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berta\Documents\CV\"/>
    </mc:Choice>
  </mc:AlternateContent>
  <xr:revisionPtr revIDLastSave="0" documentId="13_ncr:1_{74189F73-B705-42EB-998D-7A06ADBFF2C9}" xr6:coauthVersionLast="47" xr6:coauthVersionMax="47" xr10:uidLastSave="{00000000-0000-0000-0000-000000000000}"/>
  <bookViews>
    <workbookView xWindow="-110" yWindow="-110" windowWidth="19420" windowHeight="10300" firstSheet="1" activeTab="4" xr2:uid="{7E730107-00E4-46A1-9F4C-03779A858A57}"/>
  </bookViews>
  <sheets>
    <sheet name="Orders" sheetId="7" r:id="rId1"/>
    <sheet name="Products" sheetId="3" r:id="rId2"/>
    <sheet name="Customers" sheetId="6" r:id="rId3"/>
    <sheet name="Power Pivot Tables" sheetId="14" r:id="rId4"/>
    <sheet name="Dashboard" sheetId="13" r:id="rId5"/>
    <sheet name="What If Analysis" sheetId="15" r:id="rId6"/>
  </sheets>
  <externalReferences>
    <externalReference r:id="rId7"/>
  </externalReferences>
  <definedNames>
    <definedName name="_xlchart.v5.0" hidden="1">Orders!$A$3:$G$3</definedName>
    <definedName name="_xlchart.v5.1" hidden="1">Orders!$A$4:$G$5899</definedName>
    <definedName name="_xlchart.v5.2" hidden="1">Orders!$L$3</definedName>
    <definedName name="_xlchart.v5.3" hidden="1">Orders!$L$4:$L$5899</definedName>
    <definedName name="_xlcn.WorksheetConnection_Excel_Berta.xlsxTable101" hidden="1">Table10[]</definedName>
    <definedName name="_xlcn.WorksheetConnection_Excel_Berta.xlsxTable111" hidden="1">Table11[]</definedName>
    <definedName name="_xlcn.WorksheetConnection_Excel_Berta.xlsxTable121" hidden="1">Table12[]</definedName>
    <definedName name="Customer_Categories">'[1]Discount Matrix'!$C$4:$F$4</definedName>
    <definedName name="Discount_Categories">'[1]Discount Matrix'!$B$5:$B$8</definedName>
    <definedName name="Discounts">'[1]Discount Matrix'!$C$5:$F$8</definedName>
    <definedName name="ExternalData_1" localSheetId="1" hidden="1">Products!$L$4:$N$21</definedName>
    <definedName name="Item_Code">'[1]International Price List'!$A$4:$A$1254</definedName>
    <definedName name="Slicer_Order_Date__Month">#N/A</definedName>
    <definedName name="Slicer_Order_Date__Quarter">#N/A</definedName>
    <definedName name="Slicer_Order_Date_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pivotCache cacheId="9"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2" name="Customers" connection="WorksheetConnection_Excel_Berta.xlsx!Table12"/>
          <x15:modelTable id="Table11" name="Products" connection="WorksheetConnection_Excel_Berta.xlsx!Table11"/>
          <x15:modelTable id="Table10" name="Orders" connection="WorksheetConnection_Excel_Berta.xlsx!Table10"/>
        </x15:modelTables>
        <x15:modelRelationships>
          <x15:modelRelationship fromTable="Orders" fromColumn="Row ID" toTable="Products" toColumn="ROW ID"/>
          <x15:modelRelationship fromTable="Customers" fromColumn="ROW ID" toTable="Orders" toColumn="Row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2" i="15" l="1"/>
  <c r="N21" i="15"/>
  <c r="N20" i="15"/>
  <c r="N23" i="15" s="1"/>
  <c r="N15" i="15"/>
  <c r="B22" i="15"/>
  <c r="B21" i="15"/>
  <c r="B20" i="15"/>
  <c r="B15" i="15"/>
  <c r="I5904" i="6"/>
  <c r="I5903" i="6"/>
  <c r="I5902" i="6"/>
  <c r="I5901" i="6"/>
  <c r="I5900" i="6"/>
  <c r="I5899" i="6"/>
  <c r="I5898" i="6"/>
  <c r="I5897" i="6"/>
  <c r="I5896" i="6"/>
  <c r="I5895" i="6"/>
  <c r="I5894" i="6"/>
  <c r="I5893" i="6"/>
  <c r="I5892" i="6"/>
  <c r="I5891" i="6"/>
  <c r="I5890" i="6"/>
  <c r="I5889" i="6"/>
  <c r="I5888" i="6"/>
  <c r="I5887" i="6"/>
  <c r="I5886" i="6"/>
  <c r="I5885" i="6"/>
  <c r="I5884" i="6"/>
  <c r="I5883" i="6"/>
  <c r="I5882" i="6"/>
  <c r="I5881" i="6"/>
  <c r="I5880" i="6"/>
  <c r="I5879" i="6"/>
  <c r="I5878" i="6"/>
  <c r="I5877" i="6"/>
  <c r="I5876" i="6"/>
  <c r="I5875" i="6"/>
  <c r="I5874" i="6"/>
  <c r="I5873" i="6"/>
  <c r="I5872" i="6"/>
  <c r="I5871" i="6"/>
  <c r="I5870" i="6"/>
  <c r="I5869" i="6"/>
  <c r="I5868" i="6"/>
  <c r="I5867" i="6"/>
  <c r="I5866" i="6"/>
  <c r="I5865" i="6"/>
  <c r="I5864" i="6"/>
  <c r="I5863" i="6"/>
  <c r="I5862" i="6"/>
  <c r="I5861" i="6"/>
  <c r="I5860" i="6"/>
  <c r="I5859" i="6"/>
  <c r="I5858" i="6"/>
  <c r="I5857" i="6"/>
  <c r="I5856" i="6"/>
  <c r="I5855" i="6"/>
  <c r="I5854" i="6"/>
  <c r="I5853" i="6"/>
  <c r="I5852" i="6"/>
  <c r="I5851" i="6"/>
  <c r="I5850" i="6"/>
  <c r="I5849" i="6"/>
  <c r="I5848" i="6"/>
  <c r="I5847" i="6"/>
  <c r="I5846" i="6"/>
  <c r="I5845" i="6"/>
  <c r="I5844" i="6"/>
  <c r="I5843" i="6"/>
  <c r="I5842" i="6"/>
  <c r="I5841" i="6"/>
  <c r="I5840" i="6"/>
  <c r="I5839" i="6"/>
  <c r="I5838" i="6"/>
  <c r="I5837" i="6"/>
  <c r="I5836" i="6"/>
  <c r="I5835" i="6"/>
  <c r="I5834" i="6"/>
  <c r="I5833" i="6"/>
  <c r="I5832" i="6"/>
  <c r="I5831" i="6"/>
  <c r="I5830" i="6"/>
  <c r="I5829" i="6"/>
  <c r="I5828" i="6"/>
  <c r="I5827" i="6"/>
  <c r="I5826" i="6"/>
  <c r="I5825" i="6"/>
  <c r="I5824" i="6"/>
  <c r="I5823" i="6"/>
  <c r="I5822" i="6"/>
  <c r="I5821" i="6"/>
  <c r="I5820" i="6"/>
  <c r="I5819" i="6"/>
  <c r="I5818" i="6"/>
  <c r="I5817" i="6"/>
  <c r="I5816" i="6"/>
  <c r="I5815" i="6"/>
  <c r="I5814" i="6"/>
  <c r="I5813" i="6"/>
  <c r="I5812" i="6"/>
  <c r="I5811" i="6"/>
  <c r="I5810" i="6"/>
  <c r="I5809" i="6"/>
  <c r="I5808" i="6"/>
  <c r="I5807" i="6"/>
  <c r="I5806" i="6"/>
  <c r="I5805" i="6"/>
  <c r="I5804" i="6"/>
  <c r="I5803" i="6"/>
  <c r="I5802" i="6"/>
  <c r="I5801" i="6"/>
  <c r="I5800" i="6"/>
  <c r="I5799" i="6"/>
  <c r="I5798" i="6"/>
  <c r="I5797" i="6"/>
  <c r="I5796" i="6"/>
  <c r="I5795" i="6"/>
  <c r="I5794" i="6"/>
  <c r="I5793" i="6"/>
  <c r="I5792" i="6"/>
  <c r="I5791" i="6"/>
  <c r="I5790" i="6"/>
  <c r="I5789" i="6"/>
  <c r="I5788" i="6"/>
  <c r="I5787" i="6"/>
  <c r="I5786" i="6"/>
  <c r="I5785" i="6"/>
  <c r="I5784" i="6"/>
  <c r="I5783" i="6"/>
  <c r="I5782" i="6"/>
  <c r="I5781" i="6"/>
  <c r="I5780" i="6"/>
  <c r="I5779" i="6"/>
  <c r="I5778" i="6"/>
  <c r="I5777" i="6"/>
  <c r="I5776" i="6"/>
  <c r="I5775" i="6"/>
  <c r="I5774" i="6"/>
  <c r="I5773" i="6"/>
  <c r="I5772" i="6"/>
  <c r="I5771" i="6"/>
  <c r="I5770" i="6"/>
  <c r="I5769" i="6"/>
  <c r="I5768" i="6"/>
  <c r="I5767" i="6"/>
  <c r="I5766" i="6"/>
  <c r="I5765" i="6"/>
  <c r="I5764" i="6"/>
  <c r="I5763" i="6"/>
  <c r="I5762" i="6"/>
  <c r="I5761" i="6"/>
  <c r="I5760" i="6"/>
  <c r="I5759" i="6"/>
  <c r="I5758" i="6"/>
  <c r="I5757" i="6"/>
  <c r="I5756" i="6"/>
  <c r="I5755" i="6"/>
  <c r="I5754" i="6"/>
  <c r="I5753" i="6"/>
  <c r="I5752" i="6"/>
  <c r="I5751" i="6"/>
  <c r="I5750" i="6"/>
  <c r="I5749" i="6"/>
  <c r="I5748" i="6"/>
  <c r="I5747" i="6"/>
  <c r="I5746" i="6"/>
  <c r="I5745" i="6"/>
  <c r="I5744" i="6"/>
  <c r="I5743" i="6"/>
  <c r="I5742" i="6"/>
  <c r="I5741" i="6"/>
  <c r="I5740" i="6"/>
  <c r="I5739" i="6"/>
  <c r="I5738" i="6"/>
  <c r="I5737" i="6"/>
  <c r="I5736" i="6"/>
  <c r="I5735" i="6"/>
  <c r="I5734" i="6"/>
  <c r="I5733" i="6"/>
  <c r="I5732" i="6"/>
  <c r="I5731" i="6"/>
  <c r="I5730" i="6"/>
  <c r="I5729" i="6"/>
  <c r="I5728" i="6"/>
  <c r="I5727" i="6"/>
  <c r="I5726" i="6"/>
  <c r="I5725" i="6"/>
  <c r="I5724" i="6"/>
  <c r="I5723" i="6"/>
  <c r="I5722" i="6"/>
  <c r="I5721" i="6"/>
  <c r="I5720" i="6"/>
  <c r="I5719" i="6"/>
  <c r="I5718" i="6"/>
  <c r="I5717" i="6"/>
  <c r="I5716" i="6"/>
  <c r="I5715" i="6"/>
  <c r="I5714" i="6"/>
  <c r="I5713" i="6"/>
  <c r="I5712" i="6"/>
  <c r="I5711" i="6"/>
  <c r="I5710" i="6"/>
  <c r="I5709" i="6"/>
  <c r="I5708" i="6"/>
  <c r="I5707" i="6"/>
  <c r="I5706" i="6"/>
  <c r="I5705" i="6"/>
  <c r="I5704" i="6"/>
  <c r="I5703" i="6"/>
  <c r="I5702" i="6"/>
  <c r="I5701" i="6"/>
  <c r="I5700" i="6"/>
  <c r="I5699" i="6"/>
  <c r="I5698" i="6"/>
  <c r="I5697" i="6"/>
  <c r="I5696" i="6"/>
  <c r="I5695" i="6"/>
  <c r="I5694" i="6"/>
  <c r="I5693" i="6"/>
  <c r="I5692" i="6"/>
  <c r="I5691" i="6"/>
  <c r="I5690" i="6"/>
  <c r="I5689" i="6"/>
  <c r="I5688" i="6"/>
  <c r="I5687" i="6"/>
  <c r="I5686" i="6"/>
  <c r="I5685" i="6"/>
  <c r="I5684" i="6"/>
  <c r="I5683" i="6"/>
  <c r="I5682" i="6"/>
  <c r="I5681" i="6"/>
  <c r="I5680" i="6"/>
  <c r="I5679" i="6"/>
  <c r="I5678" i="6"/>
  <c r="I5677" i="6"/>
  <c r="I5676" i="6"/>
  <c r="I5675" i="6"/>
  <c r="I5674" i="6"/>
  <c r="I5673" i="6"/>
  <c r="I5672" i="6"/>
  <c r="I5671" i="6"/>
  <c r="I5670" i="6"/>
  <c r="I5669" i="6"/>
  <c r="I5668" i="6"/>
  <c r="I5667" i="6"/>
  <c r="I5666" i="6"/>
  <c r="I5665" i="6"/>
  <c r="I5664" i="6"/>
  <c r="I5663" i="6"/>
  <c r="I5662" i="6"/>
  <c r="I5661" i="6"/>
  <c r="I5660" i="6"/>
  <c r="I5659" i="6"/>
  <c r="I5658" i="6"/>
  <c r="I5657" i="6"/>
  <c r="I5656" i="6"/>
  <c r="I5655" i="6"/>
  <c r="I5654" i="6"/>
  <c r="I5653" i="6"/>
  <c r="I5652" i="6"/>
  <c r="I5651" i="6"/>
  <c r="I5650" i="6"/>
  <c r="I5649" i="6"/>
  <c r="I5648" i="6"/>
  <c r="I5647" i="6"/>
  <c r="I5646" i="6"/>
  <c r="I5645" i="6"/>
  <c r="I5644" i="6"/>
  <c r="I5643" i="6"/>
  <c r="I5642" i="6"/>
  <c r="I5641" i="6"/>
  <c r="I5640" i="6"/>
  <c r="I5639" i="6"/>
  <c r="I5638" i="6"/>
  <c r="I5637" i="6"/>
  <c r="I5636" i="6"/>
  <c r="I5635" i="6"/>
  <c r="I5634" i="6"/>
  <c r="I5633" i="6"/>
  <c r="I5632" i="6"/>
  <c r="I5631" i="6"/>
  <c r="I5630" i="6"/>
  <c r="I5629" i="6"/>
  <c r="I5628" i="6"/>
  <c r="I5627" i="6"/>
  <c r="I5626" i="6"/>
  <c r="I5625" i="6"/>
  <c r="I5624" i="6"/>
  <c r="I5623" i="6"/>
  <c r="I5622" i="6"/>
  <c r="I5621" i="6"/>
  <c r="I5620" i="6"/>
  <c r="I5619" i="6"/>
  <c r="I5618" i="6"/>
  <c r="I5617" i="6"/>
  <c r="I5616" i="6"/>
  <c r="I5615" i="6"/>
  <c r="I5614" i="6"/>
  <c r="I5613" i="6"/>
  <c r="I5612" i="6"/>
  <c r="I5611" i="6"/>
  <c r="I5610" i="6"/>
  <c r="I5609" i="6"/>
  <c r="I5608" i="6"/>
  <c r="I5607" i="6"/>
  <c r="I5606" i="6"/>
  <c r="I5605" i="6"/>
  <c r="I5604" i="6"/>
  <c r="I5603" i="6"/>
  <c r="I5602" i="6"/>
  <c r="I5601" i="6"/>
  <c r="I5600" i="6"/>
  <c r="I5599" i="6"/>
  <c r="I5598" i="6"/>
  <c r="I5597" i="6"/>
  <c r="I5596" i="6"/>
  <c r="I5595" i="6"/>
  <c r="I5594" i="6"/>
  <c r="I5593" i="6"/>
  <c r="I5592" i="6"/>
  <c r="I5591" i="6"/>
  <c r="I5590" i="6"/>
  <c r="I5589" i="6"/>
  <c r="I5588" i="6"/>
  <c r="I5587" i="6"/>
  <c r="I5586" i="6"/>
  <c r="I5585" i="6"/>
  <c r="I5584" i="6"/>
  <c r="I5583" i="6"/>
  <c r="I5582" i="6"/>
  <c r="I5581" i="6"/>
  <c r="I5580" i="6"/>
  <c r="I5579" i="6"/>
  <c r="I5578" i="6"/>
  <c r="I5577" i="6"/>
  <c r="I5576" i="6"/>
  <c r="I5575" i="6"/>
  <c r="I5574" i="6"/>
  <c r="I5573" i="6"/>
  <c r="I5572" i="6"/>
  <c r="I5571" i="6"/>
  <c r="I5570" i="6"/>
  <c r="I5569" i="6"/>
  <c r="I5568" i="6"/>
  <c r="I5567" i="6"/>
  <c r="I5566" i="6"/>
  <c r="I5565" i="6"/>
  <c r="I5564" i="6"/>
  <c r="I5563" i="6"/>
  <c r="I5562" i="6"/>
  <c r="I5561" i="6"/>
  <c r="I5560" i="6"/>
  <c r="I5559" i="6"/>
  <c r="I5558" i="6"/>
  <c r="I5557" i="6"/>
  <c r="I5556" i="6"/>
  <c r="I5555" i="6"/>
  <c r="I5554" i="6"/>
  <c r="I5553" i="6"/>
  <c r="I5552" i="6"/>
  <c r="I5551" i="6"/>
  <c r="I5550" i="6"/>
  <c r="I5549" i="6"/>
  <c r="I5548" i="6"/>
  <c r="I5547" i="6"/>
  <c r="I5546" i="6"/>
  <c r="I5545" i="6"/>
  <c r="I5544" i="6"/>
  <c r="I5543" i="6"/>
  <c r="I5542" i="6"/>
  <c r="I5541" i="6"/>
  <c r="I5540" i="6"/>
  <c r="I5539" i="6"/>
  <c r="I5538" i="6"/>
  <c r="I5537" i="6"/>
  <c r="I5536" i="6"/>
  <c r="I5535" i="6"/>
  <c r="I5534" i="6"/>
  <c r="I5533" i="6"/>
  <c r="I5532" i="6"/>
  <c r="I5531" i="6"/>
  <c r="I5530" i="6"/>
  <c r="I5529" i="6"/>
  <c r="I5528" i="6"/>
  <c r="I5527" i="6"/>
  <c r="I5526" i="6"/>
  <c r="I5525" i="6"/>
  <c r="I5524" i="6"/>
  <c r="I5523" i="6"/>
  <c r="I5522" i="6"/>
  <c r="I5521" i="6"/>
  <c r="I5520" i="6"/>
  <c r="I5519" i="6"/>
  <c r="I5518" i="6"/>
  <c r="I5517" i="6"/>
  <c r="I5516" i="6"/>
  <c r="I5515" i="6"/>
  <c r="I5514" i="6"/>
  <c r="I5513" i="6"/>
  <c r="I5512" i="6"/>
  <c r="I5511" i="6"/>
  <c r="I5510" i="6"/>
  <c r="I5509" i="6"/>
  <c r="I5508" i="6"/>
  <c r="I5507" i="6"/>
  <c r="I5506" i="6"/>
  <c r="I5505" i="6"/>
  <c r="I5504" i="6"/>
  <c r="I5503" i="6"/>
  <c r="I5502" i="6"/>
  <c r="I5501" i="6"/>
  <c r="I5500" i="6"/>
  <c r="I5499" i="6"/>
  <c r="I5498" i="6"/>
  <c r="I5497" i="6"/>
  <c r="I5496" i="6"/>
  <c r="I5495" i="6"/>
  <c r="I5494" i="6"/>
  <c r="I5493" i="6"/>
  <c r="I5492" i="6"/>
  <c r="I5491" i="6"/>
  <c r="I5490" i="6"/>
  <c r="I5489" i="6"/>
  <c r="I5488" i="6"/>
  <c r="I5487" i="6"/>
  <c r="I5486" i="6"/>
  <c r="I5485" i="6"/>
  <c r="I5484" i="6"/>
  <c r="I5483" i="6"/>
  <c r="I5482" i="6"/>
  <c r="I5481" i="6"/>
  <c r="I5480" i="6"/>
  <c r="I5479" i="6"/>
  <c r="I5478" i="6"/>
  <c r="I5477" i="6"/>
  <c r="I5476" i="6"/>
  <c r="I5475" i="6"/>
  <c r="I5474" i="6"/>
  <c r="I5473" i="6"/>
  <c r="I5472" i="6"/>
  <c r="I5471" i="6"/>
  <c r="I5470" i="6"/>
  <c r="I5469" i="6"/>
  <c r="I5468" i="6"/>
  <c r="I5467" i="6"/>
  <c r="I5466" i="6"/>
  <c r="I5465" i="6"/>
  <c r="I5464" i="6"/>
  <c r="I5463" i="6"/>
  <c r="I5462" i="6"/>
  <c r="I5461" i="6"/>
  <c r="I5460" i="6"/>
  <c r="I5459" i="6"/>
  <c r="I5458" i="6"/>
  <c r="I5457" i="6"/>
  <c r="I5456" i="6"/>
  <c r="I5455" i="6"/>
  <c r="I5454" i="6"/>
  <c r="I5453" i="6"/>
  <c r="I5452" i="6"/>
  <c r="I5451" i="6"/>
  <c r="I5450" i="6"/>
  <c r="I5449" i="6"/>
  <c r="I5448" i="6"/>
  <c r="I5447" i="6"/>
  <c r="I5446" i="6"/>
  <c r="I5445" i="6"/>
  <c r="I5444" i="6"/>
  <c r="I5443" i="6"/>
  <c r="I5442" i="6"/>
  <c r="I5441" i="6"/>
  <c r="I5440" i="6"/>
  <c r="I5439" i="6"/>
  <c r="I5438" i="6"/>
  <c r="I5437" i="6"/>
  <c r="I5436" i="6"/>
  <c r="I5435" i="6"/>
  <c r="I5434" i="6"/>
  <c r="I5433" i="6"/>
  <c r="I5432" i="6"/>
  <c r="I5431" i="6"/>
  <c r="I5430" i="6"/>
  <c r="I5429" i="6"/>
  <c r="I5428" i="6"/>
  <c r="I5427" i="6"/>
  <c r="I5426" i="6"/>
  <c r="I5425" i="6"/>
  <c r="I5424" i="6"/>
  <c r="I5423" i="6"/>
  <c r="I5422" i="6"/>
  <c r="I5421" i="6"/>
  <c r="I5420" i="6"/>
  <c r="I5419" i="6"/>
  <c r="I5418" i="6"/>
  <c r="I5417" i="6"/>
  <c r="I5416" i="6"/>
  <c r="I5415" i="6"/>
  <c r="I5414" i="6"/>
  <c r="I5413" i="6"/>
  <c r="I5412" i="6"/>
  <c r="I5411" i="6"/>
  <c r="I5410" i="6"/>
  <c r="I5409" i="6"/>
  <c r="I5408" i="6"/>
  <c r="I5407" i="6"/>
  <c r="I5406" i="6"/>
  <c r="I5405" i="6"/>
  <c r="I5404" i="6"/>
  <c r="I5403" i="6"/>
  <c r="I5402" i="6"/>
  <c r="I5401" i="6"/>
  <c r="I5400" i="6"/>
  <c r="I5399" i="6"/>
  <c r="I5398" i="6"/>
  <c r="I5397" i="6"/>
  <c r="I5396" i="6"/>
  <c r="I5395" i="6"/>
  <c r="I5394" i="6"/>
  <c r="I5393" i="6"/>
  <c r="I5392" i="6"/>
  <c r="I5391" i="6"/>
  <c r="I5390" i="6"/>
  <c r="I5389" i="6"/>
  <c r="I5388" i="6"/>
  <c r="I5387" i="6"/>
  <c r="I5386" i="6"/>
  <c r="I5385" i="6"/>
  <c r="I5384" i="6"/>
  <c r="I5383" i="6"/>
  <c r="I5382" i="6"/>
  <c r="I5381" i="6"/>
  <c r="I5380" i="6"/>
  <c r="I5379" i="6"/>
  <c r="I5378" i="6"/>
  <c r="I5377" i="6"/>
  <c r="I5376" i="6"/>
  <c r="I5375" i="6"/>
  <c r="I5374" i="6"/>
  <c r="I5373" i="6"/>
  <c r="I5372" i="6"/>
  <c r="I5371" i="6"/>
  <c r="I5370" i="6"/>
  <c r="I5369" i="6"/>
  <c r="I5368" i="6"/>
  <c r="I5367" i="6"/>
  <c r="I5366" i="6"/>
  <c r="I5365" i="6"/>
  <c r="I5364" i="6"/>
  <c r="I5363" i="6"/>
  <c r="I5362" i="6"/>
  <c r="I5361" i="6"/>
  <c r="I5360" i="6"/>
  <c r="I5359" i="6"/>
  <c r="I5358" i="6"/>
  <c r="I5357" i="6"/>
  <c r="I5356" i="6"/>
  <c r="I5355" i="6"/>
  <c r="I5354" i="6"/>
  <c r="I5353" i="6"/>
  <c r="I5352" i="6"/>
  <c r="I5351" i="6"/>
  <c r="I5350" i="6"/>
  <c r="I5349" i="6"/>
  <c r="I5348" i="6"/>
  <c r="I5347" i="6"/>
  <c r="I5346" i="6"/>
  <c r="I5345" i="6"/>
  <c r="I5344" i="6"/>
  <c r="I5343" i="6"/>
  <c r="I5342" i="6"/>
  <c r="I5341" i="6"/>
  <c r="I5340" i="6"/>
  <c r="I5339" i="6"/>
  <c r="I5338" i="6"/>
  <c r="I5337" i="6"/>
  <c r="I5336" i="6"/>
  <c r="I5335" i="6"/>
  <c r="I5334" i="6"/>
  <c r="I5333" i="6"/>
  <c r="I5332" i="6"/>
  <c r="I5331" i="6"/>
  <c r="I5330" i="6"/>
  <c r="I5329" i="6"/>
  <c r="I5328" i="6"/>
  <c r="I5327" i="6"/>
  <c r="I5326" i="6"/>
  <c r="I5325" i="6"/>
  <c r="I5324" i="6"/>
  <c r="I5323" i="6"/>
  <c r="I5322" i="6"/>
  <c r="I5321" i="6"/>
  <c r="I5320" i="6"/>
  <c r="I5319" i="6"/>
  <c r="I5318" i="6"/>
  <c r="I5317" i="6"/>
  <c r="I5316" i="6"/>
  <c r="I5315" i="6"/>
  <c r="I5314" i="6"/>
  <c r="I5313" i="6"/>
  <c r="I5312" i="6"/>
  <c r="I5311" i="6"/>
  <c r="I5310" i="6"/>
  <c r="I5309" i="6"/>
  <c r="I5308" i="6"/>
  <c r="I5307" i="6"/>
  <c r="I5306" i="6"/>
  <c r="I5305" i="6"/>
  <c r="I5304" i="6"/>
  <c r="I5303" i="6"/>
  <c r="I5302" i="6"/>
  <c r="I5301" i="6"/>
  <c r="I5300" i="6"/>
  <c r="I5299" i="6"/>
  <c r="I5298" i="6"/>
  <c r="I5297" i="6"/>
  <c r="I5296" i="6"/>
  <c r="I5295" i="6"/>
  <c r="I5294" i="6"/>
  <c r="I5293" i="6"/>
  <c r="I5292" i="6"/>
  <c r="I5291" i="6"/>
  <c r="I5290" i="6"/>
  <c r="I5289" i="6"/>
  <c r="I5288" i="6"/>
  <c r="I5287" i="6"/>
  <c r="I5286" i="6"/>
  <c r="I5285" i="6"/>
  <c r="I5284" i="6"/>
  <c r="I5283" i="6"/>
  <c r="I5282" i="6"/>
  <c r="I5281" i="6"/>
  <c r="I5280" i="6"/>
  <c r="I5279" i="6"/>
  <c r="I5278" i="6"/>
  <c r="I5277" i="6"/>
  <c r="I5276" i="6"/>
  <c r="I5275" i="6"/>
  <c r="I5274" i="6"/>
  <c r="I5273" i="6"/>
  <c r="I5272" i="6"/>
  <c r="I5271" i="6"/>
  <c r="I5270" i="6"/>
  <c r="I5269" i="6"/>
  <c r="I5268" i="6"/>
  <c r="I5267" i="6"/>
  <c r="I5266" i="6"/>
  <c r="I5265" i="6"/>
  <c r="I5264" i="6"/>
  <c r="I5263" i="6"/>
  <c r="I5262" i="6"/>
  <c r="I5261" i="6"/>
  <c r="I5260" i="6"/>
  <c r="I5259" i="6"/>
  <c r="I5258" i="6"/>
  <c r="I5257" i="6"/>
  <c r="I5256" i="6"/>
  <c r="I5255" i="6"/>
  <c r="I5254" i="6"/>
  <c r="I5253" i="6"/>
  <c r="I5252" i="6"/>
  <c r="I5251" i="6"/>
  <c r="I5250" i="6"/>
  <c r="I5249" i="6"/>
  <c r="I5248" i="6"/>
  <c r="I5247" i="6"/>
  <c r="I5246" i="6"/>
  <c r="I5245" i="6"/>
  <c r="I5244" i="6"/>
  <c r="I5243" i="6"/>
  <c r="I5242" i="6"/>
  <c r="I5241" i="6"/>
  <c r="I5240" i="6"/>
  <c r="I5239" i="6"/>
  <c r="I5238" i="6"/>
  <c r="I5237" i="6"/>
  <c r="I5236" i="6"/>
  <c r="I5235" i="6"/>
  <c r="I5234" i="6"/>
  <c r="I5233" i="6"/>
  <c r="I5232" i="6"/>
  <c r="I5231" i="6"/>
  <c r="I5230" i="6"/>
  <c r="I5229" i="6"/>
  <c r="I5228" i="6"/>
  <c r="I5227" i="6"/>
  <c r="I5226" i="6"/>
  <c r="I5225" i="6"/>
  <c r="I5224" i="6"/>
  <c r="I5223" i="6"/>
  <c r="I5222" i="6"/>
  <c r="I5221" i="6"/>
  <c r="I5220" i="6"/>
  <c r="I5219" i="6"/>
  <c r="I5218" i="6"/>
  <c r="I5217" i="6"/>
  <c r="I5216" i="6"/>
  <c r="I5215" i="6"/>
  <c r="I5214" i="6"/>
  <c r="I5213" i="6"/>
  <c r="I5212" i="6"/>
  <c r="I5211" i="6"/>
  <c r="I5210" i="6"/>
  <c r="I5209" i="6"/>
  <c r="I5208" i="6"/>
  <c r="I5207" i="6"/>
  <c r="I5206" i="6"/>
  <c r="I5205" i="6"/>
  <c r="I5204" i="6"/>
  <c r="I5203" i="6"/>
  <c r="I5202" i="6"/>
  <c r="I5201" i="6"/>
  <c r="I5200" i="6"/>
  <c r="I5199" i="6"/>
  <c r="I5198" i="6"/>
  <c r="I5197" i="6"/>
  <c r="I5196" i="6"/>
  <c r="I5195" i="6"/>
  <c r="I5194" i="6"/>
  <c r="I5193" i="6"/>
  <c r="I5192" i="6"/>
  <c r="I5191" i="6"/>
  <c r="I5190" i="6"/>
  <c r="I5189" i="6"/>
  <c r="I5188" i="6"/>
  <c r="I5187" i="6"/>
  <c r="I5186" i="6"/>
  <c r="I5185" i="6"/>
  <c r="I5184" i="6"/>
  <c r="I5183" i="6"/>
  <c r="I5182" i="6"/>
  <c r="I5181" i="6"/>
  <c r="I5180" i="6"/>
  <c r="I5179" i="6"/>
  <c r="I5178" i="6"/>
  <c r="I5177" i="6"/>
  <c r="I5176" i="6"/>
  <c r="I5175" i="6"/>
  <c r="I5174" i="6"/>
  <c r="I5173" i="6"/>
  <c r="I5172" i="6"/>
  <c r="I5171" i="6"/>
  <c r="I5170" i="6"/>
  <c r="I5169" i="6"/>
  <c r="I5168" i="6"/>
  <c r="I5167" i="6"/>
  <c r="I5166" i="6"/>
  <c r="I5165" i="6"/>
  <c r="I5164" i="6"/>
  <c r="I5163" i="6"/>
  <c r="I5162" i="6"/>
  <c r="I5161" i="6"/>
  <c r="I5160" i="6"/>
  <c r="I5159" i="6"/>
  <c r="I5158" i="6"/>
  <c r="I5157" i="6"/>
  <c r="I5156" i="6"/>
  <c r="I5155" i="6"/>
  <c r="I5154" i="6"/>
  <c r="I5153" i="6"/>
  <c r="I5152" i="6"/>
  <c r="I5151" i="6"/>
  <c r="I5150" i="6"/>
  <c r="I5149" i="6"/>
  <c r="I5148" i="6"/>
  <c r="I5147" i="6"/>
  <c r="I5146" i="6"/>
  <c r="I5145" i="6"/>
  <c r="I5144" i="6"/>
  <c r="I5143" i="6"/>
  <c r="I5142" i="6"/>
  <c r="I5141" i="6"/>
  <c r="I5140" i="6"/>
  <c r="I5139" i="6"/>
  <c r="I5138" i="6"/>
  <c r="I5137" i="6"/>
  <c r="I5136" i="6"/>
  <c r="I5135" i="6"/>
  <c r="I5134" i="6"/>
  <c r="I5133" i="6"/>
  <c r="I5132" i="6"/>
  <c r="I5131" i="6"/>
  <c r="I5130" i="6"/>
  <c r="I5129" i="6"/>
  <c r="I5128" i="6"/>
  <c r="I5127" i="6"/>
  <c r="I5126" i="6"/>
  <c r="I5125" i="6"/>
  <c r="I5124" i="6"/>
  <c r="I5123" i="6"/>
  <c r="I5122" i="6"/>
  <c r="I5121" i="6"/>
  <c r="I5120" i="6"/>
  <c r="I5119" i="6"/>
  <c r="I5118" i="6"/>
  <c r="I5117" i="6"/>
  <c r="I5116" i="6"/>
  <c r="I5115" i="6"/>
  <c r="I5114" i="6"/>
  <c r="I5113" i="6"/>
  <c r="I5112" i="6"/>
  <c r="I5111" i="6"/>
  <c r="I5110" i="6"/>
  <c r="I5109" i="6"/>
  <c r="I5108" i="6"/>
  <c r="I5107" i="6"/>
  <c r="I5106" i="6"/>
  <c r="I5105" i="6"/>
  <c r="I5104" i="6"/>
  <c r="I5103" i="6"/>
  <c r="I5102" i="6"/>
  <c r="I5101" i="6"/>
  <c r="I5100" i="6"/>
  <c r="I5099" i="6"/>
  <c r="I5098" i="6"/>
  <c r="I5097" i="6"/>
  <c r="I5096" i="6"/>
  <c r="I5095" i="6"/>
  <c r="I5094" i="6"/>
  <c r="I5093" i="6"/>
  <c r="I5092" i="6"/>
  <c r="I5091" i="6"/>
  <c r="I5090" i="6"/>
  <c r="I5089" i="6"/>
  <c r="I5088" i="6"/>
  <c r="I5087" i="6"/>
  <c r="I5086" i="6"/>
  <c r="I5085" i="6"/>
  <c r="I5084" i="6"/>
  <c r="I5083" i="6"/>
  <c r="I5082" i="6"/>
  <c r="I5081" i="6"/>
  <c r="I5080" i="6"/>
  <c r="I5079" i="6"/>
  <c r="I5078" i="6"/>
  <c r="I5077" i="6"/>
  <c r="I5076" i="6"/>
  <c r="I5075" i="6"/>
  <c r="I5074" i="6"/>
  <c r="I5073" i="6"/>
  <c r="I5072" i="6"/>
  <c r="I5071" i="6"/>
  <c r="I5070" i="6"/>
  <c r="I5069" i="6"/>
  <c r="I5068" i="6"/>
  <c r="I5067" i="6"/>
  <c r="I5066" i="6"/>
  <c r="I5065" i="6"/>
  <c r="I5064" i="6"/>
  <c r="I5063" i="6"/>
  <c r="I5062" i="6"/>
  <c r="I5061" i="6"/>
  <c r="I5060" i="6"/>
  <c r="I5059" i="6"/>
  <c r="I5058" i="6"/>
  <c r="I5057" i="6"/>
  <c r="I5056" i="6"/>
  <c r="I5055" i="6"/>
  <c r="I5054" i="6"/>
  <c r="I5053" i="6"/>
  <c r="I5052" i="6"/>
  <c r="I5051" i="6"/>
  <c r="I5050" i="6"/>
  <c r="I5049" i="6"/>
  <c r="I5048" i="6"/>
  <c r="I5047" i="6"/>
  <c r="I5046" i="6"/>
  <c r="I5045" i="6"/>
  <c r="I5044" i="6"/>
  <c r="I5043" i="6"/>
  <c r="I5042" i="6"/>
  <c r="I5041" i="6"/>
  <c r="I5040" i="6"/>
  <c r="I5039" i="6"/>
  <c r="I5038" i="6"/>
  <c r="I5037" i="6"/>
  <c r="I5036" i="6"/>
  <c r="I5035" i="6"/>
  <c r="I5034" i="6"/>
  <c r="I5033" i="6"/>
  <c r="I5032" i="6"/>
  <c r="I5031" i="6"/>
  <c r="I5030" i="6"/>
  <c r="I5029" i="6"/>
  <c r="I5028" i="6"/>
  <c r="I5027" i="6"/>
  <c r="I5026" i="6"/>
  <c r="I5025" i="6"/>
  <c r="I5024" i="6"/>
  <c r="I5023" i="6"/>
  <c r="I5022" i="6"/>
  <c r="I5021" i="6"/>
  <c r="I5020" i="6"/>
  <c r="I5019" i="6"/>
  <c r="I5018" i="6"/>
  <c r="I5017" i="6"/>
  <c r="I5016" i="6"/>
  <c r="I5015" i="6"/>
  <c r="I5014" i="6"/>
  <c r="I5013" i="6"/>
  <c r="I5012" i="6"/>
  <c r="I5011" i="6"/>
  <c r="I5010" i="6"/>
  <c r="I5009" i="6"/>
  <c r="I5008" i="6"/>
  <c r="I5007" i="6"/>
  <c r="I5006" i="6"/>
  <c r="I5005" i="6"/>
  <c r="I5004" i="6"/>
  <c r="I5003" i="6"/>
  <c r="I5002" i="6"/>
  <c r="I5001" i="6"/>
  <c r="I5000" i="6"/>
  <c r="I4999" i="6"/>
  <c r="I4998" i="6"/>
  <c r="I4997" i="6"/>
  <c r="I4996" i="6"/>
  <c r="I4995" i="6"/>
  <c r="I4994" i="6"/>
  <c r="I4993" i="6"/>
  <c r="I4992" i="6"/>
  <c r="I4991" i="6"/>
  <c r="I4990" i="6"/>
  <c r="I4989" i="6"/>
  <c r="I4988" i="6"/>
  <c r="I4987" i="6"/>
  <c r="I4986" i="6"/>
  <c r="I4985" i="6"/>
  <c r="I4984" i="6"/>
  <c r="I4983" i="6"/>
  <c r="I4982" i="6"/>
  <c r="I4981" i="6"/>
  <c r="I4980" i="6"/>
  <c r="I4979" i="6"/>
  <c r="I4978" i="6"/>
  <c r="I4977" i="6"/>
  <c r="I4976" i="6"/>
  <c r="I4975" i="6"/>
  <c r="I4974" i="6"/>
  <c r="I4973" i="6"/>
  <c r="I4972" i="6"/>
  <c r="I4971" i="6"/>
  <c r="I4970" i="6"/>
  <c r="I4969" i="6"/>
  <c r="I4968" i="6"/>
  <c r="I4967" i="6"/>
  <c r="I4966" i="6"/>
  <c r="I4965" i="6"/>
  <c r="I4964" i="6"/>
  <c r="I4963" i="6"/>
  <c r="I4962" i="6"/>
  <c r="I4961" i="6"/>
  <c r="I4960" i="6"/>
  <c r="I4959" i="6"/>
  <c r="I4958" i="6"/>
  <c r="I4957" i="6"/>
  <c r="I4956" i="6"/>
  <c r="I4955" i="6"/>
  <c r="I4954" i="6"/>
  <c r="I4953" i="6"/>
  <c r="I4952" i="6"/>
  <c r="I4951" i="6"/>
  <c r="I4950" i="6"/>
  <c r="I4949" i="6"/>
  <c r="I4948" i="6"/>
  <c r="I4947" i="6"/>
  <c r="I4946" i="6"/>
  <c r="I4945" i="6"/>
  <c r="I4944" i="6"/>
  <c r="I4943" i="6"/>
  <c r="I4942" i="6"/>
  <c r="I4941" i="6"/>
  <c r="I4940" i="6"/>
  <c r="I4939" i="6"/>
  <c r="I4938" i="6"/>
  <c r="I4937" i="6"/>
  <c r="I4936" i="6"/>
  <c r="I4935" i="6"/>
  <c r="I4934" i="6"/>
  <c r="I4933" i="6"/>
  <c r="I4932" i="6"/>
  <c r="I4931" i="6"/>
  <c r="I4930" i="6"/>
  <c r="I4929" i="6"/>
  <c r="I4928" i="6"/>
  <c r="I4927" i="6"/>
  <c r="I4926" i="6"/>
  <c r="I4925" i="6"/>
  <c r="I4924" i="6"/>
  <c r="I4923" i="6"/>
  <c r="I4922" i="6"/>
  <c r="I4921" i="6"/>
  <c r="I4920" i="6"/>
  <c r="I4919" i="6"/>
  <c r="I4918" i="6"/>
  <c r="I4917" i="6"/>
  <c r="I4916" i="6"/>
  <c r="I4915" i="6"/>
  <c r="I4914" i="6"/>
  <c r="I4913" i="6"/>
  <c r="I4912" i="6"/>
  <c r="I4911" i="6"/>
  <c r="I4910" i="6"/>
  <c r="I4909" i="6"/>
  <c r="I4908" i="6"/>
  <c r="I4907" i="6"/>
  <c r="I4906" i="6"/>
  <c r="I4905" i="6"/>
  <c r="I4904" i="6"/>
  <c r="I4903" i="6"/>
  <c r="I4902" i="6"/>
  <c r="I4901" i="6"/>
  <c r="I4900" i="6"/>
  <c r="I4899" i="6"/>
  <c r="I4898" i="6"/>
  <c r="I4897" i="6"/>
  <c r="I4896" i="6"/>
  <c r="I4895" i="6"/>
  <c r="I4894" i="6"/>
  <c r="I4893" i="6"/>
  <c r="I4892" i="6"/>
  <c r="I4891" i="6"/>
  <c r="I4890" i="6"/>
  <c r="I4889" i="6"/>
  <c r="I4888" i="6"/>
  <c r="I4887" i="6"/>
  <c r="I4886" i="6"/>
  <c r="I4885" i="6"/>
  <c r="I4884" i="6"/>
  <c r="I4883" i="6"/>
  <c r="I4882" i="6"/>
  <c r="I4881" i="6"/>
  <c r="I4880" i="6"/>
  <c r="I4879" i="6"/>
  <c r="I4878" i="6"/>
  <c r="I4877" i="6"/>
  <c r="I4876" i="6"/>
  <c r="I4875" i="6"/>
  <c r="I4874" i="6"/>
  <c r="I4873" i="6"/>
  <c r="I4872" i="6"/>
  <c r="I4871" i="6"/>
  <c r="I4870" i="6"/>
  <c r="I4869" i="6"/>
  <c r="I4868" i="6"/>
  <c r="I4867" i="6"/>
  <c r="I4866" i="6"/>
  <c r="I4865" i="6"/>
  <c r="I4864" i="6"/>
  <c r="I4863" i="6"/>
  <c r="I4862" i="6"/>
  <c r="I4861" i="6"/>
  <c r="I4860" i="6"/>
  <c r="I4859" i="6"/>
  <c r="I4858" i="6"/>
  <c r="I4857" i="6"/>
  <c r="I4856" i="6"/>
  <c r="I4855" i="6"/>
  <c r="I4854" i="6"/>
  <c r="I4853" i="6"/>
  <c r="I4852" i="6"/>
  <c r="I4851" i="6"/>
  <c r="I4850" i="6"/>
  <c r="I4849" i="6"/>
  <c r="I4848" i="6"/>
  <c r="I4847" i="6"/>
  <c r="I4846" i="6"/>
  <c r="I4845" i="6"/>
  <c r="I4844" i="6"/>
  <c r="I4843" i="6"/>
  <c r="I4842" i="6"/>
  <c r="I4841" i="6"/>
  <c r="I4840" i="6"/>
  <c r="I4839" i="6"/>
  <c r="I4838" i="6"/>
  <c r="I4837" i="6"/>
  <c r="I4836" i="6"/>
  <c r="I4835" i="6"/>
  <c r="I4834" i="6"/>
  <c r="I4833" i="6"/>
  <c r="I4832" i="6"/>
  <c r="I4831" i="6"/>
  <c r="I4830" i="6"/>
  <c r="I4829" i="6"/>
  <c r="I4828" i="6"/>
  <c r="I4827" i="6"/>
  <c r="I4826" i="6"/>
  <c r="I4825" i="6"/>
  <c r="I4824" i="6"/>
  <c r="I4823" i="6"/>
  <c r="I4822" i="6"/>
  <c r="I4821" i="6"/>
  <c r="I4820" i="6"/>
  <c r="I4819" i="6"/>
  <c r="I4818" i="6"/>
  <c r="I4817" i="6"/>
  <c r="I4816" i="6"/>
  <c r="I4815" i="6"/>
  <c r="I4814" i="6"/>
  <c r="I4813" i="6"/>
  <c r="I4812" i="6"/>
  <c r="I4811" i="6"/>
  <c r="I4810" i="6"/>
  <c r="I4809" i="6"/>
  <c r="I4808" i="6"/>
  <c r="I4807" i="6"/>
  <c r="I4806" i="6"/>
  <c r="I4805" i="6"/>
  <c r="I4804" i="6"/>
  <c r="I4803" i="6"/>
  <c r="I4802" i="6"/>
  <c r="I4801" i="6"/>
  <c r="I4800" i="6"/>
  <c r="I4799" i="6"/>
  <c r="I4798" i="6"/>
  <c r="I4797" i="6"/>
  <c r="I4796" i="6"/>
  <c r="I4795" i="6"/>
  <c r="I4794" i="6"/>
  <c r="I4793" i="6"/>
  <c r="I4792" i="6"/>
  <c r="I4791" i="6"/>
  <c r="I4790" i="6"/>
  <c r="I4789" i="6"/>
  <c r="I4788" i="6"/>
  <c r="I4787" i="6"/>
  <c r="I4786" i="6"/>
  <c r="I4785" i="6"/>
  <c r="I4784" i="6"/>
  <c r="I4783" i="6"/>
  <c r="I4782" i="6"/>
  <c r="I4781" i="6"/>
  <c r="I4780" i="6"/>
  <c r="I4779" i="6"/>
  <c r="I4778" i="6"/>
  <c r="I4777" i="6"/>
  <c r="I4776" i="6"/>
  <c r="I4775" i="6"/>
  <c r="I4774" i="6"/>
  <c r="I4773" i="6"/>
  <c r="I4772" i="6"/>
  <c r="I4771" i="6"/>
  <c r="I4770" i="6"/>
  <c r="I4769" i="6"/>
  <c r="I4768" i="6"/>
  <c r="I4767" i="6"/>
  <c r="I4766" i="6"/>
  <c r="I4765" i="6"/>
  <c r="I4764" i="6"/>
  <c r="I4763" i="6"/>
  <c r="I4762" i="6"/>
  <c r="I4761" i="6"/>
  <c r="I4760" i="6"/>
  <c r="I4759" i="6"/>
  <c r="I4758" i="6"/>
  <c r="I4757" i="6"/>
  <c r="I4756" i="6"/>
  <c r="I4755" i="6"/>
  <c r="I4754" i="6"/>
  <c r="I4753" i="6"/>
  <c r="I4752" i="6"/>
  <c r="I4751" i="6"/>
  <c r="I4750" i="6"/>
  <c r="I4749" i="6"/>
  <c r="I4748" i="6"/>
  <c r="I4747" i="6"/>
  <c r="I4746" i="6"/>
  <c r="I4745" i="6"/>
  <c r="I4744" i="6"/>
  <c r="I4743" i="6"/>
  <c r="I4742" i="6"/>
  <c r="I4741" i="6"/>
  <c r="I4740" i="6"/>
  <c r="I4739" i="6"/>
  <c r="I4738" i="6"/>
  <c r="I4737" i="6"/>
  <c r="I4736" i="6"/>
  <c r="I4735" i="6"/>
  <c r="I4734" i="6"/>
  <c r="I4733" i="6"/>
  <c r="I4732" i="6"/>
  <c r="I4731" i="6"/>
  <c r="I4730" i="6"/>
  <c r="I4729" i="6"/>
  <c r="I4728" i="6"/>
  <c r="I4727" i="6"/>
  <c r="I4726" i="6"/>
  <c r="I4725" i="6"/>
  <c r="I4724" i="6"/>
  <c r="I4723" i="6"/>
  <c r="I4722" i="6"/>
  <c r="I4721" i="6"/>
  <c r="I4720" i="6"/>
  <c r="I4719" i="6"/>
  <c r="I4718" i="6"/>
  <c r="I4717" i="6"/>
  <c r="I4716" i="6"/>
  <c r="I4715" i="6"/>
  <c r="I4714" i="6"/>
  <c r="I4713" i="6"/>
  <c r="I4712" i="6"/>
  <c r="I4711" i="6"/>
  <c r="I4710" i="6"/>
  <c r="I4709" i="6"/>
  <c r="I4708" i="6"/>
  <c r="I4707" i="6"/>
  <c r="I4706" i="6"/>
  <c r="I4705" i="6"/>
  <c r="I4704" i="6"/>
  <c r="I4703" i="6"/>
  <c r="I4702" i="6"/>
  <c r="I4701" i="6"/>
  <c r="I4700" i="6"/>
  <c r="I4699" i="6"/>
  <c r="I4698" i="6"/>
  <c r="I4697" i="6"/>
  <c r="I4696" i="6"/>
  <c r="I4695" i="6"/>
  <c r="I4694" i="6"/>
  <c r="I4693" i="6"/>
  <c r="I4692" i="6"/>
  <c r="I4691" i="6"/>
  <c r="I4690" i="6"/>
  <c r="I4689" i="6"/>
  <c r="I4688" i="6"/>
  <c r="I4687" i="6"/>
  <c r="I4686" i="6"/>
  <c r="I4685" i="6"/>
  <c r="I4684" i="6"/>
  <c r="I4683" i="6"/>
  <c r="I4682" i="6"/>
  <c r="I4681" i="6"/>
  <c r="I4680" i="6"/>
  <c r="I4679" i="6"/>
  <c r="I4678" i="6"/>
  <c r="I4677" i="6"/>
  <c r="I4676" i="6"/>
  <c r="I4675" i="6"/>
  <c r="I4674" i="6"/>
  <c r="I4673" i="6"/>
  <c r="I4672" i="6"/>
  <c r="I4671" i="6"/>
  <c r="I4670" i="6"/>
  <c r="I4669" i="6"/>
  <c r="I4668" i="6"/>
  <c r="I4667" i="6"/>
  <c r="I4666" i="6"/>
  <c r="I4665" i="6"/>
  <c r="I4664" i="6"/>
  <c r="I4663" i="6"/>
  <c r="I4662" i="6"/>
  <c r="I4661" i="6"/>
  <c r="I4660" i="6"/>
  <c r="I4659" i="6"/>
  <c r="I4658" i="6"/>
  <c r="I4657" i="6"/>
  <c r="I4656" i="6"/>
  <c r="I4655" i="6"/>
  <c r="I4654" i="6"/>
  <c r="I4653" i="6"/>
  <c r="I4652" i="6"/>
  <c r="I4651" i="6"/>
  <c r="I4650" i="6"/>
  <c r="I4649" i="6"/>
  <c r="I4648" i="6"/>
  <c r="I4647" i="6"/>
  <c r="I4646" i="6"/>
  <c r="I4645" i="6"/>
  <c r="I4644" i="6"/>
  <c r="I4643" i="6"/>
  <c r="I4642" i="6"/>
  <c r="I4641" i="6"/>
  <c r="I4640" i="6"/>
  <c r="I4639" i="6"/>
  <c r="I4638" i="6"/>
  <c r="I4637" i="6"/>
  <c r="I4636" i="6"/>
  <c r="I4635" i="6"/>
  <c r="I4634" i="6"/>
  <c r="I4633" i="6"/>
  <c r="I4632" i="6"/>
  <c r="I4631" i="6"/>
  <c r="I4630" i="6"/>
  <c r="I4629" i="6"/>
  <c r="I4628" i="6"/>
  <c r="I4627" i="6"/>
  <c r="I4626" i="6"/>
  <c r="I4625" i="6"/>
  <c r="I4624" i="6"/>
  <c r="I4623" i="6"/>
  <c r="I4622" i="6"/>
  <c r="I4621" i="6"/>
  <c r="I4620" i="6"/>
  <c r="I4619" i="6"/>
  <c r="I4618" i="6"/>
  <c r="I4617" i="6"/>
  <c r="I4616" i="6"/>
  <c r="I4615" i="6"/>
  <c r="I4614" i="6"/>
  <c r="I4613" i="6"/>
  <c r="I4612" i="6"/>
  <c r="I4611" i="6"/>
  <c r="I4610" i="6"/>
  <c r="I4609" i="6"/>
  <c r="I4608" i="6"/>
  <c r="I4607" i="6"/>
  <c r="I4606" i="6"/>
  <c r="I4605" i="6"/>
  <c r="I4604" i="6"/>
  <c r="I4603" i="6"/>
  <c r="I4602" i="6"/>
  <c r="I4601" i="6"/>
  <c r="I4600" i="6"/>
  <c r="I4599" i="6"/>
  <c r="I4598" i="6"/>
  <c r="I4597" i="6"/>
  <c r="I4596" i="6"/>
  <c r="I4595" i="6"/>
  <c r="I4594" i="6"/>
  <c r="I4593" i="6"/>
  <c r="I4592" i="6"/>
  <c r="I4591" i="6"/>
  <c r="I4590" i="6"/>
  <c r="I4589" i="6"/>
  <c r="I4588" i="6"/>
  <c r="I4587" i="6"/>
  <c r="I4586" i="6"/>
  <c r="I4585" i="6"/>
  <c r="I4584" i="6"/>
  <c r="I4583" i="6"/>
  <c r="I4582" i="6"/>
  <c r="I4581" i="6"/>
  <c r="I4580" i="6"/>
  <c r="I4579" i="6"/>
  <c r="I4578" i="6"/>
  <c r="I4577" i="6"/>
  <c r="I4576" i="6"/>
  <c r="I4575" i="6"/>
  <c r="I4574" i="6"/>
  <c r="I4573" i="6"/>
  <c r="I4572" i="6"/>
  <c r="I4571" i="6"/>
  <c r="I4570" i="6"/>
  <c r="I4569" i="6"/>
  <c r="I4568" i="6"/>
  <c r="I4567" i="6"/>
  <c r="I4566" i="6"/>
  <c r="I4565" i="6"/>
  <c r="I4564" i="6"/>
  <c r="I4563" i="6"/>
  <c r="I4562" i="6"/>
  <c r="I4561" i="6"/>
  <c r="I4560" i="6"/>
  <c r="I4559" i="6"/>
  <c r="I4558" i="6"/>
  <c r="I4557" i="6"/>
  <c r="I4556" i="6"/>
  <c r="I4555" i="6"/>
  <c r="I4554" i="6"/>
  <c r="I4553" i="6"/>
  <c r="I4552" i="6"/>
  <c r="I4551" i="6"/>
  <c r="I4550" i="6"/>
  <c r="I4549" i="6"/>
  <c r="I4548" i="6"/>
  <c r="I4547" i="6"/>
  <c r="I4546" i="6"/>
  <c r="I4545" i="6"/>
  <c r="I4544" i="6"/>
  <c r="I4543" i="6"/>
  <c r="I4542" i="6"/>
  <c r="I4541" i="6"/>
  <c r="I4540" i="6"/>
  <c r="I4539" i="6"/>
  <c r="I4538" i="6"/>
  <c r="I4537" i="6"/>
  <c r="I4536" i="6"/>
  <c r="I4535" i="6"/>
  <c r="I4534" i="6"/>
  <c r="I4533" i="6"/>
  <c r="I4532" i="6"/>
  <c r="I4531" i="6"/>
  <c r="I4530" i="6"/>
  <c r="I4529" i="6"/>
  <c r="I4528" i="6"/>
  <c r="I4527" i="6"/>
  <c r="I4526" i="6"/>
  <c r="I4525" i="6"/>
  <c r="I4524" i="6"/>
  <c r="I4523" i="6"/>
  <c r="I4522" i="6"/>
  <c r="I4521" i="6"/>
  <c r="I4520" i="6"/>
  <c r="I4519" i="6"/>
  <c r="I4518" i="6"/>
  <c r="I4517" i="6"/>
  <c r="I4516" i="6"/>
  <c r="I4515" i="6"/>
  <c r="I4514" i="6"/>
  <c r="I4513" i="6"/>
  <c r="I4512" i="6"/>
  <c r="I4511" i="6"/>
  <c r="I4510" i="6"/>
  <c r="I4509" i="6"/>
  <c r="I4508" i="6"/>
  <c r="I4507" i="6"/>
  <c r="I4506" i="6"/>
  <c r="I4505" i="6"/>
  <c r="I4504" i="6"/>
  <c r="I4503" i="6"/>
  <c r="I4502" i="6"/>
  <c r="I4501" i="6"/>
  <c r="I4500" i="6"/>
  <c r="I4499" i="6"/>
  <c r="I4498" i="6"/>
  <c r="I4497" i="6"/>
  <c r="I4496" i="6"/>
  <c r="I4495" i="6"/>
  <c r="I4494" i="6"/>
  <c r="I4493" i="6"/>
  <c r="I4492" i="6"/>
  <c r="I4491" i="6"/>
  <c r="I4490" i="6"/>
  <c r="I4489" i="6"/>
  <c r="I4488" i="6"/>
  <c r="I4487" i="6"/>
  <c r="I4486" i="6"/>
  <c r="I4485" i="6"/>
  <c r="I4484" i="6"/>
  <c r="I4483" i="6"/>
  <c r="I4482" i="6"/>
  <c r="I4481" i="6"/>
  <c r="I4480" i="6"/>
  <c r="I4479" i="6"/>
  <c r="I4478" i="6"/>
  <c r="I4477" i="6"/>
  <c r="I4476" i="6"/>
  <c r="I4475" i="6"/>
  <c r="I4474" i="6"/>
  <c r="I4473" i="6"/>
  <c r="I4472" i="6"/>
  <c r="I4471" i="6"/>
  <c r="I4470" i="6"/>
  <c r="I4469" i="6"/>
  <c r="I4468" i="6"/>
  <c r="I4467" i="6"/>
  <c r="I4466" i="6"/>
  <c r="I4465" i="6"/>
  <c r="I4464" i="6"/>
  <c r="I4463" i="6"/>
  <c r="I4462" i="6"/>
  <c r="I4461" i="6"/>
  <c r="I4460" i="6"/>
  <c r="I4459" i="6"/>
  <c r="I4458" i="6"/>
  <c r="I4457" i="6"/>
  <c r="I4456" i="6"/>
  <c r="I4455" i="6"/>
  <c r="I4454" i="6"/>
  <c r="I4453" i="6"/>
  <c r="I4452" i="6"/>
  <c r="I4451" i="6"/>
  <c r="I4450" i="6"/>
  <c r="I4449" i="6"/>
  <c r="I4448" i="6"/>
  <c r="I4447" i="6"/>
  <c r="I4446" i="6"/>
  <c r="I4445" i="6"/>
  <c r="I4444" i="6"/>
  <c r="I4443" i="6"/>
  <c r="I4442" i="6"/>
  <c r="I4441" i="6"/>
  <c r="I4440" i="6"/>
  <c r="I4439" i="6"/>
  <c r="I4438" i="6"/>
  <c r="I4437" i="6"/>
  <c r="I4436" i="6"/>
  <c r="I4435" i="6"/>
  <c r="I4434" i="6"/>
  <c r="I4433" i="6"/>
  <c r="I4432" i="6"/>
  <c r="I4431" i="6"/>
  <c r="I4430" i="6"/>
  <c r="I4429" i="6"/>
  <c r="I4428" i="6"/>
  <c r="I4427" i="6"/>
  <c r="I4426" i="6"/>
  <c r="I4425" i="6"/>
  <c r="I4424" i="6"/>
  <c r="I4423" i="6"/>
  <c r="I4422" i="6"/>
  <c r="I4421" i="6"/>
  <c r="I4420" i="6"/>
  <c r="I4419" i="6"/>
  <c r="I4418" i="6"/>
  <c r="I4417" i="6"/>
  <c r="I4416" i="6"/>
  <c r="I4415" i="6"/>
  <c r="I4414" i="6"/>
  <c r="I4413" i="6"/>
  <c r="I4412" i="6"/>
  <c r="I4411" i="6"/>
  <c r="I4410" i="6"/>
  <c r="I4409" i="6"/>
  <c r="I4408" i="6"/>
  <c r="I4407" i="6"/>
  <c r="I4406" i="6"/>
  <c r="I4405" i="6"/>
  <c r="I4404" i="6"/>
  <c r="I4403" i="6"/>
  <c r="I4402" i="6"/>
  <c r="I4401" i="6"/>
  <c r="I4400" i="6"/>
  <c r="I4399" i="6"/>
  <c r="I4398" i="6"/>
  <c r="I4397" i="6"/>
  <c r="I4396" i="6"/>
  <c r="I4395" i="6"/>
  <c r="I4394" i="6"/>
  <c r="I4393" i="6"/>
  <c r="I4392" i="6"/>
  <c r="I4391" i="6"/>
  <c r="I4390" i="6"/>
  <c r="I4389" i="6"/>
  <c r="I4388" i="6"/>
  <c r="I4387" i="6"/>
  <c r="I4386" i="6"/>
  <c r="I4385" i="6"/>
  <c r="I4384" i="6"/>
  <c r="I4383" i="6"/>
  <c r="I4382" i="6"/>
  <c r="I4381" i="6"/>
  <c r="I4380" i="6"/>
  <c r="I4379" i="6"/>
  <c r="I4378" i="6"/>
  <c r="I4377" i="6"/>
  <c r="I4376" i="6"/>
  <c r="I4375" i="6"/>
  <c r="I4374" i="6"/>
  <c r="I4373" i="6"/>
  <c r="I4372" i="6"/>
  <c r="I4371" i="6"/>
  <c r="I4370" i="6"/>
  <c r="I4369" i="6"/>
  <c r="I4368" i="6"/>
  <c r="I4367" i="6"/>
  <c r="I4366" i="6"/>
  <c r="I4365" i="6"/>
  <c r="I4364" i="6"/>
  <c r="I4363" i="6"/>
  <c r="I4362" i="6"/>
  <c r="I4361" i="6"/>
  <c r="I4360" i="6"/>
  <c r="I4359" i="6"/>
  <c r="I4358" i="6"/>
  <c r="I4357" i="6"/>
  <c r="I4356" i="6"/>
  <c r="I4355" i="6"/>
  <c r="I4354" i="6"/>
  <c r="I4353" i="6"/>
  <c r="I4352" i="6"/>
  <c r="I4351" i="6"/>
  <c r="I4350" i="6"/>
  <c r="I4349" i="6"/>
  <c r="I4348" i="6"/>
  <c r="I4347" i="6"/>
  <c r="I4346" i="6"/>
  <c r="I4345" i="6"/>
  <c r="I4344" i="6"/>
  <c r="I4343" i="6"/>
  <c r="I4342" i="6"/>
  <c r="I4341" i="6"/>
  <c r="I4340" i="6"/>
  <c r="I4339" i="6"/>
  <c r="I4338" i="6"/>
  <c r="I4337" i="6"/>
  <c r="I4336" i="6"/>
  <c r="I4335" i="6"/>
  <c r="I4334" i="6"/>
  <c r="I4333" i="6"/>
  <c r="I4332" i="6"/>
  <c r="I4331" i="6"/>
  <c r="I4330" i="6"/>
  <c r="I4329" i="6"/>
  <c r="I4328" i="6"/>
  <c r="I4327" i="6"/>
  <c r="I4326" i="6"/>
  <c r="I4325" i="6"/>
  <c r="I4324" i="6"/>
  <c r="I4323" i="6"/>
  <c r="I4322" i="6"/>
  <c r="I4321" i="6"/>
  <c r="I4320" i="6"/>
  <c r="I4319" i="6"/>
  <c r="I4318" i="6"/>
  <c r="I4317" i="6"/>
  <c r="I4316" i="6"/>
  <c r="I4315" i="6"/>
  <c r="I4314" i="6"/>
  <c r="I4313" i="6"/>
  <c r="I4312" i="6"/>
  <c r="I4311" i="6"/>
  <c r="I4310" i="6"/>
  <c r="I4309" i="6"/>
  <c r="I4308" i="6"/>
  <c r="I4307" i="6"/>
  <c r="I4306" i="6"/>
  <c r="I4305" i="6"/>
  <c r="I4304" i="6"/>
  <c r="I4303" i="6"/>
  <c r="I4302" i="6"/>
  <c r="I4301" i="6"/>
  <c r="I4300" i="6"/>
  <c r="I4299" i="6"/>
  <c r="I4298" i="6"/>
  <c r="I4297" i="6"/>
  <c r="I4296" i="6"/>
  <c r="I4295" i="6"/>
  <c r="I4294" i="6"/>
  <c r="I4293" i="6"/>
  <c r="I4292" i="6"/>
  <c r="I4291" i="6"/>
  <c r="I4290" i="6"/>
  <c r="I4289" i="6"/>
  <c r="I4288" i="6"/>
  <c r="I4287" i="6"/>
  <c r="I4286" i="6"/>
  <c r="I4285" i="6"/>
  <c r="I4284" i="6"/>
  <c r="I4283" i="6"/>
  <c r="I4282" i="6"/>
  <c r="I4281" i="6"/>
  <c r="I4280" i="6"/>
  <c r="I4279" i="6"/>
  <c r="I4278" i="6"/>
  <c r="I4277" i="6"/>
  <c r="I4276" i="6"/>
  <c r="I4275" i="6"/>
  <c r="I4274" i="6"/>
  <c r="I4273" i="6"/>
  <c r="I4272" i="6"/>
  <c r="I4271" i="6"/>
  <c r="I4270" i="6"/>
  <c r="I4269" i="6"/>
  <c r="I4268" i="6"/>
  <c r="I4267" i="6"/>
  <c r="I4266" i="6"/>
  <c r="I4265" i="6"/>
  <c r="I4264" i="6"/>
  <c r="I4263" i="6"/>
  <c r="I4262" i="6"/>
  <c r="I4261" i="6"/>
  <c r="I4260" i="6"/>
  <c r="I4259" i="6"/>
  <c r="I4258" i="6"/>
  <c r="I4257" i="6"/>
  <c r="I4256" i="6"/>
  <c r="I4255" i="6"/>
  <c r="I4254" i="6"/>
  <c r="I4253" i="6"/>
  <c r="I4252" i="6"/>
  <c r="I4251" i="6"/>
  <c r="I4250" i="6"/>
  <c r="I4249" i="6"/>
  <c r="I4248" i="6"/>
  <c r="I4247" i="6"/>
  <c r="I4246" i="6"/>
  <c r="I4245" i="6"/>
  <c r="I4244" i="6"/>
  <c r="I4243" i="6"/>
  <c r="I4242" i="6"/>
  <c r="I4241" i="6"/>
  <c r="I4240" i="6"/>
  <c r="I4239" i="6"/>
  <c r="I4238" i="6"/>
  <c r="I4237" i="6"/>
  <c r="I4236" i="6"/>
  <c r="I4235" i="6"/>
  <c r="I4234" i="6"/>
  <c r="I4233" i="6"/>
  <c r="I4232" i="6"/>
  <c r="I4231" i="6"/>
  <c r="I4230" i="6"/>
  <c r="I4229" i="6"/>
  <c r="I4228" i="6"/>
  <c r="I4227" i="6"/>
  <c r="I4226" i="6"/>
  <c r="I4225" i="6"/>
  <c r="I4224" i="6"/>
  <c r="I4223" i="6"/>
  <c r="I4222" i="6"/>
  <c r="I4221" i="6"/>
  <c r="I4220" i="6"/>
  <c r="I4219" i="6"/>
  <c r="I4218" i="6"/>
  <c r="I4217" i="6"/>
  <c r="I4216" i="6"/>
  <c r="I4215" i="6"/>
  <c r="I4214" i="6"/>
  <c r="I4213" i="6"/>
  <c r="I4212" i="6"/>
  <c r="I4211" i="6"/>
  <c r="I4210" i="6"/>
  <c r="I4209" i="6"/>
  <c r="I4208" i="6"/>
  <c r="I4207" i="6"/>
  <c r="I4206" i="6"/>
  <c r="I4205" i="6"/>
  <c r="I4204" i="6"/>
  <c r="I4203" i="6"/>
  <c r="I4202" i="6"/>
  <c r="I4201" i="6"/>
  <c r="I4200" i="6"/>
  <c r="I4199" i="6"/>
  <c r="I4198" i="6"/>
  <c r="I4197" i="6"/>
  <c r="I4196" i="6"/>
  <c r="I4195" i="6"/>
  <c r="I4194" i="6"/>
  <c r="I4193" i="6"/>
  <c r="I4192" i="6"/>
  <c r="I4191" i="6"/>
  <c r="I4190" i="6"/>
  <c r="I4189" i="6"/>
  <c r="I4188" i="6"/>
  <c r="I4187" i="6"/>
  <c r="I4186" i="6"/>
  <c r="I4185" i="6"/>
  <c r="I4184" i="6"/>
  <c r="I4183" i="6"/>
  <c r="I4182" i="6"/>
  <c r="I4181" i="6"/>
  <c r="I4180" i="6"/>
  <c r="I4179" i="6"/>
  <c r="I4178" i="6"/>
  <c r="I4177" i="6"/>
  <c r="I4176" i="6"/>
  <c r="I4175" i="6"/>
  <c r="I4174" i="6"/>
  <c r="I4173" i="6"/>
  <c r="I4172" i="6"/>
  <c r="I4171" i="6"/>
  <c r="I4170" i="6"/>
  <c r="I4169" i="6"/>
  <c r="I4168" i="6"/>
  <c r="I4167" i="6"/>
  <c r="I4166" i="6"/>
  <c r="I4165" i="6"/>
  <c r="I4164" i="6"/>
  <c r="I4163" i="6"/>
  <c r="I4162" i="6"/>
  <c r="I4161" i="6"/>
  <c r="I4160" i="6"/>
  <c r="I4159" i="6"/>
  <c r="I4158" i="6"/>
  <c r="I4157" i="6"/>
  <c r="I4156" i="6"/>
  <c r="I4155" i="6"/>
  <c r="I4154" i="6"/>
  <c r="I4153" i="6"/>
  <c r="I4152" i="6"/>
  <c r="I4151" i="6"/>
  <c r="I4150" i="6"/>
  <c r="I4149" i="6"/>
  <c r="I4148" i="6"/>
  <c r="I4147" i="6"/>
  <c r="I4146" i="6"/>
  <c r="I4145" i="6"/>
  <c r="I4144" i="6"/>
  <c r="I4143" i="6"/>
  <c r="I4142" i="6"/>
  <c r="I4141" i="6"/>
  <c r="I4140" i="6"/>
  <c r="I4139" i="6"/>
  <c r="I4138" i="6"/>
  <c r="I4137" i="6"/>
  <c r="I4136" i="6"/>
  <c r="I4135" i="6"/>
  <c r="I4134" i="6"/>
  <c r="I4133" i="6"/>
  <c r="I4132" i="6"/>
  <c r="I4131" i="6"/>
  <c r="I4130" i="6"/>
  <c r="I4129" i="6"/>
  <c r="I4128" i="6"/>
  <c r="I4127" i="6"/>
  <c r="I4126" i="6"/>
  <c r="I4125" i="6"/>
  <c r="I4124" i="6"/>
  <c r="I4123" i="6"/>
  <c r="I4122" i="6"/>
  <c r="I4121" i="6"/>
  <c r="I4120" i="6"/>
  <c r="I4119" i="6"/>
  <c r="I4118" i="6"/>
  <c r="I4117" i="6"/>
  <c r="I4116" i="6"/>
  <c r="I4115" i="6"/>
  <c r="I4114" i="6"/>
  <c r="I4113" i="6"/>
  <c r="I4112" i="6"/>
  <c r="I4111" i="6"/>
  <c r="I4110" i="6"/>
  <c r="I4109" i="6"/>
  <c r="I4108" i="6"/>
  <c r="I4107" i="6"/>
  <c r="I4106" i="6"/>
  <c r="I4105" i="6"/>
  <c r="I4104" i="6"/>
  <c r="I4103" i="6"/>
  <c r="I4102" i="6"/>
  <c r="I4101" i="6"/>
  <c r="I4100" i="6"/>
  <c r="I4099" i="6"/>
  <c r="I4098" i="6"/>
  <c r="I4097" i="6"/>
  <c r="I4096" i="6"/>
  <c r="I4095" i="6"/>
  <c r="I4094" i="6"/>
  <c r="I4093" i="6"/>
  <c r="I4092" i="6"/>
  <c r="I4091" i="6"/>
  <c r="I4090" i="6"/>
  <c r="I4089" i="6"/>
  <c r="I4088" i="6"/>
  <c r="I4087" i="6"/>
  <c r="I4086" i="6"/>
  <c r="I4085" i="6"/>
  <c r="I4084" i="6"/>
  <c r="I4083" i="6"/>
  <c r="I4082" i="6"/>
  <c r="I4081" i="6"/>
  <c r="I4080" i="6"/>
  <c r="I4079" i="6"/>
  <c r="I4078" i="6"/>
  <c r="I4077" i="6"/>
  <c r="I4076" i="6"/>
  <c r="I4075" i="6"/>
  <c r="I4074" i="6"/>
  <c r="I4073" i="6"/>
  <c r="I4072" i="6"/>
  <c r="I4071" i="6"/>
  <c r="I4070" i="6"/>
  <c r="I4069" i="6"/>
  <c r="I4068" i="6"/>
  <c r="I4067" i="6"/>
  <c r="I4066" i="6"/>
  <c r="I4065" i="6"/>
  <c r="I4064" i="6"/>
  <c r="I4063" i="6"/>
  <c r="I4062" i="6"/>
  <c r="I4061" i="6"/>
  <c r="I4060" i="6"/>
  <c r="I4059" i="6"/>
  <c r="I4058" i="6"/>
  <c r="I4057" i="6"/>
  <c r="I4056" i="6"/>
  <c r="I4055" i="6"/>
  <c r="I4054" i="6"/>
  <c r="I4053" i="6"/>
  <c r="I4052" i="6"/>
  <c r="I4051" i="6"/>
  <c r="I4050" i="6"/>
  <c r="I4049" i="6"/>
  <c r="I4048" i="6"/>
  <c r="I4047" i="6"/>
  <c r="I4046" i="6"/>
  <c r="I4045" i="6"/>
  <c r="I4044" i="6"/>
  <c r="I4043" i="6"/>
  <c r="I4042" i="6"/>
  <c r="I4041" i="6"/>
  <c r="I4040" i="6"/>
  <c r="I4039" i="6"/>
  <c r="I4038" i="6"/>
  <c r="I4037" i="6"/>
  <c r="I4036" i="6"/>
  <c r="I4035" i="6"/>
  <c r="I4034" i="6"/>
  <c r="I4033" i="6"/>
  <c r="I4032" i="6"/>
  <c r="I4031" i="6"/>
  <c r="I4030" i="6"/>
  <c r="I4029" i="6"/>
  <c r="I4028" i="6"/>
  <c r="I4027" i="6"/>
  <c r="I4026" i="6"/>
  <c r="I4025" i="6"/>
  <c r="I4024" i="6"/>
  <c r="I4023" i="6"/>
  <c r="I4022" i="6"/>
  <c r="I4021" i="6"/>
  <c r="I4020" i="6"/>
  <c r="I4019" i="6"/>
  <c r="I4018" i="6"/>
  <c r="I4017" i="6"/>
  <c r="I4016" i="6"/>
  <c r="I4015" i="6"/>
  <c r="I4014" i="6"/>
  <c r="I4013" i="6"/>
  <c r="I4012" i="6"/>
  <c r="I4011" i="6"/>
  <c r="I4010" i="6"/>
  <c r="I4009" i="6"/>
  <c r="I4008" i="6"/>
  <c r="I4007" i="6"/>
  <c r="I4006" i="6"/>
  <c r="I4005" i="6"/>
  <c r="I4004" i="6"/>
  <c r="I4003" i="6"/>
  <c r="I4002" i="6"/>
  <c r="I4001" i="6"/>
  <c r="I4000" i="6"/>
  <c r="I3999" i="6"/>
  <c r="I3998" i="6"/>
  <c r="I3997" i="6"/>
  <c r="I3996" i="6"/>
  <c r="I3995" i="6"/>
  <c r="I3994" i="6"/>
  <c r="I3993" i="6"/>
  <c r="I3992" i="6"/>
  <c r="I3991" i="6"/>
  <c r="I3990" i="6"/>
  <c r="I3989" i="6"/>
  <c r="I3988" i="6"/>
  <c r="I3987" i="6"/>
  <c r="I3986" i="6"/>
  <c r="I3985" i="6"/>
  <c r="I3984" i="6"/>
  <c r="I3983" i="6"/>
  <c r="I3982" i="6"/>
  <c r="I3981" i="6"/>
  <c r="I3980" i="6"/>
  <c r="I3979" i="6"/>
  <c r="I3978" i="6"/>
  <c r="I3977" i="6"/>
  <c r="I3976" i="6"/>
  <c r="I3975" i="6"/>
  <c r="I3974" i="6"/>
  <c r="I3973" i="6"/>
  <c r="I3972" i="6"/>
  <c r="I3971" i="6"/>
  <c r="I3970" i="6"/>
  <c r="I3969" i="6"/>
  <c r="I3968" i="6"/>
  <c r="I3967" i="6"/>
  <c r="I3966" i="6"/>
  <c r="I3965" i="6"/>
  <c r="I3964" i="6"/>
  <c r="I3963" i="6"/>
  <c r="I3962" i="6"/>
  <c r="I3961" i="6"/>
  <c r="I3960" i="6"/>
  <c r="I3959" i="6"/>
  <c r="I3958" i="6"/>
  <c r="I3957" i="6"/>
  <c r="I3956" i="6"/>
  <c r="I3955" i="6"/>
  <c r="I3954" i="6"/>
  <c r="I3953" i="6"/>
  <c r="I3952" i="6"/>
  <c r="I3951" i="6"/>
  <c r="I3950" i="6"/>
  <c r="I3949" i="6"/>
  <c r="I3948" i="6"/>
  <c r="I3947" i="6"/>
  <c r="I3946" i="6"/>
  <c r="I3945" i="6"/>
  <c r="I3944" i="6"/>
  <c r="I3943" i="6"/>
  <c r="I3942" i="6"/>
  <c r="I3941" i="6"/>
  <c r="I3940" i="6"/>
  <c r="I3939" i="6"/>
  <c r="I3938" i="6"/>
  <c r="I3937" i="6"/>
  <c r="I3936" i="6"/>
  <c r="I3935" i="6"/>
  <c r="I3934" i="6"/>
  <c r="I3933" i="6"/>
  <c r="I3932" i="6"/>
  <c r="I3931" i="6"/>
  <c r="I3930" i="6"/>
  <c r="I3929" i="6"/>
  <c r="I3928" i="6"/>
  <c r="I3927" i="6"/>
  <c r="I3926" i="6"/>
  <c r="I3925" i="6"/>
  <c r="I3924" i="6"/>
  <c r="I3923" i="6"/>
  <c r="I3922" i="6"/>
  <c r="I3921" i="6"/>
  <c r="I3920" i="6"/>
  <c r="I3919" i="6"/>
  <c r="I3918" i="6"/>
  <c r="I3917" i="6"/>
  <c r="I3916" i="6"/>
  <c r="I3915" i="6"/>
  <c r="I3914" i="6"/>
  <c r="I3913" i="6"/>
  <c r="I3912" i="6"/>
  <c r="I3911" i="6"/>
  <c r="I3910" i="6"/>
  <c r="I3909" i="6"/>
  <c r="I3908" i="6"/>
  <c r="I3907" i="6"/>
  <c r="I3906" i="6"/>
  <c r="I3905" i="6"/>
  <c r="I3904" i="6"/>
  <c r="I3903" i="6"/>
  <c r="I3902" i="6"/>
  <c r="I3901" i="6"/>
  <c r="I3900" i="6"/>
  <c r="I3899" i="6"/>
  <c r="I3898" i="6"/>
  <c r="I3897" i="6"/>
  <c r="I3896" i="6"/>
  <c r="I3895" i="6"/>
  <c r="I3894" i="6"/>
  <c r="I3893" i="6"/>
  <c r="I3892" i="6"/>
  <c r="I3891" i="6"/>
  <c r="I3890" i="6"/>
  <c r="I3889" i="6"/>
  <c r="I3888" i="6"/>
  <c r="I3887" i="6"/>
  <c r="I3886" i="6"/>
  <c r="I3885" i="6"/>
  <c r="I3884" i="6"/>
  <c r="I3883" i="6"/>
  <c r="I3882" i="6"/>
  <c r="I3881" i="6"/>
  <c r="I3880" i="6"/>
  <c r="I3879" i="6"/>
  <c r="I3878" i="6"/>
  <c r="I3877" i="6"/>
  <c r="I3876" i="6"/>
  <c r="I3875" i="6"/>
  <c r="I3874" i="6"/>
  <c r="I3873" i="6"/>
  <c r="I3872" i="6"/>
  <c r="I3871" i="6"/>
  <c r="I3870" i="6"/>
  <c r="I3869" i="6"/>
  <c r="I3868" i="6"/>
  <c r="I3867" i="6"/>
  <c r="I3866" i="6"/>
  <c r="I3865" i="6"/>
  <c r="I3864" i="6"/>
  <c r="I3863" i="6"/>
  <c r="I3862" i="6"/>
  <c r="I3861" i="6"/>
  <c r="I3860" i="6"/>
  <c r="I3859" i="6"/>
  <c r="I3858" i="6"/>
  <c r="I3857" i="6"/>
  <c r="I3856" i="6"/>
  <c r="I3855" i="6"/>
  <c r="I3854" i="6"/>
  <c r="I3853" i="6"/>
  <c r="I3852" i="6"/>
  <c r="I3851" i="6"/>
  <c r="I3850" i="6"/>
  <c r="I3849" i="6"/>
  <c r="I3848" i="6"/>
  <c r="I3847" i="6"/>
  <c r="I3846" i="6"/>
  <c r="I3845" i="6"/>
  <c r="I3844" i="6"/>
  <c r="I3843" i="6"/>
  <c r="I3842" i="6"/>
  <c r="I3841" i="6"/>
  <c r="I3840" i="6"/>
  <c r="I3839" i="6"/>
  <c r="I3838" i="6"/>
  <c r="I3837" i="6"/>
  <c r="I3836" i="6"/>
  <c r="I3835" i="6"/>
  <c r="I3834" i="6"/>
  <c r="I3833" i="6"/>
  <c r="I3832" i="6"/>
  <c r="I3831" i="6"/>
  <c r="I3830" i="6"/>
  <c r="I3829" i="6"/>
  <c r="I3828" i="6"/>
  <c r="I3827" i="6"/>
  <c r="I3826" i="6"/>
  <c r="I3825" i="6"/>
  <c r="I3824" i="6"/>
  <c r="I3823" i="6"/>
  <c r="I3822" i="6"/>
  <c r="I3821" i="6"/>
  <c r="I3820" i="6"/>
  <c r="I3819" i="6"/>
  <c r="I3818" i="6"/>
  <c r="I3817" i="6"/>
  <c r="I3816" i="6"/>
  <c r="I3815" i="6"/>
  <c r="I3814" i="6"/>
  <c r="I3813" i="6"/>
  <c r="I3812" i="6"/>
  <c r="I3811" i="6"/>
  <c r="I3810" i="6"/>
  <c r="I3809" i="6"/>
  <c r="I3808" i="6"/>
  <c r="I3807" i="6"/>
  <c r="I3806" i="6"/>
  <c r="I3805" i="6"/>
  <c r="I3804" i="6"/>
  <c r="I3803" i="6"/>
  <c r="I3802" i="6"/>
  <c r="I3801" i="6"/>
  <c r="I3800" i="6"/>
  <c r="I3799" i="6"/>
  <c r="I3798" i="6"/>
  <c r="I3797" i="6"/>
  <c r="I3796" i="6"/>
  <c r="I3795" i="6"/>
  <c r="I3794" i="6"/>
  <c r="I3793" i="6"/>
  <c r="I3792" i="6"/>
  <c r="I3791" i="6"/>
  <c r="I3790" i="6"/>
  <c r="I3789" i="6"/>
  <c r="I3788" i="6"/>
  <c r="I3787" i="6"/>
  <c r="I3786" i="6"/>
  <c r="I3785" i="6"/>
  <c r="I3784" i="6"/>
  <c r="I3783" i="6"/>
  <c r="I3782" i="6"/>
  <c r="I3781" i="6"/>
  <c r="I3780" i="6"/>
  <c r="I3779" i="6"/>
  <c r="I3778" i="6"/>
  <c r="I3777" i="6"/>
  <c r="I3776" i="6"/>
  <c r="I3775" i="6"/>
  <c r="I3774" i="6"/>
  <c r="I3773" i="6"/>
  <c r="I3772" i="6"/>
  <c r="I3771" i="6"/>
  <c r="I3770" i="6"/>
  <c r="I3769" i="6"/>
  <c r="I3768" i="6"/>
  <c r="I3767" i="6"/>
  <c r="I3766" i="6"/>
  <c r="I3765" i="6"/>
  <c r="I3764" i="6"/>
  <c r="I3763" i="6"/>
  <c r="I3762" i="6"/>
  <c r="I3761" i="6"/>
  <c r="I3760" i="6"/>
  <c r="I3759" i="6"/>
  <c r="I3758" i="6"/>
  <c r="I3757" i="6"/>
  <c r="I3756" i="6"/>
  <c r="I3755" i="6"/>
  <c r="I3754" i="6"/>
  <c r="I3753" i="6"/>
  <c r="I3752" i="6"/>
  <c r="I3751" i="6"/>
  <c r="I3750" i="6"/>
  <c r="I3749" i="6"/>
  <c r="I3748" i="6"/>
  <c r="I3747" i="6"/>
  <c r="I3746" i="6"/>
  <c r="I3745" i="6"/>
  <c r="I3744" i="6"/>
  <c r="I3743" i="6"/>
  <c r="I3742" i="6"/>
  <c r="I3741" i="6"/>
  <c r="I3740" i="6"/>
  <c r="I3739" i="6"/>
  <c r="I3738" i="6"/>
  <c r="I3737" i="6"/>
  <c r="I3736" i="6"/>
  <c r="I3735" i="6"/>
  <c r="I3734" i="6"/>
  <c r="I3733" i="6"/>
  <c r="I3732" i="6"/>
  <c r="I3731" i="6"/>
  <c r="I3730" i="6"/>
  <c r="I3729" i="6"/>
  <c r="I3728" i="6"/>
  <c r="I3727" i="6"/>
  <c r="I3726" i="6"/>
  <c r="I3725" i="6"/>
  <c r="I3724" i="6"/>
  <c r="I3723" i="6"/>
  <c r="I3722" i="6"/>
  <c r="I3721" i="6"/>
  <c r="I3720" i="6"/>
  <c r="I3719" i="6"/>
  <c r="I3718" i="6"/>
  <c r="I3717" i="6"/>
  <c r="I3716" i="6"/>
  <c r="I3715" i="6"/>
  <c r="I3714" i="6"/>
  <c r="I3713" i="6"/>
  <c r="I3712" i="6"/>
  <c r="I3711" i="6"/>
  <c r="I3710" i="6"/>
  <c r="I3709" i="6"/>
  <c r="I3708" i="6"/>
  <c r="I3707" i="6"/>
  <c r="I3706" i="6"/>
  <c r="I3705" i="6"/>
  <c r="I3704" i="6"/>
  <c r="I3703" i="6"/>
  <c r="I3702" i="6"/>
  <c r="I3701" i="6"/>
  <c r="I3700" i="6"/>
  <c r="I3699" i="6"/>
  <c r="I3698" i="6"/>
  <c r="I3697" i="6"/>
  <c r="I3696" i="6"/>
  <c r="I3695" i="6"/>
  <c r="I3694" i="6"/>
  <c r="I3693" i="6"/>
  <c r="I3692" i="6"/>
  <c r="I3691" i="6"/>
  <c r="I3690" i="6"/>
  <c r="I3689" i="6"/>
  <c r="I3688" i="6"/>
  <c r="I3687" i="6"/>
  <c r="I3686" i="6"/>
  <c r="I3685" i="6"/>
  <c r="I3684" i="6"/>
  <c r="I3683" i="6"/>
  <c r="I3682" i="6"/>
  <c r="I3681" i="6"/>
  <c r="I3680" i="6"/>
  <c r="I3679" i="6"/>
  <c r="I3678" i="6"/>
  <c r="I3677" i="6"/>
  <c r="I3676" i="6"/>
  <c r="I3675" i="6"/>
  <c r="I3674" i="6"/>
  <c r="I3673" i="6"/>
  <c r="I3672" i="6"/>
  <c r="I3671" i="6"/>
  <c r="I3670" i="6"/>
  <c r="I3669" i="6"/>
  <c r="I3668" i="6"/>
  <c r="I3667" i="6"/>
  <c r="I3666" i="6"/>
  <c r="I3665" i="6"/>
  <c r="I3664" i="6"/>
  <c r="I3663" i="6"/>
  <c r="I3662" i="6"/>
  <c r="I3661" i="6"/>
  <c r="I3660" i="6"/>
  <c r="I3659" i="6"/>
  <c r="I3658" i="6"/>
  <c r="I3657" i="6"/>
  <c r="I3656" i="6"/>
  <c r="I3655" i="6"/>
  <c r="I3654" i="6"/>
  <c r="I3653" i="6"/>
  <c r="I3652" i="6"/>
  <c r="I3651" i="6"/>
  <c r="I3650" i="6"/>
  <c r="I3649" i="6"/>
  <c r="I3648" i="6"/>
  <c r="I3647" i="6"/>
  <c r="I3646" i="6"/>
  <c r="I3645" i="6"/>
  <c r="I3644" i="6"/>
  <c r="I3643" i="6"/>
  <c r="I3642" i="6"/>
  <c r="I3641" i="6"/>
  <c r="I3640" i="6"/>
  <c r="I3639" i="6"/>
  <c r="I3638" i="6"/>
  <c r="I3637" i="6"/>
  <c r="I3636" i="6"/>
  <c r="I3635" i="6"/>
  <c r="I3634" i="6"/>
  <c r="I3633" i="6"/>
  <c r="I3632" i="6"/>
  <c r="I3631" i="6"/>
  <c r="I3630" i="6"/>
  <c r="I3629" i="6"/>
  <c r="I3628" i="6"/>
  <c r="I3627" i="6"/>
  <c r="I3626" i="6"/>
  <c r="I3625" i="6"/>
  <c r="I3624" i="6"/>
  <c r="I3623" i="6"/>
  <c r="I3622" i="6"/>
  <c r="I3621" i="6"/>
  <c r="I3620" i="6"/>
  <c r="I3619" i="6"/>
  <c r="I3618" i="6"/>
  <c r="I3617" i="6"/>
  <c r="I3616" i="6"/>
  <c r="I3615" i="6"/>
  <c r="I3614" i="6"/>
  <c r="I3613" i="6"/>
  <c r="I3612" i="6"/>
  <c r="I3611" i="6"/>
  <c r="I3610" i="6"/>
  <c r="I3609" i="6"/>
  <c r="I3608" i="6"/>
  <c r="I3607" i="6"/>
  <c r="I3606" i="6"/>
  <c r="I3605" i="6"/>
  <c r="I3604" i="6"/>
  <c r="I3603" i="6"/>
  <c r="I3602" i="6"/>
  <c r="I3601" i="6"/>
  <c r="I3600" i="6"/>
  <c r="I3599" i="6"/>
  <c r="I3598" i="6"/>
  <c r="I3597" i="6"/>
  <c r="I3596" i="6"/>
  <c r="I3595" i="6"/>
  <c r="I3594" i="6"/>
  <c r="I3593" i="6"/>
  <c r="I3592" i="6"/>
  <c r="I3591" i="6"/>
  <c r="I3590" i="6"/>
  <c r="I3589" i="6"/>
  <c r="I3588" i="6"/>
  <c r="I3587" i="6"/>
  <c r="I3586" i="6"/>
  <c r="I3585" i="6"/>
  <c r="I3584" i="6"/>
  <c r="I3583" i="6"/>
  <c r="I3582" i="6"/>
  <c r="I3581" i="6"/>
  <c r="I3580" i="6"/>
  <c r="I3579" i="6"/>
  <c r="I3578" i="6"/>
  <c r="I3577" i="6"/>
  <c r="I3576" i="6"/>
  <c r="I3575" i="6"/>
  <c r="I3574" i="6"/>
  <c r="I3573" i="6"/>
  <c r="I3572" i="6"/>
  <c r="I3571" i="6"/>
  <c r="I3570" i="6"/>
  <c r="I3569" i="6"/>
  <c r="I3568" i="6"/>
  <c r="I3567" i="6"/>
  <c r="I3566" i="6"/>
  <c r="I3565" i="6"/>
  <c r="I3564" i="6"/>
  <c r="I3563" i="6"/>
  <c r="I3562" i="6"/>
  <c r="I3561" i="6"/>
  <c r="I3560" i="6"/>
  <c r="I3559" i="6"/>
  <c r="I3558" i="6"/>
  <c r="I3557" i="6"/>
  <c r="I3556" i="6"/>
  <c r="I3555" i="6"/>
  <c r="I3554" i="6"/>
  <c r="I3553" i="6"/>
  <c r="I3552" i="6"/>
  <c r="I3551" i="6"/>
  <c r="I3550" i="6"/>
  <c r="I3549" i="6"/>
  <c r="I3548" i="6"/>
  <c r="I3547" i="6"/>
  <c r="I3546" i="6"/>
  <c r="I3545" i="6"/>
  <c r="I3544" i="6"/>
  <c r="I3543" i="6"/>
  <c r="I3542" i="6"/>
  <c r="I3541" i="6"/>
  <c r="I3540" i="6"/>
  <c r="I3539" i="6"/>
  <c r="I3538" i="6"/>
  <c r="I3537" i="6"/>
  <c r="I3536" i="6"/>
  <c r="I3535" i="6"/>
  <c r="I3534" i="6"/>
  <c r="I3533" i="6"/>
  <c r="I3532" i="6"/>
  <c r="I3531" i="6"/>
  <c r="I3530" i="6"/>
  <c r="I3529" i="6"/>
  <c r="I3528" i="6"/>
  <c r="I3527" i="6"/>
  <c r="I3526" i="6"/>
  <c r="I3525" i="6"/>
  <c r="I3524" i="6"/>
  <c r="I3523" i="6"/>
  <c r="I3522" i="6"/>
  <c r="I3521" i="6"/>
  <c r="I3520" i="6"/>
  <c r="I3519" i="6"/>
  <c r="I3518" i="6"/>
  <c r="I3517" i="6"/>
  <c r="I3516" i="6"/>
  <c r="I3515" i="6"/>
  <c r="I3514" i="6"/>
  <c r="I3513" i="6"/>
  <c r="I3512" i="6"/>
  <c r="I3511" i="6"/>
  <c r="I3510" i="6"/>
  <c r="I3509" i="6"/>
  <c r="I3508" i="6"/>
  <c r="I3507" i="6"/>
  <c r="I3506" i="6"/>
  <c r="I3505" i="6"/>
  <c r="I3504" i="6"/>
  <c r="I3503" i="6"/>
  <c r="I3502" i="6"/>
  <c r="I3501" i="6"/>
  <c r="I3500" i="6"/>
  <c r="I3499" i="6"/>
  <c r="I3498" i="6"/>
  <c r="I3497" i="6"/>
  <c r="I3496" i="6"/>
  <c r="I3495" i="6"/>
  <c r="I3494" i="6"/>
  <c r="I3493" i="6"/>
  <c r="I3492" i="6"/>
  <c r="I3491" i="6"/>
  <c r="I3490" i="6"/>
  <c r="I3489" i="6"/>
  <c r="I3488" i="6"/>
  <c r="I3487" i="6"/>
  <c r="I3486" i="6"/>
  <c r="I3485" i="6"/>
  <c r="I3484" i="6"/>
  <c r="I3483" i="6"/>
  <c r="I3482" i="6"/>
  <c r="I3481" i="6"/>
  <c r="I3480" i="6"/>
  <c r="I3479" i="6"/>
  <c r="I3478" i="6"/>
  <c r="I3477" i="6"/>
  <c r="I3476" i="6"/>
  <c r="I3475" i="6"/>
  <c r="I3474" i="6"/>
  <c r="I3473" i="6"/>
  <c r="I3472" i="6"/>
  <c r="I3471" i="6"/>
  <c r="I3470" i="6"/>
  <c r="I3469" i="6"/>
  <c r="I3468" i="6"/>
  <c r="I3467" i="6"/>
  <c r="I3466" i="6"/>
  <c r="I3465" i="6"/>
  <c r="I3464" i="6"/>
  <c r="I3463" i="6"/>
  <c r="I3462" i="6"/>
  <c r="I3461" i="6"/>
  <c r="I3460" i="6"/>
  <c r="I3459" i="6"/>
  <c r="I3458" i="6"/>
  <c r="I3457" i="6"/>
  <c r="I3456" i="6"/>
  <c r="I3455" i="6"/>
  <c r="I3454" i="6"/>
  <c r="I3453" i="6"/>
  <c r="I3452" i="6"/>
  <c r="I3451" i="6"/>
  <c r="I3450" i="6"/>
  <c r="I3449" i="6"/>
  <c r="I3448" i="6"/>
  <c r="I3447" i="6"/>
  <c r="I3446" i="6"/>
  <c r="I3445" i="6"/>
  <c r="I3444" i="6"/>
  <c r="I3443" i="6"/>
  <c r="I3442" i="6"/>
  <c r="I3441" i="6"/>
  <c r="I3440" i="6"/>
  <c r="I3439" i="6"/>
  <c r="I3438" i="6"/>
  <c r="I3437" i="6"/>
  <c r="I3436" i="6"/>
  <c r="I3435" i="6"/>
  <c r="I3434" i="6"/>
  <c r="I3433" i="6"/>
  <c r="I3432" i="6"/>
  <c r="I3431" i="6"/>
  <c r="I3430" i="6"/>
  <c r="I3429" i="6"/>
  <c r="I3428" i="6"/>
  <c r="I3427" i="6"/>
  <c r="I3426" i="6"/>
  <c r="I3425" i="6"/>
  <c r="I3424" i="6"/>
  <c r="I3423" i="6"/>
  <c r="I3422" i="6"/>
  <c r="I3421" i="6"/>
  <c r="I3420" i="6"/>
  <c r="I3419" i="6"/>
  <c r="I3418" i="6"/>
  <c r="I3417" i="6"/>
  <c r="I3416" i="6"/>
  <c r="I3415" i="6"/>
  <c r="I3414" i="6"/>
  <c r="I3413" i="6"/>
  <c r="I3412" i="6"/>
  <c r="I3411" i="6"/>
  <c r="I3410" i="6"/>
  <c r="I3409" i="6"/>
  <c r="I3408" i="6"/>
  <c r="I3407" i="6"/>
  <c r="I3406" i="6"/>
  <c r="I3405" i="6"/>
  <c r="I3404" i="6"/>
  <c r="I3403" i="6"/>
  <c r="I3402" i="6"/>
  <c r="I3401" i="6"/>
  <c r="I3400" i="6"/>
  <c r="I3399" i="6"/>
  <c r="I3398" i="6"/>
  <c r="I3397" i="6"/>
  <c r="I3396" i="6"/>
  <c r="I3395" i="6"/>
  <c r="I3394" i="6"/>
  <c r="I3393" i="6"/>
  <c r="I3392" i="6"/>
  <c r="I3391" i="6"/>
  <c r="I3390" i="6"/>
  <c r="I3389" i="6"/>
  <c r="I3388" i="6"/>
  <c r="I3387" i="6"/>
  <c r="I3386" i="6"/>
  <c r="I3385" i="6"/>
  <c r="I3384" i="6"/>
  <c r="I3383" i="6"/>
  <c r="I3382" i="6"/>
  <c r="I3381" i="6"/>
  <c r="I3380" i="6"/>
  <c r="I3379" i="6"/>
  <c r="I3378" i="6"/>
  <c r="I3377" i="6"/>
  <c r="I3376" i="6"/>
  <c r="I3375" i="6"/>
  <c r="I3374" i="6"/>
  <c r="I3373" i="6"/>
  <c r="I3372" i="6"/>
  <c r="I3371" i="6"/>
  <c r="I3370" i="6"/>
  <c r="I3369" i="6"/>
  <c r="I3368" i="6"/>
  <c r="I3367" i="6"/>
  <c r="I3366" i="6"/>
  <c r="I3365" i="6"/>
  <c r="I3364" i="6"/>
  <c r="I3363" i="6"/>
  <c r="I3362" i="6"/>
  <c r="I3361" i="6"/>
  <c r="I3360" i="6"/>
  <c r="I3359" i="6"/>
  <c r="I3358" i="6"/>
  <c r="I3357" i="6"/>
  <c r="I3356" i="6"/>
  <c r="I3355" i="6"/>
  <c r="I3354" i="6"/>
  <c r="I3353" i="6"/>
  <c r="I3352" i="6"/>
  <c r="I3351" i="6"/>
  <c r="I3350" i="6"/>
  <c r="I3349" i="6"/>
  <c r="I3348" i="6"/>
  <c r="I3347" i="6"/>
  <c r="I3346" i="6"/>
  <c r="I3345" i="6"/>
  <c r="I3344" i="6"/>
  <c r="I3343" i="6"/>
  <c r="I3342" i="6"/>
  <c r="I3341" i="6"/>
  <c r="I3340" i="6"/>
  <c r="I3339" i="6"/>
  <c r="I3338" i="6"/>
  <c r="I3337" i="6"/>
  <c r="I3336" i="6"/>
  <c r="I3335" i="6"/>
  <c r="I3334" i="6"/>
  <c r="I3333" i="6"/>
  <c r="I3332" i="6"/>
  <c r="I3331" i="6"/>
  <c r="I3330" i="6"/>
  <c r="I3329" i="6"/>
  <c r="I3328" i="6"/>
  <c r="I3327" i="6"/>
  <c r="I3326" i="6"/>
  <c r="I3325" i="6"/>
  <c r="I3324" i="6"/>
  <c r="I3323" i="6"/>
  <c r="I3322" i="6"/>
  <c r="I3321" i="6"/>
  <c r="I3320" i="6"/>
  <c r="I3319" i="6"/>
  <c r="I3318" i="6"/>
  <c r="I3317" i="6"/>
  <c r="I3316" i="6"/>
  <c r="I3315" i="6"/>
  <c r="I3314" i="6"/>
  <c r="I3313" i="6"/>
  <c r="I3312" i="6"/>
  <c r="I3311" i="6"/>
  <c r="I3310" i="6"/>
  <c r="I3309" i="6"/>
  <c r="I3308" i="6"/>
  <c r="I3307" i="6"/>
  <c r="I3306" i="6"/>
  <c r="I3305" i="6"/>
  <c r="I3304" i="6"/>
  <c r="I3303" i="6"/>
  <c r="I3302" i="6"/>
  <c r="I3301" i="6"/>
  <c r="I3300" i="6"/>
  <c r="I3299" i="6"/>
  <c r="I3298" i="6"/>
  <c r="I3297" i="6"/>
  <c r="I3296" i="6"/>
  <c r="I3295" i="6"/>
  <c r="I3294" i="6"/>
  <c r="I3293" i="6"/>
  <c r="I3292" i="6"/>
  <c r="I3291" i="6"/>
  <c r="I3290" i="6"/>
  <c r="I3289" i="6"/>
  <c r="I3288" i="6"/>
  <c r="I3287" i="6"/>
  <c r="I3286" i="6"/>
  <c r="I3285" i="6"/>
  <c r="I3284" i="6"/>
  <c r="I3283" i="6"/>
  <c r="I3282" i="6"/>
  <c r="I3281" i="6"/>
  <c r="I3280" i="6"/>
  <c r="I3279" i="6"/>
  <c r="I3278" i="6"/>
  <c r="I3277" i="6"/>
  <c r="I3276" i="6"/>
  <c r="I3275" i="6"/>
  <c r="I3274" i="6"/>
  <c r="I3273" i="6"/>
  <c r="I3272" i="6"/>
  <c r="I3271" i="6"/>
  <c r="I3270" i="6"/>
  <c r="I3269" i="6"/>
  <c r="I3268" i="6"/>
  <c r="I3267" i="6"/>
  <c r="I3266" i="6"/>
  <c r="I3265" i="6"/>
  <c r="I3264" i="6"/>
  <c r="I3263" i="6"/>
  <c r="I3262" i="6"/>
  <c r="I3261" i="6"/>
  <c r="I3260" i="6"/>
  <c r="I3259" i="6"/>
  <c r="I3258" i="6"/>
  <c r="I3257" i="6"/>
  <c r="I3256" i="6"/>
  <c r="I3255" i="6"/>
  <c r="I3254" i="6"/>
  <c r="I3253" i="6"/>
  <c r="I3252" i="6"/>
  <c r="I3251" i="6"/>
  <c r="I3250" i="6"/>
  <c r="I3249" i="6"/>
  <c r="I3248" i="6"/>
  <c r="I3247" i="6"/>
  <c r="I3246" i="6"/>
  <c r="I3245" i="6"/>
  <c r="I3244" i="6"/>
  <c r="I3243" i="6"/>
  <c r="I3242" i="6"/>
  <c r="I3241" i="6"/>
  <c r="I3240" i="6"/>
  <c r="I3239" i="6"/>
  <c r="I3238" i="6"/>
  <c r="I3237" i="6"/>
  <c r="I3236" i="6"/>
  <c r="I3235" i="6"/>
  <c r="I3234" i="6"/>
  <c r="I3233" i="6"/>
  <c r="I3232" i="6"/>
  <c r="I3231" i="6"/>
  <c r="I3230" i="6"/>
  <c r="I3229" i="6"/>
  <c r="I3228" i="6"/>
  <c r="I3227" i="6"/>
  <c r="I3226" i="6"/>
  <c r="I3225" i="6"/>
  <c r="I3224" i="6"/>
  <c r="I3223" i="6"/>
  <c r="I3222" i="6"/>
  <c r="I3221" i="6"/>
  <c r="I3220" i="6"/>
  <c r="I3219" i="6"/>
  <c r="I3218" i="6"/>
  <c r="I3217" i="6"/>
  <c r="I3216" i="6"/>
  <c r="I3215" i="6"/>
  <c r="I3214" i="6"/>
  <c r="I3213" i="6"/>
  <c r="I3212" i="6"/>
  <c r="I3211" i="6"/>
  <c r="I3210" i="6"/>
  <c r="I3209" i="6"/>
  <c r="I3208" i="6"/>
  <c r="I3207" i="6"/>
  <c r="I3206" i="6"/>
  <c r="I3205" i="6"/>
  <c r="I3204" i="6"/>
  <c r="I3203" i="6"/>
  <c r="I3202" i="6"/>
  <c r="I3201" i="6"/>
  <c r="I3200" i="6"/>
  <c r="I3199" i="6"/>
  <c r="I3198" i="6"/>
  <c r="I3197" i="6"/>
  <c r="I3196" i="6"/>
  <c r="I3195" i="6"/>
  <c r="I3194" i="6"/>
  <c r="I3193" i="6"/>
  <c r="I3192" i="6"/>
  <c r="I3191" i="6"/>
  <c r="I3190" i="6"/>
  <c r="I3189" i="6"/>
  <c r="I3188" i="6"/>
  <c r="I3187" i="6"/>
  <c r="I3186" i="6"/>
  <c r="I3185" i="6"/>
  <c r="I3184" i="6"/>
  <c r="I3183" i="6"/>
  <c r="I3182" i="6"/>
  <c r="I3181" i="6"/>
  <c r="I3180" i="6"/>
  <c r="I3179" i="6"/>
  <c r="I3178" i="6"/>
  <c r="I3177" i="6"/>
  <c r="I3176" i="6"/>
  <c r="I3175" i="6"/>
  <c r="I3174" i="6"/>
  <c r="I3173" i="6"/>
  <c r="I3172" i="6"/>
  <c r="I3171" i="6"/>
  <c r="I3170" i="6"/>
  <c r="I3169" i="6"/>
  <c r="I3168" i="6"/>
  <c r="I3167" i="6"/>
  <c r="I3166" i="6"/>
  <c r="I3165" i="6"/>
  <c r="I3164" i="6"/>
  <c r="I3163" i="6"/>
  <c r="I3162" i="6"/>
  <c r="I3161" i="6"/>
  <c r="I3160" i="6"/>
  <c r="I3159" i="6"/>
  <c r="I3158" i="6"/>
  <c r="I3157" i="6"/>
  <c r="I3156" i="6"/>
  <c r="I3155" i="6"/>
  <c r="I3154" i="6"/>
  <c r="I3153" i="6"/>
  <c r="I3152" i="6"/>
  <c r="I3151" i="6"/>
  <c r="I3150" i="6"/>
  <c r="I3149" i="6"/>
  <c r="I3148" i="6"/>
  <c r="I3147" i="6"/>
  <c r="I3146" i="6"/>
  <c r="I3145" i="6"/>
  <c r="I3144" i="6"/>
  <c r="I3143" i="6"/>
  <c r="I3142" i="6"/>
  <c r="I3141" i="6"/>
  <c r="I3140" i="6"/>
  <c r="I3139" i="6"/>
  <c r="I3138" i="6"/>
  <c r="I3137" i="6"/>
  <c r="I3136" i="6"/>
  <c r="I3135" i="6"/>
  <c r="I3134" i="6"/>
  <c r="I3133" i="6"/>
  <c r="I3132" i="6"/>
  <c r="I3131" i="6"/>
  <c r="I3130" i="6"/>
  <c r="I3129" i="6"/>
  <c r="I3128" i="6"/>
  <c r="I3127" i="6"/>
  <c r="I3126" i="6"/>
  <c r="I3125" i="6"/>
  <c r="I3124" i="6"/>
  <c r="I3123" i="6"/>
  <c r="I3122" i="6"/>
  <c r="I3121" i="6"/>
  <c r="I3120" i="6"/>
  <c r="I3119" i="6"/>
  <c r="I3118" i="6"/>
  <c r="I3117" i="6"/>
  <c r="I3116" i="6"/>
  <c r="I3115" i="6"/>
  <c r="I3114" i="6"/>
  <c r="I3113" i="6"/>
  <c r="I3112" i="6"/>
  <c r="I3111" i="6"/>
  <c r="I3110" i="6"/>
  <c r="I3109" i="6"/>
  <c r="I3108" i="6"/>
  <c r="I3107" i="6"/>
  <c r="I3106" i="6"/>
  <c r="I3105" i="6"/>
  <c r="I3104" i="6"/>
  <c r="I3103" i="6"/>
  <c r="I3102" i="6"/>
  <c r="I3101" i="6"/>
  <c r="I3100" i="6"/>
  <c r="I3099" i="6"/>
  <c r="I3098" i="6"/>
  <c r="I3097" i="6"/>
  <c r="I3096" i="6"/>
  <c r="I3095" i="6"/>
  <c r="I3094" i="6"/>
  <c r="I3093" i="6"/>
  <c r="I3092" i="6"/>
  <c r="I3091" i="6"/>
  <c r="I3090" i="6"/>
  <c r="I3089" i="6"/>
  <c r="I3088" i="6"/>
  <c r="I3087" i="6"/>
  <c r="I3086" i="6"/>
  <c r="I3085" i="6"/>
  <c r="I3084" i="6"/>
  <c r="I3083" i="6"/>
  <c r="I3082" i="6"/>
  <c r="I3081" i="6"/>
  <c r="I3080" i="6"/>
  <c r="I3079" i="6"/>
  <c r="I3078" i="6"/>
  <c r="I3077" i="6"/>
  <c r="I3076" i="6"/>
  <c r="I3075" i="6"/>
  <c r="I3074" i="6"/>
  <c r="I3073" i="6"/>
  <c r="I3072" i="6"/>
  <c r="I3071" i="6"/>
  <c r="I3070" i="6"/>
  <c r="I3069" i="6"/>
  <c r="I3068" i="6"/>
  <c r="I3067" i="6"/>
  <c r="I3066" i="6"/>
  <c r="I3065" i="6"/>
  <c r="I3064" i="6"/>
  <c r="I3063" i="6"/>
  <c r="I3062" i="6"/>
  <c r="I3061" i="6"/>
  <c r="I3060" i="6"/>
  <c r="I3059" i="6"/>
  <c r="I3058" i="6"/>
  <c r="I3057" i="6"/>
  <c r="I3056" i="6"/>
  <c r="I3055" i="6"/>
  <c r="I3054" i="6"/>
  <c r="I3053" i="6"/>
  <c r="I3052" i="6"/>
  <c r="I3051" i="6"/>
  <c r="I3050" i="6"/>
  <c r="I3049" i="6"/>
  <c r="I3048" i="6"/>
  <c r="I3047" i="6"/>
  <c r="I3046" i="6"/>
  <c r="I3045" i="6"/>
  <c r="I3044" i="6"/>
  <c r="I3043" i="6"/>
  <c r="I3042" i="6"/>
  <c r="I3041" i="6"/>
  <c r="I3040" i="6"/>
  <c r="I3039" i="6"/>
  <c r="I3038" i="6"/>
  <c r="I3037" i="6"/>
  <c r="I3036" i="6"/>
  <c r="I3035" i="6"/>
  <c r="I3034" i="6"/>
  <c r="I3033" i="6"/>
  <c r="I3032" i="6"/>
  <c r="I3031" i="6"/>
  <c r="I3030" i="6"/>
  <c r="I3029" i="6"/>
  <c r="I3028" i="6"/>
  <c r="I3027" i="6"/>
  <c r="I3026" i="6"/>
  <c r="I3025" i="6"/>
  <c r="I3024" i="6"/>
  <c r="I3023" i="6"/>
  <c r="I3022" i="6"/>
  <c r="I3021" i="6"/>
  <c r="I3020" i="6"/>
  <c r="I3019" i="6"/>
  <c r="I3018" i="6"/>
  <c r="I3017" i="6"/>
  <c r="I3016" i="6"/>
  <c r="I3015" i="6"/>
  <c r="I3014" i="6"/>
  <c r="I3013" i="6"/>
  <c r="I3012" i="6"/>
  <c r="I3011" i="6"/>
  <c r="I3010" i="6"/>
  <c r="I3009" i="6"/>
  <c r="I3008" i="6"/>
  <c r="I3007" i="6"/>
  <c r="I3006" i="6"/>
  <c r="I3005" i="6"/>
  <c r="I3004" i="6"/>
  <c r="I3003" i="6"/>
  <c r="I3002" i="6"/>
  <c r="I3001" i="6"/>
  <c r="I3000" i="6"/>
  <c r="I2999" i="6"/>
  <c r="I2998" i="6"/>
  <c r="I2997" i="6"/>
  <c r="I2996" i="6"/>
  <c r="I2995" i="6"/>
  <c r="I2994" i="6"/>
  <c r="I2993" i="6"/>
  <c r="I2992" i="6"/>
  <c r="I2991" i="6"/>
  <c r="I2990" i="6"/>
  <c r="I2989" i="6"/>
  <c r="I2988" i="6"/>
  <c r="I2987" i="6"/>
  <c r="I2986" i="6"/>
  <c r="I2985" i="6"/>
  <c r="I2984" i="6"/>
  <c r="I2983" i="6"/>
  <c r="I2982" i="6"/>
  <c r="I2981" i="6"/>
  <c r="I2980" i="6"/>
  <c r="I2979" i="6"/>
  <c r="I2978" i="6"/>
  <c r="I2977" i="6"/>
  <c r="I2976" i="6"/>
  <c r="I2975" i="6"/>
  <c r="I2974" i="6"/>
  <c r="I2973" i="6"/>
  <c r="I2972" i="6"/>
  <c r="I2971" i="6"/>
  <c r="I2970" i="6"/>
  <c r="I2969" i="6"/>
  <c r="I2968" i="6"/>
  <c r="I2967" i="6"/>
  <c r="I2966" i="6"/>
  <c r="I2965" i="6"/>
  <c r="I2964" i="6"/>
  <c r="I2963" i="6"/>
  <c r="I2962" i="6"/>
  <c r="I2961" i="6"/>
  <c r="I2960" i="6"/>
  <c r="I2959" i="6"/>
  <c r="I2958" i="6"/>
  <c r="I2957" i="6"/>
  <c r="I2956" i="6"/>
  <c r="I2955" i="6"/>
  <c r="I2954" i="6"/>
  <c r="I2953" i="6"/>
  <c r="I2952" i="6"/>
  <c r="I2951" i="6"/>
  <c r="I2950" i="6"/>
  <c r="I2949" i="6"/>
  <c r="I2948" i="6"/>
  <c r="I2947" i="6"/>
  <c r="I2946" i="6"/>
  <c r="I2945" i="6"/>
  <c r="I2944" i="6"/>
  <c r="I2943" i="6"/>
  <c r="I2942" i="6"/>
  <c r="I2941" i="6"/>
  <c r="I2940" i="6"/>
  <c r="I2939" i="6"/>
  <c r="I2938" i="6"/>
  <c r="I2937" i="6"/>
  <c r="I2936" i="6"/>
  <c r="I2935" i="6"/>
  <c r="I2934" i="6"/>
  <c r="I2933" i="6"/>
  <c r="I2932" i="6"/>
  <c r="I2931" i="6"/>
  <c r="I2930" i="6"/>
  <c r="I2929" i="6"/>
  <c r="I2928" i="6"/>
  <c r="I2927" i="6"/>
  <c r="I2926" i="6"/>
  <c r="I2925" i="6"/>
  <c r="I2924" i="6"/>
  <c r="I2923" i="6"/>
  <c r="I2922" i="6"/>
  <c r="I2921" i="6"/>
  <c r="I2920" i="6"/>
  <c r="I2919" i="6"/>
  <c r="I2918" i="6"/>
  <c r="I2917" i="6"/>
  <c r="I2916" i="6"/>
  <c r="I2915" i="6"/>
  <c r="I2914" i="6"/>
  <c r="I2913" i="6"/>
  <c r="I2912" i="6"/>
  <c r="I2911" i="6"/>
  <c r="I2910" i="6"/>
  <c r="I2909" i="6"/>
  <c r="I2908" i="6"/>
  <c r="I2907" i="6"/>
  <c r="I2906" i="6"/>
  <c r="I2905" i="6"/>
  <c r="I2904" i="6"/>
  <c r="I2903" i="6"/>
  <c r="I2902" i="6"/>
  <c r="I2901" i="6"/>
  <c r="I2900" i="6"/>
  <c r="I2899" i="6"/>
  <c r="I2898" i="6"/>
  <c r="I2897" i="6"/>
  <c r="I2896" i="6"/>
  <c r="I2895" i="6"/>
  <c r="I2894" i="6"/>
  <c r="I2893" i="6"/>
  <c r="I2892" i="6"/>
  <c r="I2891" i="6"/>
  <c r="I2890" i="6"/>
  <c r="I2889" i="6"/>
  <c r="I2888" i="6"/>
  <c r="I2887" i="6"/>
  <c r="I2886" i="6"/>
  <c r="I2885" i="6"/>
  <c r="I2884" i="6"/>
  <c r="I2883" i="6"/>
  <c r="I2882" i="6"/>
  <c r="I2881" i="6"/>
  <c r="I2880" i="6"/>
  <c r="I2879" i="6"/>
  <c r="I2878" i="6"/>
  <c r="I2877" i="6"/>
  <c r="I2876" i="6"/>
  <c r="I2875" i="6"/>
  <c r="I2874" i="6"/>
  <c r="I2873" i="6"/>
  <c r="I2872" i="6"/>
  <c r="I2871" i="6"/>
  <c r="I2870" i="6"/>
  <c r="I2869" i="6"/>
  <c r="I2868" i="6"/>
  <c r="I2867" i="6"/>
  <c r="I2866" i="6"/>
  <c r="I2865" i="6"/>
  <c r="I2864" i="6"/>
  <c r="I2863" i="6"/>
  <c r="I2862" i="6"/>
  <c r="I2861" i="6"/>
  <c r="I2860" i="6"/>
  <c r="I2859" i="6"/>
  <c r="I2858" i="6"/>
  <c r="I2857" i="6"/>
  <c r="I2856" i="6"/>
  <c r="I2855" i="6"/>
  <c r="I2854" i="6"/>
  <c r="I2853" i="6"/>
  <c r="I2852" i="6"/>
  <c r="I2851" i="6"/>
  <c r="I2850" i="6"/>
  <c r="I2849" i="6"/>
  <c r="I2848" i="6"/>
  <c r="I2847" i="6"/>
  <c r="I2846" i="6"/>
  <c r="I2845" i="6"/>
  <c r="I2844" i="6"/>
  <c r="I2843" i="6"/>
  <c r="I2842" i="6"/>
  <c r="I2841" i="6"/>
  <c r="I2840" i="6"/>
  <c r="I2839" i="6"/>
  <c r="I2838" i="6"/>
  <c r="I2837" i="6"/>
  <c r="I2836" i="6"/>
  <c r="I2835" i="6"/>
  <c r="I2834" i="6"/>
  <c r="I2833" i="6"/>
  <c r="I2832" i="6"/>
  <c r="I2831" i="6"/>
  <c r="I2830" i="6"/>
  <c r="I2829" i="6"/>
  <c r="I2828" i="6"/>
  <c r="I2827" i="6"/>
  <c r="I2826" i="6"/>
  <c r="I2825" i="6"/>
  <c r="I2824" i="6"/>
  <c r="I2823" i="6"/>
  <c r="I2822" i="6"/>
  <c r="I2821" i="6"/>
  <c r="I2820" i="6"/>
  <c r="I2819" i="6"/>
  <c r="I2818" i="6"/>
  <c r="I2817" i="6"/>
  <c r="I2816" i="6"/>
  <c r="I2815" i="6"/>
  <c r="I2814" i="6"/>
  <c r="I2813" i="6"/>
  <c r="I2812" i="6"/>
  <c r="I2811" i="6"/>
  <c r="I2810" i="6"/>
  <c r="I2809" i="6"/>
  <c r="I2808" i="6"/>
  <c r="I2807" i="6"/>
  <c r="I2806" i="6"/>
  <c r="I2805" i="6"/>
  <c r="I2804" i="6"/>
  <c r="I2803" i="6"/>
  <c r="I2802" i="6"/>
  <c r="I2801" i="6"/>
  <c r="I2800" i="6"/>
  <c r="I2799" i="6"/>
  <c r="I2798" i="6"/>
  <c r="I2797" i="6"/>
  <c r="I2796" i="6"/>
  <c r="I2795" i="6"/>
  <c r="I2794" i="6"/>
  <c r="I2793" i="6"/>
  <c r="I2792" i="6"/>
  <c r="I2791" i="6"/>
  <c r="I2790" i="6"/>
  <c r="I2789" i="6"/>
  <c r="I2788" i="6"/>
  <c r="I2787" i="6"/>
  <c r="I2786" i="6"/>
  <c r="I2785" i="6"/>
  <c r="I2784" i="6"/>
  <c r="I2783" i="6"/>
  <c r="I2782" i="6"/>
  <c r="I2781" i="6"/>
  <c r="I2780" i="6"/>
  <c r="I2779" i="6"/>
  <c r="I2778" i="6"/>
  <c r="I2777" i="6"/>
  <c r="I2776" i="6"/>
  <c r="I2775" i="6"/>
  <c r="I2774" i="6"/>
  <c r="I2773" i="6"/>
  <c r="I2772" i="6"/>
  <c r="I2771" i="6"/>
  <c r="I2770" i="6"/>
  <c r="I2769" i="6"/>
  <c r="I2768" i="6"/>
  <c r="I2767" i="6"/>
  <c r="I2766" i="6"/>
  <c r="I2765" i="6"/>
  <c r="I2764" i="6"/>
  <c r="I2763" i="6"/>
  <c r="I2762" i="6"/>
  <c r="I2761" i="6"/>
  <c r="I2760" i="6"/>
  <c r="I2759" i="6"/>
  <c r="I2758" i="6"/>
  <c r="I2757" i="6"/>
  <c r="I2756" i="6"/>
  <c r="I2755" i="6"/>
  <c r="I2754" i="6"/>
  <c r="I2753" i="6"/>
  <c r="I2752" i="6"/>
  <c r="I2751" i="6"/>
  <c r="I2750" i="6"/>
  <c r="I2749" i="6"/>
  <c r="I2748" i="6"/>
  <c r="I2747" i="6"/>
  <c r="I2746" i="6"/>
  <c r="I2745" i="6"/>
  <c r="I2744" i="6"/>
  <c r="I2743" i="6"/>
  <c r="I2742" i="6"/>
  <c r="I2741" i="6"/>
  <c r="I2740" i="6"/>
  <c r="I2739" i="6"/>
  <c r="I2738" i="6"/>
  <c r="I2737" i="6"/>
  <c r="I2736" i="6"/>
  <c r="I2735" i="6"/>
  <c r="I2734" i="6"/>
  <c r="I2733" i="6"/>
  <c r="I2732" i="6"/>
  <c r="I2731" i="6"/>
  <c r="I2730" i="6"/>
  <c r="I2729" i="6"/>
  <c r="I2728" i="6"/>
  <c r="I2727" i="6"/>
  <c r="I2726" i="6"/>
  <c r="I2725" i="6"/>
  <c r="I2724" i="6"/>
  <c r="I2723" i="6"/>
  <c r="I2722" i="6"/>
  <c r="I2721" i="6"/>
  <c r="I2720" i="6"/>
  <c r="I2719" i="6"/>
  <c r="I2718" i="6"/>
  <c r="I2717" i="6"/>
  <c r="I2716" i="6"/>
  <c r="I2715" i="6"/>
  <c r="I2714" i="6"/>
  <c r="I2713" i="6"/>
  <c r="I2712" i="6"/>
  <c r="I2711" i="6"/>
  <c r="I2710" i="6"/>
  <c r="I2709" i="6"/>
  <c r="I2708" i="6"/>
  <c r="I2707" i="6"/>
  <c r="I2706" i="6"/>
  <c r="I2705" i="6"/>
  <c r="I2704" i="6"/>
  <c r="I2703" i="6"/>
  <c r="I2702" i="6"/>
  <c r="I2701" i="6"/>
  <c r="I2700" i="6"/>
  <c r="I2699" i="6"/>
  <c r="I2698" i="6"/>
  <c r="I2697" i="6"/>
  <c r="I2696" i="6"/>
  <c r="I2695" i="6"/>
  <c r="I2694" i="6"/>
  <c r="I2693" i="6"/>
  <c r="I2692" i="6"/>
  <c r="I2691" i="6"/>
  <c r="I2690" i="6"/>
  <c r="I2689" i="6"/>
  <c r="I2688" i="6"/>
  <c r="I2687" i="6"/>
  <c r="I2686" i="6"/>
  <c r="I2685" i="6"/>
  <c r="I2684" i="6"/>
  <c r="I2683" i="6"/>
  <c r="I2682" i="6"/>
  <c r="I2681" i="6"/>
  <c r="I2680" i="6"/>
  <c r="I2679" i="6"/>
  <c r="I2678" i="6"/>
  <c r="I2677" i="6"/>
  <c r="I2676" i="6"/>
  <c r="I2675" i="6"/>
  <c r="I2674" i="6"/>
  <c r="I2673" i="6"/>
  <c r="I2672" i="6"/>
  <c r="I2671" i="6"/>
  <c r="I2670" i="6"/>
  <c r="I2669" i="6"/>
  <c r="I2668" i="6"/>
  <c r="I2667" i="6"/>
  <c r="I2666" i="6"/>
  <c r="I2665" i="6"/>
  <c r="I2664" i="6"/>
  <c r="I2663" i="6"/>
  <c r="I2662" i="6"/>
  <c r="I2661" i="6"/>
  <c r="I2660" i="6"/>
  <c r="I2659" i="6"/>
  <c r="I2658" i="6"/>
  <c r="I2657" i="6"/>
  <c r="I2656" i="6"/>
  <c r="I2655" i="6"/>
  <c r="I2654" i="6"/>
  <c r="I2653" i="6"/>
  <c r="I2652" i="6"/>
  <c r="I2651" i="6"/>
  <c r="I2650" i="6"/>
  <c r="I2649" i="6"/>
  <c r="I2648" i="6"/>
  <c r="I2647" i="6"/>
  <c r="I2646" i="6"/>
  <c r="I2645" i="6"/>
  <c r="I2644" i="6"/>
  <c r="I2643" i="6"/>
  <c r="I2642" i="6"/>
  <c r="I2641" i="6"/>
  <c r="I2640" i="6"/>
  <c r="I2639" i="6"/>
  <c r="I2638" i="6"/>
  <c r="I2637" i="6"/>
  <c r="I2636" i="6"/>
  <c r="I2635" i="6"/>
  <c r="I2634" i="6"/>
  <c r="I2633" i="6"/>
  <c r="I2632" i="6"/>
  <c r="I2631" i="6"/>
  <c r="I2630" i="6"/>
  <c r="I2629" i="6"/>
  <c r="I2628" i="6"/>
  <c r="I2627" i="6"/>
  <c r="I2626" i="6"/>
  <c r="I2625" i="6"/>
  <c r="I2624" i="6"/>
  <c r="I2623" i="6"/>
  <c r="I2622" i="6"/>
  <c r="I2621" i="6"/>
  <c r="I2620" i="6"/>
  <c r="I2619" i="6"/>
  <c r="I2618" i="6"/>
  <c r="I2617" i="6"/>
  <c r="I2616" i="6"/>
  <c r="I2615" i="6"/>
  <c r="I2614" i="6"/>
  <c r="I2613" i="6"/>
  <c r="I2612" i="6"/>
  <c r="I2611" i="6"/>
  <c r="I2610" i="6"/>
  <c r="I2609" i="6"/>
  <c r="I2608" i="6"/>
  <c r="I2607" i="6"/>
  <c r="I2606" i="6"/>
  <c r="I2605" i="6"/>
  <c r="I2604" i="6"/>
  <c r="I2603" i="6"/>
  <c r="I2602" i="6"/>
  <c r="I2601" i="6"/>
  <c r="I2600" i="6"/>
  <c r="I2599" i="6"/>
  <c r="I2598" i="6"/>
  <c r="I2597" i="6"/>
  <c r="I2596" i="6"/>
  <c r="I2595" i="6"/>
  <c r="I2594" i="6"/>
  <c r="I2593" i="6"/>
  <c r="I2592" i="6"/>
  <c r="I2591" i="6"/>
  <c r="I2590" i="6"/>
  <c r="I2589" i="6"/>
  <c r="I2588" i="6"/>
  <c r="I2587" i="6"/>
  <c r="I2586" i="6"/>
  <c r="I2585" i="6"/>
  <c r="I2584" i="6"/>
  <c r="I2583" i="6"/>
  <c r="I2582" i="6"/>
  <c r="I2581" i="6"/>
  <c r="I2580" i="6"/>
  <c r="I2579" i="6"/>
  <c r="I2578" i="6"/>
  <c r="I2577" i="6"/>
  <c r="I2576" i="6"/>
  <c r="I2575" i="6"/>
  <c r="I2574" i="6"/>
  <c r="I2573" i="6"/>
  <c r="I2572" i="6"/>
  <c r="I2571" i="6"/>
  <c r="I2570" i="6"/>
  <c r="I2569" i="6"/>
  <c r="I2568" i="6"/>
  <c r="I2567" i="6"/>
  <c r="I2566" i="6"/>
  <c r="I2565" i="6"/>
  <c r="I2564" i="6"/>
  <c r="I2563" i="6"/>
  <c r="I2562" i="6"/>
  <c r="I2561" i="6"/>
  <c r="I2560" i="6"/>
  <c r="I2559" i="6"/>
  <c r="I2558" i="6"/>
  <c r="I2557" i="6"/>
  <c r="I2556" i="6"/>
  <c r="I2555" i="6"/>
  <c r="I2554" i="6"/>
  <c r="I2553" i="6"/>
  <c r="I2552" i="6"/>
  <c r="I2551" i="6"/>
  <c r="I2550" i="6"/>
  <c r="I2549" i="6"/>
  <c r="I2548" i="6"/>
  <c r="I2547" i="6"/>
  <c r="I2546" i="6"/>
  <c r="I2545" i="6"/>
  <c r="I2544" i="6"/>
  <c r="I2543" i="6"/>
  <c r="I2542" i="6"/>
  <c r="I2541" i="6"/>
  <c r="I2540" i="6"/>
  <c r="I2539" i="6"/>
  <c r="I2538" i="6"/>
  <c r="I2537" i="6"/>
  <c r="I2536" i="6"/>
  <c r="I2535" i="6"/>
  <c r="I2534" i="6"/>
  <c r="I2533" i="6"/>
  <c r="I2532" i="6"/>
  <c r="I2531" i="6"/>
  <c r="I2530" i="6"/>
  <c r="I2529" i="6"/>
  <c r="I2528" i="6"/>
  <c r="I2527" i="6"/>
  <c r="I2526" i="6"/>
  <c r="I2525" i="6"/>
  <c r="I2524" i="6"/>
  <c r="I2523" i="6"/>
  <c r="I2522" i="6"/>
  <c r="I2521" i="6"/>
  <c r="I2520" i="6"/>
  <c r="I2519" i="6"/>
  <c r="I2518" i="6"/>
  <c r="I2517" i="6"/>
  <c r="I2516" i="6"/>
  <c r="I2515" i="6"/>
  <c r="I2514" i="6"/>
  <c r="I2513" i="6"/>
  <c r="I2512" i="6"/>
  <c r="I2511" i="6"/>
  <c r="I2510" i="6"/>
  <c r="I2509" i="6"/>
  <c r="I2508" i="6"/>
  <c r="I2507" i="6"/>
  <c r="I2506" i="6"/>
  <c r="I2505" i="6"/>
  <c r="I2504" i="6"/>
  <c r="I2503" i="6"/>
  <c r="I2502" i="6"/>
  <c r="I2501" i="6"/>
  <c r="I2500" i="6"/>
  <c r="I2499" i="6"/>
  <c r="I2498" i="6"/>
  <c r="I2497" i="6"/>
  <c r="I2496" i="6"/>
  <c r="I2495" i="6"/>
  <c r="I2494" i="6"/>
  <c r="I2493" i="6"/>
  <c r="I2492" i="6"/>
  <c r="I2491" i="6"/>
  <c r="I2490" i="6"/>
  <c r="I2489" i="6"/>
  <c r="I2488" i="6"/>
  <c r="I2487" i="6"/>
  <c r="I2486" i="6"/>
  <c r="I2485" i="6"/>
  <c r="I2484" i="6"/>
  <c r="I2483" i="6"/>
  <c r="I2482" i="6"/>
  <c r="I2481" i="6"/>
  <c r="I2480" i="6"/>
  <c r="I2479" i="6"/>
  <c r="I2478" i="6"/>
  <c r="I2477" i="6"/>
  <c r="I2476" i="6"/>
  <c r="I2475" i="6"/>
  <c r="I2474" i="6"/>
  <c r="I2473" i="6"/>
  <c r="I2472" i="6"/>
  <c r="I2471" i="6"/>
  <c r="I2470" i="6"/>
  <c r="I2469" i="6"/>
  <c r="I2468" i="6"/>
  <c r="I2467" i="6"/>
  <c r="I2466" i="6"/>
  <c r="I2465" i="6"/>
  <c r="I2464" i="6"/>
  <c r="I2463" i="6"/>
  <c r="I2462" i="6"/>
  <c r="I2461" i="6"/>
  <c r="I2460" i="6"/>
  <c r="I2459" i="6"/>
  <c r="I2458" i="6"/>
  <c r="I2457" i="6"/>
  <c r="I2456" i="6"/>
  <c r="I2455" i="6"/>
  <c r="I2454" i="6"/>
  <c r="I2453" i="6"/>
  <c r="I2452" i="6"/>
  <c r="I2451" i="6"/>
  <c r="I2450" i="6"/>
  <c r="I2449" i="6"/>
  <c r="I2448" i="6"/>
  <c r="I2447" i="6"/>
  <c r="I2446" i="6"/>
  <c r="I2445" i="6"/>
  <c r="I2444" i="6"/>
  <c r="I2443" i="6"/>
  <c r="I2442" i="6"/>
  <c r="I2441" i="6"/>
  <c r="I2440" i="6"/>
  <c r="I2439" i="6"/>
  <c r="I2438" i="6"/>
  <c r="I2437" i="6"/>
  <c r="I2436" i="6"/>
  <c r="I2435" i="6"/>
  <c r="I2434" i="6"/>
  <c r="I2433" i="6"/>
  <c r="I2432" i="6"/>
  <c r="I2431" i="6"/>
  <c r="I2430" i="6"/>
  <c r="I2429" i="6"/>
  <c r="I2428" i="6"/>
  <c r="I2427" i="6"/>
  <c r="I2426" i="6"/>
  <c r="I2425" i="6"/>
  <c r="I2424" i="6"/>
  <c r="I2423" i="6"/>
  <c r="I2422" i="6"/>
  <c r="I2421" i="6"/>
  <c r="I2420" i="6"/>
  <c r="I2419" i="6"/>
  <c r="I2418" i="6"/>
  <c r="I2417" i="6"/>
  <c r="I2416" i="6"/>
  <c r="I2415" i="6"/>
  <c r="I2414" i="6"/>
  <c r="I2413" i="6"/>
  <c r="I2412" i="6"/>
  <c r="I2411" i="6"/>
  <c r="I2410" i="6"/>
  <c r="I2409" i="6"/>
  <c r="I2408" i="6"/>
  <c r="I2407" i="6"/>
  <c r="I2406" i="6"/>
  <c r="I2405" i="6"/>
  <c r="I2404" i="6"/>
  <c r="I2403" i="6"/>
  <c r="I2402" i="6"/>
  <c r="I2401" i="6"/>
  <c r="I2400" i="6"/>
  <c r="I2399" i="6"/>
  <c r="I2398" i="6"/>
  <c r="I2397" i="6"/>
  <c r="I2396" i="6"/>
  <c r="I2395" i="6"/>
  <c r="I2394" i="6"/>
  <c r="I2393" i="6"/>
  <c r="I2392" i="6"/>
  <c r="I2391" i="6"/>
  <c r="I2390" i="6"/>
  <c r="I2389" i="6"/>
  <c r="I2388" i="6"/>
  <c r="I2387" i="6"/>
  <c r="I2386" i="6"/>
  <c r="I2385" i="6"/>
  <c r="I2384" i="6"/>
  <c r="I2383" i="6"/>
  <c r="I2382" i="6"/>
  <c r="I2381" i="6"/>
  <c r="I2380" i="6"/>
  <c r="I2379" i="6"/>
  <c r="I2378" i="6"/>
  <c r="I2377" i="6"/>
  <c r="I2376" i="6"/>
  <c r="I2375" i="6"/>
  <c r="I2374" i="6"/>
  <c r="I2373" i="6"/>
  <c r="I2372" i="6"/>
  <c r="I2371" i="6"/>
  <c r="I2370" i="6"/>
  <c r="I2369" i="6"/>
  <c r="I2368" i="6"/>
  <c r="I2367" i="6"/>
  <c r="I2366" i="6"/>
  <c r="I2365" i="6"/>
  <c r="I2364" i="6"/>
  <c r="I2363" i="6"/>
  <c r="I2362" i="6"/>
  <c r="I2361" i="6"/>
  <c r="I2360" i="6"/>
  <c r="I2359" i="6"/>
  <c r="I2358" i="6"/>
  <c r="I2357" i="6"/>
  <c r="I2356" i="6"/>
  <c r="I2355" i="6"/>
  <c r="I2354" i="6"/>
  <c r="I2353" i="6"/>
  <c r="I2352" i="6"/>
  <c r="I2351" i="6"/>
  <c r="I2350" i="6"/>
  <c r="I2349" i="6"/>
  <c r="I2348" i="6"/>
  <c r="I2347" i="6"/>
  <c r="I2346" i="6"/>
  <c r="I2345" i="6"/>
  <c r="I2344" i="6"/>
  <c r="I2343" i="6"/>
  <c r="I2342" i="6"/>
  <c r="I2341" i="6"/>
  <c r="I2340" i="6"/>
  <c r="I2339" i="6"/>
  <c r="I2338" i="6"/>
  <c r="I2337" i="6"/>
  <c r="I2336" i="6"/>
  <c r="I2335" i="6"/>
  <c r="I2334" i="6"/>
  <c r="I2333" i="6"/>
  <c r="I2332" i="6"/>
  <c r="I2331" i="6"/>
  <c r="I2330" i="6"/>
  <c r="I2329" i="6"/>
  <c r="I2328" i="6"/>
  <c r="I2327" i="6"/>
  <c r="I2326" i="6"/>
  <c r="I2325" i="6"/>
  <c r="I2324" i="6"/>
  <c r="I2323" i="6"/>
  <c r="I2322" i="6"/>
  <c r="I2321" i="6"/>
  <c r="I2320" i="6"/>
  <c r="I2319" i="6"/>
  <c r="I2318" i="6"/>
  <c r="I2317" i="6"/>
  <c r="I2316" i="6"/>
  <c r="I2315" i="6"/>
  <c r="I2314" i="6"/>
  <c r="I2313" i="6"/>
  <c r="I2312" i="6"/>
  <c r="I2311" i="6"/>
  <c r="I2310" i="6"/>
  <c r="I2309" i="6"/>
  <c r="I2308" i="6"/>
  <c r="I2307" i="6"/>
  <c r="I2306" i="6"/>
  <c r="I2305" i="6"/>
  <c r="I2304" i="6"/>
  <c r="I2303" i="6"/>
  <c r="I2302" i="6"/>
  <c r="I2301" i="6"/>
  <c r="I2300" i="6"/>
  <c r="I2299" i="6"/>
  <c r="I2298" i="6"/>
  <c r="I2297" i="6"/>
  <c r="I2296" i="6"/>
  <c r="I2295" i="6"/>
  <c r="I2294" i="6"/>
  <c r="I2293" i="6"/>
  <c r="I2292" i="6"/>
  <c r="I2291" i="6"/>
  <c r="I2290" i="6"/>
  <c r="I2289" i="6"/>
  <c r="I2288" i="6"/>
  <c r="I2287" i="6"/>
  <c r="I2286" i="6"/>
  <c r="I2285" i="6"/>
  <c r="I2284" i="6"/>
  <c r="I2283" i="6"/>
  <c r="I2282" i="6"/>
  <c r="I2281" i="6"/>
  <c r="I2280" i="6"/>
  <c r="I2279" i="6"/>
  <c r="I2278" i="6"/>
  <c r="I2277" i="6"/>
  <c r="I2276" i="6"/>
  <c r="I2275" i="6"/>
  <c r="I2274" i="6"/>
  <c r="I2273" i="6"/>
  <c r="I2272" i="6"/>
  <c r="I2271" i="6"/>
  <c r="I2270" i="6"/>
  <c r="I2269" i="6"/>
  <c r="I2268" i="6"/>
  <c r="I2267" i="6"/>
  <c r="I2266" i="6"/>
  <c r="I2265" i="6"/>
  <c r="I2264" i="6"/>
  <c r="I2263" i="6"/>
  <c r="I2262" i="6"/>
  <c r="I2261" i="6"/>
  <c r="I2260" i="6"/>
  <c r="I2259" i="6"/>
  <c r="I2258" i="6"/>
  <c r="I2257" i="6"/>
  <c r="I2256" i="6"/>
  <c r="I2255" i="6"/>
  <c r="I2254" i="6"/>
  <c r="I2253" i="6"/>
  <c r="I2252" i="6"/>
  <c r="I2251" i="6"/>
  <c r="I2250" i="6"/>
  <c r="I2249" i="6"/>
  <c r="I2248" i="6"/>
  <c r="I2247" i="6"/>
  <c r="I2246" i="6"/>
  <c r="I2245" i="6"/>
  <c r="I2244" i="6"/>
  <c r="I2243" i="6"/>
  <c r="I2242" i="6"/>
  <c r="I2241" i="6"/>
  <c r="I2240" i="6"/>
  <c r="I2239" i="6"/>
  <c r="I2238" i="6"/>
  <c r="I2237" i="6"/>
  <c r="I2236" i="6"/>
  <c r="I2235" i="6"/>
  <c r="I2234" i="6"/>
  <c r="I2233" i="6"/>
  <c r="I2232" i="6"/>
  <c r="I2231" i="6"/>
  <c r="I2230" i="6"/>
  <c r="I2229" i="6"/>
  <c r="I2228" i="6"/>
  <c r="I2227" i="6"/>
  <c r="I2226" i="6"/>
  <c r="I2225" i="6"/>
  <c r="I2224" i="6"/>
  <c r="I2223" i="6"/>
  <c r="I2222" i="6"/>
  <c r="I2221" i="6"/>
  <c r="I2220" i="6"/>
  <c r="I2219" i="6"/>
  <c r="I2218" i="6"/>
  <c r="I2217" i="6"/>
  <c r="I2216" i="6"/>
  <c r="I2215" i="6"/>
  <c r="I2214" i="6"/>
  <c r="I2213" i="6"/>
  <c r="I2212" i="6"/>
  <c r="I2211" i="6"/>
  <c r="I2210" i="6"/>
  <c r="I2209" i="6"/>
  <c r="I2208" i="6"/>
  <c r="I2207" i="6"/>
  <c r="I2206" i="6"/>
  <c r="I2205" i="6"/>
  <c r="I2204" i="6"/>
  <c r="I2203" i="6"/>
  <c r="I2202" i="6"/>
  <c r="I2201" i="6"/>
  <c r="I2200" i="6"/>
  <c r="I2199" i="6"/>
  <c r="I2198" i="6"/>
  <c r="I2197" i="6"/>
  <c r="I2196" i="6"/>
  <c r="I2195" i="6"/>
  <c r="I2194" i="6"/>
  <c r="I2193" i="6"/>
  <c r="I2192" i="6"/>
  <c r="I2191" i="6"/>
  <c r="I2190" i="6"/>
  <c r="I2189" i="6"/>
  <c r="I2188" i="6"/>
  <c r="I2187" i="6"/>
  <c r="I2186" i="6"/>
  <c r="I2185" i="6"/>
  <c r="I2184" i="6"/>
  <c r="I2183" i="6"/>
  <c r="I2182" i="6"/>
  <c r="I2181" i="6"/>
  <c r="I2180" i="6"/>
  <c r="I2179" i="6"/>
  <c r="I2178" i="6"/>
  <c r="I2177" i="6"/>
  <c r="I2176" i="6"/>
  <c r="I2175" i="6"/>
  <c r="I2174" i="6"/>
  <c r="I2173" i="6"/>
  <c r="I2172" i="6"/>
  <c r="I2171" i="6"/>
  <c r="I2170" i="6"/>
  <c r="I2169" i="6"/>
  <c r="I2168" i="6"/>
  <c r="I2167" i="6"/>
  <c r="I2166" i="6"/>
  <c r="I2165" i="6"/>
  <c r="I2164" i="6"/>
  <c r="I2163" i="6"/>
  <c r="I2162" i="6"/>
  <c r="I2161" i="6"/>
  <c r="I2160" i="6"/>
  <c r="I2159" i="6"/>
  <c r="I2158" i="6"/>
  <c r="I2157" i="6"/>
  <c r="I2156" i="6"/>
  <c r="I2155" i="6"/>
  <c r="I2154" i="6"/>
  <c r="I2153" i="6"/>
  <c r="I2152" i="6"/>
  <c r="I2151" i="6"/>
  <c r="I2150" i="6"/>
  <c r="I2149" i="6"/>
  <c r="I2148" i="6"/>
  <c r="I2147" i="6"/>
  <c r="I2146" i="6"/>
  <c r="I2145" i="6"/>
  <c r="I2144" i="6"/>
  <c r="I2143" i="6"/>
  <c r="I2142" i="6"/>
  <c r="I2141" i="6"/>
  <c r="I2140" i="6"/>
  <c r="I2139" i="6"/>
  <c r="I2138" i="6"/>
  <c r="I2137" i="6"/>
  <c r="I2136" i="6"/>
  <c r="I2135" i="6"/>
  <c r="I2134" i="6"/>
  <c r="I2133" i="6"/>
  <c r="I2132" i="6"/>
  <c r="I2131" i="6"/>
  <c r="I2130" i="6"/>
  <c r="I2129" i="6"/>
  <c r="I2128" i="6"/>
  <c r="I2127" i="6"/>
  <c r="I2126" i="6"/>
  <c r="I2125" i="6"/>
  <c r="I2124" i="6"/>
  <c r="I2123" i="6"/>
  <c r="I2122" i="6"/>
  <c r="I2121" i="6"/>
  <c r="I2120" i="6"/>
  <c r="I2119" i="6"/>
  <c r="I2118" i="6"/>
  <c r="I2117" i="6"/>
  <c r="I2116" i="6"/>
  <c r="I2115" i="6"/>
  <c r="I2114" i="6"/>
  <c r="I2113" i="6"/>
  <c r="I2112" i="6"/>
  <c r="I2111" i="6"/>
  <c r="I2110" i="6"/>
  <c r="I2109" i="6"/>
  <c r="I2108" i="6"/>
  <c r="I2107" i="6"/>
  <c r="I2106" i="6"/>
  <c r="I2105" i="6"/>
  <c r="I2104" i="6"/>
  <c r="I2103" i="6"/>
  <c r="I2102" i="6"/>
  <c r="I2101" i="6"/>
  <c r="I2100" i="6"/>
  <c r="I2099" i="6"/>
  <c r="I2098" i="6"/>
  <c r="I2097" i="6"/>
  <c r="I2096" i="6"/>
  <c r="I2095" i="6"/>
  <c r="I2094" i="6"/>
  <c r="I2093" i="6"/>
  <c r="I2092" i="6"/>
  <c r="I2091" i="6"/>
  <c r="I2090" i="6"/>
  <c r="I2089" i="6"/>
  <c r="I2088" i="6"/>
  <c r="I2087" i="6"/>
  <c r="I2086" i="6"/>
  <c r="I2085" i="6"/>
  <c r="I2084" i="6"/>
  <c r="I2083" i="6"/>
  <c r="I2082" i="6"/>
  <c r="I2081" i="6"/>
  <c r="I2080" i="6"/>
  <c r="I2079" i="6"/>
  <c r="I2078" i="6"/>
  <c r="I2077" i="6"/>
  <c r="I2076" i="6"/>
  <c r="I2075" i="6"/>
  <c r="I2074" i="6"/>
  <c r="I2073" i="6"/>
  <c r="I2072" i="6"/>
  <c r="I2071" i="6"/>
  <c r="I2070" i="6"/>
  <c r="I2069" i="6"/>
  <c r="I2068" i="6"/>
  <c r="I2067" i="6"/>
  <c r="I2066" i="6"/>
  <c r="I2065" i="6"/>
  <c r="I2064" i="6"/>
  <c r="I2063" i="6"/>
  <c r="I2062" i="6"/>
  <c r="I2061" i="6"/>
  <c r="I2060" i="6"/>
  <c r="I2059" i="6"/>
  <c r="I2058" i="6"/>
  <c r="I2057" i="6"/>
  <c r="I2056" i="6"/>
  <c r="I2055" i="6"/>
  <c r="I2054" i="6"/>
  <c r="I2053" i="6"/>
  <c r="I2052" i="6"/>
  <c r="I2051" i="6"/>
  <c r="I2050" i="6"/>
  <c r="I2049" i="6"/>
  <c r="I2048" i="6"/>
  <c r="I2047" i="6"/>
  <c r="I2046" i="6"/>
  <c r="I2045" i="6"/>
  <c r="I2044" i="6"/>
  <c r="I2043" i="6"/>
  <c r="I2042" i="6"/>
  <c r="I2041" i="6"/>
  <c r="I2040" i="6"/>
  <c r="I2039" i="6"/>
  <c r="I2038" i="6"/>
  <c r="I2037" i="6"/>
  <c r="I2036" i="6"/>
  <c r="I2035" i="6"/>
  <c r="I2034" i="6"/>
  <c r="I2033" i="6"/>
  <c r="I2032" i="6"/>
  <c r="I2031" i="6"/>
  <c r="I2030" i="6"/>
  <c r="I2029" i="6"/>
  <c r="I2028" i="6"/>
  <c r="I2027" i="6"/>
  <c r="I2026" i="6"/>
  <c r="I2025" i="6"/>
  <c r="I2024" i="6"/>
  <c r="I2023" i="6"/>
  <c r="I2022" i="6"/>
  <c r="I2021" i="6"/>
  <c r="I2020" i="6"/>
  <c r="I2019" i="6"/>
  <c r="I2018" i="6"/>
  <c r="I2017" i="6"/>
  <c r="I2016" i="6"/>
  <c r="I2015" i="6"/>
  <c r="I2014" i="6"/>
  <c r="I2013" i="6"/>
  <c r="I2012" i="6"/>
  <c r="I2011" i="6"/>
  <c r="I2010" i="6"/>
  <c r="I2009" i="6"/>
  <c r="I2008" i="6"/>
  <c r="I2007" i="6"/>
  <c r="I2006" i="6"/>
  <c r="I2005" i="6"/>
  <c r="I2004" i="6"/>
  <c r="I2003" i="6"/>
  <c r="I2002" i="6"/>
  <c r="I2001" i="6"/>
  <c r="I2000" i="6"/>
  <c r="I1999" i="6"/>
  <c r="I1998" i="6"/>
  <c r="I1997" i="6"/>
  <c r="I1996" i="6"/>
  <c r="I1995" i="6"/>
  <c r="I1994" i="6"/>
  <c r="I1993" i="6"/>
  <c r="I1992" i="6"/>
  <c r="I1991" i="6"/>
  <c r="I1990" i="6"/>
  <c r="I1989" i="6"/>
  <c r="I1988" i="6"/>
  <c r="I1987" i="6"/>
  <c r="I1986" i="6"/>
  <c r="I1985" i="6"/>
  <c r="I1984" i="6"/>
  <c r="I1983" i="6"/>
  <c r="I1982" i="6"/>
  <c r="I1981" i="6"/>
  <c r="I1980" i="6"/>
  <c r="I1979" i="6"/>
  <c r="I1978" i="6"/>
  <c r="I1977" i="6"/>
  <c r="I1976" i="6"/>
  <c r="I1975" i="6"/>
  <c r="I1974" i="6"/>
  <c r="I1973" i="6"/>
  <c r="I1972" i="6"/>
  <c r="I1971" i="6"/>
  <c r="I1970" i="6"/>
  <c r="I1969" i="6"/>
  <c r="I1968" i="6"/>
  <c r="I1967" i="6"/>
  <c r="I1966" i="6"/>
  <c r="I1965" i="6"/>
  <c r="I1964" i="6"/>
  <c r="I1963" i="6"/>
  <c r="I1962" i="6"/>
  <c r="I1961" i="6"/>
  <c r="I1960" i="6"/>
  <c r="I1959" i="6"/>
  <c r="I1958" i="6"/>
  <c r="I1957" i="6"/>
  <c r="I1956" i="6"/>
  <c r="I1955" i="6"/>
  <c r="I1954" i="6"/>
  <c r="I1953" i="6"/>
  <c r="I1952" i="6"/>
  <c r="I1951" i="6"/>
  <c r="I1950" i="6"/>
  <c r="I1949" i="6"/>
  <c r="I1948" i="6"/>
  <c r="I1947" i="6"/>
  <c r="I1946" i="6"/>
  <c r="I1945" i="6"/>
  <c r="I1944" i="6"/>
  <c r="I1943" i="6"/>
  <c r="I1942" i="6"/>
  <c r="I1941" i="6"/>
  <c r="I1940" i="6"/>
  <c r="I1939" i="6"/>
  <c r="I1938" i="6"/>
  <c r="I1937" i="6"/>
  <c r="I1936" i="6"/>
  <c r="I1935" i="6"/>
  <c r="I1934" i="6"/>
  <c r="I1933" i="6"/>
  <c r="I1932" i="6"/>
  <c r="I1931" i="6"/>
  <c r="I1930" i="6"/>
  <c r="I1929" i="6"/>
  <c r="I1928" i="6"/>
  <c r="I1927" i="6"/>
  <c r="I1926" i="6"/>
  <c r="I1925" i="6"/>
  <c r="I1924" i="6"/>
  <c r="I1923" i="6"/>
  <c r="I1922" i="6"/>
  <c r="I1921" i="6"/>
  <c r="I1920" i="6"/>
  <c r="I1919" i="6"/>
  <c r="I1918" i="6"/>
  <c r="I1917" i="6"/>
  <c r="I1916" i="6"/>
  <c r="I1915" i="6"/>
  <c r="I1914" i="6"/>
  <c r="I1913" i="6"/>
  <c r="I1912" i="6"/>
  <c r="I1911" i="6"/>
  <c r="I1910" i="6"/>
  <c r="I1909" i="6"/>
  <c r="I1908" i="6"/>
  <c r="I1907" i="6"/>
  <c r="I1906" i="6"/>
  <c r="I1905" i="6"/>
  <c r="I1904" i="6"/>
  <c r="I1903" i="6"/>
  <c r="I1902" i="6"/>
  <c r="I1901" i="6"/>
  <c r="I1900" i="6"/>
  <c r="I1899" i="6"/>
  <c r="I1898" i="6"/>
  <c r="I1897" i="6"/>
  <c r="I1896" i="6"/>
  <c r="I1895" i="6"/>
  <c r="I1894" i="6"/>
  <c r="I1893" i="6"/>
  <c r="I1892" i="6"/>
  <c r="I1891" i="6"/>
  <c r="I1890" i="6"/>
  <c r="I1889" i="6"/>
  <c r="I1888" i="6"/>
  <c r="I1887" i="6"/>
  <c r="I1886" i="6"/>
  <c r="I1885" i="6"/>
  <c r="I1884" i="6"/>
  <c r="I1883" i="6"/>
  <c r="I1882" i="6"/>
  <c r="I1881" i="6"/>
  <c r="I1880" i="6"/>
  <c r="I1879" i="6"/>
  <c r="I1878" i="6"/>
  <c r="I1877" i="6"/>
  <c r="I1876" i="6"/>
  <c r="I1875" i="6"/>
  <c r="I1874" i="6"/>
  <c r="I1873" i="6"/>
  <c r="I1872" i="6"/>
  <c r="I1871" i="6"/>
  <c r="I1870" i="6"/>
  <c r="I1869" i="6"/>
  <c r="I1868" i="6"/>
  <c r="I1867" i="6"/>
  <c r="I1866" i="6"/>
  <c r="I1865" i="6"/>
  <c r="I1864" i="6"/>
  <c r="I1863" i="6"/>
  <c r="I1862" i="6"/>
  <c r="I1861" i="6"/>
  <c r="I1860" i="6"/>
  <c r="I1859" i="6"/>
  <c r="I1858" i="6"/>
  <c r="I1857" i="6"/>
  <c r="I1856" i="6"/>
  <c r="I1855" i="6"/>
  <c r="I1854" i="6"/>
  <c r="I1853" i="6"/>
  <c r="I1852" i="6"/>
  <c r="I1851" i="6"/>
  <c r="I1850" i="6"/>
  <c r="I1849" i="6"/>
  <c r="I1848" i="6"/>
  <c r="I1847" i="6"/>
  <c r="I1846" i="6"/>
  <c r="I1845" i="6"/>
  <c r="I1844" i="6"/>
  <c r="I1843" i="6"/>
  <c r="I1842" i="6"/>
  <c r="I1841" i="6"/>
  <c r="I1840" i="6"/>
  <c r="I1839" i="6"/>
  <c r="I1838" i="6"/>
  <c r="I1837" i="6"/>
  <c r="I1836" i="6"/>
  <c r="I1835" i="6"/>
  <c r="I1834" i="6"/>
  <c r="I1833" i="6"/>
  <c r="I1832" i="6"/>
  <c r="I1831" i="6"/>
  <c r="I1830" i="6"/>
  <c r="I1829" i="6"/>
  <c r="I1828" i="6"/>
  <c r="I1827" i="6"/>
  <c r="I1826" i="6"/>
  <c r="I1825" i="6"/>
  <c r="I1824" i="6"/>
  <c r="I1823" i="6"/>
  <c r="I1822" i="6"/>
  <c r="I1821" i="6"/>
  <c r="I1820" i="6"/>
  <c r="I1819" i="6"/>
  <c r="I1818" i="6"/>
  <c r="I1817" i="6"/>
  <c r="I1816" i="6"/>
  <c r="I1815" i="6"/>
  <c r="I1814" i="6"/>
  <c r="I1813" i="6"/>
  <c r="I1812" i="6"/>
  <c r="I1811" i="6"/>
  <c r="I1810" i="6"/>
  <c r="I1809" i="6"/>
  <c r="I1808" i="6"/>
  <c r="I1807" i="6"/>
  <c r="I1806" i="6"/>
  <c r="I1805" i="6"/>
  <c r="I1804" i="6"/>
  <c r="I1803" i="6"/>
  <c r="I1802" i="6"/>
  <c r="I1801" i="6"/>
  <c r="I1800" i="6"/>
  <c r="I1799" i="6"/>
  <c r="I1798" i="6"/>
  <c r="I1797" i="6"/>
  <c r="I1796" i="6"/>
  <c r="I1795" i="6"/>
  <c r="I1794" i="6"/>
  <c r="I1793" i="6"/>
  <c r="I1792" i="6"/>
  <c r="I1791" i="6"/>
  <c r="I1790" i="6"/>
  <c r="I1789" i="6"/>
  <c r="I1788" i="6"/>
  <c r="I1787" i="6"/>
  <c r="I1786" i="6"/>
  <c r="I1785" i="6"/>
  <c r="I1784" i="6"/>
  <c r="I1783" i="6"/>
  <c r="I1782" i="6"/>
  <c r="I1781" i="6"/>
  <c r="I1780" i="6"/>
  <c r="I1779" i="6"/>
  <c r="I1778" i="6"/>
  <c r="I1777" i="6"/>
  <c r="I1776" i="6"/>
  <c r="I1775" i="6"/>
  <c r="I1774" i="6"/>
  <c r="I1773" i="6"/>
  <c r="I1772" i="6"/>
  <c r="I1771" i="6"/>
  <c r="I1770" i="6"/>
  <c r="I1769" i="6"/>
  <c r="I1768" i="6"/>
  <c r="I1767" i="6"/>
  <c r="I1766" i="6"/>
  <c r="I1765" i="6"/>
  <c r="I1764" i="6"/>
  <c r="I1763" i="6"/>
  <c r="I1762" i="6"/>
  <c r="I1761" i="6"/>
  <c r="I1760" i="6"/>
  <c r="I1759" i="6"/>
  <c r="I1758" i="6"/>
  <c r="I1757" i="6"/>
  <c r="I1756" i="6"/>
  <c r="I1755" i="6"/>
  <c r="I1754" i="6"/>
  <c r="I1753" i="6"/>
  <c r="I1752" i="6"/>
  <c r="I1751" i="6"/>
  <c r="I1750" i="6"/>
  <c r="I1749" i="6"/>
  <c r="I1748" i="6"/>
  <c r="I1747" i="6"/>
  <c r="I1746" i="6"/>
  <c r="I1745" i="6"/>
  <c r="I1744" i="6"/>
  <c r="I1743" i="6"/>
  <c r="I1742" i="6"/>
  <c r="I1741" i="6"/>
  <c r="I1740" i="6"/>
  <c r="I1739" i="6"/>
  <c r="I1738" i="6"/>
  <c r="I1737" i="6"/>
  <c r="I1736" i="6"/>
  <c r="I1735" i="6"/>
  <c r="I1734" i="6"/>
  <c r="I1733" i="6"/>
  <c r="I1732" i="6"/>
  <c r="I1731" i="6"/>
  <c r="I1730" i="6"/>
  <c r="I1729" i="6"/>
  <c r="I1728" i="6"/>
  <c r="I1727" i="6"/>
  <c r="I1726" i="6"/>
  <c r="I1725" i="6"/>
  <c r="I1724" i="6"/>
  <c r="I1723" i="6"/>
  <c r="I1722" i="6"/>
  <c r="I1721" i="6"/>
  <c r="I1720" i="6"/>
  <c r="I1719" i="6"/>
  <c r="I1718" i="6"/>
  <c r="I1717" i="6"/>
  <c r="I1716" i="6"/>
  <c r="I1715" i="6"/>
  <c r="I1714" i="6"/>
  <c r="I1713" i="6"/>
  <c r="I1712" i="6"/>
  <c r="I1711" i="6"/>
  <c r="I1710" i="6"/>
  <c r="I1709" i="6"/>
  <c r="I1708" i="6"/>
  <c r="I1707" i="6"/>
  <c r="I1706" i="6"/>
  <c r="I1705" i="6"/>
  <c r="I1704" i="6"/>
  <c r="I1703" i="6"/>
  <c r="I1702" i="6"/>
  <c r="I1701" i="6"/>
  <c r="I1700" i="6"/>
  <c r="I1699" i="6"/>
  <c r="I1698" i="6"/>
  <c r="I1697" i="6"/>
  <c r="I1696" i="6"/>
  <c r="I1695" i="6"/>
  <c r="I1694" i="6"/>
  <c r="I1693" i="6"/>
  <c r="I1692" i="6"/>
  <c r="I1691" i="6"/>
  <c r="I1690" i="6"/>
  <c r="I1689" i="6"/>
  <c r="I1688" i="6"/>
  <c r="I1687" i="6"/>
  <c r="I1686" i="6"/>
  <c r="I1685" i="6"/>
  <c r="I1684" i="6"/>
  <c r="I1683" i="6"/>
  <c r="I1682" i="6"/>
  <c r="I1681" i="6"/>
  <c r="I1680" i="6"/>
  <c r="I1679" i="6"/>
  <c r="I1678" i="6"/>
  <c r="I1677" i="6"/>
  <c r="I1676" i="6"/>
  <c r="I1675" i="6"/>
  <c r="I1674" i="6"/>
  <c r="I1673" i="6"/>
  <c r="I1672" i="6"/>
  <c r="I1671" i="6"/>
  <c r="I1670" i="6"/>
  <c r="I1669" i="6"/>
  <c r="I1668" i="6"/>
  <c r="I1667" i="6"/>
  <c r="I1666" i="6"/>
  <c r="I1665" i="6"/>
  <c r="I1664" i="6"/>
  <c r="I1663" i="6"/>
  <c r="I1662" i="6"/>
  <c r="I1661" i="6"/>
  <c r="I1660" i="6"/>
  <c r="I1659" i="6"/>
  <c r="I1658" i="6"/>
  <c r="I1657" i="6"/>
  <c r="I1656" i="6"/>
  <c r="I1655" i="6"/>
  <c r="I1654" i="6"/>
  <c r="I1653" i="6"/>
  <c r="I1652" i="6"/>
  <c r="I1651" i="6"/>
  <c r="I1650" i="6"/>
  <c r="I1649" i="6"/>
  <c r="I1648" i="6"/>
  <c r="I1647" i="6"/>
  <c r="I1646" i="6"/>
  <c r="I1645" i="6"/>
  <c r="I1644" i="6"/>
  <c r="I1643" i="6"/>
  <c r="I1642" i="6"/>
  <c r="I1641" i="6"/>
  <c r="I1640" i="6"/>
  <c r="I1639" i="6"/>
  <c r="I1638" i="6"/>
  <c r="I1637" i="6"/>
  <c r="I1636" i="6"/>
  <c r="I1635" i="6"/>
  <c r="I1634" i="6"/>
  <c r="I1633" i="6"/>
  <c r="I1632" i="6"/>
  <c r="I1631" i="6"/>
  <c r="I1630" i="6"/>
  <c r="I1629" i="6"/>
  <c r="I1628" i="6"/>
  <c r="I1627" i="6"/>
  <c r="I1626" i="6"/>
  <c r="I1625" i="6"/>
  <c r="I1624" i="6"/>
  <c r="I1623" i="6"/>
  <c r="I1622" i="6"/>
  <c r="I1621" i="6"/>
  <c r="I1620" i="6"/>
  <c r="I1619" i="6"/>
  <c r="I1618" i="6"/>
  <c r="I1617" i="6"/>
  <c r="I1616" i="6"/>
  <c r="I1615" i="6"/>
  <c r="I1614" i="6"/>
  <c r="I1613" i="6"/>
  <c r="I1612" i="6"/>
  <c r="I1611" i="6"/>
  <c r="I1610" i="6"/>
  <c r="I1609" i="6"/>
  <c r="I1608" i="6"/>
  <c r="I1607" i="6"/>
  <c r="I1606" i="6"/>
  <c r="I1605" i="6"/>
  <c r="I1604" i="6"/>
  <c r="I1603" i="6"/>
  <c r="I1602" i="6"/>
  <c r="I1601" i="6"/>
  <c r="I1600" i="6"/>
  <c r="I1599" i="6"/>
  <c r="I1598" i="6"/>
  <c r="I1597" i="6"/>
  <c r="I1596" i="6"/>
  <c r="I1595" i="6"/>
  <c r="I1594" i="6"/>
  <c r="I1593" i="6"/>
  <c r="I1592" i="6"/>
  <c r="I1591" i="6"/>
  <c r="I1590" i="6"/>
  <c r="I1589" i="6"/>
  <c r="I1588" i="6"/>
  <c r="I1587" i="6"/>
  <c r="I1586" i="6"/>
  <c r="I1585" i="6"/>
  <c r="I1584" i="6"/>
  <c r="I1583" i="6"/>
  <c r="I1582" i="6"/>
  <c r="I1581" i="6"/>
  <c r="I1580" i="6"/>
  <c r="I1579" i="6"/>
  <c r="I1578" i="6"/>
  <c r="I1577" i="6"/>
  <c r="I1576" i="6"/>
  <c r="I1575" i="6"/>
  <c r="I1574" i="6"/>
  <c r="I1573" i="6"/>
  <c r="I1572" i="6"/>
  <c r="I1571" i="6"/>
  <c r="I1570" i="6"/>
  <c r="I1569" i="6"/>
  <c r="I1568" i="6"/>
  <c r="I1567" i="6"/>
  <c r="I1566" i="6"/>
  <c r="I1565" i="6"/>
  <c r="I1564" i="6"/>
  <c r="I1563" i="6"/>
  <c r="I1562" i="6"/>
  <c r="I1561" i="6"/>
  <c r="I1560" i="6"/>
  <c r="I1559" i="6"/>
  <c r="I1558" i="6"/>
  <c r="I1557" i="6"/>
  <c r="I1556" i="6"/>
  <c r="I1555" i="6"/>
  <c r="I1554" i="6"/>
  <c r="I1553" i="6"/>
  <c r="I1552" i="6"/>
  <c r="I1551" i="6"/>
  <c r="I1550" i="6"/>
  <c r="I1549" i="6"/>
  <c r="I1548" i="6"/>
  <c r="I1547" i="6"/>
  <c r="I1546" i="6"/>
  <c r="I1545" i="6"/>
  <c r="I1544" i="6"/>
  <c r="I1543" i="6"/>
  <c r="I1542" i="6"/>
  <c r="I1541" i="6"/>
  <c r="I1540" i="6"/>
  <c r="I1539" i="6"/>
  <c r="I1538" i="6"/>
  <c r="I1537" i="6"/>
  <c r="I1536" i="6"/>
  <c r="I1535" i="6"/>
  <c r="I1534" i="6"/>
  <c r="I1533" i="6"/>
  <c r="I1532" i="6"/>
  <c r="I1531" i="6"/>
  <c r="I1530" i="6"/>
  <c r="I1529" i="6"/>
  <c r="I1528" i="6"/>
  <c r="I1527" i="6"/>
  <c r="I1526" i="6"/>
  <c r="I1525" i="6"/>
  <c r="I1524" i="6"/>
  <c r="I1523" i="6"/>
  <c r="I1522" i="6"/>
  <c r="I1521" i="6"/>
  <c r="I1520" i="6"/>
  <c r="I1519" i="6"/>
  <c r="I1518" i="6"/>
  <c r="I1517" i="6"/>
  <c r="I1516" i="6"/>
  <c r="I1515" i="6"/>
  <c r="I1514" i="6"/>
  <c r="I1513" i="6"/>
  <c r="I1512" i="6"/>
  <c r="I1511" i="6"/>
  <c r="I1510" i="6"/>
  <c r="I1509" i="6"/>
  <c r="I1508" i="6"/>
  <c r="I1507" i="6"/>
  <c r="I1506" i="6"/>
  <c r="I1505" i="6"/>
  <c r="I1504" i="6"/>
  <c r="I1503" i="6"/>
  <c r="I1502" i="6"/>
  <c r="I1501" i="6"/>
  <c r="I1500" i="6"/>
  <c r="I1499" i="6"/>
  <c r="I1498" i="6"/>
  <c r="I1497" i="6"/>
  <c r="I1496" i="6"/>
  <c r="I1495" i="6"/>
  <c r="I1494" i="6"/>
  <c r="I1493" i="6"/>
  <c r="I1492" i="6"/>
  <c r="I1491" i="6"/>
  <c r="I1490" i="6"/>
  <c r="I1489" i="6"/>
  <c r="I1488" i="6"/>
  <c r="I1487" i="6"/>
  <c r="I1486" i="6"/>
  <c r="I1485" i="6"/>
  <c r="I1484" i="6"/>
  <c r="I1483" i="6"/>
  <c r="I1482" i="6"/>
  <c r="I1481" i="6"/>
  <c r="I1480" i="6"/>
  <c r="I1479" i="6"/>
  <c r="I1478" i="6"/>
  <c r="I1477" i="6"/>
  <c r="I1476" i="6"/>
  <c r="I1475" i="6"/>
  <c r="I1474" i="6"/>
  <c r="I1473" i="6"/>
  <c r="I1472" i="6"/>
  <c r="I1471" i="6"/>
  <c r="I1470" i="6"/>
  <c r="I1469" i="6"/>
  <c r="I1468" i="6"/>
  <c r="I1467" i="6"/>
  <c r="I1466" i="6"/>
  <c r="I1465" i="6"/>
  <c r="I1464" i="6"/>
  <c r="I1463" i="6"/>
  <c r="I1462" i="6"/>
  <c r="I1461" i="6"/>
  <c r="I1460" i="6"/>
  <c r="I1459" i="6"/>
  <c r="I1458" i="6"/>
  <c r="I1457" i="6"/>
  <c r="I1456" i="6"/>
  <c r="I1455" i="6"/>
  <c r="I1454" i="6"/>
  <c r="I1453" i="6"/>
  <c r="I1452" i="6"/>
  <c r="I1451" i="6"/>
  <c r="I1450" i="6"/>
  <c r="I1449" i="6"/>
  <c r="I1448" i="6"/>
  <c r="I1447" i="6"/>
  <c r="I1446" i="6"/>
  <c r="I1445" i="6"/>
  <c r="I1444" i="6"/>
  <c r="I1443" i="6"/>
  <c r="I1442" i="6"/>
  <c r="I1441" i="6"/>
  <c r="I1440" i="6"/>
  <c r="I1439" i="6"/>
  <c r="I1438" i="6"/>
  <c r="I1437" i="6"/>
  <c r="I1436" i="6"/>
  <c r="I1435" i="6"/>
  <c r="I1434" i="6"/>
  <c r="I1433" i="6"/>
  <c r="I1432" i="6"/>
  <c r="I1431" i="6"/>
  <c r="I1430" i="6"/>
  <c r="I1429" i="6"/>
  <c r="I1428" i="6"/>
  <c r="I1427" i="6"/>
  <c r="I1426" i="6"/>
  <c r="I1425" i="6"/>
  <c r="I1424" i="6"/>
  <c r="I1423" i="6"/>
  <c r="I1422" i="6"/>
  <c r="I1421" i="6"/>
  <c r="I1420" i="6"/>
  <c r="I1419" i="6"/>
  <c r="I1418" i="6"/>
  <c r="I1417" i="6"/>
  <c r="I1416" i="6"/>
  <c r="I1415" i="6"/>
  <c r="I1414" i="6"/>
  <c r="I1413" i="6"/>
  <c r="I1412" i="6"/>
  <c r="I1411" i="6"/>
  <c r="I1410" i="6"/>
  <c r="I1409" i="6"/>
  <c r="I1408" i="6"/>
  <c r="I1407" i="6"/>
  <c r="I1406" i="6"/>
  <c r="I1405" i="6"/>
  <c r="I1404" i="6"/>
  <c r="I1403" i="6"/>
  <c r="I1402" i="6"/>
  <c r="I1401" i="6"/>
  <c r="I1400" i="6"/>
  <c r="I1399" i="6"/>
  <c r="I1398" i="6"/>
  <c r="I1397" i="6"/>
  <c r="I1396" i="6"/>
  <c r="I1395" i="6"/>
  <c r="I1394" i="6"/>
  <c r="I1393" i="6"/>
  <c r="I1392" i="6"/>
  <c r="I1391" i="6"/>
  <c r="I1390" i="6"/>
  <c r="I1389" i="6"/>
  <c r="I1388" i="6"/>
  <c r="I1387" i="6"/>
  <c r="I1386" i="6"/>
  <c r="I1385" i="6"/>
  <c r="I1384" i="6"/>
  <c r="I1383" i="6"/>
  <c r="I1382" i="6"/>
  <c r="I1381" i="6"/>
  <c r="I1380" i="6"/>
  <c r="I1379" i="6"/>
  <c r="I1378" i="6"/>
  <c r="I1377" i="6"/>
  <c r="I1376" i="6"/>
  <c r="I1375" i="6"/>
  <c r="I1374" i="6"/>
  <c r="I1373" i="6"/>
  <c r="I1372" i="6"/>
  <c r="I1371" i="6"/>
  <c r="I1370" i="6"/>
  <c r="I1369" i="6"/>
  <c r="I1368" i="6"/>
  <c r="I1367" i="6"/>
  <c r="I1366" i="6"/>
  <c r="I1365" i="6"/>
  <c r="I1364" i="6"/>
  <c r="I1363" i="6"/>
  <c r="I1362" i="6"/>
  <c r="I1361" i="6"/>
  <c r="I1360" i="6"/>
  <c r="I1359" i="6"/>
  <c r="I1358" i="6"/>
  <c r="I1357" i="6"/>
  <c r="I1356" i="6"/>
  <c r="I1355" i="6"/>
  <c r="I1354" i="6"/>
  <c r="I1353" i="6"/>
  <c r="I1352" i="6"/>
  <c r="I1351" i="6"/>
  <c r="I1350" i="6"/>
  <c r="I1349" i="6"/>
  <c r="I1348" i="6"/>
  <c r="I1347" i="6"/>
  <c r="I1346" i="6"/>
  <c r="I1345" i="6"/>
  <c r="I1344" i="6"/>
  <c r="I1343" i="6"/>
  <c r="I1342" i="6"/>
  <c r="I1341" i="6"/>
  <c r="I1340" i="6"/>
  <c r="I1339" i="6"/>
  <c r="I1338" i="6"/>
  <c r="I1337" i="6"/>
  <c r="I1336" i="6"/>
  <c r="I1335" i="6"/>
  <c r="I1334" i="6"/>
  <c r="I1333" i="6"/>
  <c r="I1332" i="6"/>
  <c r="I1331" i="6"/>
  <c r="I1330" i="6"/>
  <c r="I1329" i="6"/>
  <c r="I1328" i="6"/>
  <c r="I1327" i="6"/>
  <c r="I1326" i="6"/>
  <c r="I1325" i="6"/>
  <c r="I1324" i="6"/>
  <c r="I1323" i="6"/>
  <c r="I1322" i="6"/>
  <c r="I1321" i="6"/>
  <c r="I1320" i="6"/>
  <c r="I1319" i="6"/>
  <c r="I1318" i="6"/>
  <c r="I1317" i="6"/>
  <c r="I1316" i="6"/>
  <c r="I1315" i="6"/>
  <c r="I1314" i="6"/>
  <c r="I1313" i="6"/>
  <c r="I1312" i="6"/>
  <c r="I1311" i="6"/>
  <c r="I1310" i="6"/>
  <c r="I1309" i="6"/>
  <c r="I1308" i="6"/>
  <c r="I1307" i="6"/>
  <c r="I1306" i="6"/>
  <c r="I1305" i="6"/>
  <c r="I1304" i="6"/>
  <c r="I1303" i="6"/>
  <c r="I1302" i="6"/>
  <c r="I1301" i="6"/>
  <c r="I1300" i="6"/>
  <c r="I1299" i="6"/>
  <c r="I1298" i="6"/>
  <c r="I1297" i="6"/>
  <c r="I1296" i="6"/>
  <c r="I1295" i="6"/>
  <c r="I1294" i="6"/>
  <c r="I1293" i="6"/>
  <c r="I1292" i="6"/>
  <c r="I1291" i="6"/>
  <c r="I1290" i="6"/>
  <c r="I1289" i="6"/>
  <c r="I1288" i="6"/>
  <c r="I1287" i="6"/>
  <c r="I1286" i="6"/>
  <c r="I1285" i="6"/>
  <c r="I1284" i="6"/>
  <c r="I1283" i="6"/>
  <c r="I1282" i="6"/>
  <c r="I1281" i="6"/>
  <c r="I1280" i="6"/>
  <c r="I1279" i="6"/>
  <c r="I1278" i="6"/>
  <c r="I1277" i="6"/>
  <c r="I1276" i="6"/>
  <c r="I1275" i="6"/>
  <c r="I1274" i="6"/>
  <c r="I1273" i="6"/>
  <c r="I1272" i="6"/>
  <c r="I1271" i="6"/>
  <c r="I1270" i="6"/>
  <c r="I1269" i="6"/>
  <c r="I1268" i="6"/>
  <c r="I1267" i="6"/>
  <c r="I1266" i="6"/>
  <c r="I1265" i="6"/>
  <c r="I1264" i="6"/>
  <c r="I1263" i="6"/>
  <c r="I1262" i="6"/>
  <c r="I1261" i="6"/>
  <c r="I1260" i="6"/>
  <c r="I1259" i="6"/>
  <c r="I1258" i="6"/>
  <c r="I1257" i="6"/>
  <c r="I1256" i="6"/>
  <c r="I1255" i="6"/>
  <c r="I1254" i="6"/>
  <c r="I1253" i="6"/>
  <c r="I1252" i="6"/>
  <c r="I1251" i="6"/>
  <c r="I1250" i="6"/>
  <c r="I1249" i="6"/>
  <c r="I1248" i="6"/>
  <c r="I1247" i="6"/>
  <c r="I1246" i="6"/>
  <c r="I1245" i="6"/>
  <c r="I1244" i="6"/>
  <c r="I1243" i="6"/>
  <c r="I1242" i="6"/>
  <c r="I1241" i="6"/>
  <c r="I1240" i="6"/>
  <c r="I1239" i="6"/>
  <c r="I1238" i="6"/>
  <c r="I1237" i="6"/>
  <c r="I1236" i="6"/>
  <c r="I1235" i="6"/>
  <c r="I1234" i="6"/>
  <c r="I1233" i="6"/>
  <c r="I1232" i="6"/>
  <c r="I1231" i="6"/>
  <c r="I1230" i="6"/>
  <c r="I1229" i="6"/>
  <c r="I1228" i="6"/>
  <c r="I1227" i="6"/>
  <c r="I1226" i="6"/>
  <c r="I1225" i="6"/>
  <c r="I1224" i="6"/>
  <c r="I1223" i="6"/>
  <c r="I1222" i="6"/>
  <c r="I1221" i="6"/>
  <c r="I1220" i="6"/>
  <c r="I1219" i="6"/>
  <c r="I1218" i="6"/>
  <c r="I1217" i="6"/>
  <c r="I1216" i="6"/>
  <c r="I1215" i="6"/>
  <c r="I1214" i="6"/>
  <c r="I1213" i="6"/>
  <c r="I1212" i="6"/>
  <c r="I1211" i="6"/>
  <c r="I1210" i="6"/>
  <c r="I1209" i="6"/>
  <c r="I1208" i="6"/>
  <c r="I1207" i="6"/>
  <c r="I1206" i="6"/>
  <c r="I1205" i="6"/>
  <c r="I1204" i="6"/>
  <c r="I1203" i="6"/>
  <c r="I1202" i="6"/>
  <c r="I1201" i="6"/>
  <c r="I1200" i="6"/>
  <c r="I1199" i="6"/>
  <c r="I1198" i="6"/>
  <c r="I1197" i="6"/>
  <c r="I1196" i="6"/>
  <c r="I1195" i="6"/>
  <c r="I1194" i="6"/>
  <c r="I1193" i="6"/>
  <c r="I1192" i="6"/>
  <c r="I1191" i="6"/>
  <c r="I1190" i="6"/>
  <c r="I1189" i="6"/>
  <c r="I1188" i="6"/>
  <c r="I1187" i="6"/>
  <c r="I1186" i="6"/>
  <c r="I1185" i="6"/>
  <c r="I1184" i="6"/>
  <c r="I1183" i="6"/>
  <c r="I1182" i="6"/>
  <c r="I1181" i="6"/>
  <c r="I1180" i="6"/>
  <c r="I1179" i="6"/>
  <c r="I1178" i="6"/>
  <c r="I1177" i="6"/>
  <c r="I1176" i="6"/>
  <c r="I1175" i="6"/>
  <c r="I1174" i="6"/>
  <c r="I1173" i="6"/>
  <c r="I1172" i="6"/>
  <c r="I1171" i="6"/>
  <c r="I1170" i="6"/>
  <c r="I1169" i="6"/>
  <c r="I1168" i="6"/>
  <c r="I1167" i="6"/>
  <c r="I1166" i="6"/>
  <c r="I1165" i="6"/>
  <c r="I1164" i="6"/>
  <c r="I1163" i="6"/>
  <c r="I1162" i="6"/>
  <c r="I1161" i="6"/>
  <c r="I1160" i="6"/>
  <c r="I1159" i="6"/>
  <c r="I1158" i="6"/>
  <c r="I1157" i="6"/>
  <c r="I1156" i="6"/>
  <c r="I1155" i="6"/>
  <c r="I1154" i="6"/>
  <c r="I1153" i="6"/>
  <c r="I1152" i="6"/>
  <c r="I1151" i="6"/>
  <c r="I1150" i="6"/>
  <c r="I1149" i="6"/>
  <c r="I1148" i="6"/>
  <c r="I1147" i="6"/>
  <c r="I1146" i="6"/>
  <c r="I1145" i="6"/>
  <c r="I1144" i="6"/>
  <c r="I1143" i="6"/>
  <c r="I1142" i="6"/>
  <c r="I1141" i="6"/>
  <c r="I1140" i="6"/>
  <c r="I1139" i="6"/>
  <c r="I1138" i="6"/>
  <c r="I1137" i="6"/>
  <c r="I1136" i="6"/>
  <c r="I1135" i="6"/>
  <c r="I1134" i="6"/>
  <c r="I1133" i="6"/>
  <c r="I1132" i="6"/>
  <c r="I1131" i="6"/>
  <c r="I1130" i="6"/>
  <c r="I1129" i="6"/>
  <c r="I1128" i="6"/>
  <c r="I1127" i="6"/>
  <c r="I1126" i="6"/>
  <c r="I1125" i="6"/>
  <c r="I1124" i="6"/>
  <c r="I1123" i="6"/>
  <c r="I1122" i="6"/>
  <c r="I1121" i="6"/>
  <c r="I1120" i="6"/>
  <c r="I1119" i="6"/>
  <c r="I1118" i="6"/>
  <c r="I1117" i="6"/>
  <c r="I1116" i="6"/>
  <c r="I1115" i="6"/>
  <c r="I1114" i="6"/>
  <c r="I1113" i="6"/>
  <c r="I1112" i="6"/>
  <c r="I1111" i="6"/>
  <c r="I1110" i="6"/>
  <c r="I1109" i="6"/>
  <c r="I1108" i="6"/>
  <c r="I1107" i="6"/>
  <c r="I1106" i="6"/>
  <c r="I1105" i="6"/>
  <c r="I1104" i="6"/>
  <c r="I1103" i="6"/>
  <c r="I1102" i="6"/>
  <c r="I1101" i="6"/>
  <c r="I1100" i="6"/>
  <c r="I1099" i="6"/>
  <c r="I1098" i="6"/>
  <c r="I1097" i="6"/>
  <c r="I1096" i="6"/>
  <c r="I1095" i="6"/>
  <c r="I1094" i="6"/>
  <c r="I1093" i="6"/>
  <c r="I1092" i="6"/>
  <c r="I1091" i="6"/>
  <c r="I1090" i="6"/>
  <c r="I1089" i="6"/>
  <c r="I1088" i="6"/>
  <c r="I1087" i="6"/>
  <c r="I1086" i="6"/>
  <c r="I1085" i="6"/>
  <c r="I1084" i="6"/>
  <c r="I1083" i="6"/>
  <c r="I1082" i="6"/>
  <c r="I1081" i="6"/>
  <c r="I1080" i="6"/>
  <c r="I1079" i="6"/>
  <c r="I1078" i="6"/>
  <c r="I1077" i="6"/>
  <c r="I1076" i="6"/>
  <c r="I1075" i="6"/>
  <c r="I1074" i="6"/>
  <c r="I1073" i="6"/>
  <c r="I1072" i="6"/>
  <c r="I1071" i="6"/>
  <c r="I1070" i="6"/>
  <c r="I1069" i="6"/>
  <c r="I1068" i="6"/>
  <c r="I1067" i="6"/>
  <c r="I1066" i="6"/>
  <c r="I1065" i="6"/>
  <c r="I1064" i="6"/>
  <c r="I1063" i="6"/>
  <c r="I1062" i="6"/>
  <c r="I1061" i="6"/>
  <c r="I1060" i="6"/>
  <c r="I1059" i="6"/>
  <c r="I1058" i="6"/>
  <c r="I1057" i="6"/>
  <c r="I1056" i="6"/>
  <c r="I1055" i="6"/>
  <c r="I1054" i="6"/>
  <c r="I1053" i="6"/>
  <c r="I1052" i="6"/>
  <c r="I1051" i="6"/>
  <c r="I1050" i="6"/>
  <c r="I1049" i="6"/>
  <c r="I1048" i="6"/>
  <c r="I1047" i="6"/>
  <c r="I1046" i="6"/>
  <c r="I1045" i="6"/>
  <c r="I1044" i="6"/>
  <c r="I1043" i="6"/>
  <c r="I1042" i="6"/>
  <c r="I1041" i="6"/>
  <c r="I1040" i="6"/>
  <c r="I1039" i="6"/>
  <c r="I1038" i="6"/>
  <c r="I1037" i="6"/>
  <c r="I1036" i="6"/>
  <c r="I1035" i="6"/>
  <c r="I1034" i="6"/>
  <c r="I1033" i="6"/>
  <c r="I1032" i="6"/>
  <c r="I1031" i="6"/>
  <c r="I1030" i="6"/>
  <c r="I1029" i="6"/>
  <c r="I1028" i="6"/>
  <c r="I1027" i="6"/>
  <c r="I1026" i="6"/>
  <c r="I1025" i="6"/>
  <c r="I1024" i="6"/>
  <c r="I1023" i="6"/>
  <c r="I1022" i="6"/>
  <c r="I1021" i="6"/>
  <c r="I1020" i="6"/>
  <c r="I1019" i="6"/>
  <c r="I1018" i="6"/>
  <c r="I1017" i="6"/>
  <c r="I1016" i="6"/>
  <c r="I1015" i="6"/>
  <c r="I1014" i="6"/>
  <c r="I1013" i="6"/>
  <c r="I1012" i="6"/>
  <c r="I1011" i="6"/>
  <c r="I1010" i="6"/>
  <c r="I1009" i="6"/>
  <c r="I1008" i="6"/>
  <c r="I1007" i="6"/>
  <c r="I1006" i="6"/>
  <c r="I1005" i="6"/>
  <c r="I1004" i="6"/>
  <c r="I1003" i="6"/>
  <c r="I1002" i="6"/>
  <c r="I1001" i="6"/>
  <c r="I1000" i="6"/>
  <c r="I999" i="6"/>
  <c r="I998" i="6"/>
  <c r="I997" i="6"/>
  <c r="I996" i="6"/>
  <c r="I995" i="6"/>
  <c r="I994" i="6"/>
  <c r="I993" i="6"/>
  <c r="I992" i="6"/>
  <c r="I991" i="6"/>
  <c r="I990" i="6"/>
  <c r="I989" i="6"/>
  <c r="I988" i="6"/>
  <c r="I987" i="6"/>
  <c r="I986" i="6"/>
  <c r="I985" i="6"/>
  <c r="I984" i="6"/>
  <c r="I983" i="6"/>
  <c r="I982" i="6"/>
  <c r="I981" i="6"/>
  <c r="I980" i="6"/>
  <c r="I979" i="6"/>
  <c r="I978" i="6"/>
  <c r="I977" i="6"/>
  <c r="I976" i="6"/>
  <c r="I975" i="6"/>
  <c r="I974" i="6"/>
  <c r="I973" i="6"/>
  <c r="I972" i="6"/>
  <c r="I971" i="6"/>
  <c r="I970" i="6"/>
  <c r="I969" i="6"/>
  <c r="I968" i="6"/>
  <c r="I967" i="6"/>
  <c r="I966" i="6"/>
  <c r="I965" i="6"/>
  <c r="I964" i="6"/>
  <c r="I963" i="6"/>
  <c r="I962" i="6"/>
  <c r="I961" i="6"/>
  <c r="I960" i="6"/>
  <c r="I959" i="6"/>
  <c r="I958" i="6"/>
  <c r="I957" i="6"/>
  <c r="I956" i="6"/>
  <c r="I955" i="6"/>
  <c r="I954" i="6"/>
  <c r="I953" i="6"/>
  <c r="I952" i="6"/>
  <c r="I951" i="6"/>
  <c r="I950" i="6"/>
  <c r="I949" i="6"/>
  <c r="I948" i="6"/>
  <c r="I947" i="6"/>
  <c r="I946" i="6"/>
  <c r="I945" i="6"/>
  <c r="I944" i="6"/>
  <c r="I943" i="6"/>
  <c r="I942" i="6"/>
  <c r="I941" i="6"/>
  <c r="I940" i="6"/>
  <c r="I939" i="6"/>
  <c r="I938" i="6"/>
  <c r="I937" i="6"/>
  <c r="I936" i="6"/>
  <c r="I935" i="6"/>
  <c r="I934" i="6"/>
  <c r="I933" i="6"/>
  <c r="I932" i="6"/>
  <c r="I931" i="6"/>
  <c r="I930" i="6"/>
  <c r="I929" i="6"/>
  <c r="I928" i="6"/>
  <c r="I927" i="6"/>
  <c r="I926" i="6"/>
  <c r="I925" i="6"/>
  <c r="I924" i="6"/>
  <c r="I923" i="6"/>
  <c r="I922" i="6"/>
  <c r="I921" i="6"/>
  <c r="I920" i="6"/>
  <c r="I919" i="6"/>
  <c r="I918" i="6"/>
  <c r="I917" i="6"/>
  <c r="I916" i="6"/>
  <c r="I915" i="6"/>
  <c r="I914" i="6"/>
  <c r="I913" i="6"/>
  <c r="I912" i="6"/>
  <c r="I911" i="6"/>
  <c r="I910" i="6"/>
  <c r="I909" i="6"/>
  <c r="I908" i="6"/>
  <c r="I907" i="6"/>
  <c r="I906" i="6"/>
  <c r="I905" i="6"/>
  <c r="I904" i="6"/>
  <c r="I903" i="6"/>
  <c r="I902" i="6"/>
  <c r="I901" i="6"/>
  <c r="I900" i="6"/>
  <c r="I899" i="6"/>
  <c r="I898" i="6"/>
  <c r="I897" i="6"/>
  <c r="I896" i="6"/>
  <c r="I895" i="6"/>
  <c r="I894" i="6"/>
  <c r="I893" i="6"/>
  <c r="I892" i="6"/>
  <c r="I891" i="6"/>
  <c r="I890" i="6"/>
  <c r="I889" i="6"/>
  <c r="I888" i="6"/>
  <c r="I887" i="6"/>
  <c r="I886" i="6"/>
  <c r="I885" i="6"/>
  <c r="I884" i="6"/>
  <c r="I883" i="6"/>
  <c r="I882" i="6"/>
  <c r="I881" i="6"/>
  <c r="I880" i="6"/>
  <c r="I879" i="6"/>
  <c r="I878" i="6"/>
  <c r="I877" i="6"/>
  <c r="I876" i="6"/>
  <c r="I875" i="6"/>
  <c r="I874" i="6"/>
  <c r="I873" i="6"/>
  <c r="I872" i="6"/>
  <c r="I871" i="6"/>
  <c r="I870" i="6"/>
  <c r="I869" i="6"/>
  <c r="I868" i="6"/>
  <c r="I867" i="6"/>
  <c r="I866" i="6"/>
  <c r="I865" i="6"/>
  <c r="I864" i="6"/>
  <c r="I863" i="6"/>
  <c r="I862" i="6"/>
  <c r="I861" i="6"/>
  <c r="I860" i="6"/>
  <c r="I859" i="6"/>
  <c r="I858" i="6"/>
  <c r="I857" i="6"/>
  <c r="I856" i="6"/>
  <c r="I855" i="6"/>
  <c r="I854" i="6"/>
  <c r="I853" i="6"/>
  <c r="I852" i="6"/>
  <c r="I851" i="6"/>
  <c r="I850" i="6"/>
  <c r="I849" i="6"/>
  <c r="I848" i="6"/>
  <c r="I847" i="6"/>
  <c r="I846" i="6"/>
  <c r="I845" i="6"/>
  <c r="I844" i="6"/>
  <c r="I843" i="6"/>
  <c r="I842" i="6"/>
  <c r="I841" i="6"/>
  <c r="I840" i="6"/>
  <c r="I839" i="6"/>
  <c r="I838" i="6"/>
  <c r="I837" i="6"/>
  <c r="I836" i="6"/>
  <c r="I835" i="6"/>
  <c r="I834" i="6"/>
  <c r="I833" i="6"/>
  <c r="I832" i="6"/>
  <c r="I831" i="6"/>
  <c r="I830" i="6"/>
  <c r="I829" i="6"/>
  <c r="I828" i="6"/>
  <c r="I827" i="6"/>
  <c r="I826" i="6"/>
  <c r="I825" i="6"/>
  <c r="I824" i="6"/>
  <c r="I823" i="6"/>
  <c r="I822" i="6"/>
  <c r="I821" i="6"/>
  <c r="I820" i="6"/>
  <c r="I819" i="6"/>
  <c r="I818" i="6"/>
  <c r="I817" i="6"/>
  <c r="I816" i="6"/>
  <c r="I815" i="6"/>
  <c r="I814" i="6"/>
  <c r="I813" i="6"/>
  <c r="I812" i="6"/>
  <c r="I811" i="6"/>
  <c r="I810" i="6"/>
  <c r="I809" i="6"/>
  <c r="I808" i="6"/>
  <c r="I807" i="6"/>
  <c r="I806" i="6"/>
  <c r="I805" i="6"/>
  <c r="I804" i="6"/>
  <c r="I803" i="6"/>
  <c r="I802" i="6"/>
  <c r="I801" i="6"/>
  <c r="I800" i="6"/>
  <c r="I799" i="6"/>
  <c r="I798" i="6"/>
  <c r="I797" i="6"/>
  <c r="I796" i="6"/>
  <c r="I795" i="6"/>
  <c r="I794" i="6"/>
  <c r="I793" i="6"/>
  <c r="I792" i="6"/>
  <c r="I791" i="6"/>
  <c r="I790" i="6"/>
  <c r="I789" i="6"/>
  <c r="I788" i="6"/>
  <c r="I787" i="6"/>
  <c r="I786" i="6"/>
  <c r="I785" i="6"/>
  <c r="I784" i="6"/>
  <c r="I783" i="6"/>
  <c r="I782" i="6"/>
  <c r="I781" i="6"/>
  <c r="I780" i="6"/>
  <c r="I779" i="6"/>
  <c r="I778" i="6"/>
  <c r="I777" i="6"/>
  <c r="I776" i="6"/>
  <c r="I775" i="6"/>
  <c r="I774" i="6"/>
  <c r="I773" i="6"/>
  <c r="I772" i="6"/>
  <c r="I771" i="6"/>
  <c r="I770" i="6"/>
  <c r="I769" i="6"/>
  <c r="I768" i="6"/>
  <c r="I767" i="6"/>
  <c r="I766" i="6"/>
  <c r="I765" i="6"/>
  <c r="I764" i="6"/>
  <c r="I763" i="6"/>
  <c r="I762" i="6"/>
  <c r="I761" i="6"/>
  <c r="I760" i="6"/>
  <c r="I759" i="6"/>
  <c r="I758" i="6"/>
  <c r="I757" i="6"/>
  <c r="I756" i="6"/>
  <c r="I755" i="6"/>
  <c r="I754" i="6"/>
  <c r="I753" i="6"/>
  <c r="I752" i="6"/>
  <c r="I751" i="6"/>
  <c r="I750" i="6"/>
  <c r="I749" i="6"/>
  <c r="I748" i="6"/>
  <c r="I747" i="6"/>
  <c r="I746" i="6"/>
  <c r="I745" i="6"/>
  <c r="I744" i="6"/>
  <c r="I743" i="6"/>
  <c r="I742" i="6"/>
  <c r="I741" i="6"/>
  <c r="I740" i="6"/>
  <c r="I739" i="6"/>
  <c r="I738" i="6"/>
  <c r="I737" i="6"/>
  <c r="I736" i="6"/>
  <c r="I735" i="6"/>
  <c r="I734" i="6"/>
  <c r="I733" i="6"/>
  <c r="I732" i="6"/>
  <c r="I731" i="6"/>
  <c r="I730" i="6"/>
  <c r="I729" i="6"/>
  <c r="I728" i="6"/>
  <c r="I727" i="6"/>
  <c r="I726" i="6"/>
  <c r="I725" i="6"/>
  <c r="I724" i="6"/>
  <c r="I723" i="6"/>
  <c r="I722" i="6"/>
  <c r="I721" i="6"/>
  <c r="I720" i="6"/>
  <c r="I719" i="6"/>
  <c r="I718" i="6"/>
  <c r="I717" i="6"/>
  <c r="I716" i="6"/>
  <c r="I715" i="6"/>
  <c r="I714" i="6"/>
  <c r="I713" i="6"/>
  <c r="I712" i="6"/>
  <c r="I711" i="6"/>
  <c r="I710" i="6"/>
  <c r="I709"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E5899" i="3"/>
  <c r="D5899" i="3"/>
  <c r="E5898" i="3"/>
  <c r="D5898" i="3"/>
  <c r="E5897" i="3"/>
  <c r="D5897" i="3"/>
  <c r="E5896" i="3"/>
  <c r="D5896" i="3"/>
  <c r="E5895" i="3"/>
  <c r="D5895" i="3"/>
  <c r="E5894" i="3"/>
  <c r="D5894" i="3"/>
  <c r="E5893" i="3"/>
  <c r="D5893" i="3"/>
  <c r="E5892" i="3"/>
  <c r="D5892" i="3"/>
  <c r="E5891" i="3"/>
  <c r="D5891" i="3"/>
  <c r="E5890" i="3"/>
  <c r="D5890" i="3"/>
  <c r="E5889" i="3"/>
  <c r="D5889" i="3"/>
  <c r="E5888" i="3"/>
  <c r="D5888" i="3"/>
  <c r="E5887" i="3"/>
  <c r="D5887" i="3"/>
  <c r="E5886" i="3"/>
  <c r="D5886" i="3"/>
  <c r="E5885" i="3"/>
  <c r="D5885" i="3"/>
  <c r="E5884" i="3"/>
  <c r="D5884" i="3"/>
  <c r="E5883" i="3"/>
  <c r="D5883" i="3"/>
  <c r="E5882" i="3"/>
  <c r="D5882" i="3"/>
  <c r="E5881" i="3"/>
  <c r="D5881" i="3"/>
  <c r="E5880" i="3"/>
  <c r="D5880" i="3"/>
  <c r="E5879" i="3"/>
  <c r="D5879" i="3"/>
  <c r="E5878" i="3"/>
  <c r="D5878" i="3"/>
  <c r="E5877" i="3"/>
  <c r="D5877" i="3"/>
  <c r="E5876" i="3"/>
  <c r="D5876" i="3"/>
  <c r="E5875" i="3"/>
  <c r="D5875" i="3"/>
  <c r="E5874" i="3"/>
  <c r="D5874" i="3"/>
  <c r="E5873" i="3"/>
  <c r="D5873" i="3"/>
  <c r="E5872" i="3"/>
  <c r="D5872" i="3"/>
  <c r="E5871" i="3"/>
  <c r="D5871" i="3"/>
  <c r="E5870" i="3"/>
  <c r="D5870" i="3"/>
  <c r="E5869" i="3"/>
  <c r="D5869" i="3"/>
  <c r="E5868" i="3"/>
  <c r="D5868" i="3"/>
  <c r="E5867" i="3"/>
  <c r="D5867" i="3"/>
  <c r="E5866" i="3"/>
  <c r="D5866" i="3"/>
  <c r="E5865" i="3"/>
  <c r="D5865" i="3"/>
  <c r="E5864" i="3"/>
  <c r="D5864" i="3"/>
  <c r="E5863" i="3"/>
  <c r="D5863" i="3"/>
  <c r="E5862" i="3"/>
  <c r="D5862" i="3"/>
  <c r="E5861" i="3"/>
  <c r="D5861" i="3"/>
  <c r="E5860" i="3"/>
  <c r="D5860" i="3"/>
  <c r="E5859" i="3"/>
  <c r="D5859" i="3"/>
  <c r="E5858" i="3"/>
  <c r="D5858" i="3"/>
  <c r="E5857" i="3"/>
  <c r="D5857" i="3"/>
  <c r="E5856" i="3"/>
  <c r="D5856" i="3"/>
  <c r="E5855" i="3"/>
  <c r="D5855" i="3"/>
  <c r="E5854" i="3"/>
  <c r="D5854" i="3"/>
  <c r="E5853" i="3"/>
  <c r="D5853" i="3"/>
  <c r="E5852" i="3"/>
  <c r="D5852" i="3"/>
  <c r="E5851" i="3"/>
  <c r="D5851" i="3"/>
  <c r="E5850" i="3"/>
  <c r="D5850" i="3"/>
  <c r="E5849" i="3"/>
  <c r="D5849" i="3"/>
  <c r="E5848" i="3"/>
  <c r="D5848" i="3"/>
  <c r="E5847" i="3"/>
  <c r="D5847" i="3"/>
  <c r="E5846" i="3"/>
  <c r="D5846" i="3"/>
  <c r="E5845" i="3"/>
  <c r="D5845" i="3"/>
  <c r="E5844" i="3"/>
  <c r="D5844" i="3"/>
  <c r="E5843" i="3"/>
  <c r="D5843" i="3"/>
  <c r="E5842" i="3"/>
  <c r="D5842" i="3"/>
  <c r="E5841" i="3"/>
  <c r="D5841" i="3"/>
  <c r="E5840" i="3"/>
  <c r="D5840" i="3"/>
  <c r="E5839" i="3"/>
  <c r="D5839" i="3"/>
  <c r="E5838" i="3"/>
  <c r="D5838" i="3"/>
  <c r="E5837" i="3"/>
  <c r="D5837" i="3"/>
  <c r="E5836" i="3"/>
  <c r="D5836" i="3"/>
  <c r="E5835" i="3"/>
  <c r="D5835" i="3"/>
  <c r="E5834" i="3"/>
  <c r="D5834" i="3"/>
  <c r="E5833" i="3"/>
  <c r="D5833" i="3"/>
  <c r="E5832" i="3"/>
  <c r="D5832" i="3"/>
  <c r="E5831" i="3"/>
  <c r="D5831" i="3"/>
  <c r="E5830" i="3"/>
  <c r="D5830" i="3"/>
  <c r="E5829" i="3"/>
  <c r="D5829" i="3"/>
  <c r="E5828" i="3"/>
  <c r="D5828" i="3"/>
  <c r="E5827" i="3"/>
  <c r="D5827" i="3"/>
  <c r="E5826" i="3"/>
  <c r="D5826" i="3"/>
  <c r="E5825" i="3"/>
  <c r="D5825" i="3"/>
  <c r="E5824" i="3"/>
  <c r="D5824" i="3"/>
  <c r="E5823" i="3"/>
  <c r="D5823" i="3"/>
  <c r="E5822" i="3"/>
  <c r="D5822" i="3"/>
  <c r="E5821" i="3"/>
  <c r="D5821" i="3"/>
  <c r="E5820" i="3"/>
  <c r="D5820" i="3"/>
  <c r="E5819" i="3"/>
  <c r="D5819" i="3"/>
  <c r="E5818" i="3"/>
  <c r="D5818" i="3"/>
  <c r="E5817" i="3"/>
  <c r="D5817" i="3"/>
  <c r="E5816" i="3"/>
  <c r="D5816" i="3"/>
  <c r="E5815" i="3"/>
  <c r="D5815" i="3"/>
  <c r="E5814" i="3"/>
  <c r="D5814" i="3"/>
  <c r="E5813" i="3"/>
  <c r="D5813" i="3"/>
  <c r="E5812" i="3"/>
  <c r="D5812" i="3"/>
  <c r="E5811" i="3"/>
  <c r="D5811" i="3"/>
  <c r="E5810" i="3"/>
  <c r="D5810" i="3"/>
  <c r="E5809" i="3"/>
  <c r="D5809" i="3"/>
  <c r="E5808" i="3"/>
  <c r="D5808" i="3"/>
  <c r="E5807" i="3"/>
  <c r="D5807" i="3"/>
  <c r="E5806" i="3"/>
  <c r="D5806" i="3"/>
  <c r="E5805" i="3"/>
  <c r="D5805" i="3"/>
  <c r="E5804" i="3"/>
  <c r="D5804" i="3"/>
  <c r="E5803" i="3"/>
  <c r="D5803" i="3"/>
  <c r="E5802" i="3"/>
  <c r="D5802" i="3"/>
  <c r="E5801" i="3"/>
  <c r="D5801" i="3"/>
  <c r="E5800" i="3"/>
  <c r="D5800" i="3"/>
  <c r="E5799" i="3"/>
  <c r="D5799" i="3"/>
  <c r="E5798" i="3"/>
  <c r="D5798" i="3"/>
  <c r="E5797" i="3"/>
  <c r="D5797" i="3"/>
  <c r="E5796" i="3"/>
  <c r="D5796" i="3"/>
  <c r="E5795" i="3"/>
  <c r="D5795" i="3"/>
  <c r="E5794" i="3"/>
  <c r="D5794" i="3"/>
  <c r="E5793" i="3"/>
  <c r="D5793" i="3"/>
  <c r="E5792" i="3"/>
  <c r="D5792" i="3"/>
  <c r="E5791" i="3"/>
  <c r="D5791" i="3"/>
  <c r="E5790" i="3"/>
  <c r="D5790" i="3"/>
  <c r="E5789" i="3"/>
  <c r="D5789" i="3"/>
  <c r="E5788" i="3"/>
  <c r="D5788" i="3"/>
  <c r="E5787" i="3"/>
  <c r="D5787" i="3"/>
  <c r="E5786" i="3"/>
  <c r="D5786" i="3"/>
  <c r="E5785" i="3"/>
  <c r="D5785" i="3"/>
  <c r="E5784" i="3"/>
  <c r="D5784" i="3"/>
  <c r="E5783" i="3"/>
  <c r="D5783" i="3"/>
  <c r="E5782" i="3"/>
  <c r="D5782" i="3"/>
  <c r="E5781" i="3"/>
  <c r="D5781" i="3"/>
  <c r="E5780" i="3"/>
  <c r="D5780" i="3"/>
  <c r="E5779" i="3"/>
  <c r="D5779" i="3"/>
  <c r="E5778" i="3"/>
  <c r="D5778" i="3"/>
  <c r="E5777" i="3"/>
  <c r="D5777" i="3"/>
  <c r="E5776" i="3"/>
  <c r="D5776" i="3"/>
  <c r="E5775" i="3"/>
  <c r="D5775" i="3"/>
  <c r="E5774" i="3"/>
  <c r="D5774" i="3"/>
  <c r="E5773" i="3"/>
  <c r="D5773" i="3"/>
  <c r="E5772" i="3"/>
  <c r="D5772" i="3"/>
  <c r="E5771" i="3"/>
  <c r="D5771" i="3"/>
  <c r="E5770" i="3"/>
  <c r="D5770" i="3"/>
  <c r="E5769" i="3"/>
  <c r="D5769" i="3"/>
  <c r="E5768" i="3"/>
  <c r="D5768" i="3"/>
  <c r="E5767" i="3"/>
  <c r="D5767" i="3"/>
  <c r="E5766" i="3"/>
  <c r="D5766" i="3"/>
  <c r="E5765" i="3"/>
  <c r="D5765" i="3"/>
  <c r="E5764" i="3"/>
  <c r="D5764" i="3"/>
  <c r="E5763" i="3"/>
  <c r="D5763" i="3"/>
  <c r="E5762" i="3"/>
  <c r="D5762" i="3"/>
  <c r="E5761" i="3"/>
  <c r="D5761" i="3"/>
  <c r="E5760" i="3"/>
  <c r="D5760" i="3"/>
  <c r="E5759" i="3"/>
  <c r="D5759" i="3"/>
  <c r="E5758" i="3"/>
  <c r="D5758" i="3"/>
  <c r="E5757" i="3"/>
  <c r="D5757" i="3"/>
  <c r="E5756" i="3"/>
  <c r="D5756" i="3"/>
  <c r="E5755" i="3"/>
  <c r="D5755" i="3"/>
  <c r="E5754" i="3"/>
  <c r="D5754" i="3"/>
  <c r="E5753" i="3"/>
  <c r="D5753" i="3"/>
  <c r="E5752" i="3"/>
  <c r="D5752" i="3"/>
  <c r="E5751" i="3"/>
  <c r="D5751" i="3"/>
  <c r="E5750" i="3"/>
  <c r="D5750" i="3"/>
  <c r="E5749" i="3"/>
  <c r="D5749" i="3"/>
  <c r="E5748" i="3"/>
  <c r="D5748" i="3"/>
  <c r="E5747" i="3"/>
  <c r="D5747" i="3"/>
  <c r="E5746" i="3"/>
  <c r="D5746" i="3"/>
  <c r="E5745" i="3"/>
  <c r="D5745" i="3"/>
  <c r="E5744" i="3"/>
  <c r="D5744" i="3"/>
  <c r="E5743" i="3"/>
  <c r="D5743" i="3"/>
  <c r="E5742" i="3"/>
  <c r="D5742" i="3"/>
  <c r="E5741" i="3"/>
  <c r="D5741" i="3"/>
  <c r="E5740" i="3"/>
  <c r="D5740" i="3"/>
  <c r="E5739" i="3"/>
  <c r="D5739" i="3"/>
  <c r="E5738" i="3"/>
  <c r="D5738" i="3"/>
  <c r="E5737" i="3"/>
  <c r="D5737" i="3"/>
  <c r="E5736" i="3"/>
  <c r="D5736" i="3"/>
  <c r="E5735" i="3"/>
  <c r="D5735" i="3"/>
  <c r="E5734" i="3"/>
  <c r="D5734" i="3"/>
  <c r="E5733" i="3"/>
  <c r="D5733" i="3"/>
  <c r="E5732" i="3"/>
  <c r="D5732" i="3"/>
  <c r="E5731" i="3"/>
  <c r="D5731" i="3"/>
  <c r="E5730" i="3"/>
  <c r="D5730" i="3"/>
  <c r="E5729" i="3"/>
  <c r="D5729" i="3"/>
  <c r="E5728" i="3"/>
  <c r="D5728" i="3"/>
  <c r="E5727" i="3"/>
  <c r="D5727" i="3"/>
  <c r="E5726" i="3"/>
  <c r="D5726" i="3"/>
  <c r="E5725" i="3"/>
  <c r="D5725" i="3"/>
  <c r="E5724" i="3"/>
  <c r="D5724" i="3"/>
  <c r="E5723" i="3"/>
  <c r="D5723" i="3"/>
  <c r="E5722" i="3"/>
  <c r="D5722" i="3"/>
  <c r="E5721" i="3"/>
  <c r="D5721" i="3"/>
  <c r="E5720" i="3"/>
  <c r="D5720" i="3"/>
  <c r="E5719" i="3"/>
  <c r="D5719" i="3"/>
  <c r="E5718" i="3"/>
  <c r="D5718" i="3"/>
  <c r="E5717" i="3"/>
  <c r="D5717" i="3"/>
  <c r="E5716" i="3"/>
  <c r="D5716" i="3"/>
  <c r="E5715" i="3"/>
  <c r="D5715" i="3"/>
  <c r="E5714" i="3"/>
  <c r="D5714" i="3"/>
  <c r="E5713" i="3"/>
  <c r="D5713" i="3"/>
  <c r="E5712" i="3"/>
  <c r="D5712" i="3"/>
  <c r="E5711" i="3"/>
  <c r="D5711" i="3"/>
  <c r="E5710" i="3"/>
  <c r="D5710" i="3"/>
  <c r="E5709" i="3"/>
  <c r="D5709" i="3"/>
  <c r="E5708" i="3"/>
  <c r="D5708" i="3"/>
  <c r="E5707" i="3"/>
  <c r="D5707" i="3"/>
  <c r="E5706" i="3"/>
  <c r="D5706" i="3"/>
  <c r="E5705" i="3"/>
  <c r="D5705" i="3"/>
  <c r="E5704" i="3"/>
  <c r="D5704" i="3"/>
  <c r="E5703" i="3"/>
  <c r="D5703" i="3"/>
  <c r="E5702" i="3"/>
  <c r="D5702" i="3"/>
  <c r="E5701" i="3"/>
  <c r="D5701" i="3"/>
  <c r="E5700" i="3"/>
  <c r="D5700" i="3"/>
  <c r="E5699" i="3"/>
  <c r="D5699" i="3"/>
  <c r="E5698" i="3"/>
  <c r="D5698" i="3"/>
  <c r="E5697" i="3"/>
  <c r="D5697" i="3"/>
  <c r="E5696" i="3"/>
  <c r="D5696" i="3"/>
  <c r="E5695" i="3"/>
  <c r="D5695" i="3"/>
  <c r="E5694" i="3"/>
  <c r="D5694" i="3"/>
  <c r="E5693" i="3"/>
  <c r="D5693" i="3"/>
  <c r="E5692" i="3"/>
  <c r="D5692" i="3"/>
  <c r="E5691" i="3"/>
  <c r="D5691" i="3"/>
  <c r="E5690" i="3"/>
  <c r="D5690" i="3"/>
  <c r="E5689" i="3"/>
  <c r="D5689" i="3"/>
  <c r="E5688" i="3"/>
  <c r="D5688" i="3"/>
  <c r="E5687" i="3"/>
  <c r="D5687" i="3"/>
  <c r="E5686" i="3"/>
  <c r="D5686" i="3"/>
  <c r="E5685" i="3"/>
  <c r="D5685" i="3"/>
  <c r="E5684" i="3"/>
  <c r="D5684" i="3"/>
  <c r="E5683" i="3"/>
  <c r="D5683" i="3"/>
  <c r="E5682" i="3"/>
  <c r="D5682" i="3"/>
  <c r="E5681" i="3"/>
  <c r="D5681" i="3"/>
  <c r="E5680" i="3"/>
  <c r="D5680" i="3"/>
  <c r="E5679" i="3"/>
  <c r="D5679" i="3"/>
  <c r="E5678" i="3"/>
  <c r="D5678" i="3"/>
  <c r="E5677" i="3"/>
  <c r="D5677" i="3"/>
  <c r="E5676" i="3"/>
  <c r="D5676" i="3"/>
  <c r="E5675" i="3"/>
  <c r="D5675" i="3"/>
  <c r="E5674" i="3"/>
  <c r="D5674" i="3"/>
  <c r="E5673" i="3"/>
  <c r="D5673" i="3"/>
  <c r="E5672" i="3"/>
  <c r="D5672" i="3"/>
  <c r="E5671" i="3"/>
  <c r="D5671" i="3"/>
  <c r="E5670" i="3"/>
  <c r="D5670" i="3"/>
  <c r="E5669" i="3"/>
  <c r="D5669" i="3"/>
  <c r="E5668" i="3"/>
  <c r="D5668" i="3"/>
  <c r="E5667" i="3"/>
  <c r="D5667" i="3"/>
  <c r="E5666" i="3"/>
  <c r="D5666" i="3"/>
  <c r="E5665" i="3"/>
  <c r="D5665" i="3"/>
  <c r="E5664" i="3"/>
  <c r="D5664" i="3"/>
  <c r="E5663" i="3"/>
  <c r="D5663" i="3"/>
  <c r="E5662" i="3"/>
  <c r="D5662" i="3"/>
  <c r="E5661" i="3"/>
  <c r="D5661" i="3"/>
  <c r="E5660" i="3"/>
  <c r="D5660" i="3"/>
  <c r="E5659" i="3"/>
  <c r="D5659" i="3"/>
  <c r="E5658" i="3"/>
  <c r="D5658" i="3"/>
  <c r="E5657" i="3"/>
  <c r="D5657" i="3"/>
  <c r="E5656" i="3"/>
  <c r="D5656" i="3"/>
  <c r="E5655" i="3"/>
  <c r="D5655" i="3"/>
  <c r="E5654" i="3"/>
  <c r="D5654" i="3"/>
  <c r="E5653" i="3"/>
  <c r="D5653" i="3"/>
  <c r="E5652" i="3"/>
  <c r="D5652" i="3"/>
  <c r="E5651" i="3"/>
  <c r="D5651" i="3"/>
  <c r="E5650" i="3"/>
  <c r="D5650" i="3"/>
  <c r="E5649" i="3"/>
  <c r="D5649" i="3"/>
  <c r="E5648" i="3"/>
  <c r="D5648" i="3"/>
  <c r="E5647" i="3"/>
  <c r="D5647" i="3"/>
  <c r="E5646" i="3"/>
  <c r="D5646" i="3"/>
  <c r="E5645" i="3"/>
  <c r="D5645" i="3"/>
  <c r="E5644" i="3"/>
  <c r="D5644" i="3"/>
  <c r="E5643" i="3"/>
  <c r="D5643" i="3"/>
  <c r="E5642" i="3"/>
  <c r="D5642" i="3"/>
  <c r="E5641" i="3"/>
  <c r="D5641" i="3"/>
  <c r="E5640" i="3"/>
  <c r="D5640" i="3"/>
  <c r="E5639" i="3"/>
  <c r="D5639" i="3"/>
  <c r="E5638" i="3"/>
  <c r="D5638" i="3"/>
  <c r="E5637" i="3"/>
  <c r="D5637" i="3"/>
  <c r="E5636" i="3"/>
  <c r="D5636" i="3"/>
  <c r="E5635" i="3"/>
  <c r="D5635" i="3"/>
  <c r="E5634" i="3"/>
  <c r="D5634" i="3"/>
  <c r="E5633" i="3"/>
  <c r="D5633" i="3"/>
  <c r="E5632" i="3"/>
  <c r="D5632" i="3"/>
  <c r="E5631" i="3"/>
  <c r="D5631" i="3"/>
  <c r="E5630" i="3"/>
  <c r="D5630" i="3"/>
  <c r="E5629" i="3"/>
  <c r="D5629" i="3"/>
  <c r="E5628" i="3"/>
  <c r="D5628" i="3"/>
  <c r="E5627" i="3"/>
  <c r="D5627" i="3"/>
  <c r="E5626" i="3"/>
  <c r="D5626" i="3"/>
  <c r="E5625" i="3"/>
  <c r="D5625" i="3"/>
  <c r="E5624" i="3"/>
  <c r="D5624" i="3"/>
  <c r="E5623" i="3"/>
  <c r="D5623" i="3"/>
  <c r="E5622" i="3"/>
  <c r="D5622" i="3"/>
  <c r="E5621" i="3"/>
  <c r="D5621" i="3"/>
  <c r="E5620" i="3"/>
  <c r="D5620" i="3"/>
  <c r="E5619" i="3"/>
  <c r="D5619" i="3"/>
  <c r="E5618" i="3"/>
  <c r="D5618" i="3"/>
  <c r="E5617" i="3"/>
  <c r="D5617" i="3"/>
  <c r="E5616" i="3"/>
  <c r="D5616" i="3"/>
  <c r="E5615" i="3"/>
  <c r="D5615" i="3"/>
  <c r="E5614" i="3"/>
  <c r="D5614" i="3"/>
  <c r="E5613" i="3"/>
  <c r="D5613" i="3"/>
  <c r="E5612" i="3"/>
  <c r="D5612" i="3"/>
  <c r="E5611" i="3"/>
  <c r="D5611" i="3"/>
  <c r="E5610" i="3"/>
  <c r="D5610" i="3"/>
  <c r="E5609" i="3"/>
  <c r="D5609" i="3"/>
  <c r="E5608" i="3"/>
  <c r="D5608" i="3"/>
  <c r="E5607" i="3"/>
  <c r="D5607" i="3"/>
  <c r="E5606" i="3"/>
  <c r="D5606" i="3"/>
  <c r="E5605" i="3"/>
  <c r="D5605" i="3"/>
  <c r="E5604" i="3"/>
  <c r="D5604" i="3"/>
  <c r="E5603" i="3"/>
  <c r="D5603" i="3"/>
  <c r="E5602" i="3"/>
  <c r="D5602" i="3"/>
  <c r="E5601" i="3"/>
  <c r="D5601" i="3"/>
  <c r="E5600" i="3"/>
  <c r="D5600" i="3"/>
  <c r="E5599" i="3"/>
  <c r="D5599" i="3"/>
  <c r="E5598" i="3"/>
  <c r="D5598" i="3"/>
  <c r="E5597" i="3"/>
  <c r="D5597" i="3"/>
  <c r="E5596" i="3"/>
  <c r="D5596" i="3"/>
  <c r="E5595" i="3"/>
  <c r="D5595" i="3"/>
  <c r="E5594" i="3"/>
  <c r="D5594" i="3"/>
  <c r="E5593" i="3"/>
  <c r="D5593" i="3"/>
  <c r="E5592" i="3"/>
  <c r="D5592" i="3"/>
  <c r="E5591" i="3"/>
  <c r="D5591" i="3"/>
  <c r="E5590" i="3"/>
  <c r="D5590" i="3"/>
  <c r="E5589" i="3"/>
  <c r="D5589" i="3"/>
  <c r="E5588" i="3"/>
  <c r="D5588" i="3"/>
  <c r="E5587" i="3"/>
  <c r="D5587" i="3"/>
  <c r="E5586" i="3"/>
  <c r="D5586" i="3"/>
  <c r="E5585" i="3"/>
  <c r="D5585" i="3"/>
  <c r="E5584" i="3"/>
  <c r="D5584" i="3"/>
  <c r="E5583" i="3"/>
  <c r="D5583" i="3"/>
  <c r="E5582" i="3"/>
  <c r="D5582" i="3"/>
  <c r="E5581" i="3"/>
  <c r="D5581" i="3"/>
  <c r="E5580" i="3"/>
  <c r="D5580" i="3"/>
  <c r="E5579" i="3"/>
  <c r="D5579" i="3"/>
  <c r="E5578" i="3"/>
  <c r="D5578" i="3"/>
  <c r="E5577" i="3"/>
  <c r="D5577" i="3"/>
  <c r="E5576" i="3"/>
  <c r="D5576" i="3"/>
  <c r="E5575" i="3"/>
  <c r="D5575" i="3"/>
  <c r="E5574" i="3"/>
  <c r="D5574" i="3"/>
  <c r="E5573" i="3"/>
  <c r="D5573" i="3"/>
  <c r="E5572" i="3"/>
  <c r="D5572" i="3"/>
  <c r="E5571" i="3"/>
  <c r="D5571" i="3"/>
  <c r="E5570" i="3"/>
  <c r="D5570" i="3"/>
  <c r="E5569" i="3"/>
  <c r="D5569" i="3"/>
  <c r="E5568" i="3"/>
  <c r="D5568" i="3"/>
  <c r="E5567" i="3"/>
  <c r="D5567" i="3"/>
  <c r="E5566" i="3"/>
  <c r="D5566" i="3"/>
  <c r="E5565" i="3"/>
  <c r="D5565" i="3"/>
  <c r="E5564" i="3"/>
  <c r="D5564" i="3"/>
  <c r="E5563" i="3"/>
  <c r="D5563" i="3"/>
  <c r="E5562" i="3"/>
  <c r="D5562" i="3"/>
  <c r="E5561" i="3"/>
  <c r="D5561" i="3"/>
  <c r="E5560" i="3"/>
  <c r="D5560" i="3"/>
  <c r="E5559" i="3"/>
  <c r="D5559" i="3"/>
  <c r="E5558" i="3"/>
  <c r="D5558" i="3"/>
  <c r="E5557" i="3"/>
  <c r="D5557" i="3"/>
  <c r="E5556" i="3"/>
  <c r="D5556" i="3"/>
  <c r="E5555" i="3"/>
  <c r="D5555" i="3"/>
  <c r="E5554" i="3"/>
  <c r="D5554" i="3"/>
  <c r="E5553" i="3"/>
  <c r="D5553" i="3"/>
  <c r="E5552" i="3"/>
  <c r="D5552" i="3"/>
  <c r="E5551" i="3"/>
  <c r="D5551" i="3"/>
  <c r="E5550" i="3"/>
  <c r="D5550" i="3"/>
  <c r="E5549" i="3"/>
  <c r="D5549" i="3"/>
  <c r="E5548" i="3"/>
  <c r="D5548" i="3"/>
  <c r="E5547" i="3"/>
  <c r="D5547" i="3"/>
  <c r="E5546" i="3"/>
  <c r="D5546" i="3"/>
  <c r="E5545" i="3"/>
  <c r="D5545" i="3"/>
  <c r="E5544" i="3"/>
  <c r="D5544" i="3"/>
  <c r="E5543" i="3"/>
  <c r="D5543" i="3"/>
  <c r="E5542" i="3"/>
  <c r="D5542" i="3"/>
  <c r="E5541" i="3"/>
  <c r="D5541" i="3"/>
  <c r="E5540" i="3"/>
  <c r="D5540" i="3"/>
  <c r="E5539" i="3"/>
  <c r="D5539" i="3"/>
  <c r="E5538" i="3"/>
  <c r="D5538" i="3"/>
  <c r="E5537" i="3"/>
  <c r="D5537" i="3"/>
  <c r="E5536" i="3"/>
  <c r="D5536" i="3"/>
  <c r="E5535" i="3"/>
  <c r="D5535" i="3"/>
  <c r="E5534" i="3"/>
  <c r="D5534" i="3"/>
  <c r="E5533" i="3"/>
  <c r="D5533" i="3"/>
  <c r="E5532" i="3"/>
  <c r="D5532" i="3"/>
  <c r="E5531" i="3"/>
  <c r="D5531" i="3"/>
  <c r="E5530" i="3"/>
  <c r="D5530" i="3"/>
  <c r="E5529" i="3"/>
  <c r="D5529" i="3"/>
  <c r="E5528" i="3"/>
  <c r="D5528" i="3"/>
  <c r="E5527" i="3"/>
  <c r="D5527" i="3"/>
  <c r="E5526" i="3"/>
  <c r="D5526" i="3"/>
  <c r="E5525" i="3"/>
  <c r="D5525" i="3"/>
  <c r="E5524" i="3"/>
  <c r="D5524" i="3"/>
  <c r="E5523" i="3"/>
  <c r="D5523" i="3"/>
  <c r="E5522" i="3"/>
  <c r="D5522" i="3"/>
  <c r="E5521" i="3"/>
  <c r="D5521" i="3"/>
  <c r="E5520" i="3"/>
  <c r="D5520" i="3"/>
  <c r="E5519" i="3"/>
  <c r="D5519" i="3"/>
  <c r="E5518" i="3"/>
  <c r="D5518" i="3"/>
  <c r="E5517" i="3"/>
  <c r="D5517" i="3"/>
  <c r="E5516" i="3"/>
  <c r="D5516" i="3"/>
  <c r="E5515" i="3"/>
  <c r="D5515" i="3"/>
  <c r="E5514" i="3"/>
  <c r="D5514" i="3"/>
  <c r="E5513" i="3"/>
  <c r="D5513" i="3"/>
  <c r="E5512" i="3"/>
  <c r="D5512" i="3"/>
  <c r="E5511" i="3"/>
  <c r="D5511" i="3"/>
  <c r="E5510" i="3"/>
  <c r="D5510" i="3"/>
  <c r="E5509" i="3"/>
  <c r="D5509" i="3"/>
  <c r="E5508" i="3"/>
  <c r="D5508" i="3"/>
  <c r="E5507" i="3"/>
  <c r="D5507" i="3"/>
  <c r="E5506" i="3"/>
  <c r="D5506" i="3"/>
  <c r="E5505" i="3"/>
  <c r="D5505" i="3"/>
  <c r="E5504" i="3"/>
  <c r="D5504" i="3"/>
  <c r="E5503" i="3"/>
  <c r="D5503" i="3"/>
  <c r="E5502" i="3"/>
  <c r="D5502" i="3"/>
  <c r="E5501" i="3"/>
  <c r="D5501" i="3"/>
  <c r="E5500" i="3"/>
  <c r="D5500" i="3"/>
  <c r="E5499" i="3"/>
  <c r="D5499" i="3"/>
  <c r="E5498" i="3"/>
  <c r="D5498" i="3"/>
  <c r="E5497" i="3"/>
  <c r="D5497" i="3"/>
  <c r="E5496" i="3"/>
  <c r="D5496" i="3"/>
  <c r="E5495" i="3"/>
  <c r="D5495" i="3"/>
  <c r="E5494" i="3"/>
  <c r="D5494" i="3"/>
  <c r="E5493" i="3"/>
  <c r="D5493" i="3"/>
  <c r="E5492" i="3"/>
  <c r="D5492" i="3"/>
  <c r="E5491" i="3"/>
  <c r="D5491" i="3"/>
  <c r="E5490" i="3"/>
  <c r="D5490" i="3"/>
  <c r="E5489" i="3"/>
  <c r="D5489" i="3"/>
  <c r="E5488" i="3"/>
  <c r="D5488" i="3"/>
  <c r="E5487" i="3"/>
  <c r="D5487" i="3"/>
  <c r="E5486" i="3"/>
  <c r="D5486" i="3"/>
  <c r="E5485" i="3"/>
  <c r="D5485" i="3"/>
  <c r="E5484" i="3"/>
  <c r="D5484" i="3"/>
  <c r="E5483" i="3"/>
  <c r="D5483" i="3"/>
  <c r="E5482" i="3"/>
  <c r="D5482" i="3"/>
  <c r="E5481" i="3"/>
  <c r="D5481" i="3"/>
  <c r="E5480" i="3"/>
  <c r="D5480" i="3"/>
  <c r="E5479" i="3"/>
  <c r="D5479" i="3"/>
  <c r="E5478" i="3"/>
  <c r="D5478" i="3"/>
  <c r="E5477" i="3"/>
  <c r="D5477" i="3"/>
  <c r="E5476" i="3"/>
  <c r="D5476" i="3"/>
  <c r="E5475" i="3"/>
  <c r="D5475" i="3"/>
  <c r="E5474" i="3"/>
  <c r="D5474" i="3"/>
  <c r="E5473" i="3"/>
  <c r="D5473" i="3"/>
  <c r="E5472" i="3"/>
  <c r="D5472" i="3"/>
  <c r="E5471" i="3"/>
  <c r="D5471" i="3"/>
  <c r="E5470" i="3"/>
  <c r="D5470" i="3"/>
  <c r="E5469" i="3"/>
  <c r="D5469" i="3"/>
  <c r="E5468" i="3"/>
  <c r="D5468" i="3"/>
  <c r="E5467" i="3"/>
  <c r="D5467" i="3"/>
  <c r="E5466" i="3"/>
  <c r="D5466" i="3"/>
  <c r="E5465" i="3"/>
  <c r="D5465" i="3"/>
  <c r="E5464" i="3"/>
  <c r="D5464" i="3"/>
  <c r="E5463" i="3"/>
  <c r="D5463" i="3"/>
  <c r="E5462" i="3"/>
  <c r="D5462" i="3"/>
  <c r="E5461" i="3"/>
  <c r="D5461" i="3"/>
  <c r="E5460" i="3"/>
  <c r="D5460" i="3"/>
  <c r="E5459" i="3"/>
  <c r="D5459" i="3"/>
  <c r="E5458" i="3"/>
  <c r="D5458" i="3"/>
  <c r="E5457" i="3"/>
  <c r="D5457" i="3"/>
  <c r="E5456" i="3"/>
  <c r="D5456" i="3"/>
  <c r="E5455" i="3"/>
  <c r="D5455" i="3"/>
  <c r="E5454" i="3"/>
  <c r="D5454" i="3"/>
  <c r="E5453" i="3"/>
  <c r="D5453" i="3"/>
  <c r="E5452" i="3"/>
  <c r="D5452" i="3"/>
  <c r="E5451" i="3"/>
  <c r="D5451" i="3"/>
  <c r="E5450" i="3"/>
  <c r="D5450" i="3"/>
  <c r="E5449" i="3"/>
  <c r="D5449" i="3"/>
  <c r="E5448" i="3"/>
  <c r="D5448" i="3"/>
  <c r="E5447" i="3"/>
  <c r="D5447" i="3"/>
  <c r="E5446" i="3"/>
  <c r="D5446" i="3"/>
  <c r="E5445" i="3"/>
  <c r="D5445" i="3"/>
  <c r="E5444" i="3"/>
  <c r="D5444" i="3"/>
  <c r="E5443" i="3"/>
  <c r="D5443" i="3"/>
  <c r="E5442" i="3"/>
  <c r="D5442" i="3"/>
  <c r="E5441" i="3"/>
  <c r="D5441" i="3"/>
  <c r="E5440" i="3"/>
  <c r="D5440" i="3"/>
  <c r="E5439" i="3"/>
  <c r="D5439" i="3"/>
  <c r="E5438" i="3"/>
  <c r="D5438" i="3"/>
  <c r="E5437" i="3"/>
  <c r="D5437" i="3"/>
  <c r="E5436" i="3"/>
  <c r="D5436" i="3"/>
  <c r="E5435" i="3"/>
  <c r="D5435" i="3"/>
  <c r="E5434" i="3"/>
  <c r="D5434" i="3"/>
  <c r="E5433" i="3"/>
  <c r="D5433" i="3"/>
  <c r="E5432" i="3"/>
  <c r="D5432" i="3"/>
  <c r="E5431" i="3"/>
  <c r="D5431" i="3"/>
  <c r="E5430" i="3"/>
  <c r="D5430" i="3"/>
  <c r="E5429" i="3"/>
  <c r="D5429" i="3"/>
  <c r="E5428" i="3"/>
  <c r="D5428" i="3"/>
  <c r="E5427" i="3"/>
  <c r="D5427" i="3"/>
  <c r="E5426" i="3"/>
  <c r="D5426" i="3"/>
  <c r="E5425" i="3"/>
  <c r="D5425" i="3"/>
  <c r="E5424" i="3"/>
  <c r="D5424" i="3"/>
  <c r="E5423" i="3"/>
  <c r="D5423" i="3"/>
  <c r="E5422" i="3"/>
  <c r="D5422" i="3"/>
  <c r="E5421" i="3"/>
  <c r="D5421" i="3"/>
  <c r="E5420" i="3"/>
  <c r="D5420" i="3"/>
  <c r="E5419" i="3"/>
  <c r="D5419" i="3"/>
  <c r="E5418" i="3"/>
  <c r="D5418" i="3"/>
  <c r="E5417" i="3"/>
  <c r="D5417" i="3"/>
  <c r="E5416" i="3"/>
  <c r="D5416" i="3"/>
  <c r="E5415" i="3"/>
  <c r="D5415" i="3"/>
  <c r="E5414" i="3"/>
  <c r="D5414" i="3"/>
  <c r="E5413" i="3"/>
  <c r="D5413" i="3"/>
  <c r="E5412" i="3"/>
  <c r="D5412" i="3"/>
  <c r="E5411" i="3"/>
  <c r="D5411" i="3"/>
  <c r="E5410" i="3"/>
  <c r="D5410" i="3"/>
  <c r="E5409" i="3"/>
  <c r="D5409" i="3"/>
  <c r="E5408" i="3"/>
  <c r="D5408" i="3"/>
  <c r="E5407" i="3"/>
  <c r="D5407" i="3"/>
  <c r="E5406" i="3"/>
  <c r="D5406" i="3"/>
  <c r="E5405" i="3"/>
  <c r="D5405" i="3"/>
  <c r="E5404" i="3"/>
  <c r="D5404" i="3"/>
  <c r="E5403" i="3"/>
  <c r="D5403" i="3"/>
  <c r="E5402" i="3"/>
  <c r="D5402" i="3"/>
  <c r="E5401" i="3"/>
  <c r="D5401" i="3"/>
  <c r="E5400" i="3"/>
  <c r="D5400" i="3"/>
  <c r="E5399" i="3"/>
  <c r="D5399" i="3"/>
  <c r="E5398" i="3"/>
  <c r="D5398" i="3"/>
  <c r="E5397" i="3"/>
  <c r="D5397" i="3"/>
  <c r="E5396" i="3"/>
  <c r="D5396" i="3"/>
  <c r="E5395" i="3"/>
  <c r="D5395" i="3"/>
  <c r="E5394" i="3"/>
  <c r="D5394" i="3"/>
  <c r="E5393" i="3"/>
  <c r="D5393" i="3"/>
  <c r="E5392" i="3"/>
  <c r="D5392" i="3"/>
  <c r="E5391" i="3"/>
  <c r="D5391" i="3"/>
  <c r="E5390" i="3"/>
  <c r="D5390" i="3"/>
  <c r="E5389" i="3"/>
  <c r="D5389" i="3"/>
  <c r="E5388" i="3"/>
  <c r="D5388" i="3"/>
  <c r="E5387" i="3"/>
  <c r="D5387" i="3"/>
  <c r="E5386" i="3"/>
  <c r="D5386" i="3"/>
  <c r="E5385" i="3"/>
  <c r="D5385" i="3"/>
  <c r="E5384" i="3"/>
  <c r="D5384" i="3"/>
  <c r="E5383" i="3"/>
  <c r="D5383" i="3"/>
  <c r="E5382" i="3"/>
  <c r="D5382" i="3"/>
  <c r="E5381" i="3"/>
  <c r="D5381" i="3"/>
  <c r="E5380" i="3"/>
  <c r="D5380" i="3"/>
  <c r="E5379" i="3"/>
  <c r="D5379" i="3"/>
  <c r="E5378" i="3"/>
  <c r="D5378" i="3"/>
  <c r="E5377" i="3"/>
  <c r="D5377" i="3"/>
  <c r="E5376" i="3"/>
  <c r="D5376" i="3"/>
  <c r="E5375" i="3"/>
  <c r="D5375" i="3"/>
  <c r="E5374" i="3"/>
  <c r="D5374" i="3"/>
  <c r="E5373" i="3"/>
  <c r="D5373" i="3"/>
  <c r="E5372" i="3"/>
  <c r="D5372" i="3"/>
  <c r="E5371" i="3"/>
  <c r="D5371" i="3"/>
  <c r="E5370" i="3"/>
  <c r="D5370" i="3"/>
  <c r="E5369" i="3"/>
  <c r="D5369" i="3"/>
  <c r="E5368" i="3"/>
  <c r="D5368" i="3"/>
  <c r="E5367" i="3"/>
  <c r="D5367" i="3"/>
  <c r="E5366" i="3"/>
  <c r="D5366" i="3"/>
  <c r="E5365" i="3"/>
  <c r="D5365" i="3"/>
  <c r="E5364" i="3"/>
  <c r="D5364" i="3"/>
  <c r="E5363" i="3"/>
  <c r="D5363" i="3"/>
  <c r="E5362" i="3"/>
  <c r="D5362" i="3"/>
  <c r="E5361" i="3"/>
  <c r="D5361" i="3"/>
  <c r="E5360" i="3"/>
  <c r="D5360" i="3"/>
  <c r="E5359" i="3"/>
  <c r="D5359" i="3"/>
  <c r="E5358" i="3"/>
  <c r="D5358" i="3"/>
  <c r="E5357" i="3"/>
  <c r="D5357" i="3"/>
  <c r="E5356" i="3"/>
  <c r="D5356" i="3"/>
  <c r="E5355" i="3"/>
  <c r="D5355" i="3"/>
  <c r="E5354" i="3"/>
  <c r="D5354" i="3"/>
  <c r="E5353" i="3"/>
  <c r="D5353" i="3"/>
  <c r="E5352" i="3"/>
  <c r="D5352" i="3"/>
  <c r="E5351" i="3"/>
  <c r="D5351" i="3"/>
  <c r="E5350" i="3"/>
  <c r="D5350" i="3"/>
  <c r="E5349" i="3"/>
  <c r="D5349" i="3"/>
  <c r="E5348" i="3"/>
  <c r="D5348" i="3"/>
  <c r="E5347" i="3"/>
  <c r="D5347" i="3"/>
  <c r="E5346" i="3"/>
  <c r="D5346" i="3"/>
  <c r="E5345" i="3"/>
  <c r="D5345" i="3"/>
  <c r="E5344" i="3"/>
  <c r="D5344" i="3"/>
  <c r="E5343" i="3"/>
  <c r="D5343" i="3"/>
  <c r="E5342" i="3"/>
  <c r="D5342" i="3"/>
  <c r="E5341" i="3"/>
  <c r="D5341" i="3"/>
  <c r="E5340" i="3"/>
  <c r="D5340" i="3"/>
  <c r="E5339" i="3"/>
  <c r="D5339" i="3"/>
  <c r="E5338" i="3"/>
  <c r="D5338" i="3"/>
  <c r="E5337" i="3"/>
  <c r="D5337" i="3"/>
  <c r="E5336" i="3"/>
  <c r="D5336" i="3"/>
  <c r="E5335" i="3"/>
  <c r="D5335" i="3"/>
  <c r="E5334" i="3"/>
  <c r="D5334" i="3"/>
  <c r="E5333" i="3"/>
  <c r="D5333" i="3"/>
  <c r="E5332" i="3"/>
  <c r="D5332" i="3"/>
  <c r="E5331" i="3"/>
  <c r="D5331" i="3"/>
  <c r="E5330" i="3"/>
  <c r="D5330" i="3"/>
  <c r="E5329" i="3"/>
  <c r="D5329" i="3"/>
  <c r="E5328" i="3"/>
  <c r="D5328" i="3"/>
  <c r="E5327" i="3"/>
  <c r="D5327" i="3"/>
  <c r="E5326" i="3"/>
  <c r="D5326" i="3"/>
  <c r="E5325" i="3"/>
  <c r="D5325" i="3"/>
  <c r="E5324" i="3"/>
  <c r="D5324" i="3"/>
  <c r="E5323" i="3"/>
  <c r="D5323" i="3"/>
  <c r="E5322" i="3"/>
  <c r="D5322" i="3"/>
  <c r="E5321" i="3"/>
  <c r="D5321" i="3"/>
  <c r="E5320" i="3"/>
  <c r="D5320" i="3"/>
  <c r="E5319" i="3"/>
  <c r="D5319" i="3"/>
  <c r="E5318" i="3"/>
  <c r="D5318" i="3"/>
  <c r="E5317" i="3"/>
  <c r="D5317" i="3"/>
  <c r="E5316" i="3"/>
  <c r="D5316" i="3"/>
  <c r="E5315" i="3"/>
  <c r="D5315" i="3"/>
  <c r="E5314" i="3"/>
  <c r="D5314" i="3"/>
  <c r="E5313" i="3"/>
  <c r="D5313" i="3"/>
  <c r="E5312" i="3"/>
  <c r="D5312" i="3"/>
  <c r="E5311" i="3"/>
  <c r="D5311" i="3"/>
  <c r="E5310" i="3"/>
  <c r="D5310" i="3"/>
  <c r="E5309" i="3"/>
  <c r="D5309" i="3"/>
  <c r="E5308" i="3"/>
  <c r="D5308" i="3"/>
  <c r="E5307" i="3"/>
  <c r="D5307" i="3"/>
  <c r="E5306" i="3"/>
  <c r="D5306" i="3"/>
  <c r="E5305" i="3"/>
  <c r="D5305" i="3"/>
  <c r="E5304" i="3"/>
  <c r="D5304" i="3"/>
  <c r="E5303" i="3"/>
  <c r="D5303" i="3"/>
  <c r="E5302" i="3"/>
  <c r="D5302" i="3"/>
  <c r="E5301" i="3"/>
  <c r="D5301" i="3"/>
  <c r="E5300" i="3"/>
  <c r="D5300" i="3"/>
  <c r="E5299" i="3"/>
  <c r="D5299" i="3"/>
  <c r="E5298" i="3"/>
  <c r="D5298" i="3"/>
  <c r="E5297" i="3"/>
  <c r="D5297" i="3"/>
  <c r="E5296" i="3"/>
  <c r="D5296" i="3"/>
  <c r="E5295" i="3"/>
  <c r="D5295" i="3"/>
  <c r="E5294" i="3"/>
  <c r="D5294" i="3"/>
  <c r="E5293" i="3"/>
  <c r="D5293" i="3"/>
  <c r="E5292" i="3"/>
  <c r="D5292" i="3"/>
  <c r="E5291" i="3"/>
  <c r="D5291" i="3"/>
  <c r="E5290" i="3"/>
  <c r="D5290" i="3"/>
  <c r="E5289" i="3"/>
  <c r="D5289" i="3"/>
  <c r="E5288" i="3"/>
  <c r="D5288" i="3"/>
  <c r="E5287" i="3"/>
  <c r="D5287" i="3"/>
  <c r="E5286" i="3"/>
  <c r="D5286" i="3"/>
  <c r="E5285" i="3"/>
  <c r="D5285" i="3"/>
  <c r="E5284" i="3"/>
  <c r="D5284" i="3"/>
  <c r="E5283" i="3"/>
  <c r="D5283" i="3"/>
  <c r="E5282" i="3"/>
  <c r="D5282" i="3"/>
  <c r="E5281" i="3"/>
  <c r="D5281" i="3"/>
  <c r="E5280" i="3"/>
  <c r="D5280" i="3"/>
  <c r="E5279" i="3"/>
  <c r="D5279" i="3"/>
  <c r="E5278" i="3"/>
  <c r="D5278" i="3"/>
  <c r="E5277" i="3"/>
  <c r="D5277" i="3"/>
  <c r="E5276" i="3"/>
  <c r="D5276" i="3"/>
  <c r="E5275" i="3"/>
  <c r="D5275" i="3"/>
  <c r="E5274" i="3"/>
  <c r="D5274" i="3"/>
  <c r="E5273" i="3"/>
  <c r="D5273" i="3"/>
  <c r="E5272" i="3"/>
  <c r="D5272" i="3"/>
  <c r="E5271" i="3"/>
  <c r="D5271" i="3"/>
  <c r="E5270" i="3"/>
  <c r="D5270" i="3"/>
  <c r="E5269" i="3"/>
  <c r="D5269" i="3"/>
  <c r="E5268" i="3"/>
  <c r="D5268" i="3"/>
  <c r="E5267" i="3"/>
  <c r="D5267" i="3"/>
  <c r="E5266" i="3"/>
  <c r="D5266" i="3"/>
  <c r="E5265" i="3"/>
  <c r="D5265" i="3"/>
  <c r="E5264" i="3"/>
  <c r="D5264" i="3"/>
  <c r="E5263" i="3"/>
  <c r="D5263" i="3"/>
  <c r="E5262" i="3"/>
  <c r="D5262" i="3"/>
  <c r="E5261" i="3"/>
  <c r="D5261" i="3"/>
  <c r="E5260" i="3"/>
  <c r="D5260" i="3"/>
  <c r="E5259" i="3"/>
  <c r="D5259" i="3"/>
  <c r="E5258" i="3"/>
  <c r="D5258" i="3"/>
  <c r="E5257" i="3"/>
  <c r="D5257" i="3"/>
  <c r="E5256" i="3"/>
  <c r="D5256" i="3"/>
  <c r="E5255" i="3"/>
  <c r="D5255" i="3"/>
  <c r="E5254" i="3"/>
  <c r="D5254" i="3"/>
  <c r="E5253" i="3"/>
  <c r="D5253" i="3"/>
  <c r="E5252" i="3"/>
  <c r="D5252" i="3"/>
  <c r="E5251" i="3"/>
  <c r="D5251" i="3"/>
  <c r="E5250" i="3"/>
  <c r="D5250" i="3"/>
  <c r="E5249" i="3"/>
  <c r="D5249" i="3"/>
  <c r="E5248" i="3"/>
  <c r="D5248" i="3"/>
  <c r="E5247" i="3"/>
  <c r="D5247" i="3"/>
  <c r="E5246" i="3"/>
  <c r="D5246" i="3"/>
  <c r="E5245" i="3"/>
  <c r="D5245" i="3"/>
  <c r="E5244" i="3"/>
  <c r="D5244" i="3"/>
  <c r="E5243" i="3"/>
  <c r="D5243" i="3"/>
  <c r="E5242" i="3"/>
  <c r="D5242" i="3"/>
  <c r="E5241" i="3"/>
  <c r="D5241" i="3"/>
  <c r="E5240" i="3"/>
  <c r="D5240" i="3"/>
  <c r="E5239" i="3"/>
  <c r="D5239" i="3"/>
  <c r="E5238" i="3"/>
  <c r="D5238" i="3"/>
  <c r="E5237" i="3"/>
  <c r="D5237" i="3"/>
  <c r="E5236" i="3"/>
  <c r="D5236" i="3"/>
  <c r="E5235" i="3"/>
  <c r="D5235" i="3"/>
  <c r="E5234" i="3"/>
  <c r="D5234" i="3"/>
  <c r="E5233" i="3"/>
  <c r="D5233" i="3"/>
  <c r="E5232" i="3"/>
  <c r="D5232" i="3"/>
  <c r="E5231" i="3"/>
  <c r="D5231" i="3"/>
  <c r="E5230" i="3"/>
  <c r="D5230" i="3"/>
  <c r="E5229" i="3"/>
  <c r="D5229" i="3"/>
  <c r="E5228" i="3"/>
  <c r="D5228" i="3"/>
  <c r="E5227" i="3"/>
  <c r="D5227" i="3"/>
  <c r="E5226" i="3"/>
  <c r="D5226" i="3"/>
  <c r="E5225" i="3"/>
  <c r="D5225" i="3"/>
  <c r="E5224" i="3"/>
  <c r="D5224" i="3"/>
  <c r="E5223" i="3"/>
  <c r="D5223" i="3"/>
  <c r="E5222" i="3"/>
  <c r="D5222" i="3"/>
  <c r="E5221" i="3"/>
  <c r="D5221" i="3"/>
  <c r="E5220" i="3"/>
  <c r="D5220" i="3"/>
  <c r="E5219" i="3"/>
  <c r="D5219" i="3"/>
  <c r="E5218" i="3"/>
  <c r="D5218" i="3"/>
  <c r="E5217" i="3"/>
  <c r="D5217" i="3"/>
  <c r="E5216" i="3"/>
  <c r="D5216" i="3"/>
  <c r="E5215" i="3"/>
  <c r="D5215" i="3"/>
  <c r="E5214" i="3"/>
  <c r="D5214" i="3"/>
  <c r="E5213" i="3"/>
  <c r="D5213" i="3"/>
  <c r="E5212" i="3"/>
  <c r="D5212" i="3"/>
  <c r="E5211" i="3"/>
  <c r="D5211" i="3"/>
  <c r="E5210" i="3"/>
  <c r="D5210" i="3"/>
  <c r="E5209" i="3"/>
  <c r="D5209" i="3"/>
  <c r="E5208" i="3"/>
  <c r="D5208" i="3"/>
  <c r="E5207" i="3"/>
  <c r="D5207" i="3"/>
  <c r="E5206" i="3"/>
  <c r="D5206" i="3"/>
  <c r="E5205" i="3"/>
  <c r="D5205" i="3"/>
  <c r="E5204" i="3"/>
  <c r="D5204" i="3"/>
  <c r="E5203" i="3"/>
  <c r="D5203" i="3"/>
  <c r="E5202" i="3"/>
  <c r="D5202" i="3"/>
  <c r="E5201" i="3"/>
  <c r="D5201" i="3"/>
  <c r="E5200" i="3"/>
  <c r="D5200" i="3"/>
  <c r="E5199" i="3"/>
  <c r="D5199" i="3"/>
  <c r="E5198" i="3"/>
  <c r="D5198" i="3"/>
  <c r="E5197" i="3"/>
  <c r="D5197" i="3"/>
  <c r="E5196" i="3"/>
  <c r="D5196" i="3"/>
  <c r="E5195" i="3"/>
  <c r="D5195" i="3"/>
  <c r="E5194" i="3"/>
  <c r="D5194" i="3"/>
  <c r="E5193" i="3"/>
  <c r="D5193" i="3"/>
  <c r="E5192" i="3"/>
  <c r="D5192" i="3"/>
  <c r="E5191" i="3"/>
  <c r="D5191" i="3"/>
  <c r="E5190" i="3"/>
  <c r="D5190" i="3"/>
  <c r="E5189" i="3"/>
  <c r="D5189" i="3"/>
  <c r="E5188" i="3"/>
  <c r="D5188" i="3"/>
  <c r="E5187" i="3"/>
  <c r="D5187" i="3"/>
  <c r="E5186" i="3"/>
  <c r="D5186" i="3"/>
  <c r="E5185" i="3"/>
  <c r="D5185" i="3"/>
  <c r="E5184" i="3"/>
  <c r="D5184" i="3"/>
  <c r="E5183" i="3"/>
  <c r="D5183" i="3"/>
  <c r="E5182" i="3"/>
  <c r="D5182" i="3"/>
  <c r="E5181" i="3"/>
  <c r="D5181" i="3"/>
  <c r="E5180" i="3"/>
  <c r="D5180" i="3"/>
  <c r="E5179" i="3"/>
  <c r="D5179" i="3"/>
  <c r="E5178" i="3"/>
  <c r="D5178" i="3"/>
  <c r="E5177" i="3"/>
  <c r="D5177" i="3"/>
  <c r="E5176" i="3"/>
  <c r="D5176" i="3"/>
  <c r="E5175" i="3"/>
  <c r="D5175" i="3"/>
  <c r="E5174" i="3"/>
  <c r="D5174" i="3"/>
  <c r="E5173" i="3"/>
  <c r="D5173" i="3"/>
  <c r="E5172" i="3"/>
  <c r="D5172" i="3"/>
  <c r="E5171" i="3"/>
  <c r="D5171" i="3"/>
  <c r="E5170" i="3"/>
  <c r="D5170" i="3"/>
  <c r="E5169" i="3"/>
  <c r="D5169" i="3"/>
  <c r="E5168" i="3"/>
  <c r="D5168" i="3"/>
  <c r="E5167" i="3"/>
  <c r="D5167" i="3"/>
  <c r="E5166" i="3"/>
  <c r="D5166" i="3"/>
  <c r="E5165" i="3"/>
  <c r="D5165" i="3"/>
  <c r="E5164" i="3"/>
  <c r="D5164" i="3"/>
  <c r="E5163" i="3"/>
  <c r="D5163" i="3"/>
  <c r="E5162" i="3"/>
  <c r="D5162" i="3"/>
  <c r="E5161" i="3"/>
  <c r="D5161" i="3"/>
  <c r="E5160" i="3"/>
  <c r="D5160" i="3"/>
  <c r="E5159" i="3"/>
  <c r="D5159" i="3"/>
  <c r="E5158" i="3"/>
  <c r="D5158" i="3"/>
  <c r="E5157" i="3"/>
  <c r="D5157" i="3"/>
  <c r="E5156" i="3"/>
  <c r="D5156" i="3"/>
  <c r="E5155" i="3"/>
  <c r="D5155" i="3"/>
  <c r="E5154" i="3"/>
  <c r="D5154" i="3"/>
  <c r="E5153" i="3"/>
  <c r="D5153" i="3"/>
  <c r="E5152" i="3"/>
  <c r="D5152" i="3"/>
  <c r="E5151" i="3"/>
  <c r="D5151" i="3"/>
  <c r="E5150" i="3"/>
  <c r="D5150" i="3"/>
  <c r="E5149" i="3"/>
  <c r="D5149" i="3"/>
  <c r="E5148" i="3"/>
  <c r="D5148" i="3"/>
  <c r="E5147" i="3"/>
  <c r="D5147" i="3"/>
  <c r="E5146" i="3"/>
  <c r="D5146" i="3"/>
  <c r="E5145" i="3"/>
  <c r="D5145" i="3"/>
  <c r="E5144" i="3"/>
  <c r="D5144" i="3"/>
  <c r="E5143" i="3"/>
  <c r="D5143" i="3"/>
  <c r="E5142" i="3"/>
  <c r="D5142" i="3"/>
  <c r="E5141" i="3"/>
  <c r="D5141" i="3"/>
  <c r="E5140" i="3"/>
  <c r="D5140" i="3"/>
  <c r="E5139" i="3"/>
  <c r="D5139" i="3"/>
  <c r="E5138" i="3"/>
  <c r="D5138" i="3"/>
  <c r="E5137" i="3"/>
  <c r="D5137" i="3"/>
  <c r="E5136" i="3"/>
  <c r="D5136" i="3"/>
  <c r="E5135" i="3"/>
  <c r="D5135" i="3"/>
  <c r="E5134" i="3"/>
  <c r="D5134" i="3"/>
  <c r="E5133" i="3"/>
  <c r="D5133" i="3"/>
  <c r="E5132" i="3"/>
  <c r="D5132" i="3"/>
  <c r="E5131" i="3"/>
  <c r="D5131" i="3"/>
  <c r="E5130" i="3"/>
  <c r="D5130" i="3"/>
  <c r="E5129" i="3"/>
  <c r="D5129" i="3"/>
  <c r="E5128" i="3"/>
  <c r="D5128" i="3"/>
  <c r="E5127" i="3"/>
  <c r="D5127" i="3"/>
  <c r="E5126" i="3"/>
  <c r="D5126" i="3"/>
  <c r="E5125" i="3"/>
  <c r="D5125" i="3"/>
  <c r="E5124" i="3"/>
  <c r="D5124" i="3"/>
  <c r="E5123" i="3"/>
  <c r="D5123" i="3"/>
  <c r="E5122" i="3"/>
  <c r="D5122" i="3"/>
  <c r="E5121" i="3"/>
  <c r="D5121" i="3"/>
  <c r="E5120" i="3"/>
  <c r="D5120" i="3"/>
  <c r="E5119" i="3"/>
  <c r="D5119" i="3"/>
  <c r="E5118" i="3"/>
  <c r="D5118" i="3"/>
  <c r="E5117" i="3"/>
  <c r="D5117" i="3"/>
  <c r="E5116" i="3"/>
  <c r="D5116" i="3"/>
  <c r="E5115" i="3"/>
  <c r="D5115" i="3"/>
  <c r="E5114" i="3"/>
  <c r="D5114" i="3"/>
  <c r="E5113" i="3"/>
  <c r="D5113" i="3"/>
  <c r="E5112" i="3"/>
  <c r="D5112" i="3"/>
  <c r="E5111" i="3"/>
  <c r="D5111" i="3"/>
  <c r="E5110" i="3"/>
  <c r="D5110" i="3"/>
  <c r="E5109" i="3"/>
  <c r="D5109" i="3"/>
  <c r="E5108" i="3"/>
  <c r="D5108" i="3"/>
  <c r="E5107" i="3"/>
  <c r="D5107" i="3"/>
  <c r="E5106" i="3"/>
  <c r="D5106" i="3"/>
  <c r="E5105" i="3"/>
  <c r="D5105" i="3"/>
  <c r="E5104" i="3"/>
  <c r="D5104" i="3"/>
  <c r="E5103" i="3"/>
  <c r="D5103" i="3"/>
  <c r="E5102" i="3"/>
  <c r="D5102" i="3"/>
  <c r="E5101" i="3"/>
  <c r="D5101" i="3"/>
  <c r="E5100" i="3"/>
  <c r="D5100" i="3"/>
  <c r="E5099" i="3"/>
  <c r="D5099" i="3"/>
  <c r="E5098" i="3"/>
  <c r="D5098" i="3"/>
  <c r="E5097" i="3"/>
  <c r="D5097" i="3"/>
  <c r="E5096" i="3"/>
  <c r="D5096" i="3"/>
  <c r="E5095" i="3"/>
  <c r="D5095" i="3"/>
  <c r="E5094" i="3"/>
  <c r="D5094" i="3"/>
  <c r="E5093" i="3"/>
  <c r="D5093" i="3"/>
  <c r="E5092" i="3"/>
  <c r="D5092" i="3"/>
  <c r="E5091" i="3"/>
  <c r="D5091" i="3"/>
  <c r="E5090" i="3"/>
  <c r="D5090" i="3"/>
  <c r="E5089" i="3"/>
  <c r="D5089" i="3"/>
  <c r="E5088" i="3"/>
  <c r="D5088" i="3"/>
  <c r="E5087" i="3"/>
  <c r="D5087" i="3"/>
  <c r="E5086" i="3"/>
  <c r="D5086" i="3"/>
  <c r="E5085" i="3"/>
  <c r="D5085" i="3"/>
  <c r="E5084" i="3"/>
  <c r="D5084" i="3"/>
  <c r="E5083" i="3"/>
  <c r="D5083" i="3"/>
  <c r="E5082" i="3"/>
  <c r="D5082" i="3"/>
  <c r="E5081" i="3"/>
  <c r="D5081" i="3"/>
  <c r="E5080" i="3"/>
  <c r="D5080" i="3"/>
  <c r="E5079" i="3"/>
  <c r="D5079" i="3"/>
  <c r="E5078" i="3"/>
  <c r="D5078" i="3"/>
  <c r="E5077" i="3"/>
  <c r="D5077" i="3"/>
  <c r="E5076" i="3"/>
  <c r="D5076" i="3"/>
  <c r="E5075" i="3"/>
  <c r="D5075" i="3"/>
  <c r="E5074" i="3"/>
  <c r="D5074" i="3"/>
  <c r="E5073" i="3"/>
  <c r="D5073" i="3"/>
  <c r="E5072" i="3"/>
  <c r="D5072" i="3"/>
  <c r="E5071" i="3"/>
  <c r="D5071" i="3"/>
  <c r="E5070" i="3"/>
  <c r="D5070" i="3"/>
  <c r="E5069" i="3"/>
  <c r="D5069" i="3"/>
  <c r="E5068" i="3"/>
  <c r="D5068" i="3"/>
  <c r="E5067" i="3"/>
  <c r="D5067" i="3"/>
  <c r="E5066" i="3"/>
  <c r="D5066" i="3"/>
  <c r="E5065" i="3"/>
  <c r="D5065" i="3"/>
  <c r="E5064" i="3"/>
  <c r="D5064" i="3"/>
  <c r="E5063" i="3"/>
  <c r="D5063" i="3"/>
  <c r="E5062" i="3"/>
  <c r="D5062" i="3"/>
  <c r="E5061" i="3"/>
  <c r="D5061" i="3"/>
  <c r="E5060" i="3"/>
  <c r="D5060" i="3"/>
  <c r="E5059" i="3"/>
  <c r="D5059" i="3"/>
  <c r="E5058" i="3"/>
  <c r="D5058" i="3"/>
  <c r="E5057" i="3"/>
  <c r="D5057" i="3"/>
  <c r="E5056" i="3"/>
  <c r="D5056" i="3"/>
  <c r="E5055" i="3"/>
  <c r="D5055" i="3"/>
  <c r="E5054" i="3"/>
  <c r="D5054" i="3"/>
  <c r="E5053" i="3"/>
  <c r="D5053" i="3"/>
  <c r="E5052" i="3"/>
  <c r="D5052" i="3"/>
  <c r="E5051" i="3"/>
  <c r="D5051" i="3"/>
  <c r="E5050" i="3"/>
  <c r="D5050" i="3"/>
  <c r="E5049" i="3"/>
  <c r="D5049" i="3"/>
  <c r="E5048" i="3"/>
  <c r="D5048" i="3"/>
  <c r="E5047" i="3"/>
  <c r="D5047" i="3"/>
  <c r="E5046" i="3"/>
  <c r="D5046" i="3"/>
  <c r="E5045" i="3"/>
  <c r="D5045" i="3"/>
  <c r="E5044" i="3"/>
  <c r="D5044" i="3"/>
  <c r="E5043" i="3"/>
  <c r="D5043" i="3"/>
  <c r="E5042" i="3"/>
  <c r="D5042" i="3"/>
  <c r="E5041" i="3"/>
  <c r="D5041" i="3"/>
  <c r="E5040" i="3"/>
  <c r="D5040" i="3"/>
  <c r="E5039" i="3"/>
  <c r="D5039" i="3"/>
  <c r="E5038" i="3"/>
  <c r="D5038" i="3"/>
  <c r="E5037" i="3"/>
  <c r="D5037" i="3"/>
  <c r="E5036" i="3"/>
  <c r="D5036" i="3"/>
  <c r="E5035" i="3"/>
  <c r="D5035" i="3"/>
  <c r="E5034" i="3"/>
  <c r="D5034" i="3"/>
  <c r="E5033" i="3"/>
  <c r="D5033" i="3"/>
  <c r="E5032" i="3"/>
  <c r="D5032" i="3"/>
  <c r="E5031" i="3"/>
  <c r="D5031" i="3"/>
  <c r="E5030" i="3"/>
  <c r="D5030" i="3"/>
  <c r="E5029" i="3"/>
  <c r="D5029" i="3"/>
  <c r="E5028" i="3"/>
  <c r="D5028" i="3"/>
  <c r="E5027" i="3"/>
  <c r="D5027" i="3"/>
  <c r="E5026" i="3"/>
  <c r="D5026" i="3"/>
  <c r="E5025" i="3"/>
  <c r="D5025" i="3"/>
  <c r="E5024" i="3"/>
  <c r="D5024" i="3"/>
  <c r="E5023" i="3"/>
  <c r="D5023" i="3"/>
  <c r="E5022" i="3"/>
  <c r="D5022" i="3"/>
  <c r="E5021" i="3"/>
  <c r="D5021" i="3"/>
  <c r="E5020" i="3"/>
  <c r="D5020" i="3"/>
  <c r="E5019" i="3"/>
  <c r="D5019" i="3"/>
  <c r="E5018" i="3"/>
  <c r="D5018" i="3"/>
  <c r="E5017" i="3"/>
  <c r="D5017" i="3"/>
  <c r="E5016" i="3"/>
  <c r="D5016" i="3"/>
  <c r="E5015" i="3"/>
  <c r="D5015" i="3"/>
  <c r="E5014" i="3"/>
  <c r="D5014" i="3"/>
  <c r="E5013" i="3"/>
  <c r="D5013" i="3"/>
  <c r="E5012" i="3"/>
  <c r="D5012" i="3"/>
  <c r="E5011" i="3"/>
  <c r="D5011" i="3"/>
  <c r="E5010" i="3"/>
  <c r="D5010" i="3"/>
  <c r="E5009" i="3"/>
  <c r="D5009" i="3"/>
  <c r="E5008" i="3"/>
  <c r="D5008" i="3"/>
  <c r="E5007" i="3"/>
  <c r="D5007" i="3"/>
  <c r="E5006" i="3"/>
  <c r="D5006" i="3"/>
  <c r="E5005" i="3"/>
  <c r="D5005" i="3"/>
  <c r="E5004" i="3"/>
  <c r="D5004" i="3"/>
  <c r="E5003" i="3"/>
  <c r="D5003" i="3"/>
  <c r="E5002" i="3"/>
  <c r="D5002" i="3"/>
  <c r="E5001" i="3"/>
  <c r="D5001" i="3"/>
  <c r="E5000" i="3"/>
  <c r="D5000" i="3"/>
  <c r="E4999" i="3"/>
  <c r="D4999" i="3"/>
  <c r="E4998" i="3"/>
  <c r="D4998" i="3"/>
  <c r="E4997" i="3"/>
  <c r="D4997" i="3"/>
  <c r="E4996" i="3"/>
  <c r="D4996" i="3"/>
  <c r="E4995" i="3"/>
  <c r="D4995" i="3"/>
  <c r="E4994" i="3"/>
  <c r="D4994" i="3"/>
  <c r="E4993" i="3"/>
  <c r="D4993" i="3"/>
  <c r="E4992" i="3"/>
  <c r="D4992" i="3"/>
  <c r="E4991" i="3"/>
  <c r="D4991" i="3"/>
  <c r="E4990" i="3"/>
  <c r="D4990" i="3"/>
  <c r="E4989" i="3"/>
  <c r="D4989" i="3"/>
  <c r="E4988" i="3"/>
  <c r="D4988" i="3"/>
  <c r="E4987" i="3"/>
  <c r="D4987" i="3"/>
  <c r="E4986" i="3"/>
  <c r="D4986" i="3"/>
  <c r="E4985" i="3"/>
  <c r="D4985" i="3"/>
  <c r="E4984" i="3"/>
  <c r="D4984" i="3"/>
  <c r="E4983" i="3"/>
  <c r="D4983" i="3"/>
  <c r="E4982" i="3"/>
  <c r="D4982" i="3"/>
  <c r="E4981" i="3"/>
  <c r="D4981" i="3"/>
  <c r="E4980" i="3"/>
  <c r="D4980" i="3"/>
  <c r="E4979" i="3"/>
  <c r="D4979" i="3"/>
  <c r="E4978" i="3"/>
  <c r="D4978" i="3"/>
  <c r="E4977" i="3"/>
  <c r="D4977" i="3"/>
  <c r="E4976" i="3"/>
  <c r="D4976" i="3"/>
  <c r="E4975" i="3"/>
  <c r="D4975" i="3"/>
  <c r="E4974" i="3"/>
  <c r="D4974" i="3"/>
  <c r="E4973" i="3"/>
  <c r="D4973" i="3"/>
  <c r="E4972" i="3"/>
  <c r="D4972" i="3"/>
  <c r="E4971" i="3"/>
  <c r="D4971" i="3"/>
  <c r="E4970" i="3"/>
  <c r="D4970" i="3"/>
  <c r="E4969" i="3"/>
  <c r="D4969" i="3"/>
  <c r="E4968" i="3"/>
  <c r="D4968" i="3"/>
  <c r="E4967" i="3"/>
  <c r="D4967" i="3"/>
  <c r="E4966" i="3"/>
  <c r="D4966" i="3"/>
  <c r="E4965" i="3"/>
  <c r="D4965" i="3"/>
  <c r="E4964" i="3"/>
  <c r="D4964" i="3"/>
  <c r="E4963" i="3"/>
  <c r="D4963" i="3"/>
  <c r="E4962" i="3"/>
  <c r="D4962" i="3"/>
  <c r="E4961" i="3"/>
  <c r="D4961" i="3"/>
  <c r="E4960" i="3"/>
  <c r="D4960" i="3"/>
  <c r="E4959" i="3"/>
  <c r="D4959" i="3"/>
  <c r="E4958" i="3"/>
  <c r="D4958" i="3"/>
  <c r="E4957" i="3"/>
  <c r="D4957" i="3"/>
  <c r="E4956" i="3"/>
  <c r="D4956" i="3"/>
  <c r="E4955" i="3"/>
  <c r="D4955" i="3"/>
  <c r="E4954" i="3"/>
  <c r="D4954" i="3"/>
  <c r="E4953" i="3"/>
  <c r="D4953" i="3"/>
  <c r="E4952" i="3"/>
  <c r="D4952" i="3"/>
  <c r="E4951" i="3"/>
  <c r="D4951" i="3"/>
  <c r="E4950" i="3"/>
  <c r="D4950" i="3"/>
  <c r="E4949" i="3"/>
  <c r="D4949" i="3"/>
  <c r="E4948" i="3"/>
  <c r="D4948" i="3"/>
  <c r="E4947" i="3"/>
  <c r="D4947" i="3"/>
  <c r="E4946" i="3"/>
  <c r="D4946" i="3"/>
  <c r="E4945" i="3"/>
  <c r="D4945" i="3"/>
  <c r="E4944" i="3"/>
  <c r="D4944" i="3"/>
  <c r="E4943" i="3"/>
  <c r="D4943" i="3"/>
  <c r="E4942" i="3"/>
  <c r="D4942" i="3"/>
  <c r="E4941" i="3"/>
  <c r="D4941" i="3"/>
  <c r="E4940" i="3"/>
  <c r="D4940" i="3"/>
  <c r="E4939" i="3"/>
  <c r="D4939" i="3"/>
  <c r="E4938" i="3"/>
  <c r="D4938" i="3"/>
  <c r="E4937" i="3"/>
  <c r="D4937" i="3"/>
  <c r="E4936" i="3"/>
  <c r="D4936" i="3"/>
  <c r="E4935" i="3"/>
  <c r="D4935" i="3"/>
  <c r="E4934" i="3"/>
  <c r="D4934" i="3"/>
  <c r="E4933" i="3"/>
  <c r="D4933" i="3"/>
  <c r="E4932" i="3"/>
  <c r="D4932" i="3"/>
  <c r="E4931" i="3"/>
  <c r="D4931" i="3"/>
  <c r="E4930" i="3"/>
  <c r="D4930" i="3"/>
  <c r="E4929" i="3"/>
  <c r="D4929" i="3"/>
  <c r="E4928" i="3"/>
  <c r="D4928" i="3"/>
  <c r="E4927" i="3"/>
  <c r="D4927" i="3"/>
  <c r="E4926" i="3"/>
  <c r="D4926" i="3"/>
  <c r="E4925" i="3"/>
  <c r="D4925" i="3"/>
  <c r="E4924" i="3"/>
  <c r="D4924" i="3"/>
  <c r="E4923" i="3"/>
  <c r="D4923" i="3"/>
  <c r="E4922" i="3"/>
  <c r="D4922" i="3"/>
  <c r="E4921" i="3"/>
  <c r="D4921" i="3"/>
  <c r="E4920" i="3"/>
  <c r="D4920" i="3"/>
  <c r="E4919" i="3"/>
  <c r="D4919" i="3"/>
  <c r="E4918" i="3"/>
  <c r="D4918" i="3"/>
  <c r="E4917" i="3"/>
  <c r="D4917" i="3"/>
  <c r="E4916" i="3"/>
  <c r="D4916" i="3"/>
  <c r="E4915" i="3"/>
  <c r="D4915" i="3"/>
  <c r="E4914" i="3"/>
  <c r="D4914" i="3"/>
  <c r="E4913" i="3"/>
  <c r="D4913" i="3"/>
  <c r="E4912" i="3"/>
  <c r="D4912" i="3"/>
  <c r="E4911" i="3"/>
  <c r="D4911" i="3"/>
  <c r="E4910" i="3"/>
  <c r="D4910" i="3"/>
  <c r="E4909" i="3"/>
  <c r="D4909" i="3"/>
  <c r="E4908" i="3"/>
  <c r="D4908" i="3"/>
  <c r="E4907" i="3"/>
  <c r="D4907" i="3"/>
  <c r="E4906" i="3"/>
  <c r="D4906" i="3"/>
  <c r="E4905" i="3"/>
  <c r="D4905" i="3"/>
  <c r="E4904" i="3"/>
  <c r="D4904" i="3"/>
  <c r="E4903" i="3"/>
  <c r="D4903" i="3"/>
  <c r="E4902" i="3"/>
  <c r="D4902" i="3"/>
  <c r="E4901" i="3"/>
  <c r="D4901" i="3"/>
  <c r="E4900" i="3"/>
  <c r="D4900" i="3"/>
  <c r="E4899" i="3"/>
  <c r="D4899" i="3"/>
  <c r="E4898" i="3"/>
  <c r="D4898" i="3"/>
  <c r="E4897" i="3"/>
  <c r="D4897" i="3"/>
  <c r="E4896" i="3"/>
  <c r="D4896" i="3"/>
  <c r="E4895" i="3"/>
  <c r="D4895" i="3"/>
  <c r="E4894" i="3"/>
  <c r="D4894" i="3"/>
  <c r="E4893" i="3"/>
  <c r="D4893" i="3"/>
  <c r="E4892" i="3"/>
  <c r="D4892" i="3"/>
  <c r="E4891" i="3"/>
  <c r="D4891" i="3"/>
  <c r="E4890" i="3"/>
  <c r="D4890" i="3"/>
  <c r="E4889" i="3"/>
  <c r="D4889" i="3"/>
  <c r="E4888" i="3"/>
  <c r="D4888" i="3"/>
  <c r="E4887" i="3"/>
  <c r="D4887" i="3"/>
  <c r="E4886" i="3"/>
  <c r="D4886" i="3"/>
  <c r="E4885" i="3"/>
  <c r="D4885" i="3"/>
  <c r="E4884" i="3"/>
  <c r="D4884" i="3"/>
  <c r="E4883" i="3"/>
  <c r="D4883" i="3"/>
  <c r="E4882" i="3"/>
  <c r="D4882" i="3"/>
  <c r="E4881" i="3"/>
  <c r="D4881" i="3"/>
  <c r="E4880" i="3"/>
  <c r="D4880" i="3"/>
  <c r="E4879" i="3"/>
  <c r="D4879" i="3"/>
  <c r="E4878" i="3"/>
  <c r="D4878" i="3"/>
  <c r="E4877" i="3"/>
  <c r="D4877" i="3"/>
  <c r="E4876" i="3"/>
  <c r="D4876" i="3"/>
  <c r="E4875" i="3"/>
  <c r="D4875" i="3"/>
  <c r="E4874" i="3"/>
  <c r="D4874" i="3"/>
  <c r="E4873" i="3"/>
  <c r="D4873" i="3"/>
  <c r="E4872" i="3"/>
  <c r="D4872" i="3"/>
  <c r="E4871" i="3"/>
  <c r="D4871" i="3"/>
  <c r="E4870" i="3"/>
  <c r="D4870" i="3"/>
  <c r="E4869" i="3"/>
  <c r="D4869" i="3"/>
  <c r="E4868" i="3"/>
  <c r="D4868" i="3"/>
  <c r="E4867" i="3"/>
  <c r="D4867" i="3"/>
  <c r="E4866" i="3"/>
  <c r="D4866" i="3"/>
  <c r="E4865" i="3"/>
  <c r="D4865" i="3"/>
  <c r="E4864" i="3"/>
  <c r="D4864" i="3"/>
  <c r="E4863" i="3"/>
  <c r="D4863" i="3"/>
  <c r="E4862" i="3"/>
  <c r="D4862" i="3"/>
  <c r="E4861" i="3"/>
  <c r="D4861" i="3"/>
  <c r="E4860" i="3"/>
  <c r="D4860" i="3"/>
  <c r="E4859" i="3"/>
  <c r="D4859" i="3"/>
  <c r="E4858" i="3"/>
  <c r="D4858" i="3"/>
  <c r="E4857" i="3"/>
  <c r="D4857" i="3"/>
  <c r="E4856" i="3"/>
  <c r="D4856" i="3"/>
  <c r="E4855" i="3"/>
  <c r="D4855" i="3"/>
  <c r="E4854" i="3"/>
  <c r="D4854" i="3"/>
  <c r="E4853" i="3"/>
  <c r="D4853" i="3"/>
  <c r="E4852" i="3"/>
  <c r="D4852" i="3"/>
  <c r="E4851" i="3"/>
  <c r="D4851" i="3"/>
  <c r="E4850" i="3"/>
  <c r="D4850" i="3"/>
  <c r="E4849" i="3"/>
  <c r="D4849" i="3"/>
  <c r="E4848" i="3"/>
  <c r="D4848" i="3"/>
  <c r="E4847" i="3"/>
  <c r="D4847" i="3"/>
  <c r="E4846" i="3"/>
  <c r="D4846" i="3"/>
  <c r="E4845" i="3"/>
  <c r="D4845" i="3"/>
  <c r="E4844" i="3"/>
  <c r="D4844" i="3"/>
  <c r="E4843" i="3"/>
  <c r="D4843" i="3"/>
  <c r="E4842" i="3"/>
  <c r="D4842" i="3"/>
  <c r="E4841" i="3"/>
  <c r="D4841" i="3"/>
  <c r="E4840" i="3"/>
  <c r="D4840" i="3"/>
  <c r="E4839" i="3"/>
  <c r="D4839" i="3"/>
  <c r="E4838" i="3"/>
  <c r="D4838" i="3"/>
  <c r="E4837" i="3"/>
  <c r="D4837" i="3"/>
  <c r="E4836" i="3"/>
  <c r="D4836" i="3"/>
  <c r="E4835" i="3"/>
  <c r="D4835" i="3"/>
  <c r="E4834" i="3"/>
  <c r="D4834" i="3"/>
  <c r="E4833" i="3"/>
  <c r="D4833" i="3"/>
  <c r="E4832" i="3"/>
  <c r="D4832" i="3"/>
  <c r="E4831" i="3"/>
  <c r="D4831" i="3"/>
  <c r="E4830" i="3"/>
  <c r="D4830" i="3"/>
  <c r="E4829" i="3"/>
  <c r="D4829" i="3"/>
  <c r="E4828" i="3"/>
  <c r="D4828" i="3"/>
  <c r="E4827" i="3"/>
  <c r="D4827" i="3"/>
  <c r="E4826" i="3"/>
  <c r="D4826" i="3"/>
  <c r="E4825" i="3"/>
  <c r="D4825" i="3"/>
  <c r="E4824" i="3"/>
  <c r="D4824" i="3"/>
  <c r="E4823" i="3"/>
  <c r="D4823" i="3"/>
  <c r="E4822" i="3"/>
  <c r="D4822" i="3"/>
  <c r="E4821" i="3"/>
  <c r="D4821" i="3"/>
  <c r="E4820" i="3"/>
  <c r="D4820" i="3"/>
  <c r="E4819" i="3"/>
  <c r="D4819" i="3"/>
  <c r="E4818" i="3"/>
  <c r="D4818" i="3"/>
  <c r="E4817" i="3"/>
  <c r="D4817" i="3"/>
  <c r="E4816" i="3"/>
  <c r="D4816" i="3"/>
  <c r="E4815" i="3"/>
  <c r="D4815" i="3"/>
  <c r="E4814" i="3"/>
  <c r="D4814" i="3"/>
  <c r="E4813" i="3"/>
  <c r="D4813" i="3"/>
  <c r="E4812" i="3"/>
  <c r="D4812" i="3"/>
  <c r="E4811" i="3"/>
  <c r="D4811" i="3"/>
  <c r="E4810" i="3"/>
  <c r="D4810" i="3"/>
  <c r="E4809" i="3"/>
  <c r="D4809" i="3"/>
  <c r="E4808" i="3"/>
  <c r="D4808" i="3"/>
  <c r="E4807" i="3"/>
  <c r="D4807" i="3"/>
  <c r="E4806" i="3"/>
  <c r="D4806" i="3"/>
  <c r="E4805" i="3"/>
  <c r="D4805" i="3"/>
  <c r="E4804" i="3"/>
  <c r="D4804" i="3"/>
  <c r="E4803" i="3"/>
  <c r="D4803" i="3"/>
  <c r="E4802" i="3"/>
  <c r="D4802" i="3"/>
  <c r="E4801" i="3"/>
  <c r="D4801" i="3"/>
  <c r="E4800" i="3"/>
  <c r="D4800" i="3"/>
  <c r="E4799" i="3"/>
  <c r="D4799" i="3"/>
  <c r="E4798" i="3"/>
  <c r="D4798" i="3"/>
  <c r="E4797" i="3"/>
  <c r="D4797" i="3"/>
  <c r="E4796" i="3"/>
  <c r="D4796" i="3"/>
  <c r="E4795" i="3"/>
  <c r="D4795" i="3"/>
  <c r="E4794" i="3"/>
  <c r="D4794" i="3"/>
  <c r="E4793" i="3"/>
  <c r="D4793" i="3"/>
  <c r="E4792" i="3"/>
  <c r="D4792" i="3"/>
  <c r="E4791" i="3"/>
  <c r="D4791" i="3"/>
  <c r="E4790" i="3"/>
  <c r="D4790" i="3"/>
  <c r="E4789" i="3"/>
  <c r="D4789" i="3"/>
  <c r="E4788" i="3"/>
  <c r="D4788" i="3"/>
  <c r="E4787" i="3"/>
  <c r="D4787" i="3"/>
  <c r="E4786" i="3"/>
  <c r="D4786" i="3"/>
  <c r="E4785" i="3"/>
  <c r="D4785" i="3"/>
  <c r="E4784" i="3"/>
  <c r="D4784" i="3"/>
  <c r="E4783" i="3"/>
  <c r="D4783" i="3"/>
  <c r="E4782" i="3"/>
  <c r="D4782" i="3"/>
  <c r="E4781" i="3"/>
  <c r="D4781" i="3"/>
  <c r="E4780" i="3"/>
  <c r="D4780" i="3"/>
  <c r="E4779" i="3"/>
  <c r="D4779" i="3"/>
  <c r="E4778" i="3"/>
  <c r="D4778" i="3"/>
  <c r="E4777" i="3"/>
  <c r="D4777" i="3"/>
  <c r="E4776" i="3"/>
  <c r="D4776" i="3"/>
  <c r="E4775" i="3"/>
  <c r="D4775" i="3"/>
  <c r="E4774" i="3"/>
  <c r="D4774" i="3"/>
  <c r="E4773" i="3"/>
  <c r="D4773" i="3"/>
  <c r="E4772" i="3"/>
  <c r="D4772" i="3"/>
  <c r="E4771" i="3"/>
  <c r="D4771" i="3"/>
  <c r="E4770" i="3"/>
  <c r="D4770" i="3"/>
  <c r="E4769" i="3"/>
  <c r="D4769" i="3"/>
  <c r="E4768" i="3"/>
  <c r="D4768" i="3"/>
  <c r="E4767" i="3"/>
  <c r="D4767" i="3"/>
  <c r="E4766" i="3"/>
  <c r="D4766" i="3"/>
  <c r="E4765" i="3"/>
  <c r="D4765" i="3"/>
  <c r="E4764" i="3"/>
  <c r="D4764" i="3"/>
  <c r="E4763" i="3"/>
  <c r="D4763" i="3"/>
  <c r="E4762" i="3"/>
  <c r="D4762" i="3"/>
  <c r="E4761" i="3"/>
  <c r="D4761" i="3"/>
  <c r="E4760" i="3"/>
  <c r="D4760" i="3"/>
  <c r="E4759" i="3"/>
  <c r="D4759" i="3"/>
  <c r="E4758" i="3"/>
  <c r="D4758" i="3"/>
  <c r="E4757" i="3"/>
  <c r="D4757" i="3"/>
  <c r="E4756" i="3"/>
  <c r="D4756" i="3"/>
  <c r="E4755" i="3"/>
  <c r="D4755" i="3"/>
  <c r="E4754" i="3"/>
  <c r="D4754" i="3"/>
  <c r="E4753" i="3"/>
  <c r="D4753" i="3"/>
  <c r="E4752" i="3"/>
  <c r="D4752" i="3"/>
  <c r="E4751" i="3"/>
  <c r="D4751" i="3"/>
  <c r="E4750" i="3"/>
  <c r="D4750" i="3"/>
  <c r="E4749" i="3"/>
  <c r="D4749" i="3"/>
  <c r="E4748" i="3"/>
  <c r="D4748" i="3"/>
  <c r="E4747" i="3"/>
  <c r="D4747" i="3"/>
  <c r="E4746" i="3"/>
  <c r="D4746" i="3"/>
  <c r="E4745" i="3"/>
  <c r="D4745" i="3"/>
  <c r="E4744" i="3"/>
  <c r="D4744" i="3"/>
  <c r="E4743" i="3"/>
  <c r="D4743" i="3"/>
  <c r="E4742" i="3"/>
  <c r="D4742" i="3"/>
  <c r="E4741" i="3"/>
  <c r="D4741" i="3"/>
  <c r="E4740" i="3"/>
  <c r="D4740" i="3"/>
  <c r="E4739" i="3"/>
  <c r="D4739" i="3"/>
  <c r="E4738" i="3"/>
  <c r="D4738" i="3"/>
  <c r="E4737" i="3"/>
  <c r="D4737" i="3"/>
  <c r="E4736" i="3"/>
  <c r="D4736" i="3"/>
  <c r="E4735" i="3"/>
  <c r="D4735" i="3"/>
  <c r="E4734" i="3"/>
  <c r="D4734" i="3"/>
  <c r="E4733" i="3"/>
  <c r="D4733" i="3"/>
  <c r="E4732" i="3"/>
  <c r="D4732" i="3"/>
  <c r="E4731" i="3"/>
  <c r="D4731" i="3"/>
  <c r="E4730" i="3"/>
  <c r="D4730" i="3"/>
  <c r="E4729" i="3"/>
  <c r="D4729" i="3"/>
  <c r="E4728" i="3"/>
  <c r="D4728" i="3"/>
  <c r="E4727" i="3"/>
  <c r="D4727" i="3"/>
  <c r="E4726" i="3"/>
  <c r="D4726" i="3"/>
  <c r="E4725" i="3"/>
  <c r="D4725" i="3"/>
  <c r="E4724" i="3"/>
  <c r="D4724" i="3"/>
  <c r="E4723" i="3"/>
  <c r="D4723" i="3"/>
  <c r="E4722" i="3"/>
  <c r="D4722" i="3"/>
  <c r="E4721" i="3"/>
  <c r="D4721" i="3"/>
  <c r="E4720" i="3"/>
  <c r="D4720" i="3"/>
  <c r="E4719" i="3"/>
  <c r="D4719" i="3"/>
  <c r="E4718" i="3"/>
  <c r="D4718" i="3"/>
  <c r="E4717" i="3"/>
  <c r="D4717" i="3"/>
  <c r="E4716" i="3"/>
  <c r="D4716" i="3"/>
  <c r="E4715" i="3"/>
  <c r="D4715" i="3"/>
  <c r="E4714" i="3"/>
  <c r="D4714" i="3"/>
  <c r="E4713" i="3"/>
  <c r="D4713" i="3"/>
  <c r="E4712" i="3"/>
  <c r="D4712" i="3"/>
  <c r="E4711" i="3"/>
  <c r="D4711" i="3"/>
  <c r="E4710" i="3"/>
  <c r="D4710" i="3"/>
  <c r="E4709" i="3"/>
  <c r="D4709" i="3"/>
  <c r="E4708" i="3"/>
  <c r="D4708" i="3"/>
  <c r="E4707" i="3"/>
  <c r="D4707" i="3"/>
  <c r="E4706" i="3"/>
  <c r="D4706" i="3"/>
  <c r="E4705" i="3"/>
  <c r="D4705" i="3"/>
  <c r="E4704" i="3"/>
  <c r="D4704" i="3"/>
  <c r="E4703" i="3"/>
  <c r="D4703" i="3"/>
  <c r="E4702" i="3"/>
  <c r="D4702" i="3"/>
  <c r="E4701" i="3"/>
  <c r="D4701" i="3"/>
  <c r="E4700" i="3"/>
  <c r="D4700" i="3"/>
  <c r="E4699" i="3"/>
  <c r="D4699" i="3"/>
  <c r="E4698" i="3"/>
  <c r="D4698" i="3"/>
  <c r="E4697" i="3"/>
  <c r="D4697" i="3"/>
  <c r="E4696" i="3"/>
  <c r="D4696" i="3"/>
  <c r="E4695" i="3"/>
  <c r="D4695" i="3"/>
  <c r="E4694" i="3"/>
  <c r="D4694" i="3"/>
  <c r="E4693" i="3"/>
  <c r="D4693" i="3"/>
  <c r="E4692" i="3"/>
  <c r="D4692" i="3"/>
  <c r="E4691" i="3"/>
  <c r="D4691" i="3"/>
  <c r="E4690" i="3"/>
  <c r="D4690" i="3"/>
  <c r="E4689" i="3"/>
  <c r="D4689" i="3"/>
  <c r="E4688" i="3"/>
  <c r="D4688" i="3"/>
  <c r="E4687" i="3"/>
  <c r="D4687" i="3"/>
  <c r="E4686" i="3"/>
  <c r="D4686" i="3"/>
  <c r="E4685" i="3"/>
  <c r="D4685" i="3"/>
  <c r="E4684" i="3"/>
  <c r="D4684" i="3"/>
  <c r="E4683" i="3"/>
  <c r="D4683" i="3"/>
  <c r="E4682" i="3"/>
  <c r="D4682" i="3"/>
  <c r="E4681" i="3"/>
  <c r="D4681" i="3"/>
  <c r="E4680" i="3"/>
  <c r="D4680" i="3"/>
  <c r="E4679" i="3"/>
  <c r="D4679" i="3"/>
  <c r="E4678" i="3"/>
  <c r="D4678" i="3"/>
  <c r="E4677" i="3"/>
  <c r="D4677" i="3"/>
  <c r="E4676" i="3"/>
  <c r="D4676" i="3"/>
  <c r="E4675" i="3"/>
  <c r="D4675" i="3"/>
  <c r="E4674" i="3"/>
  <c r="D4674" i="3"/>
  <c r="E4673" i="3"/>
  <c r="D4673" i="3"/>
  <c r="E4672" i="3"/>
  <c r="D4672" i="3"/>
  <c r="E4671" i="3"/>
  <c r="D4671" i="3"/>
  <c r="E4670" i="3"/>
  <c r="D4670" i="3"/>
  <c r="E4669" i="3"/>
  <c r="D4669" i="3"/>
  <c r="E4668" i="3"/>
  <c r="D4668" i="3"/>
  <c r="E4667" i="3"/>
  <c r="D4667" i="3"/>
  <c r="E4666" i="3"/>
  <c r="D4666" i="3"/>
  <c r="E4665" i="3"/>
  <c r="D4665" i="3"/>
  <c r="E4664" i="3"/>
  <c r="D4664" i="3"/>
  <c r="E4663" i="3"/>
  <c r="D4663" i="3"/>
  <c r="E4662" i="3"/>
  <c r="D4662" i="3"/>
  <c r="E4661" i="3"/>
  <c r="D4661" i="3"/>
  <c r="E4660" i="3"/>
  <c r="D4660" i="3"/>
  <c r="E4659" i="3"/>
  <c r="D4659" i="3"/>
  <c r="E4658" i="3"/>
  <c r="D4658" i="3"/>
  <c r="E4657" i="3"/>
  <c r="D4657" i="3"/>
  <c r="E4656" i="3"/>
  <c r="D4656" i="3"/>
  <c r="E4655" i="3"/>
  <c r="D4655" i="3"/>
  <c r="E4654" i="3"/>
  <c r="D4654" i="3"/>
  <c r="E4653" i="3"/>
  <c r="D4653" i="3"/>
  <c r="E4652" i="3"/>
  <c r="D4652" i="3"/>
  <c r="E4651" i="3"/>
  <c r="D4651" i="3"/>
  <c r="E4650" i="3"/>
  <c r="D4650" i="3"/>
  <c r="E4649" i="3"/>
  <c r="D4649" i="3"/>
  <c r="E4648" i="3"/>
  <c r="D4648" i="3"/>
  <c r="E4647" i="3"/>
  <c r="D4647" i="3"/>
  <c r="E4646" i="3"/>
  <c r="D4646" i="3"/>
  <c r="E4645" i="3"/>
  <c r="D4645" i="3"/>
  <c r="E4644" i="3"/>
  <c r="D4644" i="3"/>
  <c r="E4643" i="3"/>
  <c r="D4643" i="3"/>
  <c r="E4642" i="3"/>
  <c r="D4642" i="3"/>
  <c r="E4641" i="3"/>
  <c r="D4641" i="3"/>
  <c r="E4640" i="3"/>
  <c r="D4640" i="3"/>
  <c r="E4639" i="3"/>
  <c r="D4639" i="3"/>
  <c r="E4638" i="3"/>
  <c r="D4638" i="3"/>
  <c r="E4637" i="3"/>
  <c r="D4637" i="3"/>
  <c r="E4636" i="3"/>
  <c r="D4636" i="3"/>
  <c r="E4635" i="3"/>
  <c r="D4635" i="3"/>
  <c r="E4634" i="3"/>
  <c r="D4634" i="3"/>
  <c r="E4633" i="3"/>
  <c r="D4633" i="3"/>
  <c r="E4632" i="3"/>
  <c r="D4632" i="3"/>
  <c r="E4631" i="3"/>
  <c r="D4631" i="3"/>
  <c r="E4630" i="3"/>
  <c r="D4630" i="3"/>
  <c r="E4629" i="3"/>
  <c r="D4629" i="3"/>
  <c r="E4628" i="3"/>
  <c r="D4628" i="3"/>
  <c r="E4627" i="3"/>
  <c r="D4627" i="3"/>
  <c r="E4626" i="3"/>
  <c r="D4626" i="3"/>
  <c r="E4625" i="3"/>
  <c r="D4625" i="3"/>
  <c r="E4624" i="3"/>
  <c r="D4624" i="3"/>
  <c r="E4623" i="3"/>
  <c r="D4623" i="3"/>
  <c r="E4622" i="3"/>
  <c r="D4622" i="3"/>
  <c r="E4621" i="3"/>
  <c r="D4621" i="3"/>
  <c r="E4620" i="3"/>
  <c r="D4620" i="3"/>
  <c r="E4619" i="3"/>
  <c r="D4619" i="3"/>
  <c r="E4618" i="3"/>
  <c r="D4618" i="3"/>
  <c r="E4617" i="3"/>
  <c r="D4617" i="3"/>
  <c r="E4616" i="3"/>
  <c r="D4616" i="3"/>
  <c r="E4615" i="3"/>
  <c r="D4615" i="3"/>
  <c r="E4614" i="3"/>
  <c r="D4614" i="3"/>
  <c r="E4613" i="3"/>
  <c r="D4613" i="3"/>
  <c r="E4612" i="3"/>
  <c r="D4612" i="3"/>
  <c r="E4611" i="3"/>
  <c r="D4611" i="3"/>
  <c r="E4610" i="3"/>
  <c r="D4610" i="3"/>
  <c r="E4609" i="3"/>
  <c r="D4609" i="3"/>
  <c r="E4608" i="3"/>
  <c r="D4608" i="3"/>
  <c r="E4607" i="3"/>
  <c r="D4607" i="3"/>
  <c r="E4606" i="3"/>
  <c r="D4606" i="3"/>
  <c r="E4605" i="3"/>
  <c r="D4605" i="3"/>
  <c r="E4604" i="3"/>
  <c r="D4604" i="3"/>
  <c r="E4603" i="3"/>
  <c r="D4603" i="3"/>
  <c r="E4602" i="3"/>
  <c r="D4602" i="3"/>
  <c r="E4601" i="3"/>
  <c r="D4601" i="3"/>
  <c r="E4600" i="3"/>
  <c r="D4600" i="3"/>
  <c r="E4599" i="3"/>
  <c r="D4599" i="3"/>
  <c r="E4598" i="3"/>
  <c r="D4598" i="3"/>
  <c r="E4597" i="3"/>
  <c r="D4597" i="3"/>
  <c r="E4596" i="3"/>
  <c r="D4596" i="3"/>
  <c r="E4595" i="3"/>
  <c r="D4595" i="3"/>
  <c r="E4594" i="3"/>
  <c r="D4594" i="3"/>
  <c r="E4593" i="3"/>
  <c r="D4593" i="3"/>
  <c r="E4592" i="3"/>
  <c r="D4592" i="3"/>
  <c r="E4591" i="3"/>
  <c r="D4591" i="3"/>
  <c r="E4590" i="3"/>
  <c r="D4590" i="3"/>
  <c r="E4589" i="3"/>
  <c r="D4589" i="3"/>
  <c r="E4588" i="3"/>
  <c r="D4588" i="3"/>
  <c r="E4587" i="3"/>
  <c r="D4587" i="3"/>
  <c r="E4586" i="3"/>
  <c r="D4586" i="3"/>
  <c r="E4585" i="3"/>
  <c r="D4585" i="3"/>
  <c r="E4584" i="3"/>
  <c r="D4584" i="3"/>
  <c r="E4583" i="3"/>
  <c r="D4583" i="3"/>
  <c r="E4582" i="3"/>
  <c r="D4582" i="3"/>
  <c r="E4581" i="3"/>
  <c r="D4581" i="3"/>
  <c r="E4580" i="3"/>
  <c r="D4580" i="3"/>
  <c r="E4579" i="3"/>
  <c r="D4579" i="3"/>
  <c r="E4578" i="3"/>
  <c r="D4578" i="3"/>
  <c r="E4577" i="3"/>
  <c r="D4577" i="3"/>
  <c r="E4576" i="3"/>
  <c r="D4576" i="3"/>
  <c r="E4575" i="3"/>
  <c r="D4575" i="3"/>
  <c r="E4574" i="3"/>
  <c r="D4574" i="3"/>
  <c r="E4573" i="3"/>
  <c r="D4573" i="3"/>
  <c r="E4572" i="3"/>
  <c r="D4572" i="3"/>
  <c r="E4571" i="3"/>
  <c r="D4571" i="3"/>
  <c r="E4570" i="3"/>
  <c r="D4570" i="3"/>
  <c r="E4569" i="3"/>
  <c r="D4569" i="3"/>
  <c r="E4568" i="3"/>
  <c r="D4568" i="3"/>
  <c r="E4567" i="3"/>
  <c r="D4567" i="3"/>
  <c r="E4566" i="3"/>
  <c r="D4566" i="3"/>
  <c r="E4565" i="3"/>
  <c r="D4565" i="3"/>
  <c r="E4564" i="3"/>
  <c r="D4564" i="3"/>
  <c r="E4563" i="3"/>
  <c r="D4563" i="3"/>
  <c r="E4562" i="3"/>
  <c r="D4562" i="3"/>
  <c r="E4561" i="3"/>
  <c r="D4561" i="3"/>
  <c r="E4560" i="3"/>
  <c r="D4560" i="3"/>
  <c r="E4559" i="3"/>
  <c r="D4559" i="3"/>
  <c r="E4558" i="3"/>
  <c r="D4558" i="3"/>
  <c r="E4557" i="3"/>
  <c r="D4557" i="3"/>
  <c r="E4556" i="3"/>
  <c r="D4556" i="3"/>
  <c r="E4555" i="3"/>
  <c r="D4555" i="3"/>
  <c r="E4554" i="3"/>
  <c r="D4554" i="3"/>
  <c r="E4553" i="3"/>
  <c r="D4553" i="3"/>
  <c r="E4552" i="3"/>
  <c r="D4552" i="3"/>
  <c r="E4551" i="3"/>
  <c r="D4551" i="3"/>
  <c r="E4550" i="3"/>
  <c r="D4550" i="3"/>
  <c r="E4549" i="3"/>
  <c r="D4549" i="3"/>
  <c r="E4548" i="3"/>
  <c r="D4548" i="3"/>
  <c r="E4547" i="3"/>
  <c r="D4547" i="3"/>
  <c r="E4546" i="3"/>
  <c r="D4546" i="3"/>
  <c r="E4545" i="3"/>
  <c r="D4545" i="3"/>
  <c r="E4544" i="3"/>
  <c r="D4544" i="3"/>
  <c r="E4543" i="3"/>
  <c r="D4543" i="3"/>
  <c r="E4542" i="3"/>
  <c r="D4542" i="3"/>
  <c r="E4541" i="3"/>
  <c r="D4541" i="3"/>
  <c r="E4540" i="3"/>
  <c r="D4540" i="3"/>
  <c r="E4539" i="3"/>
  <c r="D4539" i="3"/>
  <c r="E4538" i="3"/>
  <c r="D4538" i="3"/>
  <c r="E4537" i="3"/>
  <c r="D4537" i="3"/>
  <c r="E4536" i="3"/>
  <c r="D4536" i="3"/>
  <c r="E4535" i="3"/>
  <c r="D4535" i="3"/>
  <c r="E4534" i="3"/>
  <c r="D4534" i="3"/>
  <c r="E4533" i="3"/>
  <c r="D4533" i="3"/>
  <c r="E4532" i="3"/>
  <c r="D4532" i="3"/>
  <c r="E4531" i="3"/>
  <c r="D4531" i="3"/>
  <c r="E4530" i="3"/>
  <c r="D4530" i="3"/>
  <c r="E4529" i="3"/>
  <c r="D4529" i="3"/>
  <c r="E4528" i="3"/>
  <c r="D4528" i="3"/>
  <c r="E4527" i="3"/>
  <c r="D4527" i="3"/>
  <c r="E4526" i="3"/>
  <c r="D4526" i="3"/>
  <c r="E4525" i="3"/>
  <c r="D4525" i="3"/>
  <c r="E4524" i="3"/>
  <c r="D4524" i="3"/>
  <c r="E4523" i="3"/>
  <c r="D4523" i="3"/>
  <c r="E4522" i="3"/>
  <c r="D4522" i="3"/>
  <c r="E4521" i="3"/>
  <c r="D4521" i="3"/>
  <c r="E4520" i="3"/>
  <c r="D4520" i="3"/>
  <c r="E4519" i="3"/>
  <c r="D4519" i="3"/>
  <c r="E4518" i="3"/>
  <c r="D4518" i="3"/>
  <c r="E4517" i="3"/>
  <c r="D4517" i="3"/>
  <c r="E4516" i="3"/>
  <c r="D4516" i="3"/>
  <c r="E4515" i="3"/>
  <c r="D4515" i="3"/>
  <c r="E4514" i="3"/>
  <c r="D4514" i="3"/>
  <c r="E4513" i="3"/>
  <c r="D4513" i="3"/>
  <c r="E4512" i="3"/>
  <c r="D4512" i="3"/>
  <c r="E4511" i="3"/>
  <c r="D4511" i="3"/>
  <c r="E4510" i="3"/>
  <c r="D4510" i="3"/>
  <c r="E4509" i="3"/>
  <c r="D4509" i="3"/>
  <c r="E4508" i="3"/>
  <c r="D4508" i="3"/>
  <c r="E4507" i="3"/>
  <c r="D4507" i="3"/>
  <c r="E4506" i="3"/>
  <c r="D4506" i="3"/>
  <c r="E4505" i="3"/>
  <c r="D4505" i="3"/>
  <c r="E4504" i="3"/>
  <c r="D4504" i="3"/>
  <c r="E4503" i="3"/>
  <c r="D4503" i="3"/>
  <c r="E4502" i="3"/>
  <c r="D4502" i="3"/>
  <c r="E4501" i="3"/>
  <c r="D4501" i="3"/>
  <c r="E4500" i="3"/>
  <c r="D4500" i="3"/>
  <c r="E4499" i="3"/>
  <c r="D4499" i="3"/>
  <c r="E4498" i="3"/>
  <c r="D4498" i="3"/>
  <c r="E4497" i="3"/>
  <c r="D4497" i="3"/>
  <c r="E4496" i="3"/>
  <c r="D4496" i="3"/>
  <c r="E4495" i="3"/>
  <c r="D4495" i="3"/>
  <c r="E4494" i="3"/>
  <c r="D4494" i="3"/>
  <c r="E4493" i="3"/>
  <c r="D4493" i="3"/>
  <c r="E4492" i="3"/>
  <c r="D4492" i="3"/>
  <c r="E4491" i="3"/>
  <c r="D4491" i="3"/>
  <c r="E4490" i="3"/>
  <c r="D4490" i="3"/>
  <c r="E4489" i="3"/>
  <c r="D4489" i="3"/>
  <c r="E4488" i="3"/>
  <c r="D4488" i="3"/>
  <c r="E4487" i="3"/>
  <c r="D4487" i="3"/>
  <c r="E4486" i="3"/>
  <c r="D4486" i="3"/>
  <c r="E4485" i="3"/>
  <c r="D4485" i="3"/>
  <c r="E4484" i="3"/>
  <c r="D4484" i="3"/>
  <c r="E4483" i="3"/>
  <c r="D4483" i="3"/>
  <c r="E4482" i="3"/>
  <c r="D4482" i="3"/>
  <c r="E4481" i="3"/>
  <c r="D4481" i="3"/>
  <c r="E4480" i="3"/>
  <c r="D4480" i="3"/>
  <c r="E4479" i="3"/>
  <c r="D4479" i="3"/>
  <c r="E4478" i="3"/>
  <c r="D4478" i="3"/>
  <c r="E4477" i="3"/>
  <c r="D4477" i="3"/>
  <c r="E4476" i="3"/>
  <c r="D4476" i="3"/>
  <c r="E4475" i="3"/>
  <c r="D4475" i="3"/>
  <c r="E4474" i="3"/>
  <c r="D4474" i="3"/>
  <c r="E4473" i="3"/>
  <c r="D4473" i="3"/>
  <c r="E4472" i="3"/>
  <c r="D4472" i="3"/>
  <c r="E4471" i="3"/>
  <c r="D4471" i="3"/>
  <c r="E4470" i="3"/>
  <c r="D4470" i="3"/>
  <c r="E4469" i="3"/>
  <c r="D4469" i="3"/>
  <c r="E4468" i="3"/>
  <c r="D4468" i="3"/>
  <c r="E4467" i="3"/>
  <c r="D4467" i="3"/>
  <c r="E4466" i="3"/>
  <c r="D4466" i="3"/>
  <c r="E4465" i="3"/>
  <c r="D4465" i="3"/>
  <c r="E4464" i="3"/>
  <c r="D4464" i="3"/>
  <c r="E4463" i="3"/>
  <c r="D4463" i="3"/>
  <c r="E4462" i="3"/>
  <c r="D4462" i="3"/>
  <c r="E4461" i="3"/>
  <c r="D4461" i="3"/>
  <c r="E4460" i="3"/>
  <c r="D4460" i="3"/>
  <c r="E4459" i="3"/>
  <c r="D4459" i="3"/>
  <c r="E4458" i="3"/>
  <c r="D4458" i="3"/>
  <c r="E4457" i="3"/>
  <c r="D4457" i="3"/>
  <c r="E4456" i="3"/>
  <c r="D4456" i="3"/>
  <c r="E4455" i="3"/>
  <c r="D4455" i="3"/>
  <c r="E4454" i="3"/>
  <c r="D4454" i="3"/>
  <c r="E4453" i="3"/>
  <c r="D4453" i="3"/>
  <c r="E4452" i="3"/>
  <c r="D4452" i="3"/>
  <c r="E4451" i="3"/>
  <c r="D4451" i="3"/>
  <c r="E4450" i="3"/>
  <c r="D4450" i="3"/>
  <c r="E4449" i="3"/>
  <c r="D4449" i="3"/>
  <c r="E4448" i="3"/>
  <c r="D4448" i="3"/>
  <c r="E4447" i="3"/>
  <c r="D4447" i="3"/>
  <c r="E4446" i="3"/>
  <c r="D4446" i="3"/>
  <c r="E4445" i="3"/>
  <c r="D4445" i="3"/>
  <c r="E4444" i="3"/>
  <c r="D4444" i="3"/>
  <c r="E4443" i="3"/>
  <c r="D4443" i="3"/>
  <c r="E4442" i="3"/>
  <c r="D4442" i="3"/>
  <c r="E4441" i="3"/>
  <c r="D4441" i="3"/>
  <c r="E4440" i="3"/>
  <c r="D4440" i="3"/>
  <c r="E4439" i="3"/>
  <c r="D4439" i="3"/>
  <c r="E4438" i="3"/>
  <c r="D4438" i="3"/>
  <c r="E4437" i="3"/>
  <c r="D4437" i="3"/>
  <c r="E4436" i="3"/>
  <c r="D4436" i="3"/>
  <c r="E4435" i="3"/>
  <c r="D4435" i="3"/>
  <c r="E4434" i="3"/>
  <c r="D4434" i="3"/>
  <c r="E4433" i="3"/>
  <c r="D4433" i="3"/>
  <c r="E4432" i="3"/>
  <c r="D4432" i="3"/>
  <c r="E4431" i="3"/>
  <c r="D4431" i="3"/>
  <c r="E4430" i="3"/>
  <c r="D4430" i="3"/>
  <c r="E4429" i="3"/>
  <c r="D4429" i="3"/>
  <c r="E4428" i="3"/>
  <c r="D4428" i="3"/>
  <c r="E4427" i="3"/>
  <c r="D4427" i="3"/>
  <c r="E4426" i="3"/>
  <c r="D4426" i="3"/>
  <c r="E4425" i="3"/>
  <c r="D4425" i="3"/>
  <c r="E4424" i="3"/>
  <c r="D4424" i="3"/>
  <c r="E4423" i="3"/>
  <c r="D4423" i="3"/>
  <c r="E4422" i="3"/>
  <c r="D4422" i="3"/>
  <c r="E4421" i="3"/>
  <c r="D4421" i="3"/>
  <c r="E4420" i="3"/>
  <c r="D4420" i="3"/>
  <c r="E4419" i="3"/>
  <c r="D4419" i="3"/>
  <c r="E4418" i="3"/>
  <c r="D4418" i="3"/>
  <c r="E4417" i="3"/>
  <c r="D4417" i="3"/>
  <c r="E4416" i="3"/>
  <c r="D4416" i="3"/>
  <c r="E4415" i="3"/>
  <c r="D4415" i="3"/>
  <c r="E4414" i="3"/>
  <c r="D4414" i="3"/>
  <c r="E4413" i="3"/>
  <c r="D4413" i="3"/>
  <c r="E4412" i="3"/>
  <c r="D4412" i="3"/>
  <c r="E4411" i="3"/>
  <c r="D4411" i="3"/>
  <c r="E4410" i="3"/>
  <c r="D4410" i="3"/>
  <c r="E4409" i="3"/>
  <c r="D4409" i="3"/>
  <c r="E4408" i="3"/>
  <c r="D4408" i="3"/>
  <c r="E4407" i="3"/>
  <c r="D4407" i="3"/>
  <c r="E4406" i="3"/>
  <c r="D4406" i="3"/>
  <c r="E4405" i="3"/>
  <c r="D4405" i="3"/>
  <c r="E4404" i="3"/>
  <c r="D4404" i="3"/>
  <c r="E4403" i="3"/>
  <c r="D4403" i="3"/>
  <c r="E4402" i="3"/>
  <c r="D4402" i="3"/>
  <c r="E4401" i="3"/>
  <c r="D4401" i="3"/>
  <c r="E4400" i="3"/>
  <c r="D4400" i="3"/>
  <c r="E4399" i="3"/>
  <c r="D4399" i="3"/>
  <c r="E4398" i="3"/>
  <c r="D4398" i="3"/>
  <c r="E4397" i="3"/>
  <c r="D4397" i="3"/>
  <c r="E4396" i="3"/>
  <c r="D4396" i="3"/>
  <c r="E4395" i="3"/>
  <c r="D4395" i="3"/>
  <c r="E4394" i="3"/>
  <c r="D4394" i="3"/>
  <c r="E4393" i="3"/>
  <c r="D4393" i="3"/>
  <c r="E4392" i="3"/>
  <c r="D4392" i="3"/>
  <c r="E4391" i="3"/>
  <c r="D4391" i="3"/>
  <c r="E4390" i="3"/>
  <c r="D4390" i="3"/>
  <c r="E4389" i="3"/>
  <c r="D4389" i="3"/>
  <c r="E4388" i="3"/>
  <c r="D4388" i="3"/>
  <c r="E4387" i="3"/>
  <c r="D4387" i="3"/>
  <c r="E4386" i="3"/>
  <c r="D4386" i="3"/>
  <c r="E4385" i="3"/>
  <c r="D4385" i="3"/>
  <c r="E4384" i="3"/>
  <c r="D4384" i="3"/>
  <c r="E4383" i="3"/>
  <c r="D4383" i="3"/>
  <c r="E4382" i="3"/>
  <c r="D4382" i="3"/>
  <c r="E4381" i="3"/>
  <c r="D4381" i="3"/>
  <c r="E4380" i="3"/>
  <c r="D4380" i="3"/>
  <c r="E4379" i="3"/>
  <c r="D4379" i="3"/>
  <c r="E4378" i="3"/>
  <c r="D4378" i="3"/>
  <c r="E4377" i="3"/>
  <c r="D4377" i="3"/>
  <c r="E4376" i="3"/>
  <c r="D4376" i="3"/>
  <c r="E4375" i="3"/>
  <c r="D4375" i="3"/>
  <c r="E4374" i="3"/>
  <c r="D4374" i="3"/>
  <c r="E4373" i="3"/>
  <c r="D4373" i="3"/>
  <c r="E4372" i="3"/>
  <c r="D4372" i="3"/>
  <c r="E4371" i="3"/>
  <c r="D4371" i="3"/>
  <c r="E4370" i="3"/>
  <c r="D4370" i="3"/>
  <c r="E4369" i="3"/>
  <c r="D4369" i="3"/>
  <c r="E4368" i="3"/>
  <c r="D4368" i="3"/>
  <c r="E4367" i="3"/>
  <c r="D4367" i="3"/>
  <c r="E4366" i="3"/>
  <c r="D4366" i="3"/>
  <c r="E4365" i="3"/>
  <c r="D4365" i="3"/>
  <c r="E4364" i="3"/>
  <c r="D4364" i="3"/>
  <c r="E4363" i="3"/>
  <c r="D4363" i="3"/>
  <c r="E4362" i="3"/>
  <c r="D4362" i="3"/>
  <c r="E4361" i="3"/>
  <c r="D4361" i="3"/>
  <c r="E4360" i="3"/>
  <c r="D4360" i="3"/>
  <c r="E4359" i="3"/>
  <c r="D4359" i="3"/>
  <c r="E4358" i="3"/>
  <c r="D4358" i="3"/>
  <c r="E4357" i="3"/>
  <c r="D4357" i="3"/>
  <c r="E4356" i="3"/>
  <c r="D4356" i="3"/>
  <c r="E4355" i="3"/>
  <c r="D4355" i="3"/>
  <c r="E4354" i="3"/>
  <c r="D4354" i="3"/>
  <c r="E4353" i="3"/>
  <c r="D4353" i="3"/>
  <c r="E4352" i="3"/>
  <c r="D4352" i="3"/>
  <c r="E4351" i="3"/>
  <c r="D4351" i="3"/>
  <c r="E4350" i="3"/>
  <c r="D4350" i="3"/>
  <c r="E4349" i="3"/>
  <c r="D4349" i="3"/>
  <c r="E4348" i="3"/>
  <c r="D4348" i="3"/>
  <c r="E4347" i="3"/>
  <c r="D4347" i="3"/>
  <c r="E4346" i="3"/>
  <c r="D4346" i="3"/>
  <c r="E4345" i="3"/>
  <c r="D4345" i="3"/>
  <c r="E4344" i="3"/>
  <c r="D4344" i="3"/>
  <c r="E4343" i="3"/>
  <c r="D4343" i="3"/>
  <c r="E4342" i="3"/>
  <c r="D4342" i="3"/>
  <c r="E4341" i="3"/>
  <c r="D4341" i="3"/>
  <c r="E4340" i="3"/>
  <c r="D4340" i="3"/>
  <c r="E4339" i="3"/>
  <c r="D4339" i="3"/>
  <c r="E4338" i="3"/>
  <c r="D4338" i="3"/>
  <c r="E4337" i="3"/>
  <c r="D4337" i="3"/>
  <c r="E4336" i="3"/>
  <c r="D4336" i="3"/>
  <c r="E4335" i="3"/>
  <c r="D4335" i="3"/>
  <c r="E4334" i="3"/>
  <c r="D4334" i="3"/>
  <c r="E4333" i="3"/>
  <c r="D4333" i="3"/>
  <c r="E4332" i="3"/>
  <c r="D4332" i="3"/>
  <c r="E4331" i="3"/>
  <c r="D4331" i="3"/>
  <c r="E4330" i="3"/>
  <c r="D4330" i="3"/>
  <c r="E4329" i="3"/>
  <c r="D4329" i="3"/>
  <c r="E4328" i="3"/>
  <c r="D4328" i="3"/>
  <c r="E4327" i="3"/>
  <c r="D4327" i="3"/>
  <c r="E4326" i="3"/>
  <c r="D4326" i="3"/>
  <c r="E4325" i="3"/>
  <c r="D4325" i="3"/>
  <c r="E4324" i="3"/>
  <c r="D4324" i="3"/>
  <c r="E4323" i="3"/>
  <c r="D4323" i="3"/>
  <c r="E4322" i="3"/>
  <c r="D4322" i="3"/>
  <c r="E4321" i="3"/>
  <c r="D4321" i="3"/>
  <c r="E4320" i="3"/>
  <c r="D4320" i="3"/>
  <c r="E4319" i="3"/>
  <c r="D4319" i="3"/>
  <c r="E4318" i="3"/>
  <c r="D4318" i="3"/>
  <c r="E4317" i="3"/>
  <c r="D4317" i="3"/>
  <c r="E4316" i="3"/>
  <c r="D4316" i="3"/>
  <c r="E4315" i="3"/>
  <c r="D4315" i="3"/>
  <c r="E4314" i="3"/>
  <c r="D4314" i="3"/>
  <c r="E4313" i="3"/>
  <c r="D4313" i="3"/>
  <c r="E4312" i="3"/>
  <c r="D4312" i="3"/>
  <c r="E4311" i="3"/>
  <c r="D4311" i="3"/>
  <c r="E4310" i="3"/>
  <c r="D4310" i="3"/>
  <c r="E4309" i="3"/>
  <c r="D4309" i="3"/>
  <c r="E4308" i="3"/>
  <c r="D4308" i="3"/>
  <c r="E4307" i="3"/>
  <c r="D4307" i="3"/>
  <c r="E4306" i="3"/>
  <c r="D4306" i="3"/>
  <c r="E4305" i="3"/>
  <c r="D4305" i="3"/>
  <c r="E4304" i="3"/>
  <c r="D4304" i="3"/>
  <c r="E4303" i="3"/>
  <c r="D4303" i="3"/>
  <c r="E4302" i="3"/>
  <c r="D4302" i="3"/>
  <c r="E4301" i="3"/>
  <c r="D4301" i="3"/>
  <c r="E4300" i="3"/>
  <c r="D4300" i="3"/>
  <c r="E4299" i="3"/>
  <c r="D4299" i="3"/>
  <c r="E4298" i="3"/>
  <c r="D4298" i="3"/>
  <c r="E4297" i="3"/>
  <c r="D4297" i="3"/>
  <c r="E4296" i="3"/>
  <c r="D4296" i="3"/>
  <c r="E4295" i="3"/>
  <c r="D4295" i="3"/>
  <c r="E4294" i="3"/>
  <c r="D4294" i="3"/>
  <c r="E4293" i="3"/>
  <c r="D4293" i="3"/>
  <c r="E4292" i="3"/>
  <c r="D4292" i="3"/>
  <c r="E4291" i="3"/>
  <c r="D4291" i="3"/>
  <c r="E4290" i="3"/>
  <c r="D4290" i="3"/>
  <c r="E4289" i="3"/>
  <c r="D4289" i="3"/>
  <c r="E4288" i="3"/>
  <c r="D4288" i="3"/>
  <c r="E4287" i="3"/>
  <c r="D4287" i="3"/>
  <c r="E4286" i="3"/>
  <c r="D4286" i="3"/>
  <c r="E4285" i="3"/>
  <c r="D4285" i="3"/>
  <c r="E4284" i="3"/>
  <c r="D4284" i="3"/>
  <c r="E4283" i="3"/>
  <c r="D4283" i="3"/>
  <c r="E4282" i="3"/>
  <c r="D4282" i="3"/>
  <c r="E4281" i="3"/>
  <c r="D4281" i="3"/>
  <c r="E4280" i="3"/>
  <c r="D4280" i="3"/>
  <c r="E4279" i="3"/>
  <c r="D4279" i="3"/>
  <c r="E4278" i="3"/>
  <c r="D4278" i="3"/>
  <c r="E4277" i="3"/>
  <c r="D4277" i="3"/>
  <c r="E4276" i="3"/>
  <c r="D4276" i="3"/>
  <c r="E4275" i="3"/>
  <c r="D4275" i="3"/>
  <c r="E4274" i="3"/>
  <c r="D4274" i="3"/>
  <c r="E4273" i="3"/>
  <c r="D4273" i="3"/>
  <c r="E4272" i="3"/>
  <c r="D4272" i="3"/>
  <c r="E4271" i="3"/>
  <c r="D4271" i="3"/>
  <c r="E4270" i="3"/>
  <c r="D4270" i="3"/>
  <c r="E4269" i="3"/>
  <c r="D4269" i="3"/>
  <c r="E4268" i="3"/>
  <c r="D4268" i="3"/>
  <c r="E4267" i="3"/>
  <c r="D4267" i="3"/>
  <c r="E4266" i="3"/>
  <c r="D4266" i="3"/>
  <c r="E4265" i="3"/>
  <c r="D4265" i="3"/>
  <c r="E4264" i="3"/>
  <c r="D4264" i="3"/>
  <c r="E4263" i="3"/>
  <c r="D4263" i="3"/>
  <c r="E4262" i="3"/>
  <c r="D4262" i="3"/>
  <c r="E4261" i="3"/>
  <c r="D4261" i="3"/>
  <c r="E4260" i="3"/>
  <c r="D4260" i="3"/>
  <c r="E4259" i="3"/>
  <c r="D4259" i="3"/>
  <c r="E4258" i="3"/>
  <c r="D4258" i="3"/>
  <c r="E4257" i="3"/>
  <c r="D4257" i="3"/>
  <c r="E4256" i="3"/>
  <c r="D4256" i="3"/>
  <c r="E4255" i="3"/>
  <c r="D4255" i="3"/>
  <c r="E4254" i="3"/>
  <c r="D4254" i="3"/>
  <c r="E4253" i="3"/>
  <c r="D4253" i="3"/>
  <c r="E4252" i="3"/>
  <c r="D4252" i="3"/>
  <c r="E4251" i="3"/>
  <c r="D4251" i="3"/>
  <c r="E4250" i="3"/>
  <c r="D4250" i="3"/>
  <c r="E4249" i="3"/>
  <c r="D4249" i="3"/>
  <c r="E4248" i="3"/>
  <c r="D4248" i="3"/>
  <c r="E4247" i="3"/>
  <c r="D4247" i="3"/>
  <c r="E4246" i="3"/>
  <c r="D4246" i="3"/>
  <c r="E4245" i="3"/>
  <c r="D4245" i="3"/>
  <c r="E4244" i="3"/>
  <c r="D4244" i="3"/>
  <c r="E4243" i="3"/>
  <c r="D4243" i="3"/>
  <c r="E4242" i="3"/>
  <c r="D4242" i="3"/>
  <c r="E4241" i="3"/>
  <c r="D4241" i="3"/>
  <c r="E4240" i="3"/>
  <c r="D4240" i="3"/>
  <c r="E4239" i="3"/>
  <c r="D4239" i="3"/>
  <c r="E4238" i="3"/>
  <c r="D4238" i="3"/>
  <c r="E4237" i="3"/>
  <c r="D4237" i="3"/>
  <c r="E4236" i="3"/>
  <c r="D4236" i="3"/>
  <c r="E4235" i="3"/>
  <c r="D4235" i="3"/>
  <c r="E4234" i="3"/>
  <c r="D4234" i="3"/>
  <c r="E4233" i="3"/>
  <c r="D4233" i="3"/>
  <c r="E4232" i="3"/>
  <c r="D4232" i="3"/>
  <c r="E4231" i="3"/>
  <c r="D4231" i="3"/>
  <c r="E4230" i="3"/>
  <c r="D4230" i="3"/>
  <c r="E4229" i="3"/>
  <c r="D4229" i="3"/>
  <c r="E4228" i="3"/>
  <c r="D4228" i="3"/>
  <c r="E4227" i="3"/>
  <c r="D4227" i="3"/>
  <c r="E4226" i="3"/>
  <c r="D4226" i="3"/>
  <c r="E4225" i="3"/>
  <c r="D4225" i="3"/>
  <c r="E4224" i="3"/>
  <c r="D4224" i="3"/>
  <c r="E4223" i="3"/>
  <c r="D4223" i="3"/>
  <c r="E4222" i="3"/>
  <c r="D4222" i="3"/>
  <c r="E4221" i="3"/>
  <c r="D4221" i="3"/>
  <c r="E4220" i="3"/>
  <c r="D4220" i="3"/>
  <c r="E4219" i="3"/>
  <c r="D4219" i="3"/>
  <c r="E4218" i="3"/>
  <c r="D4218" i="3"/>
  <c r="E4217" i="3"/>
  <c r="D4217" i="3"/>
  <c r="E4216" i="3"/>
  <c r="D4216" i="3"/>
  <c r="E4215" i="3"/>
  <c r="D4215" i="3"/>
  <c r="E4214" i="3"/>
  <c r="D4214" i="3"/>
  <c r="E4213" i="3"/>
  <c r="D4213" i="3"/>
  <c r="E4212" i="3"/>
  <c r="D4212" i="3"/>
  <c r="E4211" i="3"/>
  <c r="D4211" i="3"/>
  <c r="E4210" i="3"/>
  <c r="D4210" i="3"/>
  <c r="E4209" i="3"/>
  <c r="D4209" i="3"/>
  <c r="E4208" i="3"/>
  <c r="D4208" i="3"/>
  <c r="E4207" i="3"/>
  <c r="D4207" i="3"/>
  <c r="E4206" i="3"/>
  <c r="D4206" i="3"/>
  <c r="E4205" i="3"/>
  <c r="D4205" i="3"/>
  <c r="E4204" i="3"/>
  <c r="D4204" i="3"/>
  <c r="E4203" i="3"/>
  <c r="D4203" i="3"/>
  <c r="E4202" i="3"/>
  <c r="D4202" i="3"/>
  <c r="E4201" i="3"/>
  <c r="D4201" i="3"/>
  <c r="E4200" i="3"/>
  <c r="D4200" i="3"/>
  <c r="E4199" i="3"/>
  <c r="D4199" i="3"/>
  <c r="E4198" i="3"/>
  <c r="D4198" i="3"/>
  <c r="E4197" i="3"/>
  <c r="D4197" i="3"/>
  <c r="E4196" i="3"/>
  <c r="D4196" i="3"/>
  <c r="E4195" i="3"/>
  <c r="D4195" i="3"/>
  <c r="E4194" i="3"/>
  <c r="D4194" i="3"/>
  <c r="E4193" i="3"/>
  <c r="D4193" i="3"/>
  <c r="E4192" i="3"/>
  <c r="D4192" i="3"/>
  <c r="E4191" i="3"/>
  <c r="D4191" i="3"/>
  <c r="E4190" i="3"/>
  <c r="D4190" i="3"/>
  <c r="E4189" i="3"/>
  <c r="D4189" i="3"/>
  <c r="E4188" i="3"/>
  <c r="D4188" i="3"/>
  <c r="E4187" i="3"/>
  <c r="D4187" i="3"/>
  <c r="E4186" i="3"/>
  <c r="D4186" i="3"/>
  <c r="E4185" i="3"/>
  <c r="D4185" i="3"/>
  <c r="E4184" i="3"/>
  <c r="D4184" i="3"/>
  <c r="E4183" i="3"/>
  <c r="D4183" i="3"/>
  <c r="E4182" i="3"/>
  <c r="D4182" i="3"/>
  <c r="E4181" i="3"/>
  <c r="D4181" i="3"/>
  <c r="E4180" i="3"/>
  <c r="D4180" i="3"/>
  <c r="E4179" i="3"/>
  <c r="D4179" i="3"/>
  <c r="E4178" i="3"/>
  <c r="D4178" i="3"/>
  <c r="E4177" i="3"/>
  <c r="D4177" i="3"/>
  <c r="E4176" i="3"/>
  <c r="D4176" i="3"/>
  <c r="E4175" i="3"/>
  <c r="D4175" i="3"/>
  <c r="E4174" i="3"/>
  <c r="D4174" i="3"/>
  <c r="E4173" i="3"/>
  <c r="D4173" i="3"/>
  <c r="E4172" i="3"/>
  <c r="D4172" i="3"/>
  <c r="E4171" i="3"/>
  <c r="D4171" i="3"/>
  <c r="E4170" i="3"/>
  <c r="D4170" i="3"/>
  <c r="E4169" i="3"/>
  <c r="D4169" i="3"/>
  <c r="E4168" i="3"/>
  <c r="D4168" i="3"/>
  <c r="E4167" i="3"/>
  <c r="D4167" i="3"/>
  <c r="E4166" i="3"/>
  <c r="D4166" i="3"/>
  <c r="E4165" i="3"/>
  <c r="D4165" i="3"/>
  <c r="E4164" i="3"/>
  <c r="D4164" i="3"/>
  <c r="E4163" i="3"/>
  <c r="D4163" i="3"/>
  <c r="E4162" i="3"/>
  <c r="D4162" i="3"/>
  <c r="E4161" i="3"/>
  <c r="D4161" i="3"/>
  <c r="E4160" i="3"/>
  <c r="D4160" i="3"/>
  <c r="E4159" i="3"/>
  <c r="D4159" i="3"/>
  <c r="E4158" i="3"/>
  <c r="D4158" i="3"/>
  <c r="E4157" i="3"/>
  <c r="D4157" i="3"/>
  <c r="E4156" i="3"/>
  <c r="D4156" i="3"/>
  <c r="E4155" i="3"/>
  <c r="D4155" i="3"/>
  <c r="E4154" i="3"/>
  <c r="D4154" i="3"/>
  <c r="E4153" i="3"/>
  <c r="D4153" i="3"/>
  <c r="E4152" i="3"/>
  <c r="D4152" i="3"/>
  <c r="E4151" i="3"/>
  <c r="D4151" i="3"/>
  <c r="E4150" i="3"/>
  <c r="D4150" i="3"/>
  <c r="E4149" i="3"/>
  <c r="D4149" i="3"/>
  <c r="E4148" i="3"/>
  <c r="D4148" i="3"/>
  <c r="E4147" i="3"/>
  <c r="D4147" i="3"/>
  <c r="E4146" i="3"/>
  <c r="D4146" i="3"/>
  <c r="E4145" i="3"/>
  <c r="D4145" i="3"/>
  <c r="E4144" i="3"/>
  <c r="D4144" i="3"/>
  <c r="E4143" i="3"/>
  <c r="D4143" i="3"/>
  <c r="E4142" i="3"/>
  <c r="D4142" i="3"/>
  <c r="E4141" i="3"/>
  <c r="D4141" i="3"/>
  <c r="E4140" i="3"/>
  <c r="D4140" i="3"/>
  <c r="E4139" i="3"/>
  <c r="D4139" i="3"/>
  <c r="E4138" i="3"/>
  <c r="D4138" i="3"/>
  <c r="E4137" i="3"/>
  <c r="D4137" i="3"/>
  <c r="E4136" i="3"/>
  <c r="D4136" i="3"/>
  <c r="E4135" i="3"/>
  <c r="D4135" i="3"/>
  <c r="E4134" i="3"/>
  <c r="D4134" i="3"/>
  <c r="E4133" i="3"/>
  <c r="D4133" i="3"/>
  <c r="E4132" i="3"/>
  <c r="D4132" i="3"/>
  <c r="E4131" i="3"/>
  <c r="D4131" i="3"/>
  <c r="E4130" i="3"/>
  <c r="D4130" i="3"/>
  <c r="E4129" i="3"/>
  <c r="D4129" i="3"/>
  <c r="E4128" i="3"/>
  <c r="D4128" i="3"/>
  <c r="E4127" i="3"/>
  <c r="D4127" i="3"/>
  <c r="E4126" i="3"/>
  <c r="D4126" i="3"/>
  <c r="E4125" i="3"/>
  <c r="D4125" i="3"/>
  <c r="E4124" i="3"/>
  <c r="D4124" i="3"/>
  <c r="E4123" i="3"/>
  <c r="D4123" i="3"/>
  <c r="E4122" i="3"/>
  <c r="D4122" i="3"/>
  <c r="E4121" i="3"/>
  <c r="D4121" i="3"/>
  <c r="E4120" i="3"/>
  <c r="D4120" i="3"/>
  <c r="E4119" i="3"/>
  <c r="D4119" i="3"/>
  <c r="E4118" i="3"/>
  <c r="D4118" i="3"/>
  <c r="E4117" i="3"/>
  <c r="D4117" i="3"/>
  <c r="E4116" i="3"/>
  <c r="D4116" i="3"/>
  <c r="E4115" i="3"/>
  <c r="D4115" i="3"/>
  <c r="E4114" i="3"/>
  <c r="D4114" i="3"/>
  <c r="E4113" i="3"/>
  <c r="D4113" i="3"/>
  <c r="E4112" i="3"/>
  <c r="D4112" i="3"/>
  <c r="E4111" i="3"/>
  <c r="D4111" i="3"/>
  <c r="E4110" i="3"/>
  <c r="D4110" i="3"/>
  <c r="E4109" i="3"/>
  <c r="D4109" i="3"/>
  <c r="E4108" i="3"/>
  <c r="D4108" i="3"/>
  <c r="E4107" i="3"/>
  <c r="D4107" i="3"/>
  <c r="E4106" i="3"/>
  <c r="D4106" i="3"/>
  <c r="E4105" i="3"/>
  <c r="D4105" i="3"/>
  <c r="E4104" i="3"/>
  <c r="D4104" i="3"/>
  <c r="E4103" i="3"/>
  <c r="D4103" i="3"/>
  <c r="E4102" i="3"/>
  <c r="D4102" i="3"/>
  <c r="E4101" i="3"/>
  <c r="D4101" i="3"/>
  <c r="E4100" i="3"/>
  <c r="D4100" i="3"/>
  <c r="E4099" i="3"/>
  <c r="D4099" i="3"/>
  <c r="E4098" i="3"/>
  <c r="D4098" i="3"/>
  <c r="E4097" i="3"/>
  <c r="D4097" i="3"/>
  <c r="E4096" i="3"/>
  <c r="D4096" i="3"/>
  <c r="E4095" i="3"/>
  <c r="D4095" i="3"/>
  <c r="E4094" i="3"/>
  <c r="D4094" i="3"/>
  <c r="E4093" i="3"/>
  <c r="D4093" i="3"/>
  <c r="E4092" i="3"/>
  <c r="D4092" i="3"/>
  <c r="E4091" i="3"/>
  <c r="D4091" i="3"/>
  <c r="E4090" i="3"/>
  <c r="D4090" i="3"/>
  <c r="E4089" i="3"/>
  <c r="D4089" i="3"/>
  <c r="E4088" i="3"/>
  <c r="D4088" i="3"/>
  <c r="E4087" i="3"/>
  <c r="D4087" i="3"/>
  <c r="E4086" i="3"/>
  <c r="D4086" i="3"/>
  <c r="E4085" i="3"/>
  <c r="D4085" i="3"/>
  <c r="E4084" i="3"/>
  <c r="D4084" i="3"/>
  <c r="E4083" i="3"/>
  <c r="D4083" i="3"/>
  <c r="E4082" i="3"/>
  <c r="D4082" i="3"/>
  <c r="E4081" i="3"/>
  <c r="D4081" i="3"/>
  <c r="E4080" i="3"/>
  <c r="D4080" i="3"/>
  <c r="E4079" i="3"/>
  <c r="D4079" i="3"/>
  <c r="E4078" i="3"/>
  <c r="D4078" i="3"/>
  <c r="E4077" i="3"/>
  <c r="D4077" i="3"/>
  <c r="E4076" i="3"/>
  <c r="D4076" i="3"/>
  <c r="E4075" i="3"/>
  <c r="D4075" i="3"/>
  <c r="E4074" i="3"/>
  <c r="D4074" i="3"/>
  <c r="E4073" i="3"/>
  <c r="D4073" i="3"/>
  <c r="E4072" i="3"/>
  <c r="D4072" i="3"/>
  <c r="E4071" i="3"/>
  <c r="D4071" i="3"/>
  <c r="E4070" i="3"/>
  <c r="D4070" i="3"/>
  <c r="E4069" i="3"/>
  <c r="D4069" i="3"/>
  <c r="E4068" i="3"/>
  <c r="D4068" i="3"/>
  <c r="E4067" i="3"/>
  <c r="D4067" i="3"/>
  <c r="E4066" i="3"/>
  <c r="D4066" i="3"/>
  <c r="E4065" i="3"/>
  <c r="D4065" i="3"/>
  <c r="E4064" i="3"/>
  <c r="D4064" i="3"/>
  <c r="E4063" i="3"/>
  <c r="D4063" i="3"/>
  <c r="E4062" i="3"/>
  <c r="D4062" i="3"/>
  <c r="E4061" i="3"/>
  <c r="D4061" i="3"/>
  <c r="E4060" i="3"/>
  <c r="D4060" i="3"/>
  <c r="E4059" i="3"/>
  <c r="D4059" i="3"/>
  <c r="E4058" i="3"/>
  <c r="D4058" i="3"/>
  <c r="E4057" i="3"/>
  <c r="D4057" i="3"/>
  <c r="E4056" i="3"/>
  <c r="D4056" i="3"/>
  <c r="E4055" i="3"/>
  <c r="D4055" i="3"/>
  <c r="E4054" i="3"/>
  <c r="D4054" i="3"/>
  <c r="E4053" i="3"/>
  <c r="D4053" i="3"/>
  <c r="E4052" i="3"/>
  <c r="D4052" i="3"/>
  <c r="E4051" i="3"/>
  <c r="D4051" i="3"/>
  <c r="E4050" i="3"/>
  <c r="D4050" i="3"/>
  <c r="E4049" i="3"/>
  <c r="D4049" i="3"/>
  <c r="E4048" i="3"/>
  <c r="D4048" i="3"/>
  <c r="E4047" i="3"/>
  <c r="D4047" i="3"/>
  <c r="E4046" i="3"/>
  <c r="D4046" i="3"/>
  <c r="E4045" i="3"/>
  <c r="D4045" i="3"/>
  <c r="E4044" i="3"/>
  <c r="D4044" i="3"/>
  <c r="E4043" i="3"/>
  <c r="D4043" i="3"/>
  <c r="E4042" i="3"/>
  <c r="D4042" i="3"/>
  <c r="E4041" i="3"/>
  <c r="D4041" i="3"/>
  <c r="E4040" i="3"/>
  <c r="D4040" i="3"/>
  <c r="E4039" i="3"/>
  <c r="D4039" i="3"/>
  <c r="E4038" i="3"/>
  <c r="D4038" i="3"/>
  <c r="E4037" i="3"/>
  <c r="D4037" i="3"/>
  <c r="E4036" i="3"/>
  <c r="D4036" i="3"/>
  <c r="E4035" i="3"/>
  <c r="D4035" i="3"/>
  <c r="E4034" i="3"/>
  <c r="D4034" i="3"/>
  <c r="E4033" i="3"/>
  <c r="D4033" i="3"/>
  <c r="E4032" i="3"/>
  <c r="D4032" i="3"/>
  <c r="E4031" i="3"/>
  <c r="D4031" i="3"/>
  <c r="E4030" i="3"/>
  <c r="D4030" i="3"/>
  <c r="E4029" i="3"/>
  <c r="D4029" i="3"/>
  <c r="E4028" i="3"/>
  <c r="D4028" i="3"/>
  <c r="E4027" i="3"/>
  <c r="D4027" i="3"/>
  <c r="E4026" i="3"/>
  <c r="D4026" i="3"/>
  <c r="E4025" i="3"/>
  <c r="D4025" i="3"/>
  <c r="E4024" i="3"/>
  <c r="D4024" i="3"/>
  <c r="E4023" i="3"/>
  <c r="D4023" i="3"/>
  <c r="E4022" i="3"/>
  <c r="D4022" i="3"/>
  <c r="E4021" i="3"/>
  <c r="D4021" i="3"/>
  <c r="E4020" i="3"/>
  <c r="D4020" i="3"/>
  <c r="E4019" i="3"/>
  <c r="D4019" i="3"/>
  <c r="E4018" i="3"/>
  <c r="D4018" i="3"/>
  <c r="E4017" i="3"/>
  <c r="D4017" i="3"/>
  <c r="E4016" i="3"/>
  <c r="D4016" i="3"/>
  <c r="E4015" i="3"/>
  <c r="D4015" i="3"/>
  <c r="E4014" i="3"/>
  <c r="D4014" i="3"/>
  <c r="E4013" i="3"/>
  <c r="D4013" i="3"/>
  <c r="E4012" i="3"/>
  <c r="D4012" i="3"/>
  <c r="E4011" i="3"/>
  <c r="D4011" i="3"/>
  <c r="E4010" i="3"/>
  <c r="D4010" i="3"/>
  <c r="E4009" i="3"/>
  <c r="D4009" i="3"/>
  <c r="E4008" i="3"/>
  <c r="D4008" i="3"/>
  <c r="E4007" i="3"/>
  <c r="D4007" i="3"/>
  <c r="E4006" i="3"/>
  <c r="D4006" i="3"/>
  <c r="E4005" i="3"/>
  <c r="D4005" i="3"/>
  <c r="E4004" i="3"/>
  <c r="D4004" i="3"/>
  <c r="E4003" i="3"/>
  <c r="D4003" i="3"/>
  <c r="E4002" i="3"/>
  <c r="D4002" i="3"/>
  <c r="E4001" i="3"/>
  <c r="D4001" i="3"/>
  <c r="E4000" i="3"/>
  <c r="D4000" i="3"/>
  <c r="E3999" i="3"/>
  <c r="D3999" i="3"/>
  <c r="E3998" i="3"/>
  <c r="D3998" i="3"/>
  <c r="E3997" i="3"/>
  <c r="D3997" i="3"/>
  <c r="E3996" i="3"/>
  <c r="D3996" i="3"/>
  <c r="E3995" i="3"/>
  <c r="D3995" i="3"/>
  <c r="E3994" i="3"/>
  <c r="D3994" i="3"/>
  <c r="E3993" i="3"/>
  <c r="D3993" i="3"/>
  <c r="E3992" i="3"/>
  <c r="D3992" i="3"/>
  <c r="E3991" i="3"/>
  <c r="D3991" i="3"/>
  <c r="E3990" i="3"/>
  <c r="D3990" i="3"/>
  <c r="E3989" i="3"/>
  <c r="D3989" i="3"/>
  <c r="E3988" i="3"/>
  <c r="D3988" i="3"/>
  <c r="E3987" i="3"/>
  <c r="D3987" i="3"/>
  <c r="E3986" i="3"/>
  <c r="D3986" i="3"/>
  <c r="E3985" i="3"/>
  <c r="D3985" i="3"/>
  <c r="E3984" i="3"/>
  <c r="D3984" i="3"/>
  <c r="E3983" i="3"/>
  <c r="D3983" i="3"/>
  <c r="E3982" i="3"/>
  <c r="D3982" i="3"/>
  <c r="E3981" i="3"/>
  <c r="D3981" i="3"/>
  <c r="E3980" i="3"/>
  <c r="D3980" i="3"/>
  <c r="E3979" i="3"/>
  <c r="D3979" i="3"/>
  <c r="E3978" i="3"/>
  <c r="D3978" i="3"/>
  <c r="E3977" i="3"/>
  <c r="D3977" i="3"/>
  <c r="E3976" i="3"/>
  <c r="D3976" i="3"/>
  <c r="E3975" i="3"/>
  <c r="D3975" i="3"/>
  <c r="E3974" i="3"/>
  <c r="D3974" i="3"/>
  <c r="E3973" i="3"/>
  <c r="D3973" i="3"/>
  <c r="E3972" i="3"/>
  <c r="D3972" i="3"/>
  <c r="E3971" i="3"/>
  <c r="D3971" i="3"/>
  <c r="E3970" i="3"/>
  <c r="D3970" i="3"/>
  <c r="E3969" i="3"/>
  <c r="D3969" i="3"/>
  <c r="E3968" i="3"/>
  <c r="D3968" i="3"/>
  <c r="E3967" i="3"/>
  <c r="D3967" i="3"/>
  <c r="E3966" i="3"/>
  <c r="D3966" i="3"/>
  <c r="E3965" i="3"/>
  <c r="D3965" i="3"/>
  <c r="E3964" i="3"/>
  <c r="D3964" i="3"/>
  <c r="E3963" i="3"/>
  <c r="D3963" i="3"/>
  <c r="E3962" i="3"/>
  <c r="D3962" i="3"/>
  <c r="E3961" i="3"/>
  <c r="D3961" i="3"/>
  <c r="E3960" i="3"/>
  <c r="D3960" i="3"/>
  <c r="E3959" i="3"/>
  <c r="D3959" i="3"/>
  <c r="E3958" i="3"/>
  <c r="D3958" i="3"/>
  <c r="E3957" i="3"/>
  <c r="D3957" i="3"/>
  <c r="E3956" i="3"/>
  <c r="D3956" i="3"/>
  <c r="E3955" i="3"/>
  <c r="D3955" i="3"/>
  <c r="E3954" i="3"/>
  <c r="D3954" i="3"/>
  <c r="E3953" i="3"/>
  <c r="D3953" i="3"/>
  <c r="E3952" i="3"/>
  <c r="D3952" i="3"/>
  <c r="E3951" i="3"/>
  <c r="D3951" i="3"/>
  <c r="E3950" i="3"/>
  <c r="D3950" i="3"/>
  <c r="E3949" i="3"/>
  <c r="D3949" i="3"/>
  <c r="E3948" i="3"/>
  <c r="D3948" i="3"/>
  <c r="E3947" i="3"/>
  <c r="D3947" i="3"/>
  <c r="E3946" i="3"/>
  <c r="D3946" i="3"/>
  <c r="E3945" i="3"/>
  <c r="D3945" i="3"/>
  <c r="E3944" i="3"/>
  <c r="D3944" i="3"/>
  <c r="E3943" i="3"/>
  <c r="D3943" i="3"/>
  <c r="E3942" i="3"/>
  <c r="D3942" i="3"/>
  <c r="E3941" i="3"/>
  <c r="D3941" i="3"/>
  <c r="E3940" i="3"/>
  <c r="D3940" i="3"/>
  <c r="E3939" i="3"/>
  <c r="D3939" i="3"/>
  <c r="E3938" i="3"/>
  <c r="D3938" i="3"/>
  <c r="E3937" i="3"/>
  <c r="D3937" i="3"/>
  <c r="E3936" i="3"/>
  <c r="D3936" i="3"/>
  <c r="E3935" i="3"/>
  <c r="D3935" i="3"/>
  <c r="E3934" i="3"/>
  <c r="D3934" i="3"/>
  <c r="E3933" i="3"/>
  <c r="D3933" i="3"/>
  <c r="E3932" i="3"/>
  <c r="D3932" i="3"/>
  <c r="E3931" i="3"/>
  <c r="D3931" i="3"/>
  <c r="E3930" i="3"/>
  <c r="D3930" i="3"/>
  <c r="E3929" i="3"/>
  <c r="D3929" i="3"/>
  <c r="E3928" i="3"/>
  <c r="D3928" i="3"/>
  <c r="E3927" i="3"/>
  <c r="D3927" i="3"/>
  <c r="E3926" i="3"/>
  <c r="D3926" i="3"/>
  <c r="E3925" i="3"/>
  <c r="D3925" i="3"/>
  <c r="E3924" i="3"/>
  <c r="D3924" i="3"/>
  <c r="E3923" i="3"/>
  <c r="D3923" i="3"/>
  <c r="E3922" i="3"/>
  <c r="D3922" i="3"/>
  <c r="E3921" i="3"/>
  <c r="D3921" i="3"/>
  <c r="E3920" i="3"/>
  <c r="D3920" i="3"/>
  <c r="E3919" i="3"/>
  <c r="D3919" i="3"/>
  <c r="E3918" i="3"/>
  <c r="D3918" i="3"/>
  <c r="E3917" i="3"/>
  <c r="D3917" i="3"/>
  <c r="E3916" i="3"/>
  <c r="D3916" i="3"/>
  <c r="E3915" i="3"/>
  <c r="D3915" i="3"/>
  <c r="E3914" i="3"/>
  <c r="D3914" i="3"/>
  <c r="E3913" i="3"/>
  <c r="D3913" i="3"/>
  <c r="E3912" i="3"/>
  <c r="D3912" i="3"/>
  <c r="E3911" i="3"/>
  <c r="D3911" i="3"/>
  <c r="E3910" i="3"/>
  <c r="D3910" i="3"/>
  <c r="E3909" i="3"/>
  <c r="D3909" i="3"/>
  <c r="E3908" i="3"/>
  <c r="D3908" i="3"/>
  <c r="E3907" i="3"/>
  <c r="D3907" i="3"/>
  <c r="E3906" i="3"/>
  <c r="D3906" i="3"/>
  <c r="E3905" i="3"/>
  <c r="D3905" i="3"/>
  <c r="E3904" i="3"/>
  <c r="D3904" i="3"/>
  <c r="E3903" i="3"/>
  <c r="D3903" i="3"/>
  <c r="E3902" i="3"/>
  <c r="D3902" i="3"/>
  <c r="E3901" i="3"/>
  <c r="D3901" i="3"/>
  <c r="E3900" i="3"/>
  <c r="D3900" i="3"/>
  <c r="E3899" i="3"/>
  <c r="D3899" i="3"/>
  <c r="E3898" i="3"/>
  <c r="D3898" i="3"/>
  <c r="E3897" i="3"/>
  <c r="D3897" i="3"/>
  <c r="E3896" i="3"/>
  <c r="D3896" i="3"/>
  <c r="E3895" i="3"/>
  <c r="D3895" i="3"/>
  <c r="E3894" i="3"/>
  <c r="D3894" i="3"/>
  <c r="E3893" i="3"/>
  <c r="D3893" i="3"/>
  <c r="E3892" i="3"/>
  <c r="D3892" i="3"/>
  <c r="E3891" i="3"/>
  <c r="D3891" i="3"/>
  <c r="E3890" i="3"/>
  <c r="D3890" i="3"/>
  <c r="E3889" i="3"/>
  <c r="D3889" i="3"/>
  <c r="E3888" i="3"/>
  <c r="D3888" i="3"/>
  <c r="E3887" i="3"/>
  <c r="D3887" i="3"/>
  <c r="E3886" i="3"/>
  <c r="D3886" i="3"/>
  <c r="E3885" i="3"/>
  <c r="D3885" i="3"/>
  <c r="E3884" i="3"/>
  <c r="D3884" i="3"/>
  <c r="E3883" i="3"/>
  <c r="D3883" i="3"/>
  <c r="E3882" i="3"/>
  <c r="D3882" i="3"/>
  <c r="E3881" i="3"/>
  <c r="D3881" i="3"/>
  <c r="E3880" i="3"/>
  <c r="D3880" i="3"/>
  <c r="E3879" i="3"/>
  <c r="D3879" i="3"/>
  <c r="E3878" i="3"/>
  <c r="D3878" i="3"/>
  <c r="E3877" i="3"/>
  <c r="D3877" i="3"/>
  <c r="E3876" i="3"/>
  <c r="D3876" i="3"/>
  <c r="E3875" i="3"/>
  <c r="D3875" i="3"/>
  <c r="E3874" i="3"/>
  <c r="D3874" i="3"/>
  <c r="E3873" i="3"/>
  <c r="D3873" i="3"/>
  <c r="E3872" i="3"/>
  <c r="D3872" i="3"/>
  <c r="E3871" i="3"/>
  <c r="D3871" i="3"/>
  <c r="E3870" i="3"/>
  <c r="D3870" i="3"/>
  <c r="E3869" i="3"/>
  <c r="D3869" i="3"/>
  <c r="E3868" i="3"/>
  <c r="D3868" i="3"/>
  <c r="E3867" i="3"/>
  <c r="D3867" i="3"/>
  <c r="E3866" i="3"/>
  <c r="D3866" i="3"/>
  <c r="E3865" i="3"/>
  <c r="D3865" i="3"/>
  <c r="E3864" i="3"/>
  <c r="D3864" i="3"/>
  <c r="E3863" i="3"/>
  <c r="D3863" i="3"/>
  <c r="E3862" i="3"/>
  <c r="D3862" i="3"/>
  <c r="E3861" i="3"/>
  <c r="D3861" i="3"/>
  <c r="E3860" i="3"/>
  <c r="D3860" i="3"/>
  <c r="E3859" i="3"/>
  <c r="D3859" i="3"/>
  <c r="E3858" i="3"/>
  <c r="D3858" i="3"/>
  <c r="E3857" i="3"/>
  <c r="D3857" i="3"/>
  <c r="E3856" i="3"/>
  <c r="D3856" i="3"/>
  <c r="E3855" i="3"/>
  <c r="D3855" i="3"/>
  <c r="E3854" i="3"/>
  <c r="D3854" i="3"/>
  <c r="E3853" i="3"/>
  <c r="D3853" i="3"/>
  <c r="E3852" i="3"/>
  <c r="D3852" i="3"/>
  <c r="E3851" i="3"/>
  <c r="D3851" i="3"/>
  <c r="E3850" i="3"/>
  <c r="D3850" i="3"/>
  <c r="E3849" i="3"/>
  <c r="D3849" i="3"/>
  <c r="E3848" i="3"/>
  <c r="D3848" i="3"/>
  <c r="E3847" i="3"/>
  <c r="D3847" i="3"/>
  <c r="E3846" i="3"/>
  <c r="D3846" i="3"/>
  <c r="E3845" i="3"/>
  <c r="D3845" i="3"/>
  <c r="E3844" i="3"/>
  <c r="D3844" i="3"/>
  <c r="E3843" i="3"/>
  <c r="D3843" i="3"/>
  <c r="E3842" i="3"/>
  <c r="D3842" i="3"/>
  <c r="E3841" i="3"/>
  <c r="D3841" i="3"/>
  <c r="E3840" i="3"/>
  <c r="D3840" i="3"/>
  <c r="E3839" i="3"/>
  <c r="D3839" i="3"/>
  <c r="E3838" i="3"/>
  <c r="D3838" i="3"/>
  <c r="E3837" i="3"/>
  <c r="D3837" i="3"/>
  <c r="E3836" i="3"/>
  <c r="D3836" i="3"/>
  <c r="E3835" i="3"/>
  <c r="D3835" i="3"/>
  <c r="E3834" i="3"/>
  <c r="D3834" i="3"/>
  <c r="E3833" i="3"/>
  <c r="D3833" i="3"/>
  <c r="E3832" i="3"/>
  <c r="D3832" i="3"/>
  <c r="E3831" i="3"/>
  <c r="D3831" i="3"/>
  <c r="E3830" i="3"/>
  <c r="D3830" i="3"/>
  <c r="E3829" i="3"/>
  <c r="D3829" i="3"/>
  <c r="E3828" i="3"/>
  <c r="D3828" i="3"/>
  <c r="E3827" i="3"/>
  <c r="D3827" i="3"/>
  <c r="E3826" i="3"/>
  <c r="D3826" i="3"/>
  <c r="E3825" i="3"/>
  <c r="D3825" i="3"/>
  <c r="E3824" i="3"/>
  <c r="D3824" i="3"/>
  <c r="E3823" i="3"/>
  <c r="D3823" i="3"/>
  <c r="E3822" i="3"/>
  <c r="D3822" i="3"/>
  <c r="E3821" i="3"/>
  <c r="D3821" i="3"/>
  <c r="E3820" i="3"/>
  <c r="D3820" i="3"/>
  <c r="E3819" i="3"/>
  <c r="D3819" i="3"/>
  <c r="E3818" i="3"/>
  <c r="D3818" i="3"/>
  <c r="E3817" i="3"/>
  <c r="D3817" i="3"/>
  <c r="E3816" i="3"/>
  <c r="D3816" i="3"/>
  <c r="E3815" i="3"/>
  <c r="D3815" i="3"/>
  <c r="E3814" i="3"/>
  <c r="D3814" i="3"/>
  <c r="E3813" i="3"/>
  <c r="D3813" i="3"/>
  <c r="E3812" i="3"/>
  <c r="D3812" i="3"/>
  <c r="E3811" i="3"/>
  <c r="D3811" i="3"/>
  <c r="E3810" i="3"/>
  <c r="D3810" i="3"/>
  <c r="E3809" i="3"/>
  <c r="D3809" i="3"/>
  <c r="E3808" i="3"/>
  <c r="D3808" i="3"/>
  <c r="E3807" i="3"/>
  <c r="D3807" i="3"/>
  <c r="E3806" i="3"/>
  <c r="D3806" i="3"/>
  <c r="E3805" i="3"/>
  <c r="D3805" i="3"/>
  <c r="E3804" i="3"/>
  <c r="D3804" i="3"/>
  <c r="E3803" i="3"/>
  <c r="D3803" i="3"/>
  <c r="E3802" i="3"/>
  <c r="D3802" i="3"/>
  <c r="E3801" i="3"/>
  <c r="D3801" i="3"/>
  <c r="E3800" i="3"/>
  <c r="D3800" i="3"/>
  <c r="E3799" i="3"/>
  <c r="D3799" i="3"/>
  <c r="E3798" i="3"/>
  <c r="D3798" i="3"/>
  <c r="E3797" i="3"/>
  <c r="D3797" i="3"/>
  <c r="E3796" i="3"/>
  <c r="D3796" i="3"/>
  <c r="E3795" i="3"/>
  <c r="D3795" i="3"/>
  <c r="E3794" i="3"/>
  <c r="D3794" i="3"/>
  <c r="E3793" i="3"/>
  <c r="D3793" i="3"/>
  <c r="E3792" i="3"/>
  <c r="D3792" i="3"/>
  <c r="E3791" i="3"/>
  <c r="D3791" i="3"/>
  <c r="E3790" i="3"/>
  <c r="D3790" i="3"/>
  <c r="E3789" i="3"/>
  <c r="D3789" i="3"/>
  <c r="E3788" i="3"/>
  <c r="D3788" i="3"/>
  <c r="E3787" i="3"/>
  <c r="D3787" i="3"/>
  <c r="E3786" i="3"/>
  <c r="D3786" i="3"/>
  <c r="E3785" i="3"/>
  <c r="D3785" i="3"/>
  <c r="E3784" i="3"/>
  <c r="D3784" i="3"/>
  <c r="E3783" i="3"/>
  <c r="D3783" i="3"/>
  <c r="E3782" i="3"/>
  <c r="D3782" i="3"/>
  <c r="E3781" i="3"/>
  <c r="D3781" i="3"/>
  <c r="E3780" i="3"/>
  <c r="D3780" i="3"/>
  <c r="E3779" i="3"/>
  <c r="D3779" i="3"/>
  <c r="E3778" i="3"/>
  <c r="D3778" i="3"/>
  <c r="E3777" i="3"/>
  <c r="D3777" i="3"/>
  <c r="E3776" i="3"/>
  <c r="D3776" i="3"/>
  <c r="E3775" i="3"/>
  <c r="D3775" i="3"/>
  <c r="E3774" i="3"/>
  <c r="D3774" i="3"/>
  <c r="E3773" i="3"/>
  <c r="D3773" i="3"/>
  <c r="E3772" i="3"/>
  <c r="D3772" i="3"/>
  <c r="E3771" i="3"/>
  <c r="D3771" i="3"/>
  <c r="E3770" i="3"/>
  <c r="D3770" i="3"/>
  <c r="E3769" i="3"/>
  <c r="D3769" i="3"/>
  <c r="E3768" i="3"/>
  <c r="D3768" i="3"/>
  <c r="E3767" i="3"/>
  <c r="D3767" i="3"/>
  <c r="E3766" i="3"/>
  <c r="D3766" i="3"/>
  <c r="E3765" i="3"/>
  <c r="D3765" i="3"/>
  <c r="E3764" i="3"/>
  <c r="D3764" i="3"/>
  <c r="E3763" i="3"/>
  <c r="D3763" i="3"/>
  <c r="E3762" i="3"/>
  <c r="D3762" i="3"/>
  <c r="E3761" i="3"/>
  <c r="D3761" i="3"/>
  <c r="E3760" i="3"/>
  <c r="D3760" i="3"/>
  <c r="E3759" i="3"/>
  <c r="D3759" i="3"/>
  <c r="E3758" i="3"/>
  <c r="D3758" i="3"/>
  <c r="E3757" i="3"/>
  <c r="D3757" i="3"/>
  <c r="E3756" i="3"/>
  <c r="D3756" i="3"/>
  <c r="E3755" i="3"/>
  <c r="D3755" i="3"/>
  <c r="E3754" i="3"/>
  <c r="D3754" i="3"/>
  <c r="E3753" i="3"/>
  <c r="D3753" i="3"/>
  <c r="E3752" i="3"/>
  <c r="D3752" i="3"/>
  <c r="E3751" i="3"/>
  <c r="D3751" i="3"/>
  <c r="E3750" i="3"/>
  <c r="D3750" i="3"/>
  <c r="E3749" i="3"/>
  <c r="D3749" i="3"/>
  <c r="E3748" i="3"/>
  <c r="D3748" i="3"/>
  <c r="E3747" i="3"/>
  <c r="D3747" i="3"/>
  <c r="E3746" i="3"/>
  <c r="D3746" i="3"/>
  <c r="E3745" i="3"/>
  <c r="D3745" i="3"/>
  <c r="E3744" i="3"/>
  <c r="D3744" i="3"/>
  <c r="E3743" i="3"/>
  <c r="D3743" i="3"/>
  <c r="E3742" i="3"/>
  <c r="D3742" i="3"/>
  <c r="E3741" i="3"/>
  <c r="D3741" i="3"/>
  <c r="E3740" i="3"/>
  <c r="D3740" i="3"/>
  <c r="E3739" i="3"/>
  <c r="D3739" i="3"/>
  <c r="E3738" i="3"/>
  <c r="D3738" i="3"/>
  <c r="E3737" i="3"/>
  <c r="D3737" i="3"/>
  <c r="E3736" i="3"/>
  <c r="D3736" i="3"/>
  <c r="E3735" i="3"/>
  <c r="D3735" i="3"/>
  <c r="E3734" i="3"/>
  <c r="D3734" i="3"/>
  <c r="E3733" i="3"/>
  <c r="D3733" i="3"/>
  <c r="E3732" i="3"/>
  <c r="D3732" i="3"/>
  <c r="E3731" i="3"/>
  <c r="D3731" i="3"/>
  <c r="E3730" i="3"/>
  <c r="D3730" i="3"/>
  <c r="E3729" i="3"/>
  <c r="D3729" i="3"/>
  <c r="E3728" i="3"/>
  <c r="D3728" i="3"/>
  <c r="E3727" i="3"/>
  <c r="D3727" i="3"/>
  <c r="E3726" i="3"/>
  <c r="D3726" i="3"/>
  <c r="E3725" i="3"/>
  <c r="D3725" i="3"/>
  <c r="E3724" i="3"/>
  <c r="D3724" i="3"/>
  <c r="E3723" i="3"/>
  <c r="D3723" i="3"/>
  <c r="E3722" i="3"/>
  <c r="D3722" i="3"/>
  <c r="E3721" i="3"/>
  <c r="D3721" i="3"/>
  <c r="E3720" i="3"/>
  <c r="D3720" i="3"/>
  <c r="E3719" i="3"/>
  <c r="D3719" i="3"/>
  <c r="E3718" i="3"/>
  <c r="D3718" i="3"/>
  <c r="E3717" i="3"/>
  <c r="D3717" i="3"/>
  <c r="E3716" i="3"/>
  <c r="D3716" i="3"/>
  <c r="E3715" i="3"/>
  <c r="D3715" i="3"/>
  <c r="E3714" i="3"/>
  <c r="D3714" i="3"/>
  <c r="E3713" i="3"/>
  <c r="D3713" i="3"/>
  <c r="E3712" i="3"/>
  <c r="D3712" i="3"/>
  <c r="E3711" i="3"/>
  <c r="D3711" i="3"/>
  <c r="E3710" i="3"/>
  <c r="D3710" i="3"/>
  <c r="E3709" i="3"/>
  <c r="D3709" i="3"/>
  <c r="E3708" i="3"/>
  <c r="D3708" i="3"/>
  <c r="E3707" i="3"/>
  <c r="D3707" i="3"/>
  <c r="E3706" i="3"/>
  <c r="D3706" i="3"/>
  <c r="E3705" i="3"/>
  <c r="D3705" i="3"/>
  <c r="E3704" i="3"/>
  <c r="D3704" i="3"/>
  <c r="E3703" i="3"/>
  <c r="D3703" i="3"/>
  <c r="E3702" i="3"/>
  <c r="D3702" i="3"/>
  <c r="E3701" i="3"/>
  <c r="D3701" i="3"/>
  <c r="E3700" i="3"/>
  <c r="D3700" i="3"/>
  <c r="E3699" i="3"/>
  <c r="D3699" i="3"/>
  <c r="E3698" i="3"/>
  <c r="D3698" i="3"/>
  <c r="E3697" i="3"/>
  <c r="D3697" i="3"/>
  <c r="E3696" i="3"/>
  <c r="D3696" i="3"/>
  <c r="E3695" i="3"/>
  <c r="D3695" i="3"/>
  <c r="E3694" i="3"/>
  <c r="D3694" i="3"/>
  <c r="E3693" i="3"/>
  <c r="D3693" i="3"/>
  <c r="E3692" i="3"/>
  <c r="D3692" i="3"/>
  <c r="E3691" i="3"/>
  <c r="D3691" i="3"/>
  <c r="E3690" i="3"/>
  <c r="D3690" i="3"/>
  <c r="E3689" i="3"/>
  <c r="D3689" i="3"/>
  <c r="E3688" i="3"/>
  <c r="D3688" i="3"/>
  <c r="E3687" i="3"/>
  <c r="D3687" i="3"/>
  <c r="E3686" i="3"/>
  <c r="D3686" i="3"/>
  <c r="E3685" i="3"/>
  <c r="D3685" i="3"/>
  <c r="E3684" i="3"/>
  <c r="D3684" i="3"/>
  <c r="E3683" i="3"/>
  <c r="D3683" i="3"/>
  <c r="E3682" i="3"/>
  <c r="D3682" i="3"/>
  <c r="E3681" i="3"/>
  <c r="D3681" i="3"/>
  <c r="E3680" i="3"/>
  <c r="D3680" i="3"/>
  <c r="E3679" i="3"/>
  <c r="D3679" i="3"/>
  <c r="E3678" i="3"/>
  <c r="D3678" i="3"/>
  <c r="E3677" i="3"/>
  <c r="D3677" i="3"/>
  <c r="E3676" i="3"/>
  <c r="D3676" i="3"/>
  <c r="E3675" i="3"/>
  <c r="D3675" i="3"/>
  <c r="E3674" i="3"/>
  <c r="D3674" i="3"/>
  <c r="E3673" i="3"/>
  <c r="D3673" i="3"/>
  <c r="E3672" i="3"/>
  <c r="D3672" i="3"/>
  <c r="E3671" i="3"/>
  <c r="D3671" i="3"/>
  <c r="E3670" i="3"/>
  <c r="D3670" i="3"/>
  <c r="E3669" i="3"/>
  <c r="D3669" i="3"/>
  <c r="E3668" i="3"/>
  <c r="D3668" i="3"/>
  <c r="E3667" i="3"/>
  <c r="D3667" i="3"/>
  <c r="E3666" i="3"/>
  <c r="D3666" i="3"/>
  <c r="E3665" i="3"/>
  <c r="D3665" i="3"/>
  <c r="E3664" i="3"/>
  <c r="D3664" i="3"/>
  <c r="E3663" i="3"/>
  <c r="D3663" i="3"/>
  <c r="E3662" i="3"/>
  <c r="D3662" i="3"/>
  <c r="E3661" i="3"/>
  <c r="D3661" i="3"/>
  <c r="E3660" i="3"/>
  <c r="D3660" i="3"/>
  <c r="E3659" i="3"/>
  <c r="D3659" i="3"/>
  <c r="E3658" i="3"/>
  <c r="D3658" i="3"/>
  <c r="E3657" i="3"/>
  <c r="D3657" i="3"/>
  <c r="E3656" i="3"/>
  <c r="D3656" i="3"/>
  <c r="E3655" i="3"/>
  <c r="D3655" i="3"/>
  <c r="E3654" i="3"/>
  <c r="D3654" i="3"/>
  <c r="E3653" i="3"/>
  <c r="D3653" i="3"/>
  <c r="E3652" i="3"/>
  <c r="D3652" i="3"/>
  <c r="E3651" i="3"/>
  <c r="D3651" i="3"/>
  <c r="E3650" i="3"/>
  <c r="D3650" i="3"/>
  <c r="E3649" i="3"/>
  <c r="D3649" i="3"/>
  <c r="E3648" i="3"/>
  <c r="D3648" i="3"/>
  <c r="E3647" i="3"/>
  <c r="D3647" i="3"/>
  <c r="E3646" i="3"/>
  <c r="D3646" i="3"/>
  <c r="E3645" i="3"/>
  <c r="D3645" i="3"/>
  <c r="E3644" i="3"/>
  <c r="D3644" i="3"/>
  <c r="E3643" i="3"/>
  <c r="D3643" i="3"/>
  <c r="E3642" i="3"/>
  <c r="D3642" i="3"/>
  <c r="E3641" i="3"/>
  <c r="D3641" i="3"/>
  <c r="E3640" i="3"/>
  <c r="D3640" i="3"/>
  <c r="E3639" i="3"/>
  <c r="D3639" i="3"/>
  <c r="E3638" i="3"/>
  <c r="D3638" i="3"/>
  <c r="E3637" i="3"/>
  <c r="D3637" i="3"/>
  <c r="E3636" i="3"/>
  <c r="D3636" i="3"/>
  <c r="E3635" i="3"/>
  <c r="D3635" i="3"/>
  <c r="E3634" i="3"/>
  <c r="D3634" i="3"/>
  <c r="E3633" i="3"/>
  <c r="D3633" i="3"/>
  <c r="E3632" i="3"/>
  <c r="D3632" i="3"/>
  <c r="E3631" i="3"/>
  <c r="D3631" i="3"/>
  <c r="E3630" i="3"/>
  <c r="D3630" i="3"/>
  <c r="E3629" i="3"/>
  <c r="D3629" i="3"/>
  <c r="E3628" i="3"/>
  <c r="D3628" i="3"/>
  <c r="E3627" i="3"/>
  <c r="D3627" i="3"/>
  <c r="E3626" i="3"/>
  <c r="D3626" i="3"/>
  <c r="E3625" i="3"/>
  <c r="D3625" i="3"/>
  <c r="E3624" i="3"/>
  <c r="D3624" i="3"/>
  <c r="E3623" i="3"/>
  <c r="D3623" i="3"/>
  <c r="E3622" i="3"/>
  <c r="D3622" i="3"/>
  <c r="E3621" i="3"/>
  <c r="D3621" i="3"/>
  <c r="E3620" i="3"/>
  <c r="D3620" i="3"/>
  <c r="E3619" i="3"/>
  <c r="D3619" i="3"/>
  <c r="E3618" i="3"/>
  <c r="D3618" i="3"/>
  <c r="E3617" i="3"/>
  <c r="D3617" i="3"/>
  <c r="E3616" i="3"/>
  <c r="D3616" i="3"/>
  <c r="E3615" i="3"/>
  <c r="D3615" i="3"/>
  <c r="E3614" i="3"/>
  <c r="D3614" i="3"/>
  <c r="E3613" i="3"/>
  <c r="D3613" i="3"/>
  <c r="E3612" i="3"/>
  <c r="D3612" i="3"/>
  <c r="E3611" i="3"/>
  <c r="D3611" i="3"/>
  <c r="E3610" i="3"/>
  <c r="D3610" i="3"/>
  <c r="E3609" i="3"/>
  <c r="D3609" i="3"/>
  <c r="E3608" i="3"/>
  <c r="D3608" i="3"/>
  <c r="E3607" i="3"/>
  <c r="D3607" i="3"/>
  <c r="E3606" i="3"/>
  <c r="D3606" i="3"/>
  <c r="E3605" i="3"/>
  <c r="D3605" i="3"/>
  <c r="E3604" i="3"/>
  <c r="D3604" i="3"/>
  <c r="E3603" i="3"/>
  <c r="D3603" i="3"/>
  <c r="E3602" i="3"/>
  <c r="D3602" i="3"/>
  <c r="E3601" i="3"/>
  <c r="D3601" i="3"/>
  <c r="E3600" i="3"/>
  <c r="D3600" i="3"/>
  <c r="E3599" i="3"/>
  <c r="D3599" i="3"/>
  <c r="E3598" i="3"/>
  <c r="D3598" i="3"/>
  <c r="E3597" i="3"/>
  <c r="D3597" i="3"/>
  <c r="E3596" i="3"/>
  <c r="D3596" i="3"/>
  <c r="E3595" i="3"/>
  <c r="D3595" i="3"/>
  <c r="E3594" i="3"/>
  <c r="D3594" i="3"/>
  <c r="E3593" i="3"/>
  <c r="D3593" i="3"/>
  <c r="E3592" i="3"/>
  <c r="D3592" i="3"/>
  <c r="E3591" i="3"/>
  <c r="D3591" i="3"/>
  <c r="E3590" i="3"/>
  <c r="D3590" i="3"/>
  <c r="E3589" i="3"/>
  <c r="D3589" i="3"/>
  <c r="E3588" i="3"/>
  <c r="D3588" i="3"/>
  <c r="E3587" i="3"/>
  <c r="D3587" i="3"/>
  <c r="E3586" i="3"/>
  <c r="D3586" i="3"/>
  <c r="E3585" i="3"/>
  <c r="D3585" i="3"/>
  <c r="E3584" i="3"/>
  <c r="D3584" i="3"/>
  <c r="E3583" i="3"/>
  <c r="D3583" i="3"/>
  <c r="E3582" i="3"/>
  <c r="D3582" i="3"/>
  <c r="E3581" i="3"/>
  <c r="D3581" i="3"/>
  <c r="E3580" i="3"/>
  <c r="D3580" i="3"/>
  <c r="E3579" i="3"/>
  <c r="D3579" i="3"/>
  <c r="E3578" i="3"/>
  <c r="D3578" i="3"/>
  <c r="E3577" i="3"/>
  <c r="D3577" i="3"/>
  <c r="E3576" i="3"/>
  <c r="D3576" i="3"/>
  <c r="E3575" i="3"/>
  <c r="D3575" i="3"/>
  <c r="E3574" i="3"/>
  <c r="D3574" i="3"/>
  <c r="E3573" i="3"/>
  <c r="D3573" i="3"/>
  <c r="E3572" i="3"/>
  <c r="D3572" i="3"/>
  <c r="E3571" i="3"/>
  <c r="D3571" i="3"/>
  <c r="E3570" i="3"/>
  <c r="D3570" i="3"/>
  <c r="E3569" i="3"/>
  <c r="D3569" i="3"/>
  <c r="E3568" i="3"/>
  <c r="D3568" i="3"/>
  <c r="E3567" i="3"/>
  <c r="D3567" i="3"/>
  <c r="E3566" i="3"/>
  <c r="D3566" i="3"/>
  <c r="E3565" i="3"/>
  <c r="D3565" i="3"/>
  <c r="E3564" i="3"/>
  <c r="D3564" i="3"/>
  <c r="E3563" i="3"/>
  <c r="D3563" i="3"/>
  <c r="E3562" i="3"/>
  <c r="D3562" i="3"/>
  <c r="E3561" i="3"/>
  <c r="D3561" i="3"/>
  <c r="E3560" i="3"/>
  <c r="D3560" i="3"/>
  <c r="E3559" i="3"/>
  <c r="D3559" i="3"/>
  <c r="E3558" i="3"/>
  <c r="D3558" i="3"/>
  <c r="E3557" i="3"/>
  <c r="D3557" i="3"/>
  <c r="E3556" i="3"/>
  <c r="D3556" i="3"/>
  <c r="E3555" i="3"/>
  <c r="D3555" i="3"/>
  <c r="E3554" i="3"/>
  <c r="D3554" i="3"/>
  <c r="E3553" i="3"/>
  <c r="D3553" i="3"/>
  <c r="E3552" i="3"/>
  <c r="D3552" i="3"/>
  <c r="E3551" i="3"/>
  <c r="D3551" i="3"/>
  <c r="E3550" i="3"/>
  <c r="D3550" i="3"/>
  <c r="E3549" i="3"/>
  <c r="D3549" i="3"/>
  <c r="E3548" i="3"/>
  <c r="D3548" i="3"/>
  <c r="E3547" i="3"/>
  <c r="D3547" i="3"/>
  <c r="E3546" i="3"/>
  <c r="D3546" i="3"/>
  <c r="E3545" i="3"/>
  <c r="D3545" i="3"/>
  <c r="E3544" i="3"/>
  <c r="D3544" i="3"/>
  <c r="E3543" i="3"/>
  <c r="D3543" i="3"/>
  <c r="E3542" i="3"/>
  <c r="D3542" i="3"/>
  <c r="E3541" i="3"/>
  <c r="D3541" i="3"/>
  <c r="E3540" i="3"/>
  <c r="D3540" i="3"/>
  <c r="E3539" i="3"/>
  <c r="D3539" i="3"/>
  <c r="E3538" i="3"/>
  <c r="D3538" i="3"/>
  <c r="E3537" i="3"/>
  <c r="D3537" i="3"/>
  <c r="E3536" i="3"/>
  <c r="D3536" i="3"/>
  <c r="E3535" i="3"/>
  <c r="D3535" i="3"/>
  <c r="E3534" i="3"/>
  <c r="D3534" i="3"/>
  <c r="E3533" i="3"/>
  <c r="D3533" i="3"/>
  <c r="E3532" i="3"/>
  <c r="D3532" i="3"/>
  <c r="E3531" i="3"/>
  <c r="D3531" i="3"/>
  <c r="E3530" i="3"/>
  <c r="D3530" i="3"/>
  <c r="E3529" i="3"/>
  <c r="D3529" i="3"/>
  <c r="E3528" i="3"/>
  <c r="D3528" i="3"/>
  <c r="E3527" i="3"/>
  <c r="D3527" i="3"/>
  <c r="E3526" i="3"/>
  <c r="D3526" i="3"/>
  <c r="E3525" i="3"/>
  <c r="D3525" i="3"/>
  <c r="E3524" i="3"/>
  <c r="D3524" i="3"/>
  <c r="E3523" i="3"/>
  <c r="D3523" i="3"/>
  <c r="E3522" i="3"/>
  <c r="D3522" i="3"/>
  <c r="E3521" i="3"/>
  <c r="D3521" i="3"/>
  <c r="E3520" i="3"/>
  <c r="D3520" i="3"/>
  <c r="E3519" i="3"/>
  <c r="D3519" i="3"/>
  <c r="E3518" i="3"/>
  <c r="D3518" i="3"/>
  <c r="E3517" i="3"/>
  <c r="D3517" i="3"/>
  <c r="E3516" i="3"/>
  <c r="D3516" i="3"/>
  <c r="E3515" i="3"/>
  <c r="D3515" i="3"/>
  <c r="E3514" i="3"/>
  <c r="D3514" i="3"/>
  <c r="E3513" i="3"/>
  <c r="D3513" i="3"/>
  <c r="E3512" i="3"/>
  <c r="D3512" i="3"/>
  <c r="E3511" i="3"/>
  <c r="D3511" i="3"/>
  <c r="E3510" i="3"/>
  <c r="D3510" i="3"/>
  <c r="E3509" i="3"/>
  <c r="D3509" i="3"/>
  <c r="E3508" i="3"/>
  <c r="D3508" i="3"/>
  <c r="E3507" i="3"/>
  <c r="D3507" i="3"/>
  <c r="E3506" i="3"/>
  <c r="D3506" i="3"/>
  <c r="E3505" i="3"/>
  <c r="D3505" i="3"/>
  <c r="E3504" i="3"/>
  <c r="D3504" i="3"/>
  <c r="E3503" i="3"/>
  <c r="D3503" i="3"/>
  <c r="E3502" i="3"/>
  <c r="D3502" i="3"/>
  <c r="E3501" i="3"/>
  <c r="D3501" i="3"/>
  <c r="E3500" i="3"/>
  <c r="D3500" i="3"/>
  <c r="E3499" i="3"/>
  <c r="D3499" i="3"/>
  <c r="E3498" i="3"/>
  <c r="D3498" i="3"/>
  <c r="E3497" i="3"/>
  <c r="D3497" i="3"/>
  <c r="E3496" i="3"/>
  <c r="D3496" i="3"/>
  <c r="E3495" i="3"/>
  <c r="D3495" i="3"/>
  <c r="E3494" i="3"/>
  <c r="D3494" i="3"/>
  <c r="E3493" i="3"/>
  <c r="D3493" i="3"/>
  <c r="E3492" i="3"/>
  <c r="D3492" i="3"/>
  <c r="E3491" i="3"/>
  <c r="D3491" i="3"/>
  <c r="E3490" i="3"/>
  <c r="D3490" i="3"/>
  <c r="E3489" i="3"/>
  <c r="D3489" i="3"/>
  <c r="E3488" i="3"/>
  <c r="D3488" i="3"/>
  <c r="E3487" i="3"/>
  <c r="D3487" i="3"/>
  <c r="E3486" i="3"/>
  <c r="D3486" i="3"/>
  <c r="E3485" i="3"/>
  <c r="D3485" i="3"/>
  <c r="E3484" i="3"/>
  <c r="D3484" i="3"/>
  <c r="E3483" i="3"/>
  <c r="D3483" i="3"/>
  <c r="E3482" i="3"/>
  <c r="D3482" i="3"/>
  <c r="E3481" i="3"/>
  <c r="D3481" i="3"/>
  <c r="E3480" i="3"/>
  <c r="D3480" i="3"/>
  <c r="E3479" i="3"/>
  <c r="D3479" i="3"/>
  <c r="E3478" i="3"/>
  <c r="D3478" i="3"/>
  <c r="E3477" i="3"/>
  <c r="D3477" i="3"/>
  <c r="E3476" i="3"/>
  <c r="D3476" i="3"/>
  <c r="E3475" i="3"/>
  <c r="D3475" i="3"/>
  <c r="E3474" i="3"/>
  <c r="D3474" i="3"/>
  <c r="E3473" i="3"/>
  <c r="D3473" i="3"/>
  <c r="E3472" i="3"/>
  <c r="D3472" i="3"/>
  <c r="E3471" i="3"/>
  <c r="D3471" i="3"/>
  <c r="E3470" i="3"/>
  <c r="D3470" i="3"/>
  <c r="E3469" i="3"/>
  <c r="D3469" i="3"/>
  <c r="E3468" i="3"/>
  <c r="D3468" i="3"/>
  <c r="E3467" i="3"/>
  <c r="D3467" i="3"/>
  <c r="E3466" i="3"/>
  <c r="D3466" i="3"/>
  <c r="E3465" i="3"/>
  <c r="D3465" i="3"/>
  <c r="E3464" i="3"/>
  <c r="D3464" i="3"/>
  <c r="E3463" i="3"/>
  <c r="D3463" i="3"/>
  <c r="E3462" i="3"/>
  <c r="D3462" i="3"/>
  <c r="E3461" i="3"/>
  <c r="D3461" i="3"/>
  <c r="E3460" i="3"/>
  <c r="D3460" i="3"/>
  <c r="E3459" i="3"/>
  <c r="D3459" i="3"/>
  <c r="E3458" i="3"/>
  <c r="D3458" i="3"/>
  <c r="E3457" i="3"/>
  <c r="D3457" i="3"/>
  <c r="E3456" i="3"/>
  <c r="D3456" i="3"/>
  <c r="E3455" i="3"/>
  <c r="D3455" i="3"/>
  <c r="E3454" i="3"/>
  <c r="D3454" i="3"/>
  <c r="E3453" i="3"/>
  <c r="D3453" i="3"/>
  <c r="E3452" i="3"/>
  <c r="D3452" i="3"/>
  <c r="E3451" i="3"/>
  <c r="D3451" i="3"/>
  <c r="E3450" i="3"/>
  <c r="D3450" i="3"/>
  <c r="E3449" i="3"/>
  <c r="D3449" i="3"/>
  <c r="E3448" i="3"/>
  <c r="D3448" i="3"/>
  <c r="E3447" i="3"/>
  <c r="D3447" i="3"/>
  <c r="E3446" i="3"/>
  <c r="D3446" i="3"/>
  <c r="E3445" i="3"/>
  <c r="D3445" i="3"/>
  <c r="E3444" i="3"/>
  <c r="D3444" i="3"/>
  <c r="E3443" i="3"/>
  <c r="D3443" i="3"/>
  <c r="E3442" i="3"/>
  <c r="D3442" i="3"/>
  <c r="E3441" i="3"/>
  <c r="D3441" i="3"/>
  <c r="E3440" i="3"/>
  <c r="D3440" i="3"/>
  <c r="E3439" i="3"/>
  <c r="D3439" i="3"/>
  <c r="E3438" i="3"/>
  <c r="D3438" i="3"/>
  <c r="E3437" i="3"/>
  <c r="D3437" i="3"/>
  <c r="E3436" i="3"/>
  <c r="D3436" i="3"/>
  <c r="E3435" i="3"/>
  <c r="D3435" i="3"/>
  <c r="E3434" i="3"/>
  <c r="D3434" i="3"/>
  <c r="E3433" i="3"/>
  <c r="D3433" i="3"/>
  <c r="E3432" i="3"/>
  <c r="D3432" i="3"/>
  <c r="E3431" i="3"/>
  <c r="D3431" i="3"/>
  <c r="E3430" i="3"/>
  <c r="D3430" i="3"/>
  <c r="E3429" i="3"/>
  <c r="D3429" i="3"/>
  <c r="E3428" i="3"/>
  <c r="D3428" i="3"/>
  <c r="E3427" i="3"/>
  <c r="D3427" i="3"/>
  <c r="E3426" i="3"/>
  <c r="D3426" i="3"/>
  <c r="E3425" i="3"/>
  <c r="D3425" i="3"/>
  <c r="E3424" i="3"/>
  <c r="D3424" i="3"/>
  <c r="E3423" i="3"/>
  <c r="D3423" i="3"/>
  <c r="E3422" i="3"/>
  <c r="D3422" i="3"/>
  <c r="E3421" i="3"/>
  <c r="D3421" i="3"/>
  <c r="E3420" i="3"/>
  <c r="D3420" i="3"/>
  <c r="E3419" i="3"/>
  <c r="D3419" i="3"/>
  <c r="E3418" i="3"/>
  <c r="D3418" i="3"/>
  <c r="E3417" i="3"/>
  <c r="D3417" i="3"/>
  <c r="E3416" i="3"/>
  <c r="D3416" i="3"/>
  <c r="E3415" i="3"/>
  <c r="D3415" i="3"/>
  <c r="E3414" i="3"/>
  <c r="D3414" i="3"/>
  <c r="E3413" i="3"/>
  <c r="D3413" i="3"/>
  <c r="E3412" i="3"/>
  <c r="D3412" i="3"/>
  <c r="E3411" i="3"/>
  <c r="D3411" i="3"/>
  <c r="E3410" i="3"/>
  <c r="D3410" i="3"/>
  <c r="E3409" i="3"/>
  <c r="D3409" i="3"/>
  <c r="E3408" i="3"/>
  <c r="D3408" i="3"/>
  <c r="E3407" i="3"/>
  <c r="D3407" i="3"/>
  <c r="E3406" i="3"/>
  <c r="D3406" i="3"/>
  <c r="E3405" i="3"/>
  <c r="D3405" i="3"/>
  <c r="E3404" i="3"/>
  <c r="D3404" i="3"/>
  <c r="E3403" i="3"/>
  <c r="D3403" i="3"/>
  <c r="E3402" i="3"/>
  <c r="D3402" i="3"/>
  <c r="E3401" i="3"/>
  <c r="D3401" i="3"/>
  <c r="E3400" i="3"/>
  <c r="D3400" i="3"/>
  <c r="E3399" i="3"/>
  <c r="D3399" i="3"/>
  <c r="E3398" i="3"/>
  <c r="D3398" i="3"/>
  <c r="E3397" i="3"/>
  <c r="D3397" i="3"/>
  <c r="E3396" i="3"/>
  <c r="D3396" i="3"/>
  <c r="E3395" i="3"/>
  <c r="D3395" i="3"/>
  <c r="E3394" i="3"/>
  <c r="D3394" i="3"/>
  <c r="E3393" i="3"/>
  <c r="D3393" i="3"/>
  <c r="E3392" i="3"/>
  <c r="D3392" i="3"/>
  <c r="E3391" i="3"/>
  <c r="D3391" i="3"/>
  <c r="E3390" i="3"/>
  <c r="D3390" i="3"/>
  <c r="E3389" i="3"/>
  <c r="D3389" i="3"/>
  <c r="E3388" i="3"/>
  <c r="D3388" i="3"/>
  <c r="E3387" i="3"/>
  <c r="D3387" i="3"/>
  <c r="E3386" i="3"/>
  <c r="D3386" i="3"/>
  <c r="E3385" i="3"/>
  <c r="D3385" i="3"/>
  <c r="E3384" i="3"/>
  <c r="D3384" i="3"/>
  <c r="E3383" i="3"/>
  <c r="D3383" i="3"/>
  <c r="E3382" i="3"/>
  <c r="D3382" i="3"/>
  <c r="E3381" i="3"/>
  <c r="D3381" i="3"/>
  <c r="E3380" i="3"/>
  <c r="D3380" i="3"/>
  <c r="E3379" i="3"/>
  <c r="D3379" i="3"/>
  <c r="E3378" i="3"/>
  <c r="D3378" i="3"/>
  <c r="E3377" i="3"/>
  <c r="D3377" i="3"/>
  <c r="E3376" i="3"/>
  <c r="D3376" i="3"/>
  <c r="E3375" i="3"/>
  <c r="D3375" i="3"/>
  <c r="E3374" i="3"/>
  <c r="D3374" i="3"/>
  <c r="E3373" i="3"/>
  <c r="D3373" i="3"/>
  <c r="E3372" i="3"/>
  <c r="D3372" i="3"/>
  <c r="E3371" i="3"/>
  <c r="D3371" i="3"/>
  <c r="E3370" i="3"/>
  <c r="D3370" i="3"/>
  <c r="E3369" i="3"/>
  <c r="D3369" i="3"/>
  <c r="E3368" i="3"/>
  <c r="D3368" i="3"/>
  <c r="E3367" i="3"/>
  <c r="D3367" i="3"/>
  <c r="E3366" i="3"/>
  <c r="D3366" i="3"/>
  <c r="E3365" i="3"/>
  <c r="D3365" i="3"/>
  <c r="E3364" i="3"/>
  <c r="D3364" i="3"/>
  <c r="E3363" i="3"/>
  <c r="D3363" i="3"/>
  <c r="E3362" i="3"/>
  <c r="D3362" i="3"/>
  <c r="E3361" i="3"/>
  <c r="D3361" i="3"/>
  <c r="E3360" i="3"/>
  <c r="D3360" i="3"/>
  <c r="E3359" i="3"/>
  <c r="D3359" i="3"/>
  <c r="E3358" i="3"/>
  <c r="D3358" i="3"/>
  <c r="E3357" i="3"/>
  <c r="D3357" i="3"/>
  <c r="E3356" i="3"/>
  <c r="D3356" i="3"/>
  <c r="E3355" i="3"/>
  <c r="D3355" i="3"/>
  <c r="E3354" i="3"/>
  <c r="D3354" i="3"/>
  <c r="E3353" i="3"/>
  <c r="D3353" i="3"/>
  <c r="E3352" i="3"/>
  <c r="D3352" i="3"/>
  <c r="E3351" i="3"/>
  <c r="D3351" i="3"/>
  <c r="E3350" i="3"/>
  <c r="D3350" i="3"/>
  <c r="E3349" i="3"/>
  <c r="D3349" i="3"/>
  <c r="E3348" i="3"/>
  <c r="D3348" i="3"/>
  <c r="E3347" i="3"/>
  <c r="D3347" i="3"/>
  <c r="E3346" i="3"/>
  <c r="D3346" i="3"/>
  <c r="E3345" i="3"/>
  <c r="D3345" i="3"/>
  <c r="E3344" i="3"/>
  <c r="D3344" i="3"/>
  <c r="E3343" i="3"/>
  <c r="D3343" i="3"/>
  <c r="E3342" i="3"/>
  <c r="D3342" i="3"/>
  <c r="E3341" i="3"/>
  <c r="D3341" i="3"/>
  <c r="E3340" i="3"/>
  <c r="D3340" i="3"/>
  <c r="E3339" i="3"/>
  <c r="D3339" i="3"/>
  <c r="E3338" i="3"/>
  <c r="D3338" i="3"/>
  <c r="E3337" i="3"/>
  <c r="D3337" i="3"/>
  <c r="E3336" i="3"/>
  <c r="D3336" i="3"/>
  <c r="E3335" i="3"/>
  <c r="D3335" i="3"/>
  <c r="E3334" i="3"/>
  <c r="D3334" i="3"/>
  <c r="E3333" i="3"/>
  <c r="D3333" i="3"/>
  <c r="E3332" i="3"/>
  <c r="D3332" i="3"/>
  <c r="E3331" i="3"/>
  <c r="D3331" i="3"/>
  <c r="E3330" i="3"/>
  <c r="D3330" i="3"/>
  <c r="E3329" i="3"/>
  <c r="D3329" i="3"/>
  <c r="E3328" i="3"/>
  <c r="D3328" i="3"/>
  <c r="E3327" i="3"/>
  <c r="D3327" i="3"/>
  <c r="E3326" i="3"/>
  <c r="D3326" i="3"/>
  <c r="E3325" i="3"/>
  <c r="D3325" i="3"/>
  <c r="E3324" i="3"/>
  <c r="D3324" i="3"/>
  <c r="E3323" i="3"/>
  <c r="D3323" i="3"/>
  <c r="E3322" i="3"/>
  <c r="D3322" i="3"/>
  <c r="E3321" i="3"/>
  <c r="D3321" i="3"/>
  <c r="E3320" i="3"/>
  <c r="D3320" i="3"/>
  <c r="E3319" i="3"/>
  <c r="D3319" i="3"/>
  <c r="E3318" i="3"/>
  <c r="D3318" i="3"/>
  <c r="E3317" i="3"/>
  <c r="D3317" i="3"/>
  <c r="E3316" i="3"/>
  <c r="D3316" i="3"/>
  <c r="E3315" i="3"/>
  <c r="D3315" i="3"/>
  <c r="E3314" i="3"/>
  <c r="D3314" i="3"/>
  <c r="E3313" i="3"/>
  <c r="D3313" i="3"/>
  <c r="E3312" i="3"/>
  <c r="D3312" i="3"/>
  <c r="E3311" i="3"/>
  <c r="D3311" i="3"/>
  <c r="E3310" i="3"/>
  <c r="D3310" i="3"/>
  <c r="E3309" i="3"/>
  <c r="D3309" i="3"/>
  <c r="E3308" i="3"/>
  <c r="D3308" i="3"/>
  <c r="E3307" i="3"/>
  <c r="D3307" i="3"/>
  <c r="E3306" i="3"/>
  <c r="D3306" i="3"/>
  <c r="E3305" i="3"/>
  <c r="D3305" i="3"/>
  <c r="E3304" i="3"/>
  <c r="D3304" i="3"/>
  <c r="E3303" i="3"/>
  <c r="D3303" i="3"/>
  <c r="E3302" i="3"/>
  <c r="D3302" i="3"/>
  <c r="E3301" i="3"/>
  <c r="D3301" i="3"/>
  <c r="E3300" i="3"/>
  <c r="D3300" i="3"/>
  <c r="E3299" i="3"/>
  <c r="D3299" i="3"/>
  <c r="E3298" i="3"/>
  <c r="D3298" i="3"/>
  <c r="E3297" i="3"/>
  <c r="D3297" i="3"/>
  <c r="E3296" i="3"/>
  <c r="D3296" i="3"/>
  <c r="E3295" i="3"/>
  <c r="D3295" i="3"/>
  <c r="E3294" i="3"/>
  <c r="D3294" i="3"/>
  <c r="E3293" i="3"/>
  <c r="D3293" i="3"/>
  <c r="E3292" i="3"/>
  <c r="D3292" i="3"/>
  <c r="E3291" i="3"/>
  <c r="D3291" i="3"/>
  <c r="E3290" i="3"/>
  <c r="D3290" i="3"/>
  <c r="E3289" i="3"/>
  <c r="D3289" i="3"/>
  <c r="E3288" i="3"/>
  <c r="D3288" i="3"/>
  <c r="E3287" i="3"/>
  <c r="D3287" i="3"/>
  <c r="E3286" i="3"/>
  <c r="D3286" i="3"/>
  <c r="E3285" i="3"/>
  <c r="D3285" i="3"/>
  <c r="E3284" i="3"/>
  <c r="D3284" i="3"/>
  <c r="E3283" i="3"/>
  <c r="D3283" i="3"/>
  <c r="E3282" i="3"/>
  <c r="D3282" i="3"/>
  <c r="E3281" i="3"/>
  <c r="D3281" i="3"/>
  <c r="E3280" i="3"/>
  <c r="D3280" i="3"/>
  <c r="E3279" i="3"/>
  <c r="D3279" i="3"/>
  <c r="E3278" i="3"/>
  <c r="D3278" i="3"/>
  <c r="E3277" i="3"/>
  <c r="D3277" i="3"/>
  <c r="E3276" i="3"/>
  <c r="D3276" i="3"/>
  <c r="E3275" i="3"/>
  <c r="D3275" i="3"/>
  <c r="E3274" i="3"/>
  <c r="D3274" i="3"/>
  <c r="E3273" i="3"/>
  <c r="D3273" i="3"/>
  <c r="E3272" i="3"/>
  <c r="D3272" i="3"/>
  <c r="E3271" i="3"/>
  <c r="D3271" i="3"/>
  <c r="E3270" i="3"/>
  <c r="D3270" i="3"/>
  <c r="E3269" i="3"/>
  <c r="D3269" i="3"/>
  <c r="E3268" i="3"/>
  <c r="D3268" i="3"/>
  <c r="E3267" i="3"/>
  <c r="D3267" i="3"/>
  <c r="E3266" i="3"/>
  <c r="D3266" i="3"/>
  <c r="E3265" i="3"/>
  <c r="D3265" i="3"/>
  <c r="E3264" i="3"/>
  <c r="D3264" i="3"/>
  <c r="E3263" i="3"/>
  <c r="D3263" i="3"/>
  <c r="E3262" i="3"/>
  <c r="D3262" i="3"/>
  <c r="E3261" i="3"/>
  <c r="D3261" i="3"/>
  <c r="E3260" i="3"/>
  <c r="D3260" i="3"/>
  <c r="E3259" i="3"/>
  <c r="D3259" i="3"/>
  <c r="E3258" i="3"/>
  <c r="D3258" i="3"/>
  <c r="E3257" i="3"/>
  <c r="D3257" i="3"/>
  <c r="E3256" i="3"/>
  <c r="D3256" i="3"/>
  <c r="E3255" i="3"/>
  <c r="D3255" i="3"/>
  <c r="E3254" i="3"/>
  <c r="D3254" i="3"/>
  <c r="E3253" i="3"/>
  <c r="D3253" i="3"/>
  <c r="E3252" i="3"/>
  <c r="D3252" i="3"/>
  <c r="E3251" i="3"/>
  <c r="D3251" i="3"/>
  <c r="E3250" i="3"/>
  <c r="D3250" i="3"/>
  <c r="E3249" i="3"/>
  <c r="D3249" i="3"/>
  <c r="E3248" i="3"/>
  <c r="D3248" i="3"/>
  <c r="E3247" i="3"/>
  <c r="D3247" i="3"/>
  <c r="E3246" i="3"/>
  <c r="D3246" i="3"/>
  <c r="E3245" i="3"/>
  <c r="D3245" i="3"/>
  <c r="E3244" i="3"/>
  <c r="D3244" i="3"/>
  <c r="E3243" i="3"/>
  <c r="D3243" i="3"/>
  <c r="E3242" i="3"/>
  <c r="D3242" i="3"/>
  <c r="E3241" i="3"/>
  <c r="D3241" i="3"/>
  <c r="E3240" i="3"/>
  <c r="D3240" i="3"/>
  <c r="E3239" i="3"/>
  <c r="D3239" i="3"/>
  <c r="E3238" i="3"/>
  <c r="D3238" i="3"/>
  <c r="E3237" i="3"/>
  <c r="D3237" i="3"/>
  <c r="E3236" i="3"/>
  <c r="D3236" i="3"/>
  <c r="E3235" i="3"/>
  <c r="D3235" i="3"/>
  <c r="E3234" i="3"/>
  <c r="D3234" i="3"/>
  <c r="E3233" i="3"/>
  <c r="D3233" i="3"/>
  <c r="E3232" i="3"/>
  <c r="D3232" i="3"/>
  <c r="E3231" i="3"/>
  <c r="D3231" i="3"/>
  <c r="E3230" i="3"/>
  <c r="D3230" i="3"/>
  <c r="E3229" i="3"/>
  <c r="D3229" i="3"/>
  <c r="E3228" i="3"/>
  <c r="D3228" i="3"/>
  <c r="E3227" i="3"/>
  <c r="D3227" i="3"/>
  <c r="E3226" i="3"/>
  <c r="D3226" i="3"/>
  <c r="E3225" i="3"/>
  <c r="D3225" i="3"/>
  <c r="E3224" i="3"/>
  <c r="D3224" i="3"/>
  <c r="E3223" i="3"/>
  <c r="D3223" i="3"/>
  <c r="E3222" i="3"/>
  <c r="D3222" i="3"/>
  <c r="E3221" i="3"/>
  <c r="D3221" i="3"/>
  <c r="E3220" i="3"/>
  <c r="D3220" i="3"/>
  <c r="E3219" i="3"/>
  <c r="D3219" i="3"/>
  <c r="E3218" i="3"/>
  <c r="D3218" i="3"/>
  <c r="E3217" i="3"/>
  <c r="D3217" i="3"/>
  <c r="E3216" i="3"/>
  <c r="D3216" i="3"/>
  <c r="E3215" i="3"/>
  <c r="D3215" i="3"/>
  <c r="E3214" i="3"/>
  <c r="D3214" i="3"/>
  <c r="E3213" i="3"/>
  <c r="D3213" i="3"/>
  <c r="E3212" i="3"/>
  <c r="D3212" i="3"/>
  <c r="E3211" i="3"/>
  <c r="D3211" i="3"/>
  <c r="E3210" i="3"/>
  <c r="D3210" i="3"/>
  <c r="E3209" i="3"/>
  <c r="D3209" i="3"/>
  <c r="E3208" i="3"/>
  <c r="D3208" i="3"/>
  <c r="E3207" i="3"/>
  <c r="D3207" i="3"/>
  <c r="E3206" i="3"/>
  <c r="D3206" i="3"/>
  <c r="E3205" i="3"/>
  <c r="D3205" i="3"/>
  <c r="E3204" i="3"/>
  <c r="D3204" i="3"/>
  <c r="E3203" i="3"/>
  <c r="D3203" i="3"/>
  <c r="E3202" i="3"/>
  <c r="D3202" i="3"/>
  <c r="E3201" i="3"/>
  <c r="D3201" i="3"/>
  <c r="E3200" i="3"/>
  <c r="D3200" i="3"/>
  <c r="E3199" i="3"/>
  <c r="D3199" i="3"/>
  <c r="E3198" i="3"/>
  <c r="D3198" i="3"/>
  <c r="E3197" i="3"/>
  <c r="D3197" i="3"/>
  <c r="E3196" i="3"/>
  <c r="D3196" i="3"/>
  <c r="E3195" i="3"/>
  <c r="D3195" i="3"/>
  <c r="E3194" i="3"/>
  <c r="D3194" i="3"/>
  <c r="E3193" i="3"/>
  <c r="D3193" i="3"/>
  <c r="E3192" i="3"/>
  <c r="D3192" i="3"/>
  <c r="E3191" i="3"/>
  <c r="D3191" i="3"/>
  <c r="E3190" i="3"/>
  <c r="D3190" i="3"/>
  <c r="E3189" i="3"/>
  <c r="D3189" i="3"/>
  <c r="E3188" i="3"/>
  <c r="D3188" i="3"/>
  <c r="E3187" i="3"/>
  <c r="D3187" i="3"/>
  <c r="E3186" i="3"/>
  <c r="D3186" i="3"/>
  <c r="E3185" i="3"/>
  <c r="D3185" i="3"/>
  <c r="E3184" i="3"/>
  <c r="D3184" i="3"/>
  <c r="E3183" i="3"/>
  <c r="D3183" i="3"/>
  <c r="E3182" i="3"/>
  <c r="D3182" i="3"/>
  <c r="E3181" i="3"/>
  <c r="D3181" i="3"/>
  <c r="E3180" i="3"/>
  <c r="D3180" i="3"/>
  <c r="E3179" i="3"/>
  <c r="D3179" i="3"/>
  <c r="E3178" i="3"/>
  <c r="D3178" i="3"/>
  <c r="E3177" i="3"/>
  <c r="D3177" i="3"/>
  <c r="E3176" i="3"/>
  <c r="D3176" i="3"/>
  <c r="E3175" i="3"/>
  <c r="D3175" i="3"/>
  <c r="E3174" i="3"/>
  <c r="D3174" i="3"/>
  <c r="E3173" i="3"/>
  <c r="D3173" i="3"/>
  <c r="E3172" i="3"/>
  <c r="D3172" i="3"/>
  <c r="E3171" i="3"/>
  <c r="D3171" i="3"/>
  <c r="E3170" i="3"/>
  <c r="D3170" i="3"/>
  <c r="E3169" i="3"/>
  <c r="D3169" i="3"/>
  <c r="E3168" i="3"/>
  <c r="D3168" i="3"/>
  <c r="E3167" i="3"/>
  <c r="D3167" i="3"/>
  <c r="E3166" i="3"/>
  <c r="D3166" i="3"/>
  <c r="E3165" i="3"/>
  <c r="D3165" i="3"/>
  <c r="E3164" i="3"/>
  <c r="D3164" i="3"/>
  <c r="E3163" i="3"/>
  <c r="D3163" i="3"/>
  <c r="E3162" i="3"/>
  <c r="D3162" i="3"/>
  <c r="E3161" i="3"/>
  <c r="D3161" i="3"/>
  <c r="E3160" i="3"/>
  <c r="D3160" i="3"/>
  <c r="E3159" i="3"/>
  <c r="D3159" i="3"/>
  <c r="E3158" i="3"/>
  <c r="D3158" i="3"/>
  <c r="E3157" i="3"/>
  <c r="D3157" i="3"/>
  <c r="E3156" i="3"/>
  <c r="D3156" i="3"/>
  <c r="E3155" i="3"/>
  <c r="D3155" i="3"/>
  <c r="E3154" i="3"/>
  <c r="D3154" i="3"/>
  <c r="E3153" i="3"/>
  <c r="D3153" i="3"/>
  <c r="E3152" i="3"/>
  <c r="D3152" i="3"/>
  <c r="E3151" i="3"/>
  <c r="D3151" i="3"/>
  <c r="E3150" i="3"/>
  <c r="D3150" i="3"/>
  <c r="E3149" i="3"/>
  <c r="D3149" i="3"/>
  <c r="E3148" i="3"/>
  <c r="D3148" i="3"/>
  <c r="E3147" i="3"/>
  <c r="D3147" i="3"/>
  <c r="E3146" i="3"/>
  <c r="D3146" i="3"/>
  <c r="E3145" i="3"/>
  <c r="D3145" i="3"/>
  <c r="E3144" i="3"/>
  <c r="D3144" i="3"/>
  <c r="E3143" i="3"/>
  <c r="D3143" i="3"/>
  <c r="E3142" i="3"/>
  <c r="D3142" i="3"/>
  <c r="E3141" i="3"/>
  <c r="D3141" i="3"/>
  <c r="E3140" i="3"/>
  <c r="D3140" i="3"/>
  <c r="E3139" i="3"/>
  <c r="D3139" i="3"/>
  <c r="E3138" i="3"/>
  <c r="D3138" i="3"/>
  <c r="E3137" i="3"/>
  <c r="D3137" i="3"/>
  <c r="E3136" i="3"/>
  <c r="D3136" i="3"/>
  <c r="E3135" i="3"/>
  <c r="D3135" i="3"/>
  <c r="E3134" i="3"/>
  <c r="D3134" i="3"/>
  <c r="E3133" i="3"/>
  <c r="D3133" i="3"/>
  <c r="E3132" i="3"/>
  <c r="D3132" i="3"/>
  <c r="E3131" i="3"/>
  <c r="D3131" i="3"/>
  <c r="E3130" i="3"/>
  <c r="D3130" i="3"/>
  <c r="E3129" i="3"/>
  <c r="D3129" i="3"/>
  <c r="E3128" i="3"/>
  <c r="D3128" i="3"/>
  <c r="E3127" i="3"/>
  <c r="D3127" i="3"/>
  <c r="E3126" i="3"/>
  <c r="D3126" i="3"/>
  <c r="E3125" i="3"/>
  <c r="D3125" i="3"/>
  <c r="E3124" i="3"/>
  <c r="D3124" i="3"/>
  <c r="E3123" i="3"/>
  <c r="D3123" i="3"/>
  <c r="E3122" i="3"/>
  <c r="D3122" i="3"/>
  <c r="E3121" i="3"/>
  <c r="D3121" i="3"/>
  <c r="E3120" i="3"/>
  <c r="D3120" i="3"/>
  <c r="E3119" i="3"/>
  <c r="D3119" i="3"/>
  <c r="E3118" i="3"/>
  <c r="D3118" i="3"/>
  <c r="E3117" i="3"/>
  <c r="D3117" i="3"/>
  <c r="E3116" i="3"/>
  <c r="D3116" i="3"/>
  <c r="E3115" i="3"/>
  <c r="D3115" i="3"/>
  <c r="E3114" i="3"/>
  <c r="D3114" i="3"/>
  <c r="E3113" i="3"/>
  <c r="D3113" i="3"/>
  <c r="E3112" i="3"/>
  <c r="D3112" i="3"/>
  <c r="E3111" i="3"/>
  <c r="D3111" i="3"/>
  <c r="E3110" i="3"/>
  <c r="D3110" i="3"/>
  <c r="E3109" i="3"/>
  <c r="D3109" i="3"/>
  <c r="E3108" i="3"/>
  <c r="D3108" i="3"/>
  <c r="E3107" i="3"/>
  <c r="D3107" i="3"/>
  <c r="E3106" i="3"/>
  <c r="D3106" i="3"/>
  <c r="E3105" i="3"/>
  <c r="D3105" i="3"/>
  <c r="E3104" i="3"/>
  <c r="D3104" i="3"/>
  <c r="E3103" i="3"/>
  <c r="D3103" i="3"/>
  <c r="E3102" i="3"/>
  <c r="D3102" i="3"/>
  <c r="E3101" i="3"/>
  <c r="D3101" i="3"/>
  <c r="E3100" i="3"/>
  <c r="D3100" i="3"/>
  <c r="E3099" i="3"/>
  <c r="D3099" i="3"/>
  <c r="E3098" i="3"/>
  <c r="D3098" i="3"/>
  <c r="E3097" i="3"/>
  <c r="D3097" i="3"/>
  <c r="E3096" i="3"/>
  <c r="D3096" i="3"/>
  <c r="E3095" i="3"/>
  <c r="D3095" i="3"/>
  <c r="E3094" i="3"/>
  <c r="D3094" i="3"/>
  <c r="E3093" i="3"/>
  <c r="D3093" i="3"/>
  <c r="E3092" i="3"/>
  <c r="D3092" i="3"/>
  <c r="E3091" i="3"/>
  <c r="D3091" i="3"/>
  <c r="E3090" i="3"/>
  <c r="D3090" i="3"/>
  <c r="E3089" i="3"/>
  <c r="D3089" i="3"/>
  <c r="E3088" i="3"/>
  <c r="D3088" i="3"/>
  <c r="E3087" i="3"/>
  <c r="D3087" i="3"/>
  <c r="E3086" i="3"/>
  <c r="D3086" i="3"/>
  <c r="E3085" i="3"/>
  <c r="D3085" i="3"/>
  <c r="E3084" i="3"/>
  <c r="D3084" i="3"/>
  <c r="E3083" i="3"/>
  <c r="D3083" i="3"/>
  <c r="E3082" i="3"/>
  <c r="D3082" i="3"/>
  <c r="E3081" i="3"/>
  <c r="D3081" i="3"/>
  <c r="E3080" i="3"/>
  <c r="D3080" i="3"/>
  <c r="E3079" i="3"/>
  <c r="D3079" i="3"/>
  <c r="E3078" i="3"/>
  <c r="D3078" i="3"/>
  <c r="E3077" i="3"/>
  <c r="D3077" i="3"/>
  <c r="E3076" i="3"/>
  <c r="D3076" i="3"/>
  <c r="E3075" i="3"/>
  <c r="D3075" i="3"/>
  <c r="E3074" i="3"/>
  <c r="D3074" i="3"/>
  <c r="E3073" i="3"/>
  <c r="D3073" i="3"/>
  <c r="E3072" i="3"/>
  <c r="D3072" i="3"/>
  <c r="E3071" i="3"/>
  <c r="D3071" i="3"/>
  <c r="E3070" i="3"/>
  <c r="D3070" i="3"/>
  <c r="E3069" i="3"/>
  <c r="D3069" i="3"/>
  <c r="E3068" i="3"/>
  <c r="D3068" i="3"/>
  <c r="E3067" i="3"/>
  <c r="D3067" i="3"/>
  <c r="E3066" i="3"/>
  <c r="D3066" i="3"/>
  <c r="E3065" i="3"/>
  <c r="D3065" i="3"/>
  <c r="E3064" i="3"/>
  <c r="D3064" i="3"/>
  <c r="E3063" i="3"/>
  <c r="D3063" i="3"/>
  <c r="E3062" i="3"/>
  <c r="D3062" i="3"/>
  <c r="E3061" i="3"/>
  <c r="D3061" i="3"/>
  <c r="E3060" i="3"/>
  <c r="D3060" i="3"/>
  <c r="E3059" i="3"/>
  <c r="D3059" i="3"/>
  <c r="E3058" i="3"/>
  <c r="D3058" i="3"/>
  <c r="E3057" i="3"/>
  <c r="D3057" i="3"/>
  <c r="E3056" i="3"/>
  <c r="D3056" i="3"/>
  <c r="E3055" i="3"/>
  <c r="D3055" i="3"/>
  <c r="E3054" i="3"/>
  <c r="D3054" i="3"/>
  <c r="E3053" i="3"/>
  <c r="D3053" i="3"/>
  <c r="E3052" i="3"/>
  <c r="D3052" i="3"/>
  <c r="E3051" i="3"/>
  <c r="D3051" i="3"/>
  <c r="E3050" i="3"/>
  <c r="D3050" i="3"/>
  <c r="E3049" i="3"/>
  <c r="D3049" i="3"/>
  <c r="E3048" i="3"/>
  <c r="D3048" i="3"/>
  <c r="E3047" i="3"/>
  <c r="D3047" i="3"/>
  <c r="E3046" i="3"/>
  <c r="D3046" i="3"/>
  <c r="E3045" i="3"/>
  <c r="D3045" i="3"/>
  <c r="E3044" i="3"/>
  <c r="D3044" i="3"/>
  <c r="E3043" i="3"/>
  <c r="D3043" i="3"/>
  <c r="E3042" i="3"/>
  <c r="D3042" i="3"/>
  <c r="E3041" i="3"/>
  <c r="D3041" i="3"/>
  <c r="E3040" i="3"/>
  <c r="D3040" i="3"/>
  <c r="E3039" i="3"/>
  <c r="D3039" i="3"/>
  <c r="E3038" i="3"/>
  <c r="D3038" i="3"/>
  <c r="E3037" i="3"/>
  <c r="D3037" i="3"/>
  <c r="E3036" i="3"/>
  <c r="D3036" i="3"/>
  <c r="E3035" i="3"/>
  <c r="D3035" i="3"/>
  <c r="E3034" i="3"/>
  <c r="D3034" i="3"/>
  <c r="E3033" i="3"/>
  <c r="D3033" i="3"/>
  <c r="E3032" i="3"/>
  <c r="D3032" i="3"/>
  <c r="E3031" i="3"/>
  <c r="D3031" i="3"/>
  <c r="E3030" i="3"/>
  <c r="D3030" i="3"/>
  <c r="E3029" i="3"/>
  <c r="D3029" i="3"/>
  <c r="E3028" i="3"/>
  <c r="D3028" i="3"/>
  <c r="E3027" i="3"/>
  <c r="D3027" i="3"/>
  <c r="E3026" i="3"/>
  <c r="D3026" i="3"/>
  <c r="E3025" i="3"/>
  <c r="D3025" i="3"/>
  <c r="E3024" i="3"/>
  <c r="D3024" i="3"/>
  <c r="E3023" i="3"/>
  <c r="D3023" i="3"/>
  <c r="E3022" i="3"/>
  <c r="D3022" i="3"/>
  <c r="E3021" i="3"/>
  <c r="D3021" i="3"/>
  <c r="E3020" i="3"/>
  <c r="D3020" i="3"/>
  <c r="E3019" i="3"/>
  <c r="D3019" i="3"/>
  <c r="E3018" i="3"/>
  <c r="D3018" i="3"/>
  <c r="E3017" i="3"/>
  <c r="D3017" i="3"/>
  <c r="E3016" i="3"/>
  <c r="D3016" i="3"/>
  <c r="E3015" i="3"/>
  <c r="D3015" i="3"/>
  <c r="E3014" i="3"/>
  <c r="D3014" i="3"/>
  <c r="E3013" i="3"/>
  <c r="D3013" i="3"/>
  <c r="E3012" i="3"/>
  <c r="D3012" i="3"/>
  <c r="E3011" i="3"/>
  <c r="D3011" i="3"/>
  <c r="E3010" i="3"/>
  <c r="D3010" i="3"/>
  <c r="E3009" i="3"/>
  <c r="D3009" i="3"/>
  <c r="E3008" i="3"/>
  <c r="D3008" i="3"/>
  <c r="E3007" i="3"/>
  <c r="D3007" i="3"/>
  <c r="E3006" i="3"/>
  <c r="D3006" i="3"/>
  <c r="E3005" i="3"/>
  <c r="D3005" i="3"/>
  <c r="E3004" i="3"/>
  <c r="D3004" i="3"/>
  <c r="E3003" i="3"/>
  <c r="D3003" i="3"/>
  <c r="E3002" i="3"/>
  <c r="D3002" i="3"/>
  <c r="E3001" i="3"/>
  <c r="D3001" i="3"/>
  <c r="E3000" i="3"/>
  <c r="D3000" i="3"/>
  <c r="E2999" i="3"/>
  <c r="D2999" i="3"/>
  <c r="E2998" i="3"/>
  <c r="D2998" i="3"/>
  <c r="E2997" i="3"/>
  <c r="D2997" i="3"/>
  <c r="E2996" i="3"/>
  <c r="D2996" i="3"/>
  <c r="E2995" i="3"/>
  <c r="D2995" i="3"/>
  <c r="E2994" i="3"/>
  <c r="D2994" i="3"/>
  <c r="E2993" i="3"/>
  <c r="D2993" i="3"/>
  <c r="E2992" i="3"/>
  <c r="D2992" i="3"/>
  <c r="E2991" i="3"/>
  <c r="D2991" i="3"/>
  <c r="E2990" i="3"/>
  <c r="D2990" i="3"/>
  <c r="E2989" i="3"/>
  <c r="D2989" i="3"/>
  <c r="E2988" i="3"/>
  <c r="D2988" i="3"/>
  <c r="E2987" i="3"/>
  <c r="D2987" i="3"/>
  <c r="E2986" i="3"/>
  <c r="D2986" i="3"/>
  <c r="E2985" i="3"/>
  <c r="D2985" i="3"/>
  <c r="E2984" i="3"/>
  <c r="D2984" i="3"/>
  <c r="E2983" i="3"/>
  <c r="D2983" i="3"/>
  <c r="E2982" i="3"/>
  <c r="D2982" i="3"/>
  <c r="E2981" i="3"/>
  <c r="D2981" i="3"/>
  <c r="E2980" i="3"/>
  <c r="D2980" i="3"/>
  <c r="E2979" i="3"/>
  <c r="D2979" i="3"/>
  <c r="E2978" i="3"/>
  <c r="D2978" i="3"/>
  <c r="E2977" i="3"/>
  <c r="D2977" i="3"/>
  <c r="E2976" i="3"/>
  <c r="D2976" i="3"/>
  <c r="E2975" i="3"/>
  <c r="D2975" i="3"/>
  <c r="E2974" i="3"/>
  <c r="D2974" i="3"/>
  <c r="E2973" i="3"/>
  <c r="D2973" i="3"/>
  <c r="E2972" i="3"/>
  <c r="D2972" i="3"/>
  <c r="E2971" i="3"/>
  <c r="D2971" i="3"/>
  <c r="E2970" i="3"/>
  <c r="D2970" i="3"/>
  <c r="E2969" i="3"/>
  <c r="D2969" i="3"/>
  <c r="E2968" i="3"/>
  <c r="D2968" i="3"/>
  <c r="E2967" i="3"/>
  <c r="D2967" i="3"/>
  <c r="E2966" i="3"/>
  <c r="D2966" i="3"/>
  <c r="E2965" i="3"/>
  <c r="D2965" i="3"/>
  <c r="E2964" i="3"/>
  <c r="D2964" i="3"/>
  <c r="E2963" i="3"/>
  <c r="D2963" i="3"/>
  <c r="E2962" i="3"/>
  <c r="D2962" i="3"/>
  <c r="E2961" i="3"/>
  <c r="D2961" i="3"/>
  <c r="E2960" i="3"/>
  <c r="D2960" i="3"/>
  <c r="E2959" i="3"/>
  <c r="D2959" i="3"/>
  <c r="E2958" i="3"/>
  <c r="D2958" i="3"/>
  <c r="E2957" i="3"/>
  <c r="D2957" i="3"/>
  <c r="E2956" i="3"/>
  <c r="D2956" i="3"/>
  <c r="E2955" i="3"/>
  <c r="D2955" i="3"/>
  <c r="E2954" i="3"/>
  <c r="D2954" i="3"/>
  <c r="E2953" i="3"/>
  <c r="D2953" i="3"/>
  <c r="E2952" i="3"/>
  <c r="D2952" i="3"/>
  <c r="E2951" i="3"/>
  <c r="D2951" i="3"/>
  <c r="E2950" i="3"/>
  <c r="D2950" i="3"/>
  <c r="E2949" i="3"/>
  <c r="D2949" i="3"/>
  <c r="E2948" i="3"/>
  <c r="D2948" i="3"/>
  <c r="E2947" i="3"/>
  <c r="D2947" i="3"/>
  <c r="E2946" i="3"/>
  <c r="D2946" i="3"/>
  <c r="E2945" i="3"/>
  <c r="D2945" i="3"/>
  <c r="E2944" i="3"/>
  <c r="D2944" i="3"/>
  <c r="E2943" i="3"/>
  <c r="D2943" i="3"/>
  <c r="E2942" i="3"/>
  <c r="D2942" i="3"/>
  <c r="E2941" i="3"/>
  <c r="D2941" i="3"/>
  <c r="E2940" i="3"/>
  <c r="D2940" i="3"/>
  <c r="E2939" i="3"/>
  <c r="D2939" i="3"/>
  <c r="E2938" i="3"/>
  <c r="D2938" i="3"/>
  <c r="E2937" i="3"/>
  <c r="D2937" i="3"/>
  <c r="E2936" i="3"/>
  <c r="D2936" i="3"/>
  <c r="E2935" i="3"/>
  <c r="D2935" i="3"/>
  <c r="E2934" i="3"/>
  <c r="D2934" i="3"/>
  <c r="E2933" i="3"/>
  <c r="D2933" i="3"/>
  <c r="E2932" i="3"/>
  <c r="D2932" i="3"/>
  <c r="E2931" i="3"/>
  <c r="D2931" i="3"/>
  <c r="E2930" i="3"/>
  <c r="D2930" i="3"/>
  <c r="E2929" i="3"/>
  <c r="D2929" i="3"/>
  <c r="E2928" i="3"/>
  <c r="D2928" i="3"/>
  <c r="E2927" i="3"/>
  <c r="D2927" i="3"/>
  <c r="E2926" i="3"/>
  <c r="D2926" i="3"/>
  <c r="E2925" i="3"/>
  <c r="D2925" i="3"/>
  <c r="E2924" i="3"/>
  <c r="D2924" i="3"/>
  <c r="E2923" i="3"/>
  <c r="D2923" i="3"/>
  <c r="E2922" i="3"/>
  <c r="D2922" i="3"/>
  <c r="E2921" i="3"/>
  <c r="D2921" i="3"/>
  <c r="E2920" i="3"/>
  <c r="D2920" i="3"/>
  <c r="E2919" i="3"/>
  <c r="D2919" i="3"/>
  <c r="E2918" i="3"/>
  <c r="D2918" i="3"/>
  <c r="E2917" i="3"/>
  <c r="D2917" i="3"/>
  <c r="E2916" i="3"/>
  <c r="D2916" i="3"/>
  <c r="E2915" i="3"/>
  <c r="D2915" i="3"/>
  <c r="E2914" i="3"/>
  <c r="D2914" i="3"/>
  <c r="E2913" i="3"/>
  <c r="D2913" i="3"/>
  <c r="E2912" i="3"/>
  <c r="D2912" i="3"/>
  <c r="E2911" i="3"/>
  <c r="D2911" i="3"/>
  <c r="E2910" i="3"/>
  <c r="D2910" i="3"/>
  <c r="E2909" i="3"/>
  <c r="D2909" i="3"/>
  <c r="E2908" i="3"/>
  <c r="D2908" i="3"/>
  <c r="E2907" i="3"/>
  <c r="D2907" i="3"/>
  <c r="E2906" i="3"/>
  <c r="D2906" i="3"/>
  <c r="E2905" i="3"/>
  <c r="D2905" i="3"/>
  <c r="E2904" i="3"/>
  <c r="D2904" i="3"/>
  <c r="E2903" i="3"/>
  <c r="D2903" i="3"/>
  <c r="E2902" i="3"/>
  <c r="D2902" i="3"/>
  <c r="E2901" i="3"/>
  <c r="D2901" i="3"/>
  <c r="E2900" i="3"/>
  <c r="D2900" i="3"/>
  <c r="E2899" i="3"/>
  <c r="D2899" i="3"/>
  <c r="E2898" i="3"/>
  <c r="D2898" i="3"/>
  <c r="E2897" i="3"/>
  <c r="D2897" i="3"/>
  <c r="E2896" i="3"/>
  <c r="D2896" i="3"/>
  <c r="E2895" i="3"/>
  <c r="D2895" i="3"/>
  <c r="E2894" i="3"/>
  <c r="D2894" i="3"/>
  <c r="E2893" i="3"/>
  <c r="D2893" i="3"/>
  <c r="E2892" i="3"/>
  <c r="D2892" i="3"/>
  <c r="E2891" i="3"/>
  <c r="D2891" i="3"/>
  <c r="E2890" i="3"/>
  <c r="D2890" i="3"/>
  <c r="E2889" i="3"/>
  <c r="D2889" i="3"/>
  <c r="E2888" i="3"/>
  <c r="D2888" i="3"/>
  <c r="E2887" i="3"/>
  <c r="D2887" i="3"/>
  <c r="E2886" i="3"/>
  <c r="D2886" i="3"/>
  <c r="E2885" i="3"/>
  <c r="D2885" i="3"/>
  <c r="E2884" i="3"/>
  <c r="D2884" i="3"/>
  <c r="E2883" i="3"/>
  <c r="D2883" i="3"/>
  <c r="E2882" i="3"/>
  <c r="D2882" i="3"/>
  <c r="E2881" i="3"/>
  <c r="D2881" i="3"/>
  <c r="E2880" i="3"/>
  <c r="D2880" i="3"/>
  <c r="E2879" i="3"/>
  <c r="D2879" i="3"/>
  <c r="E2878" i="3"/>
  <c r="D2878" i="3"/>
  <c r="E2877" i="3"/>
  <c r="D2877" i="3"/>
  <c r="E2876" i="3"/>
  <c r="D2876" i="3"/>
  <c r="E2875" i="3"/>
  <c r="D2875" i="3"/>
  <c r="E2874" i="3"/>
  <c r="D2874" i="3"/>
  <c r="E2873" i="3"/>
  <c r="D2873" i="3"/>
  <c r="E2872" i="3"/>
  <c r="D2872" i="3"/>
  <c r="E2871" i="3"/>
  <c r="D2871" i="3"/>
  <c r="E2870" i="3"/>
  <c r="D2870" i="3"/>
  <c r="E2869" i="3"/>
  <c r="D2869" i="3"/>
  <c r="E2868" i="3"/>
  <c r="D2868" i="3"/>
  <c r="E2867" i="3"/>
  <c r="D2867" i="3"/>
  <c r="E2866" i="3"/>
  <c r="D2866" i="3"/>
  <c r="E2865" i="3"/>
  <c r="D2865" i="3"/>
  <c r="E2864" i="3"/>
  <c r="D2864" i="3"/>
  <c r="E2863" i="3"/>
  <c r="D2863" i="3"/>
  <c r="E2862" i="3"/>
  <c r="D2862" i="3"/>
  <c r="E2861" i="3"/>
  <c r="D2861" i="3"/>
  <c r="E2860" i="3"/>
  <c r="D2860" i="3"/>
  <c r="E2859" i="3"/>
  <c r="D2859" i="3"/>
  <c r="E2858" i="3"/>
  <c r="D2858" i="3"/>
  <c r="E2857" i="3"/>
  <c r="D2857" i="3"/>
  <c r="E2856" i="3"/>
  <c r="D2856" i="3"/>
  <c r="E2855" i="3"/>
  <c r="D2855" i="3"/>
  <c r="E2854" i="3"/>
  <c r="D2854" i="3"/>
  <c r="E2853" i="3"/>
  <c r="D2853" i="3"/>
  <c r="E2852" i="3"/>
  <c r="D2852" i="3"/>
  <c r="E2851" i="3"/>
  <c r="D2851" i="3"/>
  <c r="E2850" i="3"/>
  <c r="D2850" i="3"/>
  <c r="E2849" i="3"/>
  <c r="D2849" i="3"/>
  <c r="E2848" i="3"/>
  <c r="D2848" i="3"/>
  <c r="E2847" i="3"/>
  <c r="D2847" i="3"/>
  <c r="E2846" i="3"/>
  <c r="D2846" i="3"/>
  <c r="E2845" i="3"/>
  <c r="D2845" i="3"/>
  <c r="E2844" i="3"/>
  <c r="D2844" i="3"/>
  <c r="E2843" i="3"/>
  <c r="D2843" i="3"/>
  <c r="E2842" i="3"/>
  <c r="D2842" i="3"/>
  <c r="E2841" i="3"/>
  <c r="D2841" i="3"/>
  <c r="E2840" i="3"/>
  <c r="D2840" i="3"/>
  <c r="E2839" i="3"/>
  <c r="D2839" i="3"/>
  <c r="E2838" i="3"/>
  <c r="D2838" i="3"/>
  <c r="E2837" i="3"/>
  <c r="D2837" i="3"/>
  <c r="E2836" i="3"/>
  <c r="D2836" i="3"/>
  <c r="E2835" i="3"/>
  <c r="D2835" i="3"/>
  <c r="E2834" i="3"/>
  <c r="D2834" i="3"/>
  <c r="E2833" i="3"/>
  <c r="D2833" i="3"/>
  <c r="E2832" i="3"/>
  <c r="D2832" i="3"/>
  <c r="E2831" i="3"/>
  <c r="D2831" i="3"/>
  <c r="E2830" i="3"/>
  <c r="D2830" i="3"/>
  <c r="E2829" i="3"/>
  <c r="D2829" i="3"/>
  <c r="E2828" i="3"/>
  <c r="D2828" i="3"/>
  <c r="E2827" i="3"/>
  <c r="D2827" i="3"/>
  <c r="E2826" i="3"/>
  <c r="D2826" i="3"/>
  <c r="E2825" i="3"/>
  <c r="D2825" i="3"/>
  <c r="E2824" i="3"/>
  <c r="D2824" i="3"/>
  <c r="E2823" i="3"/>
  <c r="D2823" i="3"/>
  <c r="E2822" i="3"/>
  <c r="D2822" i="3"/>
  <c r="E2821" i="3"/>
  <c r="D2821" i="3"/>
  <c r="E2820" i="3"/>
  <c r="D2820" i="3"/>
  <c r="E2819" i="3"/>
  <c r="D2819" i="3"/>
  <c r="E2818" i="3"/>
  <c r="D2818" i="3"/>
  <c r="E2817" i="3"/>
  <c r="D2817" i="3"/>
  <c r="E2816" i="3"/>
  <c r="D2816" i="3"/>
  <c r="E2815" i="3"/>
  <c r="D2815" i="3"/>
  <c r="E2814" i="3"/>
  <c r="D2814" i="3"/>
  <c r="E2813" i="3"/>
  <c r="D2813" i="3"/>
  <c r="E2812" i="3"/>
  <c r="D2812" i="3"/>
  <c r="E2811" i="3"/>
  <c r="D2811" i="3"/>
  <c r="E2810" i="3"/>
  <c r="D2810" i="3"/>
  <c r="E2809" i="3"/>
  <c r="D2809" i="3"/>
  <c r="E2808" i="3"/>
  <c r="D2808" i="3"/>
  <c r="E2807" i="3"/>
  <c r="D2807" i="3"/>
  <c r="E2806" i="3"/>
  <c r="D2806" i="3"/>
  <c r="E2805" i="3"/>
  <c r="D2805" i="3"/>
  <c r="E2804" i="3"/>
  <c r="D2804" i="3"/>
  <c r="E2803" i="3"/>
  <c r="D2803" i="3"/>
  <c r="E2802" i="3"/>
  <c r="D2802" i="3"/>
  <c r="E2801" i="3"/>
  <c r="D2801" i="3"/>
  <c r="E2800" i="3"/>
  <c r="D2800" i="3"/>
  <c r="E2799" i="3"/>
  <c r="D2799" i="3"/>
  <c r="E2798" i="3"/>
  <c r="D2798" i="3"/>
  <c r="E2797" i="3"/>
  <c r="D2797" i="3"/>
  <c r="E2796" i="3"/>
  <c r="D2796" i="3"/>
  <c r="E2795" i="3"/>
  <c r="D2795" i="3"/>
  <c r="E2794" i="3"/>
  <c r="D2794" i="3"/>
  <c r="E2793" i="3"/>
  <c r="D2793" i="3"/>
  <c r="E2792" i="3"/>
  <c r="D2792" i="3"/>
  <c r="E2791" i="3"/>
  <c r="D2791" i="3"/>
  <c r="E2790" i="3"/>
  <c r="D2790" i="3"/>
  <c r="E2789" i="3"/>
  <c r="D2789" i="3"/>
  <c r="E2788" i="3"/>
  <c r="D2788" i="3"/>
  <c r="E2787" i="3"/>
  <c r="D2787" i="3"/>
  <c r="E2786" i="3"/>
  <c r="D2786" i="3"/>
  <c r="E2785" i="3"/>
  <c r="D2785" i="3"/>
  <c r="E2784" i="3"/>
  <c r="D2784" i="3"/>
  <c r="E2783" i="3"/>
  <c r="D2783" i="3"/>
  <c r="E2782" i="3"/>
  <c r="D2782" i="3"/>
  <c r="E2781" i="3"/>
  <c r="D2781" i="3"/>
  <c r="E2780" i="3"/>
  <c r="D2780" i="3"/>
  <c r="E2779" i="3"/>
  <c r="D2779" i="3"/>
  <c r="E2778" i="3"/>
  <c r="D2778" i="3"/>
  <c r="E2777" i="3"/>
  <c r="D2777" i="3"/>
  <c r="E2776" i="3"/>
  <c r="D2776" i="3"/>
  <c r="E2775" i="3"/>
  <c r="D2775" i="3"/>
  <c r="E2774" i="3"/>
  <c r="D2774" i="3"/>
  <c r="E2773" i="3"/>
  <c r="D2773" i="3"/>
  <c r="E2772" i="3"/>
  <c r="D2772" i="3"/>
  <c r="E2771" i="3"/>
  <c r="D2771" i="3"/>
  <c r="E2770" i="3"/>
  <c r="D2770" i="3"/>
  <c r="E2769" i="3"/>
  <c r="D2769" i="3"/>
  <c r="E2768" i="3"/>
  <c r="D2768" i="3"/>
  <c r="E2767" i="3"/>
  <c r="D2767" i="3"/>
  <c r="E2766" i="3"/>
  <c r="D2766" i="3"/>
  <c r="E2765" i="3"/>
  <c r="D2765" i="3"/>
  <c r="E2764" i="3"/>
  <c r="D2764" i="3"/>
  <c r="E2763" i="3"/>
  <c r="D2763" i="3"/>
  <c r="E2762" i="3"/>
  <c r="D2762" i="3"/>
  <c r="E2761" i="3"/>
  <c r="D2761" i="3"/>
  <c r="E2760" i="3"/>
  <c r="D2760" i="3"/>
  <c r="E2759" i="3"/>
  <c r="D2759" i="3"/>
  <c r="E2758" i="3"/>
  <c r="D2758" i="3"/>
  <c r="E2757" i="3"/>
  <c r="D2757" i="3"/>
  <c r="E2756" i="3"/>
  <c r="D2756" i="3"/>
  <c r="E2755" i="3"/>
  <c r="D2755" i="3"/>
  <c r="E2754" i="3"/>
  <c r="D2754" i="3"/>
  <c r="E2753" i="3"/>
  <c r="D2753" i="3"/>
  <c r="E2752" i="3"/>
  <c r="D2752" i="3"/>
  <c r="E2751" i="3"/>
  <c r="D2751" i="3"/>
  <c r="E2750" i="3"/>
  <c r="D2750" i="3"/>
  <c r="E2749" i="3"/>
  <c r="D2749" i="3"/>
  <c r="E2748" i="3"/>
  <c r="D2748" i="3"/>
  <c r="E2747" i="3"/>
  <c r="D2747" i="3"/>
  <c r="E2746" i="3"/>
  <c r="D2746" i="3"/>
  <c r="E2745" i="3"/>
  <c r="D2745" i="3"/>
  <c r="E2744" i="3"/>
  <c r="D2744" i="3"/>
  <c r="E2743" i="3"/>
  <c r="D2743" i="3"/>
  <c r="E2742" i="3"/>
  <c r="D2742" i="3"/>
  <c r="E2741" i="3"/>
  <c r="D2741" i="3"/>
  <c r="E2740" i="3"/>
  <c r="D2740" i="3"/>
  <c r="E2739" i="3"/>
  <c r="D2739" i="3"/>
  <c r="E2738" i="3"/>
  <c r="D2738" i="3"/>
  <c r="E2737" i="3"/>
  <c r="D2737" i="3"/>
  <c r="E2736" i="3"/>
  <c r="D2736" i="3"/>
  <c r="E2735" i="3"/>
  <c r="D2735" i="3"/>
  <c r="E2734" i="3"/>
  <c r="D2734" i="3"/>
  <c r="E2733" i="3"/>
  <c r="D2733" i="3"/>
  <c r="E2732" i="3"/>
  <c r="D2732" i="3"/>
  <c r="E2731" i="3"/>
  <c r="D2731" i="3"/>
  <c r="E2730" i="3"/>
  <c r="D2730" i="3"/>
  <c r="E2729" i="3"/>
  <c r="D2729" i="3"/>
  <c r="E2728" i="3"/>
  <c r="D2728" i="3"/>
  <c r="E2727" i="3"/>
  <c r="D2727" i="3"/>
  <c r="E2726" i="3"/>
  <c r="D2726" i="3"/>
  <c r="E2725" i="3"/>
  <c r="D2725" i="3"/>
  <c r="E2724" i="3"/>
  <c r="D2724" i="3"/>
  <c r="E2723" i="3"/>
  <c r="D2723" i="3"/>
  <c r="E2722" i="3"/>
  <c r="D2722" i="3"/>
  <c r="E2721" i="3"/>
  <c r="D2721" i="3"/>
  <c r="E2720" i="3"/>
  <c r="D2720" i="3"/>
  <c r="E2719" i="3"/>
  <c r="D2719" i="3"/>
  <c r="E2718" i="3"/>
  <c r="D2718" i="3"/>
  <c r="E2717" i="3"/>
  <c r="D2717" i="3"/>
  <c r="E2716" i="3"/>
  <c r="D2716" i="3"/>
  <c r="E2715" i="3"/>
  <c r="D2715" i="3"/>
  <c r="E2714" i="3"/>
  <c r="D2714" i="3"/>
  <c r="E2713" i="3"/>
  <c r="D2713" i="3"/>
  <c r="E2712" i="3"/>
  <c r="D2712" i="3"/>
  <c r="E2711" i="3"/>
  <c r="D2711" i="3"/>
  <c r="E2710" i="3"/>
  <c r="D2710" i="3"/>
  <c r="E2709" i="3"/>
  <c r="D2709" i="3"/>
  <c r="E2708" i="3"/>
  <c r="D2708" i="3"/>
  <c r="E2707" i="3"/>
  <c r="D2707" i="3"/>
  <c r="E2706" i="3"/>
  <c r="D2706" i="3"/>
  <c r="E2705" i="3"/>
  <c r="D2705" i="3"/>
  <c r="E2704" i="3"/>
  <c r="D2704" i="3"/>
  <c r="E2703" i="3"/>
  <c r="D2703" i="3"/>
  <c r="E2702" i="3"/>
  <c r="D2702" i="3"/>
  <c r="E2701" i="3"/>
  <c r="D2701" i="3"/>
  <c r="E2700" i="3"/>
  <c r="D2700" i="3"/>
  <c r="E2699" i="3"/>
  <c r="D2699" i="3"/>
  <c r="E2698" i="3"/>
  <c r="D2698" i="3"/>
  <c r="E2697" i="3"/>
  <c r="D2697" i="3"/>
  <c r="E2696" i="3"/>
  <c r="D2696" i="3"/>
  <c r="E2695" i="3"/>
  <c r="D2695" i="3"/>
  <c r="E2694" i="3"/>
  <c r="D2694" i="3"/>
  <c r="E2693" i="3"/>
  <c r="D2693" i="3"/>
  <c r="E2692" i="3"/>
  <c r="D2692" i="3"/>
  <c r="E2691" i="3"/>
  <c r="D2691" i="3"/>
  <c r="E2690" i="3"/>
  <c r="D2690" i="3"/>
  <c r="E2689" i="3"/>
  <c r="D2689" i="3"/>
  <c r="E2688" i="3"/>
  <c r="D2688" i="3"/>
  <c r="E2687" i="3"/>
  <c r="D2687" i="3"/>
  <c r="E2686" i="3"/>
  <c r="D2686" i="3"/>
  <c r="E2685" i="3"/>
  <c r="D2685" i="3"/>
  <c r="E2684" i="3"/>
  <c r="D2684" i="3"/>
  <c r="E2683" i="3"/>
  <c r="D2683" i="3"/>
  <c r="E2682" i="3"/>
  <c r="D2682" i="3"/>
  <c r="E2681" i="3"/>
  <c r="D2681" i="3"/>
  <c r="E2680" i="3"/>
  <c r="D2680" i="3"/>
  <c r="E2679" i="3"/>
  <c r="D2679" i="3"/>
  <c r="E2678" i="3"/>
  <c r="D2678" i="3"/>
  <c r="E2677" i="3"/>
  <c r="D2677" i="3"/>
  <c r="E2676" i="3"/>
  <c r="D2676" i="3"/>
  <c r="E2675" i="3"/>
  <c r="D2675" i="3"/>
  <c r="E2674" i="3"/>
  <c r="D2674" i="3"/>
  <c r="E2673" i="3"/>
  <c r="D2673" i="3"/>
  <c r="E2672" i="3"/>
  <c r="D2672" i="3"/>
  <c r="E2671" i="3"/>
  <c r="D2671" i="3"/>
  <c r="E2670" i="3"/>
  <c r="D2670" i="3"/>
  <c r="E2669" i="3"/>
  <c r="D2669" i="3"/>
  <c r="E2668" i="3"/>
  <c r="D2668" i="3"/>
  <c r="E2667" i="3"/>
  <c r="D2667" i="3"/>
  <c r="E2666" i="3"/>
  <c r="D2666" i="3"/>
  <c r="E2665" i="3"/>
  <c r="D2665" i="3"/>
  <c r="E2664" i="3"/>
  <c r="D2664" i="3"/>
  <c r="E2663" i="3"/>
  <c r="D2663" i="3"/>
  <c r="E2662" i="3"/>
  <c r="D2662" i="3"/>
  <c r="E2661" i="3"/>
  <c r="D2661" i="3"/>
  <c r="E2660" i="3"/>
  <c r="D2660" i="3"/>
  <c r="E2659" i="3"/>
  <c r="D2659" i="3"/>
  <c r="E2658" i="3"/>
  <c r="D2658" i="3"/>
  <c r="E2657" i="3"/>
  <c r="D2657" i="3"/>
  <c r="E2656" i="3"/>
  <c r="D2656" i="3"/>
  <c r="E2655" i="3"/>
  <c r="D2655" i="3"/>
  <c r="E2654" i="3"/>
  <c r="D2654" i="3"/>
  <c r="E2653" i="3"/>
  <c r="D2653" i="3"/>
  <c r="E2652" i="3"/>
  <c r="D2652" i="3"/>
  <c r="E2651" i="3"/>
  <c r="D2651" i="3"/>
  <c r="E2650" i="3"/>
  <c r="D2650" i="3"/>
  <c r="E2649" i="3"/>
  <c r="D2649" i="3"/>
  <c r="E2648" i="3"/>
  <c r="D2648" i="3"/>
  <c r="E2647" i="3"/>
  <c r="D2647" i="3"/>
  <c r="E2646" i="3"/>
  <c r="D2646" i="3"/>
  <c r="E2645" i="3"/>
  <c r="D2645" i="3"/>
  <c r="E2644" i="3"/>
  <c r="D2644" i="3"/>
  <c r="E2643" i="3"/>
  <c r="D2643" i="3"/>
  <c r="E2642" i="3"/>
  <c r="D2642" i="3"/>
  <c r="E2641" i="3"/>
  <c r="D2641" i="3"/>
  <c r="E2640" i="3"/>
  <c r="D2640" i="3"/>
  <c r="E2639" i="3"/>
  <c r="D2639" i="3"/>
  <c r="E2638" i="3"/>
  <c r="D2638" i="3"/>
  <c r="E2637" i="3"/>
  <c r="D2637" i="3"/>
  <c r="E2636" i="3"/>
  <c r="D2636" i="3"/>
  <c r="E2635" i="3"/>
  <c r="D2635" i="3"/>
  <c r="E2634" i="3"/>
  <c r="D2634" i="3"/>
  <c r="E2633" i="3"/>
  <c r="D2633" i="3"/>
  <c r="E2632" i="3"/>
  <c r="D2632" i="3"/>
  <c r="E2631" i="3"/>
  <c r="D2631" i="3"/>
  <c r="E2630" i="3"/>
  <c r="D2630" i="3"/>
  <c r="E2629" i="3"/>
  <c r="D2629" i="3"/>
  <c r="E2628" i="3"/>
  <c r="D2628" i="3"/>
  <c r="E2627" i="3"/>
  <c r="D2627" i="3"/>
  <c r="E2626" i="3"/>
  <c r="D2626" i="3"/>
  <c r="E2625" i="3"/>
  <c r="D2625" i="3"/>
  <c r="E2624" i="3"/>
  <c r="D2624" i="3"/>
  <c r="E2623" i="3"/>
  <c r="D2623" i="3"/>
  <c r="E2622" i="3"/>
  <c r="D2622" i="3"/>
  <c r="E2621" i="3"/>
  <c r="D2621" i="3"/>
  <c r="E2620" i="3"/>
  <c r="D2620" i="3"/>
  <c r="E2619" i="3"/>
  <c r="D2619" i="3"/>
  <c r="E2618" i="3"/>
  <c r="D2618" i="3"/>
  <c r="E2617" i="3"/>
  <c r="D2617" i="3"/>
  <c r="E2616" i="3"/>
  <c r="D2616" i="3"/>
  <c r="E2615" i="3"/>
  <c r="D2615" i="3"/>
  <c r="E2614" i="3"/>
  <c r="D2614" i="3"/>
  <c r="E2613" i="3"/>
  <c r="D2613" i="3"/>
  <c r="E2612" i="3"/>
  <c r="D2612" i="3"/>
  <c r="E2611" i="3"/>
  <c r="D2611" i="3"/>
  <c r="E2610" i="3"/>
  <c r="D2610" i="3"/>
  <c r="E2609" i="3"/>
  <c r="D2609" i="3"/>
  <c r="E2608" i="3"/>
  <c r="D2608" i="3"/>
  <c r="E2607" i="3"/>
  <c r="D2607" i="3"/>
  <c r="E2606" i="3"/>
  <c r="D2606" i="3"/>
  <c r="E2605" i="3"/>
  <c r="D2605" i="3"/>
  <c r="E2604" i="3"/>
  <c r="D2604" i="3"/>
  <c r="E2603" i="3"/>
  <c r="D2603" i="3"/>
  <c r="E2602" i="3"/>
  <c r="D2602" i="3"/>
  <c r="E2601" i="3"/>
  <c r="D2601" i="3"/>
  <c r="E2600" i="3"/>
  <c r="D2600" i="3"/>
  <c r="E2599" i="3"/>
  <c r="D2599" i="3"/>
  <c r="E2598" i="3"/>
  <c r="D2598" i="3"/>
  <c r="E2597" i="3"/>
  <c r="D2597" i="3"/>
  <c r="E2596" i="3"/>
  <c r="D2596" i="3"/>
  <c r="E2595" i="3"/>
  <c r="D2595" i="3"/>
  <c r="E2594" i="3"/>
  <c r="D2594" i="3"/>
  <c r="E2593" i="3"/>
  <c r="D2593" i="3"/>
  <c r="E2592" i="3"/>
  <c r="D2592" i="3"/>
  <c r="E2591" i="3"/>
  <c r="D2591" i="3"/>
  <c r="E2590" i="3"/>
  <c r="D2590" i="3"/>
  <c r="E2589" i="3"/>
  <c r="D2589" i="3"/>
  <c r="E2588" i="3"/>
  <c r="D2588" i="3"/>
  <c r="E2587" i="3"/>
  <c r="D2587" i="3"/>
  <c r="E2586" i="3"/>
  <c r="D2586" i="3"/>
  <c r="E2585" i="3"/>
  <c r="D2585" i="3"/>
  <c r="E2584" i="3"/>
  <c r="D2584" i="3"/>
  <c r="E2583" i="3"/>
  <c r="D2583" i="3"/>
  <c r="E2582" i="3"/>
  <c r="D2582" i="3"/>
  <c r="E2581" i="3"/>
  <c r="D2581" i="3"/>
  <c r="E2580" i="3"/>
  <c r="D2580" i="3"/>
  <c r="E2579" i="3"/>
  <c r="D2579" i="3"/>
  <c r="E2578" i="3"/>
  <c r="D2578" i="3"/>
  <c r="E2577" i="3"/>
  <c r="D2577" i="3"/>
  <c r="E2576" i="3"/>
  <c r="D2576" i="3"/>
  <c r="E2575" i="3"/>
  <c r="D2575" i="3"/>
  <c r="E2574" i="3"/>
  <c r="D2574" i="3"/>
  <c r="E2573" i="3"/>
  <c r="D2573" i="3"/>
  <c r="E2572" i="3"/>
  <c r="D2572" i="3"/>
  <c r="E2571" i="3"/>
  <c r="D2571" i="3"/>
  <c r="E2570" i="3"/>
  <c r="D2570" i="3"/>
  <c r="E2569" i="3"/>
  <c r="D2569" i="3"/>
  <c r="E2568" i="3"/>
  <c r="D2568" i="3"/>
  <c r="E2567" i="3"/>
  <c r="D2567" i="3"/>
  <c r="E2566" i="3"/>
  <c r="D2566" i="3"/>
  <c r="E2565" i="3"/>
  <c r="D2565" i="3"/>
  <c r="E2564" i="3"/>
  <c r="D2564" i="3"/>
  <c r="E2563" i="3"/>
  <c r="D2563" i="3"/>
  <c r="E2562" i="3"/>
  <c r="D2562" i="3"/>
  <c r="E2561" i="3"/>
  <c r="D2561" i="3"/>
  <c r="E2560" i="3"/>
  <c r="D2560" i="3"/>
  <c r="E2559" i="3"/>
  <c r="D2559" i="3"/>
  <c r="E2558" i="3"/>
  <c r="D2558" i="3"/>
  <c r="E2557" i="3"/>
  <c r="D2557" i="3"/>
  <c r="E2556" i="3"/>
  <c r="D2556" i="3"/>
  <c r="E2555" i="3"/>
  <c r="D2555" i="3"/>
  <c r="E2554" i="3"/>
  <c r="D2554" i="3"/>
  <c r="E2553" i="3"/>
  <c r="D2553" i="3"/>
  <c r="E2552" i="3"/>
  <c r="D2552" i="3"/>
  <c r="E2551" i="3"/>
  <c r="D2551" i="3"/>
  <c r="E2550" i="3"/>
  <c r="D2550" i="3"/>
  <c r="E2549" i="3"/>
  <c r="D2549" i="3"/>
  <c r="E2548" i="3"/>
  <c r="D2548" i="3"/>
  <c r="E2547" i="3"/>
  <c r="D2547" i="3"/>
  <c r="E2546" i="3"/>
  <c r="D2546" i="3"/>
  <c r="E2545" i="3"/>
  <c r="D2545" i="3"/>
  <c r="E2544" i="3"/>
  <c r="D2544" i="3"/>
  <c r="E2543" i="3"/>
  <c r="D2543" i="3"/>
  <c r="E2542" i="3"/>
  <c r="D2542" i="3"/>
  <c r="E2541" i="3"/>
  <c r="D2541" i="3"/>
  <c r="E2540" i="3"/>
  <c r="D2540" i="3"/>
  <c r="E2539" i="3"/>
  <c r="D2539" i="3"/>
  <c r="E2538" i="3"/>
  <c r="D2538" i="3"/>
  <c r="E2537" i="3"/>
  <c r="D2537" i="3"/>
  <c r="E2536" i="3"/>
  <c r="D2536" i="3"/>
  <c r="E2535" i="3"/>
  <c r="D2535" i="3"/>
  <c r="E2534" i="3"/>
  <c r="D2534" i="3"/>
  <c r="E2533" i="3"/>
  <c r="D2533" i="3"/>
  <c r="E2532" i="3"/>
  <c r="D2532" i="3"/>
  <c r="E2531" i="3"/>
  <c r="D2531" i="3"/>
  <c r="E2530" i="3"/>
  <c r="D2530" i="3"/>
  <c r="E2529" i="3"/>
  <c r="D2529" i="3"/>
  <c r="E2528" i="3"/>
  <c r="D2528" i="3"/>
  <c r="E2527" i="3"/>
  <c r="D2527" i="3"/>
  <c r="E2526" i="3"/>
  <c r="D2526" i="3"/>
  <c r="E2525" i="3"/>
  <c r="D2525" i="3"/>
  <c r="E2524" i="3"/>
  <c r="D2524" i="3"/>
  <c r="E2523" i="3"/>
  <c r="D2523" i="3"/>
  <c r="E2522" i="3"/>
  <c r="D2522" i="3"/>
  <c r="E2521" i="3"/>
  <c r="D2521" i="3"/>
  <c r="E2520" i="3"/>
  <c r="D2520" i="3"/>
  <c r="E2519" i="3"/>
  <c r="D2519" i="3"/>
  <c r="E2518" i="3"/>
  <c r="D2518" i="3"/>
  <c r="E2517" i="3"/>
  <c r="D2517" i="3"/>
  <c r="E2516" i="3"/>
  <c r="D2516" i="3"/>
  <c r="E2515" i="3"/>
  <c r="D2515" i="3"/>
  <c r="E2514" i="3"/>
  <c r="D2514" i="3"/>
  <c r="E2513" i="3"/>
  <c r="D2513" i="3"/>
  <c r="E2512" i="3"/>
  <c r="D2512" i="3"/>
  <c r="E2511" i="3"/>
  <c r="D2511" i="3"/>
  <c r="E2510" i="3"/>
  <c r="D2510" i="3"/>
  <c r="E2509" i="3"/>
  <c r="D2509" i="3"/>
  <c r="E2508" i="3"/>
  <c r="D2508" i="3"/>
  <c r="E2507" i="3"/>
  <c r="D2507" i="3"/>
  <c r="E2506" i="3"/>
  <c r="D2506" i="3"/>
  <c r="E2505" i="3"/>
  <c r="D2505" i="3"/>
  <c r="E2504" i="3"/>
  <c r="D2504" i="3"/>
  <c r="E2503" i="3"/>
  <c r="D2503" i="3"/>
  <c r="E2502" i="3"/>
  <c r="D2502" i="3"/>
  <c r="E2501" i="3"/>
  <c r="D2501" i="3"/>
  <c r="E2500" i="3"/>
  <c r="D2500" i="3"/>
  <c r="E2499" i="3"/>
  <c r="D2499" i="3"/>
  <c r="E2498" i="3"/>
  <c r="D2498" i="3"/>
  <c r="E2497" i="3"/>
  <c r="D2497" i="3"/>
  <c r="E2496" i="3"/>
  <c r="D2496" i="3"/>
  <c r="E2495" i="3"/>
  <c r="D2495" i="3"/>
  <c r="E2494" i="3"/>
  <c r="D2494" i="3"/>
  <c r="E2493" i="3"/>
  <c r="D2493" i="3"/>
  <c r="E2492" i="3"/>
  <c r="D2492" i="3"/>
  <c r="E2491" i="3"/>
  <c r="D2491" i="3"/>
  <c r="E2490" i="3"/>
  <c r="D2490" i="3"/>
  <c r="E2489" i="3"/>
  <c r="D2489" i="3"/>
  <c r="E2488" i="3"/>
  <c r="D2488" i="3"/>
  <c r="E2487" i="3"/>
  <c r="D2487" i="3"/>
  <c r="E2486" i="3"/>
  <c r="D2486" i="3"/>
  <c r="E2485" i="3"/>
  <c r="D2485" i="3"/>
  <c r="E2484" i="3"/>
  <c r="D2484" i="3"/>
  <c r="E2483" i="3"/>
  <c r="D2483" i="3"/>
  <c r="E2482" i="3"/>
  <c r="D2482" i="3"/>
  <c r="E2481" i="3"/>
  <c r="D2481" i="3"/>
  <c r="E2480" i="3"/>
  <c r="D2480" i="3"/>
  <c r="E2479" i="3"/>
  <c r="D2479" i="3"/>
  <c r="E2478" i="3"/>
  <c r="D2478" i="3"/>
  <c r="E2477" i="3"/>
  <c r="D2477" i="3"/>
  <c r="E2476" i="3"/>
  <c r="D2476" i="3"/>
  <c r="E2475" i="3"/>
  <c r="D2475" i="3"/>
  <c r="E2474" i="3"/>
  <c r="D2474" i="3"/>
  <c r="E2473" i="3"/>
  <c r="D2473" i="3"/>
  <c r="E2472" i="3"/>
  <c r="D2472" i="3"/>
  <c r="E2471" i="3"/>
  <c r="D2471" i="3"/>
  <c r="E2470" i="3"/>
  <c r="D2470" i="3"/>
  <c r="E2469" i="3"/>
  <c r="D2469" i="3"/>
  <c r="E2468" i="3"/>
  <c r="D2468" i="3"/>
  <c r="E2467" i="3"/>
  <c r="D2467" i="3"/>
  <c r="E2466" i="3"/>
  <c r="D2466" i="3"/>
  <c r="E2465" i="3"/>
  <c r="D2465" i="3"/>
  <c r="E2464" i="3"/>
  <c r="D2464" i="3"/>
  <c r="E2463" i="3"/>
  <c r="D2463" i="3"/>
  <c r="E2462" i="3"/>
  <c r="D2462" i="3"/>
  <c r="E2461" i="3"/>
  <c r="D2461" i="3"/>
  <c r="E2460" i="3"/>
  <c r="D2460" i="3"/>
  <c r="E2459" i="3"/>
  <c r="D2459" i="3"/>
  <c r="E2458" i="3"/>
  <c r="D2458" i="3"/>
  <c r="E2457" i="3"/>
  <c r="D2457" i="3"/>
  <c r="E2456" i="3"/>
  <c r="D2456" i="3"/>
  <c r="E2455" i="3"/>
  <c r="D2455" i="3"/>
  <c r="E2454" i="3"/>
  <c r="D2454" i="3"/>
  <c r="E2453" i="3"/>
  <c r="D2453" i="3"/>
  <c r="E2452" i="3"/>
  <c r="D2452" i="3"/>
  <c r="E2451" i="3"/>
  <c r="D2451" i="3"/>
  <c r="E2450" i="3"/>
  <c r="D2450" i="3"/>
  <c r="E2449" i="3"/>
  <c r="D2449" i="3"/>
  <c r="E2448" i="3"/>
  <c r="D2448" i="3"/>
  <c r="E2447" i="3"/>
  <c r="D2447" i="3"/>
  <c r="E2446" i="3"/>
  <c r="D2446" i="3"/>
  <c r="E2445" i="3"/>
  <c r="D2445" i="3"/>
  <c r="E2444" i="3"/>
  <c r="D2444" i="3"/>
  <c r="E2443" i="3"/>
  <c r="D2443" i="3"/>
  <c r="E2442" i="3"/>
  <c r="D2442" i="3"/>
  <c r="E2441" i="3"/>
  <c r="D2441" i="3"/>
  <c r="E2440" i="3"/>
  <c r="D2440" i="3"/>
  <c r="E2439" i="3"/>
  <c r="D2439" i="3"/>
  <c r="E2438" i="3"/>
  <c r="D2438" i="3"/>
  <c r="E2437" i="3"/>
  <c r="D2437" i="3"/>
  <c r="E2436" i="3"/>
  <c r="D2436" i="3"/>
  <c r="E2435" i="3"/>
  <c r="D2435" i="3"/>
  <c r="E2434" i="3"/>
  <c r="D2434" i="3"/>
  <c r="E2433" i="3"/>
  <c r="D2433" i="3"/>
  <c r="E2432" i="3"/>
  <c r="D2432" i="3"/>
  <c r="E2431" i="3"/>
  <c r="D2431" i="3"/>
  <c r="E2430" i="3"/>
  <c r="D2430" i="3"/>
  <c r="E2429" i="3"/>
  <c r="D2429" i="3"/>
  <c r="E2428" i="3"/>
  <c r="D2428" i="3"/>
  <c r="E2427" i="3"/>
  <c r="D2427" i="3"/>
  <c r="E2426" i="3"/>
  <c r="D2426" i="3"/>
  <c r="E2425" i="3"/>
  <c r="D2425" i="3"/>
  <c r="E2424" i="3"/>
  <c r="D2424" i="3"/>
  <c r="E2423" i="3"/>
  <c r="D2423" i="3"/>
  <c r="E2422" i="3"/>
  <c r="D2422" i="3"/>
  <c r="E2421" i="3"/>
  <c r="D2421" i="3"/>
  <c r="E2420" i="3"/>
  <c r="D2420" i="3"/>
  <c r="E2419" i="3"/>
  <c r="D2419" i="3"/>
  <c r="E2418" i="3"/>
  <c r="D2418" i="3"/>
  <c r="E2417" i="3"/>
  <c r="D2417" i="3"/>
  <c r="E2416" i="3"/>
  <c r="D2416" i="3"/>
  <c r="E2415" i="3"/>
  <c r="D2415" i="3"/>
  <c r="E2414" i="3"/>
  <c r="D2414" i="3"/>
  <c r="E2413" i="3"/>
  <c r="D2413" i="3"/>
  <c r="E2412" i="3"/>
  <c r="D2412" i="3"/>
  <c r="E2411" i="3"/>
  <c r="D2411" i="3"/>
  <c r="E2410" i="3"/>
  <c r="D2410" i="3"/>
  <c r="E2409" i="3"/>
  <c r="D2409" i="3"/>
  <c r="E2408" i="3"/>
  <c r="D2408" i="3"/>
  <c r="E2407" i="3"/>
  <c r="D2407" i="3"/>
  <c r="E2406" i="3"/>
  <c r="D2406" i="3"/>
  <c r="E2405" i="3"/>
  <c r="D2405" i="3"/>
  <c r="E2404" i="3"/>
  <c r="D2404" i="3"/>
  <c r="E2403" i="3"/>
  <c r="D2403" i="3"/>
  <c r="E2402" i="3"/>
  <c r="D2402" i="3"/>
  <c r="E2401" i="3"/>
  <c r="D2401" i="3"/>
  <c r="E2400" i="3"/>
  <c r="D2400" i="3"/>
  <c r="E2399" i="3"/>
  <c r="D2399" i="3"/>
  <c r="E2398" i="3"/>
  <c r="D2398" i="3"/>
  <c r="E2397" i="3"/>
  <c r="D2397" i="3"/>
  <c r="E2396" i="3"/>
  <c r="D2396" i="3"/>
  <c r="E2395" i="3"/>
  <c r="D2395" i="3"/>
  <c r="E2394" i="3"/>
  <c r="D2394" i="3"/>
  <c r="E2393" i="3"/>
  <c r="D2393" i="3"/>
  <c r="E2392" i="3"/>
  <c r="D2392" i="3"/>
  <c r="E2391" i="3"/>
  <c r="D2391" i="3"/>
  <c r="E2390" i="3"/>
  <c r="D2390" i="3"/>
  <c r="E2389" i="3"/>
  <c r="D2389" i="3"/>
  <c r="E2388" i="3"/>
  <c r="D2388" i="3"/>
  <c r="E2387" i="3"/>
  <c r="D2387" i="3"/>
  <c r="E2386" i="3"/>
  <c r="D2386" i="3"/>
  <c r="E2385" i="3"/>
  <c r="D2385" i="3"/>
  <c r="E2384" i="3"/>
  <c r="D2384" i="3"/>
  <c r="E2383" i="3"/>
  <c r="D2383" i="3"/>
  <c r="E2382" i="3"/>
  <c r="D2382" i="3"/>
  <c r="E2381" i="3"/>
  <c r="D2381" i="3"/>
  <c r="E2380" i="3"/>
  <c r="D2380" i="3"/>
  <c r="E2379" i="3"/>
  <c r="D2379" i="3"/>
  <c r="E2378" i="3"/>
  <c r="D2378" i="3"/>
  <c r="E2377" i="3"/>
  <c r="D2377" i="3"/>
  <c r="E2376" i="3"/>
  <c r="D2376" i="3"/>
  <c r="E2375" i="3"/>
  <c r="D2375" i="3"/>
  <c r="E2374" i="3"/>
  <c r="D2374" i="3"/>
  <c r="E2373" i="3"/>
  <c r="D2373" i="3"/>
  <c r="E2372" i="3"/>
  <c r="D2372" i="3"/>
  <c r="E2371" i="3"/>
  <c r="D2371" i="3"/>
  <c r="E2370" i="3"/>
  <c r="D2370" i="3"/>
  <c r="E2369" i="3"/>
  <c r="D2369" i="3"/>
  <c r="E2368" i="3"/>
  <c r="D2368" i="3"/>
  <c r="E2367" i="3"/>
  <c r="D2367" i="3"/>
  <c r="E2366" i="3"/>
  <c r="D2366" i="3"/>
  <c r="E2365" i="3"/>
  <c r="D2365" i="3"/>
  <c r="E2364" i="3"/>
  <c r="D2364" i="3"/>
  <c r="E2363" i="3"/>
  <c r="D2363" i="3"/>
  <c r="E2362" i="3"/>
  <c r="D2362" i="3"/>
  <c r="E2361" i="3"/>
  <c r="D2361" i="3"/>
  <c r="E2360" i="3"/>
  <c r="D2360" i="3"/>
  <c r="E2359" i="3"/>
  <c r="D2359" i="3"/>
  <c r="E2358" i="3"/>
  <c r="D2358" i="3"/>
  <c r="E2357" i="3"/>
  <c r="D2357" i="3"/>
  <c r="E2356" i="3"/>
  <c r="D2356" i="3"/>
  <c r="E2355" i="3"/>
  <c r="D2355" i="3"/>
  <c r="E2354" i="3"/>
  <c r="D2354" i="3"/>
  <c r="E2353" i="3"/>
  <c r="D2353" i="3"/>
  <c r="E2352" i="3"/>
  <c r="D2352" i="3"/>
  <c r="E2351" i="3"/>
  <c r="D2351" i="3"/>
  <c r="E2350" i="3"/>
  <c r="D2350" i="3"/>
  <c r="E2349" i="3"/>
  <c r="D2349" i="3"/>
  <c r="E2348" i="3"/>
  <c r="D2348" i="3"/>
  <c r="E2347" i="3"/>
  <c r="D2347" i="3"/>
  <c r="E2346" i="3"/>
  <c r="D2346" i="3"/>
  <c r="E2345" i="3"/>
  <c r="D2345" i="3"/>
  <c r="E2344" i="3"/>
  <c r="D2344" i="3"/>
  <c r="E2343" i="3"/>
  <c r="D2343" i="3"/>
  <c r="E2342" i="3"/>
  <c r="D2342" i="3"/>
  <c r="E2341" i="3"/>
  <c r="D2341" i="3"/>
  <c r="E2340" i="3"/>
  <c r="D2340" i="3"/>
  <c r="E2339" i="3"/>
  <c r="D2339" i="3"/>
  <c r="E2338" i="3"/>
  <c r="D2338" i="3"/>
  <c r="E2337" i="3"/>
  <c r="D2337" i="3"/>
  <c r="E2336" i="3"/>
  <c r="D2336" i="3"/>
  <c r="E2335" i="3"/>
  <c r="D2335" i="3"/>
  <c r="E2334" i="3"/>
  <c r="D2334" i="3"/>
  <c r="E2333" i="3"/>
  <c r="D2333" i="3"/>
  <c r="E2332" i="3"/>
  <c r="D2332" i="3"/>
  <c r="E2331" i="3"/>
  <c r="D2331" i="3"/>
  <c r="E2330" i="3"/>
  <c r="D2330" i="3"/>
  <c r="E2329" i="3"/>
  <c r="D2329" i="3"/>
  <c r="E2328" i="3"/>
  <c r="D2328" i="3"/>
  <c r="E2327" i="3"/>
  <c r="D2327" i="3"/>
  <c r="E2326" i="3"/>
  <c r="D2326" i="3"/>
  <c r="E2325" i="3"/>
  <c r="D2325" i="3"/>
  <c r="E2324" i="3"/>
  <c r="D2324" i="3"/>
  <c r="E2323" i="3"/>
  <c r="D2323" i="3"/>
  <c r="E2322" i="3"/>
  <c r="D2322" i="3"/>
  <c r="E2321" i="3"/>
  <c r="D2321" i="3"/>
  <c r="E2320" i="3"/>
  <c r="D2320" i="3"/>
  <c r="E2319" i="3"/>
  <c r="D2319" i="3"/>
  <c r="E2318" i="3"/>
  <c r="D2318" i="3"/>
  <c r="E2317" i="3"/>
  <c r="D2317" i="3"/>
  <c r="E2316" i="3"/>
  <c r="D2316" i="3"/>
  <c r="E2315" i="3"/>
  <c r="D2315" i="3"/>
  <c r="E2314" i="3"/>
  <c r="D2314" i="3"/>
  <c r="E2313" i="3"/>
  <c r="D2313" i="3"/>
  <c r="E2312" i="3"/>
  <c r="D2312" i="3"/>
  <c r="E2311" i="3"/>
  <c r="D2311" i="3"/>
  <c r="E2310" i="3"/>
  <c r="D2310" i="3"/>
  <c r="E2309" i="3"/>
  <c r="D2309" i="3"/>
  <c r="E2308" i="3"/>
  <c r="D2308" i="3"/>
  <c r="E2307" i="3"/>
  <c r="D2307" i="3"/>
  <c r="E2306" i="3"/>
  <c r="D2306" i="3"/>
  <c r="E2305" i="3"/>
  <c r="D2305" i="3"/>
  <c r="E2304" i="3"/>
  <c r="D2304" i="3"/>
  <c r="E2303" i="3"/>
  <c r="D2303" i="3"/>
  <c r="E2302" i="3"/>
  <c r="D2302" i="3"/>
  <c r="E2301" i="3"/>
  <c r="D2301" i="3"/>
  <c r="E2300" i="3"/>
  <c r="D2300" i="3"/>
  <c r="E2299" i="3"/>
  <c r="D2299" i="3"/>
  <c r="E2298" i="3"/>
  <c r="D2298" i="3"/>
  <c r="E2297" i="3"/>
  <c r="D2297" i="3"/>
  <c r="E2296" i="3"/>
  <c r="D2296" i="3"/>
  <c r="E2295" i="3"/>
  <c r="D2295" i="3"/>
  <c r="E2294" i="3"/>
  <c r="D2294" i="3"/>
  <c r="E2293" i="3"/>
  <c r="D2293" i="3"/>
  <c r="E2292" i="3"/>
  <c r="D2292" i="3"/>
  <c r="E2291" i="3"/>
  <c r="D2291" i="3"/>
  <c r="E2290" i="3"/>
  <c r="D2290" i="3"/>
  <c r="E2289" i="3"/>
  <c r="D2289" i="3"/>
  <c r="E2288" i="3"/>
  <c r="D2288" i="3"/>
  <c r="E2287" i="3"/>
  <c r="D2287" i="3"/>
  <c r="E2286" i="3"/>
  <c r="D2286" i="3"/>
  <c r="E2285" i="3"/>
  <c r="D2285" i="3"/>
  <c r="E2284" i="3"/>
  <c r="D2284" i="3"/>
  <c r="E2283" i="3"/>
  <c r="D2283" i="3"/>
  <c r="E2282" i="3"/>
  <c r="D2282" i="3"/>
  <c r="E2281" i="3"/>
  <c r="D2281" i="3"/>
  <c r="E2280" i="3"/>
  <c r="D2280" i="3"/>
  <c r="E2279" i="3"/>
  <c r="D2279" i="3"/>
  <c r="E2278" i="3"/>
  <c r="D2278" i="3"/>
  <c r="E2277" i="3"/>
  <c r="D2277" i="3"/>
  <c r="E2276" i="3"/>
  <c r="D2276" i="3"/>
  <c r="E2275" i="3"/>
  <c r="D2275" i="3"/>
  <c r="E2274" i="3"/>
  <c r="D2274" i="3"/>
  <c r="E2273" i="3"/>
  <c r="D2273" i="3"/>
  <c r="E2272" i="3"/>
  <c r="D2272" i="3"/>
  <c r="E2271" i="3"/>
  <c r="D2271" i="3"/>
  <c r="E2270" i="3"/>
  <c r="D2270" i="3"/>
  <c r="E2269" i="3"/>
  <c r="D2269" i="3"/>
  <c r="E2268" i="3"/>
  <c r="D2268" i="3"/>
  <c r="E2267" i="3"/>
  <c r="D2267" i="3"/>
  <c r="E2266" i="3"/>
  <c r="D2266" i="3"/>
  <c r="E2265" i="3"/>
  <c r="D2265" i="3"/>
  <c r="E2264" i="3"/>
  <c r="D2264" i="3"/>
  <c r="E2263" i="3"/>
  <c r="D2263" i="3"/>
  <c r="E2262" i="3"/>
  <c r="D2262" i="3"/>
  <c r="E2261" i="3"/>
  <c r="D2261" i="3"/>
  <c r="E2260" i="3"/>
  <c r="D2260" i="3"/>
  <c r="E2259" i="3"/>
  <c r="D2259" i="3"/>
  <c r="E2258" i="3"/>
  <c r="D2258" i="3"/>
  <c r="E2257" i="3"/>
  <c r="D2257" i="3"/>
  <c r="E2256" i="3"/>
  <c r="D2256" i="3"/>
  <c r="E2255" i="3"/>
  <c r="D2255" i="3"/>
  <c r="E2254" i="3"/>
  <c r="D2254" i="3"/>
  <c r="E2253" i="3"/>
  <c r="D2253" i="3"/>
  <c r="E2252" i="3"/>
  <c r="D2252" i="3"/>
  <c r="E2251" i="3"/>
  <c r="D2251" i="3"/>
  <c r="E2250" i="3"/>
  <c r="D2250" i="3"/>
  <c r="E2249" i="3"/>
  <c r="D2249" i="3"/>
  <c r="E2248" i="3"/>
  <c r="D2248" i="3"/>
  <c r="E2247" i="3"/>
  <c r="D2247" i="3"/>
  <c r="E2246" i="3"/>
  <c r="D2246" i="3"/>
  <c r="E2245" i="3"/>
  <c r="D2245" i="3"/>
  <c r="E2244" i="3"/>
  <c r="D2244" i="3"/>
  <c r="E2243" i="3"/>
  <c r="D2243" i="3"/>
  <c r="E2242" i="3"/>
  <c r="D2242" i="3"/>
  <c r="E2241" i="3"/>
  <c r="D2241" i="3"/>
  <c r="E2240" i="3"/>
  <c r="D2240" i="3"/>
  <c r="E2239" i="3"/>
  <c r="D2239" i="3"/>
  <c r="E2238" i="3"/>
  <c r="D2238" i="3"/>
  <c r="E2237" i="3"/>
  <c r="D2237" i="3"/>
  <c r="E2236" i="3"/>
  <c r="D2236" i="3"/>
  <c r="E2235" i="3"/>
  <c r="D2235" i="3"/>
  <c r="E2234" i="3"/>
  <c r="D2234" i="3"/>
  <c r="E2233" i="3"/>
  <c r="D2233" i="3"/>
  <c r="E2232" i="3"/>
  <c r="D2232" i="3"/>
  <c r="E2231" i="3"/>
  <c r="D2231" i="3"/>
  <c r="E2230" i="3"/>
  <c r="D2230" i="3"/>
  <c r="E2229" i="3"/>
  <c r="D2229" i="3"/>
  <c r="E2228" i="3"/>
  <c r="D2228" i="3"/>
  <c r="E2227" i="3"/>
  <c r="D2227" i="3"/>
  <c r="E2226" i="3"/>
  <c r="D2226" i="3"/>
  <c r="E2225" i="3"/>
  <c r="D2225" i="3"/>
  <c r="E2224" i="3"/>
  <c r="D2224" i="3"/>
  <c r="E2223" i="3"/>
  <c r="D2223" i="3"/>
  <c r="E2222" i="3"/>
  <c r="D2222" i="3"/>
  <c r="E2221" i="3"/>
  <c r="D2221" i="3"/>
  <c r="E2220" i="3"/>
  <c r="D2220" i="3"/>
  <c r="E2219" i="3"/>
  <c r="D2219" i="3"/>
  <c r="E2218" i="3"/>
  <c r="D2218" i="3"/>
  <c r="E2217" i="3"/>
  <c r="D2217" i="3"/>
  <c r="E2216" i="3"/>
  <c r="D2216" i="3"/>
  <c r="E2215" i="3"/>
  <c r="D2215" i="3"/>
  <c r="E2214" i="3"/>
  <c r="D2214" i="3"/>
  <c r="E2213" i="3"/>
  <c r="D2213" i="3"/>
  <c r="E2212" i="3"/>
  <c r="D2212" i="3"/>
  <c r="E2211" i="3"/>
  <c r="D2211" i="3"/>
  <c r="E2210" i="3"/>
  <c r="D2210" i="3"/>
  <c r="E2209" i="3"/>
  <c r="D2209" i="3"/>
  <c r="E2208" i="3"/>
  <c r="D2208" i="3"/>
  <c r="E2207" i="3"/>
  <c r="D2207" i="3"/>
  <c r="E2206" i="3"/>
  <c r="D2206" i="3"/>
  <c r="E2205" i="3"/>
  <c r="D2205" i="3"/>
  <c r="E2204" i="3"/>
  <c r="D2204" i="3"/>
  <c r="E2203" i="3"/>
  <c r="D2203" i="3"/>
  <c r="E2202" i="3"/>
  <c r="D2202" i="3"/>
  <c r="E2201" i="3"/>
  <c r="D2201" i="3"/>
  <c r="E2200" i="3"/>
  <c r="D2200" i="3"/>
  <c r="E2199" i="3"/>
  <c r="D2199" i="3"/>
  <c r="E2198" i="3"/>
  <c r="D2198" i="3"/>
  <c r="E2197" i="3"/>
  <c r="D2197" i="3"/>
  <c r="E2196" i="3"/>
  <c r="D2196" i="3"/>
  <c r="E2195" i="3"/>
  <c r="D2195" i="3"/>
  <c r="E2194" i="3"/>
  <c r="D2194" i="3"/>
  <c r="E2193" i="3"/>
  <c r="D2193" i="3"/>
  <c r="E2192" i="3"/>
  <c r="D2192" i="3"/>
  <c r="E2191" i="3"/>
  <c r="D2191" i="3"/>
  <c r="E2190" i="3"/>
  <c r="D2190" i="3"/>
  <c r="E2189" i="3"/>
  <c r="D2189" i="3"/>
  <c r="E2188" i="3"/>
  <c r="D2188" i="3"/>
  <c r="E2187" i="3"/>
  <c r="D2187" i="3"/>
  <c r="E2186" i="3"/>
  <c r="D2186" i="3"/>
  <c r="E2185" i="3"/>
  <c r="D2185" i="3"/>
  <c r="E2184" i="3"/>
  <c r="D2184" i="3"/>
  <c r="E2183" i="3"/>
  <c r="D2183" i="3"/>
  <c r="E2182" i="3"/>
  <c r="D2182" i="3"/>
  <c r="E2181" i="3"/>
  <c r="D2181" i="3"/>
  <c r="E2180" i="3"/>
  <c r="D2180" i="3"/>
  <c r="E2179" i="3"/>
  <c r="D2179" i="3"/>
  <c r="E2178" i="3"/>
  <c r="D2178" i="3"/>
  <c r="E2177" i="3"/>
  <c r="D2177" i="3"/>
  <c r="E2176" i="3"/>
  <c r="D2176" i="3"/>
  <c r="E2175" i="3"/>
  <c r="D2175" i="3"/>
  <c r="E2174" i="3"/>
  <c r="D2174" i="3"/>
  <c r="E2173" i="3"/>
  <c r="D2173" i="3"/>
  <c r="E2172" i="3"/>
  <c r="D2172" i="3"/>
  <c r="E2171" i="3"/>
  <c r="D2171" i="3"/>
  <c r="E2170" i="3"/>
  <c r="D2170" i="3"/>
  <c r="E2169" i="3"/>
  <c r="D2169" i="3"/>
  <c r="E2168" i="3"/>
  <c r="D2168" i="3"/>
  <c r="E2167" i="3"/>
  <c r="D2167" i="3"/>
  <c r="E2166" i="3"/>
  <c r="D2166" i="3"/>
  <c r="E2165" i="3"/>
  <c r="D2165" i="3"/>
  <c r="E2164" i="3"/>
  <c r="D2164" i="3"/>
  <c r="E2163" i="3"/>
  <c r="D2163" i="3"/>
  <c r="E2162" i="3"/>
  <c r="D2162" i="3"/>
  <c r="E2161" i="3"/>
  <c r="D2161" i="3"/>
  <c r="E2160" i="3"/>
  <c r="D2160" i="3"/>
  <c r="E2159" i="3"/>
  <c r="D2159" i="3"/>
  <c r="E2158" i="3"/>
  <c r="D2158" i="3"/>
  <c r="E2157" i="3"/>
  <c r="D2157" i="3"/>
  <c r="E2156" i="3"/>
  <c r="D2156" i="3"/>
  <c r="E2155" i="3"/>
  <c r="D2155" i="3"/>
  <c r="E2154" i="3"/>
  <c r="D2154" i="3"/>
  <c r="E2153" i="3"/>
  <c r="D2153" i="3"/>
  <c r="E2152" i="3"/>
  <c r="D2152" i="3"/>
  <c r="E2151" i="3"/>
  <c r="D2151" i="3"/>
  <c r="E2150" i="3"/>
  <c r="D2150" i="3"/>
  <c r="E2149" i="3"/>
  <c r="D2149" i="3"/>
  <c r="E2148" i="3"/>
  <c r="D2148" i="3"/>
  <c r="E2147" i="3"/>
  <c r="D2147" i="3"/>
  <c r="E2146" i="3"/>
  <c r="D2146" i="3"/>
  <c r="E2145" i="3"/>
  <c r="D2145" i="3"/>
  <c r="E2144" i="3"/>
  <c r="D2144" i="3"/>
  <c r="E2143" i="3"/>
  <c r="D2143" i="3"/>
  <c r="E2142" i="3"/>
  <c r="D2142" i="3"/>
  <c r="E2141" i="3"/>
  <c r="D2141" i="3"/>
  <c r="E2140" i="3"/>
  <c r="D2140" i="3"/>
  <c r="E2139" i="3"/>
  <c r="D2139" i="3"/>
  <c r="E2138" i="3"/>
  <c r="D2138" i="3"/>
  <c r="E2137" i="3"/>
  <c r="D2137" i="3"/>
  <c r="E2136" i="3"/>
  <c r="D2136" i="3"/>
  <c r="E2135" i="3"/>
  <c r="D2135" i="3"/>
  <c r="E2134" i="3"/>
  <c r="D2134" i="3"/>
  <c r="E2133" i="3"/>
  <c r="D2133" i="3"/>
  <c r="E2132" i="3"/>
  <c r="D2132" i="3"/>
  <c r="E2131" i="3"/>
  <c r="D2131" i="3"/>
  <c r="E2130" i="3"/>
  <c r="D2130" i="3"/>
  <c r="E2129" i="3"/>
  <c r="D2129" i="3"/>
  <c r="E2128" i="3"/>
  <c r="D2128" i="3"/>
  <c r="E2127" i="3"/>
  <c r="D2127" i="3"/>
  <c r="E2126" i="3"/>
  <c r="D2126" i="3"/>
  <c r="E2125" i="3"/>
  <c r="D2125" i="3"/>
  <c r="E2124" i="3"/>
  <c r="D2124" i="3"/>
  <c r="E2123" i="3"/>
  <c r="D2123" i="3"/>
  <c r="E2122" i="3"/>
  <c r="D2122" i="3"/>
  <c r="E2121" i="3"/>
  <c r="D2121" i="3"/>
  <c r="E2120" i="3"/>
  <c r="D2120" i="3"/>
  <c r="E2119" i="3"/>
  <c r="D2119" i="3"/>
  <c r="E2118" i="3"/>
  <c r="D2118" i="3"/>
  <c r="E2117" i="3"/>
  <c r="D2117" i="3"/>
  <c r="E2116" i="3"/>
  <c r="D2116" i="3"/>
  <c r="E2115" i="3"/>
  <c r="D2115" i="3"/>
  <c r="E2114" i="3"/>
  <c r="D2114" i="3"/>
  <c r="E2113" i="3"/>
  <c r="D2113" i="3"/>
  <c r="E2112" i="3"/>
  <c r="D2112" i="3"/>
  <c r="E2111" i="3"/>
  <c r="D2111" i="3"/>
  <c r="E2110" i="3"/>
  <c r="D2110" i="3"/>
  <c r="E2109" i="3"/>
  <c r="D2109" i="3"/>
  <c r="E2108" i="3"/>
  <c r="D2108" i="3"/>
  <c r="E2107" i="3"/>
  <c r="D2107" i="3"/>
  <c r="E2106" i="3"/>
  <c r="D2106" i="3"/>
  <c r="E2105" i="3"/>
  <c r="D2105" i="3"/>
  <c r="E2104" i="3"/>
  <c r="D2104" i="3"/>
  <c r="E2103" i="3"/>
  <c r="D2103" i="3"/>
  <c r="E2102" i="3"/>
  <c r="D2102" i="3"/>
  <c r="E2101" i="3"/>
  <c r="D2101" i="3"/>
  <c r="E2100" i="3"/>
  <c r="D2100" i="3"/>
  <c r="E2099" i="3"/>
  <c r="D2099" i="3"/>
  <c r="E2098" i="3"/>
  <c r="D2098" i="3"/>
  <c r="E2097" i="3"/>
  <c r="D2097" i="3"/>
  <c r="E2096" i="3"/>
  <c r="D2096" i="3"/>
  <c r="E2095" i="3"/>
  <c r="D2095" i="3"/>
  <c r="E2094" i="3"/>
  <c r="D2094" i="3"/>
  <c r="E2093" i="3"/>
  <c r="D2093" i="3"/>
  <c r="E2092" i="3"/>
  <c r="D2092" i="3"/>
  <c r="E2091" i="3"/>
  <c r="D2091" i="3"/>
  <c r="E2090" i="3"/>
  <c r="D2090" i="3"/>
  <c r="E2089" i="3"/>
  <c r="D2089" i="3"/>
  <c r="E2088" i="3"/>
  <c r="D2088" i="3"/>
  <c r="E2087" i="3"/>
  <c r="D2087" i="3"/>
  <c r="E2086" i="3"/>
  <c r="D2086" i="3"/>
  <c r="E2085" i="3"/>
  <c r="D2085" i="3"/>
  <c r="E2084" i="3"/>
  <c r="D2084" i="3"/>
  <c r="E2083" i="3"/>
  <c r="D2083" i="3"/>
  <c r="E2082" i="3"/>
  <c r="D2082" i="3"/>
  <c r="E2081" i="3"/>
  <c r="D2081" i="3"/>
  <c r="E2080" i="3"/>
  <c r="D2080" i="3"/>
  <c r="E2079" i="3"/>
  <c r="D2079" i="3"/>
  <c r="E2078" i="3"/>
  <c r="D2078" i="3"/>
  <c r="E2077" i="3"/>
  <c r="D2077" i="3"/>
  <c r="E2076" i="3"/>
  <c r="D2076" i="3"/>
  <c r="E2075" i="3"/>
  <c r="D2075" i="3"/>
  <c r="E2074" i="3"/>
  <c r="D2074" i="3"/>
  <c r="E2073" i="3"/>
  <c r="D2073" i="3"/>
  <c r="E2072" i="3"/>
  <c r="D2072" i="3"/>
  <c r="E2071" i="3"/>
  <c r="D2071" i="3"/>
  <c r="E2070" i="3"/>
  <c r="D2070" i="3"/>
  <c r="E2069" i="3"/>
  <c r="D2069" i="3"/>
  <c r="E2068" i="3"/>
  <c r="D2068" i="3"/>
  <c r="E2067" i="3"/>
  <c r="D2067" i="3"/>
  <c r="E2066" i="3"/>
  <c r="D2066" i="3"/>
  <c r="E2065" i="3"/>
  <c r="D2065" i="3"/>
  <c r="E2064" i="3"/>
  <c r="D2064" i="3"/>
  <c r="E2063" i="3"/>
  <c r="D2063" i="3"/>
  <c r="E2062" i="3"/>
  <c r="D2062" i="3"/>
  <c r="E2061" i="3"/>
  <c r="D2061" i="3"/>
  <c r="E2060" i="3"/>
  <c r="D2060" i="3"/>
  <c r="E2059" i="3"/>
  <c r="D2059" i="3"/>
  <c r="E2058" i="3"/>
  <c r="D2058" i="3"/>
  <c r="E2057" i="3"/>
  <c r="D2057" i="3"/>
  <c r="E2056" i="3"/>
  <c r="D2056" i="3"/>
  <c r="E2055" i="3"/>
  <c r="D2055" i="3"/>
  <c r="E2054" i="3"/>
  <c r="D2054" i="3"/>
  <c r="E2053" i="3"/>
  <c r="D2053" i="3"/>
  <c r="E2052" i="3"/>
  <c r="D2052" i="3"/>
  <c r="E2051" i="3"/>
  <c r="D2051" i="3"/>
  <c r="E2050" i="3"/>
  <c r="D2050" i="3"/>
  <c r="E2049" i="3"/>
  <c r="D2049" i="3"/>
  <c r="E2048" i="3"/>
  <c r="D2048" i="3"/>
  <c r="E2047" i="3"/>
  <c r="D2047" i="3"/>
  <c r="E2046" i="3"/>
  <c r="D2046" i="3"/>
  <c r="E2045" i="3"/>
  <c r="D2045" i="3"/>
  <c r="E2044" i="3"/>
  <c r="D2044" i="3"/>
  <c r="E2043" i="3"/>
  <c r="D2043" i="3"/>
  <c r="E2042" i="3"/>
  <c r="D2042" i="3"/>
  <c r="E2041" i="3"/>
  <c r="D2041" i="3"/>
  <c r="E2040" i="3"/>
  <c r="D2040" i="3"/>
  <c r="E2039" i="3"/>
  <c r="D2039" i="3"/>
  <c r="E2038" i="3"/>
  <c r="D2038" i="3"/>
  <c r="E2037" i="3"/>
  <c r="D2037" i="3"/>
  <c r="E2036" i="3"/>
  <c r="D2036" i="3"/>
  <c r="E2035" i="3"/>
  <c r="D2035" i="3"/>
  <c r="E2034" i="3"/>
  <c r="D2034" i="3"/>
  <c r="E2033" i="3"/>
  <c r="D2033" i="3"/>
  <c r="E2032" i="3"/>
  <c r="D2032" i="3"/>
  <c r="E2031" i="3"/>
  <c r="D2031" i="3"/>
  <c r="E2030" i="3"/>
  <c r="D2030" i="3"/>
  <c r="E2029" i="3"/>
  <c r="D2029" i="3"/>
  <c r="E2028" i="3"/>
  <c r="D2028" i="3"/>
  <c r="E2027" i="3"/>
  <c r="D2027" i="3"/>
  <c r="E2026" i="3"/>
  <c r="D2026" i="3"/>
  <c r="E2025" i="3"/>
  <c r="D2025" i="3"/>
  <c r="E2024" i="3"/>
  <c r="D2024" i="3"/>
  <c r="E2023" i="3"/>
  <c r="D2023" i="3"/>
  <c r="E2022" i="3"/>
  <c r="D2022" i="3"/>
  <c r="E2021" i="3"/>
  <c r="D2021" i="3"/>
  <c r="E2020" i="3"/>
  <c r="D2020" i="3"/>
  <c r="E2019" i="3"/>
  <c r="D2019" i="3"/>
  <c r="E2018" i="3"/>
  <c r="D2018" i="3"/>
  <c r="E2017" i="3"/>
  <c r="D2017" i="3"/>
  <c r="E2016" i="3"/>
  <c r="D2016" i="3"/>
  <c r="E2015" i="3"/>
  <c r="D2015" i="3"/>
  <c r="E2014" i="3"/>
  <c r="D2014" i="3"/>
  <c r="E2013" i="3"/>
  <c r="D2013" i="3"/>
  <c r="E2012" i="3"/>
  <c r="D2012" i="3"/>
  <c r="E2011" i="3"/>
  <c r="D2011" i="3"/>
  <c r="E2010" i="3"/>
  <c r="D2010" i="3"/>
  <c r="E2009" i="3"/>
  <c r="D2009" i="3"/>
  <c r="E2008" i="3"/>
  <c r="D2008" i="3"/>
  <c r="E2007" i="3"/>
  <c r="D2007" i="3"/>
  <c r="E2006" i="3"/>
  <c r="D2006" i="3"/>
  <c r="E2005" i="3"/>
  <c r="D2005" i="3"/>
  <c r="E2004" i="3"/>
  <c r="D2004" i="3"/>
  <c r="E2003" i="3"/>
  <c r="D2003" i="3"/>
  <c r="E2002" i="3"/>
  <c r="D2002" i="3"/>
  <c r="E2001" i="3"/>
  <c r="D2001" i="3"/>
  <c r="E2000" i="3"/>
  <c r="D2000" i="3"/>
  <c r="E1999" i="3"/>
  <c r="D1999" i="3"/>
  <c r="E1998" i="3"/>
  <c r="D1998" i="3"/>
  <c r="E1997" i="3"/>
  <c r="D1997" i="3"/>
  <c r="E1996" i="3"/>
  <c r="D1996" i="3"/>
  <c r="E1995" i="3"/>
  <c r="D1995" i="3"/>
  <c r="E1994" i="3"/>
  <c r="D1994" i="3"/>
  <c r="E1993" i="3"/>
  <c r="D1993" i="3"/>
  <c r="E1992" i="3"/>
  <c r="D1992" i="3"/>
  <c r="E1991" i="3"/>
  <c r="D1991" i="3"/>
  <c r="E1990" i="3"/>
  <c r="D1990" i="3"/>
  <c r="E1989" i="3"/>
  <c r="D1989" i="3"/>
  <c r="E1988" i="3"/>
  <c r="D1988" i="3"/>
  <c r="E1987" i="3"/>
  <c r="D1987" i="3"/>
  <c r="E1986" i="3"/>
  <c r="D1986" i="3"/>
  <c r="E1985" i="3"/>
  <c r="D1985" i="3"/>
  <c r="E1984" i="3"/>
  <c r="D1984" i="3"/>
  <c r="E1983" i="3"/>
  <c r="D1983" i="3"/>
  <c r="E1982" i="3"/>
  <c r="D1982" i="3"/>
  <c r="E1981" i="3"/>
  <c r="D1981" i="3"/>
  <c r="E1980" i="3"/>
  <c r="D1980" i="3"/>
  <c r="E1979" i="3"/>
  <c r="D1979" i="3"/>
  <c r="E1978" i="3"/>
  <c r="D1978" i="3"/>
  <c r="E1977" i="3"/>
  <c r="D1977" i="3"/>
  <c r="E1976" i="3"/>
  <c r="D1976" i="3"/>
  <c r="E1975" i="3"/>
  <c r="D1975" i="3"/>
  <c r="E1974" i="3"/>
  <c r="D1974" i="3"/>
  <c r="E1973" i="3"/>
  <c r="D1973" i="3"/>
  <c r="E1972" i="3"/>
  <c r="D1972" i="3"/>
  <c r="E1971" i="3"/>
  <c r="D1971" i="3"/>
  <c r="E1970" i="3"/>
  <c r="D1970" i="3"/>
  <c r="E1969" i="3"/>
  <c r="D1969" i="3"/>
  <c r="E1968" i="3"/>
  <c r="D1968" i="3"/>
  <c r="E1967" i="3"/>
  <c r="D1967" i="3"/>
  <c r="E1966" i="3"/>
  <c r="D1966" i="3"/>
  <c r="E1965" i="3"/>
  <c r="D1965" i="3"/>
  <c r="E1964" i="3"/>
  <c r="D1964" i="3"/>
  <c r="E1963" i="3"/>
  <c r="D1963" i="3"/>
  <c r="E1962" i="3"/>
  <c r="D1962" i="3"/>
  <c r="E1961" i="3"/>
  <c r="D1961" i="3"/>
  <c r="E1960" i="3"/>
  <c r="D1960" i="3"/>
  <c r="E1959" i="3"/>
  <c r="D1959" i="3"/>
  <c r="E1958" i="3"/>
  <c r="D1958" i="3"/>
  <c r="E1957" i="3"/>
  <c r="D1957" i="3"/>
  <c r="E1956" i="3"/>
  <c r="D1956" i="3"/>
  <c r="E1955" i="3"/>
  <c r="D1955" i="3"/>
  <c r="E1954" i="3"/>
  <c r="D1954" i="3"/>
  <c r="E1953" i="3"/>
  <c r="D1953" i="3"/>
  <c r="E1952" i="3"/>
  <c r="D1952" i="3"/>
  <c r="E1951" i="3"/>
  <c r="D1951" i="3"/>
  <c r="E1950" i="3"/>
  <c r="D1950" i="3"/>
  <c r="E1949" i="3"/>
  <c r="D1949" i="3"/>
  <c r="E1948" i="3"/>
  <c r="D1948" i="3"/>
  <c r="E1947" i="3"/>
  <c r="D1947" i="3"/>
  <c r="E1946" i="3"/>
  <c r="D1946" i="3"/>
  <c r="E1945" i="3"/>
  <c r="D1945" i="3"/>
  <c r="E1944" i="3"/>
  <c r="D1944" i="3"/>
  <c r="E1943" i="3"/>
  <c r="D1943" i="3"/>
  <c r="E1942" i="3"/>
  <c r="D1942" i="3"/>
  <c r="E1941" i="3"/>
  <c r="D1941" i="3"/>
  <c r="E1940" i="3"/>
  <c r="D1940" i="3"/>
  <c r="E1939" i="3"/>
  <c r="D1939" i="3"/>
  <c r="E1938" i="3"/>
  <c r="D1938" i="3"/>
  <c r="E1937" i="3"/>
  <c r="D1937" i="3"/>
  <c r="E1936" i="3"/>
  <c r="D1936" i="3"/>
  <c r="E1935" i="3"/>
  <c r="D1935" i="3"/>
  <c r="E1934" i="3"/>
  <c r="D1934" i="3"/>
  <c r="E1933" i="3"/>
  <c r="D1933" i="3"/>
  <c r="E1932" i="3"/>
  <c r="D1932" i="3"/>
  <c r="E1931" i="3"/>
  <c r="D1931" i="3"/>
  <c r="E1930" i="3"/>
  <c r="D1930" i="3"/>
  <c r="E1929" i="3"/>
  <c r="D1929" i="3"/>
  <c r="E1928" i="3"/>
  <c r="D1928" i="3"/>
  <c r="E1927" i="3"/>
  <c r="D1927" i="3"/>
  <c r="E1926" i="3"/>
  <c r="D1926" i="3"/>
  <c r="E1925" i="3"/>
  <c r="D1925" i="3"/>
  <c r="E1924" i="3"/>
  <c r="D1924" i="3"/>
  <c r="E1923" i="3"/>
  <c r="D1923" i="3"/>
  <c r="E1922" i="3"/>
  <c r="D1922" i="3"/>
  <c r="E1921" i="3"/>
  <c r="D1921" i="3"/>
  <c r="E1920" i="3"/>
  <c r="D1920" i="3"/>
  <c r="E1919" i="3"/>
  <c r="D1919" i="3"/>
  <c r="E1918" i="3"/>
  <c r="D1918" i="3"/>
  <c r="E1917" i="3"/>
  <c r="D1917" i="3"/>
  <c r="E1916" i="3"/>
  <c r="D1916" i="3"/>
  <c r="E1915" i="3"/>
  <c r="D1915" i="3"/>
  <c r="E1914" i="3"/>
  <c r="D1914" i="3"/>
  <c r="E1913" i="3"/>
  <c r="D1913" i="3"/>
  <c r="E1912" i="3"/>
  <c r="D1912" i="3"/>
  <c r="E1911" i="3"/>
  <c r="D1911" i="3"/>
  <c r="E1910" i="3"/>
  <c r="D1910" i="3"/>
  <c r="E1909" i="3"/>
  <c r="D1909" i="3"/>
  <c r="E1908" i="3"/>
  <c r="D1908" i="3"/>
  <c r="E1907" i="3"/>
  <c r="D1907" i="3"/>
  <c r="E1906" i="3"/>
  <c r="D1906" i="3"/>
  <c r="E1905" i="3"/>
  <c r="D1905" i="3"/>
  <c r="E1904" i="3"/>
  <c r="D1904" i="3"/>
  <c r="E1903" i="3"/>
  <c r="D1903" i="3"/>
  <c r="E1902" i="3"/>
  <c r="D1902" i="3"/>
  <c r="E1901" i="3"/>
  <c r="D1901" i="3"/>
  <c r="E1900" i="3"/>
  <c r="D1900" i="3"/>
  <c r="E1899" i="3"/>
  <c r="D1899" i="3"/>
  <c r="E1898" i="3"/>
  <c r="D1898" i="3"/>
  <c r="E1897" i="3"/>
  <c r="D1897" i="3"/>
  <c r="E1896" i="3"/>
  <c r="D1896" i="3"/>
  <c r="E1895" i="3"/>
  <c r="D1895" i="3"/>
  <c r="E1894" i="3"/>
  <c r="D1894" i="3"/>
  <c r="E1893" i="3"/>
  <c r="D1893" i="3"/>
  <c r="E1892" i="3"/>
  <c r="D1892" i="3"/>
  <c r="E1891" i="3"/>
  <c r="D1891" i="3"/>
  <c r="E1890" i="3"/>
  <c r="D1890" i="3"/>
  <c r="E1889" i="3"/>
  <c r="D1889" i="3"/>
  <c r="E1888" i="3"/>
  <c r="D1888" i="3"/>
  <c r="E1887" i="3"/>
  <c r="D1887" i="3"/>
  <c r="E1886" i="3"/>
  <c r="D1886" i="3"/>
  <c r="E1885" i="3"/>
  <c r="D1885" i="3"/>
  <c r="E1884" i="3"/>
  <c r="D1884" i="3"/>
  <c r="E1883" i="3"/>
  <c r="D1883" i="3"/>
  <c r="E1882" i="3"/>
  <c r="D1882" i="3"/>
  <c r="E1881" i="3"/>
  <c r="D1881" i="3"/>
  <c r="E1880" i="3"/>
  <c r="D1880" i="3"/>
  <c r="E1879" i="3"/>
  <c r="D1879" i="3"/>
  <c r="E1878" i="3"/>
  <c r="D1878" i="3"/>
  <c r="E1877" i="3"/>
  <c r="D1877" i="3"/>
  <c r="E1876" i="3"/>
  <c r="D1876" i="3"/>
  <c r="E1875" i="3"/>
  <c r="D1875" i="3"/>
  <c r="E1874" i="3"/>
  <c r="D1874" i="3"/>
  <c r="E1873" i="3"/>
  <c r="D1873" i="3"/>
  <c r="E1872" i="3"/>
  <c r="D1872" i="3"/>
  <c r="E1871" i="3"/>
  <c r="D1871" i="3"/>
  <c r="E1870" i="3"/>
  <c r="D1870" i="3"/>
  <c r="E1869" i="3"/>
  <c r="D1869" i="3"/>
  <c r="E1868" i="3"/>
  <c r="D1868" i="3"/>
  <c r="E1867" i="3"/>
  <c r="D1867" i="3"/>
  <c r="E1866" i="3"/>
  <c r="D1866" i="3"/>
  <c r="E1865" i="3"/>
  <c r="D1865" i="3"/>
  <c r="E1864" i="3"/>
  <c r="D1864" i="3"/>
  <c r="E1863" i="3"/>
  <c r="D1863" i="3"/>
  <c r="E1862" i="3"/>
  <c r="D1862" i="3"/>
  <c r="E1861" i="3"/>
  <c r="D1861" i="3"/>
  <c r="E1860" i="3"/>
  <c r="D1860" i="3"/>
  <c r="E1859" i="3"/>
  <c r="D1859" i="3"/>
  <c r="E1858" i="3"/>
  <c r="D1858" i="3"/>
  <c r="E1857" i="3"/>
  <c r="D1857" i="3"/>
  <c r="E1856" i="3"/>
  <c r="D1856" i="3"/>
  <c r="E1855" i="3"/>
  <c r="D1855" i="3"/>
  <c r="E1854" i="3"/>
  <c r="D1854" i="3"/>
  <c r="E1853" i="3"/>
  <c r="D1853" i="3"/>
  <c r="E1852" i="3"/>
  <c r="D1852" i="3"/>
  <c r="E1851" i="3"/>
  <c r="D1851" i="3"/>
  <c r="E1850" i="3"/>
  <c r="D1850" i="3"/>
  <c r="E1849" i="3"/>
  <c r="D1849" i="3"/>
  <c r="E1848" i="3"/>
  <c r="D1848" i="3"/>
  <c r="E1847" i="3"/>
  <c r="D1847" i="3"/>
  <c r="E1846" i="3"/>
  <c r="D1846" i="3"/>
  <c r="E1845" i="3"/>
  <c r="D1845" i="3"/>
  <c r="E1844" i="3"/>
  <c r="D1844" i="3"/>
  <c r="E1843" i="3"/>
  <c r="D1843" i="3"/>
  <c r="E1842" i="3"/>
  <c r="D1842" i="3"/>
  <c r="E1841" i="3"/>
  <c r="D1841" i="3"/>
  <c r="E1840" i="3"/>
  <c r="D1840" i="3"/>
  <c r="E1839" i="3"/>
  <c r="D1839" i="3"/>
  <c r="E1838" i="3"/>
  <c r="D1838" i="3"/>
  <c r="E1837" i="3"/>
  <c r="D1837" i="3"/>
  <c r="E1836" i="3"/>
  <c r="D1836" i="3"/>
  <c r="E1835" i="3"/>
  <c r="D1835" i="3"/>
  <c r="E1834" i="3"/>
  <c r="D1834" i="3"/>
  <c r="E1833" i="3"/>
  <c r="D1833" i="3"/>
  <c r="E1832" i="3"/>
  <c r="D1832" i="3"/>
  <c r="E1831" i="3"/>
  <c r="D1831" i="3"/>
  <c r="E1830" i="3"/>
  <c r="D1830" i="3"/>
  <c r="E1829" i="3"/>
  <c r="D1829" i="3"/>
  <c r="E1828" i="3"/>
  <c r="D1828" i="3"/>
  <c r="E1827" i="3"/>
  <c r="D1827" i="3"/>
  <c r="E1826" i="3"/>
  <c r="D1826" i="3"/>
  <c r="E1825" i="3"/>
  <c r="D1825" i="3"/>
  <c r="E1824" i="3"/>
  <c r="D1824" i="3"/>
  <c r="E1823" i="3"/>
  <c r="D1823" i="3"/>
  <c r="E1822" i="3"/>
  <c r="D1822" i="3"/>
  <c r="E1821" i="3"/>
  <c r="D1821" i="3"/>
  <c r="E1820" i="3"/>
  <c r="D1820" i="3"/>
  <c r="E1819" i="3"/>
  <c r="D1819" i="3"/>
  <c r="E1818" i="3"/>
  <c r="D1818" i="3"/>
  <c r="E1817" i="3"/>
  <c r="D1817" i="3"/>
  <c r="E1816" i="3"/>
  <c r="D1816" i="3"/>
  <c r="E1815" i="3"/>
  <c r="D1815" i="3"/>
  <c r="E1814" i="3"/>
  <c r="D1814" i="3"/>
  <c r="E1813" i="3"/>
  <c r="D1813" i="3"/>
  <c r="E1812" i="3"/>
  <c r="D1812" i="3"/>
  <c r="E1811" i="3"/>
  <c r="D1811" i="3"/>
  <c r="E1810" i="3"/>
  <c r="D1810" i="3"/>
  <c r="E1809" i="3"/>
  <c r="D1809" i="3"/>
  <c r="E1808" i="3"/>
  <c r="D1808" i="3"/>
  <c r="E1807" i="3"/>
  <c r="D1807" i="3"/>
  <c r="E1806" i="3"/>
  <c r="D1806" i="3"/>
  <c r="E1805" i="3"/>
  <c r="D1805" i="3"/>
  <c r="E1804" i="3"/>
  <c r="D1804" i="3"/>
  <c r="E1803" i="3"/>
  <c r="D1803" i="3"/>
  <c r="E1802" i="3"/>
  <c r="D1802" i="3"/>
  <c r="E1801" i="3"/>
  <c r="D1801" i="3"/>
  <c r="E1800" i="3"/>
  <c r="D1800" i="3"/>
  <c r="E1799" i="3"/>
  <c r="D1799" i="3"/>
  <c r="E1798" i="3"/>
  <c r="D1798" i="3"/>
  <c r="E1797" i="3"/>
  <c r="D1797" i="3"/>
  <c r="E1796" i="3"/>
  <c r="D1796" i="3"/>
  <c r="E1795" i="3"/>
  <c r="D1795" i="3"/>
  <c r="E1794" i="3"/>
  <c r="D1794" i="3"/>
  <c r="E1793" i="3"/>
  <c r="D1793" i="3"/>
  <c r="E1792" i="3"/>
  <c r="D1792" i="3"/>
  <c r="E1791" i="3"/>
  <c r="D1791" i="3"/>
  <c r="E1790" i="3"/>
  <c r="D1790" i="3"/>
  <c r="E1789" i="3"/>
  <c r="D1789" i="3"/>
  <c r="E1788" i="3"/>
  <c r="D1788" i="3"/>
  <c r="E1787" i="3"/>
  <c r="D1787" i="3"/>
  <c r="E1786" i="3"/>
  <c r="D1786" i="3"/>
  <c r="E1785" i="3"/>
  <c r="D1785" i="3"/>
  <c r="E1784" i="3"/>
  <c r="D1784" i="3"/>
  <c r="E1783" i="3"/>
  <c r="D1783" i="3"/>
  <c r="E1782" i="3"/>
  <c r="D1782" i="3"/>
  <c r="E1781" i="3"/>
  <c r="D1781" i="3"/>
  <c r="E1780" i="3"/>
  <c r="D1780" i="3"/>
  <c r="E1779" i="3"/>
  <c r="D1779" i="3"/>
  <c r="E1778" i="3"/>
  <c r="D1778" i="3"/>
  <c r="E1777" i="3"/>
  <c r="D1777" i="3"/>
  <c r="E1776" i="3"/>
  <c r="D1776" i="3"/>
  <c r="E1775" i="3"/>
  <c r="D1775" i="3"/>
  <c r="E1774" i="3"/>
  <c r="D1774" i="3"/>
  <c r="E1773" i="3"/>
  <c r="D1773" i="3"/>
  <c r="E1772" i="3"/>
  <c r="D1772" i="3"/>
  <c r="E1771" i="3"/>
  <c r="D1771" i="3"/>
  <c r="E1770" i="3"/>
  <c r="D1770" i="3"/>
  <c r="E1769" i="3"/>
  <c r="D1769" i="3"/>
  <c r="E1768" i="3"/>
  <c r="D1768" i="3"/>
  <c r="E1767" i="3"/>
  <c r="D1767" i="3"/>
  <c r="E1766" i="3"/>
  <c r="D1766" i="3"/>
  <c r="E1765" i="3"/>
  <c r="D1765" i="3"/>
  <c r="E1764" i="3"/>
  <c r="D1764" i="3"/>
  <c r="E1763" i="3"/>
  <c r="D1763" i="3"/>
  <c r="E1762" i="3"/>
  <c r="D1762" i="3"/>
  <c r="E1761" i="3"/>
  <c r="D1761" i="3"/>
  <c r="E1760" i="3"/>
  <c r="D1760" i="3"/>
  <c r="E1759" i="3"/>
  <c r="D1759" i="3"/>
  <c r="E1758" i="3"/>
  <c r="D1758" i="3"/>
  <c r="E1757" i="3"/>
  <c r="D1757" i="3"/>
  <c r="E1756" i="3"/>
  <c r="D1756" i="3"/>
  <c r="E1755" i="3"/>
  <c r="D1755" i="3"/>
  <c r="E1754" i="3"/>
  <c r="D1754" i="3"/>
  <c r="E1753" i="3"/>
  <c r="D1753" i="3"/>
  <c r="E1752" i="3"/>
  <c r="D1752" i="3"/>
  <c r="E1751" i="3"/>
  <c r="D1751" i="3"/>
  <c r="E1750" i="3"/>
  <c r="D1750" i="3"/>
  <c r="E1749" i="3"/>
  <c r="D1749" i="3"/>
  <c r="E1748" i="3"/>
  <c r="D1748" i="3"/>
  <c r="E1747" i="3"/>
  <c r="D1747" i="3"/>
  <c r="E1746" i="3"/>
  <c r="D1746" i="3"/>
  <c r="E1745" i="3"/>
  <c r="D1745" i="3"/>
  <c r="E1744" i="3"/>
  <c r="D1744" i="3"/>
  <c r="E1743" i="3"/>
  <c r="D1743" i="3"/>
  <c r="E1742" i="3"/>
  <c r="D1742" i="3"/>
  <c r="E1741" i="3"/>
  <c r="D1741" i="3"/>
  <c r="E1740" i="3"/>
  <c r="D1740" i="3"/>
  <c r="E1739" i="3"/>
  <c r="D1739" i="3"/>
  <c r="E1738" i="3"/>
  <c r="D1738" i="3"/>
  <c r="E1737" i="3"/>
  <c r="D1737" i="3"/>
  <c r="E1736" i="3"/>
  <c r="D1736" i="3"/>
  <c r="E1735" i="3"/>
  <c r="D1735" i="3"/>
  <c r="E1734" i="3"/>
  <c r="D1734" i="3"/>
  <c r="E1733" i="3"/>
  <c r="D1733" i="3"/>
  <c r="E1732" i="3"/>
  <c r="D1732" i="3"/>
  <c r="E1731" i="3"/>
  <c r="D1731" i="3"/>
  <c r="E1730" i="3"/>
  <c r="D1730" i="3"/>
  <c r="E1729" i="3"/>
  <c r="D1729" i="3"/>
  <c r="E1728" i="3"/>
  <c r="D1728" i="3"/>
  <c r="E1727" i="3"/>
  <c r="D1727" i="3"/>
  <c r="E1726" i="3"/>
  <c r="D1726" i="3"/>
  <c r="E1725" i="3"/>
  <c r="D1725" i="3"/>
  <c r="E1724" i="3"/>
  <c r="D1724" i="3"/>
  <c r="E1723" i="3"/>
  <c r="D1723" i="3"/>
  <c r="E1722" i="3"/>
  <c r="D1722" i="3"/>
  <c r="E1721" i="3"/>
  <c r="D1721" i="3"/>
  <c r="E1720" i="3"/>
  <c r="D1720" i="3"/>
  <c r="E1719" i="3"/>
  <c r="D1719" i="3"/>
  <c r="E1718" i="3"/>
  <c r="D1718" i="3"/>
  <c r="E1717" i="3"/>
  <c r="D1717" i="3"/>
  <c r="E1716" i="3"/>
  <c r="D1716" i="3"/>
  <c r="E1715" i="3"/>
  <c r="D1715" i="3"/>
  <c r="E1714" i="3"/>
  <c r="D1714" i="3"/>
  <c r="E1713" i="3"/>
  <c r="D1713" i="3"/>
  <c r="E1712" i="3"/>
  <c r="D1712" i="3"/>
  <c r="E1711" i="3"/>
  <c r="D1711" i="3"/>
  <c r="E1710" i="3"/>
  <c r="D1710" i="3"/>
  <c r="E1709" i="3"/>
  <c r="D1709" i="3"/>
  <c r="E1708" i="3"/>
  <c r="D1708" i="3"/>
  <c r="E1707" i="3"/>
  <c r="D1707" i="3"/>
  <c r="E1706" i="3"/>
  <c r="D1706" i="3"/>
  <c r="E1705" i="3"/>
  <c r="D1705" i="3"/>
  <c r="E1704" i="3"/>
  <c r="D1704" i="3"/>
  <c r="E1703" i="3"/>
  <c r="D1703" i="3"/>
  <c r="E1702" i="3"/>
  <c r="D1702" i="3"/>
  <c r="E1701" i="3"/>
  <c r="D1701" i="3"/>
  <c r="E1700" i="3"/>
  <c r="D1700" i="3"/>
  <c r="E1699" i="3"/>
  <c r="D1699" i="3"/>
  <c r="E1698" i="3"/>
  <c r="D1698" i="3"/>
  <c r="E1697" i="3"/>
  <c r="D1697" i="3"/>
  <c r="E1696" i="3"/>
  <c r="D1696" i="3"/>
  <c r="E1695" i="3"/>
  <c r="D1695" i="3"/>
  <c r="E1694" i="3"/>
  <c r="D1694" i="3"/>
  <c r="E1693" i="3"/>
  <c r="D1693" i="3"/>
  <c r="E1692" i="3"/>
  <c r="D1692" i="3"/>
  <c r="E1691" i="3"/>
  <c r="D1691" i="3"/>
  <c r="E1690" i="3"/>
  <c r="D1690" i="3"/>
  <c r="E1689" i="3"/>
  <c r="D1689" i="3"/>
  <c r="E1688" i="3"/>
  <c r="D1688" i="3"/>
  <c r="E1687" i="3"/>
  <c r="D1687" i="3"/>
  <c r="E1686" i="3"/>
  <c r="D1686" i="3"/>
  <c r="E1685" i="3"/>
  <c r="D1685" i="3"/>
  <c r="E1684" i="3"/>
  <c r="D1684" i="3"/>
  <c r="E1683" i="3"/>
  <c r="D1683" i="3"/>
  <c r="E1682" i="3"/>
  <c r="D1682" i="3"/>
  <c r="E1681" i="3"/>
  <c r="D1681" i="3"/>
  <c r="E1680" i="3"/>
  <c r="D1680" i="3"/>
  <c r="E1679" i="3"/>
  <c r="D1679" i="3"/>
  <c r="E1678" i="3"/>
  <c r="D1678" i="3"/>
  <c r="E1677" i="3"/>
  <c r="D1677" i="3"/>
  <c r="E1676" i="3"/>
  <c r="D1676" i="3"/>
  <c r="E1675" i="3"/>
  <c r="D1675" i="3"/>
  <c r="E1674" i="3"/>
  <c r="D1674" i="3"/>
  <c r="E1673" i="3"/>
  <c r="D1673" i="3"/>
  <c r="E1672" i="3"/>
  <c r="D1672" i="3"/>
  <c r="E1671" i="3"/>
  <c r="D1671" i="3"/>
  <c r="E1670" i="3"/>
  <c r="D1670" i="3"/>
  <c r="E1669" i="3"/>
  <c r="D1669" i="3"/>
  <c r="E1668" i="3"/>
  <c r="D1668" i="3"/>
  <c r="E1667" i="3"/>
  <c r="D1667" i="3"/>
  <c r="E1666" i="3"/>
  <c r="D1666" i="3"/>
  <c r="E1665" i="3"/>
  <c r="D1665" i="3"/>
  <c r="E1664" i="3"/>
  <c r="D1664" i="3"/>
  <c r="E1663" i="3"/>
  <c r="D1663" i="3"/>
  <c r="E1662" i="3"/>
  <c r="D1662" i="3"/>
  <c r="E1661" i="3"/>
  <c r="D1661" i="3"/>
  <c r="E1660" i="3"/>
  <c r="D1660" i="3"/>
  <c r="E1659" i="3"/>
  <c r="D1659" i="3"/>
  <c r="E1658" i="3"/>
  <c r="D1658" i="3"/>
  <c r="E1657" i="3"/>
  <c r="D1657" i="3"/>
  <c r="E1656" i="3"/>
  <c r="D1656" i="3"/>
  <c r="E1655" i="3"/>
  <c r="D1655" i="3"/>
  <c r="E1654" i="3"/>
  <c r="D1654" i="3"/>
  <c r="E1653" i="3"/>
  <c r="D1653" i="3"/>
  <c r="E1652" i="3"/>
  <c r="D1652" i="3"/>
  <c r="E1651" i="3"/>
  <c r="D1651" i="3"/>
  <c r="E1650" i="3"/>
  <c r="D1650" i="3"/>
  <c r="E1649" i="3"/>
  <c r="D1649" i="3"/>
  <c r="E1648" i="3"/>
  <c r="D1648" i="3"/>
  <c r="E1647" i="3"/>
  <c r="D1647" i="3"/>
  <c r="E1646" i="3"/>
  <c r="D1646" i="3"/>
  <c r="E1645" i="3"/>
  <c r="D1645" i="3"/>
  <c r="E1644" i="3"/>
  <c r="D1644" i="3"/>
  <c r="E1643" i="3"/>
  <c r="D1643" i="3"/>
  <c r="E1642" i="3"/>
  <c r="D1642" i="3"/>
  <c r="E1641" i="3"/>
  <c r="D1641" i="3"/>
  <c r="E1640" i="3"/>
  <c r="D1640" i="3"/>
  <c r="E1639" i="3"/>
  <c r="D1639" i="3"/>
  <c r="E1638" i="3"/>
  <c r="D1638" i="3"/>
  <c r="E1637" i="3"/>
  <c r="D1637" i="3"/>
  <c r="E1636" i="3"/>
  <c r="D1636" i="3"/>
  <c r="E1635" i="3"/>
  <c r="D1635" i="3"/>
  <c r="E1634" i="3"/>
  <c r="D1634" i="3"/>
  <c r="E1633" i="3"/>
  <c r="D1633" i="3"/>
  <c r="E1632" i="3"/>
  <c r="D1632" i="3"/>
  <c r="E1631" i="3"/>
  <c r="D1631" i="3"/>
  <c r="E1630" i="3"/>
  <c r="D1630" i="3"/>
  <c r="E1629" i="3"/>
  <c r="D1629" i="3"/>
  <c r="E1628" i="3"/>
  <c r="D1628" i="3"/>
  <c r="E1627" i="3"/>
  <c r="D1627" i="3"/>
  <c r="E1626" i="3"/>
  <c r="D1626" i="3"/>
  <c r="E1625" i="3"/>
  <c r="D1625" i="3"/>
  <c r="E1624" i="3"/>
  <c r="D1624" i="3"/>
  <c r="E1623" i="3"/>
  <c r="D1623" i="3"/>
  <c r="E1622" i="3"/>
  <c r="D1622" i="3"/>
  <c r="E1621" i="3"/>
  <c r="D1621" i="3"/>
  <c r="E1620" i="3"/>
  <c r="D1620" i="3"/>
  <c r="E1619" i="3"/>
  <c r="D1619" i="3"/>
  <c r="E1618" i="3"/>
  <c r="D1618" i="3"/>
  <c r="E1617" i="3"/>
  <c r="D1617" i="3"/>
  <c r="E1616" i="3"/>
  <c r="D1616" i="3"/>
  <c r="E1615" i="3"/>
  <c r="D1615" i="3"/>
  <c r="E1614" i="3"/>
  <c r="D1614" i="3"/>
  <c r="E1613" i="3"/>
  <c r="D1613" i="3"/>
  <c r="E1612" i="3"/>
  <c r="D1612" i="3"/>
  <c r="E1611" i="3"/>
  <c r="D1611" i="3"/>
  <c r="E1610" i="3"/>
  <c r="D1610" i="3"/>
  <c r="E1609" i="3"/>
  <c r="D1609" i="3"/>
  <c r="E1608" i="3"/>
  <c r="D1608" i="3"/>
  <c r="E1607" i="3"/>
  <c r="D1607" i="3"/>
  <c r="E1606" i="3"/>
  <c r="D1606" i="3"/>
  <c r="E1605" i="3"/>
  <c r="D1605" i="3"/>
  <c r="E1604" i="3"/>
  <c r="D1604" i="3"/>
  <c r="E1603" i="3"/>
  <c r="D1603" i="3"/>
  <c r="E1602" i="3"/>
  <c r="D1602" i="3"/>
  <c r="E1601" i="3"/>
  <c r="D1601" i="3"/>
  <c r="E1600" i="3"/>
  <c r="D1600" i="3"/>
  <c r="E1599" i="3"/>
  <c r="D1599" i="3"/>
  <c r="E1598" i="3"/>
  <c r="D1598" i="3"/>
  <c r="E1597" i="3"/>
  <c r="D1597" i="3"/>
  <c r="E1596" i="3"/>
  <c r="D1596" i="3"/>
  <c r="E1595" i="3"/>
  <c r="D1595" i="3"/>
  <c r="E1594" i="3"/>
  <c r="D1594" i="3"/>
  <c r="E1593" i="3"/>
  <c r="D1593" i="3"/>
  <c r="E1592" i="3"/>
  <c r="D1592" i="3"/>
  <c r="E1591" i="3"/>
  <c r="D1591" i="3"/>
  <c r="E1590" i="3"/>
  <c r="D1590" i="3"/>
  <c r="E1589" i="3"/>
  <c r="D1589" i="3"/>
  <c r="E1588" i="3"/>
  <c r="D1588" i="3"/>
  <c r="E1587" i="3"/>
  <c r="D1587" i="3"/>
  <c r="E1586" i="3"/>
  <c r="D1586" i="3"/>
  <c r="E1585" i="3"/>
  <c r="D1585" i="3"/>
  <c r="E1584" i="3"/>
  <c r="D1584" i="3"/>
  <c r="E1583" i="3"/>
  <c r="D1583" i="3"/>
  <c r="E1582" i="3"/>
  <c r="D1582" i="3"/>
  <c r="E1581" i="3"/>
  <c r="D1581" i="3"/>
  <c r="E1580" i="3"/>
  <c r="D1580" i="3"/>
  <c r="E1579" i="3"/>
  <c r="D1579" i="3"/>
  <c r="E1578" i="3"/>
  <c r="D1578" i="3"/>
  <c r="E1577" i="3"/>
  <c r="D1577" i="3"/>
  <c r="E1576" i="3"/>
  <c r="D1576" i="3"/>
  <c r="E1575" i="3"/>
  <c r="D1575" i="3"/>
  <c r="E1574" i="3"/>
  <c r="D1574" i="3"/>
  <c r="E1573" i="3"/>
  <c r="D1573" i="3"/>
  <c r="E1572" i="3"/>
  <c r="D1572" i="3"/>
  <c r="E1571" i="3"/>
  <c r="D1571" i="3"/>
  <c r="E1570" i="3"/>
  <c r="D1570" i="3"/>
  <c r="E1569" i="3"/>
  <c r="D1569" i="3"/>
  <c r="E1568" i="3"/>
  <c r="D1568" i="3"/>
  <c r="E1567" i="3"/>
  <c r="D1567" i="3"/>
  <c r="E1566" i="3"/>
  <c r="D1566" i="3"/>
  <c r="E1565" i="3"/>
  <c r="D1565" i="3"/>
  <c r="E1564" i="3"/>
  <c r="D1564" i="3"/>
  <c r="E1563" i="3"/>
  <c r="D1563" i="3"/>
  <c r="E1562" i="3"/>
  <c r="D1562" i="3"/>
  <c r="E1561" i="3"/>
  <c r="D1561" i="3"/>
  <c r="E1560" i="3"/>
  <c r="D1560" i="3"/>
  <c r="E1559" i="3"/>
  <c r="D1559" i="3"/>
  <c r="E1558" i="3"/>
  <c r="D1558" i="3"/>
  <c r="E1557" i="3"/>
  <c r="D1557" i="3"/>
  <c r="E1556" i="3"/>
  <c r="D1556" i="3"/>
  <c r="E1555" i="3"/>
  <c r="D1555" i="3"/>
  <c r="E1554" i="3"/>
  <c r="D1554" i="3"/>
  <c r="E1553" i="3"/>
  <c r="D1553" i="3"/>
  <c r="E1552" i="3"/>
  <c r="D1552" i="3"/>
  <c r="E1551" i="3"/>
  <c r="D1551" i="3"/>
  <c r="E1550" i="3"/>
  <c r="D1550" i="3"/>
  <c r="E1549" i="3"/>
  <c r="D1549" i="3"/>
  <c r="E1548" i="3"/>
  <c r="D1548" i="3"/>
  <c r="E1547" i="3"/>
  <c r="D1547" i="3"/>
  <c r="E1546" i="3"/>
  <c r="D1546" i="3"/>
  <c r="E1545" i="3"/>
  <c r="D1545" i="3"/>
  <c r="E1544" i="3"/>
  <c r="D1544" i="3"/>
  <c r="E1543" i="3"/>
  <c r="D1543" i="3"/>
  <c r="E1542" i="3"/>
  <c r="D1542" i="3"/>
  <c r="E1541" i="3"/>
  <c r="D1541" i="3"/>
  <c r="E1540" i="3"/>
  <c r="D1540" i="3"/>
  <c r="E1539" i="3"/>
  <c r="D1539" i="3"/>
  <c r="E1538" i="3"/>
  <c r="D1538" i="3"/>
  <c r="E1537" i="3"/>
  <c r="D1537" i="3"/>
  <c r="E1536" i="3"/>
  <c r="D1536" i="3"/>
  <c r="E1535" i="3"/>
  <c r="D1535" i="3"/>
  <c r="E1534" i="3"/>
  <c r="D1534" i="3"/>
  <c r="E1533" i="3"/>
  <c r="D1533" i="3"/>
  <c r="E1532" i="3"/>
  <c r="D1532" i="3"/>
  <c r="E1531" i="3"/>
  <c r="D1531" i="3"/>
  <c r="E1530" i="3"/>
  <c r="D1530" i="3"/>
  <c r="E1529" i="3"/>
  <c r="D1529" i="3"/>
  <c r="E1528" i="3"/>
  <c r="D1528" i="3"/>
  <c r="E1527" i="3"/>
  <c r="D1527" i="3"/>
  <c r="E1526" i="3"/>
  <c r="D1526" i="3"/>
  <c r="E1525" i="3"/>
  <c r="D1525" i="3"/>
  <c r="E1524" i="3"/>
  <c r="D1524" i="3"/>
  <c r="E1523" i="3"/>
  <c r="D1523" i="3"/>
  <c r="E1522" i="3"/>
  <c r="D1522" i="3"/>
  <c r="E1521" i="3"/>
  <c r="D1521" i="3"/>
  <c r="E1520" i="3"/>
  <c r="D1520" i="3"/>
  <c r="E1519" i="3"/>
  <c r="D1519" i="3"/>
  <c r="E1518" i="3"/>
  <c r="D1518" i="3"/>
  <c r="E1517" i="3"/>
  <c r="D1517" i="3"/>
  <c r="E1516" i="3"/>
  <c r="D1516" i="3"/>
  <c r="E1515" i="3"/>
  <c r="D1515" i="3"/>
  <c r="E1514" i="3"/>
  <c r="D1514" i="3"/>
  <c r="E1513" i="3"/>
  <c r="D1513" i="3"/>
  <c r="E1512" i="3"/>
  <c r="D1512" i="3"/>
  <c r="E1511" i="3"/>
  <c r="D1511" i="3"/>
  <c r="E1510" i="3"/>
  <c r="D1510" i="3"/>
  <c r="E1509" i="3"/>
  <c r="D1509" i="3"/>
  <c r="E1508" i="3"/>
  <c r="D1508" i="3"/>
  <c r="E1507" i="3"/>
  <c r="D1507" i="3"/>
  <c r="E1506" i="3"/>
  <c r="D1506" i="3"/>
  <c r="E1505" i="3"/>
  <c r="D1505" i="3"/>
  <c r="E1504" i="3"/>
  <c r="D1504" i="3"/>
  <c r="E1503" i="3"/>
  <c r="D1503" i="3"/>
  <c r="E1502" i="3"/>
  <c r="D1502" i="3"/>
  <c r="E1501" i="3"/>
  <c r="D1501" i="3"/>
  <c r="E1500" i="3"/>
  <c r="D1500" i="3"/>
  <c r="E1499" i="3"/>
  <c r="D1499" i="3"/>
  <c r="E1498" i="3"/>
  <c r="D1498" i="3"/>
  <c r="E1497" i="3"/>
  <c r="D1497" i="3"/>
  <c r="E1496" i="3"/>
  <c r="D1496" i="3"/>
  <c r="E1495" i="3"/>
  <c r="D1495" i="3"/>
  <c r="E1494" i="3"/>
  <c r="D1494" i="3"/>
  <c r="E1493" i="3"/>
  <c r="D1493" i="3"/>
  <c r="E1492" i="3"/>
  <c r="D1492" i="3"/>
  <c r="E1491" i="3"/>
  <c r="D1491" i="3"/>
  <c r="E1490" i="3"/>
  <c r="D1490" i="3"/>
  <c r="E1489" i="3"/>
  <c r="D1489" i="3"/>
  <c r="E1488" i="3"/>
  <c r="D1488" i="3"/>
  <c r="E1487" i="3"/>
  <c r="D1487" i="3"/>
  <c r="E1486" i="3"/>
  <c r="D1486" i="3"/>
  <c r="E1485" i="3"/>
  <c r="D1485" i="3"/>
  <c r="E1484" i="3"/>
  <c r="D1484" i="3"/>
  <c r="E1483" i="3"/>
  <c r="D1483" i="3"/>
  <c r="E1482" i="3"/>
  <c r="D1482" i="3"/>
  <c r="E1481" i="3"/>
  <c r="D1481" i="3"/>
  <c r="E1480" i="3"/>
  <c r="D1480" i="3"/>
  <c r="E1479" i="3"/>
  <c r="D1479" i="3"/>
  <c r="E1478" i="3"/>
  <c r="D1478" i="3"/>
  <c r="E1477" i="3"/>
  <c r="D1477" i="3"/>
  <c r="E1476" i="3"/>
  <c r="D1476" i="3"/>
  <c r="E1475" i="3"/>
  <c r="D1475" i="3"/>
  <c r="E1474" i="3"/>
  <c r="D1474" i="3"/>
  <c r="E1473" i="3"/>
  <c r="D1473" i="3"/>
  <c r="E1472" i="3"/>
  <c r="D1472" i="3"/>
  <c r="E1471" i="3"/>
  <c r="D1471" i="3"/>
  <c r="E1470" i="3"/>
  <c r="D1470" i="3"/>
  <c r="E1469" i="3"/>
  <c r="D1469" i="3"/>
  <c r="E1468" i="3"/>
  <c r="D1468" i="3"/>
  <c r="E1467" i="3"/>
  <c r="D1467" i="3"/>
  <c r="E1466" i="3"/>
  <c r="D1466" i="3"/>
  <c r="E1465" i="3"/>
  <c r="D1465" i="3"/>
  <c r="E1464" i="3"/>
  <c r="D1464" i="3"/>
  <c r="E1463" i="3"/>
  <c r="D1463" i="3"/>
  <c r="E1462" i="3"/>
  <c r="D1462" i="3"/>
  <c r="E1461" i="3"/>
  <c r="D1461" i="3"/>
  <c r="E1460" i="3"/>
  <c r="D1460" i="3"/>
  <c r="E1459" i="3"/>
  <c r="D1459" i="3"/>
  <c r="E1458" i="3"/>
  <c r="D1458" i="3"/>
  <c r="E1457" i="3"/>
  <c r="D1457" i="3"/>
  <c r="E1456" i="3"/>
  <c r="D1456" i="3"/>
  <c r="E1455" i="3"/>
  <c r="D1455" i="3"/>
  <c r="E1454" i="3"/>
  <c r="D1454" i="3"/>
  <c r="E1453" i="3"/>
  <c r="D1453" i="3"/>
  <c r="E1452" i="3"/>
  <c r="D1452" i="3"/>
  <c r="E1451" i="3"/>
  <c r="D1451" i="3"/>
  <c r="E1450" i="3"/>
  <c r="D1450" i="3"/>
  <c r="E1449" i="3"/>
  <c r="D1449" i="3"/>
  <c r="E1448" i="3"/>
  <c r="D1448" i="3"/>
  <c r="E1447" i="3"/>
  <c r="D1447" i="3"/>
  <c r="E1446" i="3"/>
  <c r="D1446" i="3"/>
  <c r="E1445" i="3"/>
  <c r="D1445" i="3"/>
  <c r="E1444" i="3"/>
  <c r="D1444" i="3"/>
  <c r="E1443" i="3"/>
  <c r="D1443" i="3"/>
  <c r="E1442" i="3"/>
  <c r="D1442" i="3"/>
  <c r="E1441" i="3"/>
  <c r="D1441" i="3"/>
  <c r="E1440" i="3"/>
  <c r="D1440" i="3"/>
  <c r="E1439" i="3"/>
  <c r="D1439" i="3"/>
  <c r="E1438" i="3"/>
  <c r="D1438" i="3"/>
  <c r="E1437" i="3"/>
  <c r="D1437" i="3"/>
  <c r="E1436" i="3"/>
  <c r="D1436" i="3"/>
  <c r="E1435" i="3"/>
  <c r="D1435" i="3"/>
  <c r="E1434" i="3"/>
  <c r="D1434" i="3"/>
  <c r="E1433" i="3"/>
  <c r="D1433" i="3"/>
  <c r="E1432" i="3"/>
  <c r="D1432" i="3"/>
  <c r="E1431" i="3"/>
  <c r="D1431" i="3"/>
  <c r="E1430" i="3"/>
  <c r="D1430" i="3"/>
  <c r="E1429" i="3"/>
  <c r="D1429" i="3"/>
  <c r="E1428" i="3"/>
  <c r="D1428" i="3"/>
  <c r="E1427" i="3"/>
  <c r="D1427" i="3"/>
  <c r="E1426" i="3"/>
  <c r="D1426" i="3"/>
  <c r="E1425" i="3"/>
  <c r="D1425" i="3"/>
  <c r="E1424" i="3"/>
  <c r="D1424" i="3"/>
  <c r="E1423" i="3"/>
  <c r="D1423" i="3"/>
  <c r="E1422" i="3"/>
  <c r="D1422" i="3"/>
  <c r="E1421" i="3"/>
  <c r="D1421" i="3"/>
  <c r="E1420" i="3"/>
  <c r="D1420" i="3"/>
  <c r="E1419" i="3"/>
  <c r="D1419" i="3"/>
  <c r="E1418" i="3"/>
  <c r="D1418" i="3"/>
  <c r="E1417" i="3"/>
  <c r="D1417" i="3"/>
  <c r="E1416" i="3"/>
  <c r="D1416" i="3"/>
  <c r="E1415" i="3"/>
  <c r="D1415" i="3"/>
  <c r="E1414" i="3"/>
  <c r="D1414" i="3"/>
  <c r="E1413" i="3"/>
  <c r="D1413" i="3"/>
  <c r="E1412" i="3"/>
  <c r="D1412" i="3"/>
  <c r="E1411" i="3"/>
  <c r="D1411" i="3"/>
  <c r="E1410" i="3"/>
  <c r="D1410" i="3"/>
  <c r="E1409" i="3"/>
  <c r="D1409" i="3"/>
  <c r="E1408" i="3"/>
  <c r="D1408" i="3"/>
  <c r="E1407" i="3"/>
  <c r="D1407" i="3"/>
  <c r="E1406" i="3"/>
  <c r="D1406" i="3"/>
  <c r="E1405" i="3"/>
  <c r="D1405" i="3"/>
  <c r="E1404" i="3"/>
  <c r="D1404" i="3"/>
  <c r="E1403" i="3"/>
  <c r="D1403" i="3"/>
  <c r="E1402" i="3"/>
  <c r="D1402" i="3"/>
  <c r="E1401" i="3"/>
  <c r="D1401" i="3"/>
  <c r="E1400" i="3"/>
  <c r="D1400" i="3"/>
  <c r="E1399" i="3"/>
  <c r="D1399" i="3"/>
  <c r="E1398" i="3"/>
  <c r="D1398" i="3"/>
  <c r="E1397" i="3"/>
  <c r="D1397" i="3"/>
  <c r="E1396" i="3"/>
  <c r="D1396" i="3"/>
  <c r="E1395" i="3"/>
  <c r="D1395" i="3"/>
  <c r="E1394" i="3"/>
  <c r="D1394" i="3"/>
  <c r="E1393" i="3"/>
  <c r="D1393" i="3"/>
  <c r="E1392" i="3"/>
  <c r="D1392" i="3"/>
  <c r="E1391" i="3"/>
  <c r="D1391" i="3"/>
  <c r="E1390" i="3"/>
  <c r="D1390" i="3"/>
  <c r="E1389" i="3"/>
  <c r="D1389" i="3"/>
  <c r="E1388" i="3"/>
  <c r="D1388" i="3"/>
  <c r="E1387" i="3"/>
  <c r="D1387" i="3"/>
  <c r="E1386" i="3"/>
  <c r="D1386" i="3"/>
  <c r="E1385" i="3"/>
  <c r="D1385" i="3"/>
  <c r="E1384" i="3"/>
  <c r="D1384" i="3"/>
  <c r="E1383" i="3"/>
  <c r="D1383" i="3"/>
  <c r="E1382" i="3"/>
  <c r="D1382" i="3"/>
  <c r="E1381" i="3"/>
  <c r="D1381" i="3"/>
  <c r="E1380" i="3"/>
  <c r="D1380" i="3"/>
  <c r="E1379" i="3"/>
  <c r="D1379" i="3"/>
  <c r="E1378" i="3"/>
  <c r="D1378" i="3"/>
  <c r="E1377" i="3"/>
  <c r="D1377" i="3"/>
  <c r="E1376" i="3"/>
  <c r="D1376" i="3"/>
  <c r="E1375" i="3"/>
  <c r="D1375" i="3"/>
  <c r="E1374" i="3"/>
  <c r="D1374" i="3"/>
  <c r="E1373" i="3"/>
  <c r="D1373" i="3"/>
  <c r="E1372" i="3"/>
  <c r="D1372" i="3"/>
  <c r="E1371" i="3"/>
  <c r="D1371" i="3"/>
  <c r="E1370" i="3"/>
  <c r="D1370" i="3"/>
  <c r="E1369" i="3"/>
  <c r="D1369" i="3"/>
  <c r="E1368" i="3"/>
  <c r="D1368" i="3"/>
  <c r="E1367" i="3"/>
  <c r="D1367" i="3"/>
  <c r="E1366" i="3"/>
  <c r="D1366" i="3"/>
  <c r="E1365" i="3"/>
  <c r="D1365" i="3"/>
  <c r="E1364" i="3"/>
  <c r="D1364" i="3"/>
  <c r="E1363" i="3"/>
  <c r="D1363" i="3"/>
  <c r="E1362" i="3"/>
  <c r="D1362" i="3"/>
  <c r="E1361" i="3"/>
  <c r="D1361" i="3"/>
  <c r="E1360" i="3"/>
  <c r="D1360" i="3"/>
  <c r="E1359" i="3"/>
  <c r="D1359" i="3"/>
  <c r="E1358" i="3"/>
  <c r="D1358" i="3"/>
  <c r="E1357" i="3"/>
  <c r="D1357" i="3"/>
  <c r="E1356" i="3"/>
  <c r="D1356" i="3"/>
  <c r="E1355" i="3"/>
  <c r="D1355" i="3"/>
  <c r="E1354" i="3"/>
  <c r="D1354" i="3"/>
  <c r="E1353" i="3"/>
  <c r="D1353" i="3"/>
  <c r="E1352" i="3"/>
  <c r="D1352" i="3"/>
  <c r="E1351" i="3"/>
  <c r="D1351" i="3"/>
  <c r="E1350" i="3"/>
  <c r="D1350" i="3"/>
  <c r="E1349" i="3"/>
  <c r="D1349" i="3"/>
  <c r="E1348" i="3"/>
  <c r="D1348" i="3"/>
  <c r="E1347" i="3"/>
  <c r="D1347" i="3"/>
  <c r="E1346" i="3"/>
  <c r="D1346" i="3"/>
  <c r="E1345" i="3"/>
  <c r="D1345" i="3"/>
  <c r="E1344" i="3"/>
  <c r="D1344" i="3"/>
  <c r="E1343" i="3"/>
  <c r="D1343" i="3"/>
  <c r="E1342" i="3"/>
  <c r="D1342" i="3"/>
  <c r="E1341" i="3"/>
  <c r="D1341" i="3"/>
  <c r="E1340" i="3"/>
  <c r="D1340" i="3"/>
  <c r="E1339" i="3"/>
  <c r="D1339" i="3"/>
  <c r="E1338" i="3"/>
  <c r="D1338" i="3"/>
  <c r="E1337" i="3"/>
  <c r="D1337" i="3"/>
  <c r="E1336" i="3"/>
  <c r="D1336" i="3"/>
  <c r="E1335" i="3"/>
  <c r="D1335" i="3"/>
  <c r="E1334" i="3"/>
  <c r="D1334" i="3"/>
  <c r="E1333" i="3"/>
  <c r="D1333" i="3"/>
  <c r="E1332" i="3"/>
  <c r="D1332" i="3"/>
  <c r="E1331" i="3"/>
  <c r="D1331" i="3"/>
  <c r="E1330" i="3"/>
  <c r="D1330" i="3"/>
  <c r="E1329" i="3"/>
  <c r="D1329" i="3"/>
  <c r="E1328" i="3"/>
  <c r="D1328" i="3"/>
  <c r="E1327" i="3"/>
  <c r="D1327" i="3"/>
  <c r="E1326" i="3"/>
  <c r="D1326" i="3"/>
  <c r="E1325" i="3"/>
  <c r="D1325" i="3"/>
  <c r="E1324" i="3"/>
  <c r="D1324" i="3"/>
  <c r="E1323" i="3"/>
  <c r="D1323" i="3"/>
  <c r="E1322" i="3"/>
  <c r="D1322" i="3"/>
  <c r="E1321" i="3"/>
  <c r="D1321" i="3"/>
  <c r="E1320" i="3"/>
  <c r="D1320" i="3"/>
  <c r="E1319" i="3"/>
  <c r="D1319" i="3"/>
  <c r="E1318" i="3"/>
  <c r="D1318" i="3"/>
  <c r="E1317" i="3"/>
  <c r="D1317" i="3"/>
  <c r="E1316" i="3"/>
  <c r="D1316" i="3"/>
  <c r="E1315" i="3"/>
  <c r="D1315" i="3"/>
  <c r="E1314" i="3"/>
  <c r="D1314" i="3"/>
  <c r="E1313" i="3"/>
  <c r="D1313" i="3"/>
  <c r="E1312" i="3"/>
  <c r="D1312" i="3"/>
  <c r="E1311" i="3"/>
  <c r="D1311" i="3"/>
  <c r="E1310" i="3"/>
  <c r="D1310" i="3"/>
  <c r="E1309" i="3"/>
  <c r="D1309" i="3"/>
  <c r="E1308" i="3"/>
  <c r="D1308" i="3"/>
  <c r="E1307" i="3"/>
  <c r="D1307" i="3"/>
  <c r="E1306" i="3"/>
  <c r="D1306" i="3"/>
  <c r="E1305" i="3"/>
  <c r="D1305" i="3"/>
  <c r="E1304" i="3"/>
  <c r="D1304" i="3"/>
  <c r="E1303" i="3"/>
  <c r="D1303" i="3"/>
  <c r="E1302" i="3"/>
  <c r="D1302" i="3"/>
  <c r="E1301" i="3"/>
  <c r="D1301" i="3"/>
  <c r="E1300" i="3"/>
  <c r="D1300" i="3"/>
  <c r="E1299" i="3"/>
  <c r="D1299" i="3"/>
  <c r="E1298" i="3"/>
  <c r="D1298" i="3"/>
  <c r="E1297" i="3"/>
  <c r="D1297" i="3"/>
  <c r="E1296" i="3"/>
  <c r="D1296" i="3"/>
  <c r="E1295" i="3"/>
  <c r="D1295" i="3"/>
  <c r="E1294" i="3"/>
  <c r="D1294" i="3"/>
  <c r="E1293" i="3"/>
  <c r="D1293" i="3"/>
  <c r="E1292" i="3"/>
  <c r="D1292" i="3"/>
  <c r="E1291" i="3"/>
  <c r="D1291" i="3"/>
  <c r="E1290" i="3"/>
  <c r="D1290" i="3"/>
  <c r="E1289" i="3"/>
  <c r="D1289" i="3"/>
  <c r="E1288" i="3"/>
  <c r="D1288" i="3"/>
  <c r="E1287" i="3"/>
  <c r="D1287" i="3"/>
  <c r="E1286" i="3"/>
  <c r="D1286" i="3"/>
  <c r="E1285" i="3"/>
  <c r="D1285" i="3"/>
  <c r="E1284" i="3"/>
  <c r="D1284" i="3"/>
  <c r="E1283" i="3"/>
  <c r="D1283" i="3"/>
  <c r="E1282" i="3"/>
  <c r="D1282" i="3"/>
  <c r="E1281" i="3"/>
  <c r="D1281" i="3"/>
  <c r="E1280" i="3"/>
  <c r="D1280" i="3"/>
  <c r="E1279" i="3"/>
  <c r="D1279" i="3"/>
  <c r="E1278" i="3"/>
  <c r="D1278" i="3"/>
  <c r="E1277" i="3"/>
  <c r="D1277" i="3"/>
  <c r="E1276" i="3"/>
  <c r="D1276" i="3"/>
  <c r="E1275" i="3"/>
  <c r="D1275" i="3"/>
  <c r="E1274" i="3"/>
  <c r="D1274" i="3"/>
  <c r="E1273" i="3"/>
  <c r="D1273" i="3"/>
  <c r="E1272" i="3"/>
  <c r="D1272" i="3"/>
  <c r="E1271" i="3"/>
  <c r="D1271" i="3"/>
  <c r="E1270" i="3"/>
  <c r="D1270" i="3"/>
  <c r="E1269" i="3"/>
  <c r="D1269" i="3"/>
  <c r="E1268" i="3"/>
  <c r="D1268" i="3"/>
  <c r="E1267" i="3"/>
  <c r="D1267" i="3"/>
  <c r="E1266" i="3"/>
  <c r="D1266" i="3"/>
  <c r="E1265" i="3"/>
  <c r="D1265" i="3"/>
  <c r="E1264" i="3"/>
  <c r="D1264" i="3"/>
  <c r="E1263" i="3"/>
  <c r="D1263" i="3"/>
  <c r="E1262" i="3"/>
  <c r="D1262" i="3"/>
  <c r="E1261" i="3"/>
  <c r="D1261" i="3"/>
  <c r="E1260" i="3"/>
  <c r="D1260" i="3"/>
  <c r="E1259" i="3"/>
  <c r="D1259" i="3"/>
  <c r="E1258" i="3"/>
  <c r="D1258" i="3"/>
  <c r="E1257" i="3"/>
  <c r="D1257" i="3"/>
  <c r="E1256" i="3"/>
  <c r="D1256" i="3"/>
  <c r="E1255" i="3"/>
  <c r="D1255" i="3"/>
  <c r="E1254" i="3"/>
  <c r="D1254" i="3"/>
  <c r="E1253" i="3"/>
  <c r="D1253" i="3"/>
  <c r="E1252" i="3"/>
  <c r="D1252" i="3"/>
  <c r="E1251" i="3"/>
  <c r="D1251" i="3"/>
  <c r="E1250" i="3"/>
  <c r="D1250" i="3"/>
  <c r="E1249" i="3"/>
  <c r="D1249" i="3"/>
  <c r="E1248" i="3"/>
  <c r="D1248" i="3"/>
  <c r="E1247" i="3"/>
  <c r="D1247" i="3"/>
  <c r="E1246" i="3"/>
  <c r="D1246" i="3"/>
  <c r="E1245" i="3"/>
  <c r="D1245" i="3"/>
  <c r="E1244" i="3"/>
  <c r="D1244" i="3"/>
  <c r="E1243" i="3"/>
  <c r="D1243" i="3"/>
  <c r="E1242" i="3"/>
  <c r="D1242" i="3"/>
  <c r="E1241" i="3"/>
  <c r="D1241" i="3"/>
  <c r="E1240" i="3"/>
  <c r="D1240" i="3"/>
  <c r="E1239" i="3"/>
  <c r="D1239" i="3"/>
  <c r="E1238" i="3"/>
  <c r="D1238" i="3"/>
  <c r="E1237" i="3"/>
  <c r="D1237" i="3"/>
  <c r="E1236" i="3"/>
  <c r="D1236" i="3"/>
  <c r="E1235" i="3"/>
  <c r="D1235" i="3"/>
  <c r="E1234" i="3"/>
  <c r="D1234" i="3"/>
  <c r="E1233" i="3"/>
  <c r="D1233" i="3"/>
  <c r="E1232" i="3"/>
  <c r="D1232" i="3"/>
  <c r="E1231" i="3"/>
  <c r="D1231" i="3"/>
  <c r="E1230" i="3"/>
  <c r="D1230" i="3"/>
  <c r="E1229" i="3"/>
  <c r="D1229" i="3"/>
  <c r="E1228" i="3"/>
  <c r="D1228" i="3"/>
  <c r="E1227" i="3"/>
  <c r="D1227" i="3"/>
  <c r="E1226" i="3"/>
  <c r="D1226" i="3"/>
  <c r="E1225" i="3"/>
  <c r="D1225" i="3"/>
  <c r="E1224" i="3"/>
  <c r="D1224" i="3"/>
  <c r="E1223" i="3"/>
  <c r="D1223" i="3"/>
  <c r="E1222" i="3"/>
  <c r="D1222" i="3"/>
  <c r="E1221" i="3"/>
  <c r="D1221" i="3"/>
  <c r="E1220" i="3"/>
  <c r="D1220" i="3"/>
  <c r="E1219" i="3"/>
  <c r="D1219" i="3"/>
  <c r="E1218" i="3"/>
  <c r="D1218" i="3"/>
  <c r="E1217" i="3"/>
  <c r="D1217" i="3"/>
  <c r="E1216" i="3"/>
  <c r="D1216" i="3"/>
  <c r="E1215" i="3"/>
  <c r="D1215" i="3"/>
  <c r="E1214" i="3"/>
  <c r="D1214" i="3"/>
  <c r="E1213" i="3"/>
  <c r="D1213" i="3"/>
  <c r="E1212" i="3"/>
  <c r="D1212" i="3"/>
  <c r="E1211" i="3"/>
  <c r="D1211" i="3"/>
  <c r="E1210" i="3"/>
  <c r="D1210" i="3"/>
  <c r="E1209" i="3"/>
  <c r="D1209" i="3"/>
  <c r="E1208" i="3"/>
  <c r="D1208" i="3"/>
  <c r="E1207" i="3"/>
  <c r="D1207" i="3"/>
  <c r="E1206" i="3"/>
  <c r="D1206" i="3"/>
  <c r="E1205" i="3"/>
  <c r="D1205" i="3"/>
  <c r="E1204" i="3"/>
  <c r="D1204" i="3"/>
  <c r="E1203" i="3"/>
  <c r="D1203" i="3"/>
  <c r="E1202" i="3"/>
  <c r="D1202" i="3"/>
  <c r="E1201" i="3"/>
  <c r="D1201" i="3"/>
  <c r="E1200" i="3"/>
  <c r="D1200" i="3"/>
  <c r="E1199" i="3"/>
  <c r="D1199" i="3"/>
  <c r="E1198" i="3"/>
  <c r="D1198" i="3"/>
  <c r="E1197" i="3"/>
  <c r="D1197" i="3"/>
  <c r="E1196" i="3"/>
  <c r="D1196" i="3"/>
  <c r="E1195" i="3"/>
  <c r="D1195" i="3"/>
  <c r="E1194" i="3"/>
  <c r="D1194" i="3"/>
  <c r="E1193" i="3"/>
  <c r="D1193" i="3"/>
  <c r="E1192" i="3"/>
  <c r="D1192" i="3"/>
  <c r="E1191" i="3"/>
  <c r="D1191" i="3"/>
  <c r="E1190" i="3"/>
  <c r="D1190" i="3"/>
  <c r="E1189" i="3"/>
  <c r="D1189" i="3"/>
  <c r="E1188" i="3"/>
  <c r="D1188" i="3"/>
  <c r="E1187" i="3"/>
  <c r="D1187" i="3"/>
  <c r="E1186" i="3"/>
  <c r="D1186" i="3"/>
  <c r="E1185" i="3"/>
  <c r="D1185" i="3"/>
  <c r="E1184" i="3"/>
  <c r="D1184" i="3"/>
  <c r="E1183" i="3"/>
  <c r="D1183" i="3"/>
  <c r="E1182" i="3"/>
  <c r="D1182" i="3"/>
  <c r="E1181" i="3"/>
  <c r="D1181" i="3"/>
  <c r="E1180" i="3"/>
  <c r="D1180" i="3"/>
  <c r="E1179" i="3"/>
  <c r="D1179" i="3"/>
  <c r="E1178" i="3"/>
  <c r="D1178" i="3"/>
  <c r="E1177" i="3"/>
  <c r="D1177" i="3"/>
  <c r="E1176" i="3"/>
  <c r="D1176" i="3"/>
  <c r="E1175" i="3"/>
  <c r="D1175" i="3"/>
  <c r="E1174" i="3"/>
  <c r="D1174" i="3"/>
  <c r="E1173" i="3"/>
  <c r="D1173" i="3"/>
  <c r="E1172" i="3"/>
  <c r="D1172" i="3"/>
  <c r="E1171" i="3"/>
  <c r="D1171" i="3"/>
  <c r="E1170" i="3"/>
  <c r="D1170" i="3"/>
  <c r="E1169" i="3"/>
  <c r="D1169" i="3"/>
  <c r="E1168" i="3"/>
  <c r="D1168" i="3"/>
  <c r="E1167" i="3"/>
  <c r="D1167" i="3"/>
  <c r="E1166" i="3"/>
  <c r="D1166" i="3"/>
  <c r="E1165" i="3"/>
  <c r="D1165" i="3"/>
  <c r="E1164" i="3"/>
  <c r="D1164" i="3"/>
  <c r="E1163" i="3"/>
  <c r="D1163" i="3"/>
  <c r="E1162" i="3"/>
  <c r="D1162" i="3"/>
  <c r="E1161" i="3"/>
  <c r="D1161" i="3"/>
  <c r="E1160" i="3"/>
  <c r="D1160" i="3"/>
  <c r="E1159" i="3"/>
  <c r="D1159" i="3"/>
  <c r="E1158" i="3"/>
  <c r="D1158" i="3"/>
  <c r="E1157" i="3"/>
  <c r="D1157" i="3"/>
  <c r="E1156" i="3"/>
  <c r="D1156" i="3"/>
  <c r="E1155" i="3"/>
  <c r="D1155" i="3"/>
  <c r="E1154" i="3"/>
  <c r="D1154" i="3"/>
  <c r="E1153" i="3"/>
  <c r="D1153" i="3"/>
  <c r="E1152" i="3"/>
  <c r="D1152" i="3"/>
  <c r="E1151" i="3"/>
  <c r="D1151" i="3"/>
  <c r="E1150" i="3"/>
  <c r="D1150" i="3"/>
  <c r="E1149" i="3"/>
  <c r="D1149" i="3"/>
  <c r="E1148" i="3"/>
  <c r="D1148" i="3"/>
  <c r="E1147" i="3"/>
  <c r="D1147" i="3"/>
  <c r="E1146" i="3"/>
  <c r="D1146" i="3"/>
  <c r="E1145" i="3"/>
  <c r="D1145" i="3"/>
  <c r="E1144" i="3"/>
  <c r="D1144" i="3"/>
  <c r="E1143" i="3"/>
  <c r="D1143" i="3"/>
  <c r="E1142" i="3"/>
  <c r="D1142" i="3"/>
  <c r="E1141" i="3"/>
  <c r="D1141" i="3"/>
  <c r="E1140" i="3"/>
  <c r="D1140" i="3"/>
  <c r="E1139" i="3"/>
  <c r="D1139" i="3"/>
  <c r="E1138" i="3"/>
  <c r="D1138" i="3"/>
  <c r="E1137" i="3"/>
  <c r="D1137" i="3"/>
  <c r="E1136" i="3"/>
  <c r="D1136" i="3"/>
  <c r="E1135" i="3"/>
  <c r="D1135" i="3"/>
  <c r="E1134" i="3"/>
  <c r="D1134" i="3"/>
  <c r="E1133" i="3"/>
  <c r="D1133" i="3"/>
  <c r="E1132" i="3"/>
  <c r="D1132" i="3"/>
  <c r="E1131" i="3"/>
  <c r="D1131" i="3"/>
  <c r="E1130" i="3"/>
  <c r="D1130" i="3"/>
  <c r="E1129" i="3"/>
  <c r="D1129" i="3"/>
  <c r="E1128" i="3"/>
  <c r="D1128" i="3"/>
  <c r="E1127" i="3"/>
  <c r="D1127" i="3"/>
  <c r="E1126" i="3"/>
  <c r="D1126" i="3"/>
  <c r="E1125" i="3"/>
  <c r="D1125" i="3"/>
  <c r="E1124" i="3"/>
  <c r="D1124" i="3"/>
  <c r="E1123" i="3"/>
  <c r="D1123" i="3"/>
  <c r="E1122" i="3"/>
  <c r="D1122" i="3"/>
  <c r="E1121" i="3"/>
  <c r="D1121" i="3"/>
  <c r="E1120" i="3"/>
  <c r="D1120" i="3"/>
  <c r="E1119" i="3"/>
  <c r="D1119" i="3"/>
  <c r="E1118" i="3"/>
  <c r="D1118" i="3"/>
  <c r="E1117" i="3"/>
  <c r="D1117" i="3"/>
  <c r="E1116" i="3"/>
  <c r="D1116" i="3"/>
  <c r="E1115" i="3"/>
  <c r="D1115" i="3"/>
  <c r="E1114" i="3"/>
  <c r="D1114" i="3"/>
  <c r="E1113" i="3"/>
  <c r="D1113" i="3"/>
  <c r="E1112" i="3"/>
  <c r="D1112" i="3"/>
  <c r="E1111" i="3"/>
  <c r="D1111" i="3"/>
  <c r="E1110" i="3"/>
  <c r="D1110" i="3"/>
  <c r="E1109" i="3"/>
  <c r="D1109" i="3"/>
  <c r="E1108" i="3"/>
  <c r="D1108" i="3"/>
  <c r="E1107" i="3"/>
  <c r="D1107" i="3"/>
  <c r="E1106" i="3"/>
  <c r="D1106" i="3"/>
  <c r="E1105" i="3"/>
  <c r="D1105" i="3"/>
  <c r="E1104" i="3"/>
  <c r="D1104" i="3"/>
  <c r="E1103" i="3"/>
  <c r="D1103" i="3"/>
  <c r="E1102" i="3"/>
  <c r="D1102" i="3"/>
  <c r="E1101" i="3"/>
  <c r="D1101" i="3"/>
  <c r="E1100" i="3"/>
  <c r="D1100" i="3"/>
  <c r="E1099" i="3"/>
  <c r="D1099" i="3"/>
  <c r="E1098" i="3"/>
  <c r="D1098" i="3"/>
  <c r="E1097" i="3"/>
  <c r="D1097" i="3"/>
  <c r="E1096" i="3"/>
  <c r="D1096" i="3"/>
  <c r="E1095" i="3"/>
  <c r="D1095" i="3"/>
  <c r="E1094" i="3"/>
  <c r="D1094" i="3"/>
  <c r="E1093" i="3"/>
  <c r="D1093" i="3"/>
  <c r="E1092" i="3"/>
  <c r="D1092" i="3"/>
  <c r="E1091" i="3"/>
  <c r="D1091" i="3"/>
  <c r="E1090" i="3"/>
  <c r="D1090" i="3"/>
  <c r="E1089" i="3"/>
  <c r="D1089" i="3"/>
  <c r="E1088" i="3"/>
  <c r="D1088" i="3"/>
  <c r="E1087" i="3"/>
  <c r="D1087" i="3"/>
  <c r="E1086" i="3"/>
  <c r="D1086" i="3"/>
  <c r="E1085" i="3"/>
  <c r="D1085" i="3"/>
  <c r="E1084" i="3"/>
  <c r="D1084" i="3"/>
  <c r="E1083" i="3"/>
  <c r="D1083" i="3"/>
  <c r="E1082" i="3"/>
  <c r="D1082" i="3"/>
  <c r="E1081" i="3"/>
  <c r="D1081" i="3"/>
  <c r="E1080" i="3"/>
  <c r="D1080" i="3"/>
  <c r="E1079" i="3"/>
  <c r="D1079" i="3"/>
  <c r="E1078" i="3"/>
  <c r="D1078" i="3"/>
  <c r="E1077" i="3"/>
  <c r="D1077" i="3"/>
  <c r="E1076" i="3"/>
  <c r="D1076" i="3"/>
  <c r="E1075" i="3"/>
  <c r="D1075" i="3"/>
  <c r="E1074" i="3"/>
  <c r="D1074" i="3"/>
  <c r="E1073" i="3"/>
  <c r="D1073" i="3"/>
  <c r="E1072" i="3"/>
  <c r="D1072" i="3"/>
  <c r="E1071" i="3"/>
  <c r="D1071" i="3"/>
  <c r="E1070" i="3"/>
  <c r="D1070" i="3"/>
  <c r="E1069" i="3"/>
  <c r="D1069" i="3"/>
  <c r="E1068" i="3"/>
  <c r="D1068" i="3"/>
  <c r="E1067" i="3"/>
  <c r="D1067" i="3"/>
  <c r="E1066" i="3"/>
  <c r="D1066" i="3"/>
  <c r="E1065" i="3"/>
  <c r="D1065" i="3"/>
  <c r="E1064" i="3"/>
  <c r="D1064" i="3"/>
  <c r="E1063" i="3"/>
  <c r="D1063" i="3"/>
  <c r="E1062" i="3"/>
  <c r="D1062" i="3"/>
  <c r="E1061" i="3"/>
  <c r="D1061" i="3"/>
  <c r="E1060" i="3"/>
  <c r="D1060" i="3"/>
  <c r="E1059" i="3"/>
  <c r="D1059" i="3"/>
  <c r="E1058" i="3"/>
  <c r="D1058" i="3"/>
  <c r="E1057" i="3"/>
  <c r="D1057" i="3"/>
  <c r="E1056" i="3"/>
  <c r="D1056" i="3"/>
  <c r="E1055" i="3"/>
  <c r="D1055" i="3"/>
  <c r="E1054" i="3"/>
  <c r="D1054" i="3"/>
  <c r="E1053" i="3"/>
  <c r="D1053" i="3"/>
  <c r="E1052" i="3"/>
  <c r="D1052" i="3"/>
  <c r="E1051" i="3"/>
  <c r="D1051" i="3"/>
  <c r="E1050" i="3"/>
  <c r="D1050" i="3"/>
  <c r="E1049" i="3"/>
  <c r="D1049" i="3"/>
  <c r="E1048" i="3"/>
  <c r="D1048" i="3"/>
  <c r="E1047" i="3"/>
  <c r="D1047" i="3"/>
  <c r="E1046" i="3"/>
  <c r="D1046" i="3"/>
  <c r="E1045" i="3"/>
  <c r="D1045" i="3"/>
  <c r="E1044" i="3"/>
  <c r="D1044" i="3"/>
  <c r="E1043" i="3"/>
  <c r="D1043" i="3"/>
  <c r="E1042" i="3"/>
  <c r="D1042" i="3"/>
  <c r="E1041" i="3"/>
  <c r="D1041" i="3"/>
  <c r="E1040" i="3"/>
  <c r="D1040" i="3"/>
  <c r="E1039" i="3"/>
  <c r="D1039" i="3"/>
  <c r="E1038" i="3"/>
  <c r="D1038" i="3"/>
  <c r="E1037" i="3"/>
  <c r="D1037" i="3"/>
  <c r="E1036" i="3"/>
  <c r="D1036" i="3"/>
  <c r="E1035" i="3"/>
  <c r="D1035" i="3"/>
  <c r="E1034" i="3"/>
  <c r="D1034" i="3"/>
  <c r="E1033" i="3"/>
  <c r="D1033" i="3"/>
  <c r="E1032" i="3"/>
  <c r="D1032" i="3"/>
  <c r="E1031" i="3"/>
  <c r="D1031" i="3"/>
  <c r="E1030" i="3"/>
  <c r="D1030" i="3"/>
  <c r="E1029" i="3"/>
  <c r="D1029" i="3"/>
  <c r="E1028" i="3"/>
  <c r="D1028" i="3"/>
  <c r="E1027" i="3"/>
  <c r="D1027" i="3"/>
  <c r="E1026" i="3"/>
  <c r="D1026" i="3"/>
  <c r="E1025" i="3"/>
  <c r="D1025" i="3"/>
  <c r="E1024" i="3"/>
  <c r="D1024" i="3"/>
  <c r="E1023" i="3"/>
  <c r="D1023" i="3"/>
  <c r="E1022" i="3"/>
  <c r="D1022" i="3"/>
  <c r="E1021" i="3"/>
  <c r="D1021" i="3"/>
  <c r="E1020" i="3"/>
  <c r="D1020" i="3"/>
  <c r="E1019" i="3"/>
  <c r="D1019" i="3"/>
  <c r="E1018" i="3"/>
  <c r="D1018" i="3"/>
  <c r="E1017" i="3"/>
  <c r="D1017" i="3"/>
  <c r="E1016" i="3"/>
  <c r="D1016" i="3"/>
  <c r="E1015" i="3"/>
  <c r="D1015" i="3"/>
  <c r="E1014" i="3"/>
  <c r="D1014" i="3"/>
  <c r="E1013" i="3"/>
  <c r="D1013" i="3"/>
  <c r="E1012" i="3"/>
  <c r="D1012" i="3"/>
  <c r="E1011" i="3"/>
  <c r="D1011" i="3"/>
  <c r="E1010" i="3"/>
  <c r="D1010" i="3"/>
  <c r="E1009" i="3"/>
  <c r="D1009" i="3"/>
  <c r="E1008" i="3"/>
  <c r="D1008" i="3"/>
  <c r="E1007" i="3"/>
  <c r="D1007" i="3"/>
  <c r="E1006" i="3"/>
  <c r="D1006" i="3"/>
  <c r="E1005" i="3"/>
  <c r="D1005" i="3"/>
  <c r="E1004" i="3"/>
  <c r="D1004" i="3"/>
  <c r="E1003" i="3"/>
  <c r="D1003" i="3"/>
  <c r="E1002" i="3"/>
  <c r="D1002" i="3"/>
  <c r="E1001" i="3"/>
  <c r="D1001" i="3"/>
  <c r="E1000" i="3"/>
  <c r="D1000" i="3"/>
  <c r="E999" i="3"/>
  <c r="D999" i="3"/>
  <c r="E998" i="3"/>
  <c r="D998" i="3"/>
  <c r="E997" i="3"/>
  <c r="D997" i="3"/>
  <c r="E996" i="3"/>
  <c r="D996" i="3"/>
  <c r="E995" i="3"/>
  <c r="D995" i="3"/>
  <c r="E994" i="3"/>
  <c r="D994" i="3"/>
  <c r="E993" i="3"/>
  <c r="D993" i="3"/>
  <c r="E992" i="3"/>
  <c r="D992" i="3"/>
  <c r="E991" i="3"/>
  <c r="D991" i="3"/>
  <c r="E990" i="3"/>
  <c r="D990" i="3"/>
  <c r="E989" i="3"/>
  <c r="D989" i="3"/>
  <c r="E988" i="3"/>
  <c r="D988" i="3"/>
  <c r="E987" i="3"/>
  <c r="D987" i="3"/>
  <c r="E986" i="3"/>
  <c r="D986" i="3"/>
  <c r="E985" i="3"/>
  <c r="D985" i="3"/>
  <c r="E984" i="3"/>
  <c r="D984" i="3"/>
  <c r="E983" i="3"/>
  <c r="D983" i="3"/>
  <c r="E982" i="3"/>
  <c r="D982" i="3"/>
  <c r="E981" i="3"/>
  <c r="D981" i="3"/>
  <c r="E980" i="3"/>
  <c r="D980" i="3"/>
  <c r="E979" i="3"/>
  <c r="D979" i="3"/>
  <c r="E978" i="3"/>
  <c r="D978" i="3"/>
  <c r="E977" i="3"/>
  <c r="D977" i="3"/>
  <c r="E976" i="3"/>
  <c r="D976" i="3"/>
  <c r="E975" i="3"/>
  <c r="D975" i="3"/>
  <c r="E974" i="3"/>
  <c r="D974" i="3"/>
  <c r="E973" i="3"/>
  <c r="D973" i="3"/>
  <c r="E972" i="3"/>
  <c r="D972" i="3"/>
  <c r="E971" i="3"/>
  <c r="D971" i="3"/>
  <c r="E970" i="3"/>
  <c r="D970" i="3"/>
  <c r="E969" i="3"/>
  <c r="D969" i="3"/>
  <c r="E968" i="3"/>
  <c r="D968" i="3"/>
  <c r="E967" i="3"/>
  <c r="D967" i="3"/>
  <c r="E966" i="3"/>
  <c r="D966" i="3"/>
  <c r="E965" i="3"/>
  <c r="D965" i="3"/>
  <c r="E964" i="3"/>
  <c r="D964" i="3"/>
  <c r="E963" i="3"/>
  <c r="D963" i="3"/>
  <c r="E962" i="3"/>
  <c r="D962" i="3"/>
  <c r="E961" i="3"/>
  <c r="D961" i="3"/>
  <c r="E960" i="3"/>
  <c r="D960" i="3"/>
  <c r="E959" i="3"/>
  <c r="D959" i="3"/>
  <c r="E958" i="3"/>
  <c r="D958" i="3"/>
  <c r="E957" i="3"/>
  <c r="D957" i="3"/>
  <c r="E956" i="3"/>
  <c r="D956" i="3"/>
  <c r="E955" i="3"/>
  <c r="D955" i="3"/>
  <c r="E954" i="3"/>
  <c r="D954" i="3"/>
  <c r="E953" i="3"/>
  <c r="D953" i="3"/>
  <c r="E952" i="3"/>
  <c r="D952" i="3"/>
  <c r="E951" i="3"/>
  <c r="D951" i="3"/>
  <c r="E950" i="3"/>
  <c r="D950" i="3"/>
  <c r="E949" i="3"/>
  <c r="D949" i="3"/>
  <c r="E948" i="3"/>
  <c r="D948" i="3"/>
  <c r="E947" i="3"/>
  <c r="D947" i="3"/>
  <c r="E946" i="3"/>
  <c r="D946" i="3"/>
  <c r="E945" i="3"/>
  <c r="D945" i="3"/>
  <c r="E944" i="3"/>
  <c r="D944" i="3"/>
  <c r="E943" i="3"/>
  <c r="D943" i="3"/>
  <c r="E942" i="3"/>
  <c r="D942" i="3"/>
  <c r="E941" i="3"/>
  <c r="D941" i="3"/>
  <c r="E940" i="3"/>
  <c r="D940" i="3"/>
  <c r="E939" i="3"/>
  <c r="D939" i="3"/>
  <c r="E938" i="3"/>
  <c r="D938" i="3"/>
  <c r="E937" i="3"/>
  <c r="D937" i="3"/>
  <c r="E936" i="3"/>
  <c r="D936" i="3"/>
  <c r="E935" i="3"/>
  <c r="D935" i="3"/>
  <c r="E934" i="3"/>
  <c r="D934" i="3"/>
  <c r="E933" i="3"/>
  <c r="D933" i="3"/>
  <c r="E932" i="3"/>
  <c r="D932" i="3"/>
  <c r="E931" i="3"/>
  <c r="D931" i="3"/>
  <c r="E930" i="3"/>
  <c r="D930" i="3"/>
  <c r="E929" i="3"/>
  <c r="D929" i="3"/>
  <c r="E928" i="3"/>
  <c r="D928" i="3"/>
  <c r="E927" i="3"/>
  <c r="D927" i="3"/>
  <c r="E926" i="3"/>
  <c r="D926" i="3"/>
  <c r="E925" i="3"/>
  <c r="D925" i="3"/>
  <c r="E924" i="3"/>
  <c r="D924" i="3"/>
  <c r="E923" i="3"/>
  <c r="D923" i="3"/>
  <c r="E922" i="3"/>
  <c r="D922" i="3"/>
  <c r="E921" i="3"/>
  <c r="D921" i="3"/>
  <c r="E920" i="3"/>
  <c r="D920" i="3"/>
  <c r="E919" i="3"/>
  <c r="D919" i="3"/>
  <c r="E918" i="3"/>
  <c r="D918" i="3"/>
  <c r="E917" i="3"/>
  <c r="D917" i="3"/>
  <c r="E916" i="3"/>
  <c r="D916" i="3"/>
  <c r="E915" i="3"/>
  <c r="D915" i="3"/>
  <c r="E914" i="3"/>
  <c r="D914" i="3"/>
  <c r="E913" i="3"/>
  <c r="D913" i="3"/>
  <c r="E912" i="3"/>
  <c r="D912" i="3"/>
  <c r="E911" i="3"/>
  <c r="D911" i="3"/>
  <c r="E910" i="3"/>
  <c r="D910" i="3"/>
  <c r="E909" i="3"/>
  <c r="D909" i="3"/>
  <c r="E908" i="3"/>
  <c r="D908" i="3"/>
  <c r="E907" i="3"/>
  <c r="D907" i="3"/>
  <c r="E906" i="3"/>
  <c r="D906" i="3"/>
  <c r="E905" i="3"/>
  <c r="D905" i="3"/>
  <c r="E904" i="3"/>
  <c r="D904" i="3"/>
  <c r="E903" i="3"/>
  <c r="D903" i="3"/>
  <c r="E902" i="3"/>
  <c r="D902" i="3"/>
  <c r="E901" i="3"/>
  <c r="D901" i="3"/>
  <c r="E900" i="3"/>
  <c r="D900" i="3"/>
  <c r="E899" i="3"/>
  <c r="D899" i="3"/>
  <c r="E898" i="3"/>
  <c r="D898" i="3"/>
  <c r="E897" i="3"/>
  <c r="D897" i="3"/>
  <c r="E896" i="3"/>
  <c r="D896" i="3"/>
  <c r="E895" i="3"/>
  <c r="D895" i="3"/>
  <c r="E894" i="3"/>
  <c r="D894" i="3"/>
  <c r="E893" i="3"/>
  <c r="D893" i="3"/>
  <c r="E892" i="3"/>
  <c r="D892" i="3"/>
  <c r="E891" i="3"/>
  <c r="D891" i="3"/>
  <c r="E890" i="3"/>
  <c r="D890" i="3"/>
  <c r="E889" i="3"/>
  <c r="D889" i="3"/>
  <c r="E888" i="3"/>
  <c r="D888" i="3"/>
  <c r="E887" i="3"/>
  <c r="D887" i="3"/>
  <c r="E886" i="3"/>
  <c r="D886" i="3"/>
  <c r="E885" i="3"/>
  <c r="D885" i="3"/>
  <c r="E884" i="3"/>
  <c r="D884" i="3"/>
  <c r="E883" i="3"/>
  <c r="D883" i="3"/>
  <c r="E882" i="3"/>
  <c r="D882" i="3"/>
  <c r="E881" i="3"/>
  <c r="D881" i="3"/>
  <c r="E880" i="3"/>
  <c r="D880" i="3"/>
  <c r="E879" i="3"/>
  <c r="D879" i="3"/>
  <c r="E878" i="3"/>
  <c r="D878" i="3"/>
  <c r="E877" i="3"/>
  <c r="D877" i="3"/>
  <c r="E876" i="3"/>
  <c r="D876" i="3"/>
  <c r="E875" i="3"/>
  <c r="D875" i="3"/>
  <c r="E874" i="3"/>
  <c r="D874" i="3"/>
  <c r="E873" i="3"/>
  <c r="D873" i="3"/>
  <c r="E872" i="3"/>
  <c r="D872" i="3"/>
  <c r="E871" i="3"/>
  <c r="D871" i="3"/>
  <c r="E870" i="3"/>
  <c r="D870" i="3"/>
  <c r="E869" i="3"/>
  <c r="D869" i="3"/>
  <c r="E868" i="3"/>
  <c r="D868" i="3"/>
  <c r="E867" i="3"/>
  <c r="D867" i="3"/>
  <c r="E866" i="3"/>
  <c r="D866" i="3"/>
  <c r="E865" i="3"/>
  <c r="D865" i="3"/>
  <c r="E864" i="3"/>
  <c r="D864" i="3"/>
  <c r="E863" i="3"/>
  <c r="D863" i="3"/>
  <c r="E862" i="3"/>
  <c r="D862" i="3"/>
  <c r="E861" i="3"/>
  <c r="D861" i="3"/>
  <c r="E860" i="3"/>
  <c r="D860" i="3"/>
  <c r="E859" i="3"/>
  <c r="D859" i="3"/>
  <c r="E858" i="3"/>
  <c r="D858" i="3"/>
  <c r="E857" i="3"/>
  <c r="D857" i="3"/>
  <c r="E856" i="3"/>
  <c r="D856" i="3"/>
  <c r="E855" i="3"/>
  <c r="D855" i="3"/>
  <c r="E854" i="3"/>
  <c r="D854" i="3"/>
  <c r="E853" i="3"/>
  <c r="D853" i="3"/>
  <c r="E852" i="3"/>
  <c r="D852" i="3"/>
  <c r="E851" i="3"/>
  <c r="D851" i="3"/>
  <c r="E850" i="3"/>
  <c r="D850" i="3"/>
  <c r="E849" i="3"/>
  <c r="D849" i="3"/>
  <c r="E848" i="3"/>
  <c r="D848" i="3"/>
  <c r="E847" i="3"/>
  <c r="D847" i="3"/>
  <c r="E846" i="3"/>
  <c r="D846" i="3"/>
  <c r="E845" i="3"/>
  <c r="D845" i="3"/>
  <c r="E844" i="3"/>
  <c r="D844" i="3"/>
  <c r="E843" i="3"/>
  <c r="D843" i="3"/>
  <c r="E842" i="3"/>
  <c r="D842" i="3"/>
  <c r="E841" i="3"/>
  <c r="D841" i="3"/>
  <c r="E840" i="3"/>
  <c r="D840" i="3"/>
  <c r="E839" i="3"/>
  <c r="D839" i="3"/>
  <c r="E838" i="3"/>
  <c r="D838" i="3"/>
  <c r="E837" i="3"/>
  <c r="D837" i="3"/>
  <c r="E836" i="3"/>
  <c r="D836" i="3"/>
  <c r="E835" i="3"/>
  <c r="D835" i="3"/>
  <c r="E834" i="3"/>
  <c r="D834" i="3"/>
  <c r="E833" i="3"/>
  <c r="D833" i="3"/>
  <c r="E832" i="3"/>
  <c r="D832" i="3"/>
  <c r="E831" i="3"/>
  <c r="D831" i="3"/>
  <c r="E830" i="3"/>
  <c r="D830" i="3"/>
  <c r="E829" i="3"/>
  <c r="D829" i="3"/>
  <c r="E828" i="3"/>
  <c r="D828" i="3"/>
  <c r="E827" i="3"/>
  <c r="D827" i="3"/>
  <c r="E826" i="3"/>
  <c r="D826" i="3"/>
  <c r="E825" i="3"/>
  <c r="D825" i="3"/>
  <c r="E824" i="3"/>
  <c r="D824" i="3"/>
  <c r="E823" i="3"/>
  <c r="D823" i="3"/>
  <c r="E822" i="3"/>
  <c r="D822" i="3"/>
  <c r="E821" i="3"/>
  <c r="D821" i="3"/>
  <c r="E820" i="3"/>
  <c r="D820" i="3"/>
  <c r="E819" i="3"/>
  <c r="D819" i="3"/>
  <c r="E818" i="3"/>
  <c r="D818" i="3"/>
  <c r="E817" i="3"/>
  <c r="D817" i="3"/>
  <c r="E816" i="3"/>
  <c r="D816" i="3"/>
  <c r="E815" i="3"/>
  <c r="D815" i="3"/>
  <c r="E814" i="3"/>
  <c r="D814" i="3"/>
  <c r="E813" i="3"/>
  <c r="D813" i="3"/>
  <c r="E812" i="3"/>
  <c r="D812" i="3"/>
  <c r="E811" i="3"/>
  <c r="D811" i="3"/>
  <c r="E810" i="3"/>
  <c r="D810" i="3"/>
  <c r="E809" i="3"/>
  <c r="D809" i="3"/>
  <c r="E808" i="3"/>
  <c r="D808" i="3"/>
  <c r="E807" i="3"/>
  <c r="D807" i="3"/>
  <c r="E806" i="3"/>
  <c r="D806" i="3"/>
  <c r="E805" i="3"/>
  <c r="D805" i="3"/>
  <c r="E804" i="3"/>
  <c r="D804" i="3"/>
  <c r="E803" i="3"/>
  <c r="D803" i="3"/>
  <c r="E802" i="3"/>
  <c r="D802" i="3"/>
  <c r="E801" i="3"/>
  <c r="D801" i="3"/>
  <c r="E800" i="3"/>
  <c r="D800" i="3"/>
  <c r="E799" i="3"/>
  <c r="D799" i="3"/>
  <c r="E798" i="3"/>
  <c r="D798" i="3"/>
  <c r="E797" i="3"/>
  <c r="D797" i="3"/>
  <c r="E796" i="3"/>
  <c r="D796" i="3"/>
  <c r="E795" i="3"/>
  <c r="D795" i="3"/>
  <c r="E794" i="3"/>
  <c r="D794" i="3"/>
  <c r="E793" i="3"/>
  <c r="D793" i="3"/>
  <c r="E792" i="3"/>
  <c r="D792" i="3"/>
  <c r="E791" i="3"/>
  <c r="D791" i="3"/>
  <c r="E790" i="3"/>
  <c r="D790" i="3"/>
  <c r="E789" i="3"/>
  <c r="D789" i="3"/>
  <c r="E788" i="3"/>
  <c r="D788" i="3"/>
  <c r="E787" i="3"/>
  <c r="D787" i="3"/>
  <c r="E786" i="3"/>
  <c r="D786" i="3"/>
  <c r="E785" i="3"/>
  <c r="D785" i="3"/>
  <c r="E784" i="3"/>
  <c r="D784" i="3"/>
  <c r="E783" i="3"/>
  <c r="D783" i="3"/>
  <c r="E782" i="3"/>
  <c r="D782" i="3"/>
  <c r="E781" i="3"/>
  <c r="D781" i="3"/>
  <c r="E780" i="3"/>
  <c r="D780" i="3"/>
  <c r="E779" i="3"/>
  <c r="D779" i="3"/>
  <c r="E778" i="3"/>
  <c r="D778" i="3"/>
  <c r="E777" i="3"/>
  <c r="D777" i="3"/>
  <c r="E776" i="3"/>
  <c r="D776" i="3"/>
  <c r="E775" i="3"/>
  <c r="D775" i="3"/>
  <c r="E774" i="3"/>
  <c r="D774" i="3"/>
  <c r="E773" i="3"/>
  <c r="D773" i="3"/>
  <c r="E772" i="3"/>
  <c r="D772" i="3"/>
  <c r="E771" i="3"/>
  <c r="D771" i="3"/>
  <c r="E770" i="3"/>
  <c r="D770" i="3"/>
  <c r="E769" i="3"/>
  <c r="D769" i="3"/>
  <c r="E768" i="3"/>
  <c r="D768" i="3"/>
  <c r="E767" i="3"/>
  <c r="D767" i="3"/>
  <c r="E766" i="3"/>
  <c r="D766" i="3"/>
  <c r="E765" i="3"/>
  <c r="D765" i="3"/>
  <c r="E764" i="3"/>
  <c r="D764" i="3"/>
  <c r="E763" i="3"/>
  <c r="D763" i="3"/>
  <c r="E762" i="3"/>
  <c r="D762" i="3"/>
  <c r="E761" i="3"/>
  <c r="D761" i="3"/>
  <c r="E760" i="3"/>
  <c r="D760" i="3"/>
  <c r="E759" i="3"/>
  <c r="D759" i="3"/>
  <c r="E758" i="3"/>
  <c r="D758" i="3"/>
  <c r="E757" i="3"/>
  <c r="D757" i="3"/>
  <c r="E756" i="3"/>
  <c r="D756" i="3"/>
  <c r="E755" i="3"/>
  <c r="D755" i="3"/>
  <c r="E754" i="3"/>
  <c r="D754" i="3"/>
  <c r="E753" i="3"/>
  <c r="D753" i="3"/>
  <c r="E752" i="3"/>
  <c r="D752" i="3"/>
  <c r="E751" i="3"/>
  <c r="D751" i="3"/>
  <c r="E750" i="3"/>
  <c r="D750" i="3"/>
  <c r="E749" i="3"/>
  <c r="D749" i="3"/>
  <c r="E748" i="3"/>
  <c r="D748" i="3"/>
  <c r="E747" i="3"/>
  <c r="D747" i="3"/>
  <c r="E746" i="3"/>
  <c r="D746" i="3"/>
  <c r="E745" i="3"/>
  <c r="D745" i="3"/>
  <c r="E744" i="3"/>
  <c r="D744" i="3"/>
  <c r="E743" i="3"/>
  <c r="D743" i="3"/>
  <c r="E742" i="3"/>
  <c r="D742" i="3"/>
  <c r="E741" i="3"/>
  <c r="D741" i="3"/>
  <c r="E740" i="3"/>
  <c r="D740" i="3"/>
  <c r="E739" i="3"/>
  <c r="D739" i="3"/>
  <c r="E738" i="3"/>
  <c r="D738" i="3"/>
  <c r="E737" i="3"/>
  <c r="D737" i="3"/>
  <c r="E736" i="3"/>
  <c r="D736" i="3"/>
  <c r="E735" i="3"/>
  <c r="D735" i="3"/>
  <c r="E734" i="3"/>
  <c r="D734" i="3"/>
  <c r="E733" i="3"/>
  <c r="D733" i="3"/>
  <c r="E732" i="3"/>
  <c r="D732" i="3"/>
  <c r="E731" i="3"/>
  <c r="D731" i="3"/>
  <c r="E730" i="3"/>
  <c r="D730" i="3"/>
  <c r="E729" i="3"/>
  <c r="D729" i="3"/>
  <c r="E728" i="3"/>
  <c r="D728" i="3"/>
  <c r="E727" i="3"/>
  <c r="D727" i="3"/>
  <c r="E726" i="3"/>
  <c r="D726" i="3"/>
  <c r="E725" i="3"/>
  <c r="D725" i="3"/>
  <c r="E724" i="3"/>
  <c r="D724" i="3"/>
  <c r="E723" i="3"/>
  <c r="D723" i="3"/>
  <c r="E722" i="3"/>
  <c r="D722" i="3"/>
  <c r="E721" i="3"/>
  <c r="D721" i="3"/>
  <c r="E720" i="3"/>
  <c r="D720" i="3"/>
  <c r="E719" i="3"/>
  <c r="D719" i="3"/>
  <c r="E718" i="3"/>
  <c r="D718" i="3"/>
  <c r="E717" i="3"/>
  <c r="D717" i="3"/>
  <c r="E716" i="3"/>
  <c r="D716" i="3"/>
  <c r="E715" i="3"/>
  <c r="D715" i="3"/>
  <c r="E714" i="3"/>
  <c r="D714" i="3"/>
  <c r="E713" i="3"/>
  <c r="D713" i="3"/>
  <c r="E712" i="3"/>
  <c r="D712" i="3"/>
  <c r="E711" i="3"/>
  <c r="D711" i="3"/>
  <c r="E710" i="3"/>
  <c r="D710" i="3"/>
  <c r="E709" i="3"/>
  <c r="D709" i="3"/>
  <c r="E708" i="3"/>
  <c r="D708" i="3"/>
  <c r="E707" i="3"/>
  <c r="D707" i="3"/>
  <c r="E706" i="3"/>
  <c r="D706" i="3"/>
  <c r="E705" i="3"/>
  <c r="D705" i="3"/>
  <c r="E704" i="3"/>
  <c r="D704" i="3"/>
  <c r="E703" i="3"/>
  <c r="D703" i="3"/>
  <c r="E702" i="3"/>
  <c r="D702" i="3"/>
  <c r="E701" i="3"/>
  <c r="D701" i="3"/>
  <c r="E700" i="3"/>
  <c r="D700" i="3"/>
  <c r="E699" i="3"/>
  <c r="D699" i="3"/>
  <c r="E698" i="3"/>
  <c r="D698" i="3"/>
  <c r="E697" i="3"/>
  <c r="D697" i="3"/>
  <c r="E696" i="3"/>
  <c r="D696" i="3"/>
  <c r="E695" i="3"/>
  <c r="D695" i="3"/>
  <c r="E694" i="3"/>
  <c r="D694" i="3"/>
  <c r="E693" i="3"/>
  <c r="D693" i="3"/>
  <c r="E692" i="3"/>
  <c r="D692" i="3"/>
  <c r="E691" i="3"/>
  <c r="D691" i="3"/>
  <c r="E690" i="3"/>
  <c r="D690" i="3"/>
  <c r="E689" i="3"/>
  <c r="D689" i="3"/>
  <c r="E688" i="3"/>
  <c r="D688" i="3"/>
  <c r="E687" i="3"/>
  <c r="D687" i="3"/>
  <c r="E686" i="3"/>
  <c r="D686" i="3"/>
  <c r="E685" i="3"/>
  <c r="D685" i="3"/>
  <c r="E684" i="3"/>
  <c r="D684" i="3"/>
  <c r="E683" i="3"/>
  <c r="D683" i="3"/>
  <c r="E682" i="3"/>
  <c r="D682" i="3"/>
  <c r="E681" i="3"/>
  <c r="D681" i="3"/>
  <c r="E680" i="3"/>
  <c r="D680" i="3"/>
  <c r="E679" i="3"/>
  <c r="D679" i="3"/>
  <c r="E678" i="3"/>
  <c r="D678" i="3"/>
  <c r="E677" i="3"/>
  <c r="D677" i="3"/>
  <c r="E676" i="3"/>
  <c r="D676" i="3"/>
  <c r="E675" i="3"/>
  <c r="D675" i="3"/>
  <c r="E674" i="3"/>
  <c r="D674" i="3"/>
  <c r="E673" i="3"/>
  <c r="D673" i="3"/>
  <c r="E672" i="3"/>
  <c r="D672" i="3"/>
  <c r="E671" i="3"/>
  <c r="D671" i="3"/>
  <c r="E670" i="3"/>
  <c r="D670" i="3"/>
  <c r="E669" i="3"/>
  <c r="D669" i="3"/>
  <c r="E668" i="3"/>
  <c r="D668" i="3"/>
  <c r="E667" i="3"/>
  <c r="D667" i="3"/>
  <c r="E666" i="3"/>
  <c r="D666" i="3"/>
  <c r="E665" i="3"/>
  <c r="D665" i="3"/>
  <c r="E664" i="3"/>
  <c r="D664" i="3"/>
  <c r="E663" i="3"/>
  <c r="D663" i="3"/>
  <c r="E662" i="3"/>
  <c r="D662" i="3"/>
  <c r="E661" i="3"/>
  <c r="D661" i="3"/>
  <c r="E660" i="3"/>
  <c r="D660" i="3"/>
  <c r="E659" i="3"/>
  <c r="D659" i="3"/>
  <c r="E658" i="3"/>
  <c r="D658" i="3"/>
  <c r="E657" i="3"/>
  <c r="D657" i="3"/>
  <c r="E656" i="3"/>
  <c r="D656" i="3"/>
  <c r="E655" i="3"/>
  <c r="D655" i="3"/>
  <c r="E654" i="3"/>
  <c r="D654" i="3"/>
  <c r="E653" i="3"/>
  <c r="D653" i="3"/>
  <c r="E652" i="3"/>
  <c r="D652" i="3"/>
  <c r="E651" i="3"/>
  <c r="D651" i="3"/>
  <c r="E650" i="3"/>
  <c r="D650" i="3"/>
  <c r="E649" i="3"/>
  <c r="D649" i="3"/>
  <c r="E648" i="3"/>
  <c r="D648" i="3"/>
  <c r="E647" i="3"/>
  <c r="D647" i="3"/>
  <c r="E646" i="3"/>
  <c r="D646" i="3"/>
  <c r="E645" i="3"/>
  <c r="D645" i="3"/>
  <c r="E644" i="3"/>
  <c r="D644" i="3"/>
  <c r="E643" i="3"/>
  <c r="D643" i="3"/>
  <c r="E642" i="3"/>
  <c r="D642" i="3"/>
  <c r="E641" i="3"/>
  <c r="D641" i="3"/>
  <c r="E640" i="3"/>
  <c r="D640" i="3"/>
  <c r="E639" i="3"/>
  <c r="D639" i="3"/>
  <c r="E638" i="3"/>
  <c r="D638" i="3"/>
  <c r="E637" i="3"/>
  <c r="D637" i="3"/>
  <c r="E636" i="3"/>
  <c r="D636" i="3"/>
  <c r="E635" i="3"/>
  <c r="D635" i="3"/>
  <c r="E634" i="3"/>
  <c r="D634" i="3"/>
  <c r="E633" i="3"/>
  <c r="D633" i="3"/>
  <c r="E632" i="3"/>
  <c r="D632" i="3"/>
  <c r="E631" i="3"/>
  <c r="D631" i="3"/>
  <c r="E630" i="3"/>
  <c r="D630" i="3"/>
  <c r="E629" i="3"/>
  <c r="D629" i="3"/>
  <c r="E628" i="3"/>
  <c r="D628" i="3"/>
  <c r="E627" i="3"/>
  <c r="D627" i="3"/>
  <c r="E626" i="3"/>
  <c r="D626" i="3"/>
  <c r="E625" i="3"/>
  <c r="D625" i="3"/>
  <c r="E624" i="3"/>
  <c r="D624" i="3"/>
  <c r="E623" i="3"/>
  <c r="D623" i="3"/>
  <c r="E622" i="3"/>
  <c r="D622" i="3"/>
  <c r="E621" i="3"/>
  <c r="D621" i="3"/>
  <c r="E620" i="3"/>
  <c r="D620" i="3"/>
  <c r="E619" i="3"/>
  <c r="D619" i="3"/>
  <c r="E618" i="3"/>
  <c r="D618" i="3"/>
  <c r="E617" i="3"/>
  <c r="D617" i="3"/>
  <c r="E616" i="3"/>
  <c r="D616" i="3"/>
  <c r="E615" i="3"/>
  <c r="D615" i="3"/>
  <c r="E614" i="3"/>
  <c r="D614" i="3"/>
  <c r="E613" i="3"/>
  <c r="D613" i="3"/>
  <c r="E612" i="3"/>
  <c r="D612" i="3"/>
  <c r="E611" i="3"/>
  <c r="D611" i="3"/>
  <c r="E610" i="3"/>
  <c r="D610" i="3"/>
  <c r="E609" i="3"/>
  <c r="D609" i="3"/>
  <c r="E608" i="3"/>
  <c r="D608" i="3"/>
  <c r="E607" i="3"/>
  <c r="D607" i="3"/>
  <c r="E606" i="3"/>
  <c r="D606" i="3"/>
  <c r="E605" i="3"/>
  <c r="D605" i="3"/>
  <c r="E604" i="3"/>
  <c r="D604" i="3"/>
  <c r="E603" i="3"/>
  <c r="D603" i="3"/>
  <c r="E602" i="3"/>
  <c r="D602" i="3"/>
  <c r="E601" i="3"/>
  <c r="D601" i="3"/>
  <c r="E600" i="3"/>
  <c r="D600" i="3"/>
  <c r="E599" i="3"/>
  <c r="D599" i="3"/>
  <c r="E598" i="3"/>
  <c r="D598" i="3"/>
  <c r="E597" i="3"/>
  <c r="D597" i="3"/>
  <c r="E596" i="3"/>
  <c r="D596" i="3"/>
  <c r="E595" i="3"/>
  <c r="D595" i="3"/>
  <c r="E594" i="3"/>
  <c r="D594" i="3"/>
  <c r="E593" i="3"/>
  <c r="D593" i="3"/>
  <c r="E592" i="3"/>
  <c r="D592" i="3"/>
  <c r="E591" i="3"/>
  <c r="D591" i="3"/>
  <c r="E590" i="3"/>
  <c r="D590" i="3"/>
  <c r="E589" i="3"/>
  <c r="D589" i="3"/>
  <c r="E588" i="3"/>
  <c r="D588" i="3"/>
  <c r="E587" i="3"/>
  <c r="D587" i="3"/>
  <c r="E586" i="3"/>
  <c r="D586" i="3"/>
  <c r="E585" i="3"/>
  <c r="D585" i="3"/>
  <c r="E584" i="3"/>
  <c r="D584" i="3"/>
  <c r="E583" i="3"/>
  <c r="D583" i="3"/>
  <c r="E582" i="3"/>
  <c r="D582" i="3"/>
  <c r="E581" i="3"/>
  <c r="D581" i="3"/>
  <c r="E580" i="3"/>
  <c r="D580" i="3"/>
  <c r="E579" i="3"/>
  <c r="D579" i="3"/>
  <c r="E578" i="3"/>
  <c r="D578" i="3"/>
  <c r="E577" i="3"/>
  <c r="D577" i="3"/>
  <c r="E576" i="3"/>
  <c r="D576" i="3"/>
  <c r="E575" i="3"/>
  <c r="D575" i="3"/>
  <c r="E574" i="3"/>
  <c r="D574" i="3"/>
  <c r="E573" i="3"/>
  <c r="D573" i="3"/>
  <c r="E572" i="3"/>
  <c r="D572" i="3"/>
  <c r="E571" i="3"/>
  <c r="D571" i="3"/>
  <c r="E570" i="3"/>
  <c r="D570" i="3"/>
  <c r="E569" i="3"/>
  <c r="D569" i="3"/>
  <c r="E568" i="3"/>
  <c r="D568" i="3"/>
  <c r="E567" i="3"/>
  <c r="D567" i="3"/>
  <c r="E566" i="3"/>
  <c r="D566" i="3"/>
  <c r="E565" i="3"/>
  <c r="D565" i="3"/>
  <c r="E564" i="3"/>
  <c r="D564" i="3"/>
  <c r="E563" i="3"/>
  <c r="D563" i="3"/>
  <c r="E562" i="3"/>
  <c r="D562" i="3"/>
  <c r="E561" i="3"/>
  <c r="D561" i="3"/>
  <c r="E560" i="3"/>
  <c r="D560" i="3"/>
  <c r="E559" i="3"/>
  <c r="D559" i="3"/>
  <c r="E558" i="3"/>
  <c r="D558" i="3"/>
  <c r="E557" i="3"/>
  <c r="D557" i="3"/>
  <c r="E556" i="3"/>
  <c r="D556" i="3"/>
  <c r="E555" i="3"/>
  <c r="D555" i="3"/>
  <c r="E554" i="3"/>
  <c r="D554" i="3"/>
  <c r="E553" i="3"/>
  <c r="D553" i="3"/>
  <c r="E552" i="3"/>
  <c r="D552" i="3"/>
  <c r="E551" i="3"/>
  <c r="D551" i="3"/>
  <c r="E550" i="3"/>
  <c r="D550" i="3"/>
  <c r="E549" i="3"/>
  <c r="D549" i="3"/>
  <c r="E548" i="3"/>
  <c r="D548" i="3"/>
  <c r="E547" i="3"/>
  <c r="D547" i="3"/>
  <c r="E546" i="3"/>
  <c r="D546" i="3"/>
  <c r="E545" i="3"/>
  <c r="D545" i="3"/>
  <c r="E544" i="3"/>
  <c r="D544" i="3"/>
  <c r="E543" i="3"/>
  <c r="D543" i="3"/>
  <c r="E542" i="3"/>
  <c r="D542" i="3"/>
  <c r="E541" i="3"/>
  <c r="D541" i="3"/>
  <c r="E540" i="3"/>
  <c r="D540" i="3"/>
  <c r="E539" i="3"/>
  <c r="D539" i="3"/>
  <c r="E538" i="3"/>
  <c r="D538" i="3"/>
  <c r="E537" i="3"/>
  <c r="D537" i="3"/>
  <c r="E536" i="3"/>
  <c r="D536" i="3"/>
  <c r="E535" i="3"/>
  <c r="D535" i="3"/>
  <c r="E534" i="3"/>
  <c r="D534" i="3"/>
  <c r="E533" i="3"/>
  <c r="D533" i="3"/>
  <c r="E532" i="3"/>
  <c r="D532" i="3"/>
  <c r="E531" i="3"/>
  <c r="D531" i="3"/>
  <c r="E530" i="3"/>
  <c r="D530" i="3"/>
  <c r="E529" i="3"/>
  <c r="D529" i="3"/>
  <c r="E528" i="3"/>
  <c r="D528" i="3"/>
  <c r="E527" i="3"/>
  <c r="D527" i="3"/>
  <c r="E526" i="3"/>
  <c r="D526" i="3"/>
  <c r="E525" i="3"/>
  <c r="D525" i="3"/>
  <c r="E524" i="3"/>
  <c r="D524" i="3"/>
  <c r="E523" i="3"/>
  <c r="D523" i="3"/>
  <c r="E522" i="3"/>
  <c r="D522" i="3"/>
  <c r="E521" i="3"/>
  <c r="D521" i="3"/>
  <c r="E520" i="3"/>
  <c r="D520" i="3"/>
  <c r="E519" i="3"/>
  <c r="D519" i="3"/>
  <c r="E518" i="3"/>
  <c r="D518" i="3"/>
  <c r="E517" i="3"/>
  <c r="D517" i="3"/>
  <c r="E516" i="3"/>
  <c r="D516" i="3"/>
  <c r="E515" i="3"/>
  <c r="D515" i="3"/>
  <c r="E514" i="3"/>
  <c r="D514" i="3"/>
  <c r="E513" i="3"/>
  <c r="D513" i="3"/>
  <c r="E512" i="3"/>
  <c r="D512" i="3"/>
  <c r="E511" i="3"/>
  <c r="D511" i="3"/>
  <c r="E510" i="3"/>
  <c r="D510" i="3"/>
  <c r="E509" i="3"/>
  <c r="D509" i="3"/>
  <c r="E508" i="3"/>
  <c r="D508" i="3"/>
  <c r="E507" i="3"/>
  <c r="D507" i="3"/>
  <c r="E506" i="3"/>
  <c r="D506" i="3"/>
  <c r="E505" i="3"/>
  <c r="D505" i="3"/>
  <c r="E504" i="3"/>
  <c r="D504" i="3"/>
  <c r="E503" i="3"/>
  <c r="D503" i="3"/>
  <c r="E502" i="3"/>
  <c r="D502" i="3"/>
  <c r="E501" i="3"/>
  <c r="D501" i="3"/>
  <c r="E500" i="3"/>
  <c r="D500" i="3"/>
  <c r="E499" i="3"/>
  <c r="D499" i="3"/>
  <c r="E498" i="3"/>
  <c r="D498" i="3"/>
  <c r="E497" i="3"/>
  <c r="D497" i="3"/>
  <c r="E496" i="3"/>
  <c r="D496" i="3"/>
  <c r="E495" i="3"/>
  <c r="D495" i="3"/>
  <c r="E494" i="3"/>
  <c r="D494" i="3"/>
  <c r="E493" i="3"/>
  <c r="D493" i="3"/>
  <c r="E492" i="3"/>
  <c r="D492" i="3"/>
  <c r="E491" i="3"/>
  <c r="D491" i="3"/>
  <c r="E490" i="3"/>
  <c r="D490" i="3"/>
  <c r="E489" i="3"/>
  <c r="D489" i="3"/>
  <c r="E488" i="3"/>
  <c r="D488" i="3"/>
  <c r="E487" i="3"/>
  <c r="D487" i="3"/>
  <c r="E486" i="3"/>
  <c r="D486" i="3"/>
  <c r="E485" i="3"/>
  <c r="D485" i="3"/>
  <c r="E484" i="3"/>
  <c r="D484" i="3"/>
  <c r="E483" i="3"/>
  <c r="D483" i="3"/>
  <c r="E482" i="3"/>
  <c r="D482" i="3"/>
  <c r="E481" i="3"/>
  <c r="D481" i="3"/>
  <c r="E480" i="3"/>
  <c r="D480" i="3"/>
  <c r="E479" i="3"/>
  <c r="D479" i="3"/>
  <c r="E478" i="3"/>
  <c r="D478" i="3"/>
  <c r="E477" i="3"/>
  <c r="D477" i="3"/>
  <c r="E476" i="3"/>
  <c r="D476" i="3"/>
  <c r="E475" i="3"/>
  <c r="D475" i="3"/>
  <c r="E474" i="3"/>
  <c r="D474" i="3"/>
  <c r="E473" i="3"/>
  <c r="D473" i="3"/>
  <c r="E472" i="3"/>
  <c r="D472" i="3"/>
  <c r="E471" i="3"/>
  <c r="D471" i="3"/>
  <c r="E470" i="3"/>
  <c r="D470" i="3"/>
  <c r="E469" i="3"/>
  <c r="D469" i="3"/>
  <c r="E468" i="3"/>
  <c r="D468" i="3"/>
  <c r="E467" i="3"/>
  <c r="D467" i="3"/>
  <c r="E466" i="3"/>
  <c r="D466" i="3"/>
  <c r="E465" i="3"/>
  <c r="D465" i="3"/>
  <c r="E464" i="3"/>
  <c r="D464" i="3"/>
  <c r="E463" i="3"/>
  <c r="D463" i="3"/>
  <c r="E462" i="3"/>
  <c r="D462" i="3"/>
  <c r="E461" i="3"/>
  <c r="D461" i="3"/>
  <c r="E460" i="3"/>
  <c r="D460" i="3"/>
  <c r="E459" i="3"/>
  <c r="D459" i="3"/>
  <c r="E458" i="3"/>
  <c r="D458" i="3"/>
  <c r="E457" i="3"/>
  <c r="D457" i="3"/>
  <c r="E456" i="3"/>
  <c r="D456" i="3"/>
  <c r="E455" i="3"/>
  <c r="D455" i="3"/>
  <c r="E454" i="3"/>
  <c r="D454" i="3"/>
  <c r="E453" i="3"/>
  <c r="D453" i="3"/>
  <c r="E452" i="3"/>
  <c r="D452" i="3"/>
  <c r="E451" i="3"/>
  <c r="D451" i="3"/>
  <c r="E450" i="3"/>
  <c r="D450" i="3"/>
  <c r="E449" i="3"/>
  <c r="D449" i="3"/>
  <c r="E448" i="3"/>
  <c r="D448" i="3"/>
  <c r="E447" i="3"/>
  <c r="D447" i="3"/>
  <c r="E446" i="3"/>
  <c r="D446" i="3"/>
  <c r="E445" i="3"/>
  <c r="D445" i="3"/>
  <c r="E444" i="3"/>
  <c r="D444" i="3"/>
  <c r="E443" i="3"/>
  <c r="D443" i="3"/>
  <c r="E442" i="3"/>
  <c r="D442" i="3"/>
  <c r="E441" i="3"/>
  <c r="D441" i="3"/>
  <c r="E440" i="3"/>
  <c r="D440" i="3"/>
  <c r="E439" i="3"/>
  <c r="D439" i="3"/>
  <c r="E438" i="3"/>
  <c r="D438" i="3"/>
  <c r="E437" i="3"/>
  <c r="D437" i="3"/>
  <c r="E436" i="3"/>
  <c r="D436" i="3"/>
  <c r="E435" i="3"/>
  <c r="D435" i="3"/>
  <c r="E434" i="3"/>
  <c r="D434" i="3"/>
  <c r="E433" i="3"/>
  <c r="D433" i="3"/>
  <c r="E432" i="3"/>
  <c r="D432" i="3"/>
  <c r="E431" i="3"/>
  <c r="D431" i="3"/>
  <c r="E430" i="3"/>
  <c r="D430" i="3"/>
  <c r="E429" i="3"/>
  <c r="D429" i="3"/>
  <c r="E428" i="3"/>
  <c r="D428" i="3"/>
  <c r="E427" i="3"/>
  <c r="D427" i="3"/>
  <c r="E426" i="3"/>
  <c r="D426" i="3"/>
  <c r="E425" i="3"/>
  <c r="D425" i="3"/>
  <c r="E424" i="3"/>
  <c r="D424" i="3"/>
  <c r="E423" i="3"/>
  <c r="D423" i="3"/>
  <c r="E422" i="3"/>
  <c r="D422" i="3"/>
  <c r="E421" i="3"/>
  <c r="D421" i="3"/>
  <c r="E420" i="3"/>
  <c r="D420" i="3"/>
  <c r="E419" i="3"/>
  <c r="D419" i="3"/>
  <c r="E418" i="3"/>
  <c r="D418" i="3"/>
  <c r="E417" i="3"/>
  <c r="D417" i="3"/>
  <c r="E416" i="3"/>
  <c r="D416" i="3"/>
  <c r="E415" i="3"/>
  <c r="D415" i="3"/>
  <c r="E414" i="3"/>
  <c r="D414" i="3"/>
  <c r="E413" i="3"/>
  <c r="D413" i="3"/>
  <c r="E412" i="3"/>
  <c r="D412" i="3"/>
  <c r="E411" i="3"/>
  <c r="D411" i="3"/>
  <c r="E410" i="3"/>
  <c r="D410" i="3"/>
  <c r="E409" i="3"/>
  <c r="D409" i="3"/>
  <c r="E408" i="3"/>
  <c r="D408" i="3"/>
  <c r="E407" i="3"/>
  <c r="D407" i="3"/>
  <c r="E406" i="3"/>
  <c r="D406" i="3"/>
  <c r="E405" i="3"/>
  <c r="D405" i="3"/>
  <c r="E404" i="3"/>
  <c r="D404" i="3"/>
  <c r="E403" i="3"/>
  <c r="D403" i="3"/>
  <c r="E402" i="3"/>
  <c r="D402" i="3"/>
  <c r="E401" i="3"/>
  <c r="D401" i="3"/>
  <c r="E400" i="3"/>
  <c r="D400" i="3"/>
  <c r="E399" i="3"/>
  <c r="D399" i="3"/>
  <c r="E398" i="3"/>
  <c r="D398" i="3"/>
  <c r="E397" i="3"/>
  <c r="D397" i="3"/>
  <c r="E396" i="3"/>
  <c r="D396" i="3"/>
  <c r="E395" i="3"/>
  <c r="D395" i="3"/>
  <c r="E394" i="3"/>
  <c r="D394" i="3"/>
  <c r="E393" i="3"/>
  <c r="D393" i="3"/>
  <c r="E392" i="3"/>
  <c r="D392" i="3"/>
  <c r="E391" i="3"/>
  <c r="D391" i="3"/>
  <c r="E390" i="3"/>
  <c r="D390" i="3"/>
  <c r="E389" i="3"/>
  <c r="D389" i="3"/>
  <c r="E388" i="3"/>
  <c r="D388" i="3"/>
  <c r="E387" i="3"/>
  <c r="D387" i="3"/>
  <c r="E386" i="3"/>
  <c r="D386" i="3"/>
  <c r="E385" i="3"/>
  <c r="D385" i="3"/>
  <c r="E384" i="3"/>
  <c r="D384" i="3"/>
  <c r="E383" i="3"/>
  <c r="D383" i="3"/>
  <c r="E382" i="3"/>
  <c r="D382" i="3"/>
  <c r="E381" i="3"/>
  <c r="D381" i="3"/>
  <c r="E380" i="3"/>
  <c r="D380" i="3"/>
  <c r="E379" i="3"/>
  <c r="D379" i="3"/>
  <c r="E378" i="3"/>
  <c r="D378" i="3"/>
  <c r="E377" i="3"/>
  <c r="D377" i="3"/>
  <c r="E376" i="3"/>
  <c r="D376" i="3"/>
  <c r="E375" i="3"/>
  <c r="D375" i="3"/>
  <c r="E374" i="3"/>
  <c r="D374" i="3"/>
  <c r="E373" i="3"/>
  <c r="D373" i="3"/>
  <c r="E372" i="3"/>
  <c r="D372" i="3"/>
  <c r="E371" i="3"/>
  <c r="D371" i="3"/>
  <c r="E370" i="3"/>
  <c r="D370" i="3"/>
  <c r="E369" i="3"/>
  <c r="D369" i="3"/>
  <c r="E368" i="3"/>
  <c r="D368" i="3"/>
  <c r="E367" i="3"/>
  <c r="D367" i="3"/>
  <c r="E366" i="3"/>
  <c r="D366" i="3"/>
  <c r="E365" i="3"/>
  <c r="D365" i="3"/>
  <c r="E364" i="3"/>
  <c r="D364" i="3"/>
  <c r="E363" i="3"/>
  <c r="D363" i="3"/>
  <c r="E362" i="3"/>
  <c r="D362" i="3"/>
  <c r="E361" i="3"/>
  <c r="D361" i="3"/>
  <c r="E360" i="3"/>
  <c r="D360" i="3"/>
  <c r="E359" i="3"/>
  <c r="D359" i="3"/>
  <c r="E358" i="3"/>
  <c r="D358" i="3"/>
  <c r="E357" i="3"/>
  <c r="D357" i="3"/>
  <c r="E356" i="3"/>
  <c r="D356" i="3"/>
  <c r="E355" i="3"/>
  <c r="D355" i="3"/>
  <c r="E354" i="3"/>
  <c r="D354" i="3"/>
  <c r="E353" i="3"/>
  <c r="D353" i="3"/>
  <c r="E352" i="3"/>
  <c r="D352" i="3"/>
  <c r="E351" i="3"/>
  <c r="D351" i="3"/>
  <c r="E350" i="3"/>
  <c r="D350" i="3"/>
  <c r="E349" i="3"/>
  <c r="D349" i="3"/>
  <c r="E348" i="3"/>
  <c r="D348" i="3"/>
  <c r="E347" i="3"/>
  <c r="D347" i="3"/>
  <c r="E346" i="3"/>
  <c r="D346" i="3"/>
  <c r="E345" i="3"/>
  <c r="D345" i="3"/>
  <c r="E344" i="3"/>
  <c r="D344" i="3"/>
  <c r="E343" i="3"/>
  <c r="D343" i="3"/>
  <c r="E342" i="3"/>
  <c r="D342" i="3"/>
  <c r="E341" i="3"/>
  <c r="D341" i="3"/>
  <c r="E340" i="3"/>
  <c r="D340" i="3"/>
  <c r="E339" i="3"/>
  <c r="D339" i="3"/>
  <c r="E338" i="3"/>
  <c r="D338" i="3"/>
  <c r="E337" i="3"/>
  <c r="D337" i="3"/>
  <c r="E336" i="3"/>
  <c r="D336" i="3"/>
  <c r="E335" i="3"/>
  <c r="D335" i="3"/>
  <c r="E334" i="3"/>
  <c r="D334" i="3"/>
  <c r="E333" i="3"/>
  <c r="D333" i="3"/>
  <c r="E332" i="3"/>
  <c r="D332" i="3"/>
  <c r="E331" i="3"/>
  <c r="D331" i="3"/>
  <c r="E330" i="3"/>
  <c r="D330" i="3"/>
  <c r="E329" i="3"/>
  <c r="D329" i="3"/>
  <c r="E328" i="3"/>
  <c r="D328" i="3"/>
  <c r="E327" i="3"/>
  <c r="D327" i="3"/>
  <c r="E326" i="3"/>
  <c r="D326" i="3"/>
  <c r="E325" i="3"/>
  <c r="D325" i="3"/>
  <c r="E324" i="3"/>
  <c r="D324" i="3"/>
  <c r="E323" i="3"/>
  <c r="D323" i="3"/>
  <c r="E322" i="3"/>
  <c r="D322" i="3"/>
  <c r="E321" i="3"/>
  <c r="D321" i="3"/>
  <c r="E320" i="3"/>
  <c r="D320" i="3"/>
  <c r="E319" i="3"/>
  <c r="D319" i="3"/>
  <c r="E318" i="3"/>
  <c r="D318" i="3"/>
  <c r="E317" i="3"/>
  <c r="D317" i="3"/>
  <c r="E316" i="3"/>
  <c r="D316" i="3"/>
  <c r="E315" i="3"/>
  <c r="D315" i="3"/>
  <c r="E314" i="3"/>
  <c r="D314" i="3"/>
  <c r="E313" i="3"/>
  <c r="D313" i="3"/>
  <c r="E312" i="3"/>
  <c r="D312" i="3"/>
  <c r="E311" i="3"/>
  <c r="D311" i="3"/>
  <c r="E310" i="3"/>
  <c r="D310" i="3"/>
  <c r="E309" i="3"/>
  <c r="D309" i="3"/>
  <c r="E308" i="3"/>
  <c r="D308" i="3"/>
  <c r="E307" i="3"/>
  <c r="D307" i="3"/>
  <c r="E306" i="3"/>
  <c r="D306" i="3"/>
  <c r="E305" i="3"/>
  <c r="D305" i="3"/>
  <c r="E304" i="3"/>
  <c r="D304" i="3"/>
  <c r="E303" i="3"/>
  <c r="D303" i="3"/>
  <c r="E302" i="3"/>
  <c r="D302" i="3"/>
  <c r="E301" i="3"/>
  <c r="D301" i="3"/>
  <c r="E300" i="3"/>
  <c r="D300" i="3"/>
  <c r="E299" i="3"/>
  <c r="D299" i="3"/>
  <c r="E298" i="3"/>
  <c r="D298" i="3"/>
  <c r="E297" i="3"/>
  <c r="D297" i="3"/>
  <c r="E296" i="3"/>
  <c r="D296" i="3"/>
  <c r="E295" i="3"/>
  <c r="D295" i="3"/>
  <c r="E294" i="3"/>
  <c r="D294" i="3"/>
  <c r="E293" i="3"/>
  <c r="D293" i="3"/>
  <c r="E292" i="3"/>
  <c r="D292" i="3"/>
  <c r="E291" i="3"/>
  <c r="D291" i="3"/>
  <c r="E290" i="3"/>
  <c r="D290" i="3"/>
  <c r="E289" i="3"/>
  <c r="D289" i="3"/>
  <c r="E288" i="3"/>
  <c r="D288" i="3"/>
  <c r="E287" i="3"/>
  <c r="D287" i="3"/>
  <c r="E286" i="3"/>
  <c r="D286" i="3"/>
  <c r="E285" i="3"/>
  <c r="D285" i="3"/>
  <c r="E284" i="3"/>
  <c r="D284" i="3"/>
  <c r="E283" i="3"/>
  <c r="D283" i="3"/>
  <c r="E282" i="3"/>
  <c r="D282" i="3"/>
  <c r="E281" i="3"/>
  <c r="D281" i="3"/>
  <c r="E280" i="3"/>
  <c r="D280" i="3"/>
  <c r="E279" i="3"/>
  <c r="D279" i="3"/>
  <c r="E278" i="3"/>
  <c r="D278" i="3"/>
  <c r="E277" i="3"/>
  <c r="D277" i="3"/>
  <c r="E276" i="3"/>
  <c r="D276" i="3"/>
  <c r="E275" i="3"/>
  <c r="D275" i="3"/>
  <c r="E274" i="3"/>
  <c r="D274" i="3"/>
  <c r="E273" i="3"/>
  <c r="D273" i="3"/>
  <c r="E272" i="3"/>
  <c r="D272" i="3"/>
  <c r="E271" i="3"/>
  <c r="D271" i="3"/>
  <c r="E270" i="3"/>
  <c r="D270" i="3"/>
  <c r="E269" i="3"/>
  <c r="D269" i="3"/>
  <c r="E268" i="3"/>
  <c r="D268" i="3"/>
  <c r="E267" i="3"/>
  <c r="D267" i="3"/>
  <c r="E266" i="3"/>
  <c r="D266" i="3"/>
  <c r="E265" i="3"/>
  <c r="D265" i="3"/>
  <c r="E264" i="3"/>
  <c r="D264" i="3"/>
  <c r="E263" i="3"/>
  <c r="D263" i="3"/>
  <c r="E262" i="3"/>
  <c r="D262" i="3"/>
  <c r="E261" i="3"/>
  <c r="D261" i="3"/>
  <c r="E260" i="3"/>
  <c r="D260" i="3"/>
  <c r="E259" i="3"/>
  <c r="D259" i="3"/>
  <c r="E258" i="3"/>
  <c r="D258" i="3"/>
  <c r="E257" i="3"/>
  <c r="D257" i="3"/>
  <c r="E256" i="3"/>
  <c r="D256" i="3"/>
  <c r="E255" i="3"/>
  <c r="D255" i="3"/>
  <c r="E254" i="3"/>
  <c r="D254" i="3"/>
  <c r="E253" i="3"/>
  <c r="D253" i="3"/>
  <c r="E252" i="3"/>
  <c r="D252" i="3"/>
  <c r="E251" i="3"/>
  <c r="D251" i="3"/>
  <c r="E250" i="3"/>
  <c r="D250" i="3"/>
  <c r="E249" i="3"/>
  <c r="D249" i="3"/>
  <c r="E248" i="3"/>
  <c r="D248" i="3"/>
  <c r="E247" i="3"/>
  <c r="D247" i="3"/>
  <c r="E246" i="3"/>
  <c r="D246" i="3"/>
  <c r="E245" i="3"/>
  <c r="D245" i="3"/>
  <c r="E244" i="3"/>
  <c r="D244" i="3"/>
  <c r="E243" i="3"/>
  <c r="D243" i="3"/>
  <c r="E242" i="3"/>
  <c r="D242" i="3"/>
  <c r="E241" i="3"/>
  <c r="D241" i="3"/>
  <c r="E240" i="3"/>
  <c r="D240" i="3"/>
  <c r="E239" i="3"/>
  <c r="D239" i="3"/>
  <c r="E238" i="3"/>
  <c r="D238" i="3"/>
  <c r="E237" i="3"/>
  <c r="D237" i="3"/>
  <c r="E236" i="3"/>
  <c r="D236" i="3"/>
  <c r="E235" i="3"/>
  <c r="D235" i="3"/>
  <c r="E234" i="3"/>
  <c r="D234" i="3"/>
  <c r="E233" i="3"/>
  <c r="D233" i="3"/>
  <c r="E232" i="3"/>
  <c r="D232" i="3"/>
  <c r="E231" i="3"/>
  <c r="D231" i="3"/>
  <c r="E230" i="3"/>
  <c r="D230" i="3"/>
  <c r="E229" i="3"/>
  <c r="D229" i="3"/>
  <c r="E228" i="3"/>
  <c r="D228" i="3"/>
  <c r="E227" i="3"/>
  <c r="D227" i="3"/>
  <c r="E226" i="3"/>
  <c r="D226" i="3"/>
  <c r="E225" i="3"/>
  <c r="D225" i="3"/>
  <c r="E224" i="3"/>
  <c r="D224" i="3"/>
  <c r="E223" i="3"/>
  <c r="D223" i="3"/>
  <c r="E222" i="3"/>
  <c r="D222" i="3"/>
  <c r="E221" i="3"/>
  <c r="D221" i="3"/>
  <c r="E220" i="3"/>
  <c r="D220" i="3"/>
  <c r="E219" i="3"/>
  <c r="D219" i="3"/>
  <c r="E218" i="3"/>
  <c r="D218" i="3"/>
  <c r="E217" i="3"/>
  <c r="D217" i="3"/>
  <c r="E216" i="3"/>
  <c r="D216" i="3"/>
  <c r="E215" i="3"/>
  <c r="D215" i="3"/>
  <c r="E214" i="3"/>
  <c r="D214" i="3"/>
  <c r="E213" i="3"/>
  <c r="D213" i="3"/>
  <c r="E212" i="3"/>
  <c r="D212" i="3"/>
  <c r="E211" i="3"/>
  <c r="D211" i="3"/>
  <c r="E210" i="3"/>
  <c r="D210" i="3"/>
  <c r="E209" i="3"/>
  <c r="D209" i="3"/>
  <c r="E208" i="3"/>
  <c r="D208" i="3"/>
  <c r="E207" i="3"/>
  <c r="D207" i="3"/>
  <c r="E206" i="3"/>
  <c r="D206" i="3"/>
  <c r="E205" i="3"/>
  <c r="D205" i="3"/>
  <c r="E204" i="3"/>
  <c r="D204" i="3"/>
  <c r="E203" i="3"/>
  <c r="D203" i="3"/>
  <c r="E202" i="3"/>
  <c r="D202" i="3"/>
  <c r="E201" i="3"/>
  <c r="D201" i="3"/>
  <c r="E200" i="3"/>
  <c r="D200" i="3"/>
  <c r="E199" i="3"/>
  <c r="D199" i="3"/>
  <c r="E198" i="3"/>
  <c r="D198" i="3"/>
  <c r="E197" i="3"/>
  <c r="D197" i="3"/>
  <c r="E196" i="3"/>
  <c r="D196" i="3"/>
  <c r="E195" i="3"/>
  <c r="D195" i="3"/>
  <c r="E194" i="3"/>
  <c r="D194" i="3"/>
  <c r="E193" i="3"/>
  <c r="D193" i="3"/>
  <c r="E192" i="3"/>
  <c r="D192" i="3"/>
  <c r="E191" i="3"/>
  <c r="D191" i="3"/>
  <c r="E190" i="3"/>
  <c r="D190" i="3"/>
  <c r="E189" i="3"/>
  <c r="D189" i="3"/>
  <c r="E188" i="3"/>
  <c r="D188" i="3"/>
  <c r="E187" i="3"/>
  <c r="D187" i="3"/>
  <c r="E186" i="3"/>
  <c r="D186" i="3"/>
  <c r="E185" i="3"/>
  <c r="D185" i="3"/>
  <c r="E184" i="3"/>
  <c r="D184" i="3"/>
  <c r="E183" i="3"/>
  <c r="D183" i="3"/>
  <c r="E182" i="3"/>
  <c r="D182" i="3"/>
  <c r="E181" i="3"/>
  <c r="D181" i="3"/>
  <c r="E180" i="3"/>
  <c r="D180" i="3"/>
  <c r="E179" i="3"/>
  <c r="D179" i="3"/>
  <c r="E178" i="3"/>
  <c r="D178" i="3"/>
  <c r="E177" i="3"/>
  <c r="D177" i="3"/>
  <c r="E176" i="3"/>
  <c r="D176" i="3"/>
  <c r="E175" i="3"/>
  <c r="D175" i="3"/>
  <c r="E174" i="3"/>
  <c r="D174" i="3"/>
  <c r="E173" i="3"/>
  <c r="D173" i="3"/>
  <c r="E172" i="3"/>
  <c r="D172" i="3"/>
  <c r="E171" i="3"/>
  <c r="D171" i="3"/>
  <c r="E170" i="3"/>
  <c r="D170" i="3"/>
  <c r="E169" i="3"/>
  <c r="D169" i="3"/>
  <c r="E168" i="3"/>
  <c r="D168" i="3"/>
  <c r="E167" i="3"/>
  <c r="D167" i="3"/>
  <c r="E166" i="3"/>
  <c r="D166" i="3"/>
  <c r="E165" i="3"/>
  <c r="D165" i="3"/>
  <c r="E164" i="3"/>
  <c r="D164" i="3"/>
  <c r="E163" i="3"/>
  <c r="D163" i="3"/>
  <c r="E162" i="3"/>
  <c r="D162" i="3"/>
  <c r="E161" i="3"/>
  <c r="D161" i="3"/>
  <c r="E160" i="3"/>
  <c r="D160" i="3"/>
  <c r="E159" i="3"/>
  <c r="D159" i="3"/>
  <c r="E158" i="3"/>
  <c r="D158" i="3"/>
  <c r="E157" i="3"/>
  <c r="D157" i="3"/>
  <c r="E156" i="3"/>
  <c r="D156" i="3"/>
  <c r="E155" i="3"/>
  <c r="D155" i="3"/>
  <c r="E154" i="3"/>
  <c r="D154" i="3"/>
  <c r="E153" i="3"/>
  <c r="D153" i="3"/>
  <c r="E152" i="3"/>
  <c r="D152" i="3"/>
  <c r="E151" i="3"/>
  <c r="D151" i="3"/>
  <c r="E150" i="3"/>
  <c r="D150" i="3"/>
  <c r="E149" i="3"/>
  <c r="D149" i="3"/>
  <c r="E148" i="3"/>
  <c r="D148" i="3"/>
  <c r="E147" i="3"/>
  <c r="D147" i="3"/>
  <c r="E146" i="3"/>
  <c r="D146" i="3"/>
  <c r="E145" i="3"/>
  <c r="D145" i="3"/>
  <c r="E144" i="3"/>
  <c r="D144" i="3"/>
  <c r="E143" i="3"/>
  <c r="D143" i="3"/>
  <c r="E142" i="3"/>
  <c r="D142" i="3"/>
  <c r="E141" i="3"/>
  <c r="D141" i="3"/>
  <c r="E140" i="3"/>
  <c r="D140" i="3"/>
  <c r="E139" i="3"/>
  <c r="D139" i="3"/>
  <c r="E138" i="3"/>
  <c r="D138" i="3"/>
  <c r="E137" i="3"/>
  <c r="D137" i="3"/>
  <c r="E136" i="3"/>
  <c r="D136" i="3"/>
  <c r="E135" i="3"/>
  <c r="D135" i="3"/>
  <c r="E134" i="3"/>
  <c r="D134" i="3"/>
  <c r="E133" i="3"/>
  <c r="D133" i="3"/>
  <c r="E132" i="3"/>
  <c r="D132" i="3"/>
  <c r="E131" i="3"/>
  <c r="D131" i="3"/>
  <c r="E130" i="3"/>
  <c r="D130" i="3"/>
  <c r="E129" i="3"/>
  <c r="D129" i="3"/>
  <c r="E128" i="3"/>
  <c r="D128" i="3"/>
  <c r="E127" i="3"/>
  <c r="D127" i="3"/>
  <c r="E126" i="3"/>
  <c r="D126" i="3"/>
  <c r="E125" i="3"/>
  <c r="D125" i="3"/>
  <c r="E124" i="3"/>
  <c r="D124" i="3"/>
  <c r="E123" i="3"/>
  <c r="D123" i="3"/>
  <c r="E122" i="3"/>
  <c r="D122" i="3"/>
  <c r="E121" i="3"/>
  <c r="D121" i="3"/>
  <c r="E120" i="3"/>
  <c r="D120" i="3"/>
  <c r="E119" i="3"/>
  <c r="D119" i="3"/>
  <c r="E118" i="3"/>
  <c r="D118" i="3"/>
  <c r="E117" i="3"/>
  <c r="D117" i="3"/>
  <c r="E116" i="3"/>
  <c r="D116" i="3"/>
  <c r="E115" i="3"/>
  <c r="D115" i="3"/>
  <c r="E114" i="3"/>
  <c r="D114" i="3"/>
  <c r="E113" i="3"/>
  <c r="D113" i="3"/>
  <c r="E112" i="3"/>
  <c r="D112" i="3"/>
  <c r="E111" i="3"/>
  <c r="D111" i="3"/>
  <c r="E110" i="3"/>
  <c r="D110" i="3"/>
  <c r="E109" i="3"/>
  <c r="D109" i="3"/>
  <c r="E108" i="3"/>
  <c r="D108" i="3"/>
  <c r="E107" i="3"/>
  <c r="D107" i="3"/>
  <c r="E106" i="3"/>
  <c r="D106" i="3"/>
  <c r="E105" i="3"/>
  <c r="D105" i="3"/>
  <c r="E104" i="3"/>
  <c r="D104" i="3"/>
  <c r="E103" i="3"/>
  <c r="D103" i="3"/>
  <c r="E102" i="3"/>
  <c r="D102" i="3"/>
  <c r="E101" i="3"/>
  <c r="D101" i="3"/>
  <c r="E100" i="3"/>
  <c r="D100" i="3"/>
  <c r="E99" i="3"/>
  <c r="D99" i="3"/>
  <c r="E98" i="3"/>
  <c r="D98" i="3"/>
  <c r="E97" i="3"/>
  <c r="D97" i="3"/>
  <c r="E96" i="3"/>
  <c r="D96" i="3"/>
  <c r="E95" i="3"/>
  <c r="D95" i="3"/>
  <c r="E94" i="3"/>
  <c r="D94" i="3"/>
  <c r="E93" i="3"/>
  <c r="D93" i="3"/>
  <c r="E92" i="3"/>
  <c r="D92" i="3"/>
  <c r="E91" i="3"/>
  <c r="D91" i="3"/>
  <c r="E90" i="3"/>
  <c r="D90" i="3"/>
  <c r="E89" i="3"/>
  <c r="D89" i="3"/>
  <c r="E88" i="3"/>
  <c r="D88" i="3"/>
  <c r="E87" i="3"/>
  <c r="D87" i="3"/>
  <c r="E86" i="3"/>
  <c r="D86" i="3"/>
  <c r="E85" i="3"/>
  <c r="D85" i="3"/>
  <c r="E84" i="3"/>
  <c r="D84" i="3"/>
  <c r="E83" i="3"/>
  <c r="D83" i="3"/>
  <c r="E82" i="3"/>
  <c r="D82" i="3"/>
  <c r="E81" i="3"/>
  <c r="D81" i="3"/>
  <c r="E80" i="3"/>
  <c r="D80" i="3"/>
  <c r="E79" i="3"/>
  <c r="D79" i="3"/>
  <c r="E78" i="3"/>
  <c r="D78" i="3"/>
  <c r="E77" i="3"/>
  <c r="D77" i="3"/>
  <c r="E76" i="3"/>
  <c r="D76" i="3"/>
  <c r="E75" i="3"/>
  <c r="D75" i="3"/>
  <c r="E74" i="3"/>
  <c r="D74" i="3"/>
  <c r="E73" i="3"/>
  <c r="D73" i="3"/>
  <c r="E72" i="3"/>
  <c r="D72" i="3"/>
  <c r="E71" i="3"/>
  <c r="D71" i="3"/>
  <c r="E70" i="3"/>
  <c r="D70" i="3"/>
  <c r="E69" i="3"/>
  <c r="D69" i="3"/>
  <c r="E68" i="3"/>
  <c r="D68" i="3"/>
  <c r="E67" i="3"/>
  <c r="D67" i="3"/>
  <c r="E66" i="3"/>
  <c r="D66" i="3"/>
  <c r="E65" i="3"/>
  <c r="D65" i="3"/>
  <c r="E64" i="3"/>
  <c r="D64" i="3"/>
  <c r="E63" i="3"/>
  <c r="D63" i="3"/>
  <c r="E62" i="3"/>
  <c r="D62" i="3"/>
  <c r="E61" i="3"/>
  <c r="D61" i="3"/>
  <c r="E60" i="3"/>
  <c r="D60" i="3"/>
  <c r="E59" i="3"/>
  <c r="D59" i="3"/>
  <c r="E58" i="3"/>
  <c r="D58" i="3"/>
  <c r="E57" i="3"/>
  <c r="D57" i="3"/>
  <c r="E56" i="3"/>
  <c r="D56" i="3"/>
  <c r="E55" i="3"/>
  <c r="D55" i="3"/>
  <c r="E54" i="3"/>
  <c r="D54" i="3"/>
  <c r="E53" i="3"/>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 r="L5899" i="7"/>
  <c r="G5899" i="7"/>
  <c r="L5898" i="7"/>
  <c r="G5898" i="7"/>
  <c r="L5897" i="7"/>
  <c r="G5897" i="7"/>
  <c r="L5896" i="7"/>
  <c r="G5896" i="7"/>
  <c r="L5895" i="7"/>
  <c r="G5895" i="7"/>
  <c r="L5894" i="7"/>
  <c r="G5894" i="7"/>
  <c r="L5893" i="7"/>
  <c r="G5893" i="7"/>
  <c r="L5892" i="7"/>
  <c r="G5892" i="7"/>
  <c r="L5891" i="7"/>
  <c r="G5891" i="7"/>
  <c r="L5890" i="7"/>
  <c r="G5890" i="7"/>
  <c r="L5889" i="7"/>
  <c r="G5889" i="7"/>
  <c r="L5888" i="7"/>
  <c r="G5888" i="7"/>
  <c r="L5887" i="7"/>
  <c r="G5887" i="7"/>
  <c r="L5886" i="7"/>
  <c r="G5886" i="7"/>
  <c r="L5885" i="7"/>
  <c r="G5885" i="7"/>
  <c r="L5884" i="7"/>
  <c r="G5884" i="7"/>
  <c r="L5883" i="7"/>
  <c r="G5883" i="7"/>
  <c r="L5882" i="7"/>
  <c r="G5882" i="7"/>
  <c r="L5881" i="7"/>
  <c r="G5881" i="7"/>
  <c r="L5880" i="7"/>
  <c r="G5880" i="7"/>
  <c r="L5879" i="7"/>
  <c r="G5879" i="7"/>
  <c r="L5878" i="7"/>
  <c r="G5878" i="7"/>
  <c r="L5877" i="7"/>
  <c r="G5877" i="7"/>
  <c r="L5876" i="7"/>
  <c r="G5876" i="7"/>
  <c r="L5875" i="7"/>
  <c r="G5875" i="7"/>
  <c r="L5874" i="7"/>
  <c r="G5874" i="7"/>
  <c r="L5873" i="7"/>
  <c r="G5873" i="7"/>
  <c r="L5872" i="7"/>
  <c r="G5872" i="7"/>
  <c r="L5871" i="7"/>
  <c r="G5871" i="7"/>
  <c r="L5870" i="7"/>
  <c r="G5870" i="7"/>
  <c r="L5869" i="7"/>
  <c r="G5869" i="7"/>
  <c r="L5868" i="7"/>
  <c r="G5868" i="7"/>
  <c r="L5867" i="7"/>
  <c r="G5867" i="7"/>
  <c r="L5866" i="7"/>
  <c r="G5866" i="7"/>
  <c r="L5865" i="7"/>
  <c r="G5865" i="7"/>
  <c r="L5864" i="7"/>
  <c r="G5864" i="7"/>
  <c r="L5863" i="7"/>
  <c r="G5863" i="7"/>
  <c r="L5862" i="7"/>
  <c r="G5862" i="7"/>
  <c r="L5861" i="7"/>
  <c r="G5861" i="7"/>
  <c r="L5860" i="7"/>
  <c r="G5860" i="7"/>
  <c r="L5859" i="7"/>
  <c r="G5859" i="7"/>
  <c r="L5858" i="7"/>
  <c r="G5858" i="7"/>
  <c r="L5857" i="7"/>
  <c r="G5857" i="7"/>
  <c r="L5856" i="7"/>
  <c r="G5856" i="7"/>
  <c r="L5855" i="7"/>
  <c r="G5855" i="7"/>
  <c r="L5854" i="7"/>
  <c r="G5854" i="7"/>
  <c r="L5853" i="7"/>
  <c r="G5853" i="7"/>
  <c r="L5852" i="7"/>
  <c r="G5852" i="7"/>
  <c r="L5851" i="7"/>
  <c r="G5851" i="7"/>
  <c r="L5850" i="7"/>
  <c r="G5850" i="7"/>
  <c r="L5849" i="7"/>
  <c r="G5849" i="7"/>
  <c r="L5848" i="7"/>
  <c r="G5848" i="7"/>
  <c r="L5847" i="7"/>
  <c r="G5847" i="7"/>
  <c r="L5846" i="7"/>
  <c r="G5846" i="7"/>
  <c r="L5845" i="7"/>
  <c r="G5845" i="7"/>
  <c r="L5844" i="7"/>
  <c r="G5844" i="7"/>
  <c r="L5843" i="7"/>
  <c r="G5843" i="7"/>
  <c r="L5842" i="7"/>
  <c r="G5842" i="7"/>
  <c r="L5841" i="7"/>
  <c r="G5841" i="7"/>
  <c r="L5840" i="7"/>
  <c r="G5840" i="7"/>
  <c r="L5839" i="7"/>
  <c r="G5839" i="7"/>
  <c r="L5838" i="7"/>
  <c r="G5838" i="7"/>
  <c r="L5837" i="7"/>
  <c r="G5837" i="7"/>
  <c r="L5836" i="7"/>
  <c r="G5836" i="7"/>
  <c r="L5835" i="7"/>
  <c r="G5835" i="7"/>
  <c r="L5834" i="7"/>
  <c r="G5834" i="7"/>
  <c r="L5833" i="7"/>
  <c r="G5833" i="7"/>
  <c r="L5832" i="7"/>
  <c r="G5832" i="7"/>
  <c r="L5831" i="7"/>
  <c r="G5831" i="7"/>
  <c r="L5830" i="7"/>
  <c r="G5830" i="7"/>
  <c r="L5829" i="7"/>
  <c r="G5829" i="7"/>
  <c r="L5828" i="7"/>
  <c r="G5828" i="7"/>
  <c r="L5827" i="7"/>
  <c r="G5827" i="7"/>
  <c r="L5826" i="7"/>
  <c r="G5826" i="7"/>
  <c r="L5825" i="7"/>
  <c r="G5825" i="7"/>
  <c r="L5824" i="7"/>
  <c r="G5824" i="7"/>
  <c r="L5823" i="7"/>
  <c r="G5823" i="7"/>
  <c r="L5822" i="7"/>
  <c r="G5822" i="7"/>
  <c r="L5821" i="7"/>
  <c r="G5821" i="7"/>
  <c r="L5820" i="7"/>
  <c r="G5820" i="7"/>
  <c r="L5819" i="7"/>
  <c r="G5819" i="7"/>
  <c r="L5818" i="7"/>
  <c r="G5818" i="7"/>
  <c r="L5817" i="7"/>
  <c r="G5817" i="7"/>
  <c r="L5816" i="7"/>
  <c r="G5816" i="7"/>
  <c r="L5815" i="7"/>
  <c r="G5815" i="7"/>
  <c r="L5814" i="7"/>
  <c r="G5814" i="7"/>
  <c r="L5813" i="7"/>
  <c r="G5813" i="7"/>
  <c r="L5812" i="7"/>
  <c r="G5812" i="7"/>
  <c r="L5811" i="7"/>
  <c r="G5811" i="7"/>
  <c r="L5810" i="7"/>
  <c r="G5810" i="7"/>
  <c r="L5809" i="7"/>
  <c r="G5809" i="7"/>
  <c r="L5808" i="7"/>
  <c r="G5808" i="7"/>
  <c r="L5807" i="7"/>
  <c r="G5807" i="7"/>
  <c r="L5806" i="7"/>
  <c r="G5806" i="7"/>
  <c r="L5805" i="7"/>
  <c r="G5805" i="7"/>
  <c r="L5804" i="7"/>
  <c r="G5804" i="7"/>
  <c r="L5803" i="7"/>
  <c r="G5803" i="7"/>
  <c r="L5802" i="7"/>
  <c r="G5802" i="7"/>
  <c r="L5801" i="7"/>
  <c r="G5801" i="7"/>
  <c r="L5800" i="7"/>
  <c r="G5800" i="7"/>
  <c r="L5799" i="7"/>
  <c r="G5799" i="7"/>
  <c r="L5798" i="7"/>
  <c r="G5798" i="7"/>
  <c r="L5797" i="7"/>
  <c r="G5797" i="7"/>
  <c r="L5796" i="7"/>
  <c r="G5796" i="7"/>
  <c r="L5795" i="7"/>
  <c r="G5795" i="7"/>
  <c r="L5794" i="7"/>
  <c r="G5794" i="7"/>
  <c r="L5793" i="7"/>
  <c r="G5793" i="7"/>
  <c r="L5792" i="7"/>
  <c r="G5792" i="7"/>
  <c r="L5791" i="7"/>
  <c r="G5791" i="7"/>
  <c r="L5790" i="7"/>
  <c r="G5790" i="7"/>
  <c r="L5789" i="7"/>
  <c r="G5789" i="7"/>
  <c r="L5788" i="7"/>
  <c r="G5788" i="7"/>
  <c r="L5787" i="7"/>
  <c r="G5787" i="7"/>
  <c r="L5786" i="7"/>
  <c r="G5786" i="7"/>
  <c r="L5785" i="7"/>
  <c r="G5785" i="7"/>
  <c r="L5784" i="7"/>
  <c r="G5784" i="7"/>
  <c r="L5783" i="7"/>
  <c r="G5783" i="7"/>
  <c r="L5782" i="7"/>
  <c r="G5782" i="7"/>
  <c r="L5781" i="7"/>
  <c r="G5781" i="7"/>
  <c r="L5780" i="7"/>
  <c r="G5780" i="7"/>
  <c r="L5779" i="7"/>
  <c r="G5779" i="7"/>
  <c r="L5778" i="7"/>
  <c r="G5778" i="7"/>
  <c r="L5777" i="7"/>
  <c r="G5777" i="7"/>
  <c r="L5776" i="7"/>
  <c r="G5776" i="7"/>
  <c r="L5775" i="7"/>
  <c r="G5775" i="7"/>
  <c r="L5774" i="7"/>
  <c r="G5774" i="7"/>
  <c r="L5773" i="7"/>
  <c r="G5773" i="7"/>
  <c r="L5772" i="7"/>
  <c r="G5772" i="7"/>
  <c r="L5771" i="7"/>
  <c r="G5771" i="7"/>
  <c r="L5770" i="7"/>
  <c r="G5770" i="7"/>
  <c r="L5769" i="7"/>
  <c r="G5769" i="7"/>
  <c r="L5768" i="7"/>
  <c r="G5768" i="7"/>
  <c r="L5767" i="7"/>
  <c r="G5767" i="7"/>
  <c r="L5766" i="7"/>
  <c r="G5766" i="7"/>
  <c r="L5765" i="7"/>
  <c r="G5765" i="7"/>
  <c r="L5764" i="7"/>
  <c r="G5764" i="7"/>
  <c r="L5763" i="7"/>
  <c r="G5763" i="7"/>
  <c r="L5762" i="7"/>
  <c r="G5762" i="7"/>
  <c r="L5761" i="7"/>
  <c r="G5761" i="7"/>
  <c r="L5760" i="7"/>
  <c r="G5760" i="7"/>
  <c r="L5759" i="7"/>
  <c r="G5759" i="7"/>
  <c r="L5758" i="7"/>
  <c r="G5758" i="7"/>
  <c r="L5757" i="7"/>
  <c r="G5757" i="7"/>
  <c r="L5756" i="7"/>
  <c r="G5756" i="7"/>
  <c r="L5755" i="7"/>
  <c r="G5755" i="7"/>
  <c r="L5754" i="7"/>
  <c r="G5754" i="7"/>
  <c r="L5753" i="7"/>
  <c r="G5753" i="7"/>
  <c r="L5752" i="7"/>
  <c r="G5752" i="7"/>
  <c r="L5751" i="7"/>
  <c r="G5751" i="7"/>
  <c r="L5750" i="7"/>
  <c r="G5750" i="7"/>
  <c r="L5749" i="7"/>
  <c r="G5749" i="7"/>
  <c r="L5748" i="7"/>
  <c r="G5748" i="7"/>
  <c r="L5747" i="7"/>
  <c r="G5747" i="7"/>
  <c r="L5746" i="7"/>
  <c r="G5746" i="7"/>
  <c r="L5745" i="7"/>
  <c r="G5745" i="7"/>
  <c r="L5744" i="7"/>
  <c r="G5744" i="7"/>
  <c r="L5743" i="7"/>
  <c r="G5743" i="7"/>
  <c r="L5742" i="7"/>
  <c r="G5742" i="7"/>
  <c r="L5741" i="7"/>
  <c r="G5741" i="7"/>
  <c r="L5740" i="7"/>
  <c r="G5740" i="7"/>
  <c r="L5739" i="7"/>
  <c r="G5739" i="7"/>
  <c r="L5738" i="7"/>
  <c r="G5738" i="7"/>
  <c r="L5737" i="7"/>
  <c r="G5737" i="7"/>
  <c r="L5736" i="7"/>
  <c r="G5736" i="7"/>
  <c r="L5735" i="7"/>
  <c r="G5735" i="7"/>
  <c r="L5734" i="7"/>
  <c r="G5734" i="7"/>
  <c r="L5733" i="7"/>
  <c r="G5733" i="7"/>
  <c r="L5732" i="7"/>
  <c r="G5732" i="7"/>
  <c r="L5731" i="7"/>
  <c r="G5731" i="7"/>
  <c r="L5730" i="7"/>
  <c r="G5730" i="7"/>
  <c r="L5729" i="7"/>
  <c r="G5729" i="7"/>
  <c r="L5728" i="7"/>
  <c r="G5728" i="7"/>
  <c r="L5727" i="7"/>
  <c r="G5727" i="7"/>
  <c r="L5726" i="7"/>
  <c r="G5726" i="7"/>
  <c r="L5725" i="7"/>
  <c r="G5725" i="7"/>
  <c r="L5724" i="7"/>
  <c r="G5724" i="7"/>
  <c r="L5723" i="7"/>
  <c r="G5723" i="7"/>
  <c r="L5722" i="7"/>
  <c r="G5722" i="7"/>
  <c r="L5721" i="7"/>
  <c r="G5721" i="7"/>
  <c r="L5720" i="7"/>
  <c r="G5720" i="7"/>
  <c r="L5719" i="7"/>
  <c r="G5719" i="7"/>
  <c r="L5718" i="7"/>
  <c r="G5718" i="7"/>
  <c r="L5717" i="7"/>
  <c r="G5717" i="7"/>
  <c r="L5716" i="7"/>
  <c r="G5716" i="7"/>
  <c r="L5715" i="7"/>
  <c r="G5715" i="7"/>
  <c r="L5714" i="7"/>
  <c r="G5714" i="7"/>
  <c r="L5713" i="7"/>
  <c r="G5713" i="7"/>
  <c r="L5712" i="7"/>
  <c r="G5712" i="7"/>
  <c r="L5711" i="7"/>
  <c r="G5711" i="7"/>
  <c r="L5710" i="7"/>
  <c r="G5710" i="7"/>
  <c r="L5709" i="7"/>
  <c r="G5709" i="7"/>
  <c r="L5708" i="7"/>
  <c r="G5708" i="7"/>
  <c r="L5707" i="7"/>
  <c r="G5707" i="7"/>
  <c r="L5706" i="7"/>
  <c r="G5706" i="7"/>
  <c r="L5705" i="7"/>
  <c r="G5705" i="7"/>
  <c r="L5704" i="7"/>
  <c r="G5704" i="7"/>
  <c r="L5703" i="7"/>
  <c r="G5703" i="7"/>
  <c r="L5702" i="7"/>
  <c r="G5702" i="7"/>
  <c r="L5701" i="7"/>
  <c r="G5701" i="7"/>
  <c r="L5700" i="7"/>
  <c r="G5700" i="7"/>
  <c r="L5699" i="7"/>
  <c r="G5699" i="7"/>
  <c r="L5698" i="7"/>
  <c r="G5698" i="7"/>
  <c r="L5697" i="7"/>
  <c r="G5697" i="7"/>
  <c r="L5696" i="7"/>
  <c r="G5696" i="7"/>
  <c r="L5695" i="7"/>
  <c r="G5695" i="7"/>
  <c r="L5694" i="7"/>
  <c r="G5694" i="7"/>
  <c r="L5693" i="7"/>
  <c r="G5693" i="7"/>
  <c r="L5692" i="7"/>
  <c r="G5692" i="7"/>
  <c r="L5691" i="7"/>
  <c r="G5691" i="7"/>
  <c r="L5690" i="7"/>
  <c r="G5690" i="7"/>
  <c r="L5689" i="7"/>
  <c r="G5689" i="7"/>
  <c r="L5688" i="7"/>
  <c r="G5688" i="7"/>
  <c r="L5687" i="7"/>
  <c r="G5687" i="7"/>
  <c r="L5686" i="7"/>
  <c r="G5686" i="7"/>
  <c r="L5685" i="7"/>
  <c r="G5685" i="7"/>
  <c r="L5684" i="7"/>
  <c r="G5684" i="7"/>
  <c r="L5683" i="7"/>
  <c r="G5683" i="7"/>
  <c r="L5682" i="7"/>
  <c r="G5682" i="7"/>
  <c r="L5681" i="7"/>
  <c r="G5681" i="7"/>
  <c r="L5680" i="7"/>
  <c r="G5680" i="7"/>
  <c r="L5679" i="7"/>
  <c r="G5679" i="7"/>
  <c r="L5678" i="7"/>
  <c r="G5678" i="7"/>
  <c r="L5677" i="7"/>
  <c r="G5677" i="7"/>
  <c r="L5676" i="7"/>
  <c r="G5676" i="7"/>
  <c r="L5675" i="7"/>
  <c r="G5675" i="7"/>
  <c r="L5674" i="7"/>
  <c r="G5674" i="7"/>
  <c r="L5673" i="7"/>
  <c r="G5673" i="7"/>
  <c r="L5672" i="7"/>
  <c r="G5672" i="7"/>
  <c r="L5671" i="7"/>
  <c r="G5671" i="7"/>
  <c r="L5670" i="7"/>
  <c r="G5670" i="7"/>
  <c r="L5669" i="7"/>
  <c r="G5669" i="7"/>
  <c r="L5668" i="7"/>
  <c r="G5668" i="7"/>
  <c r="L5667" i="7"/>
  <c r="G5667" i="7"/>
  <c r="L5666" i="7"/>
  <c r="G5666" i="7"/>
  <c r="L5665" i="7"/>
  <c r="G5665" i="7"/>
  <c r="L5664" i="7"/>
  <c r="G5664" i="7"/>
  <c r="L5663" i="7"/>
  <c r="G5663" i="7"/>
  <c r="L5662" i="7"/>
  <c r="G5662" i="7"/>
  <c r="L5661" i="7"/>
  <c r="G5661" i="7"/>
  <c r="L5660" i="7"/>
  <c r="G5660" i="7"/>
  <c r="L5659" i="7"/>
  <c r="G5659" i="7"/>
  <c r="L5658" i="7"/>
  <c r="G5658" i="7"/>
  <c r="L5657" i="7"/>
  <c r="G5657" i="7"/>
  <c r="L5656" i="7"/>
  <c r="G5656" i="7"/>
  <c r="L5655" i="7"/>
  <c r="G5655" i="7"/>
  <c r="L5654" i="7"/>
  <c r="G5654" i="7"/>
  <c r="L5653" i="7"/>
  <c r="G5653" i="7"/>
  <c r="L5652" i="7"/>
  <c r="G5652" i="7"/>
  <c r="L5651" i="7"/>
  <c r="G5651" i="7"/>
  <c r="L5650" i="7"/>
  <c r="G5650" i="7"/>
  <c r="L5649" i="7"/>
  <c r="G5649" i="7"/>
  <c r="L5648" i="7"/>
  <c r="G5648" i="7"/>
  <c r="L5647" i="7"/>
  <c r="G5647" i="7"/>
  <c r="L5646" i="7"/>
  <c r="G5646" i="7"/>
  <c r="L5645" i="7"/>
  <c r="G5645" i="7"/>
  <c r="L5644" i="7"/>
  <c r="G5644" i="7"/>
  <c r="L5643" i="7"/>
  <c r="G5643" i="7"/>
  <c r="L5642" i="7"/>
  <c r="G5642" i="7"/>
  <c r="L5641" i="7"/>
  <c r="G5641" i="7"/>
  <c r="L5640" i="7"/>
  <c r="G5640" i="7"/>
  <c r="L5639" i="7"/>
  <c r="G5639" i="7"/>
  <c r="L5638" i="7"/>
  <c r="G5638" i="7"/>
  <c r="L5637" i="7"/>
  <c r="G5637" i="7"/>
  <c r="L5636" i="7"/>
  <c r="G5636" i="7"/>
  <c r="L5635" i="7"/>
  <c r="G5635" i="7"/>
  <c r="L5634" i="7"/>
  <c r="G5634" i="7"/>
  <c r="L5633" i="7"/>
  <c r="G5633" i="7"/>
  <c r="L5632" i="7"/>
  <c r="G5632" i="7"/>
  <c r="L5631" i="7"/>
  <c r="G5631" i="7"/>
  <c r="L5630" i="7"/>
  <c r="G5630" i="7"/>
  <c r="L5629" i="7"/>
  <c r="G5629" i="7"/>
  <c r="L5628" i="7"/>
  <c r="G5628" i="7"/>
  <c r="L5627" i="7"/>
  <c r="G5627" i="7"/>
  <c r="L5626" i="7"/>
  <c r="G5626" i="7"/>
  <c r="L5625" i="7"/>
  <c r="G5625" i="7"/>
  <c r="L5624" i="7"/>
  <c r="G5624" i="7"/>
  <c r="L5623" i="7"/>
  <c r="G5623" i="7"/>
  <c r="L5622" i="7"/>
  <c r="G5622" i="7"/>
  <c r="L5621" i="7"/>
  <c r="G5621" i="7"/>
  <c r="L5620" i="7"/>
  <c r="G5620" i="7"/>
  <c r="L5619" i="7"/>
  <c r="G5619" i="7"/>
  <c r="L5618" i="7"/>
  <c r="G5618" i="7"/>
  <c r="L5617" i="7"/>
  <c r="G5617" i="7"/>
  <c r="L5616" i="7"/>
  <c r="G5616" i="7"/>
  <c r="L5615" i="7"/>
  <c r="G5615" i="7"/>
  <c r="L5614" i="7"/>
  <c r="G5614" i="7"/>
  <c r="L5613" i="7"/>
  <c r="G5613" i="7"/>
  <c r="L5612" i="7"/>
  <c r="G5612" i="7"/>
  <c r="L5611" i="7"/>
  <c r="G5611" i="7"/>
  <c r="L5610" i="7"/>
  <c r="G5610" i="7"/>
  <c r="L5609" i="7"/>
  <c r="G5609" i="7"/>
  <c r="L5608" i="7"/>
  <c r="G5608" i="7"/>
  <c r="L5607" i="7"/>
  <c r="G5607" i="7"/>
  <c r="L5606" i="7"/>
  <c r="G5606" i="7"/>
  <c r="L5605" i="7"/>
  <c r="G5605" i="7"/>
  <c r="L5604" i="7"/>
  <c r="G5604" i="7"/>
  <c r="L5603" i="7"/>
  <c r="G5603" i="7"/>
  <c r="L5602" i="7"/>
  <c r="G5602" i="7"/>
  <c r="L5601" i="7"/>
  <c r="G5601" i="7"/>
  <c r="L5600" i="7"/>
  <c r="G5600" i="7"/>
  <c r="L5599" i="7"/>
  <c r="G5599" i="7"/>
  <c r="L5598" i="7"/>
  <c r="G5598" i="7"/>
  <c r="L5597" i="7"/>
  <c r="G5597" i="7"/>
  <c r="L5596" i="7"/>
  <c r="G5596" i="7"/>
  <c r="L5595" i="7"/>
  <c r="G5595" i="7"/>
  <c r="L5594" i="7"/>
  <c r="G5594" i="7"/>
  <c r="L5593" i="7"/>
  <c r="G5593" i="7"/>
  <c r="L5592" i="7"/>
  <c r="G5592" i="7"/>
  <c r="L5591" i="7"/>
  <c r="G5591" i="7"/>
  <c r="L5590" i="7"/>
  <c r="G5590" i="7"/>
  <c r="L5589" i="7"/>
  <c r="G5589" i="7"/>
  <c r="L5588" i="7"/>
  <c r="G5588" i="7"/>
  <c r="L5587" i="7"/>
  <c r="G5587" i="7"/>
  <c r="L5586" i="7"/>
  <c r="G5586" i="7"/>
  <c r="L5585" i="7"/>
  <c r="G5585" i="7"/>
  <c r="L5584" i="7"/>
  <c r="G5584" i="7"/>
  <c r="L5583" i="7"/>
  <c r="G5583" i="7"/>
  <c r="L5582" i="7"/>
  <c r="G5582" i="7"/>
  <c r="L5581" i="7"/>
  <c r="G5581" i="7"/>
  <c r="L5580" i="7"/>
  <c r="G5580" i="7"/>
  <c r="L5579" i="7"/>
  <c r="G5579" i="7"/>
  <c r="L5578" i="7"/>
  <c r="G5578" i="7"/>
  <c r="L5577" i="7"/>
  <c r="G5577" i="7"/>
  <c r="L5576" i="7"/>
  <c r="G5576" i="7"/>
  <c r="L5575" i="7"/>
  <c r="G5575" i="7"/>
  <c r="L5574" i="7"/>
  <c r="G5574" i="7"/>
  <c r="L5573" i="7"/>
  <c r="G5573" i="7"/>
  <c r="L5572" i="7"/>
  <c r="G5572" i="7"/>
  <c r="L5571" i="7"/>
  <c r="G5571" i="7"/>
  <c r="L5570" i="7"/>
  <c r="G5570" i="7"/>
  <c r="L5569" i="7"/>
  <c r="G5569" i="7"/>
  <c r="L5568" i="7"/>
  <c r="G5568" i="7"/>
  <c r="L5567" i="7"/>
  <c r="G5567" i="7"/>
  <c r="L5566" i="7"/>
  <c r="G5566" i="7"/>
  <c r="L5565" i="7"/>
  <c r="G5565" i="7"/>
  <c r="L5564" i="7"/>
  <c r="G5564" i="7"/>
  <c r="L5563" i="7"/>
  <c r="G5563" i="7"/>
  <c r="L5562" i="7"/>
  <c r="G5562" i="7"/>
  <c r="L5561" i="7"/>
  <c r="G5561" i="7"/>
  <c r="L5560" i="7"/>
  <c r="G5560" i="7"/>
  <c r="L5559" i="7"/>
  <c r="G5559" i="7"/>
  <c r="L5558" i="7"/>
  <c r="G5558" i="7"/>
  <c r="L5557" i="7"/>
  <c r="G5557" i="7"/>
  <c r="L5556" i="7"/>
  <c r="G5556" i="7"/>
  <c r="L5555" i="7"/>
  <c r="G5555" i="7"/>
  <c r="L5554" i="7"/>
  <c r="G5554" i="7"/>
  <c r="L5553" i="7"/>
  <c r="G5553" i="7"/>
  <c r="L5552" i="7"/>
  <c r="G5552" i="7"/>
  <c r="L5551" i="7"/>
  <c r="G5551" i="7"/>
  <c r="L5550" i="7"/>
  <c r="G5550" i="7"/>
  <c r="L5549" i="7"/>
  <c r="G5549" i="7"/>
  <c r="L5548" i="7"/>
  <c r="G5548" i="7"/>
  <c r="L5547" i="7"/>
  <c r="G5547" i="7"/>
  <c r="L5546" i="7"/>
  <c r="G5546" i="7"/>
  <c r="L5545" i="7"/>
  <c r="G5545" i="7"/>
  <c r="L5544" i="7"/>
  <c r="G5544" i="7"/>
  <c r="L5543" i="7"/>
  <c r="G5543" i="7"/>
  <c r="L5542" i="7"/>
  <c r="G5542" i="7"/>
  <c r="L5541" i="7"/>
  <c r="G5541" i="7"/>
  <c r="L5540" i="7"/>
  <c r="G5540" i="7"/>
  <c r="L5539" i="7"/>
  <c r="G5539" i="7"/>
  <c r="L5538" i="7"/>
  <c r="G5538" i="7"/>
  <c r="L5537" i="7"/>
  <c r="G5537" i="7"/>
  <c r="L5536" i="7"/>
  <c r="G5536" i="7"/>
  <c r="L5535" i="7"/>
  <c r="G5535" i="7"/>
  <c r="L5534" i="7"/>
  <c r="G5534" i="7"/>
  <c r="L5533" i="7"/>
  <c r="G5533" i="7"/>
  <c r="L5532" i="7"/>
  <c r="G5532" i="7"/>
  <c r="L5531" i="7"/>
  <c r="G5531" i="7"/>
  <c r="L5530" i="7"/>
  <c r="G5530" i="7"/>
  <c r="L5529" i="7"/>
  <c r="G5529" i="7"/>
  <c r="L5528" i="7"/>
  <c r="G5528" i="7"/>
  <c r="L5527" i="7"/>
  <c r="G5527" i="7"/>
  <c r="L5526" i="7"/>
  <c r="G5526" i="7"/>
  <c r="L5525" i="7"/>
  <c r="G5525" i="7"/>
  <c r="L5524" i="7"/>
  <c r="G5524" i="7"/>
  <c r="L5523" i="7"/>
  <c r="G5523" i="7"/>
  <c r="L5522" i="7"/>
  <c r="G5522" i="7"/>
  <c r="L5521" i="7"/>
  <c r="G5521" i="7"/>
  <c r="L5520" i="7"/>
  <c r="G5520" i="7"/>
  <c r="L5519" i="7"/>
  <c r="G5519" i="7"/>
  <c r="L5518" i="7"/>
  <c r="G5518" i="7"/>
  <c r="L5517" i="7"/>
  <c r="G5517" i="7"/>
  <c r="L5516" i="7"/>
  <c r="G5516" i="7"/>
  <c r="L5515" i="7"/>
  <c r="G5515" i="7"/>
  <c r="L5514" i="7"/>
  <c r="G5514" i="7"/>
  <c r="L5513" i="7"/>
  <c r="G5513" i="7"/>
  <c r="L5512" i="7"/>
  <c r="G5512" i="7"/>
  <c r="L5511" i="7"/>
  <c r="G5511" i="7"/>
  <c r="L5510" i="7"/>
  <c r="G5510" i="7"/>
  <c r="L5509" i="7"/>
  <c r="G5509" i="7"/>
  <c r="L5508" i="7"/>
  <c r="G5508" i="7"/>
  <c r="L5507" i="7"/>
  <c r="G5507" i="7"/>
  <c r="L5506" i="7"/>
  <c r="G5506" i="7"/>
  <c r="L5505" i="7"/>
  <c r="G5505" i="7"/>
  <c r="L5504" i="7"/>
  <c r="G5504" i="7"/>
  <c r="L5503" i="7"/>
  <c r="G5503" i="7"/>
  <c r="L5502" i="7"/>
  <c r="G5502" i="7"/>
  <c r="L5501" i="7"/>
  <c r="G5501" i="7"/>
  <c r="L5500" i="7"/>
  <c r="G5500" i="7"/>
  <c r="L5499" i="7"/>
  <c r="G5499" i="7"/>
  <c r="L5498" i="7"/>
  <c r="G5498" i="7"/>
  <c r="L5497" i="7"/>
  <c r="G5497" i="7"/>
  <c r="L5496" i="7"/>
  <c r="G5496" i="7"/>
  <c r="L5495" i="7"/>
  <c r="G5495" i="7"/>
  <c r="L5494" i="7"/>
  <c r="G5494" i="7"/>
  <c r="L5493" i="7"/>
  <c r="G5493" i="7"/>
  <c r="L5492" i="7"/>
  <c r="G5492" i="7"/>
  <c r="L5491" i="7"/>
  <c r="G5491" i="7"/>
  <c r="L5490" i="7"/>
  <c r="G5490" i="7"/>
  <c r="L5489" i="7"/>
  <c r="G5489" i="7"/>
  <c r="L5488" i="7"/>
  <c r="G5488" i="7"/>
  <c r="L5487" i="7"/>
  <c r="G5487" i="7"/>
  <c r="L5486" i="7"/>
  <c r="G5486" i="7"/>
  <c r="L5485" i="7"/>
  <c r="G5485" i="7"/>
  <c r="L5484" i="7"/>
  <c r="G5484" i="7"/>
  <c r="L5483" i="7"/>
  <c r="G5483" i="7"/>
  <c r="L5482" i="7"/>
  <c r="G5482" i="7"/>
  <c r="L5481" i="7"/>
  <c r="G5481" i="7"/>
  <c r="L5480" i="7"/>
  <c r="G5480" i="7"/>
  <c r="L5479" i="7"/>
  <c r="G5479" i="7"/>
  <c r="L5478" i="7"/>
  <c r="G5478" i="7"/>
  <c r="L5477" i="7"/>
  <c r="G5477" i="7"/>
  <c r="L5476" i="7"/>
  <c r="G5476" i="7"/>
  <c r="L5475" i="7"/>
  <c r="G5475" i="7"/>
  <c r="L5474" i="7"/>
  <c r="G5474" i="7"/>
  <c r="L5473" i="7"/>
  <c r="G5473" i="7"/>
  <c r="L5472" i="7"/>
  <c r="G5472" i="7"/>
  <c r="L5471" i="7"/>
  <c r="G5471" i="7"/>
  <c r="L5470" i="7"/>
  <c r="G5470" i="7"/>
  <c r="L5469" i="7"/>
  <c r="G5469" i="7"/>
  <c r="L5468" i="7"/>
  <c r="G5468" i="7"/>
  <c r="L5467" i="7"/>
  <c r="G5467" i="7"/>
  <c r="L5466" i="7"/>
  <c r="G5466" i="7"/>
  <c r="L5465" i="7"/>
  <c r="G5465" i="7"/>
  <c r="L5464" i="7"/>
  <c r="G5464" i="7"/>
  <c r="L5463" i="7"/>
  <c r="G5463" i="7"/>
  <c r="L5462" i="7"/>
  <c r="G5462" i="7"/>
  <c r="L5461" i="7"/>
  <c r="G5461" i="7"/>
  <c r="L5460" i="7"/>
  <c r="G5460" i="7"/>
  <c r="L5459" i="7"/>
  <c r="G5459" i="7"/>
  <c r="L5458" i="7"/>
  <c r="G5458" i="7"/>
  <c r="L5457" i="7"/>
  <c r="G5457" i="7"/>
  <c r="L5456" i="7"/>
  <c r="G5456" i="7"/>
  <c r="L5455" i="7"/>
  <c r="G5455" i="7"/>
  <c r="L5454" i="7"/>
  <c r="G5454" i="7"/>
  <c r="L5453" i="7"/>
  <c r="G5453" i="7"/>
  <c r="L5452" i="7"/>
  <c r="G5452" i="7"/>
  <c r="L5451" i="7"/>
  <c r="G5451" i="7"/>
  <c r="L5450" i="7"/>
  <c r="G5450" i="7"/>
  <c r="L5449" i="7"/>
  <c r="G5449" i="7"/>
  <c r="L5448" i="7"/>
  <c r="G5448" i="7"/>
  <c r="L5447" i="7"/>
  <c r="G5447" i="7"/>
  <c r="L5446" i="7"/>
  <c r="G5446" i="7"/>
  <c r="L5445" i="7"/>
  <c r="G5445" i="7"/>
  <c r="L5444" i="7"/>
  <c r="G5444" i="7"/>
  <c r="L5443" i="7"/>
  <c r="G5443" i="7"/>
  <c r="L5442" i="7"/>
  <c r="G5442" i="7"/>
  <c r="L5441" i="7"/>
  <c r="G5441" i="7"/>
  <c r="L5440" i="7"/>
  <c r="G5440" i="7"/>
  <c r="L5439" i="7"/>
  <c r="G5439" i="7"/>
  <c r="L5438" i="7"/>
  <c r="G5438" i="7"/>
  <c r="L5437" i="7"/>
  <c r="G5437" i="7"/>
  <c r="L5436" i="7"/>
  <c r="G5436" i="7"/>
  <c r="L5435" i="7"/>
  <c r="G5435" i="7"/>
  <c r="L5434" i="7"/>
  <c r="G5434" i="7"/>
  <c r="L5433" i="7"/>
  <c r="G5433" i="7"/>
  <c r="L5432" i="7"/>
  <c r="G5432" i="7"/>
  <c r="L5431" i="7"/>
  <c r="G5431" i="7"/>
  <c r="L5430" i="7"/>
  <c r="G5430" i="7"/>
  <c r="L5429" i="7"/>
  <c r="G5429" i="7"/>
  <c r="L5428" i="7"/>
  <c r="G5428" i="7"/>
  <c r="L5427" i="7"/>
  <c r="G5427" i="7"/>
  <c r="L5426" i="7"/>
  <c r="G5426" i="7"/>
  <c r="L5425" i="7"/>
  <c r="G5425" i="7"/>
  <c r="L5424" i="7"/>
  <c r="G5424" i="7"/>
  <c r="L5423" i="7"/>
  <c r="G5423" i="7"/>
  <c r="L5422" i="7"/>
  <c r="G5422" i="7"/>
  <c r="L5421" i="7"/>
  <c r="G5421" i="7"/>
  <c r="L5420" i="7"/>
  <c r="G5420" i="7"/>
  <c r="L5419" i="7"/>
  <c r="G5419" i="7"/>
  <c r="L5418" i="7"/>
  <c r="G5418" i="7"/>
  <c r="L5417" i="7"/>
  <c r="G5417" i="7"/>
  <c r="L5416" i="7"/>
  <c r="G5416" i="7"/>
  <c r="L5415" i="7"/>
  <c r="G5415" i="7"/>
  <c r="L5414" i="7"/>
  <c r="G5414" i="7"/>
  <c r="L5413" i="7"/>
  <c r="G5413" i="7"/>
  <c r="L5412" i="7"/>
  <c r="G5412" i="7"/>
  <c r="L5411" i="7"/>
  <c r="G5411" i="7"/>
  <c r="L5410" i="7"/>
  <c r="G5410" i="7"/>
  <c r="L5409" i="7"/>
  <c r="G5409" i="7"/>
  <c r="L5408" i="7"/>
  <c r="G5408" i="7"/>
  <c r="L5407" i="7"/>
  <c r="G5407" i="7"/>
  <c r="L5406" i="7"/>
  <c r="G5406" i="7"/>
  <c r="L5405" i="7"/>
  <c r="G5405" i="7"/>
  <c r="L5404" i="7"/>
  <c r="G5404" i="7"/>
  <c r="L5403" i="7"/>
  <c r="G5403" i="7"/>
  <c r="L5402" i="7"/>
  <c r="G5402" i="7"/>
  <c r="L5401" i="7"/>
  <c r="G5401" i="7"/>
  <c r="L5400" i="7"/>
  <c r="G5400" i="7"/>
  <c r="L5399" i="7"/>
  <c r="G5399" i="7"/>
  <c r="L5398" i="7"/>
  <c r="G5398" i="7"/>
  <c r="L5397" i="7"/>
  <c r="G5397" i="7"/>
  <c r="L5396" i="7"/>
  <c r="G5396" i="7"/>
  <c r="L5395" i="7"/>
  <c r="G5395" i="7"/>
  <c r="L5394" i="7"/>
  <c r="G5394" i="7"/>
  <c r="L5393" i="7"/>
  <c r="G5393" i="7"/>
  <c r="L5392" i="7"/>
  <c r="G5392" i="7"/>
  <c r="L5391" i="7"/>
  <c r="G5391" i="7"/>
  <c r="L5390" i="7"/>
  <c r="G5390" i="7"/>
  <c r="L5389" i="7"/>
  <c r="G5389" i="7"/>
  <c r="L5388" i="7"/>
  <c r="G5388" i="7"/>
  <c r="L5387" i="7"/>
  <c r="G5387" i="7"/>
  <c r="L5386" i="7"/>
  <c r="G5386" i="7"/>
  <c r="L5385" i="7"/>
  <c r="G5385" i="7"/>
  <c r="L5384" i="7"/>
  <c r="G5384" i="7"/>
  <c r="L5383" i="7"/>
  <c r="G5383" i="7"/>
  <c r="L5382" i="7"/>
  <c r="G5382" i="7"/>
  <c r="L5381" i="7"/>
  <c r="G5381" i="7"/>
  <c r="L5380" i="7"/>
  <c r="G5380" i="7"/>
  <c r="L5379" i="7"/>
  <c r="G5379" i="7"/>
  <c r="L5378" i="7"/>
  <c r="G5378" i="7"/>
  <c r="L5377" i="7"/>
  <c r="G5377" i="7"/>
  <c r="L5376" i="7"/>
  <c r="G5376" i="7"/>
  <c r="L5375" i="7"/>
  <c r="G5375" i="7"/>
  <c r="L5374" i="7"/>
  <c r="G5374" i="7"/>
  <c r="L5373" i="7"/>
  <c r="G5373" i="7"/>
  <c r="L5372" i="7"/>
  <c r="G5372" i="7"/>
  <c r="L5371" i="7"/>
  <c r="G5371" i="7"/>
  <c r="L5370" i="7"/>
  <c r="G5370" i="7"/>
  <c r="L5369" i="7"/>
  <c r="G5369" i="7"/>
  <c r="L5368" i="7"/>
  <c r="G5368" i="7"/>
  <c r="L5367" i="7"/>
  <c r="G5367" i="7"/>
  <c r="L5366" i="7"/>
  <c r="G5366" i="7"/>
  <c r="L5365" i="7"/>
  <c r="G5365" i="7"/>
  <c r="L5364" i="7"/>
  <c r="G5364" i="7"/>
  <c r="L5363" i="7"/>
  <c r="G5363" i="7"/>
  <c r="L5362" i="7"/>
  <c r="G5362" i="7"/>
  <c r="L5361" i="7"/>
  <c r="G5361" i="7"/>
  <c r="L5360" i="7"/>
  <c r="G5360" i="7"/>
  <c r="L5359" i="7"/>
  <c r="G5359" i="7"/>
  <c r="L5358" i="7"/>
  <c r="G5358" i="7"/>
  <c r="L5357" i="7"/>
  <c r="G5357" i="7"/>
  <c r="L5356" i="7"/>
  <c r="G5356" i="7"/>
  <c r="L5355" i="7"/>
  <c r="G5355" i="7"/>
  <c r="L5354" i="7"/>
  <c r="G5354" i="7"/>
  <c r="L5353" i="7"/>
  <c r="G5353" i="7"/>
  <c r="L5352" i="7"/>
  <c r="G5352" i="7"/>
  <c r="L5351" i="7"/>
  <c r="G5351" i="7"/>
  <c r="L5350" i="7"/>
  <c r="G5350" i="7"/>
  <c r="L5349" i="7"/>
  <c r="G5349" i="7"/>
  <c r="L5348" i="7"/>
  <c r="G5348" i="7"/>
  <c r="L5347" i="7"/>
  <c r="G5347" i="7"/>
  <c r="L5346" i="7"/>
  <c r="G5346" i="7"/>
  <c r="L5345" i="7"/>
  <c r="G5345" i="7"/>
  <c r="L5344" i="7"/>
  <c r="G5344" i="7"/>
  <c r="L5343" i="7"/>
  <c r="G5343" i="7"/>
  <c r="L5342" i="7"/>
  <c r="G5342" i="7"/>
  <c r="L5341" i="7"/>
  <c r="G5341" i="7"/>
  <c r="L5340" i="7"/>
  <c r="G5340" i="7"/>
  <c r="L5339" i="7"/>
  <c r="G5339" i="7"/>
  <c r="L5338" i="7"/>
  <c r="G5338" i="7"/>
  <c r="L5337" i="7"/>
  <c r="G5337" i="7"/>
  <c r="L5336" i="7"/>
  <c r="G5336" i="7"/>
  <c r="L5335" i="7"/>
  <c r="G5335" i="7"/>
  <c r="L5334" i="7"/>
  <c r="G5334" i="7"/>
  <c r="L5333" i="7"/>
  <c r="G5333" i="7"/>
  <c r="L5332" i="7"/>
  <c r="G5332" i="7"/>
  <c r="L5331" i="7"/>
  <c r="G5331" i="7"/>
  <c r="L5330" i="7"/>
  <c r="G5330" i="7"/>
  <c r="L5329" i="7"/>
  <c r="G5329" i="7"/>
  <c r="L5328" i="7"/>
  <c r="G5328" i="7"/>
  <c r="L5327" i="7"/>
  <c r="G5327" i="7"/>
  <c r="L5326" i="7"/>
  <c r="G5326" i="7"/>
  <c r="L5325" i="7"/>
  <c r="G5325" i="7"/>
  <c r="L5324" i="7"/>
  <c r="G5324" i="7"/>
  <c r="L5323" i="7"/>
  <c r="G5323" i="7"/>
  <c r="L5322" i="7"/>
  <c r="G5322" i="7"/>
  <c r="L5321" i="7"/>
  <c r="G5321" i="7"/>
  <c r="L5320" i="7"/>
  <c r="G5320" i="7"/>
  <c r="L5319" i="7"/>
  <c r="G5319" i="7"/>
  <c r="L5318" i="7"/>
  <c r="G5318" i="7"/>
  <c r="L5317" i="7"/>
  <c r="G5317" i="7"/>
  <c r="L5316" i="7"/>
  <c r="G5316" i="7"/>
  <c r="L5315" i="7"/>
  <c r="G5315" i="7"/>
  <c r="L5314" i="7"/>
  <c r="G5314" i="7"/>
  <c r="L5313" i="7"/>
  <c r="G5313" i="7"/>
  <c r="L5312" i="7"/>
  <c r="G5312" i="7"/>
  <c r="L5311" i="7"/>
  <c r="G5311" i="7"/>
  <c r="L5310" i="7"/>
  <c r="G5310" i="7"/>
  <c r="L5309" i="7"/>
  <c r="G5309" i="7"/>
  <c r="L5308" i="7"/>
  <c r="G5308" i="7"/>
  <c r="L5307" i="7"/>
  <c r="G5307" i="7"/>
  <c r="L5306" i="7"/>
  <c r="G5306" i="7"/>
  <c r="L5305" i="7"/>
  <c r="G5305" i="7"/>
  <c r="L5304" i="7"/>
  <c r="G5304" i="7"/>
  <c r="L5303" i="7"/>
  <c r="G5303" i="7"/>
  <c r="L5302" i="7"/>
  <c r="G5302" i="7"/>
  <c r="L5301" i="7"/>
  <c r="G5301" i="7"/>
  <c r="L5300" i="7"/>
  <c r="G5300" i="7"/>
  <c r="L5299" i="7"/>
  <c r="G5299" i="7"/>
  <c r="L5298" i="7"/>
  <c r="G5298" i="7"/>
  <c r="L5297" i="7"/>
  <c r="G5297" i="7"/>
  <c r="L5296" i="7"/>
  <c r="G5296" i="7"/>
  <c r="L5295" i="7"/>
  <c r="G5295" i="7"/>
  <c r="L5294" i="7"/>
  <c r="G5294" i="7"/>
  <c r="L5293" i="7"/>
  <c r="G5293" i="7"/>
  <c r="L5292" i="7"/>
  <c r="G5292" i="7"/>
  <c r="L5291" i="7"/>
  <c r="G5291" i="7"/>
  <c r="L5290" i="7"/>
  <c r="G5290" i="7"/>
  <c r="L5289" i="7"/>
  <c r="G5289" i="7"/>
  <c r="L5288" i="7"/>
  <c r="G5288" i="7"/>
  <c r="L5287" i="7"/>
  <c r="G5287" i="7"/>
  <c r="L5286" i="7"/>
  <c r="G5286" i="7"/>
  <c r="L5285" i="7"/>
  <c r="G5285" i="7"/>
  <c r="L5284" i="7"/>
  <c r="G5284" i="7"/>
  <c r="L5283" i="7"/>
  <c r="G5283" i="7"/>
  <c r="L5282" i="7"/>
  <c r="G5282" i="7"/>
  <c r="L5281" i="7"/>
  <c r="G5281" i="7"/>
  <c r="L5280" i="7"/>
  <c r="G5280" i="7"/>
  <c r="L5279" i="7"/>
  <c r="G5279" i="7"/>
  <c r="L5278" i="7"/>
  <c r="G5278" i="7"/>
  <c r="L5277" i="7"/>
  <c r="G5277" i="7"/>
  <c r="L5276" i="7"/>
  <c r="G5276" i="7"/>
  <c r="L5275" i="7"/>
  <c r="G5275" i="7"/>
  <c r="L5274" i="7"/>
  <c r="G5274" i="7"/>
  <c r="L5273" i="7"/>
  <c r="G5273" i="7"/>
  <c r="L5272" i="7"/>
  <c r="G5272" i="7"/>
  <c r="L5271" i="7"/>
  <c r="G5271" i="7"/>
  <c r="L5270" i="7"/>
  <c r="G5270" i="7"/>
  <c r="L5269" i="7"/>
  <c r="G5269" i="7"/>
  <c r="L5268" i="7"/>
  <c r="G5268" i="7"/>
  <c r="L5267" i="7"/>
  <c r="G5267" i="7"/>
  <c r="L5266" i="7"/>
  <c r="G5266" i="7"/>
  <c r="L5265" i="7"/>
  <c r="G5265" i="7"/>
  <c r="L5264" i="7"/>
  <c r="G5264" i="7"/>
  <c r="L5263" i="7"/>
  <c r="G5263" i="7"/>
  <c r="L5262" i="7"/>
  <c r="G5262" i="7"/>
  <c r="L5261" i="7"/>
  <c r="G5261" i="7"/>
  <c r="L5260" i="7"/>
  <c r="G5260" i="7"/>
  <c r="L5259" i="7"/>
  <c r="G5259" i="7"/>
  <c r="L5258" i="7"/>
  <c r="G5258" i="7"/>
  <c r="L5257" i="7"/>
  <c r="G5257" i="7"/>
  <c r="L5256" i="7"/>
  <c r="G5256" i="7"/>
  <c r="L5255" i="7"/>
  <c r="G5255" i="7"/>
  <c r="L5254" i="7"/>
  <c r="G5254" i="7"/>
  <c r="L5253" i="7"/>
  <c r="G5253" i="7"/>
  <c r="L5252" i="7"/>
  <c r="G5252" i="7"/>
  <c r="L5251" i="7"/>
  <c r="G5251" i="7"/>
  <c r="L5250" i="7"/>
  <c r="G5250" i="7"/>
  <c r="L5249" i="7"/>
  <c r="G5249" i="7"/>
  <c r="L5248" i="7"/>
  <c r="G5248" i="7"/>
  <c r="L5247" i="7"/>
  <c r="G5247" i="7"/>
  <c r="L5246" i="7"/>
  <c r="G5246" i="7"/>
  <c r="L5245" i="7"/>
  <c r="G5245" i="7"/>
  <c r="L5244" i="7"/>
  <c r="G5244" i="7"/>
  <c r="L5243" i="7"/>
  <c r="G5243" i="7"/>
  <c r="L5242" i="7"/>
  <c r="G5242" i="7"/>
  <c r="L5241" i="7"/>
  <c r="G5241" i="7"/>
  <c r="L5240" i="7"/>
  <c r="G5240" i="7"/>
  <c r="L5239" i="7"/>
  <c r="G5239" i="7"/>
  <c r="L5238" i="7"/>
  <c r="G5238" i="7"/>
  <c r="L5237" i="7"/>
  <c r="G5237" i="7"/>
  <c r="L5236" i="7"/>
  <c r="G5236" i="7"/>
  <c r="L5235" i="7"/>
  <c r="G5235" i="7"/>
  <c r="L5234" i="7"/>
  <c r="G5234" i="7"/>
  <c r="L5233" i="7"/>
  <c r="G5233" i="7"/>
  <c r="L5232" i="7"/>
  <c r="G5232" i="7"/>
  <c r="L5231" i="7"/>
  <c r="G5231" i="7"/>
  <c r="L5230" i="7"/>
  <c r="G5230" i="7"/>
  <c r="L5229" i="7"/>
  <c r="G5229" i="7"/>
  <c r="L5228" i="7"/>
  <c r="G5228" i="7"/>
  <c r="L5227" i="7"/>
  <c r="G5227" i="7"/>
  <c r="L5226" i="7"/>
  <c r="G5226" i="7"/>
  <c r="L5225" i="7"/>
  <c r="G5225" i="7"/>
  <c r="L5224" i="7"/>
  <c r="G5224" i="7"/>
  <c r="L5223" i="7"/>
  <c r="G5223" i="7"/>
  <c r="L5222" i="7"/>
  <c r="G5222" i="7"/>
  <c r="L5221" i="7"/>
  <c r="G5221" i="7"/>
  <c r="L5220" i="7"/>
  <c r="G5220" i="7"/>
  <c r="L5219" i="7"/>
  <c r="G5219" i="7"/>
  <c r="L5218" i="7"/>
  <c r="G5218" i="7"/>
  <c r="L5217" i="7"/>
  <c r="G5217" i="7"/>
  <c r="L5216" i="7"/>
  <c r="G5216" i="7"/>
  <c r="L5215" i="7"/>
  <c r="G5215" i="7"/>
  <c r="L5214" i="7"/>
  <c r="G5214" i="7"/>
  <c r="L5213" i="7"/>
  <c r="G5213" i="7"/>
  <c r="L5212" i="7"/>
  <c r="G5212" i="7"/>
  <c r="L5211" i="7"/>
  <c r="G5211" i="7"/>
  <c r="L5210" i="7"/>
  <c r="G5210" i="7"/>
  <c r="L5209" i="7"/>
  <c r="G5209" i="7"/>
  <c r="L5208" i="7"/>
  <c r="G5208" i="7"/>
  <c r="L5207" i="7"/>
  <c r="G5207" i="7"/>
  <c r="L5206" i="7"/>
  <c r="G5206" i="7"/>
  <c r="L5205" i="7"/>
  <c r="G5205" i="7"/>
  <c r="L5204" i="7"/>
  <c r="G5204" i="7"/>
  <c r="L5203" i="7"/>
  <c r="G5203" i="7"/>
  <c r="L5202" i="7"/>
  <c r="G5202" i="7"/>
  <c r="L5201" i="7"/>
  <c r="G5201" i="7"/>
  <c r="L5200" i="7"/>
  <c r="G5200" i="7"/>
  <c r="L5199" i="7"/>
  <c r="G5199" i="7"/>
  <c r="L5198" i="7"/>
  <c r="G5198" i="7"/>
  <c r="L5197" i="7"/>
  <c r="G5197" i="7"/>
  <c r="L5196" i="7"/>
  <c r="G5196" i="7"/>
  <c r="L5195" i="7"/>
  <c r="G5195" i="7"/>
  <c r="L5194" i="7"/>
  <c r="G5194" i="7"/>
  <c r="L5193" i="7"/>
  <c r="G5193" i="7"/>
  <c r="L5192" i="7"/>
  <c r="G5192" i="7"/>
  <c r="L5191" i="7"/>
  <c r="G5191" i="7"/>
  <c r="L5190" i="7"/>
  <c r="G5190" i="7"/>
  <c r="L5189" i="7"/>
  <c r="G5189" i="7"/>
  <c r="L5188" i="7"/>
  <c r="G5188" i="7"/>
  <c r="L5187" i="7"/>
  <c r="G5187" i="7"/>
  <c r="L5186" i="7"/>
  <c r="G5186" i="7"/>
  <c r="L5185" i="7"/>
  <c r="G5185" i="7"/>
  <c r="L5184" i="7"/>
  <c r="G5184" i="7"/>
  <c r="L5183" i="7"/>
  <c r="G5183" i="7"/>
  <c r="L5182" i="7"/>
  <c r="G5182" i="7"/>
  <c r="L5181" i="7"/>
  <c r="G5181" i="7"/>
  <c r="L5180" i="7"/>
  <c r="G5180" i="7"/>
  <c r="L5179" i="7"/>
  <c r="G5179" i="7"/>
  <c r="L5178" i="7"/>
  <c r="G5178" i="7"/>
  <c r="L5177" i="7"/>
  <c r="G5177" i="7"/>
  <c r="L5176" i="7"/>
  <c r="G5176" i="7"/>
  <c r="L5175" i="7"/>
  <c r="G5175" i="7"/>
  <c r="L5174" i="7"/>
  <c r="G5174" i="7"/>
  <c r="L5173" i="7"/>
  <c r="G5173" i="7"/>
  <c r="L5172" i="7"/>
  <c r="G5172" i="7"/>
  <c r="L5171" i="7"/>
  <c r="G5171" i="7"/>
  <c r="L5170" i="7"/>
  <c r="G5170" i="7"/>
  <c r="L5169" i="7"/>
  <c r="G5169" i="7"/>
  <c r="L5168" i="7"/>
  <c r="G5168" i="7"/>
  <c r="L5167" i="7"/>
  <c r="G5167" i="7"/>
  <c r="L5166" i="7"/>
  <c r="G5166" i="7"/>
  <c r="L5165" i="7"/>
  <c r="G5165" i="7"/>
  <c r="L5164" i="7"/>
  <c r="G5164" i="7"/>
  <c r="L5163" i="7"/>
  <c r="G5163" i="7"/>
  <c r="L5162" i="7"/>
  <c r="G5162" i="7"/>
  <c r="L5161" i="7"/>
  <c r="G5161" i="7"/>
  <c r="L5160" i="7"/>
  <c r="G5160" i="7"/>
  <c r="L5159" i="7"/>
  <c r="G5159" i="7"/>
  <c r="L5158" i="7"/>
  <c r="G5158" i="7"/>
  <c r="L5157" i="7"/>
  <c r="G5157" i="7"/>
  <c r="L5156" i="7"/>
  <c r="G5156" i="7"/>
  <c r="L5155" i="7"/>
  <c r="G5155" i="7"/>
  <c r="L5154" i="7"/>
  <c r="G5154" i="7"/>
  <c r="L5153" i="7"/>
  <c r="G5153" i="7"/>
  <c r="L5152" i="7"/>
  <c r="G5152" i="7"/>
  <c r="L5151" i="7"/>
  <c r="G5151" i="7"/>
  <c r="L5150" i="7"/>
  <c r="G5150" i="7"/>
  <c r="L5149" i="7"/>
  <c r="G5149" i="7"/>
  <c r="L5148" i="7"/>
  <c r="G5148" i="7"/>
  <c r="L5147" i="7"/>
  <c r="G5147" i="7"/>
  <c r="L5146" i="7"/>
  <c r="G5146" i="7"/>
  <c r="L5145" i="7"/>
  <c r="G5145" i="7"/>
  <c r="L5144" i="7"/>
  <c r="G5144" i="7"/>
  <c r="L5143" i="7"/>
  <c r="G5143" i="7"/>
  <c r="L5142" i="7"/>
  <c r="G5142" i="7"/>
  <c r="L5141" i="7"/>
  <c r="G5141" i="7"/>
  <c r="L5140" i="7"/>
  <c r="G5140" i="7"/>
  <c r="L5139" i="7"/>
  <c r="G5139" i="7"/>
  <c r="L5138" i="7"/>
  <c r="G5138" i="7"/>
  <c r="L5137" i="7"/>
  <c r="G5137" i="7"/>
  <c r="L5136" i="7"/>
  <c r="G5136" i="7"/>
  <c r="L5135" i="7"/>
  <c r="G5135" i="7"/>
  <c r="L5134" i="7"/>
  <c r="G5134" i="7"/>
  <c r="L5133" i="7"/>
  <c r="G5133" i="7"/>
  <c r="L5132" i="7"/>
  <c r="G5132" i="7"/>
  <c r="L5131" i="7"/>
  <c r="G5131" i="7"/>
  <c r="L5130" i="7"/>
  <c r="G5130" i="7"/>
  <c r="L5129" i="7"/>
  <c r="G5129" i="7"/>
  <c r="L5128" i="7"/>
  <c r="G5128" i="7"/>
  <c r="L5127" i="7"/>
  <c r="G5127" i="7"/>
  <c r="L5126" i="7"/>
  <c r="G5126" i="7"/>
  <c r="L5125" i="7"/>
  <c r="G5125" i="7"/>
  <c r="L5124" i="7"/>
  <c r="G5124" i="7"/>
  <c r="L5123" i="7"/>
  <c r="G5123" i="7"/>
  <c r="L5122" i="7"/>
  <c r="G5122" i="7"/>
  <c r="L5121" i="7"/>
  <c r="G5121" i="7"/>
  <c r="L5120" i="7"/>
  <c r="G5120" i="7"/>
  <c r="L5119" i="7"/>
  <c r="G5119" i="7"/>
  <c r="L5118" i="7"/>
  <c r="G5118" i="7"/>
  <c r="L5117" i="7"/>
  <c r="G5117" i="7"/>
  <c r="L5116" i="7"/>
  <c r="G5116" i="7"/>
  <c r="L5115" i="7"/>
  <c r="G5115" i="7"/>
  <c r="L5114" i="7"/>
  <c r="G5114" i="7"/>
  <c r="L5113" i="7"/>
  <c r="G5113" i="7"/>
  <c r="L5112" i="7"/>
  <c r="G5112" i="7"/>
  <c r="L5111" i="7"/>
  <c r="G5111" i="7"/>
  <c r="L5110" i="7"/>
  <c r="G5110" i="7"/>
  <c r="L5109" i="7"/>
  <c r="G5109" i="7"/>
  <c r="L5108" i="7"/>
  <c r="G5108" i="7"/>
  <c r="L5107" i="7"/>
  <c r="G5107" i="7"/>
  <c r="L5106" i="7"/>
  <c r="G5106" i="7"/>
  <c r="L5105" i="7"/>
  <c r="G5105" i="7"/>
  <c r="L5104" i="7"/>
  <c r="G5104" i="7"/>
  <c r="L5103" i="7"/>
  <c r="G5103" i="7"/>
  <c r="L5102" i="7"/>
  <c r="G5102" i="7"/>
  <c r="L5101" i="7"/>
  <c r="G5101" i="7"/>
  <c r="L5100" i="7"/>
  <c r="G5100" i="7"/>
  <c r="L5099" i="7"/>
  <c r="G5099" i="7"/>
  <c r="L5098" i="7"/>
  <c r="G5098" i="7"/>
  <c r="L5097" i="7"/>
  <c r="G5097" i="7"/>
  <c r="L5096" i="7"/>
  <c r="G5096" i="7"/>
  <c r="L5095" i="7"/>
  <c r="G5095" i="7"/>
  <c r="L5094" i="7"/>
  <c r="G5094" i="7"/>
  <c r="L5093" i="7"/>
  <c r="G5093" i="7"/>
  <c r="L5092" i="7"/>
  <c r="G5092" i="7"/>
  <c r="L5091" i="7"/>
  <c r="G5091" i="7"/>
  <c r="L5090" i="7"/>
  <c r="G5090" i="7"/>
  <c r="L5089" i="7"/>
  <c r="G5089" i="7"/>
  <c r="L5088" i="7"/>
  <c r="G5088" i="7"/>
  <c r="L5087" i="7"/>
  <c r="G5087" i="7"/>
  <c r="L5086" i="7"/>
  <c r="G5086" i="7"/>
  <c r="L5085" i="7"/>
  <c r="G5085" i="7"/>
  <c r="L5084" i="7"/>
  <c r="G5084" i="7"/>
  <c r="L5083" i="7"/>
  <c r="G5083" i="7"/>
  <c r="L5082" i="7"/>
  <c r="G5082" i="7"/>
  <c r="L5081" i="7"/>
  <c r="G5081" i="7"/>
  <c r="L5080" i="7"/>
  <c r="G5080" i="7"/>
  <c r="L5079" i="7"/>
  <c r="G5079" i="7"/>
  <c r="L5078" i="7"/>
  <c r="G5078" i="7"/>
  <c r="L5077" i="7"/>
  <c r="G5077" i="7"/>
  <c r="L5076" i="7"/>
  <c r="G5076" i="7"/>
  <c r="L5075" i="7"/>
  <c r="G5075" i="7"/>
  <c r="L5074" i="7"/>
  <c r="G5074" i="7"/>
  <c r="L5073" i="7"/>
  <c r="G5073" i="7"/>
  <c r="L5072" i="7"/>
  <c r="G5072" i="7"/>
  <c r="L5071" i="7"/>
  <c r="G5071" i="7"/>
  <c r="L5070" i="7"/>
  <c r="G5070" i="7"/>
  <c r="L5069" i="7"/>
  <c r="G5069" i="7"/>
  <c r="L5068" i="7"/>
  <c r="G5068" i="7"/>
  <c r="L5067" i="7"/>
  <c r="G5067" i="7"/>
  <c r="L5066" i="7"/>
  <c r="G5066" i="7"/>
  <c r="L5065" i="7"/>
  <c r="G5065" i="7"/>
  <c r="L5064" i="7"/>
  <c r="G5064" i="7"/>
  <c r="L5063" i="7"/>
  <c r="G5063" i="7"/>
  <c r="L5062" i="7"/>
  <c r="G5062" i="7"/>
  <c r="L5061" i="7"/>
  <c r="G5061" i="7"/>
  <c r="L5060" i="7"/>
  <c r="G5060" i="7"/>
  <c r="L5059" i="7"/>
  <c r="G5059" i="7"/>
  <c r="L5058" i="7"/>
  <c r="G5058" i="7"/>
  <c r="L5057" i="7"/>
  <c r="G5057" i="7"/>
  <c r="L5056" i="7"/>
  <c r="G5056" i="7"/>
  <c r="L5055" i="7"/>
  <c r="G5055" i="7"/>
  <c r="L5054" i="7"/>
  <c r="G5054" i="7"/>
  <c r="L5053" i="7"/>
  <c r="G5053" i="7"/>
  <c r="L5052" i="7"/>
  <c r="G5052" i="7"/>
  <c r="L5051" i="7"/>
  <c r="G5051" i="7"/>
  <c r="L5050" i="7"/>
  <c r="G5050" i="7"/>
  <c r="L5049" i="7"/>
  <c r="G5049" i="7"/>
  <c r="L5048" i="7"/>
  <c r="G5048" i="7"/>
  <c r="L5047" i="7"/>
  <c r="G5047" i="7"/>
  <c r="L5046" i="7"/>
  <c r="G5046" i="7"/>
  <c r="L5045" i="7"/>
  <c r="G5045" i="7"/>
  <c r="L5044" i="7"/>
  <c r="G5044" i="7"/>
  <c r="L5043" i="7"/>
  <c r="G5043" i="7"/>
  <c r="L5042" i="7"/>
  <c r="G5042" i="7"/>
  <c r="L5041" i="7"/>
  <c r="G5041" i="7"/>
  <c r="L5040" i="7"/>
  <c r="G5040" i="7"/>
  <c r="L5039" i="7"/>
  <c r="G5039" i="7"/>
  <c r="L5038" i="7"/>
  <c r="G5038" i="7"/>
  <c r="L5037" i="7"/>
  <c r="G5037" i="7"/>
  <c r="L5036" i="7"/>
  <c r="G5036" i="7"/>
  <c r="L5035" i="7"/>
  <c r="G5035" i="7"/>
  <c r="L5034" i="7"/>
  <c r="G5034" i="7"/>
  <c r="L5033" i="7"/>
  <c r="G5033" i="7"/>
  <c r="L5032" i="7"/>
  <c r="G5032" i="7"/>
  <c r="L5031" i="7"/>
  <c r="G5031" i="7"/>
  <c r="L5030" i="7"/>
  <c r="G5030" i="7"/>
  <c r="L5029" i="7"/>
  <c r="G5029" i="7"/>
  <c r="L5028" i="7"/>
  <c r="G5028" i="7"/>
  <c r="L5027" i="7"/>
  <c r="G5027" i="7"/>
  <c r="L5026" i="7"/>
  <c r="G5026" i="7"/>
  <c r="L5025" i="7"/>
  <c r="G5025" i="7"/>
  <c r="L5024" i="7"/>
  <c r="G5024" i="7"/>
  <c r="L5023" i="7"/>
  <c r="G5023" i="7"/>
  <c r="L5022" i="7"/>
  <c r="G5022" i="7"/>
  <c r="L5021" i="7"/>
  <c r="G5021" i="7"/>
  <c r="L5020" i="7"/>
  <c r="G5020" i="7"/>
  <c r="L5019" i="7"/>
  <c r="G5019" i="7"/>
  <c r="L5018" i="7"/>
  <c r="G5018" i="7"/>
  <c r="L5017" i="7"/>
  <c r="G5017" i="7"/>
  <c r="L5016" i="7"/>
  <c r="G5016" i="7"/>
  <c r="L5015" i="7"/>
  <c r="G5015" i="7"/>
  <c r="L5014" i="7"/>
  <c r="G5014" i="7"/>
  <c r="L5013" i="7"/>
  <c r="G5013" i="7"/>
  <c r="L5012" i="7"/>
  <c r="G5012" i="7"/>
  <c r="L5011" i="7"/>
  <c r="G5011" i="7"/>
  <c r="L5010" i="7"/>
  <c r="G5010" i="7"/>
  <c r="L5009" i="7"/>
  <c r="G5009" i="7"/>
  <c r="L5008" i="7"/>
  <c r="G5008" i="7"/>
  <c r="L5007" i="7"/>
  <c r="G5007" i="7"/>
  <c r="L5006" i="7"/>
  <c r="G5006" i="7"/>
  <c r="L5005" i="7"/>
  <c r="G5005" i="7"/>
  <c r="L5004" i="7"/>
  <c r="G5004" i="7"/>
  <c r="L5003" i="7"/>
  <c r="G5003" i="7"/>
  <c r="L5002" i="7"/>
  <c r="G5002" i="7"/>
  <c r="L5001" i="7"/>
  <c r="G5001" i="7"/>
  <c r="L5000" i="7"/>
  <c r="G5000" i="7"/>
  <c r="L4999" i="7"/>
  <c r="G4999" i="7"/>
  <c r="L4998" i="7"/>
  <c r="G4998" i="7"/>
  <c r="L4997" i="7"/>
  <c r="G4997" i="7"/>
  <c r="L4996" i="7"/>
  <c r="G4996" i="7"/>
  <c r="L4995" i="7"/>
  <c r="G4995" i="7"/>
  <c r="L4994" i="7"/>
  <c r="G4994" i="7"/>
  <c r="L4993" i="7"/>
  <c r="G4993" i="7"/>
  <c r="L4992" i="7"/>
  <c r="G4992" i="7"/>
  <c r="L4991" i="7"/>
  <c r="G4991" i="7"/>
  <c r="L4990" i="7"/>
  <c r="G4990" i="7"/>
  <c r="L4989" i="7"/>
  <c r="G4989" i="7"/>
  <c r="L4988" i="7"/>
  <c r="G4988" i="7"/>
  <c r="L4987" i="7"/>
  <c r="G4987" i="7"/>
  <c r="L4986" i="7"/>
  <c r="G4986" i="7"/>
  <c r="L4985" i="7"/>
  <c r="G4985" i="7"/>
  <c r="L4984" i="7"/>
  <c r="G4984" i="7"/>
  <c r="L4983" i="7"/>
  <c r="G4983" i="7"/>
  <c r="L4982" i="7"/>
  <c r="G4982" i="7"/>
  <c r="L4981" i="7"/>
  <c r="G4981" i="7"/>
  <c r="L4980" i="7"/>
  <c r="G4980" i="7"/>
  <c r="L4979" i="7"/>
  <c r="G4979" i="7"/>
  <c r="L4978" i="7"/>
  <c r="G4978" i="7"/>
  <c r="L4977" i="7"/>
  <c r="G4977" i="7"/>
  <c r="L4976" i="7"/>
  <c r="G4976" i="7"/>
  <c r="L4975" i="7"/>
  <c r="G4975" i="7"/>
  <c r="L4974" i="7"/>
  <c r="G4974" i="7"/>
  <c r="L4973" i="7"/>
  <c r="G4973" i="7"/>
  <c r="L4972" i="7"/>
  <c r="G4972" i="7"/>
  <c r="L4971" i="7"/>
  <c r="G4971" i="7"/>
  <c r="L4970" i="7"/>
  <c r="G4970" i="7"/>
  <c r="L4969" i="7"/>
  <c r="G4969" i="7"/>
  <c r="L4968" i="7"/>
  <c r="G4968" i="7"/>
  <c r="L4967" i="7"/>
  <c r="G4967" i="7"/>
  <c r="L4966" i="7"/>
  <c r="G4966" i="7"/>
  <c r="L4965" i="7"/>
  <c r="G4965" i="7"/>
  <c r="L4964" i="7"/>
  <c r="G4964" i="7"/>
  <c r="L4963" i="7"/>
  <c r="G4963" i="7"/>
  <c r="L4962" i="7"/>
  <c r="G4962" i="7"/>
  <c r="L4961" i="7"/>
  <c r="G4961" i="7"/>
  <c r="L4960" i="7"/>
  <c r="G4960" i="7"/>
  <c r="L4959" i="7"/>
  <c r="G4959" i="7"/>
  <c r="L4958" i="7"/>
  <c r="G4958" i="7"/>
  <c r="L4957" i="7"/>
  <c r="G4957" i="7"/>
  <c r="L4956" i="7"/>
  <c r="G4956" i="7"/>
  <c r="L4955" i="7"/>
  <c r="G4955" i="7"/>
  <c r="L4954" i="7"/>
  <c r="G4954" i="7"/>
  <c r="L4953" i="7"/>
  <c r="G4953" i="7"/>
  <c r="L4952" i="7"/>
  <c r="G4952" i="7"/>
  <c r="L4951" i="7"/>
  <c r="G4951" i="7"/>
  <c r="L4950" i="7"/>
  <c r="G4950" i="7"/>
  <c r="L4949" i="7"/>
  <c r="G4949" i="7"/>
  <c r="L4948" i="7"/>
  <c r="G4948" i="7"/>
  <c r="L4947" i="7"/>
  <c r="G4947" i="7"/>
  <c r="L4946" i="7"/>
  <c r="G4946" i="7"/>
  <c r="L4945" i="7"/>
  <c r="G4945" i="7"/>
  <c r="L4944" i="7"/>
  <c r="G4944" i="7"/>
  <c r="L4943" i="7"/>
  <c r="G4943" i="7"/>
  <c r="L4942" i="7"/>
  <c r="G4942" i="7"/>
  <c r="L4941" i="7"/>
  <c r="G4941" i="7"/>
  <c r="L4940" i="7"/>
  <c r="G4940" i="7"/>
  <c r="L4939" i="7"/>
  <c r="G4939" i="7"/>
  <c r="L4938" i="7"/>
  <c r="G4938" i="7"/>
  <c r="L4937" i="7"/>
  <c r="G4937" i="7"/>
  <c r="L4936" i="7"/>
  <c r="G4936" i="7"/>
  <c r="L4935" i="7"/>
  <c r="G4935" i="7"/>
  <c r="L4934" i="7"/>
  <c r="G4934" i="7"/>
  <c r="L4933" i="7"/>
  <c r="G4933" i="7"/>
  <c r="L4932" i="7"/>
  <c r="G4932" i="7"/>
  <c r="L4931" i="7"/>
  <c r="G4931" i="7"/>
  <c r="L4930" i="7"/>
  <c r="G4930" i="7"/>
  <c r="L4929" i="7"/>
  <c r="G4929" i="7"/>
  <c r="L4928" i="7"/>
  <c r="G4928" i="7"/>
  <c r="L4927" i="7"/>
  <c r="G4927" i="7"/>
  <c r="L4926" i="7"/>
  <c r="G4926" i="7"/>
  <c r="L4925" i="7"/>
  <c r="G4925" i="7"/>
  <c r="L4924" i="7"/>
  <c r="G4924" i="7"/>
  <c r="L4923" i="7"/>
  <c r="G4923" i="7"/>
  <c r="L4922" i="7"/>
  <c r="G4922" i="7"/>
  <c r="L4921" i="7"/>
  <c r="G4921" i="7"/>
  <c r="L4920" i="7"/>
  <c r="G4920" i="7"/>
  <c r="L4919" i="7"/>
  <c r="G4919" i="7"/>
  <c r="L4918" i="7"/>
  <c r="G4918" i="7"/>
  <c r="L4917" i="7"/>
  <c r="G4917" i="7"/>
  <c r="L4916" i="7"/>
  <c r="G4916" i="7"/>
  <c r="L4915" i="7"/>
  <c r="G4915" i="7"/>
  <c r="L4914" i="7"/>
  <c r="G4914" i="7"/>
  <c r="L4913" i="7"/>
  <c r="G4913" i="7"/>
  <c r="L4912" i="7"/>
  <c r="G4912" i="7"/>
  <c r="L4911" i="7"/>
  <c r="G4911" i="7"/>
  <c r="L4910" i="7"/>
  <c r="G4910" i="7"/>
  <c r="L4909" i="7"/>
  <c r="G4909" i="7"/>
  <c r="L4908" i="7"/>
  <c r="G4908" i="7"/>
  <c r="L4907" i="7"/>
  <c r="G4907" i="7"/>
  <c r="L4906" i="7"/>
  <c r="G4906" i="7"/>
  <c r="L4905" i="7"/>
  <c r="G4905" i="7"/>
  <c r="L4904" i="7"/>
  <c r="G4904" i="7"/>
  <c r="L4903" i="7"/>
  <c r="G4903" i="7"/>
  <c r="L4902" i="7"/>
  <c r="G4902" i="7"/>
  <c r="L4901" i="7"/>
  <c r="G4901" i="7"/>
  <c r="L4900" i="7"/>
  <c r="G4900" i="7"/>
  <c r="L4899" i="7"/>
  <c r="G4899" i="7"/>
  <c r="L4898" i="7"/>
  <c r="G4898" i="7"/>
  <c r="L4897" i="7"/>
  <c r="G4897" i="7"/>
  <c r="L4896" i="7"/>
  <c r="G4896" i="7"/>
  <c r="L4895" i="7"/>
  <c r="G4895" i="7"/>
  <c r="L4894" i="7"/>
  <c r="G4894" i="7"/>
  <c r="L4893" i="7"/>
  <c r="G4893" i="7"/>
  <c r="L4892" i="7"/>
  <c r="G4892" i="7"/>
  <c r="L4891" i="7"/>
  <c r="G4891" i="7"/>
  <c r="L4890" i="7"/>
  <c r="G4890" i="7"/>
  <c r="L4889" i="7"/>
  <c r="G4889" i="7"/>
  <c r="L4888" i="7"/>
  <c r="G4888" i="7"/>
  <c r="L4887" i="7"/>
  <c r="G4887" i="7"/>
  <c r="L4886" i="7"/>
  <c r="G4886" i="7"/>
  <c r="L4885" i="7"/>
  <c r="G4885" i="7"/>
  <c r="L4884" i="7"/>
  <c r="G4884" i="7"/>
  <c r="L4883" i="7"/>
  <c r="G4883" i="7"/>
  <c r="L4882" i="7"/>
  <c r="G4882" i="7"/>
  <c r="L4881" i="7"/>
  <c r="G4881" i="7"/>
  <c r="L4880" i="7"/>
  <c r="G4880" i="7"/>
  <c r="L4879" i="7"/>
  <c r="G4879" i="7"/>
  <c r="L4878" i="7"/>
  <c r="G4878" i="7"/>
  <c r="L4877" i="7"/>
  <c r="G4877" i="7"/>
  <c r="L4876" i="7"/>
  <c r="G4876" i="7"/>
  <c r="L4875" i="7"/>
  <c r="G4875" i="7"/>
  <c r="L4874" i="7"/>
  <c r="G4874" i="7"/>
  <c r="L4873" i="7"/>
  <c r="G4873" i="7"/>
  <c r="L4872" i="7"/>
  <c r="G4872" i="7"/>
  <c r="L4871" i="7"/>
  <c r="G4871" i="7"/>
  <c r="L4870" i="7"/>
  <c r="G4870" i="7"/>
  <c r="L4869" i="7"/>
  <c r="G4869" i="7"/>
  <c r="L4868" i="7"/>
  <c r="G4868" i="7"/>
  <c r="L4867" i="7"/>
  <c r="G4867" i="7"/>
  <c r="L4866" i="7"/>
  <c r="G4866" i="7"/>
  <c r="L4865" i="7"/>
  <c r="G4865" i="7"/>
  <c r="L4864" i="7"/>
  <c r="G4864" i="7"/>
  <c r="L4863" i="7"/>
  <c r="G4863" i="7"/>
  <c r="L4862" i="7"/>
  <c r="G4862" i="7"/>
  <c r="L4861" i="7"/>
  <c r="G4861" i="7"/>
  <c r="L4860" i="7"/>
  <c r="G4860" i="7"/>
  <c r="L4859" i="7"/>
  <c r="G4859" i="7"/>
  <c r="L4858" i="7"/>
  <c r="G4858" i="7"/>
  <c r="L4857" i="7"/>
  <c r="G4857" i="7"/>
  <c r="L4856" i="7"/>
  <c r="G4856" i="7"/>
  <c r="L4855" i="7"/>
  <c r="G4855" i="7"/>
  <c r="L4854" i="7"/>
  <c r="G4854" i="7"/>
  <c r="L4853" i="7"/>
  <c r="G4853" i="7"/>
  <c r="L4852" i="7"/>
  <c r="G4852" i="7"/>
  <c r="L4851" i="7"/>
  <c r="G4851" i="7"/>
  <c r="L4850" i="7"/>
  <c r="G4850" i="7"/>
  <c r="L4849" i="7"/>
  <c r="G4849" i="7"/>
  <c r="L4848" i="7"/>
  <c r="G4848" i="7"/>
  <c r="L4847" i="7"/>
  <c r="G4847" i="7"/>
  <c r="L4846" i="7"/>
  <c r="G4846" i="7"/>
  <c r="L4845" i="7"/>
  <c r="G4845" i="7"/>
  <c r="L4844" i="7"/>
  <c r="G4844" i="7"/>
  <c r="L4843" i="7"/>
  <c r="G4843" i="7"/>
  <c r="L4842" i="7"/>
  <c r="G4842" i="7"/>
  <c r="L4841" i="7"/>
  <c r="G4841" i="7"/>
  <c r="L4840" i="7"/>
  <c r="G4840" i="7"/>
  <c r="L4839" i="7"/>
  <c r="G4839" i="7"/>
  <c r="L4838" i="7"/>
  <c r="G4838" i="7"/>
  <c r="L4837" i="7"/>
  <c r="G4837" i="7"/>
  <c r="L4836" i="7"/>
  <c r="G4836" i="7"/>
  <c r="L4835" i="7"/>
  <c r="G4835" i="7"/>
  <c r="L4834" i="7"/>
  <c r="G4834" i="7"/>
  <c r="L4833" i="7"/>
  <c r="G4833" i="7"/>
  <c r="L4832" i="7"/>
  <c r="G4832" i="7"/>
  <c r="L4831" i="7"/>
  <c r="G4831" i="7"/>
  <c r="L4830" i="7"/>
  <c r="G4830" i="7"/>
  <c r="L4829" i="7"/>
  <c r="G4829" i="7"/>
  <c r="L4828" i="7"/>
  <c r="G4828" i="7"/>
  <c r="L4827" i="7"/>
  <c r="G4827" i="7"/>
  <c r="L4826" i="7"/>
  <c r="G4826" i="7"/>
  <c r="L4825" i="7"/>
  <c r="G4825" i="7"/>
  <c r="L4824" i="7"/>
  <c r="G4824" i="7"/>
  <c r="L4823" i="7"/>
  <c r="G4823" i="7"/>
  <c r="L4822" i="7"/>
  <c r="G4822" i="7"/>
  <c r="L4821" i="7"/>
  <c r="G4821" i="7"/>
  <c r="L4820" i="7"/>
  <c r="G4820" i="7"/>
  <c r="L4819" i="7"/>
  <c r="G4819" i="7"/>
  <c r="L4818" i="7"/>
  <c r="G4818" i="7"/>
  <c r="L4817" i="7"/>
  <c r="G4817" i="7"/>
  <c r="L4816" i="7"/>
  <c r="G4816" i="7"/>
  <c r="L4815" i="7"/>
  <c r="G4815" i="7"/>
  <c r="L4814" i="7"/>
  <c r="G4814" i="7"/>
  <c r="L4813" i="7"/>
  <c r="G4813" i="7"/>
  <c r="L4812" i="7"/>
  <c r="G4812" i="7"/>
  <c r="L4811" i="7"/>
  <c r="G4811" i="7"/>
  <c r="L4810" i="7"/>
  <c r="G4810" i="7"/>
  <c r="L4809" i="7"/>
  <c r="G4809" i="7"/>
  <c r="L4808" i="7"/>
  <c r="G4808" i="7"/>
  <c r="L4807" i="7"/>
  <c r="G4807" i="7"/>
  <c r="L4806" i="7"/>
  <c r="G4806" i="7"/>
  <c r="L4805" i="7"/>
  <c r="G4805" i="7"/>
  <c r="L4804" i="7"/>
  <c r="G4804" i="7"/>
  <c r="L4803" i="7"/>
  <c r="G4803" i="7"/>
  <c r="L4802" i="7"/>
  <c r="G4802" i="7"/>
  <c r="L4801" i="7"/>
  <c r="G4801" i="7"/>
  <c r="L4800" i="7"/>
  <c r="G4800" i="7"/>
  <c r="L4799" i="7"/>
  <c r="G4799" i="7"/>
  <c r="L4798" i="7"/>
  <c r="G4798" i="7"/>
  <c r="L4797" i="7"/>
  <c r="G4797" i="7"/>
  <c r="L4796" i="7"/>
  <c r="G4796" i="7"/>
  <c r="L4795" i="7"/>
  <c r="G4795" i="7"/>
  <c r="L4794" i="7"/>
  <c r="G4794" i="7"/>
  <c r="L4793" i="7"/>
  <c r="G4793" i="7"/>
  <c r="L4792" i="7"/>
  <c r="G4792" i="7"/>
  <c r="L4791" i="7"/>
  <c r="G4791" i="7"/>
  <c r="L4790" i="7"/>
  <c r="G4790" i="7"/>
  <c r="L4789" i="7"/>
  <c r="G4789" i="7"/>
  <c r="L4788" i="7"/>
  <c r="G4788" i="7"/>
  <c r="L4787" i="7"/>
  <c r="G4787" i="7"/>
  <c r="L4786" i="7"/>
  <c r="G4786" i="7"/>
  <c r="L4785" i="7"/>
  <c r="G4785" i="7"/>
  <c r="L4784" i="7"/>
  <c r="G4784" i="7"/>
  <c r="L4783" i="7"/>
  <c r="G4783" i="7"/>
  <c r="L4782" i="7"/>
  <c r="G4782" i="7"/>
  <c r="L4781" i="7"/>
  <c r="G4781" i="7"/>
  <c r="L4780" i="7"/>
  <c r="G4780" i="7"/>
  <c r="L4779" i="7"/>
  <c r="G4779" i="7"/>
  <c r="L4778" i="7"/>
  <c r="G4778" i="7"/>
  <c r="L4777" i="7"/>
  <c r="G4777" i="7"/>
  <c r="L4776" i="7"/>
  <c r="G4776" i="7"/>
  <c r="L4775" i="7"/>
  <c r="G4775" i="7"/>
  <c r="L4774" i="7"/>
  <c r="G4774" i="7"/>
  <c r="L4773" i="7"/>
  <c r="G4773" i="7"/>
  <c r="L4772" i="7"/>
  <c r="G4772" i="7"/>
  <c r="L4771" i="7"/>
  <c r="G4771" i="7"/>
  <c r="L4770" i="7"/>
  <c r="G4770" i="7"/>
  <c r="L4769" i="7"/>
  <c r="G4769" i="7"/>
  <c r="L4768" i="7"/>
  <c r="G4768" i="7"/>
  <c r="L4767" i="7"/>
  <c r="G4767" i="7"/>
  <c r="L4766" i="7"/>
  <c r="G4766" i="7"/>
  <c r="L4765" i="7"/>
  <c r="G4765" i="7"/>
  <c r="L4764" i="7"/>
  <c r="G4764" i="7"/>
  <c r="L4763" i="7"/>
  <c r="G4763" i="7"/>
  <c r="L4762" i="7"/>
  <c r="G4762" i="7"/>
  <c r="L4761" i="7"/>
  <c r="G4761" i="7"/>
  <c r="L4760" i="7"/>
  <c r="G4760" i="7"/>
  <c r="L4759" i="7"/>
  <c r="G4759" i="7"/>
  <c r="L4758" i="7"/>
  <c r="G4758" i="7"/>
  <c r="L4757" i="7"/>
  <c r="G4757" i="7"/>
  <c r="L4756" i="7"/>
  <c r="G4756" i="7"/>
  <c r="L4755" i="7"/>
  <c r="G4755" i="7"/>
  <c r="L4754" i="7"/>
  <c r="G4754" i="7"/>
  <c r="L4753" i="7"/>
  <c r="G4753" i="7"/>
  <c r="L4752" i="7"/>
  <c r="G4752" i="7"/>
  <c r="L4751" i="7"/>
  <c r="G4751" i="7"/>
  <c r="L4750" i="7"/>
  <c r="G4750" i="7"/>
  <c r="L4749" i="7"/>
  <c r="G4749" i="7"/>
  <c r="L4748" i="7"/>
  <c r="G4748" i="7"/>
  <c r="L4747" i="7"/>
  <c r="G4747" i="7"/>
  <c r="L4746" i="7"/>
  <c r="G4746" i="7"/>
  <c r="L4745" i="7"/>
  <c r="G4745" i="7"/>
  <c r="L4744" i="7"/>
  <c r="G4744" i="7"/>
  <c r="L4743" i="7"/>
  <c r="G4743" i="7"/>
  <c r="L4742" i="7"/>
  <c r="G4742" i="7"/>
  <c r="L4741" i="7"/>
  <c r="G4741" i="7"/>
  <c r="L4740" i="7"/>
  <c r="G4740" i="7"/>
  <c r="L4739" i="7"/>
  <c r="G4739" i="7"/>
  <c r="L4738" i="7"/>
  <c r="G4738" i="7"/>
  <c r="L4737" i="7"/>
  <c r="G4737" i="7"/>
  <c r="L4736" i="7"/>
  <c r="G4736" i="7"/>
  <c r="L4735" i="7"/>
  <c r="G4735" i="7"/>
  <c r="L4734" i="7"/>
  <c r="G4734" i="7"/>
  <c r="L4733" i="7"/>
  <c r="G4733" i="7"/>
  <c r="L4732" i="7"/>
  <c r="G4732" i="7"/>
  <c r="L4731" i="7"/>
  <c r="G4731" i="7"/>
  <c r="L4730" i="7"/>
  <c r="G4730" i="7"/>
  <c r="L4729" i="7"/>
  <c r="G4729" i="7"/>
  <c r="L4728" i="7"/>
  <c r="G4728" i="7"/>
  <c r="L4727" i="7"/>
  <c r="G4727" i="7"/>
  <c r="L4726" i="7"/>
  <c r="G4726" i="7"/>
  <c r="L4725" i="7"/>
  <c r="G4725" i="7"/>
  <c r="L4724" i="7"/>
  <c r="G4724" i="7"/>
  <c r="L4723" i="7"/>
  <c r="G4723" i="7"/>
  <c r="L4722" i="7"/>
  <c r="G4722" i="7"/>
  <c r="L4721" i="7"/>
  <c r="G4721" i="7"/>
  <c r="L4720" i="7"/>
  <c r="G4720" i="7"/>
  <c r="L4719" i="7"/>
  <c r="G4719" i="7"/>
  <c r="L4718" i="7"/>
  <c r="G4718" i="7"/>
  <c r="L4717" i="7"/>
  <c r="G4717" i="7"/>
  <c r="L4716" i="7"/>
  <c r="G4716" i="7"/>
  <c r="L4715" i="7"/>
  <c r="G4715" i="7"/>
  <c r="L4714" i="7"/>
  <c r="G4714" i="7"/>
  <c r="L4713" i="7"/>
  <c r="G4713" i="7"/>
  <c r="L4712" i="7"/>
  <c r="G4712" i="7"/>
  <c r="L4711" i="7"/>
  <c r="G4711" i="7"/>
  <c r="L4710" i="7"/>
  <c r="G4710" i="7"/>
  <c r="L4709" i="7"/>
  <c r="G4709" i="7"/>
  <c r="L4708" i="7"/>
  <c r="G4708" i="7"/>
  <c r="L4707" i="7"/>
  <c r="G4707" i="7"/>
  <c r="L4706" i="7"/>
  <c r="G4706" i="7"/>
  <c r="L4705" i="7"/>
  <c r="G4705" i="7"/>
  <c r="L4704" i="7"/>
  <c r="G4704" i="7"/>
  <c r="L4703" i="7"/>
  <c r="G4703" i="7"/>
  <c r="L4702" i="7"/>
  <c r="G4702" i="7"/>
  <c r="L4701" i="7"/>
  <c r="G4701" i="7"/>
  <c r="L4700" i="7"/>
  <c r="G4700" i="7"/>
  <c r="L4699" i="7"/>
  <c r="G4699" i="7"/>
  <c r="L4698" i="7"/>
  <c r="G4698" i="7"/>
  <c r="L4697" i="7"/>
  <c r="G4697" i="7"/>
  <c r="L4696" i="7"/>
  <c r="G4696" i="7"/>
  <c r="L4695" i="7"/>
  <c r="G4695" i="7"/>
  <c r="L4694" i="7"/>
  <c r="G4694" i="7"/>
  <c r="L4693" i="7"/>
  <c r="G4693" i="7"/>
  <c r="L4692" i="7"/>
  <c r="G4692" i="7"/>
  <c r="L4691" i="7"/>
  <c r="G4691" i="7"/>
  <c r="L4690" i="7"/>
  <c r="G4690" i="7"/>
  <c r="L4689" i="7"/>
  <c r="G4689" i="7"/>
  <c r="L4688" i="7"/>
  <c r="G4688" i="7"/>
  <c r="L4687" i="7"/>
  <c r="G4687" i="7"/>
  <c r="L4686" i="7"/>
  <c r="G4686" i="7"/>
  <c r="L4685" i="7"/>
  <c r="G4685" i="7"/>
  <c r="L4684" i="7"/>
  <c r="G4684" i="7"/>
  <c r="L4683" i="7"/>
  <c r="G4683" i="7"/>
  <c r="L4682" i="7"/>
  <c r="G4682" i="7"/>
  <c r="L4681" i="7"/>
  <c r="G4681" i="7"/>
  <c r="L4680" i="7"/>
  <c r="G4680" i="7"/>
  <c r="L4679" i="7"/>
  <c r="G4679" i="7"/>
  <c r="L4678" i="7"/>
  <c r="G4678" i="7"/>
  <c r="L4677" i="7"/>
  <c r="G4677" i="7"/>
  <c r="L4676" i="7"/>
  <c r="G4676" i="7"/>
  <c r="L4675" i="7"/>
  <c r="G4675" i="7"/>
  <c r="L4674" i="7"/>
  <c r="G4674" i="7"/>
  <c r="L4673" i="7"/>
  <c r="G4673" i="7"/>
  <c r="L4672" i="7"/>
  <c r="G4672" i="7"/>
  <c r="L4671" i="7"/>
  <c r="G4671" i="7"/>
  <c r="L4670" i="7"/>
  <c r="G4670" i="7"/>
  <c r="L4669" i="7"/>
  <c r="G4669" i="7"/>
  <c r="L4668" i="7"/>
  <c r="G4668" i="7"/>
  <c r="L4667" i="7"/>
  <c r="G4667" i="7"/>
  <c r="L4666" i="7"/>
  <c r="G4666" i="7"/>
  <c r="L4665" i="7"/>
  <c r="G4665" i="7"/>
  <c r="L4664" i="7"/>
  <c r="G4664" i="7"/>
  <c r="L4663" i="7"/>
  <c r="G4663" i="7"/>
  <c r="L4662" i="7"/>
  <c r="G4662" i="7"/>
  <c r="L4661" i="7"/>
  <c r="G4661" i="7"/>
  <c r="L4660" i="7"/>
  <c r="G4660" i="7"/>
  <c r="L4659" i="7"/>
  <c r="G4659" i="7"/>
  <c r="L4658" i="7"/>
  <c r="G4658" i="7"/>
  <c r="L4657" i="7"/>
  <c r="G4657" i="7"/>
  <c r="L4656" i="7"/>
  <c r="G4656" i="7"/>
  <c r="L4655" i="7"/>
  <c r="G4655" i="7"/>
  <c r="L4654" i="7"/>
  <c r="G4654" i="7"/>
  <c r="L4653" i="7"/>
  <c r="G4653" i="7"/>
  <c r="L4652" i="7"/>
  <c r="G4652" i="7"/>
  <c r="L4651" i="7"/>
  <c r="G4651" i="7"/>
  <c r="L4650" i="7"/>
  <c r="G4650" i="7"/>
  <c r="L4649" i="7"/>
  <c r="G4649" i="7"/>
  <c r="L4648" i="7"/>
  <c r="G4648" i="7"/>
  <c r="L4647" i="7"/>
  <c r="G4647" i="7"/>
  <c r="L4646" i="7"/>
  <c r="G4646" i="7"/>
  <c r="L4645" i="7"/>
  <c r="G4645" i="7"/>
  <c r="L4644" i="7"/>
  <c r="G4644" i="7"/>
  <c r="L4643" i="7"/>
  <c r="G4643" i="7"/>
  <c r="L4642" i="7"/>
  <c r="G4642" i="7"/>
  <c r="L4641" i="7"/>
  <c r="G4641" i="7"/>
  <c r="L4640" i="7"/>
  <c r="G4640" i="7"/>
  <c r="L4639" i="7"/>
  <c r="G4639" i="7"/>
  <c r="L4638" i="7"/>
  <c r="G4638" i="7"/>
  <c r="L4637" i="7"/>
  <c r="G4637" i="7"/>
  <c r="L4636" i="7"/>
  <c r="G4636" i="7"/>
  <c r="L4635" i="7"/>
  <c r="G4635" i="7"/>
  <c r="L4634" i="7"/>
  <c r="G4634" i="7"/>
  <c r="L4633" i="7"/>
  <c r="G4633" i="7"/>
  <c r="L4632" i="7"/>
  <c r="G4632" i="7"/>
  <c r="L4631" i="7"/>
  <c r="G4631" i="7"/>
  <c r="L4630" i="7"/>
  <c r="G4630" i="7"/>
  <c r="L4629" i="7"/>
  <c r="G4629" i="7"/>
  <c r="L4628" i="7"/>
  <c r="G4628" i="7"/>
  <c r="L4627" i="7"/>
  <c r="G4627" i="7"/>
  <c r="L4626" i="7"/>
  <c r="G4626" i="7"/>
  <c r="L4625" i="7"/>
  <c r="G4625" i="7"/>
  <c r="L4624" i="7"/>
  <c r="G4624" i="7"/>
  <c r="L4623" i="7"/>
  <c r="G4623" i="7"/>
  <c r="L4622" i="7"/>
  <c r="G4622" i="7"/>
  <c r="L4621" i="7"/>
  <c r="G4621" i="7"/>
  <c r="L4620" i="7"/>
  <c r="G4620" i="7"/>
  <c r="L4619" i="7"/>
  <c r="G4619" i="7"/>
  <c r="L4618" i="7"/>
  <c r="G4618" i="7"/>
  <c r="L4617" i="7"/>
  <c r="G4617" i="7"/>
  <c r="L4616" i="7"/>
  <c r="G4616" i="7"/>
  <c r="L4615" i="7"/>
  <c r="G4615" i="7"/>
  <c r="L4614" i="7"/>
  <c r="G4614" i="7"/>
  <c r="L4613" i="7"/>
  <c r="G4613" i="7"/>
  <c r="L4612" i="7"/>
  <c r="G4612" i="7"/>
  <c r="L4611" i="7"/>
  <c r="G4611" i="7"/>
  <c r="L4610" i="7"/>
  <c r="G4610" i="7"/>
  <c r="L4609" i="7"/>
  <c r="G4609" i="7"/>
  <c r="L4608" i="7"/>
  <c r="G4608" i="7"/>
  <c r="L4607" i="7"/>
  <c r="G4607" i="7"/>
  <c r="L4606" i="7"/>
  <c r="G4606" i="7"/>
  <c r="L4605" i="7"/>
  <c r="G4605" i="7"/>
  <c r="L4604" i="7"/>
  <c r="G4604" i="7"/>
  <c r="L4603" i="7"/>
  <c r="G4603" i="7"/>
  <c r="L4602" i="7"/>
  <c r="G4602" i="7"/>
  <c r="L4601" i="7"/>
  <c r="G4601" i="7"/>
  <c r="L4600" i="7"/>
  <c r="G4600" i="7"/>
  <c r="L4599" i="7"/>
  <c r="G4599" i="7"/>
  <c r="L4598" i="7"/>
  <c r="G4598" i="7"/>
  <c r="L4597" i="7"/>
  <c r="G4597" i="7"/>
  <c r="L4596" i="7"/>
  <c r="G4596" i="7"/>
  <c r="L4595" i="7"/>
  <c r="G4595" i="7"/>
  <c r="L4594" i="7"/>
  <c r="G4594" i="7"/>
  <c r="L4593" i="7"/>
  <c r="G4593" i="7"/>
  <c r="L4592" i="7"/>
  <c r="G4592" i="7"/>
  <c r="L4591" i="7"/>
  <c r="G4591" i="7"/>
  <c r="L4590" i="7"/>
  <c r="G4590" i="7"/>
  <c r="L4589" i="7"/>
  <c r="G4589" i="7"/>
  <c r="L4588" i="7"/>
  <c r="G4588" i="7"/>
  <c r="L4587" i="7"/>
  <c r="G4587" i="7"/>
  <c r="L4586" i="7"/>
  <c r="G4586" i="7"/>
  <c r="L4585" i="7"/>
  <c r="G4585" i="7"/>
  <c r="L4584" i="7"/>
  <c r="G4584" i="7"/>
  <c r="L4583" i="7"/>
  <c r="G4583" i="7"/>
  <c r="L4582" i="7"/>
  <c r="G4582" i="7"/>
  <c r="L4581" i="7"/>
  <c r="G4581" i="7"/>
  <c r="L4580" i="7"/>
  <c r="G4580" i="7"/>
  <c r="L4579" i="7"/>
  <c r="G4579" i="7"/>
  <c r="L4578" i="7"/>
  <c r="G4578" i="7"/>
  <c r="L4577" i="7"/>
  <c r="G4577" i="7"/>
  <c r="L4576" i="7"/>
  <c r="G4576" i="7"/>
  <c r="L4575" i="7"/>
  <c r="G4575" i="7"/>
  <c r="L4574" i="7"/>
  <c r="G4574" i="7"/>
  <c r="L4573" i="7"/>
  <c r="G4573" i="7"/>
  <c r="L4572" i="7"/>
  <c r="G4572" i="7"/>
  <c r="L4571" i="7"/>
  <c r="G4571" i="7"/>
  <c r="L4570" i="7"/>
  <c r="G4570" i="7"/>
  <c r="L4569" i="7"/>
  <c r="G4569" i="7"/>
  <c r="L4568" i="7"/>
  <c r="G4568" i="7"/>
  <c r="L4567" i="7"/>
  <c r="G4567" i="7"/>
  <c r="L4566" i="7"/>
  <c r="G4566" i="7"/>
  <c r="L4565" i="7"/>
  <c r="G4565" i="7"/>
  <c r="L4564" i="7"/>
  <c r="G4564" i="7"/>
  <c r="L4563" i="7"/>
  <c r="G4563" i="7"/>
  <c r="L4562" i="7"/>
  <c r="G4562" i="7"/>
  <c r="L4561" i="7"/>
  <c r="G4561" i="7"/>
  <c r="L4560" i="7"/>
  <c r="G4560" i="7"/>
  <c r="L4559" i="7"/>
  <c r="G4559" i="7"/>
  <c r="L4558" i="7"/>
  <c r="G4558" i="7"/>
  <c r="L4557" i="7"/>
  <c r="G4557" i="7"/>
  <c r="L4556" i="7"/>
  <c r="G4556" i="7"/>
  <c r="L4555" i="7"/>
  <c r="G4555" i="7"/>
  <c r="L4554" i="7"/>
  <c r="G4554" i="7"/>
  <c r="L4553" i="7"/>
  <c r="G4553" i="7"/>
  <c r="L4552" i="7"/>
  <c r="G4552" i="7"/>
  <c r="L4551" i="7"/>
  <c r="G4551" i="7"/>
  <c r="L4550" i="7"/>
  <c r="G4550" i="7"/>
  <c r="L4549" i="7"/>
  <c r="G4549" i="7"/>
  <c r="L4548" i="7"/>
  <c r="G4548" i="7"/>
  <c r="L4547" i="7"/>
  <c r="G4547" i="7"/>
  <c r="L4546" i="7"/>
  <c r="G4546" i="7"/>
  <c r="L4545" i="7"/>
  <c r="G4545" i="7"/>
  <c r="L4544" i="7"/>
  <c r="G4544" i="7"/>
  <c r="L4543" i="7"/>
  <c r="G4543" i="7"/>
  <c r="L4542" i="7"/>
  <c r="G4542" i="7"/>
  <c r="L4541" i="7"/>
  <c r="G4541" i="7"/>
  <c r="L4540" i="7"/>
  <c r="G4540" i="7"/>
  <c r="L4539" i="7"/>
  <c r="G4539" i="7"/>
  <c r="L4538" i="7"/>
  <c r="G4538" i="7"/>
  <c r="L4537" i="7"/>
  <c r="G4537" i="7"/>
  <c r="L4536" i="7"/>
  <c r="G4536" i="7"/>
  <c r="L4535" i="7"/>
  <c r="G4535" i="7"/>
  <c r="L4534" i="7"/>
  <c r="G4534" i="7"/>
  <c r="L4533" i="7"/>
  <c r="G4533" i="7"/>
  <c r="L4532" i="7"/>
  <c r="G4532" i="7"/>
  <c r="L4531" i="7"/>
  <c r="G4531" i="7"/>
  <c r="L4530" i="7"/>
  <c r="G4530" i="7"/>
  <c r="L4529" i="7"/>
  <c r="G4529" i="7"/>
  <c r="L4528" i="7"/>
  <c r="G4528" i="7"/>
  <c r="L4527" i="7"/>
  <c r="G4527" i="7"/>
  <c r="L4526" i="7"/>
  <c r="G4526" i="7"/>
  <c r="L4525" i="7"/>
  <c r="G4525" i="7"/>
  <c r="L4524" i="7"/>
  <c r="G4524" i="7"/>
  <c r="L4523" i="7"/>
  <c r="G4523" i="7"/>
  <c r="L4522" i="7"/>
  <c r="G4522" i="7"/>
  <c r="L4521" i="7"/>
  <c r="G4521" i="7"/>
  <c r="L4520" i="7"/>
  <c r="G4520" i="7"/>
  <c r="L4519" i="7"/>
  <c r="G4519" i="7"/>
  <c r="L4518" i="7"/>
  <c r="G4518" i="7"/>
  <c r="L4517" i="7"/>
  <c r="G4517" i="7"/>
  <c r="L4516" i="7"/>
  <c r="G4516" i="7"/>
  <c r="L4515" i="7"/>
  <c r="G4515" i="7"/>
  <c r="L4514" i="7"/>
  <c r="G4514" i="7"/>
  <c r="L4513" i="7"/>
  <c r="G4513" i="7"/>
  <c r="L4512" i="7"/>
  <c r="G4512" i="7"/>
  <c r="L4511" i="7"/>
  <c r="G4511" i="7"/>
  <c r="L4510" i="7"/>
  <c r="G4510" i="7"/>
  <c r="L4509" i="7"/>
  <c r="G4509" i="7"/>
  <c r="L4508" i="7"/>
  <c r="G4508" i="7"/>
  <c r="L4507" i="7"/>
  <c r="G4507" i="7"/>
  <c r="L4506" i="7"/>
  <c r="G4506" i="7"/>
  <c r="L4505" i="7"/>
  <c r="G4505" i="7"/>
  <c r="L4504" i="7"/>
  <c r="G4504" i="7"/>
  <c r="L4503" i="7"/>
  <c r="G4503" i="7"/>
  <c r="L4502" i="7"/>
  <c r="G4502" i="7"/>
  <c r="L4501" i="7"/>
  <c r="G4501" i="7"/>
  <c r="L4500" i="7"/>
  <c r="G4500" i="7"/>
  <c r="L4499" i="7"/>
  <c r="G4499" i="7"/>
  <c r="L4498" i="7"/>
  <c r="G4498" i="7"/>
  <c r="L4497" i="7"/>
  <c r="G4497" i="7"/>
  <c r="L4496" i="7"/>
  <c r="G4496" i="7"/>
  <c r="L4495" i="7"/>
  <c r="G4495" i="7"/>
  <c r="L4494" i="7"/>
  <c r="G4494" i="7"/>
  <c r="L4493" i="7"/>
  <c r="G4493" i="7"/>
  <c r="L4492" i="7"/>
  <c r="G4492" i="7"/>
  <c r="L4491" i="7"/>
  <c r="G4491" i="7"/>
  <c r="L4490" i="7"/>
  <c r="G4490" i="7"/>
  <c r="L4489" i="7"/>
  <c r="G4489" i="7"/>
  <c r="L4488" i="7"/>
  <c r="G4488" i="7"/>
  <c r="L4487" i="7"/>
  <c r="G4487" i="7"/>
  <c r="L4486" i="7"/>
  <c r="G4486" i="7"/>
  <c r="L4485" i="7"/>
  <c r="G4485" i="7"/>
  <c r="L4484" i="7"/>
  <c r="G4484" i="7"/>
  <c r="L4483" i="7"/>
  <c r="G4483" i="7"/>
  <c r="L4482" i="7"/>
  <c r="G4482" i="7"/>
  <c r="L4481" i="7"/>
  <c r="G4481" i="7"/>
  <c r="L4480" i="7"/>
  <c r="G4480" i="7"/>
  <c r="L4479" i="7"/>
  <c r="G4479" i="7"/>
  <c r="L4478" i="7"/>
  <c r="G4478" i="7"/>
  <c r="L4477" i="7"/>
  <c r="G4477" i="7"/>
  <c r="L4476" i="7"/>
  <c r="G4476" i="7"/>
  <c r="L4475" i="7"/>
  <c r="G4475" i="7"/>
  <c r="L4474" i="7"/>
  <c r="G4474" i="7"/>
  <c r="L4473" i="7"/>
  <c r="G4473" i="7"/>
  <c r="L4472" i="7"/>
  <c r="G4472" i="7"/>
  <c r="L4471" i="7"/>
  <c r="G4471" i="7"/>
  <c r="L4470" i="7"/>
  <c r="G4470" i="7"/>
  <c r="L4469" i="7"/>
  <c r="G4469" i="7"/>
  <c r="L4468" i="7"/>
  <c r="G4468" i="7"/>
  <c r="L4467" i="7"/>
  <c r="G4467" i="7"/>
  <c r="L4466" i="7"/>
  <c r="G4466" i="7"/>
  <c r="L4465" i="7"/>
  <c r="G4465" i="7"/>
  <c r="L4464" i="7"/>
  <c r="G4464" i="7"/>
  <c r="L4463" i="7"/>
  <c r="G4463" i="7"/>
  <c r="L4462" i="7"/>
  <c r="G4462" i="7"/>
  <c r="L4461" i="7"/>
  <c r="G4461" i="7"/>
  <c r="L4460" i="7"/>
  <c r="G4460" i="7"/>
  <c r="L4459" i="7"/>
  <c r="G4459" i="7"/>
  <c r="L4458" i="7"/>
  <c r="G4458" i="7"/>
  <c r="L4457" i="7"/>
  <c r="G4457" i="7"/>
  <c r="L4456" i="7"/>
  <c r="G4456" i="7"/>
  <c r="L4455" i="7"/>
  <c r="G4455" i="7"/>
  <c r="L4454" i="7"/>
  <c r="G4454" i="7"/>
  <c r="L4453" i="7"/>
  <c r="G4453" i="7"/>
  <c r="L4452" i="7"/>
  <c r="G4452" i="7"/>
  <c r="L4451" i="7"/>
  <c r="G4451" i="7"/>
  <c r="L4450" i="7"/>
  <c r="G4450" i="7"/>
  <c r="L4449" i="7"/>
  <c r="G4449" i="7"/>
  <c r="L4448" i="7"/>
  <c r="G4448" i="7"/>
  <c r="L4447" i="7"/>
  <c r="G4447" i="7"/>
  <c r="L4446" i="7"/>
  <c r="G4446" i="7"/>
  <c r="L4445" i="7"/>
  <c r="G4445" i="7"/>
  <c r="L4444" i="7"/>
  <c r="G4444" i="7"/>
  <c r="L4443" i="7"/>
  <c r="G4443" i="7"/>
  <c r="L4442" i="7"/>
  <c r="G4442" i="7"/>
  <c r="L4441" i="7"/>
  <c r="G4441" i="7"/>
  <c r="L4440" i="7"/>
  <c r="G4440" i="7"/>
  <c r="L4439" i="7"/>
  <c r="G4439" i="7"/>
  <c r="L4438" i="7"/>
  <c r="G4438" i="7"/>
  <c r="L4437" i="7"/>
  <c r="G4437" i="7"/>
  <c r="L4436" i="7"/>
  <c r="G4436" i="7"/>
  <c r="L4435" i="7"/>
  <c r="G4435" i="7"/>
  <c r="L4434" i="7"/>
  <c r="G4434" i="7"/>
  <c r="L4433" i="7"/>
  <c r="G4433" i="7"/>
  <c r="L4432" i="7"/>
  <c r="G4432" i="7"/>
  <c r="L4431" i="7"/>
  <c r="G4431" i="7"/>
  <c r="L4430" i="7"/>
  <c r="G4430" i="7"/>
  <c r="L4429" i="7"/>
  <c r="G4429" i="7"/>
  <c r="L4428" i="7"/>
  <c r="G4428" i="7"/>
  <c r="L4427" i="7"/>
  <c r="G4427" i="7"/>
  <c r="L4426" i="7"/>
  <c r="G4426" i="7"/>
  <c r="L4425" i="7"/>
  <c r="G4425" i="7"/>
  <c r="L4424" i="7"/>
  <c r="G4424" i="7"/>
  <c r="L4423" i="7"/>
  <c r="G4423" i="7"/>
  <c r="L4422" i="7"/>
  <c r="G4422" i="7"/>
  <c r="L4421" i="7"/>
  <c r="G4421" i="7"/>
  <c r="L4420" i="7"/>
  <c r="G4420" i="7"/>
  <c r="L4419" i="7"/>
  <c r="G4419" i="7"/>
  <c r="L4418" i="7"/>
  <c r="G4418" i="7"/>
  <c r="L4417" i="7"/>
  <c r="G4417" i="7"/>
  <c r="L4416" i="7"/>
  <c r="G4416" i="7"/>
  <c r="L4415" i="7"/>
  <c r="G4415" i="7"/>
  <c r="L4414" i="7"/>
  <c r="G4414" i="7"/>
  <c r="L4413" i="7"/>
  <c r="G4413" i="7"/>
  <c r="L4412" i="7"/>
  <c r="G4412" i="7"/>
  <c r="L4411" i="7"/>
  <c r="G4411" i="7"/>
  <c r="L4410" i="7"/>
  <c r="G4410" i="7"/>
  <c r="L4409" i="7"/>
  <c r="G4409" i="7"/>
  <c r="L4408" i="7"/>
  <c r="G4408" i="7"/>
  <c r="L4407" i="7"/>
  <c r="G4407" i="7"/>
  <c r="L4406" i="7"/>
  <c r="G4406" i="7"/>
  <c r="L4405" i="7"/>
  <c r="G4405" i="7"/>
  <c r="L4404" i="7"/>
  <c r="G4404" i="7"/>
  <c r="L4403" i="7"/>
  <c r="G4403" i="7"/>
  <c r="L4402" i="7"/>
  <c r="G4402" i="7"/>
  <c r="L4401" i="7"/>
  <c r="G4401" i="7"/>
  <c r="L4400" i="7"/>
  <c r="G4400" i="7"/>
  <c r="L4399" i="7"/>
  <c r="G4399" i="7"/>
  <c r="L4398" i="7"/>
  <c r="G4398" i="7"/>
  <c r="L4397" i="7"/>
  <c r="G4397" i="7"/>
  <c r="L4396" i="7"/>
  <c r="G4396" i="7"/>
  <c r="L4395" i="7"/>
  <c r="G4395" i="7"/>
  <c r="L4394" i="7"/>
  <c r="G4394" i="7"/>
  <c r="L4393" i="7"/>
  <c r="G4393" i="7"/>
  <c r="L4392" i="7"/>
  <c r="G4392" i="7"/>
  <c r="L4391" i="7"/>
  <c r="G4391" i="7"/>
  <c r="L4390" i="7"/>
  <c r="G4390" i="7"/>
  <c r="L4389" i="7"/>
  <c r="G4389" i="7"/>
  <c r="L4388" i="7"/>
  <c r="G4388" i="7"/>
  <c r="L4387" i="7"/>
  <c r="G4387" i="7"/>
  <c r="L4386" i="7"/>
  <c r="G4386" i="7"/>
  <c r="L4385" i="7"/>
  <c r="G4385" i="7"/>
  <c r="L4384" i="7"/>
  <c r="G4384" i="7"/>
  <c r="L4383" i="7"/>
  <c r="G4383" i="7"/>
  <c r="L4382" i="7"/>
  <c r="G4382" i="7"/>
  <c r="L4381" i="7"/>
  <c r="G4381" i="7"/>
  <c r="L4380" i="7"/>
  <c r="G4380" i="7"/>
  <c r="L4379" i="7"/>
  <c r="G4379" i="7"/>
  <c r="L4378" i="7"/>
  <c r="G4378" i="7"/>
  <c r="L4377" i="7"/>
  <c r="G4377" i="7"/>
  <c r="L4376" i="7"/>
  <c r="G4376" i="7"/>
  <c r="L4375" i="7"/>
  <c r="G4375" i="7"/>
  <c r="L4374" i="7"/>
  <c r="G4374" i="7"/>
  <c r="L4373" i="7"/>
  <c r="G4373" i="7"/>
  <c r="L4372" i="7"/>
  <c r="G4372" i="7"/>
  <c r="L4371" i="7"/>
  <c r="G4371" i="7"/>
  <c r="L4370" i="7"/>
  <c r="G4370" i="7"/>
  <c r="L4369" i="7"/>
  <c r="G4369" i="7"/>
  <c r="L4368" i="7"/>
  <c r="G4368" i="7"/>
  <c r="L4367" i="7"/>
  <c r="G4367" i="7"/>
  <c r="L4366" i="7"/>
  <c r="G4366" i="7"/>
  <c r="L4365" i="7"/>
  <c r="G4365" i="7"/>
  <c r="L4364" i="7"/>
  <c r="G4364" i="7"/>
  <c r="L4363" i="7"/>
  <c r="G4363" i="7"/>
  <c r="L4362" i="7"/>
  <c r="G4362" i="7"/>
  <c r="L4361" i="7"/>
  <c r="G4361" i="7"/>
  <c r="L4360" i="7"/>
  <c r="G4360" i="7"/>
  <c r="L4359" i="7"/>
  <c r="G4359" i="7"/>
  <c r="L4358" i="7"/>
  <c r="G4358" i="7"/>
  <c r="L4357" i="7"/>
  <c r="G4357" i="7"/>
  <c r="L4356" i="7"/>
  <c r="G4356" i="7"/>
  <c r="L4355" i="7"/>
  <c r="G4355" i="7"/>
  <c r="L4354" i="7"/>
  <c r="G4354" i="7"/>
  <c r="L4353" i="7"/>
  <c r="G4353" i="7"/>
  <c r="L4352" i="7"/>
  <c r="G4352" i="7"/>
  <c r="L4351" i="7"/>
  <c r="G4351" i="7"/>
  <c r="L4350" i="7"/>
  <c r="G4350" i="7"/>
  <c r="L4349" i="7"/>
  <c r="G4349" i="7"/>
  <c r="L4348" i="7"/>
  <c r="G4348" i="7"/>
  <c r="L4347" i="7"/>
  <c r="G4347" i="7"/>
  <c r="L4346" i="7"/>
  <c r="G4346" i="7"/>
  <c r="L4345" i="7"/>
  <c r="G4345" i="7"/>
  <c r="L4344" i="7"/>
  <c r="G4344" i="7"/>
  <c r="L4343" i="7"/>
  <c r="G4343" i="7"/>
  <c r="L4342" i="7"/>
  <c r="G4342" i="7"/>
  <c r="L4341" i="7"/>
  <c r="G4341" i="7"/>
  <c r="L4340" i="7"/>
  <c r="G4340" i="7"/>
  <c r="L4339" i="7"/>
  <c r="G4339" i="7"/>
  <c r="L4338" i="7"/>
  <c r="G4338" i="7"/>
  <c r="L4337" i="7"/>
  <c r="G4337" i="7"/>
  <c r="L4336" i="7"/>
  <c r="G4336" i="7"/>
  <c r="L4335" i="7"/>
  <c r="G4335" i="7"/>
  <c r="L4334" i="7"/>
  <c r="G4334" i="7"/>
  <c r="L4333" i="7"/>
  <c r="G4333" i="7"/>
  <c r="L4332" i="7"/>
  <c r="G4332" i="7"/>
  <c r="L4331" i="7"/>
  <c r="G4331" i="7"/>
  <c r="L4330" i="7"/>
  <c r="G4330" i="7"/>
  <c r="L4329" i="7"/>
  <c r="G4329" i="7"/>
  <c r="L4328" i="7"/>
  <c r="G4328" i="7"/>
  <c r="L4327" i="7"/>
  <c r="G4327" i="7"/>
  <c r="L4326" i="7"/>
  <c r="G4326" i="7"/>
  <c r="L4325" i="7"/>
  <c r="G4325" i="7"/>
  <c r="L4324" i="7"/>
  <c r="G4324" i="7"/>
  <c r="L4323" i="7"/>
  <c r="G4323" i="7"/>
  <c r="L4322" i="7"/>
  <c r="G4322" i="7"/>
  <c r="L4321" i="7"/>
  <c r="G4321" i="7"/>
  <c r="L4320" i="7"/>
  <c r="G4320" i="7"/>
  <c r="L4319" i="7"/>
  <c r="G4319" i="7"/>
  <c r="L4318" i="7"/>
  <c r="G4318" i="7"/>
  <c r="L4317" i="7"/>
  <c r="G4317" i="7"/>
  <c r="L4316" i="7"/>
  <c r="G4316" i="7"/>
  <c r="L4315" i="7"/>
  <c r="G4315" i="7"/>
  <c r="L4314" i="7"/>
  <c r="G4314" i="7"/>
  <c r="L4313" i="7"/>
  <c r="G4313" i="7"/>
  <c r="L4312" i="7"/>
  <c r="G4312" i="7"/>
  <c r="L4311" i="7"/>
  <c r="G4311" i="7"/>
  <c r="L4310" i="7"/>
  <c r="G4310" i="7"/>
  <c r="L4309" i="7"/>
  <c r="G4309" i="7"/>
  <c r="L4308" i="7"/>
  <c r="G4308" i="7"/>
  <c r="L4307" i="7"/>
  <c r="G4307" i="7"/>
  <c r="L4306" i="7"/>
  <c r="G4306" i="7"/>
  <c r="L4305" i="7"/>
  <c r="G4305" i="7"/>
  <c r="L4304" i="7"/>
  <c r="G4304" i="7"/>
  <c r="L4303" i="7"/>
  <c r="G4303" i="7"/>
  <c r="L4302" i="7"/>
  <c r="G4302" i="7"/>
  <c r="L4301" i="7"/>
  <c r="G4301" i="7"/>
  <c r="L4300" i="7"/>
  <c r="G4300" i="7"/>
  <c r="L4299" i="7"/>
  <c r="G4299" i="7"/>
  <c r="L4298" i="7"/>
  <c r="G4298" i="7"/>
  <c r="L4297" i="7"/>
  <c r="G4297" i="7"/>
  <c r="L4296" i="7"/>
  <c r="G4296" i="7"/>
  <c r="L4295" i="7"/>
  <c r="G4295" i="7"/>
  <c r="L4294" i="7"/>
  <c r="G4294" i="7"/>
  <c r="L4293" i="7"/>
  <c r="G4293" i="7"/>
  <c r="L4292" i="7"/>
  <c r="G4292" i="7"/>
  <c r="L4291" i="7"/>
  <c r="G4291" i="7"/>
  <c r="L4290" i="7"/>
  <c r="G4290" i="7"/>
  <c r="L4289" i="7"/>
  <c r="G4289" i="7"/>
  <c r="L4288" i="7"/>
  <c r="G4288" i="7"/>
  <c r="L4287" i="7"/>
  <c r="G4287" i="7"/>
  <c r="L4286" i="7"/>
  <c r="G4286" i="7"/>
  <c r="L4285" i="7"/>
  <c r="G4285" i="7"/>
  <c r="L4284" i="7"/>
  <c r="G4284" i="7"/>
  <c r="L4283" i="7"/>
  <c r="G4283" i="7"/>
  <c r="L4282" i="7"/>
  <c r="G4282" i="7"/>
  <c r="L4281" i="7"/>
  <c r="G4281" i="7"/>
  <c r="L4280" i="7"/>
  <c r="G4280" i="7"/>
  <c r="L4279" i="7"/>
  <c r="G4279" i="7"/>
  <c r="L4278" i="7"/>
  <c r="G4278" i="7"/>
  <c r="L4277" i="7"/>
  <c r="G4277" i="7"/>
  <c r="L4276" i="7"/>
  <c r="G4276" i="7"/>
  <c r="L4275" i="7"/>
  <c r="G4275" i="7"/>
  <c r="L4274" i="7"/>
  <c r="G4274" i="7"/>
  <c r="L4273" i="7"/>
  <c r="G4273" i="7"/>
  <c r="L4272" i="7"/>
  <c r="G4272" i="7"/>
  <c r="L4271" i="7"/>
  <c r="G4271" i="7"/>
  <c r="L4270" i="7"/>
  <c r="G4270" i="7"/>
  <c r="L4269" i="7"/>
  <c r="G4269" i="7"/>
  <c r="L4268" i="7"/>
  <c r="G4268" i="7"/>
  <c r="L4267" i="7"/>
  <c r="G4267" i="7"/>
  <c r="L4266" i="7"/>
  <c r="G4266" i="7"/>
  <c r="L4265" i="7"/>
  <c r="G4265" i="7"/>
  <c r="L4264" i="7"/>
  <c r="G4264" i="7"/>
  <c r="L4263" i="7"/>
  <c r="G4263" i="7"/>
  <c r="L4262" i="7"/>
  <c r="G4262" i="7"/>
  <c r="L4261" i="7"/>
  <c r="G4261" i="7"/>
  <c r="L4260" i="7"/>
  <c r="G4260" i="7"/>
  <c r="L4259" i="7"/>
  <c r="G4259" i="7"/>
  <c r="L4258" i="7"/>
  <c r="G4258" i="7"/>
  <c r="L4257" i="7"/>
  <c r="G4257" i="7"/>
  <c r="L4256" i="7"/>
  <c r="G4256" i="7"/>
  <c r="L4255" i="7"/>
  <c r="G4255" i="7"/>
  <c r="L4254" i="7"/>
  <c r="G4254" i="7"/>
  <c r="L4253" i="7"/>
  <c r="G4253" i="7"/>
  <c r="L4252" i="7"/>
  <c r="G4252" i="7"/>
  <c r="L4251" i="7"/>
  <c r="G4251" i="7"/>
  <c r="L4250" i="7"/>
  <c r="G4250" i="7"/>
  <c r="L4249" i="7"/>
  <c r="G4249" i="7"/>
  <c r="L4248" i="7"/>
  <c r="G4248" i="7"/>
  <c r="L4247" i="7"/>
  <c r="G4247" i="7"/>
  <c r="L4246" i="7"/>
  <c r="G4246" i="7"/>
  <c r="L4245" i="7"/>
  <c r="G4245" i="7"/>
  <c r="L4244" i="7"/>
  <c r="G4244" i="7"/>
  <c r="L4243" i="7"/>
  <c r="G4243" i="7"/>
  <c r="L4242" i="7"/>
  <c r="G4242" i="7"/>
  <c r="L4241" i="7"/>
  <c r="G4241" i="7"/>
  <c r="L4240" i="7"/>
  <c r="G4240" i="7"/>
  <c r="L4239" i="7"/>
  <c r="G4239" i="7"/>
  <c r="L4238" i="7"/>
  <c r="G4238" i="7"/>
  <c r="L4237" i="7"/>
  <c r="G4237" i="7"/>
  <c r="L4236" i="7"/>
  <c r="G4236" i="7"/>
  <c r="L4235" i="7"/>
  <c r="G4235" i="7"/>
  <c r="L4234" i="7"/>
  <c r="G4234" i="7"/>
  <c r="L4233" i="7"/>
  <c r="G4233" i="7"/>
  <c r="L4232" i="7"/>
  <c r="G4232" i="7"/>
  <c r="L4231" i="7"/>
  <c r="G4231" i="7"/>
  <c r="L4230" i="7"/>
  <c r="G4230" i="7"/>
  <c r="L4229" i="7"/>
  <c r="G4229" i="7"/>
  <c r="L4228" i="7"/>
  <c r="G4228" i="7"/>
  <c r="L4227" i="7"/>
  <c r="G4227" i="7"/>
  <c r="L4226" i="7"/>
  <c r="G4226" i="7"/>
  <c r="L4225" i="7"/>
  <c r="G4225" i="7"/>
  <c r="L4224" i="7"/>
  <c r="G4224" i="7"/>
  <c r="L4223" i="7"/>
  <c r="G4223" i="7"/>
  <c r="L4222" i="7"/>
  <c r="G4222" i="7"/>
  <c r="L4221" i="7"/>
  <c r="G4221" i="7"/>
  <c r="L4220" i="7"/>
  <c r="G4220" i="7"/>
  <c r="L4219" i="7"/>
  <c r="G4219" i="7"/>
  <c r="L4218" i="7"/>
  <c r="G4218" i="7"/>
  <c r="L4217" i="7"/>
  <c r="G4217" i="7"/>
  <c r="L4216" i="7"/>
  <c r="G4216" i="7"/>
  <c r="L4215" i="7"/>
  <c r="G4215" i="7"/>
  <c r="L4214" i="7"/>
  <c r="G4214" i="7"/>
  <c r="L4213" i="7"/>
  <c r="G4213" i="7"/>
  <c r="L4212" i="7"/>
  <c r="G4212" i="7"/>
  <c r="L4211" i="7"/>
  <c r="G4211" i="7"/>
  <c r="L4210" i="7"/>
  <c r="G4210" i="7"/>
  <c r="L4209" i="7"/>
  <c r="G4209" i="7"/>
  <c r="L4208" i="7"/>
  <c r="G4208" i="7"/>
  <c r="L4207" i="7"/>
  <c r="G4207" i="7"/>
  <c r="L4206" i="7"/>
  <c r="G4206" i="7"/>
  <c r="L4205" i="7"/>
  <c r="G4205" i="7"/>
  <c r="L4204" i="7"/>
  <c r="G4204" i="7"/>
  <c r="L4203" i="7"/>
  <c r="G4203" i="7"/>
  <c r="L4202" i="7"/>
  <c r="G4202" i="7"/>
  <c r="L4201" i="7"/>
  <c r="G4201" i="7"/>
  <c r="L4200" i="7"/>
  <c r="G4200" i="7"/>
  <c r="L4199" i="7"/>
  <c r="G4199" i="7"/>
  <c r="L4198" i="7"/>
  <c r="G4198" i="7"/>
  <c r="L4197" i="7"/>
  <c r="G4197" i="7"/>
  <c r="L4196" i="7"/>
  <c r="G4196" i="7"/>
  <c r="L4195" i="7"/>
  <c r="G4195" i="7"/>
  <c r="L4194" i="7"/>
  <c r="G4194" i="7"/>
  <c r="L4193" i="7"/>
  <c r="G4193" i="7"/>
  <c r="L4192" i="7"/>
  <c r="G4192" i="7"/>
  <c r="L4191" i="7"/>
  <c r="G4191" i="7"/>
  <c r="L4190" i="7"/>
  <c r="G4190" i="7"/>
  <c r="L4189" i="7"/>
  <c r="G4189" i="7"/>
  <c r="L4188" i="7"/>
  <c r="G4188" i="7"/>
  <c r="L4187" i="7"/>
  <c r="G4187" i="7"/>
  <c r="L4186" i="7"/>
  <c r="G4186" i="7"/>
  <c r="L4185" i="7"/>
  <c r="G4185" i="7"/>
  <c r="L4184" i="7"/>
  <c r="G4184" i="7"/>
  <c r="L4183" i="7"/>
  <c r="G4183" i="7"/>
  <c r="L4182" i="7"/>
  <c r="G4182" i="7"/>
  <c r="L4181" i="7"/>
  <c r="G4181" i="7"/>
  <c r="L4180" i="7"/>
  <c r="G4180" i="7"/>
  <c r="L4179" i="7"/>
  <c r="G4179" i="7"/>
  <c r="L4178" i="7"/>
  <c r="G4178" i="7"/>
  <c r="L4177" i="7"/>
  <c r="G4177" i="7"/>
  <c r="L4176" i="7"/>
  <c r="G4176" i="7"/>
  <c r="L4175" i="7"/>
  <c r="G4175" i="7"/>
  <c r="L4174" i="7"/>
  <c r="G4174" i="7"/>
  <c r="L4173" i="7"/>
  <c r="G4173" i="7"/>
  <c r="L4172" i="7"/>
  <c r="G4172" i="7"/>
  <c r="L4171" i="7"/>
  <c r="G4171" i="7"/>
  <c r="L4170" i="7"/>
  <c r="G4170" i="7"/>
  <c r="L4169" i="7"/>
  <c r="G4169" i="7"/>
  <c r="L4168" i="7"/>
  <c r="G4168" i="7"/>
  <c r="L4167" i="7"/>
  <c r="G4167" i="7"/>
  <c r="L4166" i="7"/>
  <c r="G4166" i="7"/>
  <c r="L4165" i="7"/>
  <c r="G4165" i="7"/>
  <c r="L4164" i="7"/>
  <c r="G4164" i="7"/>
  <c r="L4163" i="7"/>
  <c r="G4163" i="7"/>
  <c r="L4162" i="7"/>
  <c r="G4162" i="7"/>
  <c r="L4161" i="7"/>
  <c r="G4161" i="7"/>
  <c r="L4160" i="7"/>
  <c r="G4160" i="7"/>
  <c r="L4159" i="7"/>
  <c r="G4159" i="7"/>
  <c r="L4158" i="7"/>
  <c r="G4158" i="7"/>
  <c r="L4157" i="7"/>
  <c r="G4157" i="7"/>
  <c r="L4156" i="7"/>
  <c r="G4156" i="7"/>
  <c r="L4155" i="7"/>
  <c r="G4155" i="7"/>
  <c r="L4154" i="7"/>
  <c r="G4154" i="7"/>
  <c r="L4153" i="7"/>
  <c r="G4153" i="7"/>
  <c r="L4152" i="7"/>
  <c r="G4152" i="7"/>
  <c r="L4151" i="7"/>
  <c r="G4151" i="7"/>
  <c r="L4150" i="7"/>
  <c r="G4150" i="7"/>
  <c r="L4149" i="7"/>
  <c r="G4149" i="7"/>
  <c r="L4148" i="7"/>
  <c r="G4148" i="7"/>
  <c r="L4147" i="7"/>
  <c r="G4147" i="7"/>
  <c r="L4146" i="7"/>
  <c r="G4146" i="7"/>
  <c r="L4145" i="7"/>
  <c r="G4145" i="7"/>
  <c r="L4144" i="7"/>
  <c r="G4144" i="7"/>
  <c r="L4143" i="7"/>
  <c r="G4143" i="7"/>
  <c r="L4142" i="7"/>
  <c r="G4142" i="7"/>
  <c r="L4141" i="7"/>
  <c r="G4141" i="7"/>
  <c r="L4140" i="7"/>
  <c r="G4140" i="7"/>
  <c r="L4139" i="7"/>
  <c r="G4139" i="7"/>
  <c r="L4138" i="7"/>
  <c r="G4138" i="7"/>
  <c r="L4137" i="7"/>
  <c r="G4137" i="7"/>
  <c r="L4136" i="7"/>
  <c r="G4136" i="7"/>
  <c r="L4135" i="7"/>
  <c r="G4135" i="7"/>
  <c r="L4134" i="7"/>
  <c r="G4134" i="7"/>
  <c r="L4133" i="7"/>
  <c r="G4133" i="7"/>
  <c r="L4132" i="7"/>
  <c r="G4132" i="7"/>
  <c r="L4131" i="7"/>
  <c r="G4131" i="7"/>
  <c r="L4130" i="7"/>
  <c r="G4130" i="7"/>
  <c r="L4129" i="7"/>
  <c r="G4129" i="7"/>
  <c r="L4128" i="7"/>
  <c r="G4128" i="7"/>
  <c r="L4127" i="7"/>
  <c r="G4127" i="7"/>
  <c r="L4126" i="7"/>
  <c r="G4126" i="7"/>
  <c r="L4125" i="7"/>
  <c r="G4125" i="7"/>
  <c r="L4124" i="7"/>
  <c r="G4124" i="7"/>
  <c r="L4123" i="7"/>
  <c r="G4123" i="7"/>
  <c r="L4122" i="7"/>
  <c r="G4122" i="7"/>
  <c r="L4121" i="7"/>
  <c r="G4121" i="7"/>
  <c r="L4120" i="7"/>
  <c r="G4120" i="7"/>
  <c r="L4119" i="7"/>
  <c r="G4119" i="7"/>
  <c r="L4118" i="7"/>
  <c r="G4118" i="7"/>
  <c r="L4117" i="7"/>
  <c r="G4117" i="7"/>
  <c r="L4116" i="7"/>
  <c r="G4116" i="7"/>
  <c r="L4115" i="7"/>
  <c r="G4115" i="7"/>
  <c r="L4114" i="7"/>
  <c r="G4114" i="7"/>
  <c r="L4113" i="7"/>
  <c r="G4113" i="7"/>
  <c r="L4112" i="7"/>
  <c r="G4112" i="7"/>
  <c r="L4111" i="7"/>
  <c r="G4111" i="7"/>
  <c r="L4110" i="7"/>
  <c r="G4110" i="7"/>
  <c r="L4109" i="7"/>
  <c r="G4109" i="7"/>
  <c r="L4108" i="7"/>
  <c r="G4108" i="7"/>
  <c r="L4107" i="7"/>
  <c r="G4107" i="7"/>
  <c r="L4106" i="7"/>
  <c r="G4106" i="7"/>
  <c r="L4105" i="7"/>
  <c r="G4105" i="7"/>
  <c r="L4104" i="7"/>
  <c r="G4104" i="7"/>
  <c r="L4103" i="7"/>
  <c r="G4103" i="7"/>
  <c r="L4102" i="7"/>
  <c r="G4102" i="7"/>
  <c r="L4101" i="7"/>
  <c r="G4101" i="7"/>
  <c r="L4100" i="7"/>
  <c r="G4100" i="7"/>
  <c r="L4099" i="7"/>
  <c r="G4099" i="7"/>
  <c r="L4098" i="7"/>
  <c r="G4098" i="7"/>
  <c r="L4097" i="7"/>
  <c r="G4097" i="7"/>
  <c r="L4096" i="7"/>
  <c r="G4096" i="7"/>
  <c r="L4095" i="7"/>
  <c r="G4095" i="7"/>
  <c r="L4094" i="7"/>
  <c r="G4094" i="7"/>
  <c r="L4093" i="7"/>
  <c r="G4093" i="7"/>
  <c r="L4092" i="7"/>
  <c r="G4092" i="7"/>
  <c r="L4091" i="7"/>
  <c r="G4091" i="7"/>
  <c r="L4090" i="7"/>
  <c r="G4090" i="7"/>
  <c r="L4089" i="7"/>
  <c r="G4089" i="7"/>
  <c r="L4088" i="7"/>
  <c r="G4088" i="7"/>
  <c r="L4087" i="7"/>
  <c r="G4087" i="7"/>
  <c r="L4086" i="7"/>
  <c r="G4086" i="7"/>
  <c r="L4085" i="7"/>
  <c r="G4085" i="7"/>
  <c r="L4084" i="7"/>
  <c r="G4084" i="7"/>
  <c r="L4083" i="7"/>
  <c r="G4083" i="7"/>
  <c r="L4082" i="7"/>
  <c r="G4082" i="7"/>
  <c r="L4081" i="7"/>
  <c r="G4081" i="7"/>
  <c r="L4080" i="7"/>
  <c r="G4080" i="7"/>
  <c r="L4079" i="7"/>
  <c r="G4079" i="7"/>
  <c r="L4078" i="7"/>
  <c r="G4078" i="7"/>
  <c r="L4077" i="7"/>
  <c r="G4077" i="7"/>
  <c r="L4076" i="7"/>
  <c r="G4076" i="7"/>
  <c r="L4075" i="7"/>
  <c r="G4075" i="7"/>
  <c r="L4074" i="7"/>
  <c r="G4074" i="7"/>
  <c r="L4073" i="7"/>
  <c r="G4073" i="7"/>
  <c r="L4072" i="7"/>
  <c r="G4072" i="7"/>
  <c r="L4071" i="7"/>
  <c r="G4071" i="7"/>
  <c r="L4070" i="7"/>
  <c r="G4070" i="7"/>
  <c r="L4069" i="7"/>
  <c r="G4069" i="7"/>
  <c r="L4068" i="7"/>
  <c r="G4068" i="7"/>
  <c r="L4067" i="7"/>
  <c r="G4067" i="7"/>
  <c r="L4066" i="7"/>
  <c r="G4066" i="7"/>
  <c r="L4065" i="7"/>
  <c r="G4065" i="7"/>
  <c r="L4064" i="7"/>
  <c r="G4064" i="7"/>
  <c r="L4063" i="7"/>
  <c r="G4063" i="7"/>
  <c r="L4062" i="7"/>
  <c r="G4062" i="7"/>
  <c r="L4061" i="7"/>
  <c r="G4061" i="7"/>
  <c r="L4060" i="7"/>
  <c r="G4060" i="7"/>
  <c r="L4059" i="7"/>
  <c r="G4059" i="7"/>
  <c r="L4058" i="7"/>
  <c r="G4058" i="7"/>
  <c r="L4057" i="7"/>
  <c r="G4057" i="7"/>
  <c r="L4056" i="7"/>
  <c r="G4056" i="7"/>
  <c r="L4055" i="7"/>
  <c r="G4055" i="7"/>
  <c r="L4054" i="7"/>
  <c r="G4054" i="7"/>
  <c r="L4053" i="7"/>
  <c r="G4053" i="7"/>
  <c r="L4052" i="7"/>
  <c r="G4052" i="7"/>
  <c r="L4051" i="7"/>
  <c r="G4051" i="7"/>
  <c r="L4050" i="7"/>
  <c r="G4050" i="7"/>
  <c r="L4049" i="7"/>
  <c r="G4049" i="7"/>
  <c r="L4048" i="7"/>
  <c r="G4048" i="7"/>
  <c r="L4047" i="7"/>
  <c r="G4047" i="7"/>
  <c r="L4046" i="7"/>
  <c r="G4046" i="7"/>
  <c r="L4045" i="7"/>
  <c r="G4045" i="7"/>
  <c r="L4044" i="7"/>
  <c r="G4044" i="7"/>
  <c r="L4043" i="7"/>
  <c r="G4043" i="7"/>
  <c r="L4042" i="7"/>
  <c r="G4042" i="7"/>
  <c r="L4041" i="7"/>
  <c r="G4041" i="7"/>
  <c r="L4040" i="7"/>
  <c r="G4040" i="7"/>
  <c r="L4039" i="7"/>
  <c r="G4039" i="7"/>
  <c r="L4038" i="7"/>
  <c r="G4038" i="7"/>
  <c r="L4037" i="7"/>
  <c r="G4037" i="7"/>
  <c r="L4036" i="7"/>
  <c r="G4036" i="7"/>
  <c r="L4035" i="7"/>
  <c r="G4035" i="7"/>
  <c r="L4034" i="7"/>
  <c r="G4034" i="7"/>
  <c r="L4033" i="7"/>
  <c r="G4033" i="7"/>
  <c r="L4032" i="7"/>
  <c r="G4032" i="7"/>
  <c r="L4031" i="7"/>
  <c r="G4031" i="7"/>
  <c r="L4030" i="7"/>
  <c r="G4030" i="7"/>
  <c r="L4029" i="7"/>
  <c r="G4029" i="7"/>
  <c r="L4028" i="7"/>
  <c r="G4028" i="7"/>
  <c r="L4027" i="7"/>
  <c r="G4027" i="7"/>
  <c r="L4026" i="7"/>
  <c r="G4026" i="7"/>
  <c r="L4025" i="7"/>
  <c r="G4025" i="7"/>
  <c r="L4024" i="7"/>
  <c r="G4024" i="7"/>
  <c r="L4023" i="7"/>
  <c r="G4023" i="7"/>
  <c r="L4022" i="7"/>
  <c r="G4022" i="7"/>
  <c r="L4021" i="7"/>
  <c r="G4021" i="7"/>
  <c r="L4020" i="7"/>
  <c r="G4020" i="7"/>
  <c r="L4019" i="7"/>
  <c r="G4019" i="7"/>
  <c r="L4018" i="7"/>
  <c r="G4018" i="7"/>
  <c r="L4017" i="7"/>
  <c r="G4017" i="7"/>
  <c r="L4016" i="7"/>
  <c r="G4016" i="7"/>
  <c r="L4015" i="7"/>
  <c r="G4015" i="7"/>
  <c r="L4014" i="7"/>
  <c r="G4014" i="7"/>
  <c r="L4013" i="7"/>
  <c r="G4013" i="7"/>
  <c r="L4012" i="7"/>
  <c r="G4012" i="7"/>
  <c r="L4011" i="7"/>
  <c r="G4011" i="7"/>
  <c r="L4010" i="7"/>
  <c r="G4010" i="7"/>
  <c r="L4009" i="7"/>
  <c r="G4009" i="7"/>
  <c r="L4008" i="7"/>
  <c r="G4008" i="7"/>
  <c r="L4007" i="7"/>
  <c r="G4007" i="7"/>
  <c r="L4006" i="7"/>
  <c r="G4006" i="7"/>
  <c r="L4005" i="7"/>
  <c r="G4005" i="7"/>
  <c r="L4004" i="7"/>
  <c r="G4004" i="7"/>
  <c r="L4003" i="7"/>
  <c r="G4003" i="7"/>
  <c r="L4002" i="7"/>
  <c r="G4002" i="7"/>
  <c r="L4001" i="7"/>
  <c r="G4001" i="7"/>
  <c r="L4000" i="7"/>
  <c r="G4000" i="7"/>
  <c r="L3999" i="7"/>
  <c r="G3999" i="7"/>
  <c r="L3998" i="7"/>
  <c r="G3998" i="7"/>
  <c r="L3997" i="7"/>
  <c r="G3997" i="7"/>
  <c r="L3996" i="7"/>
  <c r="G3996" i="7"/>
  <c r="L3995" i="7"/>
  <c r="G3995" i="7"/>
  <c r="L3994" i="7"/>
  <c r="G3994" i="7"/>
  <c r="L3993" i="7"/>
  <c r="G3993" i="7"/>
  <c r="L3992" i="7"/>
  <c r="G3992" i="7"/>
  <c r="L3991" i="7"/>
  <c r="G3991" i="7"/>
  <c r="L3990" i="7"/>
  <c r="G3990" i="7"/>
  <c r="L3989" i="7"/>
  <c r="G3989" i="7"/>
  <c r="L3988" i="7"/>
  <c r="G3988" i="7"/>
  <c r="L3987" i="7"/>
  <c r="G3987" i="7"/>
  <c r="L3986" i="7"/>
  <c r="G3986" i="7"/>
  <c r="L3985" i="7"/>
  <c r="G3985" i="7"/>
  <c r="L3984" i="7"/>
  <c r="G3984" i="7"/>
  <c r="L3983" i="7"/>
  <c r="G3983" i="7"/>
  <c r="L3982" i="7"/>
  <c r="G3982" i="7"/>
  <c r="L3981" i="7"/>
  <c r="G3981" i="7"/>
  <c r="L3980" i="7"/>
  <c r="G3980" i="7"/>
  <c r="L3979" i="7"/>
  <c r="G3979" i="7"/>
  <c r="L3978" i="7"/>
  <c r="G3978" i="7"/>
  <c r="L3977" i="7"/>
  <c r="G3977" i="7"/>
  <c r="L3976" i="7"/>
  <c r="G3976" i="7"/>
  <c r="L3975" i="7"/>
  <c r="G3975" i="7"/>
  <c r="L3974" i="7"/>
  <c r="G3974" i="7"/>
  <c r="L3973" i="7"/>
  <c r="G3973" i="7"/>
  <c r="L3972" i="7"/>
  <c r="G3972" i="7"/>
  <c r="L3971" i="7"/>
  <c r="G3971" i="7"/>
  <c r="L3970" i="7"/>
  <c r="G3970" i="7"/>
  <c r="L3969" i="7"/>
  <c r="G3969" i="7"/>
  <c r="L3968" i="7"/>
  <c r="G3968" i="7"/>
  <c r="L3967" i="7"/>
  <c r="G3967" i="7"/>
  <c r="L3966" i="7"/>
  <c r="G3966" i="7"/>
  <c r="L3965" i="7"/>
  <c r="G3965" i="7"/>
  <c r="L3964" i="7"/>
  <c r="G3964" i="7"/>
  <c r="L3963" i="7"/>
  <c r="G3963" i="7"/>
  <c r="L3962" i="7"/>
  <c r="G3962" i="7"/>
  <c r="L3961" i="7"/>
  <c r="G3961" i="7"/>
  <c r="L3960" i="7"/>
  <c r="G3960" i="7"/>
  <c r="L3959" i="7"/>
  <c r="G3959" i="7"/>
  <c r="L3958" i="7"/>
  <c r="G3958" i="7"/>
  <c r="L3957" i="7"/>
  <c r="G3957" i="7"/>
  <c r="L3956" i="7"/>
  <c r="G3956" i="7"/>
  <c r="L3955" i="7"/>
  <c r="G3955" i="7"/>
  <c r="L3954" i="7"/>
  <c r="G3954" i="7"/>
  <c r="L3953" i="7"/>
  <c r="G3953" i="7"/>
  <c r="L3952" i="7"/>
  <c r="G3952" i="7"/>
  <c r="L3951" i="7"/>
  <c r="G3951" i="7"/>
  <c r="L3950" i="7"/>
  <c r="G3950" i="7"/>
  <c r="L3949" i="7"/>
  <c r="G3949" i="7"/>
  <c r="L3948" i="7"/>
  <c r="G3948" i="7"/>
  <c r="L3947" i="7"/>
  <c r="G3947" i="7"/>
  <c r="L3946" i="7"/>
  <c r="G3946" i="7"/>
  <c r="L3945" i="7"/>
  <c r="G3945" i="7"/>
  <c r="L3944" i="7"/>
  <c r="G3944" i="7"/>
  <c r="L3943" i="7"/>
  <c r="G3943" i="7"/>
  <c r="L3942" i="7"/>
  <c r="G3942" i="7"/>
  <c r="L3941" i="7"/>
  <c r="G3941" i="7"/>
  <c r="L3940" i="7"/>
  <c r="G3940" i="7"/>
  <c r="L3939" i="7"/>
  <c r="G3939" i="7"/>
  <c r="L3938" i="7"/>
  <c r="G3938" i="7"/>
  <c r="L3937" i="7"/>
  <c r="G3937" i="7"/>
  <c r="L3936" i="7"/>
  <c r="G3936" i="7"/>
  <c r="L3935" i="7"/>
  <c r="G3935" i="7"/>
  <c r="L3934" i="7"/>
  <c r="G3934" i="7"/>
  <c r="L3933" i="7"/>
  <c r="G3933" i="7"/>
  <c r="L3932" i="7"/>
  <c r="G3932" i="7"/>
  <c r="L3931" i="7"/>
  <c r="G3931" i="7"/>
  <c r="L3930" i="7"/>
  <c r="G3930" i="7"/>
  <c r="L3929" i="7"/>
  <c r="G3929" i="7"/>
  <c r="L3928" i="7"/>
  <c r="G3928" i="7"/>
  <c r="L3927" i="7"/>
  <c r="G3927" i="7"/>
  <c r="L3926" i="7"/>
  <c r="G3926" i="7"/>
  <c r="L3925" i="7"/>
  <c r="G3925" i="7"/>
  <c r="L3924" i="7"/>
  <c r="G3924" i="7"/>
  <c r="L3923" i="7"/>
  <c r="G3923" i="7"/>
  <c r="L3922" i="7"/>
  <c r="G3922" i="7"/>
  <c r="L3921" i="7"/>
  <c r="G3921" i="7"/>
  <c r="L3920" i="7"/>
  <c r="G3920" i="7"/>
  <c r="L3919" i="7"/>
  <c r="G3919" i="7"/>
  <c r="L3918" i="7"/>
  <c r="G3918" i="7"/>
  <c r="L3917" i="7"/>
  <c r="G3917" i="7"/>
  <c r="L3916" i="7"/>
  <c r="G3916" i="7"/>
  <c r="L3915" i="7"/>
  <c r="G3915" i="7"/>
  <c r="L3914" i="7"/>
  <c r="G3914" i="7"/>
  <c r="L3913" i="7"/>
  <c r="G3913" i="7"/>
  <c r="L3912" i="7"/>
  <c r="G3912" i="7"/>
  <c r="L3911" i="7"/>
  <c r="G3911" i="7"/>
  <c r="L3910" i="7"/>
  <c r="G3910" i="7"/>
  <c r="L3909" i="7"/>
  <c r="G3909" i="7"/>
  <c r="L3908" i="7"/>
  <c r="G3908" i="7"/>
  <c r="L3907" i="7"/>
  <c r="G3907" i="7"/>
  <c r="L3906" i="7"/>
  <c r="G3906" i="7"/>
  <c r="L3905" i="7"/>
  <c r="G3905" i="7"/>
  <c r="L3904" i="7"/>
  <c r="G3904" i="7"/>
  <c r="L3903" i="7"/>
  <c r="G3903" i="7"/>
  <c r="L3902" i="7"/>
  <c r="G3902" i="7"/>
  <c r="L3901" i="7"/>
  <c r="G3901" i="7"/>
  <c r="L3900" i="7"/>
  <c r="G3900" i="7"/>
  <c r="L3899" i="7"/>
  <c r="G3899" i="7"/>
  <c r="L3898" i="7"/>
  <c r="G3898" i="7"/>
  <c r="L3897" i="7"/>
  <c r="G3897" i="7"/>
  <c r="L3896" i="7"/>
  <c r="G3896" i="7"/>
  <c r="L3895" i="7"/>
  <c r="G3895" i="7"/>
  <c r="L3894" i="7"/>
  <c r="G3894" i="7"/>
  <c r="L3893" i="7"/>
  <c r="G3893" i="7"/>
  <c r="L3892" i="7"/>
  <c r="G3892" i="7"/>
  <c r="L3891" i="7"/>
  <c r="G3891" i="7"/>
  <c r="L3890" i="7"/>
  <c r="G3890" i="7"/>
  <c r="L3889" i="7"/>
  <c r="G3889" i="7"/>
  <c r="L3888" i="7"/>
  <c r="G3888" i="7"/>
  <c r="L3887" i="7"/>
  <c r="G3887" i="7"/>
  <c r="L3886" i="7"/>
  <c r="G3886" i="7"/>
  <c r="L3885" i="7"/>
  <c r="G3885" i="7"/>
  <c r="L3884" i="7"/>
  <c r="G3884" i="7"/>
  <c r="L3883" i="7"/>
  <c r="G3883" i="7"/>
  <c r="L3882" i="7"/>
  <c r="G3882" i="7"/>
  <c r="L3881" i="7"/>
  <c r="G3881" i="7"/>
  <c r="L3880" i="7"/>
  <c r="G3880" i="7"/>
  <c r="L3879" i="7"/>
  <c r="G3879" i="7"/>
  <c r="L3878" i="7"/>
  <c r="G3878" i="7"/>
  <c r="L3877" i="7"/>
  <c r="G3877" i="7"/>
  <c r="L3876" i="7"/>
  <c r="G3876" i="7"/>
  <c r="L3875" i="7"/>
  <c r="G3875" i="7"/>
  <c r="L3874" i="7"/>
  <c r="G3874" i="7"/>
  <c r="L3873" i="7"/>
  <c r="G3873" i="7"/>
  <c r="L3872" i="7"/>
  <c r="G3872" i="7"/>
  <c r="L3871" i="7"/>
  <c r="G3871" i="7"/>
  <c r="L3870" i="7"/>
  <c r="G3870" i="7"/>
  <c r="L3869" i="7"/>
  <c r="G3869" i="7"/>
  <c r="L3868" i="7"/>
  <c r="G3868" i="7"/>
  <c r="L3867" i="7"/>
  <c r="G3867" i="7"/>
  <c r="L3866" i="7"/>
  <c r="G3866" i="7"/>
  <c r="L3865" i="7"/>
  <c r="G3865" i="7"/>
  <c r="L3864" i="7"/>
  <c r="G3864" i="7"/>
  <c r="L3863" i="7"/>
  <c r="G3863" i="7"/>
  <c r="L3862" i="7"/>
  <c r="G3862" i="7"/>
  <c r="L3861" i="7"/>
  <c r="G3861" i="7"/>
  <c r="L3860" i="7"/>
  <c r="G3860" i="7"/>
  <c r="L3859" i="7"/>
  <c r="G3859" i="7"/>
  <c r="L3858" i="7"/>
  <c r="G3858" i="7"/>
  <c r="L3857" i="7"/>
  <c r="G3857" i="7"/>
  <c r="L3856" i="7"/>
  <c r="G3856" i="7"/>
  <c r="L3855" i="7"/>
  <c r="G3855" i="7"/>
  <c r="L3854" i="7"/>
  <c r="G3854" i="7"/>
  <c r="L3853" i="7"/>
  <c r="G3853" i="7"/>
  <c r="L3852" i="7"/>
  <c r="G3852" i="7"/>
  <c r="L3851" i="7"/>
  <c r="G3851" i="7"/>
  <c r="L3850" i="7"/>
  <c r="G3850" i="7"/>
  <c r="L3849" i="7"/>
  <c r="G3849" i="7"/>
  <c r="L3848" i="7"/>
  <c r="G3848" i="7"/>
  <c r="L3847" i="7"/>
  <c r="G3847" i="7"/>
  <c r="L3846" i="7"/>
  <c r="G3846" i="7"/>
  <c r="L3845" i="7"/>
  <c r="G3845" i="7"/>
  <c r="L3844" i="7"/>
  <c r="G3844" i="7"/>
  <c r="L3843" i="7"/>
  <c r="G3843" i="7"/>
  <c r="L3842" i="7"/>
  <c r="G3842" i="7"/>
  <c r="L3841" i="7"/>
  <c r="G3841" i="7"/>
  <c r="L3840" i="7"/>
  <c r="G3840" i="7"/>
  <c r="L3839" i="7"/>
  <c r="G3839" i="7"/>
  <c r="L3838" i="7"/>
  <c r="G3838" i="7"/>
  <c r="L3837" i="7"/>
  <c r="G3837" i="7"/>
  <c r="L3836" i="7"/>
  <c r="G3836" i="7"/>
  <c r="L3835" i="7"/>
  <c r="G3835" i="7"/>
  <c r="L3834" i="7"/>
  <c r="G3834" i="7"/>
  <c r="L3833" i="7"/>
  <c r="G3833" i="7"/>
  <c r="L3832" i="7"/>
  <c r="G3832" i="7"/>
  <c r="L3831" i="7"/>
  <c r="G3831" i="7"/>
  <c r="L3830" i="7"/>
  <c r="G3830" i="7"/>
  <c r="L3829" i="7"/>
  <c r="G3829" i="7"/>
  <c r="L3828" i="7"/>
  <c r="G3828" i="7"/>
  <c r="L3827" i="7"/>
  <c r="G3827" i="7"/>
  <c r="L3826" i="7"/>
  <c r="G3826" i="7"/>
  <c r="L3825" i="7"/>
  <c r="G3825" i="7"/>
  <c r="L3824" i="7"/>
  <c r="G3824" i="7"/>
  <c r="L3823" i="7"/>
  <c r="G3823" i="7"/>
  <c r="L3822" i="7"/>
  <c r="G3822" i="7"/>
  <c r="L3821" i="7"/>
  <c r="G3821" i="7"/>
  <c r="L3820" i="7"/>
  <c r="G3820" i="7"/>
  <c r="L3819" i="7"/>
  <c r="G3819" i="7"/>
  <c r="L3818" i="7"/>
  <c r="G3818" i="7"/>
  <c r="L3817" i="7"/>
  <c r="G3817" i="7"/>
  <c r="L3816" i="7"/>
  <c r="G3816" i="7"/>
  <c r="L3815" i="7"/>
  <c r="G3815" i="7"/>
  <c r="L3814" i="7"/>
  <c r="G3814" i="7"/>
  <c r="L3813" i="7"/>
  <c r="G3813" i="7"/>
  <c r="L3812" i="7"/>
  <c r="G3812" i="7"/>
  <c r="L3811" i="7"/>
  <c r="G3811" i="7"/>
  <c r="L3810" i="7"/>
  <c r="G3810" i="7"/>
  <c r="L3809" i="7"/>
  <c r="G3809" i="7"/>
  <c r="L3808" i="7"/>
  <c r="G3808" i="7"/>
  <c r="L3807" i="7"/>
  <c r="G3807" i="7"/>
  <c r="L3806" i="7"/>
  <c r="G3806" i="7"/>
  <c r="L3805" i="7"/>
  <c r="G3805" i="7"/>
  <c r="L3804" i="7"/>
  <c r="G3804" i="7"/>
  <c r="L3803" i="7"/>
  <c r="G3803" i="7"/>
  <c r="L3802" i="7"/>
  <c r="G3802" i="7"/>
  <c r="L3801" i="7"/>
  <c r="G3801" i="7"/>
  <c r="L3800" i="7"/>
  <c r="G3800" i="7"/>
  <c r="L3799" i="7"/>
  <c r="G3799" i="7"/>
  <c r="L3798" i="7"/>
  <c r="G3798" i="7"/>
  <c r="L3797" i="7"/>
  <c r="G3797" i="7"/>
  <c r="L3796" i="7"/>
  <c r="G3796" i="7"/>
  <c r="L3795" i="7"/>
  <c r="G3795" i="7"/>
  <c r="L3794" i="7"/>
  <c r="G3794" i="7"/>
  <c r="L3793" i="7"/>
  <c r="G3793" i="7"/>
  <c r="L3792" i="7"/>
  <c r="G3792" i="7"/>
  <c r="L3791" i="7"/>
  <c r="G3791" i="7"/>
  <c r="L3790" i="7"/>
  <c r="G3790" i="7"/>
  <c r="L3789" i="7"/>
  <c r="G3789" i="7"/>
  <c r="L3788" i="7"/>
  <c r="G3788" i="7"/>
  <c r="L3787" i="7"/>
  <c r="G3787" i="7"/>
  <c r="L3786" i="7"/>
  <c r="G3786" i="7"/>
  <c r="L3785" i="7"/>
  <c r="G3785" i="7"/>
  <c r="L3784" i="7"/>
  <c r="G3784" i="7"/>
  <c r="L3783" i="7"/>
  <c r="G3783" i="7"/>
  <c r="L3782" i="7"/>
  <c r="G3782" i="7"/>
  <c r="L3781" i="7"/>
  <c r="G3781" i="7"/>
  <c r="L3780" i="7"/>
  <c r="G3780" i="7"/>
  <c r="L3779" i="7"/>
  <c r="G3779" i="7"/>
  <c r="L3778" i="7"/>
  <c r="G3778" i="7"/>
  <c r="L3777" i="7"/>
  <c r="G3777" i="7"/>
  <c r="L3776" i="7"/>
  <c r="G3776" i="7"/>
  <c r="L3775" i="7"/>
  <c r="G3775" i="7"/>
  <c r="L3774" i="7"/>
  <c r="G3774" i="7"/>
  <c r="L3773" i="7"/>
  <c r="G3773" i="7"/>
  <c r="L3772" i="7"/>
  <c r="G3772" i="7"/>
  <c r="L3771" i="7"/>
  <c r="G3771" i="7"/>
  <c r="L3770" i="7"/>
  <c r="G3770" i="7"/>
  <c r="L3769" i="7"/>
  <c r="G3769" i="7"/>
  <c r="L3768" i="7"/>
  <c r="G3768" i="7"/>
  <c r="L3767" i="7"/>
  <c r="G3767" i="7"/>
  <c r="L3766" i="7"/>
  <c r="G3766" i="7"/>
  <c r="L3765" i="7"/>
  <c r="G3765" i="7"/>
  <c r="L3764" i="7"/>
  <c r="G3764" i="7"/>
  <c r="L3763" i="7"/>
  <c r="G3763" i="7"/>
  <c r="L3762" i="7"/>
  <c r="G3762" i="7"/>
  <c r="L3761" i="7"/>
  <c r="G3761" i="7"/>
  <c r="L3760" i="7"/>
  <c r="G3760" i="7"/>
  <c r="L3759" i="7"/>
  <c r="G3759" i="7"/>
  <c r="L3758" i="7"/>
  <c r="G3758" i="7"/>
  <c r="L3757" i="7"/>
  <c r="G3757" i="7"/>
  <c r="L3756" i="7"/>
  <c r="G3756" i="7"/>
  <c r="L3755" i="7"/>
  <c r="G3755" i="7"/>
  <c r="L3754" i="7"/>
  <c r="G3754" i="7"/>
  <c r="L3753" i="7"/>
  <c r="G3753" i="7"/>
  <c r="L3752" i="7"/>
  <c r="G3752" i="7"/>
  <c r="L3751" i="7"/>
  <c r="G3751" i="7"/>
  <c r="L3750" i="7"/>
  <c r="G3750" i="7"/>
  <c r="L3749" i="7"/>
  <c r="G3749" i="7"/>
  <c r="L3748" i="7"/>
  <c r="G3748" i="7"/>
  <c r="L3747" i="7"/>
  <c r="G3747" i="7"/>
  <c r="L3746" i="7"/>
  <c r="G3746" i="7"/>
  <c r="L3745" i="7"/>
  <c r="G3745" i="7"/>
  <c r="L3744" i="7"/>
  <c r="G3744" i="7"/>
  <c r="L3743" i="7"/>
  <c r="G3743" i="7"/>
  <c r="L3742" i="7"/>
  <c r="G3742" i="7"/>
  <c r="L3741" i="7"/>
  <c r="G3741" i="7"/>
  <c r="L3740" i="7"/>
  <c r="G3740" i="7"/>
  <c r="L3739" i="7"/>
  <c r="G3739" i="7"/>
  <c r="L3738" i="7"/>
  <c r="G3738" i="7"/>
  <c r="L3737" i="7"/>
  <c r="G3737" i="7"/>
  <c r="L3736" i="7"/>
  <c r="G3736" i="7"/>
  <c r="L3735" i="7"/>
  <c r="G3735" i="7"/>
  <c r="L3734" i="7"/>
  <c r="G3734" i="7"/>
  <c r="L3733" i="7"/>
  <c r="G3733" i="7"/>
  <c r="L3732" i="7"/>
  <c r="G3732" i="7"/>
  <c r="L3731" i="7"/>
  <c r="G3731" i="7"/>
  <c r="L3730" i="7"/>
  <c r="G3730" i="7"/>
  <c r="L3729" i="7"/>
  <c r="G3729" i="7"/>
  <c r="L3728" i="7"/>
  <c r="G3728" i="7"/>
  <c r="L3727" i="7"/>
  <c r="G3727" i="7"/>
  <c r="L3726" i="7"/>
  <c r="G3726" i="7"/>
  <c r="L3725" i="7"/>
  <c r="G3725" i="7"/>
  <c r="L3724" i="7"/>
  <c r="G3724" i="7"/>
  <c r="L3723" i="7"/>
  <c r="G3723" i="7"/>
  <c r="L3722" i="7"/>
  <c r="G3722" i="7"/>
  <c r="L3721" i="7"/>
  <c r="G3721" i="7"/>
  <c r="L3720" i="7"/>
  <c r="G3720" i="7"/>
  <c r="L3719" i="7"/>
  <c r="G3719" i="7"/>
  <c r="L3718" i="7"/>
  <c r="G3718" i="7"/>
  <c r="L3717" i="7"/>
  <c r="G3717" i="7"/>
  <c r="L3716" i="7"/>
  <c r="G3716" i="7"/>
  <c r="L3715" i="7"/>
  <c r="G3715" i="7"/>
  <c r="L3714" i="7"/>
  <c r="G3714" i="7"/>
  <c r="L3713" i="7"/>
  <c r="G3713" i="7"/>
  <c r="L3712" i="7"/>
  <c r="G3712" i="7"/>
  <c r="L3711" i="7"/>
  <c r="G3711" i="7"/>
  <c r="L3710" i="7"/>
  <c r="G3710" i="7"/>
  <c r="L3709" i="7"/>
  <c r="G3709" i="7"/>
  <c r="L3708" i="7"/>
  <c r="G3708" i="7"/>
  <c r="L3707" i="7"/>
  <c r="G3707" i="7"/>
  <c r="L3706" i="7"/>
  <c r="G3706" i="7"/>
  <c r="L3705" i="7"/>
  <c r="G3705" i="7"/>
  <c r="L3704" i="7"/>
  <c r="G3704" i="7"/>
  <c r="L3703" i="7"/>
  <c r="G3703" i="7"/>
  <c r="L3702" i="7"/>
  <c r="G3702" i="7"/>
  <c r="L3701" i="7"/>
  <c r="G3701" i="7"/>
  <c r="L3700" i="7"/>
  <c r="G3700" i="7"/>
  <c r="L3699" i="7"/>
  <c r="G3699" i="7"/>
  <c r="L3698" i="7"/>
  <c r="G3698" i="7"/>
  <c r="L3697" i="7"/>
  <c r="G3697" i="7"/>
  <c r="L3696" i="7"/>
  <c r="G3696" i="7"/>
  <c r="L3695" i="7"/>
  <c r="G3695" i="7"/>
  <c r="L3694" i="7"/>
  <c r="G3694" i="7"/>
  <c r="L3693" i="7"/>
  <c r="G3693" i="7"/>
  <c r="L3692" i="7"/>
  <c r="G3692" i="7"/>
  <c r="L3691" i="7"/>
  <c r="G3691" i="7"/>
  <c r="L3690" i="7"/>
  <c r="G3690" i="7"/>
  <c r="L3689" i="7"/>
  <c r="G3689" i="7"/>
  <c r="L3688" i="7"/>
  <c r="G3688" i="7"/>
  <c r="L3687" i="7"/>
  <c r="G3687" i="7"/>
  <c r="L3686" i="7"/>
  <c r="G3686" i="7"/>
  <c r="L3685" i="7"/>
  <c r="G3685" i="7"/>
  <c r="L3684" i="7"/>
  <c r="G3684" i="7"/>
  <c r="L3683" i="7"/>
  <c r="G3683" i="7"/>
  <c r="L3682" i="7"/>
  <c r="G3682" i="7"/>
  <c r="L3681" i="7"/>
  <c r="G3681" i="7"/>
  <c r="L3680" i="7"/>
  <c r="G3680" i="7"/>
  <c r="L3679" i="7"/>
  <c r="G3679" i="7"/>
  <c r="L3678" i="7"/>
  <c r="G3678" i="7"/>
  <c r="L3677" i="7"/>
  <c r="G3677" i="7"/>
  <c r="L3676" i="7"/>
  <c r="G3676" i="7"/>
  <c r="L3675" i="7"/>
  <c r="G3675" i="7"/>
  <c r="L3674" i="7"/>
  <c r="G3674" i="7"/>
  <c r="L3673" i="7"/>
  <c r="G3673" i="7"/>
  <c r="L3672" i="7"/>
  <c r="G3672" i="7"/>
  <c r="L3671" i="7"/>
  <c r="G3671" i="7"/>
  <c r="L3670" i="7"/>
  <c r="G3670" i="7"/>
  <c r="L3669" i="7"/>
  <c r="G3669" i="7"/>
  <c r="L3668" i="7"/>
  <c r="G3668" i="7"/>
  <c r="L3667" i="7"/>
  <c r="G3667" i="7"/>
  <c r="L3666" i="7"/>
  <c r="G3666" i="7"/>
  <c r="L3665" i="7"/>
  <c r="G3665" i="7"/>
  <c r="L3664" i="7"/>
  <c r="G3664" i="7"/>
  <c r="L3663" i="7"/>
  <c r="G3663" i="7"/>
  <c r="L3662" i="7"/>
  <c r="G3662" i="7"/>
  <c r="L3661" i="7"/>
  <c r="G3661" i="7"/>
  <c r="L3660" i="7"/>
  <c r="G3660" i="7"/>
  <c r="L3659" i="7"/>
  <c r="G3659" i="7"/>
  <c r="L3658" i="7"/>
  <c r="G3658" i="7"/>
  <c r="L3657" i="7"/>
  <c r="G3657" i="7"/>
  <c r="L3656" i="7"/>
  <c r="G3656" i="7"/>
  <c r="L3655" i="7"/>
  <c r="G3655" i="7"/>
  <c r="L3654" i="7"/>
  <c r="G3654" i="7"/>
  <c r="L3653" i="7"/>
  <c r="G3653" i="7"/>
  <c r="L3652" i="7"/>
  <c r="G3652" i="7"/>
  <c r="L3651" i="7"/>
  <c r="G3651" i="7"/>
  <c r="L3650" i="7"/>
  <c r="G3650" i="7"/>
  <c r="L3649" i="7"/>
  <c r="G3649" i="7"/>
  <c r="L3648" i="7"/>
  <c r="G3648" i="7"/>
  <c r="L3647" i="7"/>
  <c r="G3647" i="7"/>
  <c r="L3646" i="7"/>
  <c r="G3646" i="7"/>
  <c r="L3645" i="7"/>
  <c r="G3645" i="7"/>
  <c r="L3644" i="7"/>
  <c r="G3644" i="7"/>
  <c r="L3643" i="7"/>
  <c r="G3643" i="7"/>
  <c r="L3642" i="7"/>
  <c r="G3642" i="7"/>
  <c r="L3641" i="7"/>
  <c r="G3641" i="7"/>
  <c r="L3640" i="7"/>
  <c r="G3640" i="7"/>
  <c r="L3639" i="7"/>
  <c r="G3639" i="7"/>
  <c r="L3638" i="7"/>
  <c r="G3638" i="7"/>
  <c r="L3637" i="7"/>
  <c r="G3637" i="7"/>
  <c r="L3636" i="7"/>
  <c r="G3636" i="7"/>
  <c r="L3635" i="7"/>
  <c r="G3635" i="7"/>
  <c r="L3634" i="7"/>
  <c r="G3634" i="7"/>
  <c r="L3633" i="7"/>
  <c r="G3633" i="7"/>
  <c r="L3632" i="7"/>
  <c r="G3632" i="7"/>
  <c r="L3631" i="7"/>
  <c r="G3631" i="7"/>
  <c r="L3630" i="7"/>
  <c r="G3630" i="7"/>
  <c r="L3629" i="7"/>
  <c r="G3629" i="7"/>
  <c r="L3628" i="7"/>
  <c r="G3628" i="7"/>
  <c r="L3627" i="7"/>
  <c r="G3627" i="7"/>
  <c r="L3626" i="7"/>
  <c r="G3626" i="7"/>
  <c r="L3625" i="7"/>
  <c r="G3625" i="7"/>
  <c r="L3624" i="7"/>
  <c r="G3624" i="7"/>
  <c r="L3623" i="7"/>
  <c r="G3623" i="7"/>
  <c r="L3622" i="7"/>
  <c r="G3622" i="7"/>
  <c r="L3621" i="7"/>
  <c r="G3621" i="7"/>
  <c r="L3620" i="7"/>
  <c r="G3620" i="7"/>
  <c r="L3619" i="7"/>
  <c r="G3619" i="7"/>
  <c r="L3618" i="7"/>
  <c r="G3618" i="7"/>
  <c r="L3617" i="7"/>
  <c r="G3617" i="7"/>
  <c r="L3616" i="7"/>
  <c r="G3616" i="7"/>
  <c r="L3615" i="7"/>
  <c r="G3615" i="7"/>
  <c r="L3614" i="7"/>
  <c r="G3614" i="7"/>
  <c r="L3613" i="7"/>
  <c r="G3613" i="7"/>
  <c r="L3612" i="7"/>
  <c r="G3612" i="7"/>
  <c r="L3611" i="7"/>
  <c r="G3611" i="7"/>
  <c r="L3610" i="7"/>
  <c r="G3610" i="7"/>
  <c r="L3609" i="7"/>
  <c r="G3609" i="7"/>
  <c r="L3608" i="7"/>
  <c r="G3608" i="7"/>
  <c r="L3607" i="7"/>
  <c r="G3607" i="7"/>
  <c r="L3606" i="7"/>
  <c r="G3606" i="7"/>
  <c r="L3605" i="7"/>
  <c r="G3605" i="7"/>
  <c r="L3604" i="7"/>
  <c r="G3604" i="7"/>
  <c r="L3603" i="7"/>
  <c r="G3603" i="7"/>
  <c r="L3602" i="7"/>
  <c r="G3602" i="7"/>
  <c r="L3601" i="7"/>
  <c r="G3601" i="7"/>
  <c r="L3600" i="7"/>
  <c r="G3600" i="7"/>
  <c r="L3599" i="7"/>
  <c r="G3599" i="7"/>
  <c r="L3598" i="7"/>
  <c r="G3598" i="7"/>
  <c r="L3597" i="7"/>
  <c r="G3597" i="7"/>
  <c r="L3596" i="7"/>
  <c r="G3596" i="7"/>
  <c r="L3595" i="7"/>
  <c r="G3595" i="7"/>
  <c r="L3594" i="7"/>
  <c r="G3594" i="7"/>
  <c r="L3593" i="7"/>
  <c r="G3593" i="7"/>
  <c r="L3592" i="7"/>
  <c r="G3592" i="7"/>
  <c r="L3591" i="7"/>
  <c r="G3591" i="7"/>
  <c r="L3590" i="7"/>
  <c r="G3590" i="7"/>
  <c r="L3589" i="7"/>
  <c r="G3589" i="7"/>
  <c r="L3588" i="7"/>
  <c r="G3588" i="7"/>
  <c r="L3587" i="7"/>
  <c r="G3587" i="7"/>
  <c r="L3586" i="7"/>
  <c r="G3586" i="7"/>
  <c r="L3585" i="7"/>
  <c r="G3585" i="7"/>
  <c r="L3584" i="7"/>
  <c r="G3584" i="7"/>
  <c r="L3583" i="7"/>
  <c r="G3583" i="7"/>
  <c r="L3582" i="7"/>
  <c r="G3582" i="7"/>
  <c r="L3581" i="7"/>
  <c r="G3581" i="7"/>
  <c r="L3580" i="7"/>
  <c r="G3580" i="7"/>
  <c r="L3579" i="7"/>
  <c r="G3579" i="7"/>
  <c r="L3578" i="7"/>
  <c r="G3578" i="7"/>
  <c r="L3577" i="7"/>
  <c r="G3577" i="7"/>
  <c r="L3576" i="7"/>
  <c r="G3576" i="7"/>
  <c r="L3575" i="7"/>
  <c r="G3575" i="7"/>
  <c r="L3574" i="7"/>
  <c r="G3574" i="7"/>
  <c r="L3573" i="7"/>
  <c r="G3573" i="7"/>
  <c r="L3572" i="7"/>
  <c r="G3572" i="7"/>
  <c r="L3571" i="7"/>
  <c r="G3571" i="7"/>
  <c r="L3570" i="7"/>
  <c r="G3570" i="7"/>
  <c r="L3569" i="7"/>
  <c r="G3569" i="7"/>
  <c r="L3568" i="7"/>
  <c r="G3568" i="7"/>
  <c r="L3567" i="7"/>
  <c r="G3567" i="7"/>
  <c r="L3566" i="7"/>
  <c r="G3566" i="7"/>
  <c r="L3565" i="7"/>
  <c r="G3565" i="7"/>
  <c r="L3564" i="7"/>
  <c r="G3564" i="7"/>
  <c r="L3563" i="7"/>
  <c r="G3563" i="7"/>
  <c r="L3562" i="7"/>
  <c r="G3562" i="7"/>
  <c r="L3561" i="7"/>
  <c r="G3561" i="7"/>
  <c r="L3560" i="7"/>
  <c r="G3560" i="7"/>
  <c r="L3559" i="7"/>
  <c r="G3559" i="7"/>
  <c r="L3558" i="7"/>
  <c r="G3558" i="7"/>
  <c r="L3557" i="7"/>
  <c r="G3557" i="7"/>
  <c r="L3556" i="7"/>
  <c r="G3556" i="7"/>
  <c r="L3555" i="7"/>
  <c r="G3555" i="7"/>
  <c r="L3554" i="7"/>
  <c r="G3554" i="7"/>
  <c r="L3553" i="7"/>
  <c r="G3553" i="7"/>
  <c r="L3552" i="7"/>
  <c r="G3552" i="7"/>
  <c r="L3551" i="7"/>
  <c r="G3551" i="7"/>
  <c r="L3550" i="7"/>
  <c r="G3550" i="7"/>
  <c r="L3549" i="7"/>
  <c r="G3549" i="7"/>
  <c r="L3548" i="7"/>
  <c r="G3548" i="7"/>
  <c r="L3547" i="7"/>
  <c r="G3547" i="7"/>
  <c r="L3546" i="7"/>
  <c r="G3546" i="7"/>
  <c r="L3545" i="7"/>
  <c r="G3545" i="7"/>
  <c r="L3544" i="7"/>
  <c r="G3544" i="7"/>
  <c r="L3543" i="7"/>
  <c r="G3543" i="7"/>
  <c r="L3542" i="7"/>
  <c r="G3542" i="7"/>
  <c r="L3541" i="7"/>
  <c r="G3541" i="7"/>
  <c r="L3540" i="7"/>
  <c r="G3540" i="7"/>
  <c r="L3539" i="7"/>
  <c r="G3539" i="7"/>
  <c r="L3538" i="7"/>
  <c r="G3538" i="7"/>
  <c r="L3537" i="7"/>
  <c r="G3537" i="7"/>
  <c r="L3536" i="7"/>
  <c r="G3536" i="7"/>
  <c r="L3535" i="7"/>
  <c r="G3535" i="7"/>
  <c r="L3534" i="7"/>
  <c r="G3534" i="7"/>
  <c r="L3533" i="7"/>
  <c r="G3533" i="7"/>
  <c r="L3532" i="7"/>
  <c r="G3532" i="7"/>
  <c r="L3531" i="7"/>
  <c r="G3531" i="7"/>
  <c r="L3530" i="7"/>
  <c r="G3530" i="7"/>
  <c r="L3529" i="7"/>
  <c r="G3529" i="7"/>
  <c r="L3528" i="7"/>
  <c r="G3528" i="7"/>
  <c r="L3527" i="7"/>
  <c r="G3527" i="7"/>
  <c r="L3526" i="7"/>
  <c r="G3526" i="7"/>
  <c r="L3525" i="7"/>
  <c r="G3525" i="7"/>
  <c r="L3524" i="7"/>
  <c r="G3524" i="7"/>
  <c r="L3523" i="7"/>
  <c r="G3523" i="7"/>
  <c r="L3522" i="7"/>
  <c r="G3522" i="7"/>
  <c r="L3521" i="7"/>
  <c r="G3521" i="7"/>
  <c r="L3520" i="7"/>
  <c r="G3520" i="7"/>
  <c r="L3519" i="7"/>
  <c r="G3519" i="7"/>
  <c r="L3518" i="7"/>
  <c r="G3518" i="7"/>
  <c r="L3517" i="7"/>
  <c r="G3517" i="7"/>
  <c r="L3516" i="7"/>
  <c r="G3516" i="7"/>
  <c r="L3515" i="7"/>
  <c r="G3515" i="7"/>
  <c r="L3514" i="7"/>
  <c r="G3514" i="7"/>
  <c r="L3513" i="7"/>
  <c r="G3513" i="7"/>
  <c r="L3512" i="7"/>
  <c r="G3512" i="7"/>
  <c r="L3511" i="7"/>
  <c r="G3511" i="7"/>
  <c r="L3510" i="7"/>
  <c r="G3510" i="7"/>
  <c r="L3509" i="7"/>
  <c r="G3509" i="7"/>
  <c r="L3508" i="7"/>
  <c r="G3508" i="7"/>
  <c r="L3507" i="7"/>
  <c r="G3507" i="7"/>
  <c r="L3506" i="7"/>
  <c r="G3506" i="7"/>
  <c r="L3505" i="7"/>
  <c r="G3505" i="7"/>
  <c r="L3504" i="7"/>
  <c r="G3504" i="7"/>
  <c r="L3503" i="7"/>
  <c r="G3503" i="7"/>
  <c r="L3502" i="7"/>
  <c r="G3502" i="7"/>
  <c r="L3501" i="7"/>
  <c r="G3501" i="7"/>
  <c r="L3500" i="7"/>
  <c r="G3500" i="7"/>
  <c r="L3499" i="7"/>
  <c r="G3499" i="7"/>
  <c r="L3498" i="7"/>
  <c r="G3498" i="7"/>
  <c r="L3497" i="7"/>
  <c r="G3497" i="7"/>
  <c r="L3496" i="7"/>
  <c r="G3496" i="7"/>
  <c r="L3495" i="7"/>
  <c r="G3495" i="7"/>
  <c r="L3494" i="7"/>
  <c r="G3494" i="7"/>
  <c r="L3493" i="7"/>
  <c r="G3493" i="7"/>
  <c r="L3492" i="7"/>
  <c r="G3492" i="7"/>
  <c r="L3491" i="7"/>
  <c r="G3491" i="7"/>
  <c r="L3490" i="7"/>
  <c r="G3490" i="7"/>
  <c r="L3489" i="7"/>
  <c r="G3489" i="7"/>
  <c r="L3488" i="7"/>
  <c r="G3488" i="7"/>
  <c r="L3487" i="7"/>
  <c r="G3487" i="7"/>
  <c r="L3486" i="7"/>
  <c r="G3486" i="7"/>
  <c r="L3485" i="7"/>
  <c r="G3485" i="7"/>
  <c r="L3484" i="7"/>
  <c r="G3484" i="7"/>
  <c r="L3483" i="7"/>
  <c r="G3483" i="7"/>
  <c r="L3482" i="7"/>
  <c r="G3482" i="7"/>
  <c r="L3481" i="7"/>
  <c r="G3481" i="7"/>
  <c r="L3480" i="7"/>
  <c r="G3480" i="7"/>
  <c r="L3479" i="7"/>
  <c r="G3479" i="7"/>
  <c r="L3478" i="7"/>
  <c r="G3478" i="7"/>
  <c r="L3477" i="7"/>
  <c r="G3477" i="7"/>
  <c r="L3476" i="7"/>
  <c r="G3476" i="7"/>
  <c r="L3475" i="7"/>
  <c r="G3475" i="7"/>
  <c r="L3474" i="7"/>
  <c r="G3474" i="7"/>
  <c r="L3473" i="7"/>
  <c r="G3473" i="7"/>
  <c r="L3472" i="7"/>
  <c r="G3472" i="7"/>
  <c r="L3471" i="7"/>
  <c r="G3471" i="7"/>
  <c r="L3470" i="7"/>
  <c r="G3470" i="7"/>
  <c r="L3469" i="7"/>
  <c r="G3469" i="7"/>
  <c r="L3468" i="7"/>
  <c r="G3468" i="7"/>
  <c r="L3467" i="7"/>
  <c r="G3467" i="7"/>
  <c r="L3466" i="7"/>
  <c r="G3466" i="7"/>
  <c r="L3465" i="7"/>
  <c r="G3465" i="7"/>
  <c r="L3464" i="7"/>
  <c r="G3464" i="7"/>
  <c r="L3463" i="7"/>
  <c r="G3463" i="7"/>
  <c r="L3462" i="7"/>
  <c r="G3462" i="7"/>
  <c r="L3461" i="7"/>
  <c r="G3461" i="7"/>
  <c r="L3460" i="7"/>
  <c r="G3460" i="7"/>
  <c r="L3459" i="7"/>
  <c r="G3459" i="7"/>
  <c r="L3458" i="7"/>
  <c r="G3458" i="7"/>
  <c r="L3457" i="7"/>
  <c r="G3457" i="7"/>
  <c r="L3456" i="7"/>
  <c r="G3456" i="7"/>
  <c r="L3455" i="7"/>
  <c r="G3455" i="7"/>
  <c r="L3454" i="7"/>
  <c r="G3454" i="7"/>
  <c r="L3453" i="7"/>
  <c r="G3453" i="7"/>
  <c r="L3452" i="7"/>
  <c r="G3452" i="7"/>
  <c r="L3451" i="7"/>
  <c r="G3451" i="7"/>
  <c r="L3450" i="7"/>
  <c r="G3450" i="7"/>
  <c r="L3449" i="7"/>
  <c r="G3449" i="7"/>
  <c r="L3448" i="7"/>
  <c r="G3448" i="7"/>
  <c r="L3447" i="7"/>
  <c r="G3447" i="7"/>
  <c r="L3446" i="7"/>
  <c r="G3446" i="7"/>
  <c r="L3445" i="7"/>
  <c r="G3445" i="7"/>
  <c r="L3444" i="7"/>
  <c r="G3444" i="7"/>
  <c r="L3443" i="7"/>
  <c r="G3443" i="7"/>
  <c r="L3442" i="7"/>
  <c r="G3442" i="7"/>
  <c r="L3441" i="7"/>
  <c r="G3441" i="7"/>
  <c r="L3440" i="7"/>
  <c r="G3440" i="7"/>
  <c r="L3439" i="7"/>
  <c r="G3439" i="7"/>
  <c r="L3438" i="7"/>
  <c r="G3438" i="7"/>
  <c r="L3437" i="7"/>
  <c r="G3437" i="7"/>
  <c r="L3436" i="7"/>
  <c r="G3436" i="7"/>
  <c r="L3435" i="7"/>
  <c r="G3435" i="7"/>
  <c r="L3434" i="7"/>
  <c r="G3434" i="7"/>
  <c r="L3433" i="7"/>
  <c r="G3433" i="7"/>
  <c r="L3432" i="7"/>
  <c r="G3432" i="7"/>
  <c r="L3431" i="7"/>
  <c r="G3431" i="7"/>
  <c r="L3430" i="7"/>
  <c r="G3430" i="7"/>
  <c r="L3429" i="7"/>
  <c r="G3429" i="7"/>
  <c r="L3428" i="7"/>
  <c r="G3428" i="7"/>
  <c r="L3427" i="7"/>
  <c r="G3427" i="7"/>
  <c r="L3426" i="7"/>
  <c r="G3426" i="7"/>
  <c r="L3425" i="7"/>
  <c r="G3425" i="7"/>
  <c r="L3424" i="7"/>
  <c r="G3424" i="7"/>
  <c r="L3423" i="7"/>
  <c r="G3423" i="7"/>
  <c r="L3422" i="7"/>
  <c r="G3422" i="7"/>
  <c r="L3421" i="7"/>
  <c r="G3421" i="7"/>
  <c r="L3420" i="7"/>
  <c r="G3420" i="7"/>
  <c r="L3419" i="7"/>
  <c r="G3419" i="7"/>
  <c r="L3418" i="7"/>
  <c r="G3418" i="7"/>
  <c r="L3417" i="7"/>
  <c r="G3417" i="7"/>
  <c r="L3416" i="7"/>
  <c r="G3416" i="7"/>
  <c r="L3415" i="7"/>
  <c r="G3415" i="7"/>
  <c r="L3414" i="7"/>
  <c r="G3414" i="7"/>
  <c r="L3413" i="7"/>
  <c r="G3413" i="7"/>
  <c r="L3412" i="7"/>
  <c r="G3412" i="7"/>
  <c r="L3411" i="7"/>
  <c r="G3411" i="7"/>
  <c r="L3410" i="7"/>
  <c r="G3410" i="7"/>
  <c r="L3409" i="7"/>
  <c r="G3409" i="7"/>
  <c r="L3408" i="7"/>
  <c r="G3408" i="7"/>
  <c r="L3407" i="7"/>
  <c r="G3407" i="7"/>
  <c r="L3406" i="7"/>
  <c r="G3406" i="7"/>
  <c r="L3405" i="7"/>
  <c r="G3405" i="7"/>
  <c r="L3404" i="7"/>
  <c r="G3404" i="7"/>
  <c r="L3403" i="7"/>
  <c r="G3403" i="7"/>
  <c r="L3402" i="7"/>
  <c r="G3402" i="7"/>
  <c r="L3401" i="7"/>
  <c r="G3401" i="7"/>
  <c r="L3400" i="7"/>
  <c r="G3400" i="7"/>
  <c r="L3399" i="7"/>
  <c r="G3399" i="7"/>
  <c r="L3398" i="7"/>
  <c r="G3398" i="7"/>
  <c r="L3397" i="7"/>
  <c r="G3397" i="7"/>
  <c r="L3396" i="7"/>
  <c r="G3396" i="7"/>
  <c r="L3395" i="7"/>
  <c r="G3395" i="7"/>
  <c r="L3394" i="7"/>
  <c r="G3394" i="7"/>
  <c r="L3393" i="7"/>
  <c r="G3393" i="7"/>
  <c r="L3392" i="7"/>
  <c r="G3392" i="7"/>
  <c r="L3391" i="7"/>
  <c r="G3391" i="7"/>
  <c r="L3390" i="7"/>
  <c r="G3390" i="7"/>
  <c r="L3389" i="7"/>
  <c r="G3389" i="7"/>
  <c r="L3388" i="7"/>
  <c r="G3388" i="7"/>
  <c r="L3387" i="7"/>
  <c r="G3387" i="7"/>
  <c r="L3386" i="7"/>
  <c r="G3386" i="7"/>
  <c r="L3385" i="7"/>
  <c r="G3385" i="7"/>
  <c r="L3384" i="7"/>
  <c r="G3384" i="7"/>
  <c r="L3383" i="7"/>
  <c r="G3383" i="7"/>
  <c r="L3382" i="7"/>
  <c r="G3382" i="7"/>
  <c r="L3381" i="7"/>
  <c r="G3381" i="7"/>
  <c r="L3380" i="7"/>
  <c r="G3380" i="7"/>
  <c r="L3379" i="7"/>
  <c r="G3379" i="7"/>
  <c r="L3378" i="7"/>
  <c r="G3378" i="7"/>
  <c r="L3377" i="7"/>
  <c r="G3377" i="7"/>
  <c r="L3376" i="7"/>
  <c r="G3376" i="7"/>
  <c r="L3375" i="7"/>
  <c r="G3375" i="7"/>
  <c r="L3374" i="7"/>
  <c r="G3374" i="7"/>
  <c r="L3373" i="7"/>
  <c r="G3373" i="7"/>
  <c r="L3372" i="7"/>
  <c r="G3372" i="7"/>
  <c r="L3371" i="7"/>
  <c r="G3371" i="7"/>
  <c r="L3370" i="7"/>
  <c r="G3370" i="7"/>
  <c r="L3369" i="7"/>
  <c r="G3369" i="7"/>
  <c r="L3368" i="7"/>
  <c r="G3368" i="7"/>
  <c r="L3367" i="7"/>
  <c r="G3367" i="7"/>
  <c r="L3366" i="7"/>
  <c r="G3366" i="7"/>
  <c r="L3365" i="7"/>
  <c r="G3365" i="7"/>
  <c r="L3364" i="7"/>
  <c r="G3364" i="7"/>
  <c r="L3363" i="7"/>
  <c r="G3363" i="7"/>
  <c r="L3362" i="7"/>
  <c r="G3362" i="7"/>
  <c r="L3361" i="7"/>
  <c r="G3361" i="7"/>
  <c r="L3360" i="7"/>
  <c r="G3360" i="7"/>
  <c r="L3359" i="7"/>
  <c r="G3359" i="7"/>
  <c r="L3358" i="7"/>
  <c r="G3358" i="7"/>
  <c r="L3357" i="7"/>
  <c r="G3357" i="7"/>
  <c r="L3356" i="7"/>
  <c r="G3356" i="7"/>
  <c r="L3355" i="7"/>
  <c r="G3355" i="7"/>
  <c r="L3354" i="7"/>
  <c r="G3354" i="7"/>
  <c r="L3353" i="7"/>
  <c r="G3353" i="7"/>
  <c r="L3352" i="7"/>
  <c r="G3352" i="7"/>
  <c r="L3351" i="7"/>
  <c r="G3351" i="7"/>
  <c r="L3350" i="7"/>
  <c r="G3350" i="7"/>
  <c r="L3349" i="7"/>
  <c r="G3349" i="7"/>
  <c r="L3348" i="7"/>
  <c r="G3348" i="7"/>
  <c r="L3347" i="7"/>
  <c r="G3347" i="7"/>
  <c r="L3346" i="7"/>
  <c r="G3346" i="7"/>
  <c r="L3345" i="7"/>
  <c r="G3345" i="7"/>
  <c r="L3344" i="7"/>
  <c r="G3344" i="7"/>
  <c r="L3343" i="7"/>
  <c r="G3343" i="7"/>
  <c r="L3342" i="7"/>
  <c r="G3342" i="7"/>
  <c r="L3341" i="7"/>
  <c r="G3341" i="7"/>
  <c r="L3340" i="7"/>
  <c r="G3340" i="7"/>
  <c r="L3339" i="7"/>
  <c r="G3339" i="7"/>
  <c r="L3338" i="7"/>
  <c r="G3338" i="7"/>
  <c r="L3337" i="7"/>
  <c r="G3337" i="7"/>
  <c r="L3336" i="7"/>
  <c r="G3336" i="7"/>
  <c r="L3335" i="7"/>
  <c r="G3335" i="7"/>
  <c r="L3334" i="7"/>
  <c r="G3334" i="7"/>
  <c r="L3333" i="7"/>
  <c r="G3333" i="7"/>
  <c r="L3332" i="7"/>
  <c r="G3332" i="7"/>
  <c r="L3331" i="7"/>
  <c r="G3331" i="7"/>
  <c r="L3330" i="7"/>
  <c r="G3330" i="7"/>
  <c r="L3329" i="7"/>
  <c r="G3329" i="7"/>
  <c r="L3328" i="7"/>
  <c r="G3328" i="7"/>
  <c r="L3327" i="7"/>
  <c r="G3327" i="7"/>
  <c r="L3326" i="7"/>
  <c r="G3326" i="7"/>
  <c r="L3325" i="7"/>
  <c r="G3325" i="7"/>
  <c r="L3324" i="7"/>
  <c r="G3324" i="7"/>
  <c r="L3323" i="7"/>
  <c r="G3323" i="7"/>
  <c r="L3322" i="7"/>
  <c r="G3322" i="7"/>
  <c r="L3321" i="7"/>
  <c r="G3321" i="7"/>
  <c r="L3320" i="7"/>
  <c r="G3320" i="7"/>
  <c r="L3319" i="7"/>
  <c r="G3319" i="7"/>
  <c r="L3318" i="7"/>
  <c r="G3318" i="7"/>
  <c r="L3317" i="7"/>
  <c r="G3317" i="7"/>
  <c r="L3316" i="7"/>
  <c r="G3316" i="7"/>
  <c r="L3315" i="7"/>
  <c r="G3315" i="7"/>
  <c r="L3314" i="7"/>
  <c r="G3314" i="7"/>
  <c r="L3313" i="7"/>
  <c r="G3313" i="7"/>
  <c r="L3312" i="7"/>
  <c r="G3312" i="7"/>
  <c r="L3311" i="7"/>
  <c r="G3311" i="7"/>
  <c r="L3310" i="7"/>
  <c r="G3310" i="7"/>
  <c r="L3309" i="7"/>
  <c r="G3309" i="7"/>
  <c r="L3308" i="7"/>
  <c r="G3308" i="7"/>
  <c r="L3307" i="7"/>
  <c r="G3307" i="7"/>
  <c r="L3306" i="7"/>
  <c r="G3306" i="7"/>
  <c r="L3305" i="7"/>
  <c r="G3305" i="7"/>
  <c r="L3304" i="7"/>
  <c r="G3304" i="7"/>
  <c r="L3303" i="7"/>
  <c r="G3303" i="7"/>
  <c r="L3302" i="7"/>
  <c r="G3302" i="7"/>
  <c r="L3301" i="7"/>
  <c r="G3301" i="7"/>
  <c r="L3300" i="7"/>
  <c r="G3300" i="7"/>
  <c r="L3299" i="7"/>
  <c r="G3299" i="7"/>
  <c r="L3298" i="7"/>
  <c r="G3298" i="7"/>
  <c r="L3297" i="7"/>
  <c r="G3297" i="7"/>
  <c r="L3296" i="7"/>
  <c r="G3296" i="7"/>
  <c r="L3295" i="7"/>
  <c r="G3295" i="7"/>
  <c r="L3294" i="7"/>
  <c r="G3294" i="7"/>
  <c r="L3293" i="7"/>
  <c r="G3293" i="7"/>
  <c r="L3292" i="7"/>
  <c r="G3292" i="7"/>
  <c r="L3291" i="7"/>
  <c r="G3291" i="7"/>
  <c r="L3290" i="7"/>
  <c r="G3290" i="7"/>
  <c r="L3289" i="7"/>
  <c r="G3289" i="7"/>
  <c r="L3288" i="7"/>
  <c r="G3288" i="7"/>
  <c r="L3287" i="7"/>
  <c r="G3287" i="7"/>
  <c r="L3286" i="7"/>
  <c r="G3286" i="7"/>
  <c r="L3285" i="7"/>
  <c r="G3285" i="7"/>
  <c r="L3284" i="7"/>
  <c r="G3284" i="7"/>
  <c r="L3283" i="7"/>
  <c r="G3283" i="7"/>
  <c r="L3282" i="7"/>
  <c r="G3282" i="7"/>
  <c r="L3281" i="7"/>
  <c r="G3281" i="7"/>
  <c r="L3280" i="7"/>
  <c r="G3280" i="7"/>
  <c r="L3279" i="7"/>
  <c r="G3279" i="7"/>
  <c r="L3278" i="7"/>
  <c r="G3278" i="7"/>
  <c r="L3277" i="7"/>
  <c r="G3277" i="7"/>
  <c r="L3276" i="7"/>
  <c r="G3276" i="7"/>
  <c r="L3275" i="7"/>
  <c r="G3275" i="7"/>
  <c r="L3274" i="7"/>
  <c r="G3274" i="7"/>
  <c r="L3273" i="7"/>
  <c r="G3273" i="7"/>
  <c r="L3272" i="7"/>
  <c r="G3272" i="7"/>
  <c r="L3271" i="7"/>
  <c r="G3271" i="7"/>
  <c r="L3270" i="7"/>
  <c r="G3270" i="7"/>
  <c r="L3269" i="7"/>
  <c r="G3269" i="7"/>
  <c r="L3268" i="7"/>
  <c r="G3268" i="7"/>
  <c r="L3267" i="7"/>
  <c r="G3267" i="7"/>
  <c r="L3266" i="7"/>
  <c r="G3266" i="7"/>
  <c r="L3265" i="7"/>
  <c r="G3265" i="7"/>
  <c r="L3264" i="7"/>
  <c r="G3264" i="7"/>
  <c r="L3263" i="7"/>
  <c r="G3263" i="7"/>
  <c r="L3262" i="7"/>
  <c r="G3262" i="7"/>
  <c r="L3261" i="7"/>
  <c r="G3261" i="7"/>
  <c r="L3260" i="7"/>
  <c r="G3260" i="7"/>
  <c r="L3259" i="7"/>
  <c r="G3259" i="7"/>
  <c r="L3258" i="7"/>
  <c r="G3258" i="7"/>
  <c r="L3257" i="7"/>
  <c r="G3257" i="7"/>
  <c r="L3256" i="7"/>
  <c r="G3256" i="7"/>
  <c r="L3255" i="7"/>
  <c r="G3255" i="7"/>
  <c r="L3254" i="7"/>
  <c r="G3254" i="7"/>
  <c r="L3253" i="7"/>
  <c r="G3253" i="7"/>
  <c r="L3252" i="7"/>
  <c r="G3252" i="7"/>
  <c r="L3251" i="7"/>
  <c r="G3251" i="7"/>
  <c r="L3250" i="7"/>
  <c r="G3250" i="7"/>
  <c r="L3249" i="7"/>
  <c r="G3249" i="7"/>
  <c r="L3248" i="7"/>
  <c r="G3248" i="7"/>
  <c r="L3247" i="7"/>
  <c r="G3247" i="7"/>
  <c r="L3246" i="7"/>
  <c r="G3246" i="7"/>
  <c r="L3245" i="7"/>
  <c r="G3245" i="7"/>
  <c r="L3244" i="7"/>
  <c r="G3244" i="7"/>
  <c r="L3243" i="7"/>
  <c r="G3243" i="7"/>
  <c r="L3242" i="7"/>
  <c r="G3242" i="7"/>
  <c r="L3241" i="7"/>
  <c r="G3241" i="7"/>
  <c r="L3240" i="7"/>
  <c r="G3240" i="7"/>
  <c r="L3239" i="7"/>
  <c r="G3239" i="7"/>
  <c r="L3238" i="7"/>
  <c r="G3238" i="7"/>
  <c r="L3237" i="7"/>
  <c r="G3237" i="7"/>
  <c r="L3236" i="7"/>
  <c r="G3236" i="7"/>
  <c r="L3235" i="7"/>
  <c r="G3235" i="7"/>
  <c r="L3234" i="7"/>
  <c r="G3234" i="7"/>
  <c r="L3233" i="7"/>
  <c r="G3233" i="7"/>
  <c r="L3232" i="7"/>
  <c r="G3232" i="7"/>
  <c r="L3231" i="7"/>
  <c r="G3231" i="7"/>
  <c r="L3230" i="7"/>
  <c r="G3230" i="7"/>
  <c r="L3229" i="7"/>
  <c r="G3229" i="7"/>
  <c r="L3228" i="7"/>
  <c r="G3228" i="7"/>
  <c r="L3227" i="7"/>
  <c r="G3227" i="7"/>
  <c r="L3226" i="7"/>
  <c r="G3226" i="7"/>
  <c r="L3225" i="7"/>
  <c r="G3225" i="7"/>
  <c r="L3224" i="7"/>
  <c r="G3224" i="7"/>
  <c r="L3223" i="7"/>
  <c r="G3223" i="7"/>
  <c r="L3222" i="7"/>
  <c r="G3222" i="7"/>
  <c r="L3221" i="7"/>
  <c r="G3221" i="7"/>
  <c r="L3220" i="7"/>
  <c r="G3220" i="7"/>
  <c r="L3219" i="7"/>
  <c r="G3219" i="7"/>
  <c r="L3218" i="7"/>
  <c r="G3218" i="7"/>
  <c r="L3217" i="7"/>
  <c r="G3217" i="7"/>
  <c r="L3216" i="7"/>
  <c r="G3216" i="7"/>
  <c r="L3215" i="7"/>
  <c r="G3215" i="7"/>
  <c r="L3214" i="7"/>
  <c r="G3214" i="7"/>
  <c r="L3213" i="7"/>
  <c r="G3213" i="7"/>
  <c r="L3212" i="7"/>
  <c r="G3212" i="7"/>
  <c r="L3211" i="7"/>
  <c r="G3211" i="7"/>
  <c r="L3210" i="7"/>
  <c r="G3210" i="7"/>
  <c r="L3209" i="7"/>
  <c r="G3209" i="7"/>
  <c r="L3208" i="7"/>
  <c r="G3208" i="7"/>
  <c r="L3207" i="7"/>
  <c r="G3207" i="7"/>
  <c r="L3206" i="7"/>
  <c r="G3206" i="7"/>
  <c r="L3205" i="7"/>
  <c r="G3205" i="7"/>
  <c r="L3204" i="7"/>
  <c r="G3204" i="7"/>
  <c r="L3203" i="7"/>
  <c r="G3203" i="7"/>
  <c r="L3202" i="7"/>
  <c r="G3202" i="7"/>
  <c r="L3201" i="7"/>
  <c r="G3201" i="7"/>
  <c r="L3200" i="7"/>
  <c r="G3200" i="7"/>
  <c r="L3199" i="7"/>
  <c r="G3199" i="7"/>
  <c r="L3198" i="7"/>
  <c r="G3198" i="7"/>
  <c r="L3197" i="7"/>
  <c r="G3197" i="7"/>
  <c r="L3196" i="7"/>
  <c r="G3196" i="7"/>
  <c r="L3195" i="7"/>
  <c r="G3195" i="7"/>
  <c r="L3194" i="7"/>
  <c r="G3194" i="7"/>
  <c r="L3193" i="7"/>
  <c r="G3193" i="7"/>
  <c r="L3192" i="7"/>
  <c r="G3192" i="7"/>
  <c r="L3191" i="7"/>
  <c r="G3191" i="7"/>
  <c r="L3190" i="7"/>
  <c r="G3190" i="7"/>
  <c r="L3189" i="7"/>
  <c r="G3189" i="7"/>
  <c r="L3188" i="7"/>
  <c r="G3188" i="7"/>
  <c r="L3187" i="7"/>
  <c r="G3187" i="7"/>
  <c r="L3186" i="7"/>
  <c r="G3186" i="7"/>
  <c r="L3185" i="7"/>
  <c r="G3185" i="7"/>
  <c r="L3184" i="7"/>
  <c r="G3184" i="7"/>
  <c r="L3183" i="7"/>
  <c r="G3183" i="7"/>
  <c r="L3182" i="7"/>
  <c r="G3182" i="7"/>
  <c r="L3181" i="7"/>
  <c r="G3181" i="7"/>
  <c r="L3180" i="7"/>
  <c r="G3180" i="7"/>
  <c r="L3179" i="7"/>
  <c r="G3179" i="7"/>
  <c r="L3178" i="7"/>
  <c r="G3178" i="7"/>
  <c r="L3177" i="7"/>
  <c r="G3177" i="7"/>
  <c r="L3176" i="7"/>
  <c r="G3176" i="7"/>
  <c r="L3175" i="7"/>
  <c r="G3175" i="7"/>
  <c r="L3174" i="7"/>
  <c r="G3174" i="7"/>
  <c r="L3173" i="7"/>
  <c r="G3173" i="7"/>
  <c r="L3172" i="7"/>
  <c r="G3172" i="7"/>
  <c r="L3171" i="7"/>
  <c r="G3171" i="7"/>
  <c r="L3170" i="7"/>
  <c r="G3170" i="7"/>
  <c r="L3169" i="7"/>
  <c r="G3169" i="7"/>
  <c r="L3168" i="7"/>
  <c r="G3168" i="7"/>
  <c r="L3167" i="7"/>
  <c r="G3167" i="7"/>
  <c r="L3166" i="7"/>
  <c r="G3166" i="7"/>
  <c r="L3165" i="7"/>
  <c r="G3165" i="7"/>
  <c r="L3164" i="7"/>
  <c r="G3164" i="7"/>
  <c r="L3163" i="7"/>
  <c r="G3163" i="7"/>
  <c r="L3162" i="7"/>
  <c r="G3162" i="7"/>
  <c r="L3161" i="7"/>
  <c r="G3161" i="7"/>
  <c r="L3160" i="7"/>
  <c r="G3160" i="7"/>
  <c r="L3159" i="7"/>
  <c r="G3159" i="7"/>
  <c r="L3158" i="7"/>
  <c r="G3158" i="7"/>
  <c r="L3157" i="7"/>
  <c r="G3157" i="7"/>
  <c r="L3156" i="7"/>
  <c r="G3156" i="7"/>
  <c r="L3155" i="7"/>
  <c r="G3155" i="7"/>
  <c r="L3154" i="7"/>
  <c r="G3154" i="7"/>
  <c r="L3153" i="7"/>
  <c r="G3153" i="7"/>
  <c r="L3152" i="7"/>
  <c r="G3152" i="7"/>
  <c r="L3151" i="7"/>
  <c r="G3151" i="7"/>
  <c r="L3150" i="7"/>
  <c r="G3150" i="7"/>
  <c r="L3149" i="7"/>
  <c r="G3149" i="7"/>
  <c r="L3148" i="7"/>
  <c r="G3148" i="7"/>
  <c r="L3147" i="7"/>
  <c r="G3147" i="7"/>
  <c r="L3146" i="7"/>
  <c r="G3146" i="7"/>
  <c r="L3145" i="7"/>
  <c r="G3145" i="7"/>
  <c r="L3144" i="7"/>
  <c r="G3144" i="7"/>
  <c r="L3143" i="7"/>
  <c r="G3143" i="7"/>
  <c r="L3142" i="7"/>
  <c r="G3142" i="7"/>
  <c r="L3141" i="7"/>
  <c r="G3141" i="7"/>
  <c r="L3140" i="7"/>
  <c r="G3140" i="7"/>
  <c r="L3139" i="7"/>
  <c r="G3139" i="7"/>
  <c r="L3138" i="7"/>
  <c r="G3138" i="7"/>
  <c r="L3137" i="7"/>
  <c r="G3137" i="7"/>
  <c r="L3136" i="7"/>
  <c r="G3136" i="7"/>
  <c r="L3135" i="7"/>
  <c r="G3135" i="7"/>
  <c r="L3134" i="7"/>
  <c r="G3134" i="7"/>
  <c r="L3133" i="7"/>
  <c r="G3133" i="7"/>
  <c r="L3132" i="7"/>
  <c r="G3132" i="7"/>
  <c r="L3131" i="7"/>
  <c r="G3131" i="7"/>
  <c r="L3130" i="7"/>
  <c r="G3130" i="7"/>
  <c r="L3129" i="7"/>
  <c r="G3129" i="7"/>
  <c r="L3128" i="7"/>
  <c r="G3128" i="7"/>
  <c r="L3127" i="7"/>
  <c r="G3127" i="7"/>
  <c r="L3126" i="7"/>
  <c r="G3126" i="7"/>
  <c r="L3125" i="7"/>
  <c r="G3125" i="7"/>
  <c r="L3124" i="7"/>
  <c r="G3124" i="7"/>
  <c r="L3123" i="7"/>
  <c r="G3123" i="7"/>
  <c r="L3122" i="7"/>
  <c r="G3122" i="7"/>
  <c r="L3121" i="7"/>
  <c r="G3121" i="7"/>
  <c r="L3120" i="7"/>
  <c r="G3120" i="7"/>
  <c r="L3119" i="7"/>
  <c r="G3119" i="7"/>
  <c r="L3118" i="7"/>
  <c r="G3118" i="7"/>
  <c r="L3117" i="7"/>
  <c r="G3117" i="7"/>
  <c r="L3116" i="7"/>
  <c r="G3116" i="7"/>
  <c r="L3115" i="7"/>
  <c r="G3115" i="7"/>
  <c r="L3114" i="7"/>
  <c r="G3114" i="7"/>
  <c r="L3113" i="7"/>
  <c r="G3113" i="7"/>
  <c r="L3112" i="7"/>
  <c r="G3112" i="7"/>
  <c r="L3111" i="7"/>
  <c r="G3111" i="7"/>
  <c r="L3110" i="7"/>
  <c r="G3110" i="7"/>
  <c r="L3109" i="7"/>
  <c r="G3109" i="7"/>
  <c r="L3108" i="7"/>
  <c r="G3108" i="7"/>
  <c r="L3107" i="7"/>
  <c r="G3107" i="7"/>
  <c r="L3106" i="7"/>
  <c r="G3106" i="7"/>
  <c r="L3105" i="7"/>
  <c r="G3105" i="7"/>
  <c r="L3104" i="7"/>
  <c r="G3104" i="7"/>
  <c r="L3103" i="7"/>
  <c r="G3103" i="7"/>
  <c r="L3102" i="7"/>
  <c r="G3102" i="7"/>
  <c r="L3101" i="7"/>
  <c r="G3101" i="7"/>
  <c r="L3100" i="7"/>
  <c r="G3100" i="7"/>
  <c r="L3099" i="7"/>
  <c r="G3099" i="7"/>
  <c r="L3098" i="7"/>
  <c r="G3098" i="7"/>
  <c r="L3097" i="7"/>
  <c r="G3097" i="7"/>
  <c r="L3096" i="7"/>
  <c r="G3096" i="7"/>
  <c r="L3095" i="7"/>
  <c r="G3095" i="7"/>
  <c r="L3094" i="7"/>
  <c r="G3094" i="7"/>
  <c r="L3093" i="7"/>
  <c r="G3093" i="7"/>
  <c r="L3092" i="7"/>
  <c r="G3092" i="7"/>
  <c r="L3091" i="7"/>
  <c r="G3091" i="7"/>
  <c r="L3090" i="7"/>
  <c r="G3090" i="7"/>
  <c r="L3089" i="7"/>
  <c r="G3089" i="7"/>
  <c r="L3088" i="7"/>
  <c r="G3088" i="7"/>
  <c r="L3087" i="7"/>
  <c r="G3087" i="7"/>
  <c r="L3086" i="7"/>
  <c r="G3086" i="7"/>
  <c r="L3085" i="7"/>
  <c r="G3085" i="7"/>
  <c r="L3084" i="7"/>
  <c r="G3084" i="7"/>
  <c r="L3083" i="7"/>
  <c r="G3083" i="7"/>
  <c r="L3082" i="7"/>
  <c r="G3082" i="7"/>
  <c r="L3081" i="7"/>
  <c r="G3081" i="7"/>
  <c r="L3080" i="7"/>
  <c r="G3080" i="7"/>
  <c r="L3079" i="7"/>
  <c r="G3079" i="7"/>
  <c r="L3078" i="7"/>
  <c r="G3078" i="7"/>
  <c r="L3077" i="7"/>
  <c r="G3077" i="7"/>
  <c r="L3076" i="7"/>
  <c r="G3076" i="7"/>
  <c r="L3075" i="7"/>
  <c r="G3075" i="7"/>
  <c r="L3074" i="7"/>
  <c r="G3074" i="7"/>
  <c r="L3073" i="7"/>
  <c r="G3073" i="7"/>
  <c r="L3072" i="7"/>
  <c r="G3072" i="7"/>
  <c r="L3071" i="7"/>
  <c r="G3071" i="7"/>
  <c r="L3070" i="7"/>
  <c r="G3070" i="7"/>
  <c r="L3069" i="7"/>
  <c r="G3069" i="7"/>
  <c r="L3068" i="7"/>
  <c r="G3068" i="7"/>
  <c r="L3067" i="7"/>
  <c r="G3067" i="7"/>
  <c r="L3066" i="7"/>
  <c r="G3066" i="7"/>
  <c r="L3065" i="7"/>
  <c r="G3065" i="7"/>
  <c r="L3064" i="7"/>
  <c r="G3064" i="7"/>
  <c r="L3063" i="7"/>
  <c r="G3063" i="7"/>
  <c r="L3062" i="7"/>
  <c r="G3062" i="7"/>
  <c r="L3061" i="7"/>
  <c r="G3061" i="7"/>
  <c r="L3060" i="7"/>
  <c r="G3060" i="7"/>
  <c r="L3059" i="7"/>
  <c r="G3059" i="7"/>
  <c r="L3058" i="7"/>
  <c r="G3058" i="7"/>
  <c r="L3057" i="7"/>
  <c r="G3057" i="7"/>
  <c r="L3056" i="7"/>
  <c r="G3056" i="7"/>
  <c r="L3055" i="7"/>
  <c r="G3055" i="7"/>
  <c r="L3054" i="7"/>
  <c r="G3054" i="7"/>
  <c r="L3053" i="7"/>
  <c r="G3053" i="7"/>
  <c r="L3052" i="7"/>
  <c r="G3052" i="7"/>
  <c r="L3051" i="7"/>
  <c r="G3051" i="7"/>
  <c r="L3050" i="7"/>
  <c r="G3050" i="7"/>
  <c r="L3049" i="7"/>
  <c r="G3049" i="7"/>
  <c r="L3048" i="7"/>
  <c r="G3048" i="7"/>
  <c r="L3047" i="7"/>
  <c r="G3047" i="7"/>
  <c r="L3046" i="7"/>
  <c r="G3046" i="7"/>
  <c r="L3045" i="7"/>
  <c r="G3045" i="7"/>
  <c r="L3044" i="7"/>
  <c r="G3044" i="7"/>
  <c r="L3043" i="7"/>
  <c r="G3043" i="7"/>
  <c r="L3042" i="7"/>
  <c r="G3042" i="7"/>
  <c r="L3041" i="7"/>
  <c r="G3041" i="7"/>
  <c r="L3040" i="7"/>
  <c r="G3040" i="7"/>
  <c r="L3039" i="7"/>
  <c r="G3039" i="7"/>
  <c r="L3038" i="7"/>
  <c r="G3038" i="7"/>
  <c r="L3037" i="7"/>
  <c r="G3037" i="7"/>
  <c r="L3036" i="7"/>
  <c r="G3036" i="7"/>
  <c r="L3035" i="7"/>
  <c r="G3035" i="7"/>
  <c r="L3034" i="7"/>
  <c r="G3034" i="7"/>
  <c r="L3033" i="7"/>
  <c r="G3033" i="7"/>
  <c r="L3032" i="7"/>
  <c r="G3032" i="7"/>
  <c r="L3031" i="7"/>
  <c r="G3031" i="7"/>
  <c r="L3030" i="7"/>
  <c r="G3030" i="7"/>
  <c r="L3029" i="7"/>
  <c r="G3029" i="7"/>
  <c r="L3028" i="7"/>
  <c r="G3028" i="7"/>
  <c r="L3027" i="7"/>
  <c r="G3027" i="7"/>
  <c r="L3026" i="7"/>
  <c r="G3026" i="7"/>
  <c r="L3025" i="7"/>
  <c r="G3025" i="7"/>
  <c r="L3024" i="7"/>
  <c r="G3024" i="7"/>
  <c r="L3023" i="7"/>
  <c r="G3023" i="7"/>
  <c r="L3022" i="7"/>
  <c r="G3022" i="7"/>
  <c r="L3021" i="7"/>
  <c r="G3021" i="7"/>
  <c r="L3020" i="7"/>
  <c r="G3020" i="7"/>
  <c r="L3019" i="7"/>
  <c r="G3019" i="7"/>
  <c r="L3018" i="7"/>
  <c r="G3018" i="7"/>
  <c r="L3017" i="7"/>
  <c r="G3017" i="7"/>
  <c r="L3016" i="7"/>
  <c r="G3016" i="7"/>
  <c r="L3015" i="7"/>
  <c r="G3015" i="7"/>
  <c r="L3014" i="7"/>
  <c r="G3014" i="7"/>
  <c r="L3013" i="7"/>
  <c r="G3013" i="7"/>
  <c r="L3012" i="7"/>
  <c r="G3012" i="7"/>
  <c r="L3011" i="7"/>
  <c r="G3011" i="7"/>
  <c r="L3010" i="7"/>
  <c r="G3010" i="7"/>
  <c r="L3009" i="7"/>
  <c r="G3009" i="7"/>
  <c r="L3008" i="7"/>
  <c r="G3008" i="7"/>
  <c r="L3007" i="7"/>
  <c r="G3007" i="7"/>
  <c r="L3006" i="7"/>
  <c r="G3006" i="7"/>
  <c r="L3005" i="7"/>
  <c r="G3005" i="7"/>
  <c r="L3004" i="7"/>
  <c r="G3004" i="7"/>
  <c r="L3003" i="7"/>
  <c r="G3003" i="7"/>
  <c r="L3002" i="7"/>
  <c r="G3002" i="7"/>
  <c r="L3001" i="7"/>
  <c r="G3001" i="7"/>
  <c r="L3000" i="7"/>
  <c r="G3000" i="7"/>
  <c r="L2999" i="7"/>
  <c r="G2999" i="7"/>
  <c r="L2998" i="7"/>
  <c r="G2998" i="7"/>
  <c r="L2997" i="7"/>
  <c r="G2997" i="7"/>
  <c r="L2996" i="7"/>
  <c r="G2996" i="7"/>
  <c r="L2995" i="7"/>
  <c r="G2995" i="7"/>
  <c r="L2994" i="7"/>
  <c r="G2994" i="7"/>
  <c r="L2993" i="7"/>
  <c r="G2993" i="7"/>
  <c r="L2992" i="7"/>
  <c r="G2992" i="7"/>
  <c r="L2991" i="7"/>
  <c r="G2991" i="7"/>
  <c r="L2990" i="7"/>
  <c r="G2990" i="7"/>
  <c r="L2989" i="7"/>
  <c r="G2989" i="7"/>
  <c r="L2988" i="7"/>
  <c r="G2988" i="7"/>
  <c r="L2987" i="7"/>
  <c r="G2987" i="7"/>
  <c r="L2986" i="7"/>
  <c r="G2986" i="7"/>
  <c r="L2985" i="7"/>
  <c r="G2985" i="7"/>
  <c r="L2984" i="7"/>
  <c r="G2984" i="7"/>
  <c r="L2983" i="7"/>
  <c r="G2983" i="7"/>
  <c r="L2982" i="7"/>
  <c r="G2982" i="7"/>
  <c r="L2981" i="7"/>
  <c r="G2981" i="7"/>
  <c r="L2980" i="7"/>
  <c r="G2980" i="7"/>
  <c r="L2979" i="7"/>
  <c r="G2979" i="7"/>
  <c r="L2978" i="7"/>
  <c r="G2978" i="7"/>
  <c r="L2977" i="7"/>
  <c r="G2977" i="7"/>
  <c r="L2976" i="7"/>
  <c r="G2976" i="7"/>
  <c r="L2975" i="7"/>
  <c r="G2975" i="7"/>
  <c r="L2974" i="7"/>
  <c r="G2974" i="7"/>
  <c r="L2973" i="7"/>
  <c r="G2973" i="7"/>
  <c r="L2972" i="7"/>
  <c r="G2972" i="7"/>
  <c r="L2971" i="7"/>
  <c r="G2971" i="7"/>
  <c r="L2970" i="7"/>
  <c r="G2970" i="7"/>
  <c r="L2969" i="7"/>
  <c r="G2969" i="7"/>
  <c r="L2968" i="7"/>
  <c r="G2968" i="7"/>
  <c r="L2967" i="7"/>
  <c r="G2967" i="7"/>
  <c r="L2966" i="7"/>
  <c r="G2966" i="7"/>
  <c r="L2965" i="7"/>
  <c r="G2965" i="7"/>
  <c r="L2964" i="7"/>
  <c r="G2964" i="7"/>
  <c r="L2963" i="7"/>
  <c r="G2963" i="7"/>
  <c r="L2962" i="7"/>
  <c r="G2962" i="7"/>
  <c r="L2961" i="7"/>
  <c r="G2961" i="7"/>
  <c r="L2960" i="7"/>
  <c r="G2960" i="7"/>
  <c r="L2959" i="7"/>
  <c r="G2959" i="7"/>
  <c r="L2958" i="7"/>
  <c r="G2958" i="7"/>
  <c r="L2957" i="7"/>
  <c r="G2957" i="7"/>
  <c r="L2956" i="7"/>
  <c r="G2956" i="7"/>
  <c r="L2955" i="7"/>
  <c r="G2955" i="7"/>
  <c r="L2954" i="7"/>
  <c r="G2954" i="7"/>
  <c r="L2953" i="7"/>
  <c r="G2953" i="7"/>
  <c r="L2952" i="7"/>
  <c r="G2952" i="7"/>
  <c r="L2951" i="7"/>
  <c r="G2951" i="7"/>
  <c r="L2950" i="7"/>
  <c r="G2950" i="7"/>
  <c r="L2949" i="7"/>
  <c r="G2949" i="7"/>
  <c r="L2948" i="7"/>
  <c r="G2948" i="7"/>
  <c r="L2947" i="7"/>
  <c r="G2947" i="7"/>
  <c r="L2946" i="7"/>
  <c r="G2946" i="7"/>
  <c r="L2945" i="7"/>
  <c r="G2945" i="7"/>
  <c r="L2944" i="7"/>
  <c r="G2944" i="7"/>
  <c r="L2943" i="7"/>
  <c r="G2943" i="7"/>
  <c r="L2942" i="7"/>
  <c r="G2942" i="7"/>
  <c r="L2941" i="7"/>
  <c r="G2941" i="7"/>
  <c r="L2940" i="7"/>
  <c r="G2940" i="7"/>
  <c r="L2939" i="7"/>
  <c r="G2939" i="7"/>
  <c r="L2938" i="7"/>
  <c r="G2938" i="7"/>
  <c r="L2937" i="7"/>
  <c r="G2937" i="7"/>
  <c r="L2936" i="7"/>
  <c r="G2936" i="7"/>
  <c r="L2935" i="7"/>
  <c r="G2935" i="7"/>
  <c r="L2934" i="7"/>
  <c r="G2934" i="7"/>
  <c r="L2933" i="7"/>
  <c r="G2933" i="7"/>
  <c r="L2932" i="7"/>
  <c r="G2932" i="7"/>
  <c r="L2931" i="7"/>
  <c r="G2931" i="7"/>
  <c r="L2930" i="7"/>
  <c r="G2930" i="7"/>
  <c r="L2929" i="7"/>
  <c r="G2929" i="7"/>
  <c r="L2928" i="7"/>
  <c r="G2928" i="7"/>
  <c r="L2927" i="7"/>
  <c r="G2927" i="7"/>
  <c r="L2926" i="7"/>
  <c r="G2926" i="7"/>
  <c r="L2925" i="7"/>
  <c r="G2925" i="7"/>
  <c r="L2924" i="7"/>
  <c r="G2924" i="7"/>
  <c r="L2923" i="7"/>
  <c r="G2923" i="7"/>
  <c r="L2922" i="7"/>
  <c r="G2922" i="7"/>
  <c r="L2921" i="7"/>
  <c r="G2921" i="7"/>
  <c r="L2920" i="7"/>
  <c r="G2920" i="7"/>
  <c r="L2919" i="7"/>
  <c r="G2919" i="7"/>
  <c r="L2918" i="7"/>
  <c r="G2918" i="7"/>
  <c r="L2917" i="7"/>
  <c r="G2917" i="7"/>
  <c r="L2916" i="7"/>
  <c r="G2916" i="7"/>
  <c r="L2915" i="7"/>
  <c r="G2915" i="7"/>
  <c r="L2914" i="7"/>
  <c r="G2914" i="7"/>
  <c r="L2913" i="7"/>
  <c r="G2913" i="7"/>
  <c r="L2912" i="7"/>
  <c r="G2912" i="7"/>
  <c r="L2911" i="7"/>
  <c r="G2911" i="7"/>
  <c r="L2910" i="7"/>
  <c r="G2910" i="7"/>
  <c r="L2909" i="7"/>
  <c r="G2909" i="7"/>
  <c r="L2908" i="7"/>
  <c r="G2908" i="7"/>
  <c r="L2907" i="7"/>
  <c r="G2907" i="7"/>
  <c r="L2906" i="7"/>
  <c r="G2906" i="7"/>
  <c r="L2905" i="7"/>
  <c r="G2905" i="7"/>
  <c r="L2904" i="7"/>
  <c r="G2904" i="7"/>
  <c r="L2903" i="7"/>
  <c r="G2903" i="7"/>
  <c r="L2902" i="7"/>
  <c r="G2902" i="7"/>
  <c r="L2901" i="7"/>
  <c r="G2901" i="7"/>
  <c r="L2900" i="7"/>
  <c r="G2900" i="7"/>
  <c r="L2899" i="7"/>
  <c r="G2899" i="7"/>
  <c r="L2898" i="7"/>
  <c r="G2898" i="7"/>
  <c r="L2897" i="7"/>
  <c r="G2897" i="7"/>
  <c r="L2896" i="7"/>
  <c r="G2896" i="7"/>
  <c r="L2895" i="7"/>
  <c r="G2895" i="7"/>
  <c r="L2894" i="7"/>
  <c r="G2894" i="7"/>
  <c r="L2893" i="7"/>
  <c r="G2893" i="7"/>
  <c r="L2892" i="7"/>
  <c r="G2892" i="7"/>
  <c r="L2891" i="7"/>
  <c r="G2891" i="7"/>
  <c r="L2890" i="7"/>
  <c r="G2890" i="7"/>
  <c r="L2889" i="7"/>
  <c r="G2889" i="7"/>
  <c r="L2888" i="7"/>
  <c r="G2888" i="7"/>
  <c r="L2887" i="7"/>
  <c r="G2887" i="7"/>
  <c r="L2886" i="7"/>
  <c r="G2886" i="7"/>
  <c r="L2885" i="7"/>
  <c r="G2885" i="7"/>
  <c r="L2884" i="7"/>
  <c r="G2884" i="7"/>
  <c r="L2883" i="7"/>
  <c r="G2883" i="7"/>
  <c r="L2882" i="7"/>
  <c r="G2882" i="7"/>
  <c r="L2881" i="7"/>
  <c r="G2881" i="7"/>
  <c r="L2880" i="7"/>
  <c r="G2880" i="7"/>
  <c r="L2879" i="7"/>
  <c r="G2879" i="7"/>
  <c r="L2878" i="7"/>
  <c r="G2878" i="7"/>
  <c r="L2877" i="7"/>
  <c r="G2877" i="7"/>
  <c r="L2876" i="7"/>
  <c r="G2876" i="7"/>
  <c r="L2875" i="7"/>
  <c r="G2875" i="7"/>
  <c r="L2874" i="7"/>
  <c r="G2874" i="7"/>
  <c r="L2873" i="7"/>
  <c r="G2873" i="7"/>
  <c r="L2872" i="7"/>
  <c r="G2872" i="7"/>
  <c r="L2871" i="7"/>
  <c r="G2871" i="7"/>
  <c r="L2870" i="7"/>
  <c r="G2870" i="7"/>
  <c r="L2869" i="7"/>
  <c r="G2869" i="7"/>
  <c r="L2868" i="7"/>
  <c r="G2868" i="7"/>
  <c r="L2867" i="7"/>
  <c r="G2867" i="7"/>
  <c r="L2866" i="7"/>
  <c r="G2866" i="7"/>
  <c r="L2865" i="7"/>
  <c r="G2865" i="7"/>
  <c r="L2864" i="7"/>
  <c r="G2864" i="7"/>
  <c r="L2863" i="7"/>
  <c r="G2863" i="7"/>
  <c r="L2862" i="7"/>
  <c r="G2862" i="7"/>
  <c r="L2861" i="7"/>
  <c r="G2861" i="7"/>
  <c r="L2860" i="7"/>
  <c r="G2860" i="7"/>
  <c r="L2859" i="7"/>
  <c r="G2859" i="7"/>
  <c r="L2858" i="7"/>
  <c r="G2858" i="7"/>
  <c r="L2857" i="7"/>
  <c r="G2857" i="7"/>
  <c r="L2856" i="7"/>
  <c r="G2856" i="7"/>
  <c r="L2855" i="7"/>
  <c r="G2855" i="7"/>
  <c r="L2854" i="7"/>
  <c r="G2854" i="7"/>
  <c r="L2853" i="7"/>
  <c r="G2853" i="7"/>
  <c r="L2852" i="7"/>
  <c r="G2852" i="7"/>
  <c r="L2851" i="7"/>
  <c r="G2851" i="7"/>
  <c r="L2850" i="7"/>
  <c r="G2850" i="7"/>
  <c r="L2849" i="7"/>
  <c r="G2849" i="7"/>
  <c r="L2848" i="7"/>
  <c r="G2848" i="7"/>
  <c r="L2847" i="7"/>
  <c r="G2847" i="7"/>
  <c r="L2846" i="7"/>
  <c r="G2846" i="7"/>
  <c r="L2845" i="7"/>
  <c r="G2845" i="7"/>
  <c r="L2844" i="7"/>
  <c r="G2844" i="7"/>
  <c r="L2843" i="7"/>
  <c r="G2843" i="7"/>
  <c r="L2842" i="7"/>
  <c r="G2842" i="7"/>
  <c r="L2841" i="7"/>
  <c r="G2841" i="7"/>
  <c r="L2840" i="7"/>
  <c r="G2840" i="7"/>
  <c r="L2839" i="7"/>
  <c r="G2839" i="7"/>
  <c r="L2838" i="7"/>
  <c r="G2838" i="7"/>
  <c r="L2837" i="7"/>
  <c r="G2837" i="7"/>
  <c r="L2836" i="7"/>
  <c r="G2836" i="7"/>
  <c r="L2835" i="7"/>
  <c r="G2835" i="7"/>
  <c r="L2834" i="7"/>
  <c r="G2834" i="7"/>
  <c r="L2833" i="7"/>
  <c r="G2833" i="7"/>
  <c r="L2832" i="7"/>
  <c r="G2832" i="7"/>
  <c r="L2831" i="7"/>
  <c r="G2831" i="7"/>
  <c r="L2830" i="7"/>
  <c r="G2830" i="7"/>
  <c r="L2829" i="7"/>
  <c r="G2829" i="7"/>
  <c r="L2828" i="7"/>
  <c r="G2828" i="7"/>
  <c r="L2827" i="7"/>
  <c r="G2827" i="7"/>
  <c r="L2826" i="7"/>
  <c r="G2826" i="7"/>
  <c r="L2825" i="7"/>
  <c r="G2825" i="7"/>
  <c r="L2824" i="7"/>
  <c r="G2824" i="7"/>
  <c r="L2823" i="7"/>
  <c r="G2823" i="7"/>
  <c r="L2822" i="7"/>
  <c r="G2822" i="7"/>
  <c r="L2821" i="7"/>
  <c r="G2821" i="7"/>
  <c r="L2820" i="7"/>
  <c r="G2820" i="7"/>
  <c r="L2819" i="7"/>
  <c r="G2819" i="7"/>
  <c r="L2818" i="7"/>
  <c r="G2818" i="7"/>
  <c r="L2817" i="7"/>
  <c r="G2817" i="7"/>
  <c r="L2816" i="7"/>
  <c r="G2816" i="7"/>
  <c r="L2815" i="7"/>
  <c r="G2815" i="7"/>
  <c r="L2814" i="7"/>
  <c r="G2814" i="7"/>
  <c r="L2813" i="7"/>
  <c r="G2813" i="7"/>
  <c r="L2812" i="7"/>
  <c r="G2812" i="7"/>
  <c r="L2811" i="7"/>
  <c r="G2811" i="7"/>
  <c r="L2810" i="7"/>
  <c r="G2810" i="7"/>
  <c r="L2809" i="7"/>
  <c r="G2809" i="7"/>
  <c r="L2808" i="7"/>
  <c r="G2808" i="7"/>
  <c r="L2807" i="7"/>
  <c r="G2807" i="7"/>
  <c r="L2806" i="7"/>
  <c r="G2806" i="7"/>
  <c r="L2805" i="7"/>
  <c r="G2805" i="7"/>
  <c r="L2804" i="7"/>
  <c r="G2804" i="7"/>
  <c r="L2803" i="7"/>
  <c r="G2803" i="7"/>
  <c r="L2802" i="7"/>
  <c r="G2802" i="7"/>
  <c r="L2801" i="7"/>
  <c r="G2801" i="7"/>
  <c r="L2800" i="7"/>
  <c r="G2800" i="7"/>
  <c r="L2799" i="7"/>
  <c r="G2799" i="7"/>
  <c r="L2798" i="7"/>
  <c r="G2798" i="7"/>
  <c r="L2797" i="7"/>
  <c r="G2797" i="7"/>
  <c r="L2796" i="7"/>
  <c r="G2796" i="7"/>
  <c r="L2795" i="7"/>
  <c r="G2795" i="7"/>
  <c r="L2794" i="7"/>
  <c r="G2794" i="7"/>
  <c r="L2793" i="7"/>
  <c r="G2793" i="7"/>
  <c r="L2792" i="7"/>
  <c r="G2792" i="7"/>
  <c r="L2791" i="7"/>
  <c r="G2791" i="7"/>
  <c r="L2790" i="7"/>
  <c r="G2790" i="7"/>
  <c r="L2789" i="7"/>
  <c r="G2789" i="7"/>
  <c r="L2788" i="7"/>
  <c r="G2788" i="7"/>
  <c r="L2787" i="7"/>
  <c r="G2787" i="7"/>
  <c r="L2786" i="7"/>
  <c r="G2786" i="7"/>
  <c r="L2785" i="7"/>
  <c r="G2785" i="7"/>
  <c r="L2784" i="7"/>
  <c r="G2784" i="7"/>
  <c r="L2783" i="7"/>
  <c r="G2783" i="7"/>
  <c r="L2782" i="7"/>
  <c r="G2782" i="7"/>
  <c r="L2781" i="7"/>
  <c r="G2781" i="7"/>
  <c r="L2780" i="7"/>
  <c r="G2780" i="7"/>
  <c r="L2779" i="7"/>
  <c r="G2779" i="7"/>
  <c r="L2778" i="7"/>
  <c r="G2778" i="7"/>
  <c r="L2777" i="7"/>
  <c r="G2777" i="7"/>
  <c r="L2776" i="7"/>
  <c r="G2776" i="7"/>
  <c r="L2775" i="7"/>
  <c r="G2775" i="7"/>
  <c r="L2774" i="7"/>
  <c r="G2774" i="7"/>
  <c r="L2773" i="7"/>
  <c r="G2773" i="7"/>
  <c r="L2772" i="7"/>
  <c r="G2772" i="7"/>
  <c r="L2771" i="7"/>
  <c r="G2771" i="7"/>
  <c r="L2770" i="7"/>
  <c r="G2770" i="7"/>
  <c r="L2769" i="7"/>
  <c r="G2769" i="7"/>
  <c r="L2768" i="7"/>
  <c r="G2768" i="7"/>
  <c r="L2767" i="7"/>
  <c r="G2767" i="7"/>
  <c r="L2766" i="7"/>
  <c r="G2766" i="7"/>
  <c r="L2765" i="7"/>
  <c r="G2765" i="7"/>
  <c r="L2764" i="7"/>
  <c r="G2764" i="7"/>
  <c r="L2763" i="7"/>
  <c r="G2763" i="7"/>
  <c r="L2762" i="7"/>
  <c r="G2762" i="7"/>
  <c r="L2761" i="7"/>
  <c r="G2761" i="7"/>
  <c r="L2760" i="7"/>
  <c r="G2760" i="7"/>
  <c r="L2759" i="7"/>
  <c r="G2759" i="7"/>
  <c r="L2758" i="7"/>
  <c r="G2758" i="7"/>
  <c r="L2757" i="7"/>
  <c r="G2757" i="7"/>
  <c r="L2756" i="7"/>
  <c r="G2756" i="7"/>
  <c r="L2755" i="7"/>
  <c r="G2755" i="7"/>
  <c r="L2754" i="7"/>
  <c r="G2754" i="7"/>
  <c r="L2753" i="7"/>
  <c r="G2753" i="7"/>
  <c r="L2752" i="7"/>
  <c r="G2752" i="7"/>
  <c r="L2751" i="7"/>
  <c r="G2751" i="7"/>
  <c r="L2750" i="7"/>
  <c r="G2750" i="7"/>
  <c r="L2749" i="7"/>
  <c r="G2749" i="7"/>
  <c r="L2748" i="7"/>
  <c r="G2748" i="7"/>
  <c r="L2747" i="7"/>
  <c r="G2747" i="7"/>
  <c r="L2746" i="7"/>
  <c r="G2746" i="7"/>
  <c r="L2745" i="7"/>
  <c r="G2745" i="7"/>
  <c r="L2744" i="7"/>
  <c r="G2744" i="7"/>
  <c r="L2743" i="7"/>
  <c r="G2743" i="7"/>
  <c r="L2742" i="7"/>
  <c r="G2742" i="7"/>
  <c r="L2741" i="7"/>
  <c r="G2741" i="7"/>
  <c r="L2740" i="7"/>
  <c r="G2740" i="7"/>
  <c r="L2739" i="7"/>
  <c r="G2739" i="7"/>
  <c r="L2738" i="7"/>
  <c r="G2738" i="7"/>
  <c r="L2737" i="7"/>
  <c r="G2737" i="7"/>
  <c r="L2736" i="7"/>
  <c r="G2736" i="7"/>
  <c r="L2735" i="7"/>
  <c r="G2735" i="7"/>
  <c r="L2734" i="7"/>
  <c r="G2734" i="7"/>
  <c r="L2733" i="7"/>
  <c r="G2733" i="7"/>
  <c r="L2732" i="7"/>
  <c r="G2732" i="7"/>
  <c r="L2731" i="7"/>
  <c r="G2731" i="7"/>
  <c r="L2730" i="7"/>
  <c r="G2730" i="7"/>
  <c r="L2729" i="7"/>
  <c r="G2729" i="7"/>
  <c r="L2728" i="7"/>
  <c r="G2728" i="7"/>
  <c r="L2727" i="7"/>
  <c r="G2727" i="7"/>
  <c r="L2726" i="7"/>
  <c r="G2726" i="7"/>
  <c r="L2725" i="7"/>
  <c r="G2725" i="7"/>
  <c r="L2724" i="7"/>
  <c r="G2724" i="7"/>
  <c r="L2723" i="7"/>
  <c r="G2723" i="7"/>
  <c r="L2722" i="7"/>
  <c r="G2722" i="7"/>
  <c r="L2721" i="7"/>
  <c r="G2721" i="7"/>
  <c r="L2720" i="7"/>
  <c r="G2720" i="7"/>
  <c r="L2719" i="7"/>
  <c r="G2719" i="7"/>
  <c r="L2718" i="7"/>
  <c r="G2718" i="7"/>
  <c r="L2717" i="7"/>
  <c r="G2717" i="7"/>
  <c r="L2716" i="7"/>
  <c r="G2716" i="7"/>
  <c r="L2715" i="7"/>
  <c r="G2715" i="7"/>
  <c r="L2714" i="7"/>
  <c r="G2714" i="7"/>
  <c r="L2713" i="7"/>
  <c r="G2713" i="7"/>
  <c r="L2712" i="7"/>
  <c r="G2712" i="7"/>
  <c r="L2711" i="7"/>
  <c r="G2711" i="7"/>
  <c r="L2710" i="7"/>
  <c r="G2710" i="7"/>
  <c r="L2709" i="7"/>
  <c r="G2709" i="7"/>
  <c r="L2708" i="7"/>
  <c r="G2708" i="7"/>
  <c r="L2707" i="7"/>
  <c r="G2707" i="7"/>
  <c r="L2706" i="7"/>
  <c r="G2706" i="7"/>
  <c r="L2705" i="7"/>
  <c r="G2705" i="7"/>
  <c r="L2704" i="7"/>
  <c r="G2704" i="7"/>
  <c r="L2703" i="7"/>
  <c r="G2703" i="7"/>
  <c r="L2702" i="7"/>
  <c r="G2702" i="7"/>
  <c r="L2701" i="7"/>
  <c r="G2701" i="7"/>
  <c r="L2700" i="7"/>
  <c r="G2700" i="7"/>
  <c r="L2699" i="7"/>
  <c r="G2699" i="7"/>
  <c r="L2698" i="7"/>
  <c r="G2698" i="7"/>
  <c r="L2697" i="7"/>
  <c r="G2697" i="7"/>
  <c r="L2696" i="7"/>
  <c r="G2696" i="7"/>
  <c r="L2695" i="7"/>
  <c r="G2695" i="7"/>
  <c r="L2694" i="7"/>
  <c r="G2694" i="7"/>
  <c r="L2693" i="7"/>
  <c r="G2693" i="7"/>
  <c r="L2692" i="7"/>
  <c r="G2692" i="7"/>
  <c r="L2691" i="7"/>
  <c r="G2691" i="7"/>
  <c r="L2690" i="7"/>
  <c r="G2690" i="7"/>
  <c r="L2689" i="7"/>
  <c r="G2689" i="7"/>
  <c r="L2688" i="7"/>
  <c r="G2688" i="7"/>
  <c r="L2687" i="7"/>
  <c r="G2687" i="7"/>
  <c r="L2686" i="7"/>
  <c r="G2686" i="7"/>
  <c r="L2685" i="7"/>
  <c r="G2685" i="7"/>
  <c r="L2684" i="7"/>
  <c r="G2684" i="7"/>
  <c r="L2683" i="7"/>
  <c r="G2683" i="7"/>
  <c r="L2682" i="7"/>
  <c r="G2682" i="7"/>
  <c r="L2681" i="7"/>
  <c r="G2681" i="7"/>
  <c r="L2680" i="7"/>
  <c r="G2680" i="7"/>
  <c r="L2679" i="7"/>
  <c r="G2679" i="7"/>
  <c r="L2678" i="7"/>
  <c r="G2678" i="7"/>
  <c r="L2677" i="7"/>
  <c r="G2677" i="7"/>
  <c r="L2676" i="7"/>
  <c r="G2676" i="7"/>
  <c r="L2675" i="7"/>
  <c r="G2675" i="7"/>
  <c r="L2674" i="7"/>
  <c r="G2674" i="7"/>
  <c r="L2673" i="7"/>
  <c r="G2673" i="7"/>
  <c r="L2672" i="7"/>
  <c r="G2672" i="7"/>
  <c r="L2671" i="7"/>
  <c r="G2671" i="7"/>
  <c r="L2670" i="7"/>
  <c r="G2670" i="7"/>
  <c r="L2669" i="7"/>
  <c r="G2669" i="7"/>
  <c r="L2668" i="7"/>
  <c r="G2668" i="7"/>
  <c r="L2667" i="7"/>
  <c r="G2667" i="7"/>
  <c r="L2666" i="7"/>
  <c r="G2666" i="7"/>
  <c r="L2665" i="7"/>
  <c r="G2665" i="7"/>
  <c r="L2664" i="7"/>
  <c r="G2664" i="7"/>
  <c r="L2663" i="7"/>
  <c r="G2663" i="7"/>
  <c r="L2662" i="7"/>
  <c r="G2662" i="7"/>
  <c r="L2661" i="7"/>
  <c r="G2661" i="7"/>
  <c r="L2660" i="7"/>
  <c r="G2660" i="7"/>
  <c r="L2659" i="7"/>
  <c r="G2659" i="7"/>
  <c r="L2658" i="7"/>
  <c r="G2658" i="7"/>
  <c r="L2657" i="7"/>
  <c r="G2657" i="7"/>
  <c r="L2656" i="7"/>
  <c r="G2656" i="7"/>
  <c r="L2655" i="7"/>
  <c r="G2655" i="7"/>
  <c r="L2654" i="7"/>
  <c r="G2654" i="7"/>
  <c r="L2653" i="7"/>
  <c r="G2653" i="7"/>
  <c r="L2652" i="7"/>
  <c r="G2652" i="7"/>
  <c r="L2651" i="7"/>
  <c r="G2651" i="7"/>
  <c r="L2650" i="7"/>
  <c r="G2650" i="7"/>
  <c r="L2649" i="7"/>
  <c r="G2649" i="7"/>
  <c r="L2648" i="7"/>
  <c r="G2648" i="7"/>
  <c r="L2647" i="7"/>
  <c r="G2647" i="7"/>
  <c r="L2646" i="7"/>
  <c r="G2646" i="7"/>
  <c r="L2645" i="7"/>
  <c r="G2645" i="7"/>
  <c r="L2644" i="7"/>
  <c r="G2644" i="7"/>
  <c r="L2643" i="7"/>
  <c r="G2643" i="7"/>
  <c r="L2642" i="7"/>
  <c r="G2642" i="7"/>
  <c r="L2641" i="7"/>
  <c r="G2641" i="7"/>
  <c r="L2640" i="7"/>
  <c r="G2640" i="7"/>
  <c r="L2639" i="7"/>
  <c r="G2639" i="7"/>
  <c r="L2638" i="7"/>
  <c r="G2638" i="7"/>
  <c r="L2637" i="7"/>
  <c r="G2637" i="7"/>
  <c r="L2636" i="7"/>
  <c r="G2636" i="7"/>
  <c r="L2635" i="7"/>
  <c r="G2635" i="7"/>
  <c r="L2634" i="7"/>
  <c r="G2634" i="7"/>
  <c r="L2633" i="7"/>
  <c r="G2633" i="7"/>
  <c r="L2632" i="7"/>
  <c r="G2632" i="7"/>
  <c r="L2631" i="7"/>
  <c r="G2631" i="7"/>
  <c r="L2630" i="7"/>
  <c r="G2630" i="7"/>
  <c r="L2629" i="7"/>
  <c r="G2629" i="7"/>
  <c r="L2628" i="7"/>
  <c r="G2628" i="7"/>
  <c r="L2627" i="7"/>
  <c r="G2627" i="7"/>
  <c r="L2626" i="7"/>
  <c r="G2626" i="7"/>
  <c r="L2625" i="7"/>
  <c r="G2625" i="7"/>
  <c r="L2624" i="7"/>
  <c r="G2624" i="7"/>
  <c r="L2623" i="7"/>
  <c r="G2623" i="7"/>
  <c r="L2622" i="7"/>
  <c r="G2622" i="7"/>
  <c r="L2621" i="7"/>
  <c r="G2621" i="7"/>
  <c r="L2620" i="7"/>
  <c r="G2620" i="7"/>
  <c r="L2619" i="7"/>
  <c r="G2619" i="7"/>
  <c r="L2618" i="7"/>
  <c r="G2618" i="7"/>
  <c r="L2617" i="7"/>
  <c r="G2617" i="7"/>
  <c r="L2616" i="7"/>
  <c r="G2616" i="7"/>
  <c r="L2615" i="7"/>
  <c r="G2615" i="7"/>
  <c r="L2614" i="7"/>
  <c r="G2614" i="7"/>
  <c r="L2613" i="7"/>
  <c r="G2613" i="7"/>
  <c r="L2612" i="7"/>
  <c r="G2612" i="7"/>
  <c r="L2611" i="7"/>
  <c r="G2611" i="7"/>
  <c r="L2610" i="7"/>
  <c r="G2610" i="7"/>
  <c r="L2609" i="7"/>
  <c r="G2609" i="7"/>
  <c r="L2608" i="7"/>
  <c r="G2608" i="7"/>
  <c r="L2607" i="7"/>
  <c r="G2607" i="7"/>
  <c r="L2606" i="7"/>
  <c r="G2606" i="7"/>
  <c r="L2605" i="7"/>
  <c r="G2605" i="7"/>
  <c r="L2604" i="7"/>
  <c r="G2604" i="7"/>
  <c r="L2603" i="7"/>
  <c r="G2603" i="7"/>
  <c r="L2602" i="7"/>
  <c r="G2602" i="7"/>
  <c r="L2601" i="7"/>
  <c r="G2601" i="7"/>
  <c r="L2600" i="7"/>
  <c r="G2600" i="7"/>
  <c r="L2599" i="7"/>
  <c r="G2599" i="7"/>
  <c r="L2598" i="7"/>
  <c r="G2598" i="7"/>
  <c r="L2597" i="7"/>
  <c r="G2597" i="7"/>
  <c r="L2596" i="7"/>
  <c r="G2596" i="7"/>
  <c r="L2595" i="7"/>
  <c r="G2595" i="7"/>
  <c r="L2594" i="7"/>
  <c r="G2594" i="7"/>
  <c r="L2593" i="7"/>
  <c r="G2593" i="7"/>
  <c r="L2592" i="7"/>
  <c r="G2592" i="7"/>
  <c r="L2591" i="7"/>
  <c r="G2591" i="7"/>
  <c r="L2590" i="7"/>
  <c r="G2590" i="7"/>
  <c r="L2589" i="7"/>
  <c r="G2589" i="7"/>
  <c r="L2588" i="7"/>
  <c r="G2588" i="7"/>
  <c r="L2587" i="7"/>
  <c r="G2587" i="7"/>
  <c r="L2586" i="7"/>
  <c r="G2586" i="7"/>
  <c r="L2585" i="7"/>
  <c r="G2585" i="7"/>
  <c r="L2584" i="7"/>
  <c r="G2584" i="7"/>
  <c r="L2583" i="7"/>
  <c r="G2583" i="7"/>
  <c r="L2582" i="7"/>
  <c r="G2582" i="7"/>
  <c r="L2581" i="7"/>
  <c r="G2581" i="7"/>
  <c r="L2580" i="7"/>
  <c r="G2580" i="7"/>
  <c r="L2579" i="7"/>
  <c r="G2579" i="7"/>
  <c r="L2578" i="7"/>
  <c r="G2578" i="7"/>
  <c r="L2577" i="7"/>
  <c r="G2577" i="7"/>
  <c r="L2576" i="7"/>
  <c r="G2576" i="7"/>
  <c r="L2575" i="7"/>
  <c r="G2575" i="7"/>
  <c r="L2574" i="7"/>
  <c r="G2574" i="7"/>
  <c r="L2573" i="7"/>
  <c r="G2573" i="7"/>
  <c r="L2572" i="7"/>
  <c r="G2572" i="7"/>
  <c r="L2571" i="7"/>
  <c r="G2571" i="7"/>
  <c r="L2570" i="7"/>
  <c r="G2570" i="7"/>
  <c r="L2569" i="7"/>
  <c r="G2569" i="7"/>
  <c r="L2568" i="7"/>
  <c r="G2568" i="7"/>
  <c r="L2567" i="7"/>
  <c r="G2567" i="7"/>
  <c r="L2566" i="7"/>
  <c r="G2566" i="7"/>
  <c r="L2565" i="7"/>
  <c r="G2565" i="7"/>
  <c r="L2564" i="7"/>
  <c r="G2564" i="7"/>
  <c r="L2563" i="7"/>
  <c r="G2563" i="7"/>
  <c r="L2562" i="7"/>
  <c r="G2562" i="7"/>
  <c r="L2561" i="7"/>
  <c r="G2561" i="7"/>
  <c r="L2560" i="7"/>
  <c r="G2560" i="7"/>
  <c r="L2559" i="7"/>
  <c r="G2559" i="7"/>
  <c r="L2558" i="7"/>
  <c r="G2558" i="7"/>
  <c r="L2557" i="7"/>
  <c r="G2557" i="7"/>
  <c r="L2556" i="7"/>
  <c r="G2556" i="7"/>
  <c r="L2555" i="7"/>
  <c r="G2555" i="7"/>
  <c r="L2554" i="7"/>
  <c r="G2554" i="7"/>
  <c r="L2553" i="7"/>
  <c r="G2553" i="7"/>
  <c r="L2552" i="7"/>
  <c r="G2552" i="7"/>
  <c r="L2551" i="7"/>
  <c r="G2551" i="7"/>
  <c r="L2550" i="7"/>
  <c r="G2550" i="7"/>
  <c r="L2549" i="7"/>
  <c r="G2549" i="7"/>
  <c r="L2548" i="7"/>
  <c r="G2548" i="7"/>
  <c r="L2547" i="7"/>
  <c r="G2547" i="7"/>
  <c r="L2546" i="7"/>
  <c r="G2546" i="7"/>
  <c r="L2545" i="7"/>
  <c r="G2545" i="7"/>
  <c r="L2544" i="7"/>
  <c r="G2544" i="7"/>
  <c r="L2543" i="7"/>
  <c r="G2543" i="7"/>
  <c r="L2542" i="7"/>
  <c r="G2542" i="7"/>
  <c r="L2541" i="7"/>
  <c r="G2541" i="7"/>
  <c r="L2540" i="7"/>
  <c r="G2540" i="7"/>
  <c r="L2539" i="7"/>
  <c r="G2539" i="7"/>
  <c r="L2538" i="7"/>
  <c r="G2538" i="7"/>
  <c r="L2537" i="7"/>
  <c r="G2537" i="7"/>
  <c r="L2536" i="7"/>
  <c r="G2536" i="7"/>
  <c r="L2535" i="7"/>
  <c r="G2535" i="7"/>
  <c r="L2534" i="7"/>
  <c r="G2534" i="7"/>
  <c r="L2533" i="7"/>
  <c r="G2533" i="7"/>
  <c r="L2532" i="7"/>
  <c r="G2532" i="7"/>
  <c r="L2531" i="7"/>
  <c r="G2531" i="7"/>
  <c r="L2530" i="7"/>
  <c r="G2530" i="7"/>
  <c r="L2529" i="7"/>
  <c r="G2529" i="7"/>
  <c r="L2528" i="7"/>
  <c r="G2528" i="7"/>
  <c r="L2527" i="7"/>
  <c r="G2527" i="7"/>
  <c r="L2526" i="7"/>
  <c r="G2526" i="7"/>
  <c r="L2525" i="7"/>
  <c r="G2525" i="7"/>
  <c r="L2524" i="7"/>
  <c r="G2524" i="7"/>
  <c r="L2523" i="7"/>
  <c r="G2523" i="7"/>
  <c r="L2522" i="7"/>
  <c r="G2522" i="7"/>
  <c r="L2521" i="7"/>
  <c r="G2521" i="7"/>
  <c r="L2520" i="7"/>
  <c r="G2520" i="7"/>
  <c r="L2519" i="7"/>
  <c r="G2519" i="7"/>
  <c r="L2518" i="7"/>
  <c r="G2518" i="7"/>
  <c r="L2517" i="7"/>
  <c r="G2517" i="7"/>
  <c r="L2516" i="7"/>
  <c r="G2516" i="7"/>
  <c r="L2515" i="7"/>
  <c r="G2515" i="7"/>
  <c r="L2514" i="7"/>
  <c r="G2514" i="7"/>
  <c r="L2513" i="7"/>
  <c r="G2513" i="7"/>
  <c r="L2512" i="7"/>
  <c r="G2512" i="7"/>
  <c r="L2511" i="7"/>
  <c r="G2511" i="7"/>
  <c r="L2510" i="7"/>
  <c r="G2510" i="7"/>
  <c r="L2509" i="7"/>
  <c r="G2509" i="7"/>
  <c r="L2508" i="7"/>
  <c r="G2508" i="7"/>
  <c r="L2507" i="7"/>
  <c r="G2507" i="7"/>
  <c r="L2506" i="7"/>
  <c r="G2506" i="7"/>
  <c r="L2505" i="7"/>
  <c r="G2505" i="7"/>
  <c r="L2504" i="7"/>
  <c r="G2504" i="7"/>
  <c r="L2503" i="7"/>
  <c r="G2503" i="7"/>
  <c r="L2502" i="7"/>
  <c r="G2502" i="7"/>
  <c r="L2501" i="7"/>
  <c r="G2501" i="7"/>
  <c r="L2500" i="7"/>
  <c r="G2500" i="7"/>
  <c r="L2499" i="7"/>
  <c r="G2499" i="7"/>
  <c r="L2498" i="7"/>
  <c r="G2498" i="7"/>
  <c r="L2497" i="7"/>
  <c r="G2497" i="7"/>
  <c r="L2496" i="7"/>
  <c r="G2496" i="7"/>
  <c r="L2495" i="7"/>
  <c r="G2495" i="7"/>
  <c r="L2494" i="7"/>
  <c r="G2494" i="7"/>
  <c r="L2493" i="7"/>
  <c r="G2493" i="7"/>
  <c r="L2492" i="7"/>
  <c r="G2492" i="7"/>
  <c r="L2491" i="7"/>
  <c r="G2491" i="7"/>
  <c r="L2490" i="7"/>
  <c r="G2490" i="7"/>
  <c r="L2489" i="7"/>
  <c r="G2489" i="7"/>
  <c r="L2488" i="7"/>
  <c r="G2488" i="7"/>
  <c r="L2487" i="7"/>
  <c r="G2487" i="7"/>
  <c r="L2486" i="7"/>
  <c r="G2486" i="7"/>
  <c r="L2485" i="7"/>
  <c r="G2485" i="7"/>
  <c r="L2484" i="7"/>
  <c r="G2484" i="7"/>
  <c r="L2483" i="7"/>
  <c r="G2483" i="7"/>
  <c r="L2482" i="7"/>
  <c r="G2482" i="7"/>
  <c r="L2481" i="7"/>
  <c r="G2481" i="7"/>
  <c r="L2480" i="7"/>
  <c r="G2480" i="7"/>
  <c r="L2479" i="7"/>
  <c r="G2479" i="7"/>
  <c r="L2478" i="7"/>
  <c r="G2478" i="7"/>
  <c r="L2477" i="7"/>
  <c r="G2477" i="7"/>
  <c r="L2476" i="7"/>
  <c r="G2476" i="7"/>
  <c r="L2475" i="7"/>
  <c r="G2475" i="7"/>
  <c r="L2474" i="7"/>
  <c r="G2474" i="7"/>
  <c r="L2473" i="7"/>
  <c r="G2473" i="7"/>
  <c r="L2472" i="7"/>
  <c r="G2472" i="7"/>
  <c r="L2471" i="7"/>
  <c r="G2471" i="7"/>
  <c r="L2470" i="7"/>
  <c r="G2470" i="7"/>
  <c r="L2469" i="7"/>
  <c r="G2469" i="7"/>
  <c r="L2468" i="7"/>
  <c r="G2468" i="7"/>
  <c r="L2467" i="7"/>
  <c r="G2467" i="7"/>
  <c r="L2466" i="7"/>
  <c r="G2466" i="7"/>
  <c r="L2465" i="7"/>
  <c r="G2465" i="7"/>
  <c r="L2464" i="7"/>
  <c r="G2464" i="7"/>
  <c r="L2463" i="7"/>
  <c r="G2463" i="7"/>
  <c r="L2462" i="7"/>
  <c r="G2462" i="7"/>
  <c r="L2461" i="7"/>
  <c r="G2461" i="7"/>
  <c r="L2460" i="7"/>
  <c r="G2460" i="7"/>
  <c r="L2459" i="7"/>
  <c r="G2459" i="7"/>
  <c r="L2458" i="7"/>
  <c r="G2458" i="7"/>
  <c r="L2457" i="7"/>
  <c r="G2457" i="7"/>
  <c r="L2456" i="7"/>
  <c r="G2456" i="7"/>
  <c r="L2455" i="7"/>
  <c r="G2455" i="7"/>
  <c r="L2454" i="7"/>
  <c r="G2454" i="7"/>
  <c r="L2453" i="7"/>
  <c r="G2453" i="7"/>
  <c r="L2452" i="7"/>
  <c r="G2452" i="7"/>
  <c r="L2451" i="7"/>
  <c r="G2451" i="7"/>
  <c r="L2450" i="7"/>
  <c r="G2450" i="7"/>
  <c r="L2449" i="7"/>
  <c r="G2449" i="7"/>
  <c r="L2448" i="7"/>
  <c r="G2448" i="7"/>
  <c r="L2447" i="7"/>
  <c r="G2447" i="7"/>
  <c r="L2446" i="7"/>
  <c r="G2446" i="7"/>
  <c r="L2445" i="7"/>
  <c r="G2445" i="7"/>
  <c r="L2444" i="7"/>
  <c r="G2444" i="7"/>
  <c r="L2443" i="7"/>
  <c r="G2443" i="7"/>
  <c r="L2442" i="7"/>
  <c r="G2442" i="7"/>
  <c r="L2441" i="7"/>
  <c r="G2441" i="7"/>
  <c r="L2440" i="7"/>
  <c r="G2440" i="7"/>
  <c r="L2439" i="7"/>
  <c r="G2439" i="7"/>
  <c r="L2438" i="7"/>
  <c r="G2438" i="7"/>
  <c r="L2437" i="7"/>
  <c r="G2437" i="7"/>
  <c r="L2436" i="7"/>
  <c r="G2436" i="7"/>
  <c r="L2435" i="7"/>
  <c r="G2435" i="7"/>
  <c r="L2434" i="7"/>
  <c r="G2434" i="7"/>
  <c r="L2433" i="7"/>
  <c r="G2433" i="7"/>
  <c r="L2432" i="7"/>
  <c r="G2432" i="7"/>
  <c r="L2431" i="7"/>
  <c r="G2431" i="7"/>
  <c r="L2430" i="7"/>
  <c r="G2430" i="7"/>
  <c r="L2429" i="7"/>
  <c r="G2429" i="7"/>
  <c r="L2428" i="7"/>
  <c r="G2428" i="7"/>
  <c r="L2427" i="7"/>
  <c r="G2427" i="7"/>
  <c r="L2426" i="7"/>
  <c r="G2426" i="7"/>
  <c r="L2425" i="7"/>
  <c r="G2425" i="7"/>
  <c r="L2424" i="7"/>
  <c r="G2424" i="7"/>
  <c r="L2423" i="7"/>
  <c r="G2423" i="7"/>
  <c r="L2422" i="7"/>
  <c r="G2422" i="7"/>
  <c r="L2421" i="7"/>
  <c r="G2421" i="7"/>
  <c r="L2420" i="7"/>
  <c r="G2420" i="7"/>
  <c r="L2419" i="7"/>
  <c r="G2419" i="7"/>
  <c r="L2418" i="7"/>
  <c r="G2418" i="7"/>
  <c r="L2417" i="7"/>
  <c r="G2417" i="7"/>
  <c r="L2416" i="7"/>
  <c r="G2416" i="7"/>
  <c r="L2415" i="7"/>
  <c r="G2415" i="7"/>
  <c r="L2414" i="7"/>
  <c r="G2414" i="7"/>
  <c r="L2413" i="7"/>
  <c r="G2413" i="7"/>
  <c r="L2412" i="7"/>
  <c r="G2412" i="7"/>
  <c r="L2411" i="7"/>
  <c r="G2411" i="7"/>
  <c r="L2410" i="7"/>
  <c r="G2410" i="7"/>
  <c r="L2409" i="7"/>
  <c r="G2409" i="7"/>
  <c r="L2408" i="7"/>
  <c r="G2408" i="7"/>
  <c r="L2407" i="7"/>
  <c r="G2407" i="7"/>
  <c r="L2406" i="7"/>
  <c r="G2406" i="7"/>
  <c r="L2405" i="7"/>
  <c r="G2405" i="7"/>
  <c r="L2404" i="7"/>
  <c r="G2404" i="7"/>
  <c r="L2403" i="7"/>
  <c r="G2403" i="7"/>
  <c r="L2402" i="7"/>
  <c r="G2402" i="7"/>
  <c r="L2401" i="7"/>
  <c r="G2401" i="7"/>
  <c r="L2400" i="7"/>
  <c r="G2400" i="7"/>
  <c r="L2399" i="7"/>
  <c r="G2399" i="7"/>
  <c r="L2398" i="7"/>
  <c r="G2398" i="7"/>
  <c r="L2397" i="7"/>
  <c r="G2397" i="7"/>
  <c r="L2396" i="7"/>
  <c r="G2396" i="7"/>
  <c r="L2395" i="7"/>
  <c r="G2395" i="7"/>
  <c r="L2394" i="7"/>
  <c r="G2394" i="7"/>
  <c r="L2393" i="7"/>
  <c r="G2393" i="7"/>
  <c r="L2392" i="7"/>
  <c r="G2392" i="7"/>
  <c r="L2391" i="7"/>
  <c r="G2391" i="7"/>
  <c r="L2390" i="7"/>
  <c r="G2390" i="7"/>
  <c r="L2389" i="7"/>
  <c r="G2389" i="7"/>
  <c r="L2388" i="7"/>
  <c r="G2388" i="7"/>
  <c r="L2387" i="7"/>
  <c r="G2387" i="7"/>
  <c r="L2386" i="7"/>
  <c r="G2386" i="7"/>
  <c r="L2385" i="7"/>
  <c r="G2385" i="7"/>
  <c r="L2384" i="7"/>
  <c r="G2384" i="7"/>
  <c r="L2383" i="7"/>
  <c r="G2383" i="7"/>
  <c r="L2382" i="7"/>
  <c r="G2382" i="7"/>
  <c r="L2381" i="7"/>
  <c r="G2381" i="7"/>
  <c r="L2380" i="7"/>
  <c r="G2380" i="7"/>
  <c r="L2379" i="7"/>
  <c r="G2379" i="7"/>
  <c r="L2378" i="7"/>
  <c r="G2378" i="7"/>
  <c r="L2377" i="7"/>
  <c r="G2377" i="7"/>
  <c r="L2376" i="7"/>
  <c r="G2376" i="7"/>
  <c r="L2375" i="7"/>
  <c r="G2375" i="7"/>
  <c r="L2374" i="7"/>
  <c r="G2374" i="7"/>
  <c r="L2373" i="7"/>
  <c r="G2373" i="7"/>
  <c r="L2372" i="7"/>
  <c r="G2372" i="7"/>
  <c r="L2371" i="7"/>
  <c r="G2371" i="7"/>
  <c r="L2370" i="7"/>
  <c r="G2370" i="7"/>
  <c r="L2369" i="7"/>
  <c r="G2369" i="7"/>
  <c r="L2368" i="7"/>
  <c r="G2368" i="7"/>
  <c r="L2367" i="7"/>
  <c r="G2367" i="7"/>
  <c r="L2366" i="7"/>
  <c r="G2366" i="7"/>
  <c r="L2365" i="7"/>
  <c r="G2365" i="7"/>
  <c r="L2364" i="7"/>
  <c r="G2364" i="7"/>
  <c r="L2363" i="7"/>
  <c r="G2363" i="7"/>
  <c r="L2362" i="7"/>
  <c r="G2362" i="7"/>
  <c r="L2361" i="7"/>
  <c r="G2361" i="7"/>
  <c r="L2360" i="7"/>
  <c r="G2360" i="7"/>
  <c r="L2359" i="7"/>
  <c r="G2359" i="7"/>
  <c r="L2358" i="7"/>
  <c r="G2358" i="7"/>
  <c r="L2357" i="7"/>
  <c r="G2357" i="7"/>
  <c r="L2356" i="7"/>
  <c r="G2356" i="7"/>
  <c r="L2355" i="7"/>
  <c r="G2355" i="7"/>
  <c r="L2354" i="7"/>
  <c r="G2354" i="7"/>
  <c r="L2353" i="7"/>
  <c r="G2353" i="7"/>
  <c r="L2352" i="7"/>
  <c r="G2352" i="7"/>
  <c r="L2351" i="7"/>
  <c r="G2351" i="7"/>
  <c r="L2350" i="7"/>
  <c r="G2350" i="7"/>
  <c r="L2349" i="7"/>
  <c r="G2349" i="7"/>
  <c r="L2348" i="7"/>
  <c r="G2348" i="7"/>
  <c r="L2347" i="7"/>
  <c r="G2347" i="7"/>
  <c r="L2346" i="7"/>
  <c r="G2346" i="7"/>
  <c r="L2345" i="7"/>
  <c r="G2345" i="7"/>
  <c r="L2344" i="7"/>
  <c r="G2344" i="7"/>
  <c r="L2343" i="7"/>
  <c r="G2343" i="7"/>
  <c r="L2342" i="7"/>
  <c r="G2342" i="7"/>
  <c r="L2341" i="7"/>
  <c r="G2341" i="7"/>
  <c r="L2340" i="7"/>
  <c r="G2340" i="7"/>
  <c r="L2339" i="7"/>
  <c r="G2339" i="7"/>
  <c r="L2338" i="7"/>
  <c r="G2338" i="7"/>
  <c r="L2337" i="7"/>
  <c r="G2337" i="7"/>
  <c r="L2336" i="7"/>
  <c r="G2336" i="7"/>
  <c r="L2335" i="7"/>
  <c r="G2335" i="7"/>
  <c r="L2334" i="7"/>
  <c r="G2334" i="7"/>
  <c r="L2333" i="7"/>
  <c r="G2333" i="7"/>
  <c r="L2332" i="7"/>
  <c r="G2332" i="7"/>
  <c r="L2331" i="7"/>
  <c r="G2331" i="7"/>
  <c r="L2330" i="7"/>
  <c r="G2330" i="7"/>
  <c r="L2329" i="7"/>
  <c r="G2329" i="7"/>
  <c r="L2328" i="7"/>
  <c r="G2328" i="7"/>
  <c r="L2327" i="7"/>
  <c r="G2327" i="7"/>
  <c r="L2326" i="7"/>
  <c r="G2326" i="7"/>
  <c r="L2325" i="7"/>
  <c r="G2325" i="7"/>
  <c r="L2324" i="7"/>
  <c r="G2324" i="7"/>
  <c r="L2323" i="7"/>
  <c r="G2323" i="7"/>
  <c r="L2322" i="7"/>
  <c r="G2322" i="7"/>
  <c r="L2321" i="7"/>
  <c r="G2321" i="7"/>
  <c r="L2320" i="7"/>
  <c r="G2320" i="7"/>
  <c r="L2319" i="7"/>
  <c r="G2319" i="7"/>
  <c r="L2318" i="7"/>
  <c r="G2318" i="7"/>
  <c r="L2317" i="7"/>
  <c r="G2317" i="7"/>
  <c r="L2316" i="7"/>
  <c r="G2316" i="7"/>
  <c r="L2315" i="7"/>
  <c r="G2315" i="7"/>
  <c r="L2314" i="7"/>
  <c r="G2314" i="7"/>
  <c r="L2313" i="7"/>
  <c r="G2313" i="7"/>
  <c r="L2312" i="7"/>
  <c r="G2312" i="7"/>
  <c r="L2311" i="7"/>
  <c r="G2311" i="7"/>
  <c r="L2310" i="7"/>
  <c r="G2310" i="7"/>
  <c r="L2309" i="7"/>
  <c r="G2309" i="7"/>
  <c r="L2308" i="7"/>
  <c r="G2308" i="7"/>
  <c r="L2307" i="7"/>
  <c r="G2307" i="7"/>
  <c r="L2306" i="7"/>
  <c r="G2306" i="7"/>
  <c r="L2305" i="7"/>
  <c r="G2305" i="7"/>
  <c r="L2304" i="7"/>
  <c r="G2304" i="7"/>
  <c r="L2303" i="7"/>
  <c r="G2303" i="7"/>
  <c r="L2302" i="7"/>
  <c r="G2302" i="7"/>
  <c r="L2301" i="7"/>
  <c r="G2301" i="7"/>
  <c r="L2300" i="7"/>
  <c r="G2300" i="7"/>
  <c r="L2299" i="7"/>
  <c r="G2299" i="7"/>
  <c r="L2298" i="7"/>
  <c r="G2298" i="7"/>
  <c r="L2297" i="7"/>
  <c r="G2297" i="7"/>
  <c r="L2296" i="7"/>
  <c r="G2296" i="7"/>
  <c r="L2295" i="7"/>
  <c r="G2295" i="7"/>
  <c r="L2294" i="7"/>
  <c r="G2294" i="7"/>
  <c r="L2293" i="7"/>
  <c r="G2293" i="7"/>
  <c r="L2292" i="7"/>
  <c r="G2292" i="7"/>
  <c r="L2291" i="7"/>
  <c r="G2291" i="7"/>
  <c r="L2290" i="7"/>
  <c r="G2290" i="7"/>
  <c r="L2289" i="7"/>
  <c r="G2289" i="7"/>
  <c r="L2288" i="7"/>
  <c r="G2288" i="7"/>
  <c r="L2287" i="7"/>
  <c r="G2287" i="7"/>
  <c r="L2286" i="7"/>
  <c r="G2286" i="7"/>
  <c r="L2285" i="7"/>
  <c r="G2285" i="7"/>
  <c r="L2284" i="7"/>
  <c r="G2284" i="7"/>
  <c r="L2283" i="7"/>
  <c r="G2283" i="7"/>
  <c r="L2282" i="7"/>
  <c r="G2282" i="7"/>
  <c r="L2281" i="7"/>
  <c r="G2281" i="7"/>
  <c r="L2280" i="7"/>
  <c r="G2280" i="7"/>
  <c r="L2279" i="7"/>
  <c r="G2279" i="7"/>
  <c r="L2278" i="7"/>
  <c r="G2278" i="7"/>
  <c r="L2277" i="7"/>
  <c r="G2277" i="7"/>
  <c r="L2276" i="7"/>
  <c r="G2276" i="7"/>
  <c r="L2275" i="7"/>
  <c r="G2275" i="7"/>
  <c r="L2274" i="7"/>
  <c r="G2274" i="7"/>
  <c r="L2273" i="7"/>
  <c r="G2273" i="7"/>
  <c r="L2272" i="7"/>
  <c r="G2272" i="7"/>
  <c r="L2271" i="7"/>
  <c r="G2271" i="7"/>
  <c r="L2270" i="7"/>
  <c r="G2270" i="7"/>
  <c r="L2269" i="7"/>
  <c r="G2269" i="7"/>
  <c r="L2268" i="7"/>
  <c r="G2268" i="7"/>
  <c r="L2267" i="7"/>
  <c r="G2267" i="7"/>
  <c r="L2266" i="7"/>
  <c r="G2266" i="7"/>
  <c r="L2265" i="7"/>
  <c r="G2265" i="7"/>
  <c r="L2264" i="7"/>
  <c r="G2264" i="7"/>
  <c r="L2263" i="7"/>
  <c r="G2263" i="7"/>
  <c r="L2262" i="7"/>
  <c r="G2262" i="7"/>
  <c r="L2261" i="7"/>
  <c r="G2261" i="7"/>
  <c r="L2260" i="7"/>
  <c r="G2260" i="7"/>
  <c r="L2259" i="7"/>
  <c r="G2259" i="7"/>
  <c r="L2258" i="7"/>
  <c r="G2258" i="7"/>
  <c r="L2257" i="7"/>
  <c r="G2257" i="7"/>
  <c r="L2256" i="7"/>
  <c r="G2256" i="7"/>
  <c r="L2255" i="7"/>
  <c r="G2255" i="7"/>
  <c r="L2254" i="7"/>
  <c r="G2254" i="7"/>
  <c r="L2253" i="7"/>
  <c r="G2253" i="7"/>
  <c r="L2252" i="7"/>
  <c r="G2252" i="7"/>
  <c r="L2251" i="7"/>
  <c r="G2251" i="7"/>
  <c r="L2250" i="7"/>
  <c r="G2250" i="7"/>
  <c r="L2249" i="7"/>
  <c r="G2249" i="7"/>
  <c r="L2248" i="7"/>
  <c r="G2248" i="7"/>
  <c r="L2247" i="7"/>
  <c r="G2247" i="7"/>
  <c r="L2246" i="7"/>
  <c r="G2246" i="7"/>
  <c r="L2245" i="7"/>
  <c r="G2245" i="7"/>
  <c r="L2244" i="7"/>
  <c r="G2244" i="7"/>
  <c r="L2243" i="7"/>
  <c r="G2243" i="7"/>
  <c r="L2242" i="7"/>
  <c r="G2242" i="7"/>
  <c r="L2241" i="7"/>
  <c r="G2241" i="7"/>
  <c r="L2240" i="7"/>
  <c r="G2240" i="7"/>
  <c r="L2239" i="7"/>
  <c r="G2239" i="7"/>
  <c r="L2238" i="7"/>
  <c r="G2238" i="7"/>
  <c r="L2237" i="7"/>
  <c r="G2237" i="7"/>
  <c r="L2236" i="7"/>
  <c r="G2236" i="7"/>
  <c r="L2235" i="7"/>
  <c r="G2235" i="7"/>
  <c r="L2234" i="7"/>
  <c r="G2234" i="7"/>
  <c r="L2233" i="7"/>
  <c r="G2233" i="7"/>
  <c r="L2232" i="7"/>
  <c r="G2232" i="7"/>
  <c r="L2231" i="7"/>
  <c r="G2231" i="7"/>
  <c r="L2230" i="7"/>
  <c r="G2230" i="7"/>
  <c r="L2229" i="7"/>
  <c r="G2229" i="7"/>
  <c r="L2228" i="7"/>
  <c r="G2228" i="7"/>
  <c r="L2227" i="7"/>
  <c r="G2227" i="7"/>
  <c r="L2226" i="7"/>
  <c r="G2226" i="7"/>
  <c r="L2225" i="7"/>
  <c r="G2225" i="7"/>
  <c r="L2224" i="7"/>
  <c r="G2224" i="7"/>
  <c r="L2223" i="7"/>
  <c r="G2223" i="7"/>
  <c r="L2222" i="7"/>
  <c r="G2222" i="7"/>
  <c r="L2221" i="7"/>
  <c r="G2221" i="7"/>
  <c r="L2220" i="7"/>
  <c r="G2220" i="7"/>
  <c r="L2219" i="7"/>
  <c r="G2219" i="7"/>
  <c r="L2218" i="7"/>
  <c r="G2218" i="7"/>
  <c r="L2217" i="7"/>
  <c r="G2217" i="7"/>
  <c r="L2216" i="7"/>
  <c r="G2216" i="7"/>
  <c r="L2215" i="7"/>
  <c r="G2215" i="7"/>
  <c r="L2214" i="7"/>
  <c r="G2214" i="7"/>
  <c r="L2213" i="7"/>
  <c r="G2213" i="7"/>
  <c r="L2212" i="7"/>
  <c r="G2212" i="7"/>
  <c r="L2211" i="7"/>
  <c r="G2211" i="7"/>
  <c r="L2210" i="7"/>
  <c r="G2210" i="7"/>
  <c r="L2209" i="7"/>
  <c r="G2209" i="7"/>
  <c r="L2208" i="7"/>
  <c r="G2208" i="7"/>
  <c r="L2207" i="7"/>
  <c r="G2207" i="7"/>
  <c r="L2206" i="7"/>
  <c r="G2206" i="7"/>
  <c r="L2205" i="7"/>
  <c r="G2205" i="7"/>
  <c r="L2204" i="7"/>
  <c r="G2204" i="7"/>
  <c r="L2203" i="7"/>
  <c r="G2203" i="7"/>
  <c r="L2202" i="7"/>
  <c r="G2202" i="7"/>
  <c r="L2201" i="7"/>
  <c r="G2201" i="7"/>
  <c r="L2200" i="7"/>
  <c r="G2200" i="7"/>
  <c r="L2199" i="7"/>
  <c r="G2199" i="7"/>
  <c r="L2198" i="7"/>
  <c r="G2198" i="7"/>
  <c r="L2197" i="7"/>
  <c r="G2197" i="7"/>
  <c r="L2196" i="7"/>
  <c r="G2196" i="7"/>
  <c r="L2195" i="7"/>
  <c r="G2195" i="7"/>
  <c r="L2194" i="7"/>
  <c r="G2194" i="7"/>
  <c r="L2193" i="7"/>
  <c r="G2193" i="7"/>
  <c r="L2192" i="7"/>
  <c r="G2192" i="7"/>
  <c r="L2191" i="7"/>
  <c r="G2191" i="7"/>
  <c r="L2190" i="7"/>
  <c r="G2190" i="7"/>
  <c r="L2189" i="7"/>
  <c r="G2189" i="7"/>
  <c r="L2188" i="7"/>
  <c r="G2188" i="7"/>
  <c r="L2187" i="7"/>
  <c r="G2187" i="7"/>
  <c r="L2186" i="7"/>
  <c r="G2186" i="7"/>
  <c r="L2185" i="7"/>
  <c r="G2185" i="7"/>
  <c r="L2184" i="7"/>
  <c r="G2184" i="7"/>
  <c r="L2183" i="7"/>
  <c r="G2183" i="7"/>
  <c r="L2182" i="7"/>
  <c r="G2182" i="7"/>
  <c r="L2181" i="7"/>
  <c r="G2181" i="7"/>
  <c r="L2180" i="7"/>
  <c r="G2180" i="7"/>
  <c r="L2179" i="7"/>
  <c r="G2179" i="7"/>
  <c r="L2178" i="7"/>
  <c r="G2178" i="7"/>
  <c r="L2177" i="7"/>
  <c r="G2177" i="7"/>
  <c r="L2176" i="7"/>
  <c r="G2176" i="7"/>
  <c r="L2175" i="7"/>
  <c r="G2175" i="7"/>
  <c r="L2174" i="7"/>
  <c r="G2174" i="7"/>
  <c r="L2173" i="7"/>
  <c r="G2173" i="7"/>
  <c r="L2172" i="7"/>
  <c r="G2172" i="7"/>
  <c r="L2171" i="7"/>
  <c r="G2171" i="7"/>
  <c r="L2170" i="7"/>
  <c r="G2170" i="7"/>
  <c r="L2169" i="7"/>
  <c r="G2169" i="7"/>
  <c r="L2168" i="7"/>
  <c r="G2168" i="7"/>
  <c r="L2167" i="7"/>
  <c r="G2167" i="7"/>
  <c r="L2166" i="7"/>
  <c r="G2166" i="7"/>
  <c r="L2165" i="7"/>
  <c r="G2165" i="7"/>
  <c r="L2164" i="7"/>
  <c r="G2164" i="7"/>
  <c r="L2163" i="7"/>
  <c r="G2163" i="7"/>
  <c r="L2162" i="7"/>
  <c r="G2162" i="7"/>
  <c r="L2161" i="7"/>
  <c r="G2161" i="7"/>
  <c r="L2160" i="7"/>
  <c r="G2160" i="7"/>
  <c r="L2159" i="7"/>
  <c r="G2159" i="7"/>
  <c r="L2158" i="7"/>
  <c r="G2158" i="7"/>
  <c r="L2157" i="7"/>
  <c r="G2157" i="7"/>
  <c r="L2156" i="7"/>
  <c r="G2156" i="7"/>
  <c r="L2155" i="7"/>
  <c r="G2155" i="7"/>
  <c r="L2154" i="7"/>
  <c r="G2154" i="7"/>
  <c r="L2153" i="7"/>
  <c r="G2153" i="7"/>
  <c r="L2152" i="7"/>
  <c r="G2152" i="7"/>
  <c r="L2151" i="7"/>
  <c r="G2151" i="7"/>
  <c r="L2150" i="7"/>
  <c r="G2150" i="7"/>
  <c r="L2149" i="7"/>
  <c r="G2149" i="7"/>
  <c r="L2148" i="7"/>
  <c r="G2148" i="7"/>
  <c r="L2147" i="7"/>
  <c r="G2147" i="7"/>
  <c r="L2146" i="7"/>
  <c r="G2146" i="7"/>
  <c r="L2145" i="7"/>
  <c r="G2145" i="7"/>
  <c r="L2144" i="7"/>
  <c r="G2144" i="7"/>
  <c r="L2143" i="7"/>
  <c r="G2143" i="7"/>
  <c r="L2142" i="7"/>
  <c r="G2142" i="7"/>
  <c r="L2141" i="7"/>
  <c r="G2141" i="7"/>
  <c r="L2140" i="7"/>
  <c r="G2140" i="7"/>
  <c r="L2139" i="7"/>
  <c r="G2139" i="7"/>
  <c r="L2138" i="7"/>
  <c r="G2138" i="7"/>
  <c r="L2137" i="7"/>
  <c r="G2137" i="7"/>
  <c r="L2136" i="7"/>
  <c r="G2136" i="7"/>
  <c r="L2135" i="7"/>
  <c r="G2135" i="7"/>
  <c r="L2134" i="7"/>
  <c r="G2134" i="7"/>
  <c r="L2133" i="7"/>
  <c r="G2133" i="7"/>
  <c r="L2132" i="7"/>
  <c r="G2132" i="7"/>
  <c r="L2131" i="7"/>
  <c r="G2131" i="7"/>
  <c r="L2130" i="7"/>
  <c r="G2130" i="7"/>
  <c r="L2129" i="7"/>
  <c r="G2129" i="7"/>
  <c r="L2128" i="7"/>
  <c r="G2128" i="7"/>
  <c r="L2127" i="7"/>
  <c r="G2127" i="7"/>
  <c r="L2126" i="7"/>
  <c r="G2126" i="7"/>
  <c r="L2125" i="7"/>
  <c r="G2125" i="7"/>
  <c r="L2124" i="7"/>
  <c r="G2124" i="7"/>
  <c r="L2123" i="7"/>
  <c r="G2123" i="7"/>
  <c r="L2122" i="7"/>
  <c r="G2122" i="7"/>
  <c r="L2121" i="7"/>
  <c r="G2121" i="7"/>
  <c r="L2120" i="7"/>
  <c r="G2120" i="7"/>
  <c r="L2119" i="7"/>
  <c r="G2119" i="7"/>
  <c r="L2118" i="7"/>
  <c r="G2118" i="7"/>
  <c r="L2117" i="7"/>
  <c r="G2117" i="7"/>
  <c r="L2116" i="7"/>
  <c r="G2116" i="7"/>
  <c r="L2115" i="7"/>
  <c r="G2115" i="7"/>
  <c r="L2114" i="7"/>
  <c r="G2114" i="7"/>
  <c r="L2113" i="7"/>
  <c r="G2113" i="7"/>
  <c r="L2112" i="7"/>
  <c r="G2112" i="7"/>
  <c r="L2111" i="7"/>
  <c r="G2111" i="7"/>
  <c r="L2110" i="7"/>
  <c r="G2110" i="7"/>
  <c r="L2109" i="7"/>
  <c r="G2109" i="7"/>
  <c r="L2108" i="7"/>
  <c r="G2108" i="7"/>
  <c r="L2107" i="7"/>
  <c r="G2107" i="7"/>
  <c r="L2106" i="7"/>
  <c r="G2106" i="7"/>
  <c r="L2105" i="7"/>
  <c r="G2105" i="7"/>
  <c r="L2104" i="7"/>
  <c r="G2104" i="7"/>
  <c r="L2103" i="7"/>
  <c r="G2103" i="7"/>
  <c r="L2102" i="7"/>
  <c r="G2102" i="7"/>
  <c r="L2101" i="7"/>
  <c r="G2101" i="7"/>
  <c r="L2100" i="7"/>
  <c r="G2100" i="7"/>
  <c r="L2099" i="7"/>
  <c r="G2099" i="7"/>
  <c r="L2098" i="7"/>
  <c r="G2098" i="7"/>
  <c r="L2097" i="7"/>
  <c r="G2097" i="7"/>
  <c r="L2096" i="7"/>
  <c r="G2096" i="7"/>
  <c r="L2095" i="7"/>
  <c r="G2095" i="7"/>
  <c r="L2094" i="7"/>
  <c r="G2094" i="7"/>
  <c r="L2093" i="7"/>
  <c r="G2093" i="7"/>
  <c r="L2092" i="7"/>
  <c r="G2092" i="7"/>
  <c r="L2091" i="7"/>
  <c r="G2091" i="7"/>
  <c r="L2090" i="7"/>
  <c r="G2090" i="7"/>
  <c r="L2089" i="7"/>
  <c r="G2089" i="7"/>
  <c r="L2088" i="7"/>
  <c r="G2088" i="7"/>
  <c r="L2087" i="7"/>
  <c r="G2087" i="7"/>
  <c r="L2086" i="7"/>
  <c r="G2086" i="7"/>
  <c r="L2085" i="7"/>
  <c r="G2085" i="7"/>
  <c r="L2084" i="7"/>
  <c r="G2084" i="7"/>
  <c r="L2083" i="7"/>
  <c r="G2083" i="7"/>
  <c r="L2082" i="7"/>
  <c r="G2082" i="7"/>
  <c r="L2081" i="7"/>
  <c r="G2081" i="7"/>
  <c r="L2080" i="7"/>
  <c r="G2080" i="7"/>
  <c r="L2079" i="7"/>
  <c r="G2079" i="7"/>
  <c r="L2078" i="7"/>
  <c r="G2078" i="7"/>
  <c r="L2077" i="7"/>
  <c r="G2077" i="7"/>
  <c r="L2076" i="7"/>
  <c r="G2076" i="7"/>
  <c r="L2075" i="7"/>
  <c r="G2075" i="7"/>
  <c r="L2074" i="7"/>
  <c r="G2074" i="7"/>
  <c r="L2073" i="7"/>
  <c r="G2073" i="7"/>
  <c r="L2072" i="7"/>
  <c r="G2072" i="7"/>
  <c r="L2071" i="7"/>
  <c r="G2071" i="7"/>
  <c r="L2070" i="7"/>
  <c r="G2070" i="7"/>
  <c r="L2069" i="7"/>
  <c r="G2069" i="7"/>
  <c r="L2068" i="7"/>
  <c r="G2068" i="7"/>
  <c r="L2067" i="7"/>
  <c r="G2067" i="7"/>
  <c r="L2066" i="7"/>
  <c r="G2066" i="7"/>
  <c r="L2065" i="7"/>
  <c r="G2065" i="7"/>
  <c r="L2064" i="7"/>
  <c r="G2064" i="7"/>
  <c r="L2063" i="7"/>
  <c r="G2063" i="7"/>
  <c r="L2062" i="7"/>
  <c r="G2062" i="7"/>
  <c r="L2061" i="7"/>
  <c r="G2061" i="7"/>
  <c r="L2060" i="7"/>
  <c r="G2060" i="7"/>
  <c r="L2059" i="7"/>
  <c r="G2059" i="7"/>
  <c r="L2058" i="7"/>
  <c r="G2058" i="7"/>
  <c r="L2057" i="7"/>
  <c r="G2057" i="7"/>
  <c r="L2056" i="7"/>
  <c r="G2056" i="7"/>
  <c r="L2055" i="7"/>
  <c r="G2055" i="7"/>
  <c r="L2054" i="7"/>
  <c r="G2054" i="7"/>
  <c r="L2053" i="7"/>
  <c r="G2053" i="7"/>
  <c r="L2052" i="7"/>
  <c r="G2052" i="7"/>
  <c r="L2051" i="7"/>
  <c r="G2051" i="7"/>
  <c r="L2050" i="7"/>
  <c r="G2050" i="7"/>
  <c r="L2049" i="7"/>
  <c r="G2049" i="7"/>
  <c r="L2048" i="7"/>
  <c r="G2048" i="7"/>
  <c r="L2047" i="7"/>
  <c r="G2047" i="7"/>
  <c r="L2046" i="7"/>
  <c r="G2046" i="7"/>
  <c r="L2045" i="7"/>
  <c r="G2045" i="7"/>
  <c r="L2044" i="7"/>
  <c r="G2044" i="7"/>
  <c r="L2043" i="7"/>
  <c r="G2043" i="7"/>
  <c r="L2042" i="7"/>
  <c r="G2042" i="7"/>
  <c r="L2041" i="7"/>
  <c r="G2041" i="7"/>
  <c r="L2040" i="7"/>
  <c r="G2040" i="7"/>
  <c r="L2039" i="7"/>
  <c r="G2039" i="7"/>
  <c r="L2038" i="7"/>
  <c r="G2038" i="7"/>
  <c r="L2037" i="7"/>
  <c r="G2037" i="7"/>
  <c r="L2036" i="7"/>
  <c r="G2036" i="7"/>
  <c r="L2035" i="7"/>
  <c r="G2035" i="7"/>
  <c r="L2034" i="7"/>
  <c r="G2034" i="7"/>
  <c r="L2033" i="7"/>
  <c r="G2033" i="7"/>
  <c r="L2032" i="7"/>
  <c r="G2032" i="7"/>
  <c r="L2031" i="7"/>
  <c r="G2031" i="7"/>
  <c r="L2030" i="7"/>
  <c r="G2030" i="7"/>
  <c r="L2029" i="7"/>
  <c r="G2029" i="7"/>
  <c r="L2028" i="7"/>
  <c r="G2028" i="7"/>
  <c r="L2027" i="7"/>
  <c r="G2027" i="7"/>
  <c r="L2026" i="7"/>
  <c r="G2026" i="7"/>
  <c r="L2025" i="7"/>
  <c r="G2025" i="7"/>
  <c r="L2024" i="7"/>
  <c r="G2024" i="7"/>
  <c r="L2023" i="7"/>
  <c r="G2023" i="7"/>
  <c r="L2022" i="7"/>
  <c r="G2022" i="7"/>
  <c r="L2021" i="7"/>
  <c r="G2021" i="7"/>
  <c r="L2020" i="7"/>
  <c r="G2020" i="7"/>
  <c r="L2019" i="7"/>
  <c r="G2019" i="7"/>
  <c r="L2018" i="7"/>
  <c r="G2018" i="7"/>
  <c r="L2017" i="7"/>
  <c r="G2017" i="7"/>
  <c r="L2016" i="7"/>
  <c r="G2016" i="7"/>
  <c r="L2015" i="7"/>
  <c r="G2015" i="7"/>
  <c r="L2014" i="7"/>
  <c r="G2014" i="7"/>
  <c r="L2013" i="7"/>
  <c r="G2013" i="7"/>
  <c r="L2012" i="7"/>
  <c r="G2012" i="7"/>
  <c r="L2011" i="7"/>
  <c r="G2011" i="7"/>
  <c r="L2010" i="7"/>
  <c r="G2010" i="7"/>
  <c r="L2009" i="7"/>
  <c r="G2009" i="7"/>
  <c r="L2008" i="7"/>
  <c r="G2008" i="7"/>
  <c r="L2007" i="7"/>
  <c r="G2007" i="7"/>
  <c r="L2006" i="7"/>
  <c r="G2006" i="7"/>
  <c r="L2005" i="7"/>
  <c r="G2005" i="7"/>
  <c r="L2004" i="7"/>
  <c r="G2004" i="7"/>
  <c r="L2003" i="7"/>
  <c r="G2003" i="7"/>
  <c r="L2002" i="7"/>
  <c r="G2002" i="7"/>
  <c r="L2001" i="7"/>
  <c r="G2001" i="7"/>
  <c r="L2000" i="7"/>
  <c r="G2000" i="7"/>
  <c r="L1999" i="7"/>
  <c r="G1999" i="7"/>
  <c r="L1998" i="7"/>
  <c r="G1998" i="7"/>
  <c r="L1997" i="7"/>
  <c r="G1997" i="7"/>
  <c r="L1996" i="7"/>
  <c r="G1996" i="7"/>
  <c r="L1995" i="7"/>
  <c r="G1995" i="7"/>
  <c r="L1994" i="7"/>
  <c r="G1994" i="7"/>
  <c r="L1993" i="7"/>
  <c r="G1993" i="7"/>
  <c r="L1992" i="7"/>
  <c r="G1992" i="7"/>
  <c r="L1991" i="7"/>
  <c r="G1991" i="7"/>
  <c r="L1990" i="7"/>
  <c r="G1990" i="7"/>
  <c r="L1989" i="7"/>
  <c r="G1989" i="7"/>
  <c r="L1988" i="7"/>
  <c r="G1988" i="7"/>
  <c r="L1987" i="7"/>
  <c r="G1987" i="7"/>
  <c r="L1986" i="7"/>
  <c r="G1986" i="7"/>
  <c r="L1985" i="7"/>
  <c r="G1985" i="7"/>
  <c r="L1984" i="7"/>
  <c r="G1984" i="7"/>
  <c r="L1983" i="7"/>
  <c r="G1983" i="7"/>
  <c r="L1982" i="7"/>
  <c r="G1982" i="7"/>
  <c r="L1981" i="7"/>
  <c r="G1981" i="7"/>
  <c r="L1980" i="7"/>
  <c r="G1980" i="7"/>
  <c r="L1979" i="7"/>
  <c r="G1979" i="7"/>
  <c r="L1978" i="7"/>
  <c r="G1978" i="7"/>
  <c r="L1977" i="7"/>
  <c r="G1977" i="7"/>
  <c r="L1976" i="7"/>
  <c r="G1976" i="7"/>
  <c r="L1975" i="7"/>
  <c r="G1975" i="7"/>
  <c r="L1974" i="7"/>
  <c r="G1974" i="7"/>
  <c r="L1973" i="7"/>
  <c r="G1973" i="7"/>
  <c r="L1972" i="7"/>
  <c r="G1972" i="7"/>
  <c r="L1971" i="7"/>
  <c r="G1971" i="7"/>
  <c r="L1970" i="7"/>
  <c r="G1970" i="7"/>
  <c r="L1969" i="7"/>
  <c r="G1969" i="7"/>
  <c r="L1968" i="7"/>
  <c r="G1968" i="7"/>
  <c r="L1967" i="7"/>
  <c r="G1967" i="7"/>
  <c r="L1966" i="7"/>
  <c r="G1966" i="7"/>
  <c r="L1965" i="7"/>
  <c r="G1965" i="7"/>
  <c r="L1964" i="7"/>
  <c r="G1964" i="7"/>
  <c r="L1963" i="7"/>
  <c r="G1963" i="7"/>
  <c r="L1962" i="7"/>
  <c r="G1962" i="7"/>
  <c r="L1961" i="7"/>
  <c r="G1961" i="7"/>
  <c r="L1960" i="7"/>
  <c r="G1960" i="7"/>
  <c r="L1959" i="7"/>
  <c r="G1959" i="7"/>
  <c r="L1958" i="7"/>
  <c r="G1958" i="7"/>
  <c r="L1957" i="7"/>
  <c r="G1957" i="7"/>
  <c r="L1956" i="7"/>
  <c r="G1956" i="7"/>
  <c r="L1955" i="7"/>
  <c r="G1955" i="7"/>
  <c r="L1954" i="7"/>
  <c r="G1954" i="7"/>
  <c r="L1953" i="7"/>
  <c r="G1953" i="7"/>
  <c r="L1952" i="7"/>
  <c r="G1952" i="7"/>
  <c r="L1951" i="7"/>
  <c r="G1951" i="7"/>
  <c r="L1950" i="7"/>
  <c r="G1950" i="7"/>
  <c r="L1949" i="7"/>
  <c r="G1949" i="7"/>
  <c r="L1948" i="7"/>
  <c r="G1948" i="7"/>
  <c r="L1947" i="7"/>
  <c r="G1947" i="7"/>
  <c r="L1946" i="7"/>
  <c r="G1946" i="7"/>
  <c r="L1945" i="7"/>
  <c r="G1945" i="7"/>
  <c r="L1944" i="7"/>
  <c r="G1944" i="7"/>
  <c r="L1943" i="7"/>
  <c r="G1943" i="7"/>
  <c r="L1942" i="7"/>
  <c r="G1942" i="7"/>
  <c r="L1941" i="7"/>
  <c r="G1941" i="7"/>
  <c r="L1940" i="7"/>
  <c r="G1940" i="7"/>
  <c r="L1939" i="7"/>
  <c r="G1939" i="7"/>
  <c r="L1938" i="7"/>
  <c r="G1938" i="7"/>
  <c r="L1937" i="7"/>
  <c r="G1937" i="7"/>
  <c r="L1936" i="7"/>
  <c r="G1936" i="7"/>
  <c r="L1935" i="7"/>
  <c r="G1935" i="7"/>
  <c r="L1934" i="7"/>
  <c r="G1934" i="7"/>
  <c r="L1933" i="7"/>
  <c r="G1933" i="7"/>
  <c r="L1932" i="7"/>
  <c r="G1932" i="7"/>
  <c r="L1931" i="7"/>
  <c r="G1931" i="7"/>
  <c r="L1930" i="7"/>
  <c r="G1930" i="7"/>
  <c r="L1929" i="7"/>
  <c r="G1929" i="7"/>
  <c r="L1928" i="7"/>
  <c r="G1928" i="7"/>
  <c r="L1927" i="7"/>
  <c r="G1927" i="7"/>
  <c r="L1926" i="7"/>
  <c r="G1926" i="7"/>
  <c r="L1925" i="7"/>
  <c r="G1925" i="7"/>
  <c r="L1924" i="7"/>
  <c r="G1924" i="7"/>
  <c r="L1923" i="7"/>
  <c r="G1923" i="7"/>
  <c r="L1922" i="7"/>
  <c r="G1922" i="7"/>
  <c r="L1921" i="7"/>
  <c r="G1921" i="7"/>
  <c r="L1920" i="7"/>
  <c r="G1920" i="7"/>
  <c r="L1919" i="7"/>
  <c r="G1919" i="7"/>
  <c r="L1918" i="7"/>
  <c r="G1918" i="7"/>
  <c r="L1917" i="7"/>
  <c r="G1917" i="7"/>
  <c r="L1916" i="7"/>
  <c r="G1916" i="7"/>
  <c r="L1915" i="7"/>
  <c r="G1915" i="7"/>
  <c r="L1914" i="7"/>
  <c r="G1914" i="7"/>
  <c r="L1913" i="7"/>
  <c r="G1913" i="7"/>
  <c r="L1912" i="7"/>
  <c r="G1912" i="7"/>
  <c r="L1911" i="7"/>
  <c r="G1911" i="7"/>
  <c r="L1910" i="7"/>
  <c r="G1910" i="7"/>
  <c r="L1909" i="7"/>
  <c r="G1909" i="7"/>
  <c r="L1908" i="7"/>
  <c r="G1908" i="7"/>
  <c r="L1907" i="7"/>
  <c r="G1907" i="7"/>
  <c r="L1906" i="7"/>
  <c r="G1906" i="7"/>
  <c r="L1905" i="7"/>
  <c r="G1905" i="7"/>
  <c r="L1904" i="7"/>
  <c r="G1904" i="7"/>
  <c r="L1903" i="7"/>
  <c r="G1903" i="7"/>
  <c r="L1902" i="7"/>
  <c r="G1902" i="7"/>
  <c r="L1901" i="7"/>
  <c r="G1901" i="7"/>
  <c r="L1900" i="7"/>
  <c r="G1900" i="7"/>
  <c r="L1899" i="7"/>
  <c r="G1899" i="7"/>
  <c r="L1898" i="7"/>
  <c r="G1898" i="7"/>
  <c r="L1897" i="7"/>
  <c r="G1897" i="7"/>
  <c r="L1896" i="7"/>
  <c r="G1896" i="7"/>
  <c r="L1895" i="7"/>
  <c r="G1895" i="7"/>
  <c r="L1894" i="7"/>
  <c r="G1894" i="7"/>
  <c r="L1893" i="7"/>
  <c r="G1893" i="7"/>
  <c r="L1892" i="7"/>
  <c r="G1892" i="7"/>
  <c r="L1891" i="7"/>
  <c r="G1891" i="7"/>
  <c r="L1890" i="7"/>
  <c r="G1890" i="7"/>
  <c r="L1889" i="7"/>
  <c r="G1889" i="7"/>
  <c r="L1888" i="7"/>
  <c r="G1888" i="7"/>
  <c r="L1887" i="7"/>
  <c r="G1887" i="7"/>
  <c r="L1886" i="7"/>
  <c r="G1886" i="7"/>
  <c r="L1885" i="7"/>
  <c r="G1885" i="7"/>
  <c r="L1884" i="7"/>
  <c r="G1884" i="7"/>
  <c r="L1883" i="7"/>
  <c r="G1883" i="7"/>
  <c r="L1882" i="7"/>
  <c r="G1882" i="7"/>
  <c r="L1881" i="7"/>
  <c r="G1881" i="7"/>
  <c r="L1880" i="7"/>
  <c r="G1880" i="7"/>
  <c r="L1879" i="7"/>
  <c r="G1879" i="7"/>
  <c r="L1878" i="7"/>
  <c r="G1878" i="7"/>
  <c r="L1877" i="7"/>
  <c r="G1877" i="7"/>
  <c r="L1876" i="7"/>
  <c r="G1876" i="7"/>
  <c r="L1875" i="7"/>
  <c r="G1875" i="7"/>
  <c r="L1874" i="7"/>
  <c r="G1874" i="7"/>
  <c r="L1873" i="7"/>
  <c r="G1873" i="7"/>
  <c r="L1872" i="7"/>
  <c r="G1872" i="7"/>
  <c r="L1871" i="7"/>
  <c r="G1871" i="7"/>
  <c r="L1870" i="7"/>
  <c r="G1870" i="7"/>
  <c r="L1869" i="7"/>
  <c r="G1869" i="7"/>
  <c r="L1868" i="7"/>
  <c r="G1868" i="7"/>
  <c r="L1867" i="7"/>
  <c r="G1867" i="7"/>
  <c r="L1866" i="7"/>
  <c r="G1866" i="7"/>
  <c r="L1865" i="7"/>
  <c r="G1865" i="7"/>
  <c r="L1864" i="7"/>
  <c r="G1864" i="7"/>
  <c r="L1863" i="7"/>
  <c r="G1863" i="7"/>
  <c r="L1862" i="7"/>
  <c r="G1862" i="7"/>
  <c r="L1861" i="7"/>
  <c r="G1861" i="7"/>
  <c r="L1860" i="7"/>
  <c r="G1860" i="7"/>
  <c r="L1859" i="7"/>
  <c r="G1859" i="7"/>
  <c r="L1858" i="7"/>
  <c r="G1858" i="7"/>
  <c r="L1857" i="7"/>
  <c r="G1857" i="7"/>
  <c r="L1856" i="7"/>
  <c r="G1856" i="7"/>
  <c r="L1855" i="7"/>
  <c r="G1855" i="7"/>
  <c r="L1854" i="7"/>
  <c r="G1854" i="7"/>
  <c r="L1853" i="7"/>
  <c r="G1853" i="7"/>
  <c r="L1852" i="7"/>
  <c r="G1852" i="7"/>
  <c r="L1851" i="7"/>
  <c r="G1851" i="7"/>
  <c r="L1850" i="7"/>
  <c r="G1850" i="7"/>
  <c r="L1849" i="7"/>
  <c r="G1849" i="7"/>
  <c r="L1848" i="7"/>
  <c r="G1848" i="7"/>
  <c r="L1847" i="7"/>
  <c r="G1847" i="7"/>
  <c r="L1846" i="7"/>
  <c r="G1846" i="7"/>
  <c r="L1845" i="7"/>
  <c r="G1845" i="7"/>
  <c r="L1844" i="7"/>
  <c r="G1844" i="7"/>
  <c r="L1843" i="7"/>
  <c r="G1843" i="7"/>
  <c r="L1842" i="7"/>
  <c r="G1842" i="7"/>
  <c r="L1841" i="7"/>
  <c r="G1841" i="7"/>
  <c r="L1840" i="7"/>
  <c r="G1840" i="7"/>
  <c r="L1839" i="7"/>
  <c r="G1839" i="7"/>
  <c r="L1838" i="7"/>
  <c r="G1838" i="7"/>
  <c r="L1837" i="7"/>
  <c r="G1837" i="7"/>
  <c r="L1836" i="7"/>
  <c r="G1836" i="7"/>
  <c r="L1835" i="7"/>
  <c r="G1835" i="7"/>
  <c r="L1834" i="7"/>
  <c r="G1834" i="7"/>
  <c r="L1833" i="7"/>
  <c r="G1833" i="7"/>
  <c r="L1832" i="7"/>
  <c r="G1832" i="7"/>
  <c r="L1831" i="7"/>
  <c r="G1831" i="7"/>
  <c r="L1830" i="7"/>
  <c r="G1830" i="7"/>
  <c r="L1829" i="7"/>
  <c r="G1829" i="7"/>
  <c r="L1828" i="7"/>
  <c r="G1828" i="7"/>
  <c r="L1827" i="7"/>
  <c r="G1827" i="7"/>
  <c r="L1826" i="7"/>
  <c r="G1826" i="7"/>
  <c r="L1825" i="7"/>
  <c r="G1825" i="7"/>
  <c r="L1824" i="7"/>
  <c r="G1824" i="7"/>
  <c r="L1823" i="7"/>
  <c r="G1823" i="7"/>
  <c r="L1822" i="7"/>
  <c r="G1822" i="7"/>
  <c r="L1821" i="7"/>
  <c r="G1821" i="7"/>
  <c r="L1820" i="7"/>
  <c r="G1820" i="7"/>
  <c r="L1819" i="7"/>
  <c r="G1819" i="7"/>
  <c r="L1818" i="7"/>
  <c r="G1818" i="7"/>
  <c r="L1817" i="7"/>
  <c r="G1817" i="7"/>
  <c r="L1816" i="7"/>
  <c r="G1816" i="7"/>
  <c r="L1815" i="7"/>
  <c r="G1815" i="7"/>
  <c r="L1814" i="7"/>
  <c r="G1814" i="7"/>
  <c r="L1813" i="7"/>
  <c r="G1813" i="7"/>
  <c r="L1812" i="7"/>
  <c r="G1812" i="7"/>
  <c r="L1811" i="7"/>
  <c r="G1811" i="7"/>
  <c r="L1810" i="7"/>
  <c r="G1810" i="7"/>
  <c r="L1809" i="7"/>
  <c r="G1809" i="7"/>
  <c r="L1808" i="7"/>
  <c r="G1808" i="7"/>
  <c r="L1807" i="7"/>
  <c r="G1807" i="7"/>
  <c r="L1806" i="7"/>
  <c r="G1806" i="7"/>
  <c r="L1805" i="7"/>
  <c r="G1805" i="7"/>
  <c r="L1804" i="7"/>
  <c r="G1804" i="7"/>
  <c r="L1803" i="7"/>
  <c r="G1803" i="7"/>
  <c r="L1802" i="7"/>
  <c r="G1802" i="7"/>
  <c r="L1801" i="7"/>
  <c r="G1801" i="7"/>
  <c r="L1800" i="7"/>
  <c r="G1800" i="7"/>
  <c r="L1799" i="7"/>
  <c r="G1799" i="7"/>
  <c r="L1798" i="7"/>
  <c r="G1798" i="7"/>
  <c r="L1797" i="7"/>
  <c r="G1797" i="7"/>
  <c r="L1796" i="7"/>
  <c r="G1796" i="7"/>
  <c r="L1795" i="7"/>
  <c r="G1795" i="7"/>
  <c r="L1794" i="7"/>
  <c r="G1794" i="7"/>
  <c r="L1793" i="7"/>
  <c r="G1793" i="7"/>
  <c r="L1792" i="7"/>
  <c r="G1792" i="7"/>
  <c r="L1791" i="7"/>
  <c r="G1791" i="7"/>
  <c r="L1790" i="7"/>
  <c r="G1790" i="7"/>
  <c r="L1789" i="7"/>
  <c r="G1789" i="7"/>
  <c r="L1788" i="7"/>
  <c r="G1788" i="7"/>
  <c r="L1787" i="7"/>
  <c r="G1787" i="7"/>
  <c r="L1786" i="7"/>
  <c r="G1786" i="7"/>
  <c r="L1785" i="7"/>
  <c r="G1785" i="7"/>
  <c r="L1784" i="7"/>
  <c r="G1784" i="7"/>
  <c r="L1783" i="7"/>
  <c r="G1783" i="7"/>
  <c r="L1782" i="7"/>
  <c r="G1782" i="7"/>
  <c r="L1781" i="7"/>
  <c r="G1781" i="7"/>
  <c r="L1780" i="7"/>
  <c r="G1780" i="7"/>
  <c r="L1779" i="7"/>
  <c r="G1779" i="7"/>
  <c r="L1778" i="7"/>
  <c r="G1778" i="7"/>
  <c r="L1777" i="7"/>
  <c r="G1777" i="7"/>
  <c r="L1776" i="7"/>
  <c r="G1776" i="7"/>
  <c r="L1775" i="7"/>
  <c r="G1775" i="7"/>
  <c r="L1774" i="7"/>
  <c r="G1774" i="7"/>
  <c r="L1773" i="7"/>
  <c r="G1773" i="7"/>
  <c r="L1772" i="7"/>
  <c r="G1772" i="7"/>
  <c r="L1771" i="7"/>
  <c r="G1771" i="7"/>
  <c r="L1770" i="7"/>
  <c r="G1770" i="7"/>
  <c r="L1769" i="7"/>
  <c r="G1769" i="7"/>
  <c r="L1768" i="7"/>
  <c r="G1768" i="7"/>
  <c r="L1767" i="7"/>
  <c r="G1767" i="7"/>
  <c r="L1766" i="7"/>
  <c r="G1766" i="7"/>
  <c r="L1765" i="7"/>
  <c r="G1765" i="7"/>
  <c r="L1764" i="7"/>
  <c r="G1764" i="7"/>
  <c r="L1763" i="7"/>
  <c r="G1763" i="7"/>
  <c r="L1762" i="7"/>
  <c r="G1762" i="7"/>
  <c r="L1761" i="7"/>
  <c r="G1761" i="7"/>
  <c r="L1760" i="7"/>
  <c r="G1760" i="7"/>
  <c r="L1759" i="7"/>
  <c r="G1759" i="7"/>
  <c r="L1758" i="7"/>
  <c r="G1758" i="7"/>
  <c r="L1757" i="7"/>
  <c r="G1757" i="7"/>
  <c r="L1756" i="7"/>
  <c r="G1756" i="7"/>
  <c r="L1755" i="7"/>
  <c r="G1755" i="7"/>
  <c r="L1754" i="7"/>
  <c r="G1754" i="7"/>
  <c r="L1753" i="7"/>
  <c r="G1753" i="7"/>
  <c r="L1752" i="7"/>
  <c r="G1752" i="7"/>
  <c r="L1751" i="7"/>
  <c r="G1751" i="7"/>
  <c r="L1750" i="7"/>
  <c r="G1750" i="7"/>
  <c r="L1749" i="7"/>
  <c r="G1749" i="7"/>
  <c r="L1748" i="7"/>
  <c r="G1748" i="7"/>
  <c r="L1747" i="7"/>
  <c r="G1747" i="7"/>
  <c r="L1746" i="7"/>
  <c r="G1746" i="7"/>
  <c r="L1745" i="7"/>
  <c r="G1745" i="7"/>
  <c r="L1744" i="7"/>
  <c r="G1744" i="7"/>
  <c r="L1743" i="7"/>
  <c r="G1743" i="7"/>
  <c r="L1742" i="7"/>
  <c r="G1742" i="7"/>
  <c r="L1741" i="7"/>
  <c r="G1741" i="7"/>
  <c r="L1740" i="7"/>
  <c r="G1740" i="7"/>
  <c r="L1739" i="7"/>
  <c r="G1739" i="7"/>
  <c r="L1738" i="7"/>
  <c r="G1738" i="7"/>
  <c r="L1737" i="7"/>
  <c r="G1737" i="7"/>
  <c r="L1736" i="7"/>
  <c r="G1736" i="7"/>
  <c r="L1735" i="7"/>
  <c r="G1735" i="7"/>
  <c r="L1734" i="7"/>
  <c r="G1734" i="7"/>
  <c r="L1733" i="7"/>
  <c r="G1733" i="7"/>
  <c r="L1732" i="7"/>
  <c r="G1732" i="7"/>
  <c r="L1731" i="7"/>
  <c r="G1731" i="7"/>
  <c r="L1730" i="7"/>
  <c r="G1730" i="7"/>
  <c r="L1729" i="7"/>
  <c r="G1729" i="7"/>
  <c r="L1728" i="7"/>
  <c r="G1728" i="7"/>
  <c r="L1727" i="7"/>
  <c r="G1727" i="7"/>
  <c r="L1726" i="7"/>
  <c r="G1726" i="7"/>
  <c r="L1725" i="7"/>
  <c r="G1725" i="7"/>
  <c r="L1724" i="7"/>
  <c r="G1724" i="7"/>
  <c r="L1723" i="7"/>
  <c r="G1723" i="7"/>
  <c r="L1722" i="7"/>
  <c r="G1722" i="7"/>
  <c r="L1721" i="7"/>
  <c r="G1721" i="7"/>
  <c r="L1720" i="7"/>
  <c r="G1720" i="7"/>
  <c r="L1719" i="7"/>
  <c r="G1719" i="7"/>
  <c r="L1718" i="7"/>
  <c r="G1718" i="7"/>
  <c r="L1717" i="7"/>
  <c r="G1717" i="7"/>
  <c r="L1716" i="7"/>
  <c r="G1716" i="7"/>
  <c r="L1715" i="7"/>
  <c r="G1715" i="7"/>
  <c r="L1714" i="7"/>
  <c r="G1714" i="7"/>
  <c r="L1713" i="7"/>
  <c r="G1713" i="7"/>
  <c r="L1712" i="7"/>
  <c r="G1712" i="7"/>
  <c r="L1711" i="7"/>
  <c r="G1711" i="7"/>
  <c r="L1710" i="7"/>
  <c r="G1710" i="7"/>
  <c r="L1709" i="7"/>
  <c r="G1709" i="7"/>
  <c r="L1708" i="7"/>
  <c r="G1708" i="7"/>
  <c r="L1707" i="7"/>
  <c r="G1707" i="7"/>
  <c r="L1706" i="7"/>
  <c r="G1706" i="7"/>
  <c r="L1705" i="7"/>
  <c r="G1705" i="7"/>
  <c r="L1704" i="7"/>
  <c r="G1704" i="7"/>
  <c r="L1703" i="7"/>
  <c r="G1703" i="7"/>
  <c r="L1702" i="7"/>
  <c r="G1702" i="7"/>
  <c r="L1701" i="7"/>
  <c r="G1701" i="7"/>
  <c r="L1700" i="7"/>
  <c r="G1700" i="7"/>
  <c r="L1699" i="7"/>
  <c r="G1699" i="7"/>
  <c r="L1698" i="7"/>
  <c r="G1698" i="7"/>
  <c r="L1697" i="7"/>
  <c r="G1697" i="7"/>
  <c r="L1696" i="7"/>
  <c r="G1696" i="7"/>
  <c r="L1695" i="7"/>
  <c r="G1695" i="7"/>
  <c r="L1694" i="7"/>
  <c r="G1694" i="7"/>
  <c r="L1693" i="7"/>
  <c r="G1693" i="7"/>
  <c r="L1692" i="7"/>
  <c r="G1692" i="7"/>
  <c r="L1691" i="7"/>
  <c r="G1691" i="7"/>
  <c r="L1690" i="7"/>
  <c r="G1690" i="7"/>
  <c r="L1689" i="7"/>
  <c r="G1689" i="7"/>
  <c r="L1688" i="7"/>
  <c r="G1688" i="7"/>
  <c r="L1687" i="7"/>
  <c r="G1687" i="7"/>
  <c r="L1686" i="7"/>
  <c r="G1686" i="7"/>
  <c r="L1685" i="7"/>
  <c r="G1685" i="7"/>
  <c r="L1684" i="7"/>
  <c r="G1684" i="7"/>
  <c r="L1683" i="7"/>
  <c r="G1683" i="7"/>
  <c r="L1682" i="7"/>
  <c r="G1682" i="7"/>
  <c r="L1681" i="7"/>
  <c r="G1681" i="7"/>
  <c r="L1680" i="7"/>
  <c r="G1680" i="7"/>
  <c r="L1679" i="7"/>
  <c r="G1679" i="7"/>
  <c r="L1678" i="7"/>
  <c r="G1678" i="7"/>
  <c r="L1677" i="7"/>
  <c r="G1677" i="7"/>
  <c r="L1676" i="7"/>
  <c r="G1676" i="7"/>
  <c r="L1675" i="7"/>
  <c r="G1675" i="7"/>
  <c r="L1674" i="7"/>
  <c r="G1674" i="7"/>
  <c r="L1673" i="7"/>
  <c r="G1673" i="7"/>
  <c r="L1672" i="7"/>
  <c r="G1672" i="7"/>
  <c r="L1671" i="7"/>
  <c r="G1671" i="7"/>
  <c r="L1670" i="7"/>
  <c r="G1670" i="7"/>
  <c r="L1669" i="7"/>
  <c r="G1669" i="7"/>
  <c r="L1668" i="7"/>
  <c r="G1668" i="7"/>
  <c r="L1667" i="7"/>
  <c r="G1667" i="7"/>
  <c r="L1666" i="7"/>
  <c r="G1666" i="7"/>
  <c r="L1665" i="7"/>
  <c r="G1665" i="7"/>
  <c r="L1664" i="7"/>
  <c r="G1664" i="7"/>
  <c r="L1663" i="7"/>
  <c r="G1663" i="7"/>
  <c r="L1662" i="7"/>
  <c r="G1662" i="7"/>
  <c r="L1661" i="7"/>
  <c r="G1661" i="7"/>
  <c r="L1660" i="7"/>
  <c r="G1660" i="7"/>
  <c r="L1659" i="7"/>
  <c r="G1659" i="7"/>
  <c r="L1658" i="7"/>
  <c r="G1658" i="7"/>
  <c r="L1657" i="7"/>
  <c r="G1657" i="7"/>
  <c r="L1656" i="7"/>
  <c r="G1656" i="7"/>
  <c r="L1655" i="7"/>
  <c r="G1655" i="7"/>
  <c r="L1654" i="7"/>
  <c r="G1654" i="7"/>
  <c r="L1653" i="7"/>
  <c r="G1653" i="7"/>
  <c r="L1652" i="7"/>
  <c r="G1652" i="7"/>
  <c r="L1651" i="7"/>
  <c r="G1651" i="7"/>
  <c r="L1650" i="7"/>
  <c r="G1650" i="7"/>
  <c r="L1649" i="7"/>
  <c r="G1649" i="7"/>
  <c r="L1648" i="7"/>
  <c r="G1648" i="7"/>
  <c r="L1647" i="7"/>
  <c r="G1647" i="7"/>
  <c r="L1646" i="7"/>
  <c r="G1646" i="7"/>
  <c r="L1645" i="7"/>
  <c r="G1645" i="7"/>
  <c r="L1644" i="7"/>
  <c r="G1644" i="7"/>
  <c r="L1643" i="7"/>
  <c r="G1643" i="7"/>
  <c r="L1642" i="7"/>
  <c r="G1642" i="7"/>
  <c r="L1641" i="7"/>
  <c r="G1641" i="7"/>
  <c r="L1640" i="7"/>
  <c r="G1640" i="7"/>
  <c r="L1639" i="7"/>
  <c r="G1639" i="7"/>
  <c r="L1638" i="7"/>
  <c r="G1638" i="7"/>
  <c r="L1637" i="7"/>
  <c r="G1637" i="7"/>
  <c r="L1636" i="7"/>
  <c r="G1636" i="7"/>
  <c r="L1635" i="7"/>
  <c r="G1635" i="7"/>
  <c r="L1634" i="7"/>
  <c r="G1634" i="7"/>
  <c r="L1633" i="7"/>
  <c r="G1633" i="7"/>
  <c r="L1632" i="7"/>
  <c r="G1632" i="7"/>
  <c r="L1631" i="7"/>
  <c r="G1631" i="7"/>
  <c r="L1630" i="7"/>
  <c r="G1630" i="7"/>
  <c r="L1629" i="7"/>
  <c r="G1629" i="7"/>
  <c r="L1628" i="7"/>
  <c r="G1628" i="7"/>
  <c r="L1627" i="7"/>
  <c r="G1627" i="7"/>
  <c r="L1626" i="7"/>
  <c r="G1626" i="7"/>
  <c r="L1625" i="7"/>
  <c r="G1625" i="7"/>
  <c r="L1624" i="7"/>
  <c r="G1624" i="7"/>
  <c r="L1623" i="7"/>
  <c r="G1623" i="7"/>
  <c r="L1622" i="7"/>
  <c r="G1622" i="7"/>
  <c r="L1621" i="7"/>
  <c r="G1621" i="7"/>
  <c r="L1620" i="7"/>
  <c r="G1620" i="7"/>
  <c r="L1619" i="7"/>
  <c r="G1619" i="7"/>
  <c r="L1618" i="7"/>
  <c r="G1618" i="7"/>
  <c r="L1617" i="7"/>
  <c r="G1617" i="7"/>
  <c r="L1616" i="7"/>
  <c r="G1616" i="7"/>
  <c r="L1615" i="7"/>
  <c r="G1615" i="7"/>
  <c r="L1614" i="7"/>
  <c r="G1614" i="7"/>
  <c r="L1613" i="7"/>
  <c r="G1613" i="7"/>
  <c r="L1612" i="7"/>
  <c r="G1612" i="7"/>
  <c r="L1611" i="7"/>
  <c r="G1611" i="7"/>
  <c r="L1610" i="7"/>
  <c r="G1610" i="7"/>
  <c r="L1609" i="7"/>
  <c r="G1609" i="7"/>
  <c r="L1608" i="7"/>
  <c r="G1608" i="7"/>
  <c r="L1607" i="7"/>
  <c r="G1607" i="7"/>
  <c r="L1606" i="7"/>
  <c r="G1606" i="7"/>
  <c r="L1605" i="7"/>
  <c r="G1605" i="7"/>
  <c r="L1604" i="7"/>
  <c r="G1604" i="7"/>
  <c r="L1603" i="7"/>
  <c r="G1603" i="7"/>
  <c r="L1602" i="7"/>
  <c r="G1602" i="7"/>
  <c r="L1601" i="7"/>
  <c r="G1601" i="7"/>
  <c r="L1600" i="7"/>
  <c r="G1600" i="7"/>
  <c r="L1599" i="7"/>
  <c r="G1599" i="7"/>
  <c r="L1598" i="7"/>
  <c r="G1598" i="7"/>
  <c r="L1597" i="7"/>
  <c r="G1597" i="7"/>
  <c r="L1596" i="7"/>
  <c r="G1596" i="7"/>
  <c r="L1595" i="7"/>
  <c r="G1595" i="7"/>
  <c r="L1594" i="7"/>
  <c r="G1594" i="7"/>
  <c r="L1593" i="7"/>
  <c r="G1593" i="7"/>
  <c r="L1592" i="7"/>
  <c r="G1592" i="7"/>
  <c r="L1591" i="7"/>
  <c r="G1591" i="7"/>
  <c r="L1590" i="7"/>
  <c r="G1590" i="7"/>
  <c r="L1589" i="7"/>
  <c r="G1589" i="7"/>
  <c r="L1588" i="7"/>
  <c r="G1588" i="7"/>
  <c r="L1587" i="7"/>
  <c r="G1587" i="7"/>
  <c r="L1586" i="7"/>
  <c r="G1586" i="7"/>
  <c r="L1585" i="7"/>
  <c r="G1585" i="7"/>
  <c r="L1584" i="7"/>
  <c r="G1584" i="7"/>
  <c r="L1583" i="7"/>
  <c r="G1583" i="7"/>
  <c r="L1582" i="7"/>
  <c r="G1582" i="7"/>
  <c r="L1581" i="7"/>
  <c r="G1581" i="7"/>
  <c r="L1580" i="7"/>
  <c r="G1580" i="7"/>
  <c r="L1579" i="7"/>
  <c r="G1579" i="7"/>
  <c r="L1578" i="7"/>
  <c r="G1578" i="7"/>
  <c r="L1577" i="7"/>
  <c r="G1577" i="7"/>
  <c r="L1576" i="7"/>
  <c r="G1576" i="7"/>
  <c r="L1575" i="7"/>
  <c r="G1575" i="7"/>
  <c r="L1574" i="7"/>
  <c r="G1574" i="7"/>
  <c r="L1573" i="7"/>
  <c r="G1573" i="7"/>
  <c r="L1572" i="7"/>
  <c r="G1572" i="7"/>
  <c r="L1571" i="7"/>
  <c r="G1571" i="7"/>
  <c r="L1570" i="7"/>
  <c r="G1570" i="7"/>
  <c r="L1569" i="7"/>
  <c r="G1569" i="7"/>
  <c r="L1568" i="7"/>
  <c r="G1568" i="7"/>
  <c r="L1567" i="7"/>
  <c r="G1567" i="7"/>
  <c r="L1566" i="7"/>
  <c r="G1566" i="7"/>
  <c r="L1565" i="7"/>
  <c r="G1565" i="7"/>
  <c r="L1564" i="7"/>
  <c r="G1564" i="7"/>
  <c r="L1563" i="7"/>
  <c r="G1563" i="7"/>
  <c r="L1562" i="7"/>
  <c r="G1562" i="7"/>
  <c r="L1561" i="7"/>
  <c r="G1561" i="7"/>
  <c r="L1560" i="7"/>
  <c r="G1560" i="7"/>
  <c r="L1559" i="7"/>
  <c r="G1559" i="7"/>
  <c r="L1558" i="7"/>
  <c r="G1558" i="7"/>
  <c r="L1557" i="7"/>
  <c r="G1557" i="7"/>
  <c r="L1556" i="7"/>
  <c r="G1556" i="7"/>
  <c r="L1555" i="7"/>
  <c r="G1555" i="7"/>
  <c r="L1554" i="7"/>
  <c r="G1554" i="7"/>
  <c r="L1553" i="7"/>
  <c r="G1553" i="7"/>
  <c r="L1552" i="7"/>
  <c r="G1552" i="7"/>
  <c r="L1551" i="7"/>
  <c r="G1551" i="7"/>
  <c r="L1550" i="7"/>
  <c r="G1550" i="7"/>
  <c r="L1549" i="7"/>
  <c r="G1549" i="7"/>
  <c r="L1548" i="7"/>
  <c r="G1548" i="7"/>
  <c r="L1547" i="7"/>
  <c r="G1547" i="7"/>
  <c r="L1546" i="7"/>
  <c r="G1546" i="7"/>
  <c r="L1545" i="7"/>
  <c r="G1545" i="7"/>
  <c r="L1544" i="7"/>
  <c r="G1544" i="7"/>
  <c r="L1543" i="7"/>
  <c r="G1543" i="7"/>
  <c r="L1542" i="7"/>
  <c r="G1542" i="7"/>
  <c r="L1541" i="7"/>
  <c r="G1541" i="7"/>
  <c r="L1540" i="7"/>
  <c r="G1540" i="7"/>
  <c r="L1539" i="7"/>
  <c r="G1539" i="7"/>
  <c r="L1538" i="7"/>
  <c r="G1538" i="7"/>
  <c r="L1537" i="7"/>
  <c r="G1537" i="7"/>
  <c r="L1536" i="7"/>
  <c r="G1536" i="7"/>
  <c r="L1535" i="7"/>
  <c r="G1535" i="7"/>
  <c r="L1534" i="7"/>
  <c r="G1534" i="7"/>
  <c r="L1533" i="7"/>
  <c r="G1533" i="7"/>
  <c r="L1532" i="7"/>
  <c r="G1532" i="7"/>
  <c r="L1531" i="7"/>
  <c r="G1531" i="7"/>
  <c r="L1530" i="7"/>
  <c r="G1530" i="7"/>
  <c r="L1529" i="7"/>
  <c r="G1529" i="7"/>
  <c r="L1528" i="7"/>
  <c r="G1528" i="7"/>
  <c r="L1527" i="7"/>
  <c r="G1527" i="7"/>
  <c r="L1526" i="7"/>
  <c r="G1526" i="7"/>
  <c r="L1525" i="7"/>
  <c r="G1525" i="7"/>
  <c r="L1524" i="7"/>
  <c r="G1524" i="7"/>
  <c r="L1523" i="7"/>
  <c r="G1523" i="7"/>
  <c r="L1522" i="7"/>
  <c r="G1522" i="7"/>
  <c r="L1521" i="7"/>
  <c r="G1521" i="7"/>
  <c r="L1520" i="7"/>
  <c r="G1520" i="7"/>
  <c r="L1519" i="7"/>
  <c r="G1519" i="7"/>
  <c r="L1518" i="7"/>
  <c r="G1518" i="7"/>
  <c r="L1517" i="7"/>
  <c r="G1517" i="7"/>
  <c r="L1516" i="7"/>
  <c r="G1516" i="7"/>
  <c r="L1515" i="7"/>
  <c r="G1515" i="7"/>
  <c r="L1514" i="7"/>
  <c r="G1514" i="7"/>
  <c r="L1513" i="7"/>
  <c r="G1513" i="7"/>
  <c r="L1512" i="7"/>
  <c r="G1512" i="7"/>
  <c r="L1511" i="7"/>
  <c r="G1511" i="7"/>
  <c r="L1510" i="7"/>
  <c r="G1510" i="7"/>
  <c r="L1509" i="7"/>
  <c r="G1509" i="7"/>
  <c r="L1508" i="7"/>
  <c r="G1508" i="7"/>
  <c r="L1507" i="7"/>
  <c r="G1507" i="7"/>
  <c r="L1506" i="7"/>
  <c r="G1506" i="7"/>
  <c r="L1505" i="7"/>
  <c r="G1505" i="7"/>
  <c r="L1504" i="7"/>
  <c r="G1504" i="7"/>
  <c r="L1503" i="7"/>
  <c r="G1503" i="7"/>
  <c r="L1502" i="7"/>
  <c r="G1502" i="7"/>
  <c r="L1501" i="7"/>
  <c r="G1501" i="7"/>
  <c r="L1500" i="7"/>
  <c r="G1500" i="7"/>
  <c r="L1499" i="7"/>
  <c r="G1499" i="7"/>
  <c r="L1498" i="7"/>
  <c r="G1498" i="7"/>
  <c r="L1497" i="7"/>
  <c r="G1497" i="7"/>
  <c r="L1496" i="7"/>
  <c r="G1496" i="7"/>
  <c r="L1495" i="7"/>
  <c r="G1495" i="7"/>
  <c r="L1494" i="7"/>
  <c r="G1494" i="7"/>
  <c r="L1493" i="7"/>
  <c r="G1493" i="7"/>
  <c r="L1492" i="7"/>
  <c r="G1492" i="7"/>
  <c r="L1491" i="7"/>
  <c r="G1491" i="7"/>
  <c r="L1490" i="7"/>
  <c r="G1490" i="7"/>
  <c r="L1489" i="7"/>
  <c r="G1489" i="7"/>
  <c r="L1488" i="7"/>
  <c r="G1488" i="7"/>
  <c r="L1487" i="7"/>
  <c r="G1487" i="7"/>
  <c r="L1486" i="7"/>
  <c r="G1486" i="7"/>
  <c r="L1485" i="7"/>
  <c r="G1485" i="7"/>
  <c r="L1484" i="7"/>
  <c r="G1484" i="7"/>
  <c r="L1483" i="7"/>
  <c r="G1483" i="7"/>
  <c r="L1482" i="7"/>
  <c r="G1482" i="7"/>
  <c r="L1481" i="7"/>
  <c r="G1481" i="7"/>
  <c r="L1480" i="7"/>
  <c r="G1480" i="7"/>
  <c r="L1479" i="7"/>
  <c r="G1479" i="7"/>
  <c r="L1478" i="7"/>
  <c r="G1478" i="7"/>
  <c r="L1477" i="7"/>
  <c r="G1477" i="7"/>
  <c r="L1476" i="7"/>
  <c r="G1476" i="7"/>
  <c r="L1475" i="7"/>
  <c r="G1475" i="7"/>
  <c r="L1474" i="7"/>
  <c r="G1474" i="7"/>
  <c r="L1473" i="7"/>
  <c r="G1473" i="7"/>
  <c r="L1472" i="7"/>
  <c r="G1472" i="7"/>
  <c r="L1471" i="7"/>
  <c r="G1471" i="7"/>
  <c r="L1470" i="7"/>
  <c r="G1470" i="7"/>
  <c r="L1469" i="7"/>
  <c r="G1469" i="7"/>
  <c r="L1468" i="7"/>
  <c r="G1468" i="7"/>
  <c r="L1467" i="7"/>
  <c r="G1467" i="7"/>
  <c r="L1466" i="7"/>
  <c r="G1466" i="7"/>
  <c r="L1465" i="7"/>
  <c r="G1465" i="7"/>
  <c r="L1464" i="7"/>
  <c r="G1464" i="7"/>
  <c r="L1463" i="7"/>
  <c r="G1463" i="7"/>
  <c r="L1462" i="7"/>
  <c r="G1462" i="7"/>
  <c r="L1461" i="7"/>
  <c r="G1461" i="7"/>
  <c r="L1460" i="7"/>
  <c r="G1460" i="7"/>
  <c r="L1459" i="7"/>
  <c r="G1459" i="7"/>
  <c r="L1458" i="7"/>
  <c r="G1458" i="7"/>
  <c r="L1457" i="7"/>
  <c r="G1457" i="7"/>
  <c r="L1456" i="7"/>
  <c r="G1456" i="7"/>
  <c r="L1455" i="7"/>
  <c r="G1455" i="7"/>
  <c r="L1454" i="7"/>
  <c r="G1454" i="7"/>
  <c r="L1453" i="7"/>
  <c r="G1453" i="7"/>
  <c r="L1452" i="7"/>
  <c r="G1452" i="7"/>
  <c r="L1451" i="7"/>
  <c r="G1451" i="7"/>
  <c r="L1450" i="7"/>
  <c r="G1450" i="7"/>
  <c r="L1449" i="7"/>
  <c r="G1449" i="7"/>
  <c r="L1448" i="7"/>
  <c r="G1448" i="7"/>
  <c r="L1447" i="7"/>
  <c r="G1447" i="7"/>
  <c r="L1446" i="7"/>
  <c r="G1446" i="7"/>
  <c r="L1445" i="7"/>
  <c r="G1445" i="7"/>
  <c r="L1444" i="7"/>
  <c r="G1444" i="7"/>
  <c r="L1443" i="7"/>
  <c r="G1443" i="7"/>
  <c r="L1442" i="7"/>
  <c r="G1442" i="7"/>
  <c r="L1441" i="7"/>
  <c r="G1441" i="7"/>
  <c r="L1440" i="7"/>
  <c r="G1440" i="7"/>
  <c r="L1439" i="7"/>
  <c r="G1439" i="7"/>
  <c r="L1438" i="7"/>
  <c r="G1438" i="7"/>
  <c r="L1437" i="7"/>
  <c r="G1437" i="7"/>
  <c r="L1436" i="7"/>
  <c r="G1436" i="7"/>
  <c r="L1435" i="7"/>
  <c r="G1435" i="7"/>
  <c r="L1434" i="7"/>
  <c r="G1434" i="7"/>
  <c r="L1433" i="7"/>
  <c r="G1433" i="7"/>
  <c r="L1432" i="7"/>
  <c r="G1432" i="7"/>
  <c r="L1431" i="7"/>
  <c r="G1431" i="7"/>
  <c r="L1430" i="7"/>
  <c r="G1430" i="7"/>
  <c r="L1429" i="7"/>
  <c r="G1429" i="7"/>
  <c r="L1428" i="7"/>
  <c r="G1428" i="7"/>
  <c r="L1427" i="7"/>
  <c r="G1427" i="7"/>
  <c r="L1426" i="7"/>
  <c r="G1426" i="7"/>
  <c r="L1425" i="7"/>
  <c r="G1425" i="7"/>
  <c r="L1424" i="7"/>
  <c r="G1424" i="7"/>
  <c r="L1423" i="7"/>
  <c r="G1423" i="7"/>
  <c r="L1422" i="7"/>
  <c r="G1422" i="7"/>
  <c r="L1421" i="7"/>
  <c r="G1421" i="7"/>
  <c r="L1420" i="7"/>
  <c r="G1420" i="7"/>
  <c r="L1419" i="7"/>
  <c r="G1419" i="7"/>
  <c r="L1418" i="7"/>
  <c r="G1418" i="7"/>
  <c r="L1417" i="7"/>
  <c r="G1417" i="7"/>
  <c r="L1416" i="7"/>
  <c r="G1416" i="7"/>
  <c r="L1415" i="7"/>
  <c r="G1415" i="7"/>
  <c r="L1414" i="7"/>
  <c r="G1414" i="7"/>
  <c r="L1413" i="7"/>
  <c r="G1413" i="7"/>
  <c r="L1412" i="7"/>
  <c r="G1412" i="7"/>
  <c r="L1411" i="7"/>
  <c r="G1411" i="7"/>
  <c r="L1410" i="7"/>
  <c r="G1410" i="7"/>
  <c r="L1409" i="7"/>
  <c r="G1409" i="7"/>
  <c r="L1408" i="7"/>
  <c r="G1408" i="7"/>
  <c r="L1407" i="7"/>
  <c r="G1407" i="7"/>
  <c r="L1406" i="7"/>
  <c r="G1406" i="7"/>
  <c r="L1405" i="7"/>
  <c r="G1405" i="7"/>
  <c r="L1404" i="7"/>
  <c r="G1404" i="7"/>
  <c r="L1403" i="7"/>
  <c r="G1403" i="7"/>
  <c r="L1402" i="7"/>
  <c r="G1402" i="7"/>
  <c r="L1401" i="7"/>
  <c r="G1401" i="7"/>
  <c r="L1400" i="7"/>
  <c r="G1400" i="7"/>
  <c r="L1399" i="7"/>
  <c r="G1399" i="7"/>
  <c r="L1398" i="7"/>
  <c r="G1398" i="7"/>
  <c r="L1397" i="7"/>
  <c r="G1397" i="7"/>
  <c r="L1396" i="7"/>
  <c r="G1396" i="7"/>
  <c r="L1395" i="7"/>
  <c r="G1395" i="7"/>
  <c r="L1394" i="7"/>
  <c r="G1394" i="7"/>
  <c r="L1393" i="7"/>
  <c r="G1393" i="7"/>
  <c r="L1392" i="7"/>
  <c r="G1392" i="7"/>
  <c r="L1391" i="7"/>
  <c r="G1391" i="7"/>
  <c r="L1390" i="7"/>
  <c r="G1390" i="7"/>
  <c r="L1389" i="7"/>
  <c r="G1389" i="7"/>
  <c r="L1388" i="7"/>
  <c r="G1388" i="7"/>
  <c r="L1387" i="7"/>
  <c r="G1387" i="7"/>
  <c r="L1386" i="7"/>
  <c r="G1386" i="7"/>
  <c r="L1385" i="7"/>
  <c r="G1385" i="7"/>
  <c r="L1384" i="7"/>
  <c r="G1384" i="7"/>
  <c r="L1383" i="7"/>
  <c r="G1383" i="7"/>
  <c r="L1382" i="7"/>
  <c r="G1382" i="7"/>
  <c r="L1381" i="7"/>
  <c r="G1381" i="7"/>
  <c r="L1380" i="7"/>
  <c r="G1380" i="7"/>
  <c r="L1379" i="7"/>
  <c r="G1379" i="7"/>
  <c r="L1378" i="7"/>
  <c r="G1378" i="7"/>
  <c r="L1377" i="7"/>
  <c r="G1377" i="7"/>
  <c r="L1376" i="7"/>
  <c r="G1376" i="7"/>
  <c r="L1375" i="7"/>
  <c r="G1375" i="7"/>
  <c r="L1374" i="7"/>
  <c r="G1374" i="7"/>
  <c r="L1373" i="7"/>
  <c r="G1373" i="7"/>
  <c r="L1372" i="7"/>
  <c r="G1372" i="7"/>
  <c r="L1371" i="7"/>
  <c r="G1371" i="7"/>
  <c r="L1370" i="7"/>
  <c r="G1370" i="7"/>
  <c r="L1369" i="7"/>
  <c r="G1369" i="7"/>
  <c r="L1368" i="7"/>
  <c r="G1368" i="7"/>
  <c r="L1367" i="7"/>
  <c r="G1367" i="7"/>
  <c r="L1366" i="7"/>
  <c r="G1366" i="7"/>
  <c r="L1365" i="7"/>
  <c r="G1365" i="7"/>
  <c r="L1364" i="7"/>
  <c r="G1364" i="7"/>
  <c r="L1363" i="7"/>
  <c r="G1363" i="7"/>
  <c r="L1362" i="7"/>
  <c r="G1362" i="7"/>
  <c r="L1361" i="7"/>
  <c r="G1361" i="7"/>
  <c r="L1360" i="7"/>
  <c r="G1360" i="7"/>
  <c r="L1359" i="7"/>
  <c r="G1359" i="7"/>
  <c r="L1358" i="7"/>
  <c r="G1358" i="7"/>
  <c r="L1357" i="7"/>
  <c r="G1357" i="7"/>
  <c r="L1356" i="7"/>
  <c r="G1356" i="7"/>
  <c r="L1355" i="7"/>
  <c r="G1355" i="7"/>
  <c r="L1354" i="7"/>
  <c r="G1354" i="7"/>
  <c r="L1353" i="7"/>
  <c r="G1353" i="7"/>
  <c r="L1352" i="7"/>
  <c r="G1352" i="7"/>
  <c r="L1351" i="7"/>
  <c r="G1351" i="7"/>
  <c r="L1350" i="7"/>
  <c r="G1350" i="7"/>
  <c r="L1349" i="7"/>
  <c r="G1349" i="7"/>
  <c r="L1348" i="7"/>
  <c r="G1348" i="7"/>
  <c r="L1347" i="7"/>
  <c r="G1347" i="7"/>
  <c r="L1346" i="7"/>
  <c r="G1346" i="7"/>
  <c r="L1345" i="7"/>
  <c r="G1345" i="7"/>
  <c r="L1344" i="7"/>
  <c r="G1344" i="7"/>
  <c r="L1343" i="7"/>
  <c r="G1343" i="7"/>
  <c r="L1342" i="7"/>
  <c r="G1342" i="7"/>
  <c r="L1341" i="7"/>
  <c r="G1341" i="7"/>
  <c r="L1340" i="7"/>
  <c r="G1340" i="7"/>
  <c r="L1339" i="7"/>
  <c r="G1339" i="7"/>
  <c r="L1338" i="7"/>
  <c r="G1338" i="7"/>
  <c r="L1337" i="7"/>
  <c r="G1337" i="7"/>
  <c r="L1336" i="7"/>
  <c r="G1336" i="7"/>
  <c r="L1335" i="7"/>
  <c r="G1335" i="7"/>
  <c r="L1334" i="7"/>
  <c r="G1334" i="7"/>
  <c r="L1333" i="7"/>
  <c r="G1333" i="7"/>
  <c r="L1332" i="7"/>
  <c r="G1332" i="7"/>
  <c r="L1331" i="7"/>
  <c r="G1331" i="7"/>
  <c r="L1330" i="7"/>
  <c r="G1330" i="7"/>
  <c r="L1329" i="7"/>
  <c r="G1329" i="7"/>
  <c r="L1328" i="7"/>
  <c r="G1328" i="7"/>
  <c r="L1327" i="7"/>
  <c r="G1327" i="7"/>
  <c r="L1326" i="7"/>
  <c r="G1326" i="7"/>
  <c r="L1325" i="7"/>
  <c r="G1325" i="7"/>
  <c r="L1324" i="7"/>
  <c r="G1324" i="7"/>
  <c r="L1323" i="7"/>
  <c r="G1323" i="7"/>
  <c r="L1322" i="7"/>
  <c r="G1322" i="7"/>
  <c r="L1321" i="7"/>
  <c r="G1321" i="7"/>
  <c r="L1320" i="7"/>
  <c r="G1320" i="7"/>
  <c r="L1319" i="7"/>
  <c r="G1319" i="7"/>
  <c r="L1318" i="7"/>
  <c r="G1318" i="7"/>
  <c r="L1317" i="7"/>
  <c r="G1317" i="7"/>
  <c r="L1316" i="7"/>
  <c r="G1316" i="7"/>
  <c r="L1315" i="7"/>
  <c r="G1315" i="7"/>
  <c r="L1314" i="7"/>
  <c r="G1314" i="7"/>
  <c r="L1313" i="7"/>
  <c r="G1313" i="7"/>
  <c r="L1312" i="7"/>
  <c r="G1312" i="7"/>
  <c r="L1311" i="7"/>
  <c r="G1311" i="7"/>
  <c r="L1310" i="7"/>
  <c r="G1310" i="7"/>
  <c r="L1309" i="7"/>
  <c r="G1309" i="7"/>
  <c r="L1308" i="7"/>
  <c r="G1308" i="7"/>
  <c r="L1307" i="7"/>
  <c r="G1307" i="7"/>
  <c r="L1306" i="7"/>
  <c r="G1306" i="7"/>
  <c r="L1305" i="7"/>
  <c r="G1305" i="7"/>
  <c r="L1304" i="7"/>
  <c r="G1304" i="7"/>
  <c r="L1303" i="7"/>
  <c r="G1303" i="7"/>
  <c r="L1302" i="7"/>
  <c r="G1302" i="7"/>
  <c r="L1301" i="7"/>
  <c r="G1301" i="7"/>
  <c r="L1300" i="7"/>
  <c r="G1300" i="7"/>
  <c r="L1299" i="7"/>
  <c r="G1299" i="7"/>
  <c r="L1298" i="7"/>
  <c r="G1298" i="7"/>
  <c r="L1297" i="7"/>
  <c r="G1297" i="7"/>
  <c r="L1296" i="7"/>
  <c r="G1296" i="7"/>
  <c r="L1295" i="7"/>
  <c r="G1295" i="7"/>
  <c r="L1294" i="7"/>
  <c r="G1294" i="7"/>
  <c r="L1293" i="7"/>
  <c r="G1293" i="7"/>
  <c r="L1292" i="7"/>
  <c r="G1292" i="7"/>
  <c r="L1291" i="7"/>
  <c r="G1291" i="7"/>
  <c r="L1290" i="7"/>
  <c r="G1290" i="7"/>
  <c r="L1289" i="7"/>
  <c r="G1289" i="7"/>
  <c r="L1288" i="7"/>
  <c r="G1288" i="7"/>
  <c r="L1287" i="7"/>
  <c r="G1287" i="7"/>
  <c r="L1286" i="7"/>
  <c r="G1286" i="7"/>
  <c r="L1285" i="7"/>
  <c r="G1285" i="7"/>
  <c r="L1284" i="7"/>
  <c r="G1284" i="7"/>
  <c r="L1283" i="7"/>
  <c r="G1283" i="7"/>
  <c r="L1282" i="7"/>
  <c r="G1282" i="7"/>
  <c r="L1281" i="7"/>
  <c r="G1281" i="7"/>
  <c r="L1280" i="7"/>
  <c r="G1280" i="7"/>
  <c r="L1279" i="7"/>
  <c r="G1279" i="7"/>
  <c r="L1278" i="7"/>
  <c r="G1278" i="7"/>
  <c r="L1277" i="7"/>
  <c r="G1277" i="7"/>
  <c r="L1276" i="7"/>
  <c r="G1276" i="7"/>
  <c r="L1275" i="7"/>
  <c r="G1275" i="7"/>
  <c r="L1274" i="7"/>
  <c r="G1274" i="7"/>
  <c r="L1273" i="7"/>
  <c r="G1273" i="7"/>
  <c r="L1272" i="7"/>
  <c r="G1272" i="7"/>
  <c r="L1271" i="7"/>
  <c r="G1271" i="7"/>
  <c r="L1270" i="7"/>
  <c r="G1270" i="7"/>
  <c r="L1269" i="7"/>
  <c r="G1269" i="7"/>
  <c r="L1268" i="7"/>
  <c r="G1268" i="7"/>
  <c r="L1267" i="7"/>
  <c r="G1267" i="7"/>
  <c r="L1266" i="7"/>
  <c r="G1266" i="7"/>
  <c r="L1265" i="7"/>
  <c r="G1265" i="7"/>
  <c r="L1264" i="7"/>
  <c r="G1264" i="7"/>
  <c r="L1263" i="7"/>
  <c r="G1263" i="7"/>
  <c r="L1262" i="7"/>
  <c r="G1262" i="7"/>
  <c r="L1261" i="7"/>
  <c r="G1261" i="7"/>
  <c r="L1260" i="7"/>
  <c r="G1260" i="7"/>
  <c r="L1259" i="7"/>
  <c r="G1259" i="7"/>
  <c r="L1258" i="7"/>
  <c r="G1258" i="7"/>
  <c r="L1257" i="7"/>
  <c r="G1257" i="7"/>
  <c r="L1256" i="7"/>
  <c r="G1256" i="7"/>
  <c r="L1255" i="7"/>
  <c r="G1255" i="7"/>
  <c r="L1254" i="7"/>
  <c r="G1254" i="7"/>
  <c r="L1253" i="7"/>
  <c r="G1253" i="7"/>
  <c r="L1252" i="7"/>
  <c r="G1252" i="7"/>
  <c r="L1251" i="7"/>
  <c r="G1251" i="7"/>
  <c r="L1250" i="7"/>
  <c r="G1250" i="7"/>
  <c r="L1249" i="7"/>
  <c r="G1249" i="7"/>
  <c r="L1248" i="7"/>
  <c r="G1248" i="7"/>
  <c r="L1247" i="7"/>
  <c r="G1247" i="7"/>
  <c r="L1246" i="7"/>
  <c r="G1246" i="7"/>
  <c r="L1245" i="7"/>
  <c r="G1245" i="7"/>
  <c r="L1244" i="7"/>
  <c r="G1244" i="7"/>
  <c r="L1243" i="7"/>
  <c r="G1243" i="7"/>
  <c r="L1242" i="7"/>
  <c r="G1242" i="7"/>
  <c r="L1241" i="7"/>
  <c r="G1241" i="7"/>
  <c r="L1240" i="7"/>
  <c r="G1240" i="7"/>
  <c r="L1239" i="7"/>
  <c r="G1239" i="7"/>
  <c r="L1238" i="7"/>
  <c r="G1238" i="7"/>
  <c r="L1237" i="7"/>
  <c r="G1237" i="7"/>
  <c r="L1236" i="7"/>
  <c r="G1236" i="7"/>
  <c r="L1235" i="7"/>
  <c r="G1235" i="7"/>
  <c r="L1234" i="7"/>
  <c r="G1234" i="7"/>
  <c r="L1233" i="7"/>
  <c r="G1233" i="7"/>
  <c r="L1232" i="7"/>
  <c r="G1232" i="7"/>
  <c r="L1231" i="7"/>
  <c r="G1231" i="7"/>
  <c r="L1230" i="7"/>
  <c r="G1230" i="7"/>
  <c r="L1229" i="7"/>
  <c r="G1229" i="7"/>
  <c r="L1228" i="7"/>
  <c r="G1228" i="7"/>
  <c r="L1227" i="7"/>
  <c r="G1227" i="7"/>
  <c r="L1226" i="7"/>
  <c r="G1226" i="7"/>
  <c r="L1225" i="7"/>
  <c r="G1225" i="7"/>
  <c r="L1224" i="7"/>
  <c r="G1224" i="7"/>
  <c r="L1223" i="7"/>
  <c r="G1223" i="7"/>
  <c r="L1222" i="7"/>
  <c r="G1222" i="7"/>
  <c r="L1221" i="7"/>
  <c r="G1221" i="7"/>
  <c r="L1220" i="7"/>
  <c r="G1220" i="7"/>
  <c r="L1219" i="7"/>
  <c r="G1219" i="7"/>
  <c r="L1218" i="7"/>
  <c r="G1218" i="7"/>
  <c r="L1217" i="7"/>
  <c r="G1217" i="7"/>
  <c r="L1216" i="7"/>
  <c r="G1216" i="7"/>
  <c r="L1215" i="7"/>
  <c r="G1215" i="7"/>
  <c r="L1214" i="7"/>
  <c r="G1214" i="7"/>
  <c r="L1213" i="7"/>
  <c r="G1213" i="7"/>
  <c r="L1212" i="7"/>
  <c r="G1212" i="7"/>
  <c r="L1211" i="7"/>
  <c r="G1211" i="7"/>
  <c r="L1210" i="7"/>
  <c r="G1210" i="7"/>
  <c r="L1209" i="7"/>
  <c r="G1209" i="7"/>
  <c r="L1208" i="7"/>
  <c r="G1208" i="7"/>
  <c r="L1207" i="7"/>
  <c r="G1207" i="7"/>
  <c r="L1206" i="7"/>
  <c r="G1206" i="7"/>
  <c r="L1205" i="7"/>
  <c r="G1205" i="7"/>
  <c r="L1204" i="7"/>
  <c r="G1204" i="7"/>
  <c r="L1203" i="7"/>
  <c r="G1203" i="7"/>
  <c r="L1202" i="7"/>
  <c r="G1202" i="7"/>
  <c r="L1201" i="7"/>
  <c r="G1201" i="7"/>
  <c r="L1200" i="7"/>
  <c r="G1200" i="7"/>
  <c r="L1199" i="7"/>
  <c r="G1199" i="7"/>
  <c r="L1198" i="7"/>
  <c r="G1198" i="7"/>
  <c r="L1197" i="7"/>
  <c r="G1197" i="7"/>
  <c r="L1196" i="7"/>
  <c r="G1196" i="7"/>
  <c r="L1195" i="7"/>
  <c r="G1195" i="7"/>
  <c r="L1194" i="7"/>
  <c r="G1194" i="7"/>
  <c r="L1193" i="7"/>
  <c r="G1193" i="7"/>
  <c r="L1192" i="7"/>
  <c r="G1192" i="7"/>
  <c r="L1191" i="7"/>
  <c r="G1191" i="7"/>
  <c r="L1190" i="7"/>
  <c r="G1190" i="7"/>
  <c r="L1189" i="7"/>
  <c r="G1189" i="7"/>
  <c r="L1188" i="7"/>
  <c r="G1188" i="7"/>
  <c r="L1187" i="7"/>
  <c r="G1187" i="7"/>
  <c r="L1186" i="7"/>
  <c r="G1186" i="7"/>
  <c r="L1185" i="7"/>
  <c r="G1185" i="7"/>
  <c r="L1184" i="7"/>
  <c r="G1184" i="7"/>
  <c r="L1183" i="7"/>
  <c r="G1183" i="7"/>
  <c r="L1182" i="7"/>
  <c r="G1182" i="7"/>
  <c r="L1181" i="7"/>
  <c r="G1181" i="7"/>
  <c r="L1180" i="7"/>
  <c r="G1180" i="7"/>
  <c r="L1179" i="7"/>
  <c r="G1179" i="7"/>
  <c r="L1178" i="7"/>
  <c r="G1178" i="7"/>
  <c r="L1177" i="7"/>
  <c r="G1177" i="7"/>
  <c r="L1176" i="7"/>
  <c r="G1176" i="7"/>
  <c r="L1175" i="7"/>
  <c r="G1175" i="7"/>
  <c r="L1174" i="7"/>
  <c r="G1174" i="7"/>
  <c r="L1173" i="7"/>
  <c r="G1173" i="7"/>
  <c r="L1172" i="7"/>
  <c r="G1172" i="7"/>
  <c r="L1171" i="7"/>
  <c r="G1171" i="7"/>
  <c r="L1170" i="7"/>
  <c r="G1170" i="7"/>
  <c r="L1169" i="7"/>
  <c r="G1169" i="7"/>
  <c r="L1168" i="7"/>
  <c r="G1168" i="7"/>
  <c r="L1167" i="7"/>
  <c r="G1167" i="7"/>
  <c r="L1166" i="7"/>
  <c r="G1166" i="7"/>
  <c r="L1165" i="7"/>
  <c r="G1165" i="7"/>
  <c r="L1164" i="7"/>
  <c r="G1164" i="7"/>
  <c r="L1163" i="7"/>
  <c r="G1163" i="7"/>
  <c r="L1162" i="7"/>
  <c r="G1162" i="7"/>
  <c r="L1161" i="7"/>
  <c r="G1161" i="7"/>
  <c r="L1160" i="7"/>
  <c r="G1160" i="7"/>
  <c r="L1159" i="7"/>
  <c r="G1159" i="7"/>
  <c r="L1158" i="7"/>
  <c r="G1158" i="7"/>
  <c r="L1157" i="7"/>
  <c r="G1157" i="7"/>
  <c r="L1156" i="7"/>
  <c r="G1156" i="7"/>
  <c r="L1155" i="7"/>
  <c r="G1155" i="7"/>
  <c r="L1154" i="7"/>
  <c r="G1154" i="7"/>
  <c r="L1153" i="7"/>
  <c r="G1153" i="7"/>
  <c r="L1152" i="7"/>
  <c r="G1152" i="7"/>
  <c r="L1151" i="7"/>
  <c r="G1151" i="7"/>
  <c r="L1150" i="7"/>
  <c r="G1150" i="7"/>
  <c r="L1149" i="7"/>
  <c r="G1149" i="7"/>
  <c r="L1148" i="7"/>
  <c r="G1148" i="7"/>
  <c r="L1147" i="7"/>
  <c r="G1147" i="7"/>
  <c r="L1146" i="7"/>
  <c r="G1146" i="7"/>
  <c r="L1145" i="7"/>
  <c r="G1145" i="7"/>
  <c r="L1144" i="7"/>
  <c r="G1144" i="7"/>
  <c r="L1143" i="7"/>
  <c r="G1143" i="7"/>
  <c r="L1142" i="7"/>
  <c r="G1142" i="7"/>
  <c r="L1141" i="7"/>
  <c r="G1141" i="7"/>
  <c r="L1140" i="7"/>
  <c r="G1140" i="7"/>
  <c r="L1139" i="7"/>
  <c r="G1139" i="7"/>
  <c r="L1138" i="7"/>
  <c r="G1138" i="7"/>
  <c r="L1137" i="7"/>
  <c r="G1137" i="7"/>
  <c r="L1136" i="7"/>
  <c r="G1136" i="7"/>
  <c r="L1135" i="7"/>
  <c r="G1135" i="7"/>
  <c r="L1134" i="7"/>
  <c r="G1134" i="7"/>
  <c r="L1133" i="7"/>
  <c r="G1133" i="7"/>
  <c r="L1132" i="7"/>
  <c r="G1132" i="7"/>
  <c r="L1131" i="7"/>
  <c r="G1131" i="7"/>
  <c r="L1130" i="7"/>
  <c r="G1130" i="7"/>
  <c r="L1129" i="7"/>
  <c r="G1129" i="7"/>
  <c r="L1128" i="7"/>
  <c r="G1128" i="7"/>
  <c r="L1127" i="7"/>
  <c r="G1127" i="7"/>
  <c r="L1126" i="7"/>
  <c r="G1126" i="7"/>
  <c r="L1125" i="7"/>
  <c r="G1125" i="7"/>
  <c r="L1124" i="7"/>
  <c r="G1124" i="7"/>
  <c r="L1123" i="7"/>
  <c r="G1123" i="7"/>
  <c r="L1122" i="7"/>
  <c r="G1122" i="7"/>
  <c r="L1121" i="7"/>
  <c r="G1121" i="7"/>
  <c r="L1120" i="7"/>
  <c r="G1120" i="7"/>
  <c r="L1119" i="7"/>
  <c r="G1119" i="7"/>
  <c r="L1118" i="7"/>
  <c r="G1118" i="7"/>
  <c r="L1117" i="7"/>
  <c r="G1117" i="7"/>
  <c r="L1116" i="7"/>
  <c r="G1116" i="7"/>
  <c r="L1115" i="7"/>
  <c r="G1115" i="7"/>
  <c r="L1114" i="7"/>
  <c r="G1114" i="7"/>
  <c r="L1113" i="7"/>
  <c r="G1113" i="7"/>
  <c r="L1112" i="7"/>
  <c r="G1112" i="7"/>
  <c r="L1111" i="7"/>
  <c r="G1111" i="7"/>
  <c r="L1110" i="7"/>
  <c r="G1110" i="7"/>
  <c r="L1109" i="7"/>
  <c r="G1109" i="7"/>
  <c r="L1108" i="7"/>
  <c r="G1108" i="7"/>
  <c r="L1107" i="7"/>
  <c r="G1107" i="7"/>
  <c r="L1106" i="7"/>
  <c r="G1106" i="7"/>
  <c r="L1105" i="7"/>
  <c r="G1105" i="7"/>
  <c r="L1104" i="7"/>
  <c r="G1104" i="7"/>
  <c r="L1103" i="7"/>
  <c r="G1103" i="7"/>
  <c r="L1102" i="7"/>
  <c r="G1102" i="7"/>
  <c r="L1101" i="7"/>
  <c r="G1101" i="7"/>
  <c r="L1100" i="7"/>
  <c r="G1100" i="7"/>
  <c r="L1099" i="7"/>
  <c r="G1099" i="7"/>
  <c r="L1098" i="7"/>
  <c r="G1098" i="7"/>
  <c r="L1097" i="7"/>
  <c r="G1097" i="7"/>
  <c r="L1096" i="7"/>
  <c r="G1096" i="7"/>
  <c r="L1095" i="7"/>
  <c r="G1095" i="7"/>
  <c r="L1094" i="7"/>
  <c r="G1094" i="7"/>
  <c r="L1093" i="7"/>
  <c r="G1093" i="7"/>
  <c r="L1092" i="7"/>
  <c r="G1092" i="7"/>
  <c r="L1091" i="7"/>
  <c r="G1091" i="7"/>
  <c r="L1090" i="7"/>
  <c r="G1090" i="7"/>
  <c r="L1089" i="7"/>
  <c r="G1089" i="7"/>
  <c r="L1088" i="7"/>
  <c r="G1088" i="7"/>
  <c r="L1087" i="7"/>
  <c r="G1087" i="7"/>
  <c r="L1086" i="7"/>
  <c r="G1086" i="7"/>
  <c r="L1085" i="7"/>
  <c r="G1085" i="7"/>
  <c r="L1084" i="7"/>
  <c r="G1084" i="7"/>
  <c r="L1083" i="7"/>
  <c r="G1083" i="7"/>
  <c r="L1082" i="7"/>
  <c r="G1082" i="7"/>
  <c r="L1081" i="7"/>
  <c r="G1081" i="7"/>
  <c r="L1080" i="7"/>
  <c r="G1080" i="7"/>
  <c r="L1079" i="7"/>
  <c r="G1079" i="7"/>
  <c r="L1078" i="7"/>
  <c r="G1078" i="7"/>
  <c r="L1077" i="7"/>
  <c r="G1077" i="7"/>
  <c r="L1076" i="7"/>
  <c r="G1076" i="7"/>
  <c r="L1075" i="7"/>
  <c r="G1075" i="7"/>
  <c r="L1074" i="7"/>
  <c r="G1074" i="7"/>
  <c r="L1073" i="7"/>
  <c r="G1073" i="7"/>
  <c r="L1072" i="7"/>
  <c r="G1072" i="7"/>
  <c r="L1071" i="7"/>
  <c r="G1071" i="7"/>
  <c r="L1070" i="7"/>
  <c r="G1070" i="7"/>
  <c r="L1069" i="7"/>
  <c r="G1069" i="7"/>
  <c r="L1068" i="7"/>
  <c r="G1068" i="7"/>
  <c r="L1067" i="7"/>
  <c r="G1067" i="7"/>
  <c r="L1066" i="7"/>
  <c r="G1066" i="7"/>
  <c r="L1065" i="7"/>
  <c r="G1065" i="7"/>
  <c r="L1064" i="7"/>
  <c r="G1064" i="7"/>
  <c r="L1063" i="7"/>
  <c r="G1063" i="7"/>
  <c r="L1062" i="7"/>
  <c r="G1062" i="7"/>
  <c r="L1061" i="7"/>
  <c r="G1061" i="7"/>
  <c r="L1060" i="7"/>
  <c r="G1060" i="7"/>
  <c r="L1059" i="7"/>
  <c r="G1059" i="7"/>
  <c r="L1058" i="7"/>
  <c r="G1058" i="7"/>
  <c r="L1057" i="7"/>
  <c r="G1057" i="7"/>
  <c r="L1056" i="7"/>
  <c r="G1056" i="7"/>
  <c r="L1055" i="7"/>
  <c r="G1055" i="7"/>
  <c r="L1054" i="7"/>
  <c r="G1054" i="7"/>
  <c r="L1053" i="7"/>
  <c r="G1053" i="7"/>
  <c r="L1052" i="7"/>
  <c r="G1052" i="7"/>
  <c r="L1051" i="7"/>
  <c r="G1051" i="7"/>
  <c r="L1050" i="7"/>
  <c r="G1050" i="7"/>
  <c r="L1049" i="7"/>
  <c r="G1049" i="7"/>
  <c r="L1048" i="7"/>
  <c r="G1048" i="7"/>
  <c r="L1047" i="7"/>
  <c r="G1047" i="7"/>
  <c r="L1046" i="7"/>
  <c r="G1046" i="7"/>
  <c r="L1045" i="7"/>
  <c r="G1045" i="7"/>
  <c r="L1044" i="7"/>
  <c r="G1044" i="7"/>
  <c r="L1043" i="7"/>
  <c r="G1043" i="7"/>
  <c r="L1042" i="7"/>
  <c r="G1042" i="7"/>
  <c r="L1041" i="7"/>
  <c r="G1041" i="7"/>
  <c r="L1040" i="7"/>
  <c r="G1040" i="7"/>
  <c r="L1039" i="7"/>
  <c r="G1039" i="7"/>
  <c r="L1038" i="7"/>
  <c r="G1038" i="7"/>
  <c r="L1037" i="7"/>
  <c r="G1037" i="7"/>
  <c r="L1036" i="7"/>
  <c r="G1036" i="7"/>
  <c r="L1035" i="7"/>
  <c r="G1035" i="7"/>
  <c r="L1034" i="7"/>
  <c r="G1034" i="7"/>
  <c r="L1033" i="7"/>
  <c r="G1033" i="7"/>
  <c r="L1032" i="7"/>
  <c r="G1032" i="7"/>
  <c r="L1031" i="7"/>
  <c r="G1031" i="7"/>
  <c r="L1030" i="7"/>
  <c r="G1030" i="7"/>
  <c r="L1029" i="7"/>
  <c r="G1029" i="7"/>
  <c r="L1028" i="7"/>
  <c r="G1028" i="7"/>
  <c r="L1027" i="7"/>
  <c r="G1027" i="7"/>
  <c r="L1026" i="7"/>
  <c r="G1026" i="7"/>
  <c r="L1025" i="7"/>
  <c r="G1025" i="7"/>
  <c r="L1024" i="7"/>
  <c r="G1024" i="7"/>
  <c r="L1023" i="7"/>
  <c r="G1023" i="7"/>
  <c r="L1022" i="7"/>
  <c r="G1022" i="7"/>
  <c r="L1021" i="7"/>
  <c r="G1021" i="7"/>
  <c r="L1020" i="7"/>
  <c r="G1020" i="7"/>
  <c r="L1019" i="7"/>
  <c r="G1019" i="7"/>
  <c r="L1018" i="7"/>
  <c r="G1018" i="7"/>
  <c r="L1017" i="7"/>
  <c r="G1017" i="7"/>
  <c r="L1016" i="7"/>
  <c r="G1016" i="7"/>
  <c r="L1015" i="7"/>
  <c r="G1015" i="7"/>
  <c r="L1014" i="7"/>
  <c r="G1014" i="7"/>
  <c r="L1013" i="7"/>
  <c r="G1013" i="7"/>
  <c r="L1012" i="7"/>
  <c r="G1012" i="7"/>
  <c r="L1011" i="7"/>
  <c r="G1011" i="7"/>
  <c r="L1010" i="7"/>
  <c r="G1010" i="7"/>
  <c r="L1009" i="7"/>
  <c r="G1009" i="7"/>
  <c r="L1008" i="7"/>
  <c r="G1008" i="7"/>
  <c r="L1007" i="7"/>
  <c r="G1007" i="7"/>
  <c r="L1006" i="7"/>
  <c r="G1006" i="7"/>
  <c r="L1005" i="7"/>
  <c r="G1005" i="7"/>
  <c r="L1004" i="7"/>
  <c r="G1004" i="7"/>
  <c r="L1003" i="7"/>
  <c r="G1003" i="7"/>
  <c r="L1002" i="7"/>
  <c r="G1002" i="7"/>
  <c r="L1001" i="7"/>
  <c r="G1001" i="7"/>
  <c r="L1000" i="7"/>
  <c r="G1000" i="7"/>
  <c r="L999" i="7"/>
  <c r="G999" i="7"/>
  <c r="L998" i="7"/>
  <c r="G998" i="7"/>
  <c r="L997" i="7"/>
  <c r="G997" i="7"/>
  <c r="L996" i="7"/>
  <c r="G996" i="7"/>
  <c r="L995" i="7"/>
  <c r="G995" i="7"/>
  <c r="L994" i="7"/>
  <c r="G994" i="7"/>
  <c r="L993" i="7"/>
  <c r="G993" i="7"/>
  <c r="L992" i="7"/>
  <c r="G992" i="7"/>
  <c r="L991" i="7"/>
  <c r="G991" i="7"/>
  <c r="L990" i="7"/>
  <c r="G990" i="7"/>
  <c r="L989" i="7"/>
  <c r="G989" i="7"/>
  <c r="L988" i="7"/>
  <c r="G988" i="7"/>
  <c r="L987" i="7"/>
  <c r="G987" i="7"/>
  <c r="L986" i="7"/>
  <c r="G986" i="7"/>
  <c r="L985" i="7"/>
  <c r="G985" i="7"/>
  <c r="L984" i="7"/>
  <c r="G984" i="7"/>
  <c r="L983" i="7"/>
  <c r="G983" i="7"/>
  <c r="L982" i="7"/>
  <c r="G982" i="7"/>
  <c r="L981" i="7"/>
  <c r="G981" i="7"/>
  <c r="L980" i="7"/>
  <c r="G980" i="7"/>
  <c r="L979" i="7"/>
  <c r="G979" i="7"/>
  <c r="L978" i="7"/>
  <c r="G978" i="7"/>
  <c r="L977" i="7"/>
  <c r="G977" i="7"/>
  <c r="L976" i="7"/>
  <c r="G976" i="7"/>
  <c r="L975" i="7"/>
  <c r="G975" i="7"/>
  <c r="L974" i="7"/>
  <c r="G974" i="7"/>
  <c r="L973" i="7"/>
  <c r="G973" i="7"/>
  <c r="L972" i="7"/>
  <c r="G972" i="7"/>
  <c r="L971" i="7"/>
  <c r="G971" i="7"/>
  <c r="L970" i="7"/>
  <c r="G970" i="7"/>
  <c r="L969" i="7"/>
  <c r="G969" i="7"/>
  <c r="L968" i="7"/>
  <c r="G968" i="7"/>
  <c r="L967" i="7"/>
  <c r="G967" i="7"/>
  <c r="L966" i="7"/>
  <c r="G966" i="7"/>
  <c r="L965" i="7"/>
  <c r="G965" i="7"/>
  <c r="L964" i="7"/>
  <c r="G964" i="7"/>
  <c r="L963" i="7"/>
  <c r="G963" i="7"/>
  <c r="L962" i="7"/>
  <c r="G962" i="7"/>
  <c r="L961" i="7"/>
  <c r="G961" i="7"/>
  <c r="L960" i="7"/>
  <c r="G960" i="7"/>
  <c r="L959" i="7"/>
  <c r="G959" i="7"/>
  <c r="L958" i="7"/>
  <c r="G958" i="7"/>
  <c r="L957" i="7"/>
  <c r="G957" i="7"/>
  <c r="L956" i="7"/>
  <c r="G956" i="7"/>
  <c r="L955" i="7"/>
  <c r="G955" i="7"/>
  <c r="L954" i="7"/>
  <c r="G954" i="7"/>
  <c r="L953" i="7"/>
  <c r="G953" i="7"/>
  <c r="L952" i="7"/>
  <c r="G952" i="7"/>
  <c r="L951" i="7"/>
  <c r="G951" i="7"/>
  <c r="L950" i="7"/>
  <c r="G950" i="7"/>
  <c r="L949" i="7"/>
  <c r="G949" i="7"/>
  <c r="L948" i="7"/>
  <c r="G948" i="7"/>
  <c r="L947" i="7"/>
  <c r="G947" i="7"/>
  <c r="L946" i="7"/>
  <c r="G946" i="7"/>
  <c r="L945" i="7"/>
  <c r="G945" i="7"/>
  <c r="L944" i="7"/>
  <c r="G944" i="7"/>
  <c r="L943" i="7"/>
  <c r="G943" i="7"/>
  <c r="L942" i="7"/>
  <c r="G942" i="7"/>
  <c r="L941" i="7"/>
  <c r="G941" i="7"/>
  <c r="L940" i="7"/>
  <c r="G940" i="7"/>
  <c r="L939" i="7"/>
  <c r="G939" i="7"/>
  <c r="L938" i="7"/>
  <c r="G938" i="7"/>
  <c r="L937" i="7"/>
  <c r="G937" i="7"/>
  <c r="L936" i="7"/>
  <c r="G936" i="7"/>
  <c r="L935" i="7"/>
  <c r="G935" i="7"/>
  <c r="L934" i="7"/>
  <c r="G934" i="7"/>
  <c r="L933" i="7"/>
  <c r="G933" i="7"/>
  <c r="L932" i="7"/>
  <c r="G932" i="7"/>
  <c r="L931" i="7"/>
  <c r="G931" i="7"/>
  <c r="L930" i="7"/>
  <c r="G930" i="7"/>
  <c r="L929" i="7"/>
  <c r="G929" i="7"/>
  <c r="L928" i="7"/>
  <c r="G928" i="7"/>
  <c r="L927" i="7"/>
  <c r="G927" i="7"/>
  <c r="L926" i="7"/>
  <c r="G926" i="7"/>
  <c r="L925" i="7"/>
  <c r="G925" i="7"/>
  <c r="L924" i="7"/>
  <c r="G924" i="7"/>
  <c r="L923" i="7"/>
  <c r="G923" i="7"/>
  <c r="L922" i="7"/>
  <c r="G922" i="7"/>
  <c r="L921" i="7"/>
  <c r="G921" i="7"/>
  <c r="L920" i="7"/>
  <c r="G920" i="7"/>
  <c r="L919" i="7"/>
  <c r="G919" i="7"/>
  <c r="L918" i="7"/>
  <c r="G918" i="7"/>
  <c r="L917" i="7"/>
  <c r="G917" i="7"/>
  <c r="L916" i="7"/>
  <c r="G916" i="7"/>
  <c r="L915" i="7"/>
  <c r="G915" i="7"/>
  <c r="L914" i="7"/>
  <c r="G914" i="7"/>
  <c r="L913" i="7"/>
  <c r="G913" i="7"/>
  <c r="L912" i="7"/>
  <c r="G912" i="7"/>
  <c r="L911" i="7"/>
  <c r="G911" i="7"/>
  <c r="L910" i="7"/>
  <c r="G910" i="7"/>
  <c r="L909" i="7"/>
  <c r="G909" i="7"/>
  <c r="L908" i="7"/>
  <c r="G908" i="7"/>
  <c r="L907" i="7"/>
  <c r="G907" i="7"/>
  <c r="L906" i="7"/>
  <c r="G906" i="7"/>
  <c r="L905" i="7"/>
  <c r="G905" i="7"/>
  <c r="L904" i="7"/>
  <c r="G904" i="7"/>
  <c r="L903" i="7"/>
  <c r="G903" i="7"/>
  <c r="L902" i="7"/>
  <c r="G902" i="7"/>
  <c r="L901" i="7"/>
  <c r="G901" i="7"/>
  <c r="L900" i="7"/>
  <c r="G900" i="7"/>
  <c r="L899" i="7"/>
  <c r="G899" i="7"/>
  <c r="L898" i="7"/>
  <c r="G898" i="7"/>
  <c r="L897" i="7"/>
  <c r="G897" i="7"/>
  <c r="L896" i="7"/>
  <c r="G896" i="7"/>
  <c r="L895" i="7"/>
  <c r="G895" i="7"/>
  <c r="L894" i="7"/>
  <c r="G894" i="7"/>
  <c r="L893" i="7"/>
  <c r="G893" i="7"/>
  <c r="L892" i="7"/>
  <c r="G892" i="7"/>
  <c r="L891" i="7"/>
  <c r="G891" i="7"/>
  <c r="L890" i="7"/>
  <c r="G890" i="7"/>
  <c r="L889" i="7"/>
  <c r="G889" i="7"/>
  <c r="L888" i="7"/>
  <c r="G888" i="7"/>
  <c r="L887" i="7"/>
  <c r="G887" i="7"/>
  <c r="L886" i="7"/>
  <c r="G886" i="7"/>
  <c r="L885" i="7"/>
  <c r="G885" i="7"/>
  <c r="L884" i="7"/>
  <c r="G884" i="7"/>
  <c r="L883" i="7"/>
  <c r="G883" i="7"/>
  <c r="L882" i="7"/>
  <c r="G882" i="7"/>
  <c r="L881" i="7"/>
  <c r="G881" i="7"/>
  <c r="L880" i="7"/>
  <c r="G880" i="7"/>
  <c r="L879" i="7"/>
  <c r="G879" i="7"/>
  <c r="L878" i="7"/>
  <c r="G878" i="7"/>
  <c r="L877" i="7"/>
  <c r="G877" i="7"/>
  <c r="L876" i="7"/>
  <c r="G876" i="7"/>
  <c r="L875" i="7"/>
  <c r="G875" i="7"/>
  <c r="L874" i="7"/>
  <c r="G874" i="7"/>
  <c r="L873" i="7"/>
  <c r="G873" i="7"/>
  <c r="L872" i="7"/>
  <c r="G872" i="7"/>
  <c r="L871" i="7"/>
  <c r="G871" i="7"/>
  <c r="L870" i="7"/>
  <c r="G870" i="7"/>
  <c r="L869" i="7"/>
  <c r="G869" i="7"/>
  <c r="L868" i="7"/>
  <c r="G868" i="7"/>
  <c r="L867" i="7"/>
  <c r="G867" i="7"/>
  <c r="L866" i="7"/>
  <c r="G866" i="7"/>
  <c r="L865" i="7"/>
  <c r="G865" i="7"/>
  <c r="L864" i="7"/>
  <c r="G864" i="7"/>
  <c r="L863" i="7"/>
  <c r="G863" i="7"/>
  <c r="L862" i="7"/>
  <c r="G862" i="7"/>
  <c r="L861" i="7"/>
  <c r="G861" i="7"/>
  <c r="L860" i="7"/>
  <c r="G860" i="7"/>
  <c r="L859" i="7"/>
  <c r="G859" i="7"/>
  <c r="L858" i="7"/>
  <c r="G858" i="7"/>
  <c r="L857" i="7"/>
  <c r="G857" i="7"/>
  <c r="L856" i="7"/>
  <c r="G856" i="7"/>
  <c r="L855" i="7"/>
  <c r="G855" i="7"/>
  <c r="L854" i="7"/>
  <c r="G854" i="7"/>
  <c r="L853" i="7"/>
  <c r="G853" i="7"/>
  <c r="L852" i="7"/>
  <c r="G852" i="7"/>
  <c r="L851" i="7"/>
  <c r="G851" i="7"/>
  <c r="L850" i="7"/>
  <c r="G850" i="7"/>
  <c r="L849" i="7"/>
  <c r="G849" i="7"/>
  <c r="L848" i="7"/>
  <c r="G848" i="7"/>
  <c r="L847" i="7"/>
  <c r="G847" i="7"/>
  <c r="L846" i="7"/>
  <c r="G846" i="7"/>
  <c r="L845" i="7"/>
  <c r="G845" i="7"/>
  <c r="L844" i="7"/>
  <c r="G844" i="7"/>
  <c r="L843" i="7"/>
  <c r="G843" i="7"/>
  <c r="L842" i="7"/>
  <c r="G842" i="7"/>
  <c r="L841" i="7"/>
  <c r="G841" i="7"/>
  <c r="L840" i="7"/>
  <c r="G840" i="7"/>
  <c r="L839" i="7"/>
  <c r="G839" i="7"/>
  <c r="L838" i="7"/>
  <c r="G838" i="7"/>
  <c r="L837" i="7"/>
  <c r="G837" i="7"/>
  <c r="L836" i="7"/>
  <c r="G836" i="7"/>
  <c r="L835" i="7"/>
  <c r="G835" i="7"/>
  <c r="L834" i="7"/>
  <c r="G834" i="7"/>
  <c r="L833" i="7"/>
  <c r="G833" i="7"/>
  <c r="L832" i="7"/>
  <c r="G832" i="7"/>
  <c r="L831" i="7"/>
  <c r="G831" i="7"/>
  <c r="L830" i="7"/>
  <c r="G830" i="7"/>
  <c r="L829" i="7"/>
  <c r="G829" i="7"/>
  <c r="L828" i="7"/>
  <c r="G828" i="7"/>
  <c r="L827" i="7"/>
  <c r="G827" i="7"/>
  <c r="L826" i="7"/>
  <c r="G826" i="7"/>
  <c r="L825" i="7"/>
  <c r="G825" i="7"/>
  <c r="L824" i="7"/>
  <c r="G824" i="7"/>
  <c r="L823" i="7"/>
  <c r="G823" i="7"/>
  <c r="L822" i="7"/>
  <c r="G822" i="7"/>
  <c r="L821" i="7"/>
  <c r="G821" i="7"/>
  <c r="L820" i="7"/>
  <c r="G820" i="7"/>
  <c r="L819" i="7"/>
  <c r="G819" i="7"/>
  <c r="L818" i="7"/>
  <c r="G818" i="7"/>
  <c r="L817" i="7"/>
  <c r="G817" i="7"/>
  <c r="L816" i="7"/>
  <c r="G816" i="7"/>
  <c r="L815" i="7"/>
  <c r="G815" i="7"/>
  <c r="L814" i="7"/>
  <c r="G814" i="7"/>
  <c r="L813" i="7"/>
  <c r="G813" i="7"/>
  <c r="L812" i="7"/>
  <c r="G812" i="7"/>
  <c r="L811" i="7"/>
  <c r="G811" i="7"/>
  <c r="L810" i="7"/>
  <c r="G810" i="7"/>
  <c r="L809" i="7"/>
  <c r="G809" i="7"/>
  <c r="L808" i="7"/>
  <c r="G808" i="7"/>
  <c r="L807" i="7"/>
  <c r="G807" i="7"/>
  <c r="L806" i="7"/>
  <c r="G806" i="7"/>
  <c r="L805" i="7"/>
  <c r="G805" i="7"/>
  <c r="L804" i="7"/>
  <c r="G804" i="7"/>
  <c r="L803" i="7"/>
  <c r="G803" i="7"/>
  <c r="L802" i="7"/>
  <c r="G802" i="7"/>
  <c r="L801" i="7"/>
  <c r="G801" i="7"/>
  <c r="L800" i="7"/>
  <c r="G800" i="7"/>
  <c r="L799" i="7"/>
  <c r="G799" i="7"/>
  <c r="L798" i="7"/>
  <c r="G798" i="7"/>
  <c r="L797" i="7"/>
  <c r="G797" i="7"/>
  <c r="L796" i="7"/>
  <c r="G796" i="7"/>
  <c r="L795" i="7"/>
  <c r="G795" i="7"/>
  <c r="L794" i="7"/>
  <c r="G794" i="7"/>
  <c r="L793" i="7"/>
  <c r="G793" i="7"/>
  <c r="L792" i="7"/>
  <c r="G792" i="7"/>
  <c r="L791" i="7"/>
  <c r="G791" i="7"/>
  <c r="L790" i="7"/>
  <c r="G790" i="7"/>
  <c r="L789" i="7"/>
  <c r="G789" i="7"/>
  <c r="L788" i="7"/>
  <c r="G788" i="7"/>
  <c r="L787" i="7"/>
  <c r="G787" i="7"/>
  <c r="L786" i="7"/>
  <c r="G786" i="7"/>
  <c r="L785" i="7"/>
  <c r="G785" i="7"/>
  <c r="L784" i="7"/>
  <c r="G784" i="7"/>
  <c r="L783" i="7"/>
  <c r="G783" i="7"/>
  <c r="L782" i="7"/>
  <c r="G782" i="7"/>
  <c r="L781" i="7"/>
  <c r="G781" i="7"/>
  <c r="L780" i="7"/>
  <c r="G780" i="7"/>
  <c r="L779" i="7"/>
  <c r="G779" i="7"/>
  <c r="L778" i="7"/>
  <c r="G778" i="7"/>
  <c r="L777" i="7"/>
  <c r="G777" i="7"/>
  <c r="L776" i="7"/>
  <c r="G776" i="7"/>
  <c r="L775" i="7"/>
  <c r="G775" i="7"/>
  <c r="L774" i="7"/>
  <c r="G774" i="7"/>
  <c r="L773" i="7"/>
  <c r="G773" i="7"/>
  <c r="L772" i="7"/>
  <c r="G772" i="7"/>
  <c r="L771" i="7"/>
  <c r="G771" i="7"/>
  <c r="L770" i="7"/>
  <c r="G770" i="7"/>
  <c r="L769" i="7"/>
  <c r="G769" i="7"/>
  <c r="L768" i="7"/>
  <c r="G768" i="7"/>
  <c r="L767" i="7"/>
  <c r="G767" i="7"/>
  <c r="L766" i="7"/>
  <c r="G766" i="7"/>
  <c r="L765" i="7"/>
  <c r="G765" i="7"/>
  <c r="L764" i="7"/>
  <c r="G764" i="7"/>
  <c r="L763" i="7"/>
  <c r="G763" i="7"/>
  <c r="L762" i="7"/>
  <c r="G762" i="7"/>
  <c r="L761" i="7"/>
  <c r="G761" i="7"/>
  <c r="L760" i="7"/>
  <c r="G760" i="7"/>
  <c r="L759" i="7"/>
  <c r="G759" i="7"/>
  <c r="L758" i="7"/>
  <c r="G758" i="7"/>
  <c r="L757" i="7"/>
  <c r="G757" i="7"/>
  <c r="L756" i="7"/>
  <c r="G756" i="7"/>
  <c r="L755" i="7"/>
  <c r="G755" i="7"/>
  <c r="L754" i="7"/>
  <c r="G754" i="7"/>
  <c r="L753" i="7"/>
  <c r="G753" i="7"/>
  <c r="L752" i="7"/>
  <c r="G752" i="7"/>
  <c r="L751" i="7"/>
  <c r="G751" i="7"/>
  <c r="L750" i="7"/>
  <c r="G750" i="7"/>
  <c r="L749" i="7"/>
  <c r="G749" i="7"/>
  <c r="L748" i="7"/>
  <c r="G748" i="7"/>
  <c r="L747" i="7"/>
  <c r="G747" i="7"/>
  <c r="L746" i="7"/>
  <c r="G746" i="7"/>
  <c r="L745" i="7"/>
  <c r="G745" i="7"/>
  <c r="L744" i="7"/>
  <c r="G744" i="7"/>
  <c r="L743" i="7"/>
  <c r="G743" i="7"/>
  <c r="L742" i="7"/>
  <c r="G742" i="7"/>
  <c r="L741" i="7"/>
  <c r="G741" i="7"/>
  <c r="L740" i="7"/>
  <c r="G740" i="7"/>
  <c r="L739" i="7"/>
  <c r="G739" i="7"/>
  <c r="L738" i="7"/>
  <c r="G738" i="7"/>
  <c r="L737" i="7"/>
  <c r="G737" i="7"/>
  <c r="L736" i="7"/>
  <c r="G736" i="7"/>
  <c r="L735" i="7"/>
  <c r="G735" i="7"/>
  <c r="L734" i="7"/>
  <c r="G734" i="7"/>
  <c r="L733" i="7"/>
  <c r="G733" i="7"/>
  <c r="L732" i="7"/>
  <c r="G732" i="7"/>
  <c r="L731" i="7"/>
  <c r="G731" i="7"/>
  <c r="L730" i="7"/>
  <c r="G730" i="7"/>
  <c r="L729" i="7"/>
  <c r="G729" i="7"/>
  <c r="L728" i="7"/>
  <c r="G728" i="7"/>
  <c r="L727" i="7"/>
  <c r="G727" i="7"/>
  <c r="L726" i="7"/>
  <c r="G726" i="7"/>
  <c r="L725" i="7"/>
  <c r="G725" i="7"/>
  <c r="L724" i="7"/>
  <c r="G724" i="7"/>
  <c r="L723" i="7"/>
  <c r="G723" i="7"/>
  <c r="L722" i="7"/>
  <c r="G722" i="7"/>
  <c r="L721" i="7"/>
  <c r="G721" i="7"/>
  <c r="L720" i="7"/>
  <c r="G720" i="7"/>
  <c r="L719" i="7"/>
  <c r="G719" i="7"/>
  <c r="L718" i="7"/>
  <c r="G718" i="7"/>
  <c r="L717" i="7"/>
  <c r="G717" i="7"/>
  <c r="L716" i="7"/>
  <c r="G716" i="7"/>
  <c r="L715" i="7"/>
  <c r="G715" i="7"/>
  <c r="L714" i="7"/>
  <c r="G714" i="7"/>
  <c r="L713" i="7"/>
  <c r="G713" i="7"/>
  <c r="L712" i="7"/>
  <c r="G712" i="7"/>
  <c r="L711" i="7"/>
  <c r="G711" i="7"/>
  <c r="L710" i="7"/>
  <c r="G710" i="7"/>
  <c r="L709" i="7"/>
  <c r="G709" i="7"/>
  <c r="L708" i="7"/>
  <c r="G708" i="7"/>
  <c r="L707" i="7"/>
  <c r="G707" i="7"/>
  <c r="L706" i="7"/>
  <c r="G706" i="7"/>
  <c r="L705" i="7"/>
  <c r="G705" i="7"/>
  <c r="L704" i="7"/>
  <c r="G704" i="7"/>
  <c r="L703" i="7"/>
  <c r="G703" i="7"/>
  <c r="L702" i="7"/>
  <c r="G702" i="7"/>
  <c r="L701" i="7"/>
  <c r="G701" i="7"/>
  <c r="L700" i="7"/>
  <c r="G700" i="7"/>
  <c r="L699" i="7"/>
  <c r="G699" i="7"/>
  <c r="L698" i="7"/>
  <c r="G698" i="7"/>
  <c r="L697" i="7"/>
  <c r="G697" i="7"/>
  <c r="L696" i="7"/>
  <c r="G696" i="7"/>
  <c r="L695" i="7"/>
  <c r="G695" i="7"/>
  <c r="L694" i="7"/>
  <c r="G694" i="7"/>
  <c r="L693" i="7"/>
  <c r="G693" i="7"/>
  <c r="L692" i="7"/>
  <c r="G692" i="7"/>
  <c r="L691" i="7"/>
  <c r="G691" i="7"/>
  <c r="L690" i="7"/>
  <c r="G690" i="7"/>
  <c r="L689" i="7"/>
  <c r="G689" i="7"/>
  <c r="L688" i="7"/>
  <c r="G688" i="7"/>
  <c r="L687" i="7"/>
  <c r="G687" i="7"/>
  <c r="L686" i="7"/>
  <c r="G686" i="7"/>
  <c r="L685" i="7"/>
  <c r="G685" i="7"/>
  <c r="L684" i="7"/>
  <c r="G684" i="7"/>
  <c r="L683" i="7"/>
  <c r="G683" i="7"/>
  <c r="L682" i="7"/>
  <c r="G682" i="7"/>
  <c r="L681" i="7"/>
  <c r="G681" i="7"/>
  <c r="L680" i="7"/>
  <c r="G680" i="7"/>
  <c r="L679" i="7"/>
  <c r="G679" i="7"/>
  <c r="L678" i="7"/>
  <c r="G678" i="7"/>
  <c r="L677" i="7"/>
  <c r="G677" i="7"/>
  <c r="L676" i="7"/>
  <c r="G676" i="7"/>
  <c r="L675" i="7"/>
  <c r="G675" i="7"/>
  <c r="L674" i="7"/>
  <c r="G674" i="7"/>
  <c r="L673" i="7"/>
  <c r="G673" i="7"/>
  <c r="L672" i="7"/>
  <c r="G672" i="7"/>
  <c r="L671" i="7"/>
  <c r="G671" i="7"/>
  <c r="L670" i="7"/>
  <c r="G670" i="7"/>
  <c r="L669" i="7"/>
  <c r="G669" i="7"/>
  <c r="L668" i="7"/>
  <c r="G668" i="7"/>
  <c r="L667" i="7"/>
  <c r="G667" i="7"/>
  <c r="L666" i="7"/>
  <c r="G666" i="7"/>
  <c r="L665" i="7"/>
  <c r="G665" i="7"/>
  <c r="L664" i="7"/>
  <c r="G664" i="7"/>
  <c r="L663" i="7"/>
  <c r="G663" i="7"/>
  <c r="L662" i="7"/>
  <c r="G662" i="7"/>
  <c r="L661" i="7"/>
  <c r="G661" i="7"/>
  <c r="L660" i="7"/>
  <c r="G660" i="7"/>
  <c r="L659" i="7"/>
  <c r="G659" i="7"/>
  <c r="L658" i="7"/>
  <c r="G658" i="7"/>
  <c r="L657" i="7"/>
  <c r="G657" i="7"/>
  <c r="L656" i="7"/>
  <c r="G656" i="7"/>
  <c r="L655" i="7"/>
  <c r="G655" i="7"/>
  <c r="L654" i="7"/>
  <c r="G654" i="7"/>
  <c r="L653" i="7"/>
  <c r="G653" i="7"/>
  <c r="L652" i="7"/>
  <c r="G652" i="7"/>
  <c r="L651" i="7"/>
  <c r="G651" i="7"/>
  <c r="L650" i="7"/>
  <c r="G650" i="7"/>
  <c r="L649" i="7"/>
  <c r="G649" i="7"/>
  <c r="L648" i="7"/>
  <c r="G648" i="7"/>
  <c r="L647" i="7"/>
  <c r="G647" i="7"/>
  <c r="L646" i="7"/>
  <c r="G646" i="7"/>
  <c r="L645" i="7"/>
  <c r="G645" i="7"/>
  <c r="L644" i="7"/>
  <c r="G644" i="7"/>
  <c r="L643" i="7"/>
  <c r="G643" i="7"/>
  <c r="L642" i="7"/>
  <c r="G642" i="7"/>
  <c r="L641" i="7"/>
  <c r="G641" i="7"/>
  <c r="L640" i="7"/>
  <c r="G640" i="7"/>
  <c r="L639" i="7"/>
  <c r="G639" i="7"/>
  <c r="L638" i="7"/>
  <c r="G638" i="7"/>
  <c r="L637" i="7"/>
  <c r="G637" i="7"/>
  <c r="L636" i="7"/>
  <c r="G636" i="7"/>
  <c r="L635" i="7"/>
  <c r="G635" i="7"/>
  <c r="L634" i="7"/>
  <c r="G634" i="7"/>
  <c r="L633" i="7"/>
  <c r="G633" i="7"/>
  <c r="L632" i="7"/>
  <c r="G632" i="7"/>
  <c r="L631" i="7"/>
  <c r="G631" i="7"/>
  <c r="L630" i="7"/>
  <c r="G630" i="7"/>
  <c r="L629" i="7"/>
  <c r="G629" i="7"/>
  <c r="L628" i="7"/>
  <c r="G628" i="7"/>
  <c r="L627" i="7"/>
  <c r="G627" i="7"/>
  <c r="L626" i="7"/>
  <c r="G626" i="7"/>
  <c r="L625" i="7"/>
  <c r="G625" i="7"/>
  <c r="L624" i="7"/>
  <c r="G624" i="7"/>
  <c r="L623" i="7"/>
  <c r="G623" i="7"/>
  <c r="L622" i="7"/>
  <c r="G622" i="7"/>
  <c r="L621" i="7"/>
  <c r="G621" i="7"/>
  <c r="L620" i="7"/>
  <c r="G620" i="7"/>
  <c r="L619" i="7"/>
  <c r="G619" i="7"/>
  <c r="L618" i="7"/>
  <c r="G618" i="7"/>
  <c r="L617" i="7"/>
  <c r="G617" i="7"/>
  <c r="L616" i="7"/>
  <c r="G616" i="7"/>
  <c r="L615" i="7"/>
  <c r="G615" i="7"/>
  <c r="L614" i="7"/>
  <c r="G614" i="7"/>
  <c r="L613" i="7"/>
  <c r="G613" i="7"/>
  <c r="L612" i="7"/>
  <c r="G612" i="7"/>
  <c r="L611" i="7"/>
  <c r="G611" i="7"/>
  <c r="L610" i="7"/>
  <c r="G610" i="7"/>
  <c r="L609" i="7"/>
  <c r="G609" i="7"/>
  <c r="L608" i="7"/>
  <c r="G608" i="7"/>
  <c r="L607" i="7"/>
  <c r="G607" i="7"/>
  <c r="L606" i="7"/>
  <c r="G606" i="7"/>
  <c r="L605" i="7"/>
  <c r="G605" i="7"/>
  <c r="L604" i="7"/>
  <c r="G604" i="7"/>
  <c r="L603" i="7"/>
  <c r="G603" i="7"/>
  <c r="L602" i="7"/>
  <c r="G602" i="7"/>
  <c r="L601" i="7"/>
  <c r="G601" i="7"/>
  <c r="L600" i="7"/>
  <c r="G600" i="7"/>
  <c r="L599" i="7"/>
  <c r="G599" i="7"/>
  <c r="L598" i="7"/>
  <c r="G598" i="7"/>
  <c r="L597" i="7"/>
  <c r="G597" i="7"/>
  <c r="L596" i="7"/>
  <c r="G596" i="7"/>
  <c r="L595" i="7"/>
  <c r="G595" i="7"/>
  <c r="L594" i="7"/>
  <c r="G594" i="7"/>
  <c r="L593" i="7"/>
  <c r="G593" i="7"/>
  <c r="L592" i="7"/>
  <c r="G592" i="7"/>
  <c r="L591" i="7"/>
  <c r="G591" i="7"/>
  <c r="L590" i="7"/>
  <c r="G590" i="7"/>
  <c r="L589" i="7"/>
  <c r="G589" i="7"/>
  <c r="L588" i="7"/>
  <c r="G588" i="7"/>
  <c r="L587" i="7"/>
  <c r="G587" i="7"/>
  <c r="L586" i="7"/>
  <c r="G586" i="7"/>
  <c r="L585" i="7"/>
  <c r="G585" i="7"/>
  <c r="L584" i="7"/>
  <c r="G584" i="7"/>
  <c r="L583" i="7"/>
  <c r="G583" i="7"/>
  <c r="L582" i="7"/>
  <c r="G582" i="7"/>
  <c r="L581" i="7"/>
  <c r="G581" i="7"/>
  <c r="L580" i="7"/>
  <c r="G580" i="7"/>
  <c r="L579" i="7"/>
  <c r="G579" i="7"/>
  <c r="L578" i="7"/>
  <c r="G578" i="7"/>
  <c r="L577" i="7"/>
  <c r="G577" i="7"/>
  <c r="L576" i="7"/>
  <c r="G576" i="7"/>
  <c r="L575" i="7"/>
  <c r="G575" i="7"/>
  <c r="L574" i="7"/>
  <c r="G574" i="7"/>
  <c r="L573" i="7"/>
  <c r="G573" i="7"/>
  <c r="L572" i="7"/>
  <c r="G572" i="7"/>
  <c r="L571" i="7"/>
  <c r="G571" i="7"/>
  <c r="L570" i="7"/>
  <c r="G570" i="7"/>
  <c r="L569" i="7"/>
  <c r="G569" i="7"/>
  <c r="L568" i="7"/>
  <c r="G568" i="7"/>
  <c r="L567" i="7"/>
  <c r="G567" i="7"/>
  <c r="L566" i="7"/>
  <c r="G566" i="7"/>
  <c r="L565" i="7"/>
  <c r="G565" i="7"/>
  <c r="L564" i="7"/>
  <c r="G564" i="7"/>
  <c r="L563" i="7"/>
  <c r="G563" i="7"/>
  <c r="L562" i="7"/>
  <c r="G562" i="7"/>
  <c r="L561" i="7"/>
  <c r="G561" i="7"/>
  <c r="L560" i="7"/>
  <c r="G560" i="7"/>
  <c r="L559" i="7"/>
  <c r="G559" i="7"/>
  <c r="L558" i="7"/>
  <c r="G558" i="7"/>
  <c r="L557" i="7"/>
  <c r="G557" i="7"/>
  <c r="L556" i="7"/>
  <c r="G556" i="7"/>
  <c r="L555" i="7"/>
  <c r="G555" i="7"/>
  <c r="L554" i="7"/>
  <c r="G554" i="7"/>
  <c r="L553" i="7"/>
  <c r="G553" i="7"/>
  <c r="L552" i="7"/>
  <c r="G552" i="7"/>
  <c r="L551" i="7"/>
  <c r="G551" i="7"/>
  <c r="L550" i="7"/>
  <c r="G550" i="7"/>
  <c r="L549" i="7"/>
  <c r="G549" i="7"/>
  <c r="L548" i="7"/>
  <c r="G548" i="7"/>
  <c r="L547" i="7"/>
  <c r="G547" i="7"/>
  <c r="L546" i="7"/>
  <c r="G546" i="7"/>
  <c r="L545" i="7"/>
  <c r="G545" i="7"/>
  <c r="L544" i="7"/>
  <c r="G544" i="7"/>
  <c r="L543" i="7"/>
  <c r="G543" i="7"/>
  <c r="L542" i="7"/>
  <c r="G542" i="7"/>
  <c r="L541" i="7"/>
  <c r="G541" i="7"/>
  <c r="L540" i="7"/>
  <c r="G540" i="7"/>
  <c r="L539" i="7"/>
  <c r="G539" i="7"/>
  <c r="L538" i="7"/>
  <c r="G538" i="7"/>
  <c r="L537" i="7"/>
  <c r="G537" i="7"/>
  <c r="L536" i="7"/>
  <c r="G536" i="7"/>
  <c r="L535" i="7"/>
  <c r="G535" i="7"/>
  <c r="L534" i="7"/>
  <c r="G534" i="7"/>
  <c r="L533" i="7"/>
  <c r="G533" i="7"/>
  <c r="L532" i="7"/>
  <c r="G532" i="7"/>
  <c r="L531" i="7"/>
  <c r="G531" i="7"/>
  <c r="L530" i="7"/>
  <c r="G530" i="7"/>
  <c r="L529" i="7"/>
  <c r="G529" i="7"/>
  <c r="L528" i="7"/>
  <c r="G528" i="7"/>
  <c r="L527" i="7"/>
  <c r="G527" i="7"/>
  <c r="L526" i="7"/>
  <c r="G526" i="7"/>
  <c r="L525" i="7"/>
  <c r="G525" i="7"/>
  <c r="L524" i="7"/>
  <c r="G524" i="7"/>
  <c r="L523" i="7"/>
  <c r="G523" i="7"/>
  <c r="L522" i="7"/>
  <c r="G522" i="7"/>
  <c r="L521" i="7"/>
  <c r="G521" i="7"/>
  <c r="L520" i="7"/>
  <c r="G520" i="7"/>
  <c r="L519" i="7"/>
  <c r="G519" i="7"/>
  <c r="L518" i="7"/>
  <c r="G518" i="7"/>
  <c r="L517" i="7"/>
  <c r="G517" i="7"/>
  <c r="L516" i="7"/>
  <c r="G516" i="7"/>
  <c r="L515" i="7"/>
  <c r="G515" i="7"/>
  <c r="L514" i="7"/>
  <c r="G514" i="7"/>
  <c r="L513" i="7"/>
  <c r="G513" i="7"/>
  <c r="L512" i="7"/>
  <c r="G512" i="7"/>
  <c r="L511" i="7"/>
  <c r="G511" i="7"/>
  <c r="L510" i="7"/>
  <c r="G510" i="7"/>
  <c r="L509" i="7"/>
  <c r="G509" i="7"/>
  <c r="L508" i="7"/>
  <c r="G508" i="7"/>
  <c r="L507" i="7"/>
  <c r="G507" i="7"/>
  <c r="L506" i="7"/>
  <c r="G506" i="7"/>
  <c r="L505" i="7"/>
  <c r="G505" i="7"/>
  <c r="L504" i="7"/>
  <c r="G504" i="7"/>
  <c r="L503" i="7"/>
  <c r="G503" i="7"/>
  <c r="L502" i="7"/>
  <c r="G502" i="7"/>
  <c r="L501" i="7"/>
  <c r="G501" i="7"/>
  <c r="L500" i="7"/>
  <c r="G500" i="7"/>
  <c r="L499" i="7"/>
  <c r="G499" i="7"/>
  <c r="L498" i="7"/>
  <c r="G498" i="7"/>
  <c r="L497" i="7"/>
  <c r="G497" i="7"/>
  <c r="L496" i="7"/>
  <c r="G496" i="7"/>
  <c r="L495" i="7"/>
  <c r="G495" i="7"/>
  <c r="L494" i="7"/>
  <c r="G494" i="7"/>
  <c r="L493" i="7"/>
  <c r="G493" i="7"/>
  <c r="L492" i="7"/>
  <c r="G492" i="7"/>
  <c r="L491" i="7"/>
  <c r="G491" i="7"/>
  <c r="L490" i="7"/>
  <c r="G490" i="7"/>
  <c r="L489" i="7"/>
  <c r="G489" i="7"/>
  <c r="L488" i="7"/>
  <c r="G488" i="7"/>
  <c r="L487" i="7"/>
  <c r="G487" i="7"/>
  <c r="L486" i="7"/>
  <c r="G486" i="7"/>
  <c r="L485" i="7"/>
  <c r="G485" i="7"/>
  <c r="L484" i="7"/>
  <c r="G484" i="7"/>
  <c r="L483" i="7"/>
  <c r="G483" i="7"/>
  <c r="L482" i="7"/>
  <c r="G482" i="7"/>
  <c r="L481" i="7"/>
  <c r="G481" i="7"/>
  <c r="L480" i="7"/>
  <c r="G480" i="7"/>
  <c r="L479" i="7"/>
  <c r="G479" i="7"/>
  <c r="L478" i="7"/>
  <c r="G478" i="7"/>
  <c r="L477" i="7"/>
  <c r="G477" i="7"/>
  <c r="L476" i="7"/>
  <c r="G476" i="7"/>
  <c r="L475" i="7"/>
  <c r="G475" i="7"/>
  <c r="L474" i="7"/>
  <c r="G474" i="7"/>
  <c r="L473" i="7"/>
  <c r="G473" i="7"/>
  <c r="L472" i="7"/>
  <c r="G472" i="7"/>
  <c r="L471" i="7"/>
  <c r="G471" i="7"/>
  <c r="L470" i="7"/>
  <c r="G470" i="7"/>
  <c r="L469" i="7"/>
  <c r="G469" i="7"/>
  <c r="L468" i="7"/>
  <c r="G468" i="7"/>
  <c r="L467" i="7"/>
  <c r="G467" i="7"/>
  <c r="L466" i="7"/>
  <c r="G466" i="7"/>
  <c r="L465" i="7"/>
  <c r="G465" i="7"/>
  <c r="L464" i="7"/>
  <c r="G464" i="7"/>
  <c r="L463" i="7"/>
  <c r="G463" i="7"/>
  <c r="L462" i="7"/>
  <c r="G462" i="7"/>
  <c r="L461" i="7"/>
  <c r="G461" i="7"/>
  <c r="L460" i="7"/>
  <c r="G460" i="7"/>
  <c r="L459" i="7"/>
  <c r="G459" i="7"/>
  <c r="L458" i="7"/>
  <c r="G458" i="7"/>
  <c r="L457" i="7"/>
  <c r="G457" i="7"/>
  <c r="L456" i="7"/>
  <c r="G456" i="7"/>
  <c r="L455" i="7"/>
  <c r="G455" i="7"/>
  <c r="L454" i="7"/>
  <c r="G454" i="7"/>
  <c r="L453" i="7"/>
  <c r="G453" i="7"/>
  <c r="L452" i="7"/>
  <c r="G452" i="7"/>
  <c r="L451" i="7"/>
  <c r="G451" i="7"/>
  <c r="L450" i="7"/>
  <c r="G450" i="7"/>
  <c r="L449" i="7"/>
  <c r="G449" i="7"/>
  <c r="L448" i="7"/>
  <c r="G448" i="7"/>
  <c r="L447" i="7"/>
  <c r="G447" i="7"/>
  <c r="L446" i="7"/>
  <c r="G446" i="7"/>
  <c r="L445" i="7"/>
  <c r="G445" i="7"/>
  <c r="L444" i="7"/>
  <c r="G444" i="7"/>
  <c r="L443" i="7"/>
  <c r="G443" i="7"/>
  <c r="L442" i="7"/>
  <c r="G442" i="7"/>
  <c r="L441" i="7"/>
  <c r="G441" i="7"/>
  <c r="L440" i="7"/>
  <c r="G440" i="7"/>
  <c r="L439" i="7"/>
  <c r="G439" i="7"/>
  <c r="L438" i="7"/>
  <c r="G438" i="7"/>
  <c r="L437" i="7"/>
  <c r="G437" i="7"/>
  <c r="L436" i="7"/>
  <c r="G436" i="7"/>
  <c r="L435" i="7"/>
  <c r="G435" i="7"/>
  <c r="L434" i="7"/>
  <c r="G434" i="7"/>
  <c r="L433" i="7"/>
  <c r="G433" i="7"/>
  <c r="L432" i="7"/>
  <c r="G432" i="7"/>
  <c r="L431" i="7"/>
  <c r="G431" i="7"/>
  <c r="L430" i="7"/>
  <c r="G430" i="7"/>
  <c r="L429" i="7"/>
  <c r="G429" i="7"/>
  <c r="L428" i="7"/>
  <c r="G428" i="7"/>
  <c r="L427" i="7"/>
  <c r="G427" i="7"/>
  <c r="L426" i="7"/>
  <c r="G426" i="7"/>
  <c r="L425" i="7"/>
  <c r="G425" i="7"/>
  <c r="L424" i="7"/>
  <c r="G424" i="7"/>
  <c r="L423" i="7"/>
  <c r="G423" i="7"/>
  <c r="L422" i="7"/>
  <c r="G422" i="7"/>
  <c r="L421" i="7"/>
  <c r="G421" i="7"/>
  <c r="L420" i="7"/>
  <c r="G420" i="7"/>
  <c r="L419" i="7"/>
  <c r="G419" i="7"/>
  <c r="L418" i="7"/>
  <c r="G418" i="7"/>
  <c r="L417" i="7"/>
  <c r="G417" i="7"/>
  <c r="L416" i="7"/>
  <c r="G416" i="7"/>
  <c r="L415" i="7"/>
  <c r="G415" i="7"/>
  <c r="L414" i="7"/>
  <c r="G414" i="7"/>
  <c r="L413" i="7"/>
  <c r="G413" i="7"/>
  <c r="L412" i="7"/>
  <c r="G412" i="7"/>
  <c r="L411" i="7"/>
  <c r="G411" i="7"/>
  <c r="L410" i="7"/>
  <c r="G410" i="7"/>
  <c r="L409" i="7"/>
  <c r="G409" i="7"/>
  <c r="L408" i="7"/>
  <c r="G408" i="7"/>
  <c r="L407" i="7"/>
  <c r="G407" i="7"/>
  <c r="L406" i="7"/>
  <c r="G406" i="7"/>
  <c r="L405" i="7"/>
  <c r="G405" i="7"/>
  <c r="L404" i="7"/>
  <c r="G404" i="7"/>
  <c r="L403" i="7"/>
  <c r="G403" i="7"/>
  <c r="L402" i="7"/>
  <c r="G402" i="7"/>
  <c r="L401" i="7"/>
  <c r="G401" i="7"/>
  <c r="L400" i="7"/>
  <c r="G400" i="7"/>
  <c r="L399" i="7"/>
  <c r="G399" i="7"/>
  <c r="L398" i="7"/>
  <c r="G398" i="7"/>
  <c r="L397" i="7"/>
  <c r="G397" i="7"/>
  <c r="L396" i="7"/>
  <c r="G396" i="7"/>
  <c r="L395" i="7"/>
  <c r="G395" i="7"/>
  <c r="L394" i="7"/>
  <c r="G394" i="7"/>
  <c r="L393" i="7"/>
  <c r="G393" i="7"/>
  <c r="L392" i="7"/>
  <c r="G392" i="7"/>
  <c r="L391" i="7"/>
  <c r="G391" i="7"/>
  <c r="L390" i="7"/>
  <c r="G390" i="7"/>
  <c r="L389" i="7"/>
  <c r="G389" i="7"/>
  <c r="L388" i="7"/>
  <c r="G388" i="7"/>
  <c r="L387" i="7"/>
  <c r="G387" i="7"/>
  <c r="L386" i="7"/>
  <c r="G386" i="7"/>
  <c r="L385" i="7"/>
  <c r="G385" i="7"/>
  <c r="L384" i="7"/>
  <c r="G384" i="7"/>
  <c r="L383" i="7"/>
  <c r="G383" i="7"/>
  <c r="L382" i="7"/>
  <c r="G382" i="7"/>
  <c r="L381" i="7"/>
  <c r="G381" i="7"/>
  <c r="L380" i="7"/>
  <c r="G380" i="7"/>
  <c r="L379" i="7"/>
  <c r="G379" i="7"/>
  <c r="L378" i="7"/>
  <c r="G378" i="7"/>
  <c r="L377" i="7"/>
  <c r="G377" i="7"/>
  <c r="L376" i="7"/>
  <c r="G376" i="7"/>
  <c r="L375" i="7"/>
  <c r="G375" i="7"/>
  <c r="L374" i="7"/>
  <c r="G374" i="7"/>
  <c r="L373" i="7"/>
  <c r="G373" i="7"/>
  <c r="L372" i="7"/>
  <c r="G372" i="7"/>
  <c r="L371" i="7"/>
  <c r="G371" i="7"/>
  <c r="L370" i="7"/>
  <c r="G370" i="7"/>
  <c r="L369" i="7"/>
  <c r="G369" i="7"/>
  <c r="L368" i="7"/>
  <c r="G368" i="7"/>
  <c r="L367" i="7"/>
  <c r="G367" i="7"/>
  <c r="L366" i="7"/>
  <c r="G366" i="7"/>
  <c r="L365" i="7"/>
  <c r="G365" i="7"/>
  <c r="L364" i="7"/>
  <c r="G364" i="7"/>
  <c r="L363" i="7"/>
  <c r="G363" i="7"/>
  <c r="L362" i="7"/>
  <c r="G362" i="7"/>
  <c r="L361" i="7"/>
  <c r="G361" i="7"/>
  <c r="L360" i="7"/>
  <c r="G360" i="7"/>
  <c r="L359" i="7"/>
  <c r="G359" i="7"/>
  <c r="L358" i="7"/>
  <c r="G358" i="7"/>
  <c r="L357" i="7"/>
  <c r="G357" i="7"/>
  <c r="L356" i="7"/>
  <c r="G356" i="7"/>
  <c r="L355" i="7"/>
  <c r="G355" i="7"/>
  <c r="L354" i="7"/>
  <c r="G354" i="7"/>
  <c r="L353" i="7"/>
  <c r="G353" i="7"/>
  <c r="L352" i="7"/>
  <c r="G352" i="7"/>
  <c r="L351" i="7"/>
  <c r="G351" i="7"/>
  <c r="L350" i="7"/>
  <c r="G350" i="7"/>
  <c r="L349" i="7"/>
  <c r="G349" i="7"/>
  <c r="L348" i="7"/>
  <c r="G348" i="7"/>
  <c r="L347" i="7"/>
  <c r="G347" i="7"/>
  <c r="L346" i="7"/>
  <c r="G346" i="7"/>
  <c r="L345" i="7"/>
  <c r="G345" i="7"/>
  <c r="L344" i="7"/>
  <c r="G344" i="7"/>
  <c r="L343" i="7"/>
  <c r="G343" i="7"/>
  <c r="L342" i="7"/>
  <c r="G342" i="7"/>
  <c r="L341" i="7"/>
  <c r="G341" i="7"/>
  <c r="L340" i="7"/>
  <c r="G340" i="7"/>
  <c r="L339" i="7"/>
  <c r="G339" i="7"/>
  <c r="L338" i="7"/>
  <c r="G338" i="7"/>
  <c r="L337" i="7"/>
  <c r="G337" i="7"/>
  <c r="L336" i="7"/>
  <c r="G336" i="7"/>
  <c r="L335" i="7"/>
  <c r="G335" i="7"/>
  <c r="L334" i="7"/>
  <c r="G334" i="7"/>
  <c r="L333" i="7"/>
  <c r="G333" i="7"/>
  <c r="L332" i="7"/>
  <c r="G332" i="7"/>
  <c r="L331" i="7"/>
  <c r="G331" i="7"/>
  <c r="L330" i="7"/>
  <c r="G330" i="7"/>
  <c r="L329" i="7"/>
  <c r="G329" i="7"/>
  <c r="L328" i="7"/>
  <c r="G328" i="7"/>
  <c r="L327" i="7"/>
  <c r="G327" i="7"/>
  <c r="L326" i="7"/>
  <c r="G326" i="7"/>
  <c r="L325" i="7"/>
  <c r="G325" i="7"/>
  <c r="L324" i="7"/>
  <c r="G324" i="7"/>
  <c r="L323" i="7"/>
  <c r="G323" i="7"/>
  <c r="L322" i="7"/>
  <c r="G322" i="7"/>
  <c r="L321" i="7"/>
  <c r="G321" i="7"/>
  <c r="L320" i="7"/>
  <c r="G320" i="7"/>
  <c r="L319" i="7"/>
  <c r="G319" i="7"/>
  <c r="L318" i="7"/>
  <c r="G318" i="7"/>
  <c r="L317" i="7"/>
  <c r="G317" i="7"/>
  <c r="L316" i="7"/>
  <c r="G316" i="7"/>
  <c r="L315" i="7"/>
  <c r="G315" i="7"/>
  <c r="L314" i="7"/>
  <c r="G314" i="7"/>
  <c r="L313" i="7"/>
  <c r="G313" i="7"/>
  <c r="L312" i="7"/>
  <c r="G312" i="7"/>
  <c r="L311" i="7"/>
  <c r="G311" i="7"/>
  <c r="L310" i="7"/>
  <c r="G310" i="7"/>
  <c r="L309" i="7"/>
  <c r="G309" i="7"/>
  <c r="L308" i="7"/>
  <c r="G308" i="7"/>
  <c r="L307" i="7"/>
  <c r="G307" i="7"/>
  <c r="L306" i="7"/>
  <c r="G306" i="7"/>
  <c r="L305" i="7"/>
  <c r="G305" i="7"/>
  <c r="L304" i="7"/>
  <c r="G304" i="7"/>
  <c r="L303" i="7"/>
  <c r="G303" i="7"/>
  <c r="L302" i="7"/>
  <c r="G302" i="7"/>
  <c r="L301" i="7"/>
  <c r="G301" i="7"/>
  <c r="L300" i="7"/>
  <c r="G300" i="7"/>
  <c r="L299" i="7"/>
  <c r="G299" i="7"/>
  <c r="L298" i="7"/>
  <c r="G298" i="7"/>
  <c r="L297" i="7"/>
  <c r="G297" i="7"/>
  <c r="L296" i="7"/>
  <c r="G296" i="7"/>
  <c r="L295" i="7"/>
  <c r="G295" i="7"/>
  <c r="L294" i="7"/>
  <c r="G294" i="7"/>
  <c r="L293" i="7"/>
  <c r="G293" i="7"/>
  <c r="L292" i="7"/>
  <c r="G292" i="7"/>
  <c r="L291" i="7"/>
  <c r="G291" i="7"/>
  <c r="L290" i="7"/>
  <c r="G290" i="7"/>
  <c r="L289" i="7"/>
  <c r="G289" i="7"/>
  <c r="L288" i="7"/>
  <c r="G288" i="7"/>
  <c r="L287" i="7"/>
  <c r="G287" i="7"/>
  <c r="L286" i="7"/>
  <c r="G286" i="7"/>
  <c r="L285" i="7"/>
  <c r="G285" i="7"/>
  <c r="L284" i="7"/>
  <c r="G284" i="7"/>
  <c r="L283" i="7"/>
  <c r="G283" i="7"/>
  <c r="L282" i="7"/>
  <c r="G282" i="7"/>
  <c r="L281" i="7"/>
  <c r="G281" i="7"/>
  <c r="L280" i="7"/>
  <c r="G280" i="7"/>
  <c r="L279" i="7"/>
  <c r="G279" i="7"/>
  <c r="L278" i="7"/>
  <c r="G278" i="7"/>
  <c r="L277" i="7"/>
  <c r="G277" i="7"/>
  <c r="L276" i="7"/>
  <c r="G276" i="7"/>
  <c r="L275" i="7"/>
  <c r="G275" i="7"/>
  <c r="L274" i="7"/>
  <c r="G274" i="7"/>
  <c r="L273" i="7"/>
  <c r="G273" i="7"/>
  <c r="L272" i="7"/>
  <c r="G272" i="7"/>
  <c r="L271" i="7"/>
  <c r="G271" i="7"/>
  <c r="L270" i="7"/>
  <c r="G270" i="7"/>
  <c r="L269" i="7"/>
  <c r="G269" i="7"/>
  <c r="L268" i="7"/>
  <c r="G268" i="7"/>
  <c r="L267" i="7"/>
  <c r="G267" i="7"/>
  <c r="L266" i="7"/>
  <c r="G266" i="7"/>
  <c r="L265" i="7"/>
  <c r="G265" i="7"/>
  <c r="L264" i="7"/>
  <c r="G264" i="7"/>
  <c r="L263" i="7"/>
  <c r="G263" i="7"/>
  <c r="L262" i="7"/>
  <c r="G262" i="7"/>
  <c r="L261" i="7"/>
  <c r="G261" i="7"/>
  <c r="L260" i="7"/>
  <c r="G260" i="7"/>
  <c r="L259" i="7"/>
  <c r="G259" i="7"/>
  <c r="L258" i="7"/>
  <c r="G258" i="7"/>
  <c r="L257" i="7"/>
  <c r="G257" i="7"/>
  <c r="L256" i="7"/>
  <c r="G256" i="7"/>
  <c r="L255" i="7"/>
  <c r="G255" i="7"/>
  <c r="L254" i="7"/>
  <c r="G254" i="7"/>
  <c r="L253" i="7"/>
  <c r="G253" i="7"/>
  <c r="L252" i="7"/>
  <c r="G252" i="7"/>
  <c r="L251" i="7"/>
  <c r="G251" i="7"/>
  <c r="L250" i="7"/>
  <c r="G250" i="7"/>
  <c r="L249" i="7"/>
  <c r="G249" i="7"/>
  <c r="L248" i="7"/>
  <c r="G248" i="7"/>
  <c r="L247" i="7"/>
  <c r="G247" i="7"/>
  <c r="L246" i="7"/>
  <c r="G246" i="7"/>
  <c r="L245" i="7"/>
  <c r="G245" i="7"/>
  <c r="L244" i="7"/>
  <c r="G244" i="7"/>
  <c r="L243" i="7"/>
  <c r="G243" i="7"/>
  <c r="L242" i="7"/>
  <c r="G242" i="7"/>
  <c r="L241" i="7"/>
  <c r="G241" i="7"/>
  <c r="L240" i="7"/>
  <c r="G240" i="7"/>
  <c r="L239" i="7"/>
  <c r="G239" i="7"/>
  <c r="L238" i="7"/>
  <c r="G238" i="7"/>
  <c r="L237" i="7"/>
  <c r="G237" i="7"/>
  <c r="L236" i="7"/>
  <c r="G236" i="7"/>
  <c r="L235" i="7"/>
  <c r="G235" i="7"/>
  <c r="L234" i="7"/>
  <c r="G234" i="7"/>
  <c r="L233" i="7"/>
  <c r="G233" i="7"/>
  <c r="L232" i="7"/>
  <c r="G232" i="7"/>
  <c r="L231" i="7"/>
  <c r="G231" i="7"/>
  <c r="L230" i="7"/>
  <c r="G230" i="7"/>
  <c r="L229" i="7"/>
  <c r="G229" i="7"/>
  <c r="L228" i="7"/>
  <c r="G228" i="7"/>
  <c r="L227" i="7"/>
  <c r="G227" i="7"/>
  <c r="L226" i="7"/>
  <c r="G226" i="7"/>
  <c r="L225" i="7"/>
  <c r="G225" i="7"/>
  <c r="L224" i="7"/>
  <c r="G224" i="7"/>
  <c r="L223" i="7"/>
  <c r="G223" i="7"/>
  <c r="L222" i="7"/>
  <c r="G222" i="7"/>
  <c r="L221" i="7"/>
  <c r="G221" i="7"/>
  <c r="L220" i="7"/>
  <c r="G220" i="7"/>
  <c r="L219" i="7"/>
  <c r="G219" i="7"/>
  <c r="L218" i="7"/>
  <c r="G218" i="7"/>
  <c r="L217" i="7"/>
  <c r="G217" i="7"/>
  <c r="L216" i="7"/>
  <c r="G216" i="7"/>
  <c r="L215" i="7"/>
  <c r="G215" i="7"/>
  <c r="L214" i="7"/>
  <c r="G214" i="7"/>
  <c r="L213" i="7"/>
  <c r="G213" i="7"/>
  <c r="L212" i="7"/>
  <c r="G212" i="7"/>
  <c r="L211" i="7"/>
  <c r="G211" i="7"/>
  <c r="L210" i="7"/>
  <c r="G210" i="7"/>
  <c r="L209" i="7"/>
  <c r="G209" i="7"/>
  <c r="L208" i="7"/>
  <c r="G208" i="7"/>
  <c r="L207" i="7"/>
  <c r="G207" i="7"/>
  <c r="L206" i="7"/>
  <c r="G206" i="7"/>
  <c r="L205" i="7"/>
  <c r="G205" i="7"/>
  <c r="L204" i="7"/>
  <c r="G204" i="7"/>
  <c r="L203" i="7"/>
  <c r="G203" i="7"/>
  <c r="L202" i="7"/>
  <c r="G202" i="7"/>
  <c r="L201" i="7"/>
  <c r="G201" i="7"/>
  <c r="L200" i="7"/>
  <c r="G200" i="7"/>
  <c r="L199" i="7"/>
  <c r="G199" i="7"/>
  <c r="L198" i="7"/>
  <c r="G198" i="7"/>
  <c r="L197" i="7"/>
  <c r="G197" i="7"/>
  <c r="L196" i="7"/>
  <c r="G196" i="7"/>
  <c r="L195" i="7"/>
  <c r="G195" i="7"/>
  <c r="L194" i="7"/>
  <c r="G194" i="7"/>
  <c r="L193" i="7"/>
  <c r="G193" i="7"/>
  <c r="L192" i="7"/>
  <c r="G192" i="7"/>
  <c r="L191" i="7"/>
  <c r="G191" i="7"/>
  <c r="L190" i="7"/>
  <c r="G190" i="7"/>
  <c r="L189" i="7"/>
  <c r="G189" i="7"/>
  <c r="L188" i="7"/>
  <c r="G188" i="7"/>
  <c r="L187" i="7"/>
  <c r="G187" i="7"/>
  <c r="L186" i="7"/>
  <c r="G186" i="7"/>
  <c r="L185" i="7"/>
  <c r="G185" i="7"/>
  <c r="L184" i="7"/>
  <c r="G184" i="7"/>
  <c r="L183" i="7"/>
  <c r="G183" i="7"/>
  <c r="L182" i="7"/>
  <c r="G182" i="7"/>
  <c r="L181" i="7"/>
  <c r="G181" i="7"/>
  <c r="L180" i="7"/>
  <c r="G180" i="7"/>
  <c r="L179" i="7"/>
  <c r="G179" i="7"/>
  <c r="L178" i="7"/>
  <c r="G178" i="7"/>
  <c r="L177" i="7"/>
  <c r="G177" i="7"/>
  <c r="L176" i="7"/>
  <c r="G176" i="7"/>
  <c r="L175" i="7"/>
  <c r="G175" i="7"/>
  <c r="L174" i="7"/>
  <c r="G174" i="7"/>
  <c r="L173" i="7"/>
  <c r="G173" i="7"/>
  <c r="L172" i="7"/>
  <c r="G172" i="7"/>
  <c r="L171" i="7"/>
  <c r="G171" i="7"/>
  <c r="L170" i="7"/>
  <c r="G170" i="7"/>
  <c r="L169" i="7"/>
  <c r="G169" i="7"/>
  <c r="L168" i="7"/>
  <c r="G168" i="7"/>
  <c r="L167" i="7"/>
  <c r="G167" i="7"/>
  <c r="L166" i="7"/>
  <c r="G166" i="7"/>
  <c r="L165" i="7"/>
  <c r="G165" i="7"/>
  <c r="L164" i="7"/>
  <c r="G164" i="7"/>
  <c r="L163" i="7"/>
  <c r="G163" i="7"/>
  <c r="L162" i="7"/>
  <c r="G162" i="7"/>
  <c r="L161" i="7"/>
  <c r="G161" i="7"/>
  <c r="L160" i="7"/>
  <c r="G160" i="7"/>
  <c r="L159" i="7"/>
  <c r="G159" i="7"/>
  <c r="L158" i="7"/>
  <c r="G158" i="7"/>
  <c r="L157" i="7"/>
  <c r="G157" i="7"/>
  <c r="L156" i="7"/>
  <c r="G156" i="7"/>
  <c r="L155" i="7"/>
  <c r="G155" i="7"/>
  <c r="L154" i="7"/>
  <c r="G154" i="7"/>
  <c r="L153" i="7"/>
  <c r="G153" i="7"/>
  <c r="L152" i="7"/>
  <c r="G152" i="7"/>
  <c r="L151" i="7"/>
  <c r="G151" i="7"/>
  <c r="L150" i="7"/>
  <c r="G150" i="7"/>
  <c r="L149" i="7"/>
  <c r="G149" i="7"/>
  <c r="L148" i="7"/>
  <c r="G148" i="7"/>
  <c r="L147" i="7"/>
  <c r="G147" i="7"/>
  <c r="L146" i="7"/>
  <c r="G146" i="7"/>
  <c r="L145" i="7"/>
  <c r="G145" i="7"/>
  <c r="L144" i="7"/>
  <c r="G144" i="7"/>
  <c r="L143" i="7"/>
  <c r="G143" i="7"/>
  <c r="L142" i="7"/>
  <c r="G142" i="7"/>
  <c r="L141" i="7"/>
  <c r="G141" i="7"/>
  <c r="L140" i="7"/>
  <c r="G140" i="7"/>
  <c r="L139" i="7"/>
  <c r="G139" i="7"/>
  <c r="L138" i="7"/>
  <c r="G138" i="7"/>
  <c r="L137" i="7"/>
  <c r="G137" i="7"/>
  <c r="L136" i="7"/>
  <c r="G136" i="7"/>
  <c r="L135" i="7"/>
  <c r="G135" i="7"/>
  <c r="L134" i="7"/>
  <c r="G134" i="7"/>
  <c r="L133" i="7"/>
  <c r="G133" i="7"/>
  <c r="L132" i="7"/>
  <c r="G132" i="7"/>
  <c r="L131" i="7"/>
  <c r="G131" i="7"/>
  <c r="L130" i="7"/>
  <c r="G130" i="7"/>
  <c r="L129" i="7"/>
  <c r="G129" i="7"/>
  <c r="L128" i="7"/>
  <c r="G128" i="7"/>
  <c r="L127" i="7"/>
  <c r="G127" i="7"/>
  <c r="L126" i="7"/>
  <c r="G126" i="7"/>
  <c r="L125" i="7"/>
  <c r="G125" i="7"/>
  <c r="L124" i="7"/>
  <c r="G124" i="7"/>
  <c r="L123" i="7"/>
  <c r="G123" i="7"/>
  <c r="L122" i="7"/>
  <c r="G122" i="7"/>
  <c r="L121" i="7"/>
  <c r="G121" i="7"/>
  <c r="L120" i="7"/>
  <c r="G120" i="7"/>
  <c r="L119" i="7"/>
  <c r="G119" i="7"/>
  <c r="L118" i="7"/>
  <c r="G118" i="7"/>
  <c r="L117" i="7"/>
  <c r="G117" i="7"/>
  <c r="L116" i="7"/>
  <c r="G116" i="7"/>
  <c r="L115" i="7"/>
  <c r="G115" i="7"/>
  <c r="L114" i="7"/>
  <c r="G114" i="7"/>
  <c r="L113" i="7"/>
  <c r="G113" i="7"/>
  <c r="L112" i="7"/>
  <c r="G112" i="7"/>
  <c r="L111" i="7"/>
  <c r="G111" i="7"/>
  <c r="L110" i="7"/>
  <c r="G110" i="7"/>
  <c r="L109" i="7"/>
  <c r="G109" i="7"/>
  <c r="L108" i="7"/>
  <c r="G108" i="7"/>
  <c r="L107" i="7"/>
  <c r="G107" i="7"/>
  <c r="L106" i="7"/>
  <c r="G106" i="7"/>
  <c r="L105" i="7"/>
  <c r="G105" i="7"/>
  <c r="L104" i="7"/>
  <c r="G104" i="7"/>
  <c r="L103" i="7"/>
  <c r="G103" i="7"/>
  <c r="L102" i="7"/>
  <c r="G102" i="7"/>
  <c r="L101" i="7"/>
  <c r="G101" i="7"/>
  <c r="L100" i="7"/>
  <c r="G100" i="7"/>
  <c r="L99" i="7"/>
  <c r="G99" i="7"/>
  <c r="L98" i="7"/>
  <c r="G98" i="7"/>
  <c r="L97" i="7"/>
  <c r="G97" i="7"/>
  <c r="L96" i="7"/>
  <c r="G96" i="7"/>
  <c r="L95" i="7"/>
  <c r="G95" i="7"/>
  <c r="L94" i="7"/>
  <c r="G94" i="7"/>
  <c r="L93" i="7"/>
  <c r="G93" i="7"/>
  <c r="L92" i="7"/>
  <c r="G92" i="7"/>
  <c r="L91" i="7"/>
  <c r="G91" i="7"/>
  <c r="L90" i="7"/>
  <c r="G90" i="7"/>
  <c r="L89" i="7"/>
  <c r="G89" i="7"/>
  <c r="L88" i="7"/>
  <c r="G88" i="7"/>
  <c r="L87" i="7"/>
  <c r="G87" i="7"/>
  <c r="L86" i="7"/>
  <c r="G86" i="7"/>
  <c r="L85" i="7"/>
  <c r="G85" i="7"/>
  <c r="L84" i="7"/>
  <c r="G84" i="7"/>
  <c r="L83" i="7"/>
  <c r="G83" i="7"/>
  <c r="L82" i="7"/>
  <c r="G82" i="7"/>
  <c r="L81" i="7"/>
  <c r="G81" i="7"/>
  <c r="L80" i="7"/>
  <c r="G80" i="7"/>
  <c r="L79" i="7"/>
  <c r="G79" i="7"/>
  <c r="L78" i="7"/>
  <c r="G78" i="7"/>
  <c r="L77" i="7"/>
  <c r="G77" i="7"/>
  <c r="L76" i="7"/>
  <c r="G76" i="7"/>
  <c r="L75" i="7"/>
  <c r="G75" i="7"/>
  <c r="L74" i="7"/>
  <c r="G74" i="7"/>
  <c r="L73" i="7"/>
  <c r="G73" i="7"/>
  <c r="L72" i="7"/>
  <c r="G72" i="7"/>
  <c r="L71" i="7"/>
  <c r="G71" i="7"/>
  <c r="L70" i="7"/>
  <c r="G70" i="7"/>
  <c r="L69" i="7"/>
  <c r="G69" i="7"/>
  <c r="L68" i="7"/>
  <c r="G68" i="7"/>
  <c r="L67" i="7"/>
  <c r="G67" i="7"/>
  <c r="L66" i="7"/>
  <c r="G66" i="7"/>
  <c r="L65" i="7"/>
  <c r="G65" i="7"/>
  <c r="L64" i="7"/>
  <c r="G64" i="7"/>
  <c r="L63" i="7"/>
  <c r="G63" i="7"/>
  <c r="L62" i="7"/>
  <c r="G62" i="7"/>
  <c r="L61" i="7"/>
  <c r="G61" i="7"/>
  <c r="L60" i="7"/>
  <c r="G60" i="7"/>
  <c r="L59" i="7"/>
  <c r="G59" i="7"/>
  <c r="L58" i="7"/>
  <c r="G58" i="7"/>
  <c r="L57" i="7"/>
  <c r="G57" i="7"/>
  <c r="L56" i="7"/>
  <c r="G56" i="7"/>
  <c r="L55" i="7"/>
  <c r="G55" i="7"/>
  <c r="L54" i="7"/>
  <c r="G54" i="7"/>
  <c r="L53" i="7"/>
  <c r="G53" i="7"/>
  <c r="L52" i="7"/>
  <c r="G52" i="7"/>
  <c r="L51" i="7"/>
  <c r="G51" i="7"/>
  <c r="L50" i="7"/>
  <c r="G50" i="7"/>
  <c r="L49" i="7"/>
  <c r="G49" i="7"/>
  <c r="L48" i="7"/>
  <c r="G48" i="7"/>
  <c r="L47" i="7"/>
  <c r="G47" i="7"/>
  <c r="L46" i="7"/>
  <c r="G46" i="7"/>
  <c r="L45" i="7"/>
  <c r="G45" i="7"/>
  <c r="L44" i="7"/>
  <c r="G44" i="7"/>
  <c r="L43" i="7"/>
  <c r="G43" i="7"/>
  <c r="L42" i="7"/>
  <c r="G42" i="7"/>
  <c r="L41" i="7"/>
  <c r="G41" i="7"/>
  <c r="L40" i="7"/>
  <c r="G40" i="7"/>
  <c r="L39" i="7"/>
  <c r="G39" i="7"/>
  <c r="L38" i="7"/>
  <c r="G38" i="7"/>
  <c r="L37" i="7"/>
  <c r="G37" i="7"/>
  <c r="L36" i="7"/>
  <c r="G36" i="7"/>
  <c r="L35" i="7"/>
  <c r="G35" i="7"/>
  <c r="L34" i="7"/>
  <c r="G34" i="7"/>
  <c r="L33" i="7"/>
  <c r="G33" i="7"/>
  <c r="L32" i="7"/>
  <c r="G32" i="7"/>
  <c r="L31" i="7"/>
  <c r="G31" i="7"/>
  <c r="L30" i="7"/>
  <c r="G30" i="7"/>
  <c r="L29" i="7"/>
  <c r="G29" i="7"/>
  <c r="L28" i="7"/>
  <c r="G28" i="7"/>
  <c r="L27" i="7"/>
  <c r="G27" i="7"/>
  <c r="L26" i="7"/>
  <c r="G26" i="7"/>
  <c r="L25" i="7"/>
  <c r="G25" i="7"/>
  <c r="L24" i="7"/>
  <c r="G24" i="7"/>
  <c r="L23" i="7"/>
  <c r="G23" i="7"/>
  <c r="L22" i="7"/>
  <c r="G22" i="7"/>
  <c r="L21" i="7"/>
  <c r="G21" i="7"/>
  <c r="L20" i="7"/>
  <c r="G20" i="7"/>
  <c r="L19" i="7"/>
  <c r="G19" i="7"/>
  <c r="L18" i="7"/>
  <c r="G18" i="7"/>
  <c r="L17" i="7"/>
  <c r="G17" i="7"/>
  <c r="L16" i="7"/>
  <c r="G16" i="7"/>
  <c r="L15" i="7"/>
  <c r="G15" i="7"/>
  <c r="L14" i="7"/>
  <c r="G14" i="7"/>
  <c r="L13" i="7"/>
  <c r="G13" i="7"/>
  <c r="L12" i="7"/>
  <c r="G12" i="7"/>
  <c r="L11" i="7"/>
  <c r="G11" i="7"/>
  <c r="L10" i="7"/>
  <c r="G10" i="7"/>
  <c r="L9" i="7"/>
  <c r="G9" i="7"/>
  <c r="L8" i="7"/>
  <c r="G8" i="7"/>
  <c r="R7" i="7"/>
  <c r="L7" i="7"/>
  <c r="G7" i="7"/>
  <c r="R6" i="7"/>
  <c r="O6" i="7"/>
  <c r="L6" i="7"/>
  <c r="G6" i="7"/>
  <c r="R5" i="7"/>
  <c r="O5" i="7"/>
  <c r="L5" i="7"/>
  <c r="G5" i="7"/>
  <c r="R4" i="7"/>
  <c r="L4" i="7"/>
  <c r="O4" i="7" s="1"/>
  <c r="G4" i="7"/>
  <c r="N25" i="15" l="1"/>
  <c r="B23" i="15"/>
  <c r="B25"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8A9C3A-A840-4F31-90A8-23495FFC77A4}" keepAlive="1" name="Query - Products (2)" description="Connection to the 'Products (2)' query in the workbook." type="5" refreshedVersion="8" background="1" saveData="1">
    <dbPr connection="Provider=Microsoft.Mashup.OleDb.1;Data Source=$Workbook$;Location=&quot;Products (2)&quot;;Extended Properties=&quot;&quot;" command="SELECT * FROM [Products (2)]"/>
  </connection>
  <connection id="2" xr16:uid="{25D4B0CE-CEF7-4C22-BFF2-E78E534E30C6}" keepAlive="1" name="Query - Products(1)" description="Connection to the 'Products' query in the workbook." type="5" refreshedVersion="8" background="1" saveData="1">
    <dbPr connection="Provider=Microsoft.Mashup.OleDb.1;Data Source=$Workbook$;Location=Products;Extended Properties=&quot;&quot;" command="SELECT * FROM [Products]"/>
  </connection>
  <connection id="3" xr16:uid="{F8FB1516-C674-47E7-935D-ACBC43959CB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46ADD874-D664-409E-9346-A15949EBE85E}" name="WorksheetConnection_Excel_Berta.xlsx!Table10" type="102" refreshedVersion="8" minRefreshableVersion="5">
    <extLst>
      <ext xmlns:x15="http://schemas.microsoft.com/office/spreadsheetml/2010/11/main" uri="{DE250136-89BD-433C-8126-D09CA5730AF9}">
        <x15:connection id="Table10">
          <x15:rangePr sourceName="_xlcn.WorksheetConnection_Excel_Berta.xlsxTable101"/>
        </x15:connection>
      </ext>
    </extLst>
  </connection>
  <connection id="5" xr16:uid="{280DFE42-F5CC-44E4-86CF-B3E2DE3C4852}" name="WorksheetConnection_Excel_Berta.xlsx!Table11" type="102" refreshedVersion="8" minRefreshableVersion="5">
    <extLst>
      <ext xmlns:x15="http://schemas.microsoft.com/office/spreadsheetml/2010/11/main" uri="{DE250136-89BD-433C-8126-D09CA5730AF9}">
        <x15:connection id="Table11">
          <x15:rangePr sourceName="_xlcn.WorksheetConnection_Excel_Berta.xlsxTable111"/>
        </x15:connection>
      </ext>
    </extLst>
  </connection>
  <connection id="6" xr16:uid="{F72E428F-45AE-4FE6-9E6C-9A9B361F9E8C}" name="WorksheetConnection_Excel_Berta.xlsx!Table12" type="102" refreshedVersion="8" minRefreshableVersion="5">
    <extLst>
      <ext xmlns:x15="http://schemas.microsoft.com/office/spreadsheetml/2010/11/main" uri="{DE250136-89BD-433C-8126-D09CA5730AF9}">
        <x15:connection id="Table12">
          <x15:rangePr sourceName="_xlcn.WorksheetConnection_Excel_Berta.xlsxTable121"/>
        </x15:connection>
      </ext>
    </extLst>
  </connection>
</connections>
</file>

<file path=xl/sharedStrings.xml><?xml version="1.0" encoding="utf-8"?>
<sst xmlns="http://schemas.openxmlformats.org/spreadsheetml/2006/main" count="82807" uniqueCount="8687">
  <si>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</si>
  <si>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</si>
  <si>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</si>
  <si>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</si>
  <si>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</si>
  <si>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</si>
  <si>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</si>
  <si>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</si>
  <si>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</si>
  <si>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</si>
  <si>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</si>
  <si>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</si>
  <si>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</si>
  <si>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</si>
  <si>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</si>
  <si>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</si>
  <si>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</si>
  <si>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</si>
  <si>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</si>
  <si>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</si>
  <si>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</si>
  <si>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</si>
  <si>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</si>
  <si>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</si>
  <si>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</si>
  <si>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</si>
  <si>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</si>
  <si>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</si>
  <si>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</si>
  <si>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</si>
  <si>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</si>
  <si>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</si>
  <si>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</si>
  <si>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</si>
  <si>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</si>
  <si>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</si>
  <si>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</si>
  <si>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</si>
  <si>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</si>
  <si>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</si>
  <si>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</si>
  <si>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</si>
  <si>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</si>
  <si>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</si>
  <si>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</si>
  <si>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</si>
  <si>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</si>
  <si>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</si>
  <si>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</si>
  <si>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</si>
  <si>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</si>
  <si>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</si>
  <si>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</si>
  <si>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</si>
  <si>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</si>
  <si>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</si>
  <si>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</si>
  <si>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</si>
  <si>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</si>
  <si>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</si>
  <si>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</si>
  <si>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</si>
  <si>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</si>
  <si>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</si>
  <si>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</si>
  <si>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</si>
  <si>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</si>
  <si>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</si>
  <si>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</si>
  <si>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</si>
  <si>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</si>
  <si>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</si>
  <si>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</si>
  <si>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</si>
  <si>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</si>
  <si>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</si>
  <si>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</si>
  <si>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</si>
  <si>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</si>
  <si>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</si>
  <si>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</si>
  <si>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</si>
  <si>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</si>
  <si>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</si>
  <si>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</si>
  <si>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</si>
  <si>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</si>
  <si>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</si>
  <si>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</si>
  <si>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</si>
  <si>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</si>
  <si>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</si>
  <si>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</si>
  <si>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</si>
  <si>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</si>
  <si>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</si>
  <si>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</si>
  <si>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</si>
  <si>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</si>
  <si>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</si>
  <si>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</si>
  <si>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</si>
  <si>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</si>
  <si>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</si>
  <si>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</si>
  <si>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</si>
  <si>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</si>
  <si>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</si>
  <si>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</si>
  <si>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</si>
  <si>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</si>
  <si>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</si>
  <si>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</si>
  <si>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</si>
  <si>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</si>
  <si>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</si>
  <si>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</si>
  <si>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</si>
  <si>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</si>
  <si>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</si>
  <si>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</si>
  <si>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</si>
  <si>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</si>
  <si>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</si>
  <si>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</si>
  <si>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</si>
  <si>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</si>
  <si>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</si>
  <si>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</si>
  <si>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</si>
  <si>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</si>
  <si>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</si>
  <si>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</si>
  <si>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</si>
  <si>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</si>
  <si>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</si>
  <si>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</si>
  <si>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</si>
  <si>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</si>
  <si>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</si>
  <si>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</si>
  <si>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</si>
  <si>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</si>
  <si>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</si>
  <si>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</si>
  <si>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</si>
  <si>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</si>
  <si>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</si>
  <si>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</si>
  <si>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</si>
  <si>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</si>
  <si>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</si>
  <si>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</si>
  <si>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</si>
  <si>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</si>
  <si>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</si>
  <si>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</si>
  <si>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</si>
  <si>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</si>
  <si>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</si>
  <si>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</si>
  <si>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</si>
  <si>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</si>
  <si>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</si>
  <si>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</si>
  <si>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</si>
  <si>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</si>
  <si>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</si>
  <si>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</si>
  <si>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</si>
  <si>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</si>
  <si>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</si>
  <si>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</si>
  <si>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</si>
  <si>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</si>
  <si>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</si>
  <si>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</si>
  <si>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</si>
  <si>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</si>
  <si>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</si>
  <si>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</si>
  <si>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</si>
  <si>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</si>
  <si>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</si>
  <si>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</si>
  <si>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</si>
  <si>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</si>
  <si>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</si>
  <si>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</si>
  <si>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</si>
  <si>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</si>
  <si>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</si>
  <si>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</si>
  <si>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</si>
  <si>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</si>
  <si>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</si>
  <si>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</si>
  <si>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</si>
  <si>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</si>
  <si>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</si>
  <si>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</si>
  <si>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</si>
  <si>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</si>
  <si>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</si>
  <si>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</si>
  <si>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</si>
  <si>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</si>
  <si>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</si>
  <si>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</si>
  <si>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</si>
  <si>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</si>
  <si>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</si>
  <si>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</si>
  <si>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</si>
  <si>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</si>
  <si>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</si>
  <si>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</si>
  <si>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</si>
  <si>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</si>
  <si>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</si>
  <si>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</si>
  <si>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</si>
  <si>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</si>
  <si>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</si>
  <si>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</si>
  <si>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</si>
  <si>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</si>
  <si>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</si>
  <si>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</si>
  <si>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</si>
  <si>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</si>
  <si>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</si>
  <si>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</si>
  <si>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</si>
  <si>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</si>
  <si>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</si>
  <si>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</si>
  <si>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</si>
  <si>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</si>
  <si>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</si>
  <si>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</si>
  <si>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</si>
  <si>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</si>
  <si>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</si>
  <si>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</si>
  <si>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</si>
  <si>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</si>
  <si>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</si>
  <si>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</si>
  <si>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</si>
  <si>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</si>
  <si>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</si>
  <si>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</si>
  <si>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</si>
  <si>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</si>
  <si>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</si>
  <si>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</si>
  <si>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</si>
  <si>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</si>
  <si>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</si>
  <si>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</si>
  <si>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</si>
  <si>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</si>
  <si>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</si>
  <si>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</si>
  <si>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</si>
  <si>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</si>
  <si>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</si>
  <si>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</si>
  <si>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</si>
  <si>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</si>
  <si>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</si>
  <si>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</si>
  <si>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</si>
  <si>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</si>
  <si>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</si>
  <si>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</si>
  <si>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</si>
  <si>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</si>
  <si>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</si>
  <si>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</si>
  <si>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</si>
  <si>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</si>
  <si>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</si>
  <si>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</si>
  <si>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</si>
  <si>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</si>
  <si>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</si>
  <si>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</si>
  <si>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</si>
  <si>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</si>
  <si>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</si>
  <si>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</si>
  <si>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</si>
  <si>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</si>
  <si>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</si>
  <si>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</si>
  <si>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</si>
  <si>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</si>
  <si>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</si>
  <si>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</si>
  <si>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</si>
  <si>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</si>
  <si>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</si>
  <si>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</si>
  <si>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</si>
  <si>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</si>
  <si>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</si>
  <si>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</si>
  <si>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</si>
  <si>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</si>
  <si>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</si>
  <si>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</si>
  <si>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</si>
  <si>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</si>
  <si>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</si>
  <si>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</si>
  <si>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</si>
  <si>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</si>
  <si>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</si>
  <si>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</si>
  <si>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</si>
  <si>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</si>
  <si>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</si>
  <si>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</si>
  <si>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</si>
  <si>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</si>
  <si>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</si>
  <si>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</si>
  <si>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</si>
  <si>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</si>
  <si>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</si>
  <si>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</si>
  <si>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</si>
  <si>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</si>
  <si>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</si>
  <si>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</si>
  <si>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</si>
  <si>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</si>
  <si>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</si>
  <si>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</si>
  <si>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</si>
  <si>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</si>
  <si>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</si>
  <si>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</si>
  <si>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</si>
  <si>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</si>
  <si>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</si>
  <si>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</si>
  <si>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</si>
  <si>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</si>
  <si>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</si>
  <si>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</si>
  <si>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</si>
  <si>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</si>
  <si>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</si>
  <si>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</si>
  <si>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</si>
  <si>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</si>
  <si>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</si>
  <si>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</si>
  <si>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</si>
  <si>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</si>
  <si>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</si>
  <si>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</si>
  <si>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</si>
  <si>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</si>
  <si>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</si>
  <si>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</si>
  <si>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</si>
  <si>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</si>
  <si>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</si>
  <si>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</si>
  <si>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</si>
  <si>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</si>
  <si>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</si>
  <si>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</si>
  <si>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</si>
  <si>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</si>
  <si>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</si>
  <si>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</si>
  <si>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</si>
  <si>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</si>
  <si>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</si>
  <si>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</si>
  <si>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</si>
  <si>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</si>
  <si>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</si>
  <si>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</si>
  <si>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</si>
  <si>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</si>
  <si>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</si>
  <si>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</si>
  <si>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</si>
  <si>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</si>
  <si>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</si>
  <si>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</si>
  <si>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</si>
  <si>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</si>
  <si>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</si>
  <si>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</si>
  <si>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</si>
  <si>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</si>
  <si>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</si>
  <si>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</si>
  <si>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</si>
  <si>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</si>
  <si>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</si>
  <si>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</si>
  <si>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</si>
  <si>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</si>
  <si>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</si>
  <si>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</si>
  <si>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</si>
  <si>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</si>
  <si>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</si>
  <si>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</si>
  <si>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</si>
  <si>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</si>
  <si>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</si>
  <si>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</si>
  <si>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</si>
  <si>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</si>
  <si>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</si>
  <si>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</si>
  <si>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</si>
  <si>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</si>
  <si>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</si>
  <si>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</si>
  <si>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</si>
  <si>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</si>
  <si>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</si>
  <si>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</si>
  <si>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</si>
  <si>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</si>
  <si>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</si>
  <si>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</si>
  <si>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</si>
  <si>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</si>
  <si>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</si>
  <si>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</si>
  <si>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</si>
  <si>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</si>
  <si>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</si>
  <si>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</si>
  <si>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</si>
  <si>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</si>
  <si>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</si>
  <si>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</si>
  <si>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</si>
  <si>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</si>
  <si>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</si>
  <si>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</si>
  <si>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</si>
  <si>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</si>
  <si>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</si>
  <si>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</si>
  <si>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</si>
  <si>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</si>
  <si>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</si>
  <si>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</si>
  <si>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</si>
  <si>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</si>
  <si>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</si>
  <si>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</si>
  <si>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</si>
  <si>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</si>
  <si>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</si>
  <si>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</si>
  <si>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</si>
  <si>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</si>
  <si>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</si>
  <si>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</si>
  <si>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</si>
  <si>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</si>
  <si>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</si>
  <si>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</si>
  <si>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</si>
  <si>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</si>
  <si>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</si>
  <si>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</si>
  <si>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</si>
  <si>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</si>
  <si>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</si>
  <si>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</si>
  <si>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</si>
  <si>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</si>
  <si>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</si>
  <si>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</si>
  <si>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</si>
  <si>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</si>
  <si>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</si>
  <si>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</si>
  <si>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</si>
  <si>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</si>
  <si>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</si>
  <si>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</si>
  <si>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</si>
  <si>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</si>
  <si>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</si>
  <si>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</si>
  <si>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</si>
  <si>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</si>
  <si>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</si>
  <si>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</si>
  <si>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</si>
  <si>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</si>
  <si>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</si>
  <si>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</si>
  <si>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</si>
  <si>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</si>
  <si>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</si>
  <si>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</si>
  <si>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</si>
  <si>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</si>
  <si>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</si>
  <si>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</si>
  <si>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</si>
  <si>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</si>
  <si>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</si>
  <si>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</si>
  <si>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</si>
  <si>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</si>
  <si>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</si>
  <si>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</si>
  <si>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</si>
  <si>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</si>
  <si>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</si>
  <si>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</si>
  <si>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</si>
  <si>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</si>
  <si>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</si>
  <si>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</si>
  <si>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</si>
  <si>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</si>
  <si>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</si>
  <si>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</si>
  <si>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</si>
  <si>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</si>
  <si>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</si>
  <si>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</si>
  <si>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</si>
  <si>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</si>
  <si>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</si>
  <si>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</si>
  <si>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</si>
  <si>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</si>
  <si>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</si>
  <si>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</si>
  <si>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</si>
  <si>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</si>
  <si>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</si>
  <si>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</si>
  <si>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</si>
  <si>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</si>
  <si>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</si>
  <si>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</si>
  <si>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</si>
  <si>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</si>
  <si>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</si>
  <si>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</si>
  <si>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</si>
  <si>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</si>
  <si>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</si>
  <si>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</si>
  <si>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</si>
  <si>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</si>
  <si>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</si>
  <si>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</si>
  <si>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</si>
  <si>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</si>
  <si>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</si>
  <si>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</si>
  <si>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</si>
  <si>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</si>
  <si>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</si>
  <si>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</si>
  <si>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</si>
  <si>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</si>
  <si>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</si>
  <si>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</si>
  <si>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</si>
  <si>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</si>
  <si>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</si>
  <si>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</si>
  <si>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</si>
  <si>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</si>
  <si>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</si>
  <si>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</si>
  <si>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</si>
  <si>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</si>
  <si>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</si>
  <si>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</si>
  <si>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</si>
  <si>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</si>
  <si>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</si>
  <si>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</si>
  <si>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</si>
  <si>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</si>
  <si>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</si>
  <si>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</si>
  <si>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</si>
  <si>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</si>
  <si>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</si>
  <si>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</si>
  <si>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</si>
  <si>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</si>
  <si>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</si>
  <si>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</si>
  <si>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</si>
  <si>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</si>
  <si>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</si>
  <si>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</si>
  <si>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</si>
  <si>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</si>
  <si>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</si>
  <si>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</si>
  <si>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</si>
  <si>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</si>
  <si>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</si>
  <si>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</si>
  <si>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</si>
  <si>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</si>
  <si>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</si>
  <si>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</si>
  <si>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</si>
  <si>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</si>
  <si>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</si>
  <si>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</si>
  <si>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</si>
  <si>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</si>
  <si>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</si>
  <si>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</si>
  <si>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</si>
  <si>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</si>
  <si>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</si>
  <si>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</si>
  <si>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</si>
  <si>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</si>
  <si>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</si>
  <si>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</si>
  <si>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</si>
  <si>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</si>
  <si>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</si>
  <si>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</si>
  <si>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</si>
  <si>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</si>
  <si>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</si>
  <si>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</si>
  <si>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</si>
  <si>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</si>
  <si>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</si>
  <si>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</si>
  <si>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</si>
  <si>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</si>
  <si>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</si>
  <si>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</si>
  <si>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</si>
  <si>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</si>
  <si>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</si>
  <si>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</si>
  <si>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</si>
  <si>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</si>
  <si>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</si>
  <si>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</si>
  <si>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</si>
  <si>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</si>
  <si>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</si>
  <si>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</si>
  <si>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</si>
  <si>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</si>
  <si>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</si>
  <si>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</si>
  <si>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</si>
  <si>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</si>
  <si>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</si>
  <si>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</si>
  <si>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</si>
  <si>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</si>
  <si>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</si>
  <si>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</si>
  <si>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</si>
  <si>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</si>
  <si>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</si>
  <si>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</si>
  <si>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</si>
  <si>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</si>
  <si>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</si>
  <si>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</si>
  <si>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</si>
  <si>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</si>
  <si>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</si>
  <si>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</si>
  <si>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</si>
  <si>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</si>
  <si>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</si>
  <si>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</si>
  <si>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</si>
  <si>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</si>
  <si>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</si>
  <si>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</si>
  <si>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</si>
  <si>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</si>
  <si>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</si>
  <si>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</si>
  <si>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</si>
  <si>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</si>
  <si>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</si>
  <si>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</si>
  <si>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</si>
  <si>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</si>
  <si>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</si>
  <si>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</si>
  <si>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</si>
  <si>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</si>
  <si>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</si>
  <si>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</si>
  <si>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</si>
  <si>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</si>
  <si>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</si>
  <si>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</si>
  <si>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</si>
  <si>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</si>
  <si>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</si>
  <si>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</si>
  <si>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</si>
  <si>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</si>
  <si>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</si>
  <si>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</si>
  <si>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</si>
  <si>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</si>
  <si>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</si>
  <si>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</si>
  <si>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</si>
  <si>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</si>
  <si>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</si>
  <si>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</si>
  <si>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</si>
  <si>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</si>
  <si>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</si>
  <si>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</si>
  <si>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</si>
  <si>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</si>
  <si>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</si>
  <si>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</si>
  <si>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</si>
  <si>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</si>
  <si>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</si>
  <si>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</si>
  <si>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</si>
  <si>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</si>
  <si>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</si>
  <si>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</si>
  <si>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</si>
  <si>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</si>
  <si>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</si>
  <si>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</si>
  <si>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</si>
  <si>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</si>
  <si>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</si>
  <si>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</si>
  <si>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</si>
  <si>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</si>
  <si>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</si>
  <si>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</si>
  <si>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</si>
  <si>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</si>
  <si>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</si>
  <si>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</si>
  <si>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</si>
  <si>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</si>
  <si>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</si>
  <si>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</si>
  <si>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</si>
  <si>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</si>
  <si>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</si>
  <si>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</si>
  <si>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</si>
  <si>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</si>
  <si>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</si>
  <si>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</si>
  <si>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</si>
  <si>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</si>
  <si>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</si>
  <si>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</si>
  <si>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</si>
  <si>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</si>
  <si>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</si>
  <si>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</si>
  <si>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</si>
  <si>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</si>
  <si>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</si>
  <si>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</si>
  <si>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</si>
  <si>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</si>
  <si>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</si>
  <si>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</si>
  <si>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</si>
  <si>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</si>
  <si>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</si>
  <si>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</si>
  <si>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</si>
  <si>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</si>
  <si>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</si>
  <si>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</si>
  <si>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</si>
  <si>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</si>
  <si>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</si>
  <si>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</si>
  <si>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</si>
  <si>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</si>
  <si>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</si>
  <si>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</si>
  <si>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</si>
  <si>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</si>
  <si>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</si>
  <si>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</si>
  <si>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</si>
  <si>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</si>
  <si>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</si>
  <si>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</si>
  <si>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</si>
  <si>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</si>
  <si>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</si>
  <si>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</si>
  <si>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</si>
  <si>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</si>
  <si>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</si>
  <si>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</si>
  <si>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</si>
  <si>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</si>
  <si>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</si>
  <si>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</si>
  <si>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</si>
  <si>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</si>
  <si>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</si>
  <si>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</si>
  <si>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</si>
  <si>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</si>
  <si>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</si>
  <si>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</si>
  <si>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</si>
  <si>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</si>
  <si>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</si>
  <si>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</si>
  <si>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</si>
  <si>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</si>
  <si>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</si>
  <si>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</si>
  <si>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</si>
  <si>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</si>
  <si>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</si>
  <si>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</si>
  <si>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</si>
  <si>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</si>
  <si>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</si>
  <si>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</si>
  <si>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</si>
  <si>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</si>
  <si>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</si>
  <si>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</si>
  <si>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</si>
  <si>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</si>
  <si>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</si>
  <si>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</si>
  <si>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</si>
  <si>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</si>
  <si>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</si>
  <si>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</si>
  <si>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</si>
  <si>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</si>
  <si>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</si>
  <si>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</si>
  <si>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</si>
  <si>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</si>
  <si>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</si>
  <si>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</si>
  <si>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</si>
  <si>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</si>
  <si>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</si>
  <si>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</si>
  <si>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</si>
  <si>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</si>
  <si>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</si>
  <si>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</si>
  <si>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</si>
  <si>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</si>
  <si>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</si>
  <si>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</si>
  <si>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</si>
  <si>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</si>
  <si>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</si>
  <si>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</si>
  <si>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</si>
  <si>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</si>
  <si>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</si>
  <si>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</si>
  <si>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</si>
  <si>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</si>
  <si>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</si>
  <si>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</si>
  <si>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</si>
  <si>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</si>
  <si>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</si>
  <si>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</si>
  <si>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</si>
  <si>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</si>
  <si>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</si>
  <si>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</si>
  <si>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</si>
  <si>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</si>
  <si>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</si>
  <si>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</si>
  <si>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</si>
  <si>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</si>
  <si>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</si>
  <si>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</si>
  <si>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</si>
  <si>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</si>
  <si>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</si>
  <si>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</si>
  <si>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</si>
  <si>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</si>
  <si>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</si>
  <si>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</si>
  <si>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</si>
  <si>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</si>
  <si>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</si>
  <si>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</si>
  <si>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</si>
  <si>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</si>
  <si>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</si>
  <si>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</si>
  <si>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</si>
  <si>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</si>
  <si>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</si>
  <si>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</si>
  <si>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</si>
  <si>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</si>
  <si>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</si>
  <si>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</si>
  <si>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</si>
  <si>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</si>
  <si>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</si>
  <si>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</si>
  <si>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</si>
  <si>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</si>
  <si>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</si>
  <si>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</si>
  <si>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</si>
  <si>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</si>
  <si>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</si>
  <si>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</si>
  <si>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</si>
  <si>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</si>
  <si>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</si>
  <si>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</si>
  <si>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</si>
  <si>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</si>
  <si>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</si>
  <si>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</si>
  <si>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</si>
  <si>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</si>
  <si>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</si>
  <si>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</si>
  <si>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</si>
  <si>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</si>
  <si>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</si>
  <si>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</si>
  <si>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</si>
  <si>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</si>
  <si>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</si>
  <si>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</si>
  <si>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</si>
  <si>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</si>
  <si>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</si>
  <si>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</si>
  <si>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</si>
  <si>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</si>
  <si>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</si>
  <si>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</si>
  <si>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</si>
  <si>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</si>
  <si>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</si>
  <si>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</si>
  <si>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</si>
  <si>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</si>
  <si>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</si>
  <si>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</si>
  <si>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</si>
  <si>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</si>
  <si>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</si>
  <si>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</si>
  <si>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</si>
  <si>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</si>
  <si>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</si>
  <si>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</si>
  <si>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</si>
  <si>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</si>
  <si>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</si>
  <si>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</si>
  <si>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</si>
  <si>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</si>
  <si>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</si>
  <si>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</si>
  <si>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</si>
  <si>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</si>
  <si>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</si>
  <si>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</si>
  <si>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</si>
  <si>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</si>
  <si>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</si>
  <si>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</si>
  <si>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</si>
  <si>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</si>
  <si>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</si>
  <si>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</si>
  <si>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</si>
  <si>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</si>
  <si>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</si>
  <si>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</si>
  <si>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</si>
  <si>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</si>
  <si>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</si>
  <si>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</si>
  <si>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</si>
  <si>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</si>
  <si>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</si>
  <si>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</si>
  <si>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</si>
  <si>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</si>
  <si>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</si>
  <si>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</si>
  <si>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</si>
  <si>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</si>
  <si>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</si>
  <si>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</si>
  <si>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</si>
  <si>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</si>
  <si>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</si>
  <si>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</si>
  <si>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</si>
  <si>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</si>
  <si>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</si>
  <si>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</si>
  <si>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</si>
  <si>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</si>
  <si>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</si>
  <si>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</si>
  <si>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</si>
  <si>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</si>
  <si>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</si>
  <si>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</si>
  <si>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</si>
  <si>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</si>
  <si>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</si>
  <si>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</si>
  <si>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</si>
  <si>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</si>
  <si>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</si>
  <si>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</si>
  <si>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</si>
  <si>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</si>
  <si>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</si>
  <si>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</si>
  <si>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</si>
  <si>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</si>
  <si>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</si>
  <si>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</si>
  <si>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</si>
  <si>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</si>
  <si>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</si>
  <si>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</si>
  <si>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</si>
  <si>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</si>
  <si>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</si>
  <si>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</si>
  <si>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</si>
  <si>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</si>
  <si>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</si>
  <si>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</si>
  <si>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</si>
  <si>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</si>
  <si>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</si>
  <si>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</si>
  <si>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</si>
  <si>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</si>
  <si>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</si>
  <si>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</si>
  <si>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</si>
  <si>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</si>
  <si>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</si>
  <si>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</si>
  <si>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</si>
  <si>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</si>
  <si>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</si>
  <si>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</si>
  <si>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</si>
  <si>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</si>
  <si>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</si>
  <si>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</si>
  <si>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</si>
  <si>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</si>
  <si>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</si>
  <si>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</si>
  <si>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</si>
  <si>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</si>
  <si>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</si>
  <si>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</si>
  <si>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</si>
  <si>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</si>
  <si>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</si>
  <si>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</si>
  <si>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</si>
  <si>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</si>
  <si>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</si>
  <si>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</si>
  <si>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</si>
  <si>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</si>
  <si>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</si>
  <si>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</si>
  <si>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</si>
  <si>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</si>
  <si>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</si>
  <si>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</si>
  <si>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</si>
  <si>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</si>
  <si>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</si>
  <si>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</si>
  <si>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</si>
  <si>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</si>
  <si>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</si>
  <si>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</si>
  <si>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</si>
  <si>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</si>
  <si>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</si>
  <si>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</si>
  <si>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</si>
  <si>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</si>
  <si>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</si>
  <si>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</si>
  <si>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</si>
  <si>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</si>
  <si>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</si>
  <si>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</si>
  <si>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</si>
  <si>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</si>
  <si>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</si>
  <si>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</si>
  <si>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</si>
  <si>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</si>
  <si>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</si>
  <si>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</si>
  <si>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</si>
  <si>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</si>
  <si>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</si>
  <si>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</si>
  <si>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</si>
  <si>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</si>
  <si>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</si>
  <si>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</si>
  <si>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</si>
  <si>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</si>
  <si>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</si>
  <si>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</si>
  <si>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</si>
  <si>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</si>
  <si>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</si>
  <si>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</si>
  <si>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</si>
  <si>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</si>
  <si>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</si>
  <si>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</si>
  <si>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</si>
  <si>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</si>
  <si>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</si>
  <si>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</si>
  <si>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</si>
  <si>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</si>
  <si>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</si>
  <si>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</si>
  <si>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</si>
  <si>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</si>
  <si>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</si>
  <si>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</si>
  <si>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</si>
  <si>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</si>
  <si>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</si>
  <si>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</si>
  <si>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</si>
  <si>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</si>
  <si>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</si>
  <si>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</si>
  <si>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</si>
  <si>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</si>
  <si>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</si>
  <si>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</si>
  <si>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</si>
  <si>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</si>
  <si>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</si>
  <si>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</si>
  <si>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</si>
  <si>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</si>
  <si>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</si>
  <si>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</si>
  <si>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</si>
  <si>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</si>
  <si>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</si>
  <si>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</si>
  <si>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</si>
  <si>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</si>
  <si>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</si>
  <si>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</si>
  <si>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</si>
  <si>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</si>
  <si>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</si>
  <si>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</si>
  <si>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</si>
  <si>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</si>
  <si>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</si>
  <si>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</si>
  <si>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</si>
  <si>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</si>
  <si>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</si>
  <si>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</si>
  <si>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</si>
  <si>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</si>
  <si>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</si>
  <si>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</si>
  <si>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</si>
  <si>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</si>
  <si>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</si>
  <si>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</si>
  <si>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</si>
  <si>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</si>
  <si>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</si>
  <si>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</si>
  <si>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</si>
  <si>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</si>
  <si>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</si>
  <si>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</si>
  <si>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</si>
  <si>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</si>
  <si>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</si>
  <si>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</si>
  <si>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</si>
  <si>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</si>
  <si>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</si>
  <si>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</si>
  <si>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</si>
  <si>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</si>
  <si>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</si>
  <si>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</si>
  <si>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</si>
  <si>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</si>
  <si>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</si>
  <si>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</si>
  <si>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</si>
  <si>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</si>
  <si>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</si>
  <si>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</si>
  <si>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</si>
  <si>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</si>
  <si>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</si>
  <si>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</si>
  <si>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</si>
  <si>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</si>
  <si>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</si>
  <si>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</si>
  <si>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</si>
  <si>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</si>
  <si>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</si>
  <si>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</si>
  <si>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</si>
  <si>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</si>
  <si>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</si>
  <si>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</si>
  <si>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</si>
  <si>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</si>
  <si>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</si>
  <si>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</si>
  <si>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</si>
  <si>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</si>
  <si>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</si>
  <si>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</si>
  <si>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</si>
  <si>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</si>
  <si>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</si>
  <si>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</si>
  <si>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</si>
  <si>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</si>
  <si>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</si>
  <si>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</si>
  <si>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</si>
  <si>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</si>
  <si>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</si>
  <si>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</si>
  <si>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</si>
  <si>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</si>
  <si>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</si>
  <si>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</si>
  <si>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</si>
  <si>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</si>
  <si>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</si>
  <si>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</si>
  <si>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</si>
  <si>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</si>
  <si>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</si>
  <si>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</si>
  <si>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</si>
  <si>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</si>
  <si>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</si>
  <si>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</si>
  <si>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</si>
  <si>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</si>
  <si>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</si>
  <si>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</si>
  <si>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</si>
  <si>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</si>
  <si>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</si>
  <si>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</si>
  <si>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</si>
  <si>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</si>
  <si>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</si>
  <si>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</si>
  <si>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</si>
  <si>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</si>
  <si>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</si>
  <si>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</si>
  <si>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</si>
  <si>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</si>
  <si>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</si>
  <si>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</si>
  <si>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</si>
  <si>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</si>
  <si>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</si>
  <si>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</si>
  <si>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</si>
  <si>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</si>
  <si>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</si>
  <si>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</si>
  <si>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</si>
  <si>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</si>
  <si>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</si>
  <si>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</si>
  <si>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</si>
  <si>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</si>
  <si>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</si>
  <si>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</si>
  <si>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</si>
  <si>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</si>
  <si>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</si>
  <si>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</si>
  <si>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</si>
  <si>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</si>
  <si>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</si>
  <si>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</si>
  <si>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</si>
  <si>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</si>
  <si>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</si>
  <si>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</si>
  <si>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</si>
  <si>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</si>
  <si>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</si>
  <si>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</si>
  <si>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</si>
  <si>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</si>
  <si>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</si>
  <si>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</si>
  <si>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</si>
  <si>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</si>
  <si>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</si>
  <si>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</si>
  <si>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</si>
  <si>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</si>
  <si>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</si>
  <si>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</si>
  <si>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</si>
  <si>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</si>
  <si>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</si>
  <si>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</si>
  <si>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</si>
  <si>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</si>
  <si>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</si>
  <si>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</si>
  <si>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</si>
  <si>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</si>
  <si>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</si>
  <si>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</si>
  <si>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</si>
  <si>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</si>
  <si>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</si>
  <si>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</si>
  <si>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</si>
  <si>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</si>
  <si>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</si>
  <si>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</si>
  <si>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</si>
  <si>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</si>
  <si>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</si>
  <si>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</si>
  <si>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</si>
  <si>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</si>
  <si>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</si>
  <si>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</si>
  <si>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</si>
  <si>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</si>
  <si>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</si>
  <si>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</si>
  <si>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</si>
  <si>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</si>
  <si>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</si>
  <si>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</si>
  <si>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</si>
  <si>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</si>
  <si>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</si>
  <si>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</si>
  <si>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</si>
  <si>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</si>
  <si>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</si>
  <si>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</si>
  <si>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</si>
  <si>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</si>
  <si>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</si>
  <si>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</si>
  <si>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</si>
  <si>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</si>
  <si>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</si>
  <si>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</si>
  <si>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</si>
  <si>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</si>
  <si>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</si>
  <si>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</si>
  <si>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</si>
  <si>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</si>
  <si>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</si>
  <si>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</si>
  <si>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</si>
  <si>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</si>
  <si>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</si>
  <si>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</si>
  <si>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</si>
  <si>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</si>
  <si>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</si>
  <si>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</si>
  <si>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</si>
  <si>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</si>
  <si>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</si>
  <si>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</si>
  <si>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</si>
  <si>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</si>
  <si>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</si>
  <si>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</si>
  <si>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</si>
  <si>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</si>
  <si>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</si>
  <si>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</si>
  <si>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</si>
  <si>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</si>
  <si>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</si>
  <si>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</si>
  <si>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</si>
  <si>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</si>
  <si>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</si>
  <si>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</si>
  <si>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</si>
  <si>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</si>
  <si>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</si>
  <si>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</si>
  <si>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</si>
  <si>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</si>
  <si>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</si>
  <si>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</si>
  <si>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</si>
  <si>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</si>
  <si>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</si>
  <si>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</si>
  <si>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</si>
  <si>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</si>
  <si>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</si>
  <si>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</si>
  <si>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</si>
  <si>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</si>
  <si>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</si>
  <si>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</si>
  <si>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</si>
  <si>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</si>
  <si>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</si>
  <si>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</si>
  <si>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</si>
  <si>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</si>
  <si>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</si>
  <si>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</si>
  <si>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</si>
  <si>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</si>
  <si>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</si>
  <si>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</si>
  <si>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</si>
  <si>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</si>
  <si>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</si>
  <si>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</si>
  <si>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</si>
  <si>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</si>
  <si>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</si>
  <si>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</si>
  <si>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</si>
  <si>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</si>
  <si>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</si>
  <si>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</si>
  <si>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</si>
  <si>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</si>
  <si>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</si>
  <si>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</si>
  <si>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</si>
  <si>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</si>
  <si>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</si>
  <si>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</si>
  <si>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</si>
  <si>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</si>
  <si>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</si>
  <si>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</si>
  <si>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</si>
  <si>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</si>
  <si>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</si>
  <si>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</si>
  <si>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</si>
  <si>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</si>
  <si>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</si>
  <si>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</si>
  <si>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</si>
  <si>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</si>
  <si>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</si>
  <si>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</si>
  <si>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</si>
  <si>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</si>
  <si>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</si>
  <si>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</si>
  <si>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</si>
  <si>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</si>
  <si>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</si>
  <si>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</si>
  <si>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</si>
  <si>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</si>
  <si>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</si>
  <si>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</si>
  <si>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</si>
  <si>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</si>
  <si>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</si>
  <si>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</si>
  <si>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</si>
  <si>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</si>
  <si>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</si>
  <si>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</si>
  <si>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</si>
  <si>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</si>
  <si>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</si>
  <si>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</si>
  <si>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</si>
  <si>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</si>
  <si>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</si>
  <si>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</si>
  <si>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</si>
  <si>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</si>
  <si>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</si>
  <si>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</si>
  <si>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</si>
  <si>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</si>
  <si>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</si>
  <si>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</si>
  <si>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</si>
  <si>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</si>
  <si>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</si>
  <si>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</si>
  <si>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</si>
  <si>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</si>
  <si>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</si>
  <si>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</si>
  <si>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</si>
  <si>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</si>
  <si>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</si>
  <si>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</si>
  <si>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</si>
  <si>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</si>
  <si>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</si>
  <si>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</si>
  <si>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</si>
  <si>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</si>
  <si>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</si>
  <si>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</si>
  <si>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</si>
  <si>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</si>
  <si>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</si>
  <si>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</si>
  <si>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</si>
  <si>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</si>
  <si>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</si>
  <si>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</si>
  <si>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</si>
  <si>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</si>
  <si>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</si>
  <si>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</si>
  <si>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</si>
  <si>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</si>
  <si>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</si>
  <si>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</si>
  <si>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</si>
  <si>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</si>
  <si>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</si>
  <si>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</si>
  <si>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</si>
  <si>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</si>
  <si>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</si>
  <si>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</si>
  <si>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</si>
  <si>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</si>
  <si>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</si>
  <si>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</si>
  <si>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</si>
  <si>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</si>
  <si>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</si>
  <si>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</si>
  <si>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</si>
  <si>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</si>
  <si>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</si>
  <si>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</si>
  <si>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</si>
  <si>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</si>
  <si>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</si>
  <si>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</si>
  <si>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</si>
  <si>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</si>
  <si>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</si>
  <si>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</si>
  <si>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</si>
  <si>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</si>
  <si>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</si>
  <si>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</si>
  <si>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</si>
  <si>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</si>
  <si>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</si>
  <si>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</si>
  <si>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</si>
  <si>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</si>
  <si>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</si>
  <si>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</si>
  <si>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</si>
  <si>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</si>
  <si>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</si>
  <si>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</si>
  <si>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</si>
  <si>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</si>
  <si>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</si>
  <si>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</si>
  <si>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</si>
  <si>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</si>
  <si>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</si>
  <si>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</si>
  <si>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</si>
  <si>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</si>
  <si>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</si>
  <si>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</si>
  <si>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</si>
  <si>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</si>
  <si>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</si>
  <si>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</si>
  <si>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</si>
  <si>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</si>
  <si>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</si>
  <si>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</si>
  <si>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</si>
  <si>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</si>
  <si>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</si>
  <si>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</si>
  <si>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</si>
  <si>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</si>
  <si>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</si>
  <si>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</si>
  <si>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</si>
  <si>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</si>
  <si>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</si>
  <si>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</si>
  <si>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</si>
  <si>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</si>
  <si>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</si>
  <si>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</si>
  <si>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</si>
  <si>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</si>
  <si>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</si>
  <si>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</si>
  <si>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</si>
  <si>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</si>
  <si>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</si>
  <si>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</si>
  <si>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</si>
  <si>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</si>
  <si>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</si>
  <si>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</si>
  <si>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</si>
  <si>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</si>
  <si>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</si>
  <si>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</si>
  <si>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</si>
  <si>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</si>
  <si>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</si>
  <si>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</si>
  <si>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</si>
  <si>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</si>
  <si>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</si>
  <si>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</si>
  <si>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</si>
  <si>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</si>
  <si>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</si>
  <si>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</si>
  <si>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</si>
  <si>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</si>
  <si>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</si>
  <si>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</si>
  <si>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</si>
  <si>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</si>
  <si>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</si>
  <si>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</si>
  <si>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</si>
  <si>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</si>
  <si>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</si>
  <si>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</si>
  <si>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</si>
  <si>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</si>
  <si>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</si>
  <si>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</si>
  <si>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</si>
  <si>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</si>
  <si>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</si>
  <si>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</si>
  <si>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</si>
  <si>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</si>
  <si>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</si>
  <si>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</si>
  <si>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</si>
  <si>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</si>
  <si>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</si>
  <si>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</si>
  <si>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</si>
  <si>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</si>
  <si>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</si>
  <si>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</si>
  <si>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</si>
  <si>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</si>
  <si>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</si>
  <si>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</si>
  <si>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</si>
  <si>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</si>
  <si>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</si>
  <si>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</si>
  <si>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</si>
  <si>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</si>
  <si>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</si>
  <si>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</si>
  <si>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</si>
  <si>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</si>
  <si>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</si>
  <si>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</si>
  <si>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</si>
  <si>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</si>
  <si>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</si>
  <si>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</si>
  <si>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</si>
  <si>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</si>
  <si>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</si>
  <si>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</si>
  <si>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</si>
  <si>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</si>
  <si>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</si>
  <si>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</si>
  <si>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</si>
  <si>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</si>
  <si>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</si>
  <si>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</si>
  <si>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</si>
  <si>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</si>
  <si>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</si>
  <si>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</si>
  <si>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</si>
  <si>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</si>
  <si>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</si>
  <si>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</si>
  <si>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</si>
  <si>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</si>
  <si>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</si>
  <si>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</si>
  <si>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</si>
  <si>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</si>
  <si>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</si>
  <si>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</si>
  <si>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</si>
  <si>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</si>
  <si>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</si>
  <si>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</si>
  <si>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</si>
  <si>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</si>
  <si>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</si>
  <si>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</si>
  <si>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</si>
  <si>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</si>
  <si>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</si>
  <si>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</si>
  <si>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</si>
  <si>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</si>
  <si>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</si>
  <si>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</si>
  <si>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</si>
  <si>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</si>
  <si>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</si>
  <si>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</si>
  <si>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</si>
  <si>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</si>
  <si>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</si>
  <si>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</si>
  <si>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</si>
  <si>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</si>
  <si>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</si>
  <si>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</si>
  <si>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</si>
  <si>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</si>
  <si>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</si>
  <si>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</si>
  <si>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</si>
  <si>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</si>
  <si>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</si>
  <si>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</si>
  <si>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</si>
  <si>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</si>
  <si>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</si>
  <si>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</si>
  <si>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</si>
  <si>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</si>
  <si>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</si>
  <si>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</si>
  <si>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</si>
  <si>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</si>
  <si>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</si>
  <si>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</si>
  <si>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</si>
  <si>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</si>
  <si>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</si>
  <si>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</si>
  <si>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</si>
  <si>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</si>
  <si>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</si>
  <si>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</si>
  <si>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</si>
  <si>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</si>
  <si>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</si>
  <si>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</si>
  <si>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</si>
  <si>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</si>
  <si>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</si>
  <si>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</si>
  <si>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</si>
  <si>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</si>
  <si>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</si>
  <si>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</si>
  <si>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</si>
  <si>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</si>
  <si>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</si>
  <si>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</si>
  <si>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</si>
  <si>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</si>
  <si>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</si>
  <si>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</si>
  <si>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</si>
  <si>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</si>
  <si>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</si>
  <si>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</si>
  <si>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</si>
  <si>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</si>
  <si>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</si>
  <si>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</si>
  <si>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</si>
  <si>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</si>
  <si>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</si>
  <si>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</si>
  <si>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</si>
  <si>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</si>
  <si>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</si>
  <si>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</si>
  <si>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</si>
  <si>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</si>
  <si>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</si>
  <si>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</si>
  <si>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</si>
  <si>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</si>
  <si>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</si>
  <si>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</si>
  <si>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</si>
  <si>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</si>
  <si>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</si>
  <si>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</si>
  <si>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</si>
  <si>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</si>
  <si>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</si>
  <si>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</si>
  <si>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</si>
  <si>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</si>
  <si>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</si>
  <si>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</si>
  <si>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</si>
  <si>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</si>
  <si>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</si>
  <si>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</si>
  <si>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</si>
  <si>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</si>
  <si>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</si>
  <si>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</si>
  <si>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</si>
  <si>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</si>
  <si>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</si>
  <si>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</si>
  <si>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</si>
  <si>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</si>
  <si>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</si>
  <si>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</si>
  <si>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</si>
  <si>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</si>
  <si>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</si>
  <si>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</si>
  <si>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</si>
  <si>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</si>
  <si>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</si>
  <si>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</si>
  <si>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</si>
  <si>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</si>
  <si>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</si>
  <si>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</si>
  <si>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</si>
  <si>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</si>
  <si>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</si>
  <si>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</si>
  <si>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</si>
  <si>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</si>
  <si>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</si>
  <si>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</si>
  <si>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</si>
  <si>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</si>
  <si>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</si>
  <si>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</si>
  <si>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</si>
  <si>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</si>
  <si>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</si>
  <si>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</si>
  <si>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</si>
  <si>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</si>
  <si>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</si>
  <si>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</si>
  <si>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</si>
  <si>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</si>
  <si>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</si>
  <si>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</si>
  <si>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</si>
  <si>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</si>
  <si>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</si>
  <si>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</si>
  <si>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</si>
  <si>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</si>
  <si>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</si>
  <si>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</si>
  <si>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</si>
  <si>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</si>
  <si>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</si>
  <si>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</si>
  <si>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</si>
  <si>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</si>
  <si>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</si>
  <si>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</si>
  <si>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</si>
  <si>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</si>
  <si>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</si>
  <si>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</si>
  <si>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</si>
  <si>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</si>
  <si>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</si>
  <si>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</si>
  <si>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</si>
  <si>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</si>
  <si>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</si>
  <si>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</si>
  <si>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</si>
  <si>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</si>
  <si>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</si>
  <si>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</si>
  <si>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</si>
  <si>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</si>
  <si>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</si>
  <si>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</si>
  <si>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</si>
  <si>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</si>
  <si>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</si>
  <si>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</si>
  <si>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</si>
  <si>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</si>
  <si>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</si>
  <si>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</si>
  <si>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</si>
  <si>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</si>
  <si>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</si>
  <si>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</si>
  <si>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</si>
  <si>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</si>
  <si>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</si>
  <si>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</si>
  <si>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</si>
  <si>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</si>
  <si>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</si>
  <si>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</si>
  <si>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</si>
  <si>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</si>
  <si>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</si>
  <si>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</si>
  <si>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</si>
  <si>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</si>
  <si>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</si>
  <si>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</si>
  <si>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</si>
  <si>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</si>
  <si>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</si>
  <si>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</si>
  <si>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</si>
  <si>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</si>
  <si>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</si>
  <si>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</si>
  <si>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</si>
  <si>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</si>
  <si>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</si>
  <si>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</si>
  <si>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</si>
  <si>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</si>
  <si>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</si>
  <si>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</si>
  <si>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</si>
  <si>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</si>
  <si>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</si>
  <si>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</si>
  <si>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</si>
  <si>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</si>
  <si>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</si>
  <si>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</si>
  <si>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</si>
  <si>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</si>
  <si>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</si>
  <si>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</si>
  <si>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</si>
  <si>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</si>
  <si>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</si>
  <si>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</si>
  <si>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</si>
  <si>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</si>
  <si>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</si>
  <si>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</si>
  <si>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</si>
  <si>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</si>
  <si>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</si>
  <si>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</si>
  <si>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</si>
  <si>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</si>
  <si>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</si>
  <si>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</si>
  <si>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</si>
  <si>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</si>
  <si>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</si>
  <si>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</si>
  <si>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</si>
  <si>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</si>
  <si>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</si>
  <si>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</si>
  <si>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</si>
  <si>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</si>
  <si>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</si>
  <si>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</si>
  <si>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</si>
  <si>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</si>
  <si>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</si>
  <si>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</si>
  <si>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</si>
  <si>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</si>
  <si>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</si>
  <si>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</si>
  <si>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</si>
  <si>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</si>
  <si>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</si>
  <si>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</si>
  <si>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</si>
  <si>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</si>
  <si>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</si>
  <si>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</si>
  <si>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</si>
  <si>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</si>
  <si>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</si>
  <si>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</si>
  <si>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</si>
  <si>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</si>
  <si>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</si>
  <si>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</si>
  <si>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</si>
  <si>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</si>
  <si>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</si>
  <si>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</si>
  <si>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</si>
  <si>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</si>
  <si>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</si>
  <si>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</si>
  <si>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</si>
  <si>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</si>
  <si>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</si>
  <si>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</si>
  <si>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</si>
  <si>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</si>
  <si>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</si>
  <si>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</si>
  <si>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</si>
  <si>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</si>
  <si>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</si>
  <si>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</si>
  <si>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</si>
  <si>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</si>
  <si>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</si>
  <si>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</si>
  <si>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</si>
  <si>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</si>
  <si>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</si>
  <si>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</si>
  <si>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</si>
  <si>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</si>
  <si>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</si>
  <si>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</si>
  <si>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</si>
  <si>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</si>
  <si>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</si>
  <si>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</si>
  <si>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</si>
  <si>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</si>
  <si>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</si>
  <si>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</si>
  <si>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</si>
  <si>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</si>
  <si>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</si>
  <si>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</si>
  <si>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</si>
  <si>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</si>
  <si>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</si>
  <si>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</si>
  <si>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</si>
  <si>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</si>
  <si>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</si>
  <si>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</si>
  <si>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</si>
  <si>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</si>
  <si>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</si>
  <si>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</si>
  <si>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</si>
  <si>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</si>
  <si>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</si>
  <si>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</si>
  <si>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</si>
  <si>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</si>
  <si>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</si>
  <si>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</si>
  <si>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</si>
  <si>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</si>
  <si>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</si>
  <si>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</si>
  <si>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</si>
  <si>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</si>
  <si>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</si>
  <si>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</si>
  <si>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</si>
  <si>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</si>
  <si>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</si>
  <si>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</si>
  <si>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</si>
  <si>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</si>
  <si>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</si>
  <si>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</si>
  <si>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</si>
  <si>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</si>
  <si>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</si>
  <si>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</si>
  <si>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</si>
  <si>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</si>
  <si>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</si>
  <si>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</si>
  <si>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</si>
  <si>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</si>
  <si>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</si>
  <si>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</si>
  <si>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</si>
  <si>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</si>
  <si>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</si>
  <si>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</si>
  <si>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</si>
  <si>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</si>
  <si>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</si>
  <si>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</si>
  <si>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</si>
  <si>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</si>
  <si>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</si>
  <si>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</si>
  <si>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</si>
  <si>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</si>
  <si>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</si>
  <si>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</si>
  <si>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</si>
  <si>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</si>
  <si>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</si>
  <si>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</si>
  <si>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</si>
  <si>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</si>
  <si>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</si>
  <si>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</si>
  <si>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</si>
  <si>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</si>
  <si>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</si>
  <si>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</si>
  <si>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</si>
  <si>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</si>
  <si>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</si>
  <si>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</si>
  <si>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</si>
  <si>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</si>
  <si>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</si>
  <si>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</si>
  <si>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</si>
  <si>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</si>
  <si>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</si>
  <si>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</si>
  <si>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</si>
  <si>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</si>
  <si>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</si>
  <si>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</si>
  <si>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</si>
  <si>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</si>
  <si>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</si>
  <si>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</si>
  <si>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</si>
  <si>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</si>
  <si>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</si>
  <si>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</si>
  <si>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</si>
  <si>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</si>
  <si>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</si>
  <si>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</si>
  <si>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</si>
  <si>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</si>
  <si>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</si>
  <si>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</si>
  <si>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</si>
  <si>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</si>
  <si>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</si>
  <si>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</si>
  <si>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</si>
  <si>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</si>
  <si>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</si>
  <si>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</si>
  <si>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</si>
  <si>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</si>
  <si>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</si>
  <si>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</si>
  <si>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</si>
  <si>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</si>
  <si>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</si>
  <si>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</si>
  <si>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</si>
  <si>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</si>
  <si>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</si>
  <si>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</si>
  <si>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</si>
  <si>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</si>
  <si>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</si>
  <si>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</si>
  <si>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</si>
  <si>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</si>
  <si>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</si>
  <si>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</si>
  <si>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</si>
  <si>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</si>
  <si>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</si>
  <si>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</si>
  <si>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</si>
  <si>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</si>
  <si>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</si>
  <si>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</si>
  <si>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</si>
  <si>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</si>
  <si>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</si>
  <si>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</si>
  <si>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</si>
  <si>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</si>
  <si>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</si>
  <si>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</si>
  <si>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</si>
  <si>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</si>
  <si>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</si>
  <si>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</si>
  <si>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</si>
  <si>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</si>
  <si>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</si>
  <si>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</si>
  <si>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</si>
  <si>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</si>
  <si>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</si>
  <si>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</si>
  <si>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</si>
  <si>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</si>
  <si>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</si>
  <si>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</si>
  <si>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</si>
  <si>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</si>
  <si>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</si>
  <si>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</si>
  <si>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</si>
  <si>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</si>
  <si>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</si>
  <si>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</si>
  <si>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</si>
  <si>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</si>
  <si>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</si>
  <si>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</si>
  <si>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</si>
  <si>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</si>
  <si>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</si>
  <si>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</si>
  <si>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</si>
  <si>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</si>
  <si>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</si>
  <si>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</si>
  <si>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</si>
  <si>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</si>
  <si>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</si>
  <si>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</si>
  <si>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</si>
  <si>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</si>
  <si>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</si>
  <si>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</si>
  <si>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</si>
  <si>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</si>
  <si>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</si>
  <si>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</si>
  <si>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</si>
  <si>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</si>
  <si>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</si>
  <si>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</si>
  <si>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</si>
  <si>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</si>
  <si>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</si>
  <si>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</si>
  <si>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</si>
  <si>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</si>
  <si>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</si>
  <si>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</si>
  <si>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</si>
  <si>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</si>
  <si>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</si>
  <si>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</si>
  <si>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</si>
  <si>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</si>
  <si>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</si>
  <si>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</si>
  <si>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</si>
  <si>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</si>
  <si>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</si>
  <si>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</si>
  <si>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</si>
  <si>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</si>
  <si>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</si>
  <si>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</si>
  <si>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</si>
  <si>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</si>
  <si>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</si>
  <si>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</si>
  <si>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</si>
  <si>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</si>
  <si>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</si>
  <si>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</si>
  <si>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</si>
  <si>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</si>
  <si>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</si>
  <si>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</si>
  <si>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</si>
  <si>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</si>
  <si>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</si>
  <si>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</si>
  <si>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</si>
  <si>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</si>
  <si>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</si>
  <si>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</si>
  <si>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</si>
  <si>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</si>
  <si>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</si>
  <si>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</si>
  <si>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</si>
  <si>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</si>
  <si>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</si>
  <si>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</si>
  <si>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</si>
  <si>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</si>
  <si>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</si>
  <si>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</si>
  <si>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</si>
  <si>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</si>
  <si>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</si>
  <si>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</si>
  <si>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</si>
  <si>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</si>
  <si>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</si>
  <si>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</si>
  <si>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</si>
  <si>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</si>
  <si>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</si>
  <si>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</si>
  <si>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</si>
  <si>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</si>
  <si>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</si>
  <si>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</si>
  <si>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</si>
  <si>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</si>
  <si>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</si>
  <si>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</si>
  <si>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</si>
  <si>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</si>
  <si>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</si>
  <si>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</si>
  <si>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</si>
  <si>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</si>
  <si>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</si>
  <si>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</si>
  <si>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</si>
  <si>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</si>
  <si>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</si>
  <si>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</si>
  <si>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</si>
  <si>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</si>
  <si>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</si>
  <si>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</si>
  <si>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</si>
  <si>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</si>
  <si>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</si>
  <si>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</si>
  <si>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</si>
  <si>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</si>
  <si>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</si>
  <si>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</si>
  <si>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</si>
  <si>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</si>
  <si>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</si>
  <si>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</si>
  <si>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</si>
  <si>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</si>
  <si>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</si>
  <si>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</si>
  <si>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</si>
  <si>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</si>
  <si>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</si>
  <si>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</si>
  <si>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</si>
  <si>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</si>
  <si>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</si>
  <si>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</si>
  <si>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</si>
  <si>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</si>
  <si>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</si>
  <si>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</si>
  <si>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</si>
  <si>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</si>
  <si>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</si>
  <si>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</si>
  <si>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</si>
  <si>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</si>
  <si>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</si>
  <si>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</si>
  <si>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</si>
  <si>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</si>
  <si>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</si>
  <si>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</si>
  <si>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</si>
  <si>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</si>
  <si>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</si>
  <si>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</si>
  <si>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</si>
  <si>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</si>
  <si>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</si>
  <si>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</si>
  <si>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</si>
  <si>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</si>
  <si>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</si>
  <si>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</si>
  <si>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</si>
  <si>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</si>
  <si>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</si>
  <si>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</si>
  <si>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</si>
  <si>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</si>
  <si>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</si>
  <si>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</si>
  <si>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</si>
  <si>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</si>
  <si>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</si>
  <si>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</si>
  <si>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</si>
  <si>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</si>
  <si>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</si>
  <si>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</si>
  <si>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</si>
  <si>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</si>
  <si>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</si>
  <si>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</si>
  <si>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</si>
  <si>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</si>
  <si>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</si>
  <si>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</si>
  <si>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</si>
  <si>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</si>
  <si>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</si>
  <si>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</si>
  <si>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</si>
  <si>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</si>
  <si>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</si>
  <si>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</si>
  <si>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</si>
  <si>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</si>
  <si>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</si>
  <si>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</si>
  <si>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</si>
  <si>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</si>
  <si>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</si>
  <si>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</si>
  <si>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</si>
  <si>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</si>
  <si>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</si>
  <si>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</si>
  <si>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</si>
  <si>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</si>
  <si>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</si>
  <si>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</si>
  <si>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</si>
  <si>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</si>
  <si>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</si>
  <si>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</si>
  <si>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</si>
  <si>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</si>
  <si>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</si>
  <si>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</si>
  <si>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</si>
  <si>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</si>
  <si>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</si>
  <si>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</si>
  <si>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</si>
  <si>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</si>
  <si>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</si>
  <si>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</si>
  <si>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</si>
  <si>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</si>
  <si>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</si>
  <si>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</si>
  <si>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</si>
  <si>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</si>
  <si>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</si>
  <si>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</si>
  <si>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</si>
  <si>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</si>
  <si>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</si>
  <si>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</si>
  <si>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</si>
  <si>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</si>
  <si>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</si>
  <si>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</si>
  <si>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</si>
  <si>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</si>
  <si>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</si>
  <si>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</si>
  <si>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</si>
  <si>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</si>
  <si>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</si>
  <si>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</si>
  <si>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</si>
  <si>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</si>
  <si>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</si>
  <si>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</si>
  <si>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</si>
  <si>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</si>
  <si>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</si>
  <si>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</si>
  <si>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</si>
  <si>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</si>
  <si>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</si>
  <si>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</si>
  <si>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</si>
  <si>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</si>
  <si>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</si>
  <si>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</si>
  <si>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</si>
  <si>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</si>
  <si>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</si>
  <si>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</si>
  <si>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</si>
  <si>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</si>
  <si>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</si>
  <si>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</si>
  <si>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</si>
  <si>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</si>
  <si>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</si>
  <si>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</si>
  <si>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</si>
  <si>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</si>
  <si>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</si>
  <si>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</si>
  <si>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</si>
  <si>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</si>
  <si>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</si>
  <si>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</si>
  <si>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</si>
  <si>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</si>
  <si>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</si>
  <si>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</si>
  <si>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</si>
  <si>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</si>
  <si>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</si>
  <si>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</si>
  <si>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</si>
  <si>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</si>
  <si>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</si>
  <si>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</si>
  <si>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</si>
  <si>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</si>
  <si>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</si>
  <si>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</si>
  <si>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</si>
  <si>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</si>
  <si>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</si>
  <si>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</si>
  <si>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</si>
  <si>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</si>
  <si>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</si>
  <si>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</si>
  <si>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</si>
  <si>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</si>
  <si>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</si>
  <si>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</si>
  <si>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</si>
  <si>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</si>
  <si>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</si>
  <si>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</si>
  <si>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</si>
  <si>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</si>
  <si>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</si>
  <si>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</si>
  <si>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</si>
  <si>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</si>
  <si>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</si>
  <si>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</si>
  <si>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</si>
  <si>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</si>
  <si>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</si>
  <si>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</si>
  <si>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</si>
  <si>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</si>
  <si>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</si>
  <si>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</si>
  <si>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</si>
  <si>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</si>
  <si>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</si>
  <si>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</si>
  <si>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</si>
  <si>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</si>
  <si>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</si>
  <si>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</si>
  <si>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</si>
  <si>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</si>
  <si>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</si>
  <si>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</si>
  <si>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</si>
  <si>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</si>
  <si>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</si>
  <si>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</si>
  <si>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</si>
  <si>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</si>
  <si>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</si>
  <si>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</si>
  <si>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</si>
  <si>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</si>
  <si>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</si>
  <si>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</si>
  <si>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</si>
  <si>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</si>
  <si>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</si>
  <si>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</si>
  <si>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</si>
  <si>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</si>
  <si>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</si>
  <si>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</si>
  <si>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</si>
  <si>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</si>
  <si>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</si>
  <si>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</si>
  <si>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</si>
  <si>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</si>
  <si>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</si>
  <si>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</si>
  <si>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</si>
  <si>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</si>
  <si>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</si>
  <si>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</si>
  <si>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</si>
  <si>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</si>
  <si>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</si>
  <si>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</si>
  <si>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</si>
  <si>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</si>
  <si>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</si>
  <si>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</si>
  <si>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</si>
  <si>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</si>
  <si>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</si>
  <si>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</si>
  <si>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</si>
  <si>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</si>
  <si>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</si>
  <si>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</si>
  <si>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</si>
  <si>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</si>
  <si>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</si>
  <si>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</si>
  <si>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</si>
  <si>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</si>
  <si>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</si>
  <si>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</si>
  <si>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</si>
  <si>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</si>
  <si>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</si>
  <si>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</si>
  <si>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</si>
  <si>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</si>
  <si>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</si>
  <si>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</si>
  <si>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</si>
  <si>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</si>
  <si>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</si>
  <si>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</si>
  <si>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</si>
  <si>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</si>
  <si>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</si>
  <si>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</si>
  <si>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</si>
  <si>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</si>
  <si>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</si>
  <si>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</si>
  <si>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</si>
  <si>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</si>
  <si>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</si>
  <si>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</si>
  <si>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</si>
  <si>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</si>
  <si>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</si>
  <si>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</si>
  <si>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</si>
  <si>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</si>
  <si>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</si>
  <si>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</si>
  <si>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</si>
  <si>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</si>
  <si>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</si>
  <si>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</si>
  <si>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</si>
  <si>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</si>
  <si>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</si>
  <si>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</si>
  <si>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</si>
  <si>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</si>
  <si>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</si>
  <si>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</si>
  <si>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</si>
  <si>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</si>
  <si>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</si>
  <si>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</si>
  <si>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</si>
  <si>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</si>
  <si>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</si>
  <si>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</si>
  <si>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</si>
  <si>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</si>
  <si>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</si>
  <si>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</si>
  <si>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</si>
  <si>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</si>
  <si>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</si>
  <si>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</si>
  <si>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</si>
  <si>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</si>
  <si>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</si>
  <si>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</si>
  <si>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</si>
  <si>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</si>
  <si>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</si>
  <si>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</si>
  <si>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</si>
  <si>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</si>
  <si>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</si>
  <si>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</si>
  <si>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</si>
  <si>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</si>
  <si>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</si>
  <si>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</si>
  <si>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</si>
  <si>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</si>
  <si>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</si>
  <si>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</si>
  <si>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</si>
  <si>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</si>
  <si>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</si>
  <si>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</si>
  <si>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</si>
  <si>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</si>
  <si>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</si>
  <si>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</si>
  <si>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</si>
  <si>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</si>
  <si>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</si>
  <si>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</si>
  <si>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</si>
  <si>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</si>
  <si>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</si>
  <si>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</si>
  <si>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</si>
  <si>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</si>
  <si>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</si>
  <si>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</si>
  <si>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</si>
  <si>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</si>
  <si>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</si>
  <si>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</si>
  <si>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</si>
  <si>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</si>
  <si>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</si>
  <si>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</si>
  <si>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</si>
  <si>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</si>
  <si>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</si>
  <si>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</si>
  <si>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</si>
  <si>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</si>
  <si>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</si>
  <si>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</si>
  <si>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</si>
  <si>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</si>
  <si>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</si>
  <si>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</si>
  <si>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</si>
  <si>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</si>
  <si>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</si>
  <si>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</si>
  <si>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</si>
  <si>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</si>
  <si>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</si>
  <si>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</si>
  <si>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</si>
  <si>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</si>
  <si>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</si>
  <si>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</si>
  <si>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</si>
  <si>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</si>
  <si>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</si>
  <si>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</si>
  <si>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</si>
  <si>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</si>
  <si>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</si>
  <si>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</si>
  <si>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</si>
  <si>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</si>
  <si>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</si>
  <si>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</si>
  <si>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</si>
  <si>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</si>
  <si>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</si>
  <si>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</si>
  <si>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</si>
  <si>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</si>
  <si>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</si>
  <si>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</si>
  <si>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</si>
  <si>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</si>
  <si>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</si>
  <si>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</si>
  <si>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</si>
  <si>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</si>
  <si>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</si>
  <si>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</si>
  <si>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</si>
  <si>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</si>
  <si>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</si>
  <si>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</si>
  <si>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</si>
  <si>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</si>
  <si>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</si>
  <si>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</si>
  <si>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</si>
  <si>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</si>
  <si>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</si>
  <si>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</si>
  <si>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</si>
  <si>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</si>
  <si>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</si>
  <si>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</si>
  <si>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</si>
  <si>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</si>
  <si>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</si>
  <si>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</si>
  <si>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</si>
  <si>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</si>
  <si>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</si>
  <si>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</si>
  <si>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</si>
  <si>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</si>
  <si>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</si>
  <si>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</si>
  <si>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</si>
  <si>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</si>
  <si>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</si>
  <si>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</si>
  <si>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</si>
  <si>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</si>
  <si>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</si>
  <si>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</si>
  <si>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</si>
  <si>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</si>
  <si>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</si>
  <si>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</si>
  <si>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</si>
  <si>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</si>
  <si>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</si>
  <si>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</si>
  <si>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</si>
  <si>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</si>
  <si>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</si>
  <si>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</si>
  <si>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</si>
  <si>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</si>
  <si>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</si>
  <si>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</si>
  <si>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</si>
  <si>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</si>
  <si>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</si>
  <si>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</si>
  <si>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</si>
  <si>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</si>
  <si>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</si>
  <si>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</si>
  <si>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</si>
  <si>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</si>
  <si>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</si>
  <si>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</si>
  <si>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</si>
  <si>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</si>
  <si>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</si>
  <si>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</si>
  <si>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</si>
  <si>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</si>
  <si>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</si>
  <si>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</si>
  <si>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</si>
  <si>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</si>
  <si>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</si>
  <si>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</si>
  <si>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</si>
  <si>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</si>
  <si>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</si>
  <si>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</si>
  <si>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</si>
  <si>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</si>
  <si>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</si>
  <si>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</si>
  <si>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</si>
  <si>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</si>
  <si>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</si>
  <si>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</si>
  <si>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</si>
  <si>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</si>
  <si>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</si>
  <si>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</si>
  <si>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</si>
  <si>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</si>
  <si>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</si>
  <si>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</si>
  <si>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</si>
  <si>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</si>
  <si>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</si>
  <si>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</si>
  <si>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</si>
  <si>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</si>
  <si>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</si>
  <si>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</si>
  <si>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</si>
  <si>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</si>
  <si>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</si>
  <si>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</si>
  <si>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</si>
  <si>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</si>
  <si>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</si>
  <si>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</si>
  <si>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</si>
  <si>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</si>
  <si>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</si>
  <si>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</si>
  <si>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</si>
  <si>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</si>
  <si>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</si>
  <si>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</si>
  <si>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</si>
  <si>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</si>
  <si>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</si>
  <si>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</si>
  <si>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</si>
  <si>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</si>
  <si>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</si>
  <si>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</si>
  <si>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</si>
  <si>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</si>
  <si>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</si>
  <si>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</si>
  <si>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</si>
  <si>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</si>
  <si>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</si>
  <si>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</si>
  <si>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</si>
  <si>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</si>
  <si>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</si>
  <si>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</si>
  <si>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</si>
  <si>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</si>
  <si>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</si>
  <si>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</si>
  <si>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</si>
  <si>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</si>
  <si>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</si>
  <si>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</si>
  <si>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</si>
  <si>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</si>
  <si>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</si>
  <si>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</si>
  <si>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</si>
  <si>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</si>
  <si>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</si>
  <si>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</si>
  <si>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</si>
  <si>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</si>
  <si>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</si>
  <si>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</si>
  <si>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</si>
  <si>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</si>
  <si>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</si>
  <si>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</si>
  <si>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</si>
  <si>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</si>
  <si>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</si>
  <si>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</si>
  <si>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</si>
  <si>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</si>
  <si>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</si>
  <si>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</si>
  <si>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</si>
  <si>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</si>
  <si>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</si>
  <si>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</si>
  <si>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</si>
  <si>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</si>
  <si>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</si>
  <si>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</si>
  <si>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</si>
  <si>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</si>
  <si>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</si>
  <si>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</si>
  <si>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</si>
  <si>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</si>
  <si>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</si>
  <si>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</si>
  <si>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</si>
  <si>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</si>
  <si>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</si>
  <si>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</si>
  <si>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</si>
  <si>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</si>
  <si>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</si>
  <si>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</si>
  <si>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</si>
  <si>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</si>
  <si>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</si>
  <si>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</si>
  <si>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</si>
  <si>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</si>
  <si>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</si>
  <si>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</si>
  <si>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</si>
  <si>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</si>
  <si>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</si>
  <si>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</si>
  <si>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</si>
  <si>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</si>
  <si>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</si>
  <si>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</si>
  <si>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</si>
  <si>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</si>
  <si>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</si>
  <si>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</si>
  <si>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</si>
  <si>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</si>
  <si>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</si>
  <si>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</si>
  <si>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</si>
  <si>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</si>
  <si>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</si>
  <si>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</si>
  <si>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</si>
  <si>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</si>
  <si>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</si>
  <si>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</si>
  <si>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</si>
  <si>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</si>
  <si>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</si>
  <si>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</si>
  <si>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</si>
  <si>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</si>
  <si>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</si>
  <si>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</si>
  <si>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</si>
  <si>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</si>
  <si>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</si>
  <si>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</si>
  <si>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</si>
  <si>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</si>
  <si>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</si>
  <si>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</si>
  <si>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</si>
  <si>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</si>
  <si>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</si>
  <si>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</si>
  <si>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</si>
  <si>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</si>
  <si>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</si>
  <si>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</si>
  <si>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</si>
  <si>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</si>
  <si>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</si>
  <si>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</si>
  <si>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</si>
  <si>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</si>
  <si>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</si>
  <si>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</si>
  <si>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</si>
  <si>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</si>
  <si>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</si>
  <si>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</si>
  <si>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</si>
  <si>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</si>
  <si>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</si>
  <si>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</si>
  <si>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</si>
  <si>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</si>
  <si>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</si>
  <si>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</si>
  <si>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</si>
  <si>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</si>
  <si>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</si>
  <si>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</si>
  <si>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</si>
  <si>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</si>
  <si>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</si>
  <si>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</si>
  <si>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</si>
  <si>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</si>
  <si>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</si>
  <si>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</si>
  <si>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</si>
  <si>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</si>
  <si>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</si>
  <si>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</si>
  <si>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</si>
  <si>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</si>
  <si>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</si>
  <si>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</si>
  <si>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</si>
  <si>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</si>
  <si>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</si>
  <si>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</si>
  <si>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</si>
  <si>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</si>
  <si>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</si>
  <si>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</si>
  <si>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</si>
  <si>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</si>
  <si>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</si>
  <si>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</si>
  <si>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</si>
  <si>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</si>
  <si>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</si>
  <si>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</si>
  <si>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</si>
  <si>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</si>
  <si>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</si>
  <si>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</si>
  <si>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</si>
  <si>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</si>
  <si>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</si>
  <si>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</si>
  <si>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</si>
  <si>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</si>
  <si>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</si>
  <si>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</si>
  <si>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</si>
  <si>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</si>
  <si>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</si>
  <si>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</si>
  <si>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</si>
  <si>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</si>
  <si>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</si>
  <si>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</si>
  <si>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</si>
  <si>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</si>
  <si>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</si>
  <si>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</si>
  <si>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</si>
  <si>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</si>
  <si>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</si>
  <si>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</si>
  <si>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</si>
  <si>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</si>
  <si>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</si>
  <si>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</si>
  <si>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</si>
  <si>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</si>
  <si>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</si>
  <si>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</si>
  <si>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</si>
  <si>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</si>
  <si>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</si>
  <si>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</si>
  <si>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</si>
  <si>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</si>
  <si>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</si>
  <si>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</si>
  <si>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</si>
  <si>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</si>
  <si>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</si>
  <si>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</si>
  <si>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</si>
  <si>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</si>
  <si>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</si>
  <si>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</si>
  <si>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</si>
  <si>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</si>
  <si>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</si>
  <si>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</si>
  <si>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</si>
  <si>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</si>
  <si>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</si>
  <si>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</si>
  <si>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</si>
  <si>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</si>
  <si>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</si>
  <si>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</si>
  <si>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</si>
  <si>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</si>
  <si>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</si>
  <si>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</si>
  <si>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</si>
  <si>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</si>
  <si>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</si>
  <si>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</si>
  <si>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</si>
  <si>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</si>
  <si>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</si>
  <si>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</si>
  <si>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</si>
  <si>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</si>
  <si>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</si>
  <si>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</si>
  <si>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</si>
  <si>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</si>
  <si>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</si>
  <si>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</si>
  <si>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</si>
  <si>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</si>
  <si>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</si>
  <si>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</si>
  <si>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</si>
  <si>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</si>
  <si>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</si>
  <si>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</si>
  <si>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</si>
  <si>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</si>
  <si>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</si>
  <si>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</si>
  <si>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</si>
  <si>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</si>
  <si>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</si>
  <si>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</si>
  <si>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</si>
  <si>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</si>
  <si>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</si>
  <si>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</si>
  <si>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</si>
  <si>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</si>
  <si>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</si>
  <si>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</si>
  <si>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</si>
  <si>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</si>
  <si>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</si>
  <si>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</si>
  <si>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</si>
  <si>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</si>
  <si>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</si>
  <si>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</si>
  <si>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</si>
  <si>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</si>
  <si>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</si>
  <si>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</si>
  <si>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</si>
  <si>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</si>
  <si>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</si>
  <si>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</si>
  <si>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</si>
  <si>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</si>
  <si>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</si>
  <si>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</si>
  <si>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</si>
  <si>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</si>
  <si>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</si>
  <si>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</si>
  <si>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</si>
  <si>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</si>
  <si>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</si>
  <si>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</si>
  <si>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</si>
  <si>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</si>
  <si>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</si>
  <si>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</si>
  <si>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</si>
  <si>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</si>
  <si>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</si>
  <si>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</si>
  <si>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</si>
  <si>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</si>
  <si>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</si>
  <si>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</si>
  <si>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</si>
  <si>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</si>
  <si>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</si>
  <si>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</si>
  <si>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</si>
  <si>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</si>
  <si>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</si>
  <si>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</si>
  <si>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</si>
  <si>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</si>
  <si>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</si>
  <si>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</si>
  <si>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</si>
  <si>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</si>
  <si>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</si>
  <si>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</si>
  <si>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</si>
  <si>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</si>
  <si>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</si>
  <si>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</si>
  <si>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</si>
  <si>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</si>
  <si>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</si>
  <si>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</si>
  <si>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</si>
  <si>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</si>
  <si>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</si>
  <si>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</si>
  <si>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</si>
  <si>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</si>
  <si>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</si>
  <si>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</si>
  <si>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</si>
  <si>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</si>
  <si>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</si>
  <si>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</si>
  <si>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</si>
  <si>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</si>
  <si>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</si>
  <si>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</si>
  <si>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</si>
  <si>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</si>
  <si>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</si>
  <si>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</si>
  <si>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</si>
  <si>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</si>
  <si>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</si>
  <si>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</si>
  <si>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</si>
  <si>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</si>
  <si>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</si>
  <si>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</si>
  <si>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</si>
  <si>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</si>
  <si>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</si>
  <si>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</si>
  <si>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</si>
  <si>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</si>
  <si>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</si>
  <si>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</si>
  <si>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</si>
  <si>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</si>
  <si>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</si>
  <si>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</si>
  <si>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</si>
  <si>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</si>
  <si>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</si>
  <si>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</si>
  <si>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</si>
  <si>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</si>
  <si>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</si>
  <si>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</si>
  <si>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</si>
  <si>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</si>
  <si>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</si>
  <si>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</si>
  <si>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</si>
  <si>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</si>
  <si>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</si>
  <si>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</si>
  <si>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</si>
  <si>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</si>
  <si>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</si>
  <si>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</si>
  <si>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</si>
  <si>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</si>
  <si>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</si>
  <si>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</si>
  <si>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</si>
  <si>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</si>
  <si>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</si>
  <si>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</si>
  <si>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</si>
  <si>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</si>
  <si>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</si>
  <si>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</si>
  <si>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</si>
  <si>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</si>
  <si>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</si>
  <si>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</si>
  <si>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</si>
  <si>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</si>
  <si>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</si>
  <si>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</si>
  <si>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</si>
  <si>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</si>
  <si>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</si>
  <si>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</si>
  <si>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</si>
  <si>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</si>
  <si>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</si>
  <si>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</si>
  <si>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</si>
  <si>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</si>
  <si>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</si>
  <si>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</si>
  <si>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</si>
  <si>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</si>
  <si>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</si>
  <si>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</si>
  <si>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</si>
  <si>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</si>
  <si>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</si>
  <si>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</si>
  <si>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</si>
  <si>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</si>
  <si>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</si>
  <si>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</si>
  <si>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</si>
  <si>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</si>
  <si>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</si>
  <si>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</si>
  <si>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</si>
  <si>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</si>
  <si>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</si>
  <si>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</si>
  <si>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</si>
  <si>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</si>
  <si>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</si>
  <si>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</si>
  <si>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</si>
  <si>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</si>
  <si>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</si>
  <si>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</si>
  <si>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</si>
  <si>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</si>
  <si>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</si>
  <si>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</si>
  <si>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</si>
  <si>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</si>
  <si>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</si>
  <si>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</si>
  <si>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</si>
  <si>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</si>
  <si>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</si>
  <si>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</si>
  <si>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</si>
  <si>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</si>
  <si>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</si>
  <si>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</si>
  <si>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</si>
  <si>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</si>
  <si>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</si>
  <si>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</si>
  <si>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</si>
  <si>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</si>
  <si>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</si>
  <si>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</si>
  <si>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</si>
  <si>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</si>
  <si>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</si>
  <si>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</si>
  <si>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</si>
  <si>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</si>
  <si>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</si>
  <si>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</si>
  <si>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</si>
  <si>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</si>
  <si>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</si>
  <si>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</si>
  <si>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</si>
  <si>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</si>
  <si>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</si>
  <si>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</si>
  <si>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</si>
  <si>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</si>
  <si>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</si>
  <si>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</si>
  <si>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</si>
  <si>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</si>
  <si>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</si>
  <si>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</si>
  <si>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</si>
  <si>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</si>
  <si>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</si>
  <si>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</si>
  <si>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</si>
  <si>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</si>
  <si>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</si>
  <si>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</si>
  <si>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</si>
  <si>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</si>
  <si>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</si>
  <si>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</si>
  <si>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</si>
  <si>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</si>
  <si>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</si>
  <si>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</si>
  <si>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</si>
  <si>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</si>
  <si>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</si>
  <si>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</si>
  <si>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</si>
  <si>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</si>
  <si>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</si>
  <si>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</si>
  <si>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</si>
  <si>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</si>
  <si>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</si>
  <si>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</si>
  <si>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</si>
  <si>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</si>
  <si>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</si>
  <si>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</si>
  <si>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</si>
  <si>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</si>
  <si>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</si>
  <si>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</si>
  <si>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</si>
  <si>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</si>
  <si>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</si>
  <si>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</si>
  <si>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</si>
  <si>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</si>
  <si>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</si>
  <si>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</si>
  <si>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</si>
  <si>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</si>
  <si>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</si>
  <si>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</si>
  <si>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</si>
  <si>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</si>
  <si>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</si>
  <si>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</si>
  <si>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</si>
  <si>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</si>
  <si>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</si>
  <si>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</si>
  <si>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</si>
  <si>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</si>
  <si>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</si>
  <si>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</si>
  <si>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</si>
  <si>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</si>
  <si>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</si>
  <si>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</si>
  <si>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</si>
  <si>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</si>
  <si>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</si>
  <si>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</si>
  <si>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</si>
  <si>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</si>
  <si>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</si>
  <si>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</si>
  <si>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</si>
  <si>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</si>
  <si>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</si>
  <si>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</si>
  <si>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</si>
  <si>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</si>
  <si>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</si>
  <si>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</si>
  <si>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</si>
  <si>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</si>
  <si>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</si>
  <si>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</si>
  <si>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</si>
  <si>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</si>
  <si>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</si>
  <si>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</si>
  <si>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</si>
  <si>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</si>
  <si>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</si>
  <si>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</si>
  <si>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</si>
  <si>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</si>
  <si>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</si>
  <si>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</si>
  <si>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</si>
  <si>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</si>
  <si>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</si>
  <si>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</si>
  <si>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</si>
  <si>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</si>
  <si>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</si>
  <si>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</si>
  <si>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</si>
  <si>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</si>
  <si>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</si>
  <si>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</si>
  <si>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</si>
  <si>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</si>
  <si>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</si>
  <si>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</si>
  <si>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</si>
  <si>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</si>
  <si>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</si>
  <si>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</si>
  <si>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</si>
  <si>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</si>
  <si>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</si>
  <si>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</si>
  <si>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</si>
  <si>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</si>
  <si>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</si>
  <si>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</si>
  <si>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</si>
  <si>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</si>
  <si>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</si>
  <si>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</si>
  <si>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</si>
  <si>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</si>
  <si>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</si>
  <si>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</si>
  <si>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</si>
  <si>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</si>
  <si>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</si>
  <si>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</si>
  <si>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</si>
  <si>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</si>
  <si>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</si>
  <si>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</si>
  <si>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</si>
  <si>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</si>
  <si>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</si>
  <si>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</si>
  <si>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</si>
  <si>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</si>
  <si>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</si>
  <si>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</si>
  <si>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</si>
  <si>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</si>
  <si>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</si>
  <si>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</si>
  <si>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</si>
  <si>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</si>
  <si>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</si>
  <si>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</si>
  <si>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</si>
  <si>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</si>
  <si>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</si>
  <si>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</si>
  <si>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</si>
  <si>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</si>
  <si>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</si>
  <si>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</si>
  <si>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</si>
  <si>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</si>
  <si>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</si>
  <si>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</si>
  <si>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</si>
  <si>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</si>
  <si>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</si>
  <si>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</si>
  <si>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</si>
  <si>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</si>
  <si>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</si>
  <si>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</si>
  <si>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</si>
  <si>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</si>
  <si>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</si>
  <si>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</si>
  <si>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</si>
  <si>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</si>
  <si>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</si>
  <si>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</si>
  <si>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</si>
  <si>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</si>
  <si>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</si>
  <si>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</si>
  <si>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</si>
  <si>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</si>
  <si>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</si>
  <si>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</si>
  <si>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</si>
  <si>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</si>
  <si>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</si>
  <si>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</si>
  <si>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</si>
  <si>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</si>
  <si>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</si>
  <si>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</si>
  <si>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</si>
  <si>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</si>
  <si>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</si>
  <si>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</si>
  <si>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</si>
  <si>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</si>
  <si>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</si>
  <si>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</si>
  <si>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</si>
  <si>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</si>
  <si>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</si>
  <si>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</si>
  <si>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</si>
  <si>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</si>
  <si>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</si>
  <si>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</si>
  <si>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</si>
  <si>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</si>
  <si>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</si>
  <si>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</si>
  <si>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</si>
  <si>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</si>
  <si>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</si>
  <si>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</si>
  <si>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</si>
  <si>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</si>
  <si>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</si>
  <si>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</si>
  <si>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</si>
  <si>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</si>
  <si>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</si>
  <si>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</si>
  <si>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</si>
  <si>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</si>
  <si>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</si>
  <si>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</si>
  <si>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</si>
  <si>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</si>
  <si>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</si>
  <si>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</si>
  <si>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</si>
  <si>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</si>
  <si>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</si>
  <si>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</si>
  <si>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</si>
  <si>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</si>
  <si>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</si>
  <si>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</si>
  <si>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</si>
  <si>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</si>
  <si>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</si>
  <si>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</si>
  <si>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</si>
  <si>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</si>
  <si>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</si>
  <si>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</si>
  <si>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</si>
  <si>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</si>
  <si>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</si>
  <si>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</si>
  <si>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</si>
  <si>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</si>
  <si>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</si>
  <si>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</si>
  <si>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</si>
  <si>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</si>
  <si>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</si>
  <si>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</si>
  <si>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</si>
  <si>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</si>
  <si>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</si>
  <si>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</si>
  <si>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</si>
  <si>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</si>
  <si>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</si>
  <si>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</si>
  <si>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</si>
  <si>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</si>
  <si>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</si>
  <si>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</si>
  <si>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</si>
  <si>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</si>
  <si>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</si>
  <si>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</si>
  <si>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</si>
  <si>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</si>
  <si>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</si>
  <si>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</si>
  <si>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</si>
  <si>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</si>
  <si>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</si>
  <si>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</si>
  <si>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</si>
  <si>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</si>
  <si>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</si>
  <si>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</si>
  <si>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</si>
  <si>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</si>
  <si>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</si>
  <si>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</si>
  <si>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</si>
  <si>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</si>
  <si>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</si>
  <si>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</si>
  <si>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</si>
  <si>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</si>
  <si>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</si>
  <si>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</si>
  <si>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</si>
  <si>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</si>
  <si>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</si>
  <si>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</si>
  <si>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</si>
  <si>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</si>
  <si>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</si>
  <si>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</si>
  <si>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</si>
  <si>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</si>
  <si>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</si>
  <si>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</si>
  <si>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</si>
  <si>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</si>
  <si>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</si>
  <si>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</si>
  <si>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</si>
  <si>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</si>
  <si>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</si>
  <si>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</si>
  <si>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</si>
  <si>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</si>
  <si>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</si>
  <si>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</si>
  <si>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</si>
  <si>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</si>
  <si>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</si>
  <si>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</si>
  <si>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</si>
  <si>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</si>
  <si>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</si>
  <si>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</si>
  <si>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</si>
  <si>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</si>
  <si>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</si>
  <si>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</si>
  <si>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</si>
  <si>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</si>
  <si>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</si>
  <si>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</si>
  <si>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</si>
  <si>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</si>
  <si>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</si>
  <si>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</si>
  <si>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</si>
  <si>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</si>
  <si>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</si>
  <si>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</si>
  <si>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</si>
  <si>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</si>
  <si>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</si>
  <si>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</si>
  <si>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</si>
  <si>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</si>
  <si>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</si>
  <si>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</si>
  <si>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</si>
  <si>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</si>
  <si>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</si>
  <si>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</si>
  <si>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</si>
  <si>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</si>
  <si>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</si>
  <si>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</si>
  <si>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</si>
  <si>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</si>
  <si>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</si>
  <si>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</si>
  <si>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</si>
  <si>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</si>
  <si>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</si>
  <si>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</si>
  <si>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</si>
  <si>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</si>
  <si>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</si>
  <si>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</si>
  <si>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</si>
  <si>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</si>
  <si>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</si>
  <si>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</si>
  <si>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</si>
  <si>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</si>
  <si>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</si>
  <si>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</si>
  <si>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</si>
  <si>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</si>
  <si>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</si>
  <si>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</si>
  <si>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</si>
  <si>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</si>
  <si>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</si>
  <si>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</si>
  <si>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</si>
  <si>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</si>
  <si>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</si>
  <si>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</si>
  <si>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</si>
  <si>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</si>
  <si>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</si>
  <si>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</si>
  <si>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</si>
  <si>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</si>
  <si>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</si>
  <si>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</si>
  <si>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</si>
  <si>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</si>
  <si>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</si>
  <si>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</si>
  <si>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</si>
  <si>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</si>
  <si>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</si>
  <si>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</si>
  <si>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</si>
  <si>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</si>
  <si>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</si>
  <si>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</si>
  <si>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</si>
  <si>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</si>
  <si>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</si>
  <si>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</si>
  <si>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</si>
  <si>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</si>
  <si>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</si>
  <si>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</si>
  <si>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</si>
  <si>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</si>
  <si>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</si>
  <si>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</si>
  <si>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</si>
  <si>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</si>
  <si>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</si>
  <si>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</si>
  <si>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</si>
  <si>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</si>
  <si>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</si>
  <si>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</si>
  <si>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</si>
  <si>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</si>
  <si>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</si>
  <si>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</si>
  <si>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</si>
  <si>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</si>
  <si>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</si>
  <si>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</si>
  <si>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</si>
  <si>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</si>
  <si>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</si>
  <si>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</si>
  <si>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</si>
  <si>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</si>
  <si>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</si>
  <si>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</si>
  <si>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</si>
  <si>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</si>
  <si>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</si>
  <si>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</si>
  <si>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</si>
  <si>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</si>
  <si>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</si>
  <si>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</si>
  <si>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</si>
  <si>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</si>
  <si>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</si>
  <si>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</si>
  <si>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</si>
  <si>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</si>
  <si>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</si>
  <si>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</si>
  <si>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</si>
  <si>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</si>
  <si>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</si>
  <si>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</si>
  <si>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</si>
  <si>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</si>
  <si>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</si>
  <si>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</si>
  <si>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</si>
  <si>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</si>
  <si>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</si>
  <si>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</si>
  <si>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</si>
  <si>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</si>
  <si>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</si>
  <si>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</si>
  <si>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</si>
  <si>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</si>
  <si>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</si>
  <si>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</si>
  <si>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</si>
  <si>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</si>
  <si>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</si>
  <si>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</si>
  <si>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</si>
  <si>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</si>
  <si>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</si>
  <si>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</si>
  <si>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</si>
  <si>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</si>
  <si>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</si>
  <si>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</si>
  <si>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</si>
  <si>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</si>
  <si>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</si>
  <si>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</si>
  <si>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</si>
  <si>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</si>
  <si>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</si>
  <si>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</si>
  <si>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</si>
  <si>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</si>
  <si>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</si>
  <si>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</si>
  <si>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</si>
  <si>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</si>
  <si>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</si>
  <si>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</si>
  <si>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</si>
  <si>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</si>
  <si>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</si>
  <si>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</si>
  <si>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</si>
  <si>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</si>
  <si>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</si>
  <si>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</si>
  <si>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</si>
  <si>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</si>
  <si>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</si>
  <si>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</si>
  <si>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</si>
  <si>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</si>
  <si>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</si>
  <si>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</si>
  <si>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</si>
  <si>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</si>
  <si>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</si>
  <si>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</si>
  <si>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</si>
  <si>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</si>
  <si>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</si>
  <si>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</si>
  <si>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</si>
  <si>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</si>
  <si>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</si>
  <si>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</si>
  <si>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</si>
  <si>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</si>
  <si>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</si>
  <si>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</si>
  <si>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</si>
  <si>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</si>
  <si>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</si>
  <si>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</si>
  <si>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</si>
  <si>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</si>
  <si>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</si>
  <si>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</si>
  <si>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</si>
  <si>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</si>
  <si>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</si>
  <si>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</si>
  <si>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</si>
  <si>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</si>
  <si>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</si>
  <si>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</si>
  <si>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</si>
  <si>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</si>
  <si>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</si>
  <si>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</si>
  <si>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</si>
  <si>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</si>
  <si>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</si>
  <si>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</si>
  <si>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</si>
  <si>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</si>
  <si>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</si>
  <si>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</si>
  <si>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</si>
  <si>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</si>
  <si>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</si>
  <si>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</si>
  <si>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</si>
  <si>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</si>
  <si>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</si>
  <si>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</si>
  <si>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</si>
  <si>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</si>
  <si>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</si>
  <si>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</si>
  <si>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</si>
  <si>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</si>
  <si>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</si>
  <si>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</si>
  <si>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</si>
  <si>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</si>
  <si>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</si>
  <si>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</si>
  <si>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</si>
  <si>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</si>
  <si>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</si>
  <si>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</si>
  <si>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</si>
  <si>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</si>
  <si>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</si>
  <si>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</si>
  <si>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</si>
  <si>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</si>
  <si>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</si>
  <si>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</si>
  <si>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</si>
  <si>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</si>
  <si>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</si>
  <si>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</si>
  <si>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</si>
  <si>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</si>
  <si>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</si>
  <si>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</si>
  <si>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</si>
  <si>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</si>
  <si>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</si>
  <si>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</si>
  <si>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</si>
  <si>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</si>
  <si>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</si>
  <si>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</si>
  <si>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</si>
  <si>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</si>
  <si>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</si>
  <si>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</si>
  <si>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</si>
  <si>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</si>
  <si>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</si>
  <si>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</si>
  <si>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</si>
  <si>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</si>
  <si>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</si>
  <si>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</si>
  <si>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</si>
  <si>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</si>
  <si>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</si>
  <si>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</si>
  <si>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</si>
  <si>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</si>
  <si>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</si>
  <si>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</si>
  <si>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</si>
  <si>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</si>
  <si>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</si>
  <si>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</si>
  <si>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</si>
  <si>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</si>
  <si>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</si>
  <si>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</si>
  <si>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</si>
  <si>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</si>
  <si>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</si>
  <si>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</si>
  <si>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</si>
  <si>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</si>
  <si>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</si>
  <si>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</si>
  <si>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</si>
  <si>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</si>
  <si>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</si>
  <si>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</si>
  <si>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</si>
  <si>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</si>
  <si>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</si>
  <si>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</si>
  <si>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</si>
  <si>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</si>
  <si>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</si>
  <si>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</si>
  <si>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</si>
  <si>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</si>
  <si>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</si>
  <si>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</si>
  <si>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</si>
  <si>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</si>
  <si>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</si>
  <si>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</si>
  <si>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</si>
  <si>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</si>
  <si>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</si>
  <si>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</si>
  <si>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</si>
  <si>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</si>
  <si>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</si>
  <si>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</si>
  <si>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</si>
  <si>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</si>
  <si>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</si>
  <si>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</si>
  <si>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</si>
  <si>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</si>
  <si>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</si>
  <si>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</si>
  <si>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</si>
  <si>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</si>
  <si>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</si>
  <si>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</si>
  <si>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</si>
  <si>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</si>
  <si>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</si>
  <si>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</si>
  <si>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</si>
  <si>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</si>
  <si>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</si>
  <si>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</si>
  <si>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</si>
  <si>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</si>
  <si>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</si>
  <si>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</si>
  <si>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</si>
  <si>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</si>
  <si>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</si>
  <si>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</si>
  <si>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</si>
  <si>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</si>
  <si>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</si>
  <si>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</si>
  <si>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</si>
  <si>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</si>
  <si>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</si>
  <si>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</si>
  <si>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</si>
  <si>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</si>
  <si>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</si>
  <si>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</si>
  <si>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</si>
  <si>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</si>
  <si>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</si>
  <si>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</si>
  <si>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</si>
  <si>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</si>
  <si>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</si>
  <si>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</si>
  <si>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</si>
  <si>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</si>
  <si>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</si>
  <si>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</si>
  <si>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</si>
  <si>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</si>
  <si>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</si>
  <si>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</si>
  <si>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</si>
  <si>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</si>
  <si>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</si>
  <si>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</si>
  <si>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</si>
  <si>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</si>
  <si>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</si>
  <si>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</si>
  <si>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</si>
  <si>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</si>
  <si>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</si>
  <si>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</si>
  <si>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</si>
  <si>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</si>
  <si>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</si>
  <si>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</si>
  <si>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</si>
  <si>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</si>
  <si>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</si>
  <si>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</si>
  <si>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</si>
  <si>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</si>
  <si>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</si>
  <si>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</si>
  <si>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</si>
  <si>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</si>
  <si>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</si>
  <si>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</si>
  <si>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</si>
  <si>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</si>
  <si>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</si>
  <si>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</si>
  <si>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</si>
  <si>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</si>
  <si>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</si>
  <si>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</si>
  <si>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</si>
  <si>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</si>
  <si>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</si>
  <si>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</si>
  <si>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</si>
  <si>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</si>
  <si>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</si>
  <si>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</si>
  <si>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</si>
  <si>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</si>
  <si>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</si>
  <si>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</si>
  <si>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</si>
  <si>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</si>
  <si>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</si>
  <si>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</si>
  <si>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</si>
  <si>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</si>
  <si>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</si>
  <si>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</si>
  <si>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</si>
  <si>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</si>
  <si>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</si>
  <si>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</si>
  <si>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</si>
  <si>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</si>
  <si>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</si>
  <si>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</si>
  <si>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</si>
  <si>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</si>
  <si>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</si>
  <si>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</si>
  <si>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</si>
  <si>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</si>
  <si>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</si>
  <si>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</si>
  <si>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</si>
  <si>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</si>
  <si>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</si>
  <si>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</si>
  <si>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</si>
  <si>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</si>
  <si>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</si>
  <si>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</si>
  <si>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</si>
  <si>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</si>
  <si>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</si>
  <si>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</si>
  <si>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</si>
  <si>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</si>
  <si>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</si>
  <si>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</si>
  <si>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</si>
  <si>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</si>
  <si>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</si>
  <si>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</si>
  <si>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</si>
  <si>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</si>
  <si>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</si>
  <si>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</si>
  <si>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</si>
  <si>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</si>
  <si>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</si>
  <si>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</si>
  <si>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</si>
  <si>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</si>
  <si>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</si>
  <si>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</si>
  <si>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</si>
  <si>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</si>
  <si>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</si>
  <si>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</si>
  <si>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</si>
  <si>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</si>
  <si>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</si>
  <si>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</si>
  <si>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</si>
  <si>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</si>
  <si>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</si>
  <si>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</si>
  <si>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</si>
  <si>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</si>
  <si>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</si>
  <si>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</si>
  <si>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</si>
  <si>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</si>
  <si>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</si>
  <si>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</si>
  <si>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</si>
  <si>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</si>
  <si>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</si>
  <si>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</si>
  <si>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</si>
  <si>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</si>
  <si>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</si>
  <si>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</si>
  <si>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</si>
  <si>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</si>
  <si>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</si>
  <si>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</si>
  <si>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</si>
  <si>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</si>
  <si>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</si>
  <si>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</si>
  <si>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</si>
  <si>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</si>
  <si>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</si>
  <si>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</si>
  <si>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</si>
  <si>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</si>
  <si>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</si>
  <si>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</si>
  <si>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</si>
  <si>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</si>
  <si>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</si>
  <si>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</si>
  <si>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</si>
  <si>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</si>
  <si>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</si>
  <si>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</si>
  <si>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</si>
  <si>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</si>
  <si>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</si>
  <si>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</si>
  <si>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</si>
  <si>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</si>
  <si>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</si>
  <si>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</si>
  <si>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</si>
  <si>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</si>
  <si>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</si>
  <si>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</si>
  <si>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</si>
  <si>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</si>
  <si>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</si>
  <si>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</si>
  <si>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</si>
  <si>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</si>
  <si>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</si>
  <si>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</si>
  <si>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</si>
  <si>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</si>
  <si>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</si>
  <si>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</si>
  <si>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</si>
  <si>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</si>
  <si>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</si>
  <si>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</si>
  <si>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</si>
  <si>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</si>
  <si>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</si>
  <si>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</si>
  <si>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</si>
  <si>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</si>
  <si>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</si>
  <si>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</si>
  <si>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</si>
  <si>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</si>
  <si>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</si>
  <si>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</si>
  <si>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</si>
  <si>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</si>
  <si>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</si>
  <si>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</si>
  <si>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</si>
  <si>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</si>
  <si>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</si>
  <si>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</si>
  <si>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</si>
  <si>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</si>
  <si>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</si>
  <si>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</si>
  <si>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</si>
  <si>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</si>
  <si>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</si>
  <si>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</si>
  <si>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</si>
  <si>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</si>
  <si>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</si>
  <si>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</si>
  <si>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</si>
  <si>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</si>
  <si>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</si>
  <si>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</si>
  <si>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</si>
  <si>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</si>
  <si>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</si>
  <si>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</si>
  <si>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</si>
  <si>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</si>
  <si>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</si>
  <si>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</si>
  <si>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</si>
  <si>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</si>
  <si>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</si>
  <si>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</si>
  <si>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</si>
  <si>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</si>
  <si>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</si>
  <si>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</si>
  <si>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</si>
  <si>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</si>
  <si>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</si>
  <si>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</si>
  <si>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</si>
  <si>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</si>
  <si>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</si>
  <si>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</si>
  <si>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</si>
  <si>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</si>
  <si>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</si>
  <si>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</si>
  <si>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</si>
  <si>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</si>
  <si>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</si>
  <si>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</si>
  <si>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</si>
  <si>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</si>
  <si>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</si>
  <si>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</si>
  <si>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</si>
  <si>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</si>
  <si>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</si>
  <si>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</si>
  <si>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</si>
  <si>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</si>
  <si>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</si>
  <si>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</si>
  <si>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</si>
  <si>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</si>
  <si>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</si>
  <si>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</si>
  <si>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</si>
  <si>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</si>
  <si>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</si>
  <si>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</si>
  <si>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</si>
  <si>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</si>
  <si>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</si>
  <si>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</si>
  <si>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</si>
  <si>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</si>
  <si>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</si>
  <si>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</si>
  <si>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</si>
  <si>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</si>
  <si>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</si>
  <si>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</si>
  <si>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</si>
  <si>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</si>
  <si>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</si>
  <si>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</si>
  <si>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</si>
  <si>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</si>
  <si>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</si>
  <si>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</si>
  <si>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</si>
  <si>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</si>
  <si>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</si>
  <si>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</si>
  <si>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</si>
  <si>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</si>
  <si>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</si>
  <si>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</si>
  <si>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</si>
  <si>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</si>
  <si>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</si>
  <si>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</si>
  <si>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</si>
  <si>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</si>
  <si>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</si>
  <si>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</si>
  <si>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</si>
  <si>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</si>
  <si>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</si>
  <si>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</si>
  <si>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</si>
  <si>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</si>
  <si>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</si>
  <si>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</si>
  <si>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</si>
  <si>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</si>
  <si>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</si>
  <si>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</si>
  <si>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</si>
  <si>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</si>
  <si>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</si>
  <si>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</si>
  <si>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</si>
  <si>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</si>
  <si>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</si>
  <si>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</si>
  <si>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</si>
  <si>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</si>
  <si>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</si>
  <si>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</si>
  <si>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</si>
  <si>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</si>
  <si>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</si>
  <si>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</si>
  <si>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</si>
  <si>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</si>
  <si>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</si>
  <si>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</si>
  <si>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</si>
  <si>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</si>
  <si>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</si>
  <si>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</si>
  <si>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</si>
  <si>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</si>
  <si>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</si>
  <si>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</si>
  <si>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</si>
  <si>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</si>
  <si>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</si>
  <si>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</si>
  <si>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</si>
  <si>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</si>
  <si>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</si>
  <si>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</si>
  <si>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</si>
  <si>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</si>
  <si>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</si>
  <si>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</si>
  <si>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</si>
  <si>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</si>
  <si>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</si>
  <si>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</si>
  <si>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</si>
  <si>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</si>
  <si>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</si>
  <si>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</si>
  <si>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</si>
  <si>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</si>
  <si>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</si>
  <si>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</si>
  <si>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</si>
  <si>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</si>
  <si>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</si>
  <si>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</si>
  <si>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</si>
  <si>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</si>
  <si>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</si>
  <si>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</si>
  <si>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</si>
  <si>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</si>
  <si>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</si>
  <si>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</si>
  <si>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</si>
  <si>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</si>
  <si>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</si>
  <si>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</si>
  <si>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</si>
  <si>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</si>
  <si>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</si>
  <si>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</si>
  <si>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</si>
  <si>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</si>
  <si>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</si>
  <si>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</si>
  <si>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</si>
  <si>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</si>
  <si>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</si>
  <si>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</si>
  <si>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</si>
  <si>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</si>
  <si>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</si>
  <si>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</si>
  <si>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</si>
  <si>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</si>
  <si>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</si>
  <si>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</si>
  <si>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</si>
  <si>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</si>
  <si>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</si>
  <si>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</si>
  <si>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</si>
  <si>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</si>
  <si>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</si>
  <si>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</si>
  <si>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</si>
  <si>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</si>
  <si>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</si>
  <si>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</si>
  <si>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</si>
  <si>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</si>
  <si>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</si>
  <si>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</si>
  <si>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</si>
  <si>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</si>
  <si>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</si>
  <si>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</si>
  <si>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</si>
  <si>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</si>
  <si>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</si>
  <si>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</si>
  <si>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</si>
  <si>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</si>
  <si>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</si>
  <si>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</si>
  <si>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</si>
  <si>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</si>
  <si>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</si>
  <si>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</si>
  <si>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</si>
  <si>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</si>
  <si>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</si>
  <si>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</si>
  <si>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</si>
  <si>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</si>
  <si>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</si>
  <si>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</si>
  <si>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</si>
  <si>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</si>
  <si>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</si>
  <si>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</si>
  <si>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</si>
  <si>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</si>
  <si>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</si>
  <si>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</si>
  <si>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</si>
  <si>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</si>
  <si>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</si>
  <si>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</si>
  <si>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</si>
  <si>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</si>
  <si>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</si>
  <si>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</si>
  <si>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</si>
  <si>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</si>
  <si>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</si>
  <si>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</si>
  <si>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</si>
  <si>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</si>
  <si>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</si>
  <si>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</si>
  <si>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</si>
  <si>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</si>
  <si>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</si>
  <si>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</si>
  <si>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</si>
  <si>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</si>
  <si>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</si>
  <si>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</si>
  <si>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</si>
  <si>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</si>
  <si>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</si>
  <si>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</si>
  <si>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</si>
  <si>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</si>
  <si>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</si>
  <si>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</si>
  <si>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</si>
  <si>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</si>
  <si>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</si>
  <si>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</si>
  <si>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</si>
  <si>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</si>
  <si>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</si>
  <si>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</si>
  <si>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</si>
  <si>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</si>
  <si>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</si>
  <si>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</si>
  <si>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</si>
  <si>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</si>
  <si>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</si>
  <si>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</si>
  <si>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</si>
  <si>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</si>
  <si>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</si>
  <si>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</si>
  <si>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</si>
  <si>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</si>
  <si>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</si>
  <si>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</si>
  <si>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</si>
  <si>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</si>
  <si>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</si>
  <si>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</si>
  <si>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</si>
  <si>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</si>
  <si>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</si>
  <si>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</si>
  <si>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</si>
  <si>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</si>
  <si>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</si>
  <si>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</si>
  <si>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</si>
  <si>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</si>
  <si>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</si>
  <si>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</si>
  <si>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</si>
  <si>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</si>
  <si>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</si>
  <si>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</si>
  <si>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</si>
  <si>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</si>
  <si>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</si>
  <si>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</si>
  <si>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</si>
  <si>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</si>
  <si>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</si>
  <si>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</si>
  <si>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</si>
  <si>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</si>
  <si>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</si>
  <si>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</si>
  <si>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</si>
  <si>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</si>
  <si>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</si>
  <si>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</si>
  <si>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</si>
  <si>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</si>
  <si>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</si>
  <si>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</si>
  <si>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</si>
  <si>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</si>
  <si>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</si>
  <si>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</si>
  <si>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</si>
  <si>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</si>
  <si>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</si>
  <si>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</si>
  <si>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</si>
  <si>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</si>
  <si>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</si>
  <si>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</si>
  <si>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</si>
  <si>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</si>
  <si>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</si>
  <si>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</si>
  <si>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</si>
  <si>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</si>
  <si>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</si>
  <si>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</si>
  <si>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</si>
  <si>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</si>
  <si>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</si>
  <si>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</si>
  <si>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</si>
  <si>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</si>
  <si>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</si>
  <si>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</si>
  <si>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</si>
  <si>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</si>
  <si>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</si>
  <si>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</si>
  <si>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</si>
  <si>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</si>
  <si>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</si>
  <si>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</si>
  <si>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</si>
  <si>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</si>
  <si>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</si>
  <si>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</si>
  <si>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</si>
  <si>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</si>
  <si>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</si>
  <si>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</si>
  <si>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</si>
  <si>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</si>
  <si>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</si>
  <si>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</si>
  <si>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</si>
  <si>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</si>
  <si>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</si>
  <si>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</si>
  <si>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</si>
  <si>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</si>
  <si>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</si>
  <si>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</si>
  <si>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</si>
  <si>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</si>
  <si>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</si>
  <si>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</si>
  <si>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</si>
  <si>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</si>
  <si>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</si>
  <si>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</si>
  <si>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</si>
  <si>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</si>
  <si>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</si>
  <si>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</si>
  <si>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</si>
  <si>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</si>
  <si>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</si>
  <si>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</si>
  <si>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</si>
  <si>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</si>
  <si>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</si>
  <si>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</si>
  <si>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</si>
  <si>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</si>
  <si>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</si>
  <si>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</si>
  <si>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</si>
  <si>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</si>
  <si>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</si>
  <si>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</si>
  <si>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</si>
  <si>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</si>
  <si>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</si>
  <si>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</si>
  <si>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</si>
  <si>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</si>
  <si>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</si>
  <si>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</si>
  <si>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</si>
  <si>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</si>
  <si>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</si>
  <si>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</si>
  <si>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</si>
  <si>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</si>
  <si>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</si>
  <si>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</si>
  <si>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</si>
  <si>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</si>
  <si>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</si>
  <si>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</si>
  <si>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</si>
  <si>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</si>
  <si>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</si>
  <si>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</si>
  <si>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</si>
  <si>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</si>
  <si>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</si>
  <si>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</si>
  <si>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</si>
  <si>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</si>
  <si>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</si>
  <si>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</si>
  <si>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</si>
  <si>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</si>
  <si>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</si>
  <si>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</si>
  <si>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</si>
  <si>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</si>
  <si>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</si>
  <si>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</si>
  <si>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</si>
  <si>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</si>
  <si>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</si>
  <si>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</si>
  <si>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</si>
  <si>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</si>
  <si>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</si>
  <si>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</si>
  <si>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</si>
  <si>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</si>
  <si>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</si>
  <si>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</si>
  <si>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</si>
  <si>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</si>
  <si>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</si>
  <si>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</si>
  <si>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</si>
  <si>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</si>
  <si>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</si>
  <si>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</si>
  <si>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</si>
  <si>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</si>
  <si>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</si>
  <si>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</si>
  <si>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</si>
  <si>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</si>
  <si>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</si>
  <si>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</si>
  <si>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</si>
  <si>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</si>
  <si>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</si>
  <si>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</si>
  <si>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</si>
  <si>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</si>
  <si>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</si>
  <si>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</si>
  <si>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</si>
  <si>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</si>
  <si>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</si>
  <si>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</si>
  <si>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</si>
  <si>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</si>
  <si>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</si>
  <si>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</si>
  <si>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</si>
  <si>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</si>
  <si>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</si>
  <si>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</si>
  <si>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</si>
  <si>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</si>
  <si>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</si>
  <si>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</si>
  <si>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</si>
  <si>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</si>
  <si>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</si>
  <si>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</si>
  <si>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</si>
  <si>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</si>
  <si>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</si>
  <si>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</si>
  <si>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</si>
  <si>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</si>
  <si>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</si>
  <si>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</si>
  <si>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</si>
  <si>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</si>
  <si>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</si>
  <si>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</si>
  <si>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</si>
  <si>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</si>
  <si>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</si>
  <si>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</si>
  <si>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</si>
  <si>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</si>
  <si>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</si>
  <si>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</si>
  <si>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</si>
  <si>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</si>
  <si>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</si>
  <si>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</si>
  <si>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</si>
  <si>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</si>
  <si>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</si>
  <si>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</si>
  <si>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</si>
  <si>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</si>
  <si>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</si>
  <si>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</si>
  <si>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</si>
  <si>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</si>
  <si>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</si>
  <si>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</si>
  <si>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</si>
  <si>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</si>
  <si>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</si>
  <si>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</si>
  <si>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</si>
  <si>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</si>
  <si>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</si>
  <si>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</si>
  <si>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</si>
  <si>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</si>
  <si>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</si>
  <si>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</si>
  <si>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</si>
  <si>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</si>
  <si>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</si>
  <si>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</si>
  <si>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</si>
  <si>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</si>
  <si>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</si>
  <si>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</si>
  <si>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</si>
  <si>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</si>
  <si>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</si>
  <si>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</si>
  <si>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</si>
  <si>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</si>
  <si>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</si>
  <si>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</si>
  <si>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</si>
  <si>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</si>
  <si>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</si>
  <si>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</si>
  <si>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</si>
  <si>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</si>
  <si>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</si>
  <si>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</si>
  <si>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</si>
  <si>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</si>
  <si>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</si>
  <si>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</si>
  <si>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</si>
  <si>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</si>
  <si>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</si>
  <si>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</si>
  <si>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</si>
  <si>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</si>
  <si>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</si>
  <si>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</si>
  <si>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</si>
  <si>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</si>
  <si>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</si>
  <si>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</si>
  <si>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</si>
  <si>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</si>
  <si>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</si>
  <si>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</si>
  <si>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</si>
  <si>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</si>
  <si>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</si>
  <si>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</si>
  <si>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</si>
  <si>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</si>
  <si>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</si>
  <si>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</si>
  <si>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</si>
  <si>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</si>
  <si>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</si>
  <si>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</si>
  <si>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</si>
  <si>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</si>
  <si>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</si>
  <si>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</si>
  <si>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</si>
  <si>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</si>
  <si>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</si>
  <si>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</si>
  <si>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</si>
  <si>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</si>
  <si>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</si>
  <si>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</si>
  <si>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</si>
  <si>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</si>
  <si>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</si>
  <si>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</si>
  <si>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</si>
  <si>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</si>
  <si>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</si>
  <si>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</si>
  <si>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</si>
  <si>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</si>
  <si>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</si>
  <si>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</si>
  <si>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</si>
  <si>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</si>
  <si>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</si>
  <si>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</si>
  <si>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</si>
  <si>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</si>
  <si>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</si>
  <si>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</si>
  <si>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</si>
  <si>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</si>
  <si>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</si>
  <si>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</si>
  <si>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</si>
  <si>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</si>
  <si>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</si>
  <si>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</si>
  <si>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</si>
  <si>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</si>
  <si>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</si>
  <si>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</si>
  <si>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</si>
  <si>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</si>
  <si>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</si>
  <si>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</si>
  <si>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</si>
  <si>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</si>
  <si>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</si>
  <si>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</si>
  <si>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</si>
  <si>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</si>
  <si>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</si>
  <si>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</si>
  <si>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</si>
  <si>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</si>
  <si>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</si>
  <si>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</si>
  <si>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</si>
  <si>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</si>
  <si>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</si>
  <si>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</si>
  <si>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</si>
  <si>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</si>
  <si>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</si>
  <si>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</si>
  <si>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</si>
  <si>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</si>
  <si>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</si>
  <si>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</si>
  <si>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</si>
  <si>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</si>
  <si>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</si>
  <si>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</si>
  <si>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</si>
  <si>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</si>
  <si>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</si>
  <si>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</si>
  <si>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</si>
  <si>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</si>
  <si>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</si>
  <si>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</si>
  <si>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</si>
  <si>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</si>
  <si>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</si>
  <si>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</si>
  <si>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</si>
  <si>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</si>
  <si>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</si>
  <si>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</si>
  <si>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</si>
  <si>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</si>
  <si>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</si>
  <si>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</si>
  <si>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</si>
  <si>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</si>
  <si>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</si>
  <si>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</si>
  <si>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</si>
  <si>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</si>
  <si>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</si>
  <si>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</si>
  <si>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</si>
  <si>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</si>
  <si>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</si>
  <si>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</si>
  <si>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</si>
  <si>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</si>
  <si>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</si>
  <si>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</si>
  <si>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</si>
  <si>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</si>
  <si>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</si>
  <si>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</si>
  <si>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</si>
  <si>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</si>
  <si>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</si>
  <si>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</si>
  <si>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</si>
  <si>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</si>
  <si>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</si>
  <si>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</si>
  <si>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</si>
  <si>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</si>
  <si>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</si>
  <si>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</si>
  <si>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</si>
  <si>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</si>
  <si>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</si>
  <si>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</si>
  <si>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</si>
  <si>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</si>
  <si>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</si>
  <si>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</si>
  <si>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</si>
  <si>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</si>
  <si>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</si>
  <si>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</si>
  <si>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</si>
  <si>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</si>
  <si>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</si>
  <si>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</si>
  <si>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</si>
  <si>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</si>
  <si>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</si>
  <si>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</si>
  <si>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</si>
  <si>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</si>
  <si>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</si>
  <si>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</si>
  <si>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</si>
  <si>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</si>
  <si>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</si>
  <si>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</si>
  <si>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</si>
  <si>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</si>
  <si>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</si>
  <si>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</si>
  <si>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</si>
  <si>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</si>
  <si>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</si>
  <si>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</si>
  <si>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</si>
  <si>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</si>
  <si>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</si>
  <si>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</si>
  <si>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</si>
  <si>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</si>
  <si>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</si>
  <si>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</si>
  <si>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</si>
  <si>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</si>
  <si>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</si>
  <si>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</si>
  <si>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</si>
  <si>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</si>
  <si>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</si>
  <si>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</si>
  <si>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</si>
  <si>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</si>
  <si>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</si>
  <si>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</si>
  <si>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</si>
  <si>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</si>
  <si>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</si>
  <si>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</si>
  <si>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</si>
  <si>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</si>
  <si>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</si>
  <si>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</si>
  <si>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</si>
  <si>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</si>
  <si>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</si>
  <si>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</si>
  <si>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</si>
  <si>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</si>
  <si>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</si>
  <si>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</si>
  <si>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</si>
  <si>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</si>
  <si>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</si>
  <si>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</si>
  <si>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</si>
  <si>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</si>
  <si>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</si>
  <si>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</si>
  <si>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</si>
  <si>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</si>
  <si>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</si>
  <si>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</si>
  <si>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</si>
  <si>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</si>
  <si>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</si>
  <si>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</si>
  <si>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</si>
  <si>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</si>
  <si>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</si>
  <si>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</si>
  <si>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</si>
  <si>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</si>
  <si>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</si>
  <si>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</si>
  <si>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</si>
  <si>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</si>
  <si>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</si>
  <si>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</si>
  <si>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</si>
  <si>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</si>
  <si>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</si>
  <si>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</si>
  <si>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</si>
  <si>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</si>
  <si>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</si>
  <si>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</si>
  <si>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</si>
  <si>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</si>
  <si>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</si>
  <si>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</si>
  <si>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</si>
  <si>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</si>
  <si>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</si>
  <si>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</si>
  <si>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</si>
  <si>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</si>
  <si>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</si>
  <si>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</si>
  <si>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</si>
  <si>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</si>
  <si>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</si>
  <si>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</si>
  <si>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</si>
  <si>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</si>
  <si>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</si>
  <si>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</si>
  <si>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</si>
  <si>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</si>
  <si>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</si>
  <si>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</si>
  <si>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</si>
  <si>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</si>
  <si>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</si>
  <si>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</si>
  <si>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</si>
  <si>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</si>
  <si>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</si>
  <si>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</si>
  <si>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</si>
  <si>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</si>
  <si>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</si>
  <si>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</si>
  <si>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</si>
  <si>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</si>
  <si>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</si>
  <si>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</si>
  <si>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</si>
  <si>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</si>
  <si>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</si>
  <si>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</si>
  <si>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</si>
  <si>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</si>
  <si>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</si>
  <si>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</si>
  <si>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</si>
  <si>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</si>
  <si>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</si>
  <si>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</si>
  <si>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</si>
  <si>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</si>
  <si>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</si>
  <si>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</si>
  <si>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</si>
  <si>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</si>
  <si>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</si>
  <si>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</si>
  <si>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</si>
  <si>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</si>
  <si>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</si>
  <si>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</si>
  <si>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</si>
  <si>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</si>
  <si>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</si>
  <si>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</si>
  <si>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</si>
  <si>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</si>
  <si>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</si>
  <si>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</si>
  <si>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</si>
  <si>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</si>
  <si>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</si>
  <si>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</si>
  <si>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</si>
  <si>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</si>
  <si>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</si>
  <si>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</si>
  <si>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</si>
  <si>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</si>
  <si>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</si>
  <si>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</si>
  <si>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</si>
  <si>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</si>
  <si>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</si>
  <si>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</si>
  <si>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</si>
  <si>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</si>
  <si>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</si>
  <si>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</si>
  <si>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</si>
  <si>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</si>
  <si>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</si>
  <si>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</si>
  <si>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</si>
  <si>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</si>
  <si>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</si>
  <si>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</si>
  <si>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</si>
  <si>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</si>
  <si>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</si>
  <si>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</si>
  <si>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</si>
  <si>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</si>
  <si>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</si>
  <si>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</si>
  <si>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</si>
  <si>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</si>
  <si>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</si>
  <si>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</si>
  <si>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</si>
  <si>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</si>
  <si>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</si>
  <si>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</si>
  <si>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</si>
  <si>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</si>
  <si>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</si>
  <si>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</si>
  <si>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</si>
  <si>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</si>
  <si>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</si>
  <si>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</si>
  <si>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</si>
  <si>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</si>
  <si>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</si>
  <si>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</si>
  <si>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</si>
  <si>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</si>
  <si>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</si>
  <si>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</si>
  <si>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</si>
  <si>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</si>
  <si>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</si>
  <si>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</si>
  <si>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</si>
  <si>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</si>
  <si>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</si>
  <si>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</si>
  <si>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</si>
  <si>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</si>
  <si>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</si>
  <si>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</si>
  <si>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</si>
  <si>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</si>
  <si>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</si>
  <si>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</si>
  <si>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</si>
  <si>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</si>
  <si>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</si>
  <si>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</si>
  <si>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</si>
  <si>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</si>
  <si>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</si>
  <si>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</si>
  <si>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</si>
  <si>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</si>
  <si>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</si>
  <si>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</si>
  <si>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</si>
  <si>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</si>
  <si>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</si>
  <si>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</si>
  <si>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</si>
  <si>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</si>
  <si>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</si>
  <si>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</si>
  <si>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</si>
  <si>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</si>
  <si>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</si>
  <si>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</si>
  <si>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</si>
  <si>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</si>
  <si>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</si>
  <si>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</si>
  <si>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</si>
  <si>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</si>
  <si>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</si>
  <si>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</si>
  <si>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</si>
  <si>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</si>
  <si>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</si>
  <si>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</si>
  <si>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</si>
  <si>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</si>
  <si>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</si>
  <si>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</si>
  <si>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</si>
  <si>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</si>
  <si>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</si>
  <si>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</si>
  <si>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</si>
  <si>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</si>
  <si>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</si>
  <si>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</si>
  <si>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</si>
  <si>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</si>
  <si>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</si>
  <si>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</si>
  <si>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</si>
  <si>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</si>
  <si>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</si>
  <si>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</si>
  <si>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</si>
  <si>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</si>
  <si>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</si>
  <si>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</si>
  <si>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</si>
  <si>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</si>
  <si>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</si>
  <si>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</si>
  <si>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</si>
  <si>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</si>
  <si>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</si>
  <si>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</si>
  <si>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</si>
  <si>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</si>
  <si>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</si>
  <si>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</si>
  <si>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</si>
  <si>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</si>
  <si>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</si>
  <si>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</si>
  <si>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</si>
  <si>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</si>
  <si>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</si>
  <si>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</si>
  <si>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</si>
  <si>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</si>
  <si>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</si>
  <si>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</si>
  <si>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</si>
  <si>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</si>
  <si>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</si>
  <si>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</si>
  <si>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</si>
  <si>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</si>
  <si>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</si>
  <si>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</si>
  <si>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</si>
  <si>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</si>
  <si>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</si>
  <si>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</si>
  <si>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</si>
  <si>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</si>
  <si>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</si>
  <si>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</si>
  <si>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</si>
  <si>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</si>
  <si>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</si>
  <si>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</si>
  <si>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</si>
  <si>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</si>
  <si>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</si>
  <si>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</si>
  <si>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</si>
  <si>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</si>
  <si>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</si>
  <si>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</si>
  <si>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</si>
  <si>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</si>
  <si>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</si>
  <si>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</si>
  <si>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</si>
  <si>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</si>
  <si>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</si>
  <si>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</si>
  <si>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</si>
  <si>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</si>
  <si>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</si>
  <si>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</si>
  <si>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</si>
  <si>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</si>
  <si>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</si>
  <si>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</si>
  <si>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</si>
  <si>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</si>
  <si>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</si>
  <si>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</si>
  <si>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</si>
  <si>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</si>
  <si>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</si>
  <si>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</si>
  <si>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</si>
  <si>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</si>
  <si>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</si>
  <si>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</si>
  <si>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</si>
  <si>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</si>
  <si>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</si>
  <si>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</si>
  <si>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</si>
  <si>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</si>
  <si>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</si>
  <si>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</si>
  <si>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</si>
  <si>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</si>
  <si>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</si>
  <si>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</si>
  <si>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</si>
  <si>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</si>
  <si>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</si>
  <si>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</si>
  <si>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</si>
  <si>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</si>
  <si>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</si>
  <si>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</si>
  <si>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</si>
  <si>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</si>
  <si>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</si>
  <si>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</si>
  <si>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</si>
  <si>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</si>
  <si>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</si>
  <si>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</si>
  <si>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</si>
  <si>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</si>
  <si>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</si>
  <si>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</si>
  <si>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</si>
  <si>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</si>
  <si>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</si>
  <si>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</si>
  <si>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</si>
  <si>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</si>
  <si>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</si>
  <si>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</si>
  <si>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</si>
  <si>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</si>
  <si>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</si>
  <si>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</si>
  <si>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</si>
  <si>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</si>
  <si>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</si>
  <si>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</si>
  <si>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</si>
  <si>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</si>
  <si>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</si>
  <si>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</si>
  <si>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</si>
  <si>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</si>
  <si>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</si>
  <si>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</si>
  <si>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</si>
  <si>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</si>
  <si>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</si>
  <si>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</si>
  <si>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</si>
  <si>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</si>
  <si>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</si>
  <si>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</si>
  <si>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</si>
  <si>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</si>
  <si>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</si>
  <si>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</si>
  <si>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</si>
  <si>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</si>
  <si>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</si>
  <si>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</si>
  <si>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</si>
  <si>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</si>
  <si>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</si>
  <si>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</si>
  <si>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</si>
  <si>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</si>
  <si>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</si>
  <si>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</si>
  <si>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</si>
  <si>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</si>
  <si>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</si>
  <si>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</si>
  <si>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</si>
  <si>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</si>
  <si>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</si>
  <si>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</si>
  <si>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</si>
  <si>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</si>
  <si>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</si>
  <si>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</si>
  <si>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</si>
  <si>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</si>
  <si>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</si>
  <si>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</si>
  <si>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</si>
  <si>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</si>
  <si>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</si>
  <si>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</si>
  <si>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</si>
  <si>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</si>
  <si>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</si>
  <si>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</si>
  <si>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</si>
  <si>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</si>
  <si>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</si>
  <si>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</si>
  <si>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</si>
  <si>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</si>
  <si>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</si>
  <si>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</si>
  <si>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</si>
  <si>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</si>
  <si>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</si>
  <si>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</si>
  <si>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</si>
  <si>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</si>
  <si>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</si>
  <si>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</si>
  <si>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</si>
  <si>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</si>
  <si>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</si>
  <si>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</si>
  <si>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</si>
  <si>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</si>
  <si>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</si>
  <si>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</si>
  <si>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</si>
  <si>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</si>
  <si>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</si>
  <si>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</si>
  <si>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</si>
  <si>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</si>
  <si>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</si>
  <si>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</si>
  <si>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</si>
  <si>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</si>
  <si>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</si>
  <si>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</si>
  <si>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</si>
  <si>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</si>
  <si>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</si>
  <si>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</si>
  <si>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</si>
  <si>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</si>
  <si>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</si>
  <si>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</si>
  <si>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</si>
  <si>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</si>
  <si>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</si>
  <si>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</si>
  <si>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</si>
  <si>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</si>
  <si>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</si>
  <si>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</si>
  <si>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</si>
  <si>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</si>
  <si>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</si>
  <si>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</si>
  <si>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</si>
  <si>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</si>
  <si>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</si>
  <si>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</si>
  <si>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</si>
  <si>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</si>
  <si>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</si>
  <si>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</si>
  <si>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</si>
  <si>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</si>
  <si>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</si>
  <si>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</si>
  <si>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</si>
  <si>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</si>
  <si>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</si>
  <si>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</si>
  <si>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</si>
  <si>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</si>
  <si>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</si>
  <si>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</si>
  <si>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</si>
  <si>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</si>
  <si>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</si>
  <si>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</si>
  <si>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</si>
  <si>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</si>
  <si>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</si>
  <si>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</si>
  <si>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</si>
  <si>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</si>
  <si>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</si>
  <si>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</si>
  <si>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</si>
  <si>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</si>
  <si>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</si>
  <si>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</si>
  <si>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</si>
  <si>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</si>
  <si>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</si>
  <si>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</si>
  <si>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</si>
  <si>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</si>
  <si>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</si>
  <si>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</si>
  <si>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</si>
  <si>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</si>
  <si>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</si>
  <si>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</si>
  <si>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</si>
  <si>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</si>
  <si>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</si>
  <si>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</si>
  <si>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</si>
  <si>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</si>
  <si>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</si>
  <si>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</si>
  <si>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</si>
  <si>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</si>
  <si>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</si>
  <si>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</si>
  <si>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</si>
  <si>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</si>
  <si>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</si>
  <si>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</si>
  <si>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</si>
  <si>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</si>
  <si>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</si>
  <si>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</si>
  <si>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</si>
  <si>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</si>
  <si>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</si>
  <si>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</si>
  <si>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</si>
  <si>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</si>
  <si>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</si>
  <si>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</si>
  <si>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</si>
  <si>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</si>
  <si>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</si>
  <si>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</si>
  <si>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</si>
  <si>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</si>
  <si>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</si>
  <si>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</si>
  <si>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</si>
  <si>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</si>
  <si>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</si>
  <si>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</si>
  <si>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</si>
  <si>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</si>
  <si>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</si>
  <si>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</si>
  <si>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</si>
  <si>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</si>
  <si>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</si>
  <si>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</si>
  <si>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</si>
  <si>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</si>
  <si>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</si>
  <si>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</si>
  <si>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</si>
  <si>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</si>
  <si>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</si>
  <si>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</si>
  <si>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</si>
  <si>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</si>
  <si>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</si>
  <si>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</si>
  <si>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</si>
  <si>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</si>
  <si>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</si>
  <si>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</si>
  <si>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</si>
  <si>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</si>
  <si>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</si>
  <si>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</si>
  <si>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</si>
  <si>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</si>
  <si>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</si>
  <si>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</si>
  <si>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</si>
  <si>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</si>
  <si>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</si>
  <si>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</si>
  <si>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</si>
  <si>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</si>
  <si>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</si>
  <si>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</si>
  <si>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</si>
  <si>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</si>
  <si>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</si>
  <si>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</si>
  <si>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</si>
  <si>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</si>
  <si>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</si>
  <si>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</si>
  <si>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</si>
  <si>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</si>
  <si>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</si>
  <si>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</si>
  <si>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</si>
  <si>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</si>
  <si>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</si>
  <si>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</si>
  <si>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</si>
  <si>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</si>
  <si>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</si>
  <si>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</si>
  <si>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</si>
  <si>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</si>
  <si>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</si>
  <si>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</si>
  <si>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</si>
  <si>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</si>
  <si>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</si>
  <si>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</si>
  <si>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</si>
  <si>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</si>
  <si>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</si>
  <si>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</si>
  <si>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</si>
  <si>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</si>
  <si>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</si>
  <si>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</si>
  <si>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</si>
  <si>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</si>
  <si>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</si>
  <si>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</si>
  <si>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</si>
  <si>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</si>
  <si>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</si>
  <si>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</si>
  <si>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</si>
  <si>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</si>
  <si>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</si>
  <si>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</si>
  <si>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</si>
  <si>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</si>
  <si>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</si>
  <si>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</si>
  <si>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</si>
  <si>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</si>
  <si>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</si>
  <si>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</si>
  <si>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</si>
  <si>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</si>
  <si>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</si>
  <si>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</si>
  <si>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</si>
  <si>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</si>
  <si>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</si>
  <si>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</si>
  <si>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</si>
  <si>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</si>
  <si>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</si>
  <si>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</si>
  <si>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</si>
  <si>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</si>
  <si>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</si>
  <si>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</si>
  <si>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</si>
  <si>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</si>
  <si>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</si>
  <si>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</si>
  <si>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</si>
  <si>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</si>
  <si>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</si>
  <si>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</si>
  <si>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</si>
  <si>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</si>
  <si>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</si>
  <si>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</si>
  <si>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</si>
  <si>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</si>
  <si>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</si>
  <si>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</si>
  <si>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</si>
  <si>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</si>
  <si>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</si>
  <si>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</si>
  <si>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</si>
  <si>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</si>
  <si>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</si>
  <si>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</si>
  <si>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</si>
  <si>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</si>
  <si>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</si>
  <si>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</si>
  <si>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</si>
  <si>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</si>
  <si>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</si>
  <si>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</si>
  <si>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</si>
  <si>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</si>
  <si>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</si>
  <si>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</si>
  <si>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</si>
  <si>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</si>
  <si>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</si>
  <si>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</si>
  <si>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</si>
  <si>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</si>
  <si>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</si>
  <si>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</si>
  <si>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</si>
  <si>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</si>
  <si>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</si>
  <si>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</si>
  <si>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</si>
  <si>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</si>
  <si>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</si>
  <si>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</si>
  <si>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</si>
  <si>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</si>
  <si>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</si>
  <si>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</si>
  <si>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</si>
  <si>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</si>
  <si>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</si>
  <si>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</si>
  <si>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</si>
  <si>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</si>
  <si>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</si>
  <si>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</si>
  <si>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</si>
  <si>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</si>
  <si>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</si>
  <si>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</si>
  <si>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</si>
  <si>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</si>
  <si>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</si>
  <si>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</si>
  <si>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</si>
  <si>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</si>
  <si>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</si>
  <si>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</si>
  <si>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</si>
  <si>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</si>
  <si>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</si>
  <si>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</si>
  <si>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</si>
  <si>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</si>
  <si>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</si>
  <si>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</si>
  <si>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</si>
  <si>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</si>
  <si>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</si>
  <si>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</si>
  <si>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</si>
  <si>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</si>
  <si>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</si>
  <si>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</si>
  <si>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</si>
  <si>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</si>
  <si>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</si>
  <si>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</si>
  <si>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</si>
  <si>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</si>
  <si>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</si>
  <si>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</si>
  <si>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</si>
  <si>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</si>
  <si>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</si>
  <si>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</si>
  <si>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</si>
  <si>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</si>
  <si>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</si>
  <si>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</si>
  <si>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</si>
  <si>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</si>
  <si>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</si>
  <si>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</si>
  <si>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</si>
  <si>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</si>
  <si>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</si>
  <si>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</si>
  <si>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</si>
  <si>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</si>
  <si>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</si>
  <si>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</si>
  <si>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</si>
  <si>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</si>
  <si>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</si>
  <si>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</si>
  <si>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</si>
  <si>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</si>
  <si>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</si>
  <si>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</si>
  <si>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</si>
  <si>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</si>
  <si>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</si>
  <si>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</si>
  <si>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</si>
  <si>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</si>
  <si>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</si>
  <si>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</si>
  <si>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</si>
  <si>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</si>
  <si>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</si>
  <si>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</si>
  <si>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</si>
  <si>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</si>
  <si>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</si>
  <si>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</si>
  <si>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</si>
  <si>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</si>
  <si>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</si>
  <si>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</si>
  <si>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</si>
  <si>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</si>
  <si>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</si>
  <si>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</si>
  <si>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</si>
  <si>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</si>
  <si>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</si>
  <si>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</si>
  <si>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</si>
  <si>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</si>
  <si>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</si>
  <si>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</si>
  <si>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</si>
  <si>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</si>
  <si>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</si>
  <si>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</si>
  <si>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</si>
  <si>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</si>
  <si>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</si>
  <si>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</si>
  <si>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</si>
  <si>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</si>
  <si>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</si>
  <si>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</si>
  <si>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</si>
  <si>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</si>
  <si>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</si>
  <si>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</si>
  <si>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</si>
  <si>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</si>
  <si>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</si>
  <si>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</si>
  <si>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</si>
  <si>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</si>
  <si>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</si>
  <si>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</si>
  <si>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</si>
  <si>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</si>
  <si>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</si>
  <si>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</si>
  <si>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</si>
  <si>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</si>
  <si>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</si>
  <si>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</si>
  <si>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</si>
  <si>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</si>
  <si>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</si>
  <si>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</si>
  <si>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</si>
  <si>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</si>
  <si>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</si>
  <si>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</si>
  <si>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</si>
  <si>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</si>
  <si>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</si>
  <si>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</si>
  <si>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</si>
  <si>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</si>
  <si>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</si>
  <si>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</si>
  <si>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</si>
  <si>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</si>
  <si>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</si>
  <si>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</si>
  <si>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</si>
  <si>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</si>
  <si>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</si>
  <si>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</si>
  <si>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</si>
  <si>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</si>
  <si>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</si>
  <si>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</si>
  <si>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</si>
  <si>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</si>
  <si>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</si>
  <si>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</si>
  <si>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</si>
  <si>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</si>
  <si>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</si>
  <si>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</si>
  <si>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</si>
  <si>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</si>
  <si>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</si>
  <si>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</si>
  <si>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</si>
  <si>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</si>
  <si>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</si>
  <si>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</si>
  <si>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</si>
  <si>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</si>
  <si>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</si>
  <si>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</si>
  <si>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</si>
  <si>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</si>
  <si>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</si>
  <si>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</si>
  <si>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</si>
  <si>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</si>
  <si>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</si>
  <si>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</si>
  <si>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</si>
  <si>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</si>
  <si>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</si>
  <si>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</si>
  <si>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</si>
  <si>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</si>
  <si>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</si>
  <si>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</si>
  <si>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</si>
  <si>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</si>
  <si>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</si>
  <si>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</si>
  <si>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</si>
  <si>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</si>
  <si>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</si>
  <si>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</si>
  <si>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</si>
  <si>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</si>
  <si>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</si>
  <si>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</si>
  <si>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</si>
  <si>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</si>
  <si>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</si>
  <si>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</si>
  <si>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</si>
  <si>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</si>
  <si>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</si>
  <si>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</si>
  <si>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</si>
  <si>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</si>
  <si>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</si>
  <si>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</si>
  <si>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</si>
  <si>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</si>
  <si>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</si>
  <si>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</si>
  <si>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</si>
  <si>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</si>
  <si>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</si>
  <si>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</si>
  <si>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</si>
  <si>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</si>
  <si>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</si>
  <si>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</si>
  <si>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</si>
  <si>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</si>
  <si>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</si>
  <si>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</si>
  <si>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</si>
  <si>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</si>
  <si>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</si>
  <si>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</si>
  <si>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</si>
  <si>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</si>
  <si>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</si>
  <si>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</si>
  <si>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</si>
  <si>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</si>
  <si>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</si>
  <si>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</si>
  <si>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</si>
  <si>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</si>
  <si>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</si>
  <si>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</si>
  <si>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</si>
  <si>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</si>
  <si>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</si>
  <si>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</si>
  <si>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</si>
  <si>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</si>
  <si>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</si>
  <si>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</si>
  <si>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</si>
  <si>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</si>
  <si>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</si>
  <si>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</si>
  <si>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</si>
  <si>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</si>
  <si>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</si>
  <si>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</si>
  <si>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</si>
  <si>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</si>
  <si>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</si>
  <si>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</si>
  <si>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</si>
  <si>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</si>
  <si>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</si>
  <si>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</si>
  <si>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</si>
  <si>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</si>
  <si>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</si>
  <si>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</si>
  <si>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</si>
  <si>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</si>
  <si>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</si>
  <si>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</si>
  <si>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</si>
  <si>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</si>
  <si>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</si>
  <si>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</si>
  <si>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</si>
  <si>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</si>
  <si>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</si>
  <si>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</si>
  <si>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</si>
  <si>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</si>
  <si>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</si>
  <si>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</si>
  <si>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</si>
  <si>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</si>
  <si>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</si>
  <si>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</si>
  <si>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</si>
  <si>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</si>
  <si>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</si>
  <si>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</si>
  <si>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</si>
  <si>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</si>
  <si>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</si>
  <si>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</si>
  <si>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</si>
  <si>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</si>
  <si>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</si>
  <si>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</si>
  <si>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</si>
  <si>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</si>
  <si>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</si>
  <si>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</si>
  <si>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</si>
  <si>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</si>
  <si>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</si>
  <si>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</si>
  <si>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</si>
  <si>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</si>
  <si>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</si>
  <si>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</si>
  <si>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</si>
  <si>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</si>
  <si>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</si>
  <si>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</si>
  <si>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</si>
  <si>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</si>
  <si>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</si>
  <si>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</si>
  <si>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</si>
  <si>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</si>
  <si>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</si>
  <si>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</si>
  <si>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</si>
  <si>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</si>
  <si>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</si>
  <si>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</si>
  <si>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</si>
  <si>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</si>
  <si>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</si>
  <si>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</si>
  <si>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</si>
  <si>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</si>
  <si>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</si>
  <si>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</si>
  <si>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</si>
  <si>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</si>
  <si>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</si>
  <si>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</si>
  <si>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</si>
  <si>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</si>
  <si>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</si>
  <si>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</si>
  <si>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</si>
  <si>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</si>
  <si>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</si>
  <si>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</si>
  <si>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</si>
  <si>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</si>
  <si>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</si>
  <si>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</si>
  <si>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</si>
  <si>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</si>
  <si>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</si>
  <si>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</si>
  <si>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</si>
  <si>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</si>
  <si>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</si>
  <si>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</si>
  <si>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</si>
  <si>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</si>
  <si>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</si>
  <si>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</si>
  <si>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</si>
  <si>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</si>
  <si>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</si>
  <si>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</si>
  <si>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</si>
  <si>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</si>
  <si>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</si>
  <si>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</si>
  <si>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</si>
  <si>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</si>
  <si>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</si>
  <si>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</si>
  <si>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</si>
  <si>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</si>
  <si>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</si>
  <si>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</si>
  <si>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</si>
  <si>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</si>
  <si>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</si>
  <si>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</si>
  <si>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</si>
  <si>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</si>
  <si>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</si>
  <si>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</si>
  <si>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</si>
  <si>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</si>
  <si>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</si>
  <si>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</si>
  <si>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</si>
  <si>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</si>
  <si>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</si>
  <si>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</si>
  <si>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</si>
  <si>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</si>
  <si>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</si>
  <si>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</si>
  <si>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</si>
  <si>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</si>
  <si>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</si>
  <si>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</si>
  <si>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</si>
  <si>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</si>
  <si>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</si>
  <si>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</si>
  <si>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</si>
  <si>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</si>
  <si>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</si>
  <si>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</si>
  <si>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</si>
  <si>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</si>
  <si>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</si>
  <si>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</si>
  <si>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</si>
  <si>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</si>
  <si>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</si>
  <si>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</si>
  <si>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</si>
  <si>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</si>
  <si>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</si>
  <si>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</si>
  <si>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</si>
  <si>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</si>
  <si>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</si>
  <si>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</si>
  <si>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</si>
  <si>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</si>
  <si>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</si>
  <si>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</si>
  <si>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</si>
  <si>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</si>
  <si>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</si>
  <si>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</si>
  <si>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</si>
  <si>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</si>
  <si>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</si>
  <si>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</si>
  <si>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</si>
  <si>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</si>
  <si>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</si>
  <si>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</si>
  <si>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</si>
  <si>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</si>
  <si>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</si>
  <si>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</si>
  <si>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</si>
  <si>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</si>
  <si>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</si>
  <si>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</si>
  <si>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</si>
  <si>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</si>
  <si>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</si>
  <si>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</si>
  <si>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</si>
  <si>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</si>
  <si>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</si>
  <si>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</si>
  <si>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</si>
  <si>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</si>
  <si>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</si>
  <si>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</si>
  <si>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</si>
  <si>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</si>
  <si>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</si>
  <si>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</si>
  <si>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</si>
  <si>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</si>
  <si>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</si>
  <si>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</si>
  <si>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</si>
  <si>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</si>
  <si>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</si>
  <si>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</si>
  <si>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</si>
  <si>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</si>
  <si>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</si>
  <si>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</si>
  <si>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</si>
  <si>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</si>
  <si>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</si>
  <si>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</si>
  <si>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</si>
  <si>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</si>
  <si>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</si>
  <si>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</si>
  <si>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</si>
  <si>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</si>
  <si>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</si>
  <si>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</si>
  <si>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</si>
  <si>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</si>
  <si>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</si>
  <si>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</si>
  <si>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</si>
  <si>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</si>
  <si>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</si>
  <si>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</si>
  <si>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</si>
  <si>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</si>
  <si>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</si>
  <si>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</si>
  <si>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</si>
  <si>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</si>
  <si>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</si>
  <si>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</si>
  <si>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</si>
  <si>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</si>
  <si>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</si>
  <si>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</si>
  <si>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</si>
  <si>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</si>
  <si>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</si>
  <si>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</si>
  <si>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</si>
  <si>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</si>
  <si>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</si>
  <si>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</si>
  <si>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</si>
  <si>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</si>
  <si>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</si>
  <si>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</si>
  <si>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</si>
  <si>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</si>
  <si>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</si>
  <si>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</si>
  <si>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</si>
  <si>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</si>
  <si>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</si>
  <si>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</si>
  <si>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</si>
  <si>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</si>
  <si>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</si>
  <si>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</si>
  <si>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</si>
  <si>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</si>
  <si>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</si>
  <si>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</si>
  <si>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</si>
  <si>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</si>
  <si>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</si>
  <si>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</si>
  <si>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</si>
  <si>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</si>
  <si>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</si>
  <si>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</si>
  <si>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</si>
  <si>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</si>
  <si>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</si>
  <si>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</si>
  <si>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</si>
  <si>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</si>
  <si>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</si>
  <si>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</si>
  <si>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</si>
  <si>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</si>
  <si>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</si>
  <si>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</si>
  <si>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</si>
  <si>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</si>
  <si>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</si>
  <si>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</si>
  <si>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</si>
  <si>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</si>
  <si>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</si>
  <si>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</si>
  <si>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</si>
  <si>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</si>
  <si>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</si>
  <si>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</si>
  <si>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</si>
  <si>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</si>
  <si>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</si>
  <si>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</si>
  <si>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</si>
  <si>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</si>
  <si>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</si>
  <si>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</si>
  <si>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</si>
  <si>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</si>
  <si>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</si>
  <si>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</si>
  <si>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</si>
  <si>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</si>
  <si>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</si>
  <si>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</si>
  <si>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</si>
  <si>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</si>
  <si>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</si>
  <si>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</si>
  <si>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</si>
  <si>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</si>
  <si>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</si>
  <si>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</si>
  <si>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</si>
  <si>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</si>
  <si>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</si>
  <si>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</si>
  <si>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</si>
  <si>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</si>
  <si>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</si>
  <si>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</si>
  <si>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</si>
  <si>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</si>
  <si>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</si>
  <si>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</si>
  <si>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</si>
  <si>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</si>
  <si>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</si>
  <si>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</si>
  <si>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</si>
  <si>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</si>
  <si>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</si>
  <si>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</si>
  <si>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</si>
  <si>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</si>
  <si>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</si>
  <si>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</si>
  <si>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</si>
  <si>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</si>
  <si>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</si>
  <si>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</si>
  <si>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</si>
  <si>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</si>
  <si>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</si>
  <si>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</si>
  <si>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</si>
  <si>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</si>
  <si>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</si>
  <si>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</si>
  <si>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</si>
  <si>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</si>
  <si>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</si>
  <si>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</si>
  <si>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</si>
  <si>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</si>
  <si>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</si>
  <si>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</si>
  <si>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</si>
  <si>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</si>
  <si>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</si>
  <si>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</si>
  <si>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</si>
  <si>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</si>
  <si>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</si>
  <si>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</si>
  <si>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</si>
  <si>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</si>
  <si>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</si>
  <si>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</si>
  <si>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</si>
  <si>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</si>
  <si>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</si>
  <si>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</si>
  <si>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</si>
  <si>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</si>
  <si>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</si>
  <si>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</si>
  <si>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</si>
  <si>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</si>
  <si>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</si>
  <si>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</si>
  <si>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</si>
  <si>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</si>
  <si>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</si>
  <si>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</si>
  <si>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</si>
  <si>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</si>
  <si>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</si>
  <si>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</si>
  <si>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</si>
  <si>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</si>
  <si>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</si>
  <si>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</si>
  <si>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</si>
  <si>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</si>
  <si>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</si>
  <si>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</si>
  <si>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</si>
  <si>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</si>
  <si>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</si>
  <si>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</si>
  <si>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</si>
  <si>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</si>
  <si>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</si>
  <si>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</si>
  <si>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</si>
  <si>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</si>
  <si>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</si>
  <si>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</si>
  <si>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</si>
  <si>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</si>
  <si>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</si>
  <si>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</si>
  <si>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</si>
  <si>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</si>
  <si>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</si>
  <si>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</si>
  <si>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</si>
  <si>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</si>
  <si>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</si>
  <si>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</si>
  <si>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</si>
  <si>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</si>
  <si>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</si>
  <si>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</si>
  <si>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</si>
  <si>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</si>
  <si>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</si>
  <si>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</si>
  <si>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</si>
  <si>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</si>
  <si>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</si>
  <si>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</si>
  <si>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</si>
  <si>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</si>
  <si>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</si>
  <si>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</si>
  <si>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</si>
  <si>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</si>
  <si>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</si>
  <si>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</si>
  <si>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</si>
  <si>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</si>
  <si>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</si>
  <si>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</si>
  <si>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</si>
  <si>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</si>
  <si>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</si>
  <si>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</si>
  <si>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</si>
  <si>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</si>
  <si>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</si>
  <si>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</si>
  <si>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</si>
  <si>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</si>
  <si>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</si>
  <si>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</si>
  <si>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</si>
  <si>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</si>
  <si>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</si>
  <si>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</si>
  <si>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</si>
  <si>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</si>
  <si>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</si>
  <si>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</si>
  <si>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</si>
  <si>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</si>
  <si>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</si>
  <si>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</si>
  <si>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</si>
  <si>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</si>
  <si>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</si>
  <si>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</si>
  <si>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</si>
  <si>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</si>
  <si>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</si>
  <si>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</si>
  <si>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</si>
  <si>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</si>
  <si>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</si>
  <si>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</si>
  <si>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</si>
  <si>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</si>
  <si>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</si>
  <si>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</si>
  <si>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</si>
  <si>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</si>
  <si>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</si>
  <si>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</si>
  <si>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</si>
  <si>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</si>
  <si>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</si>
  <si>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</si>
  <si>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</si>
  <si>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</si>
  <si>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</si>
  <si>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</si>
  <si>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</si>
  <si>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</si>
  <si>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</si>
  <si>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</si>
  <si>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</si>
  <si>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</si>
  <si>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</si>
  <si>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</si>
  <si>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</si>
  <si>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</si>
  <si>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</si>
  <si>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</si>
  <si>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</si>
  <si>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</si>
  <si>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</si>
  <si>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</si>
  <si>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</si>
  <si>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</si>
  <si>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</si>
  <si>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</si>
  <si>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</si>
  <si>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</si>
  <si>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</si>
  <si>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</si>
  <si>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</si>
  <si>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</si>
  <si>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</si>
  <si>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</si>
  <si>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</si>
  <si>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</si>
  <si>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</si>
  <si>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</si>
  <si>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</si>
  <si>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</si>
  <si>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</si>
  <si>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</si>
  <si>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</si>
  <si>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</si>
  <si>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</si>
  <si>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</si>
  <si>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</si>
  <si>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</si>
  <si>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</si>
  <si>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</si>
  <si>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</si>
  <si>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</si>
  <si>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</si>
  <si>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</si>
  <si>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</si>
  <si>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</si>
  <si>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</si>
  <si>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</si>
  <si>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</si>
  <si>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</si>
  <si>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</si>
  <si>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</si>
  <si>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</si>
  <si>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</si>
  <si>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</si>
  <si>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</si>
  <si>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</si>
  <si>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</si>
  <si>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</si>
  <si>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</si>
  <si>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</si>
  <si>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</si>
  <si>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</si>
  <si>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</si>
  <si>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</si>
  <si>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</si>
  <si>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</si>
  <si>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</si>
  <si>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</si>
  <si>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</si>
  <si>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</si>
  <si>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</si>
  <si>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</si>
  <si>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</si>
  <si>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</si>
  <si>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</si>
  <si>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</si>
  <si>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</si>
  <si>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</si>
  <si>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</si>
  <si>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</si>
  <si>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</si>
  <si>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</si>
  <si>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</si>
  <si>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</si>
  <si>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</si>
  <si>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</si>
  <si>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</si>
  <si>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</si>
  <si>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</si>
  <si>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</si>
  <si>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</si>
  <si>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</si>
  <si>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</si>
  <si>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</si>
  <si>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</si>
  <si>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</si>
  <si>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</si>
  <si>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</si>
  <si>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</si>
  <si>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</si>
  <si>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</si>
  <si>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</si>
  <si>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</si>
  <si>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</si>
  <si>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</si>
  <si>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</si>
  <si>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</si>
  <si>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</si>
  <si>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</si>
  <si>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</si>
  <si>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</si>
  <si>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</si>
  <si>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</si>
  <si>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</si>
  <si>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</si>
  <si>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</si>
  <si>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</si>
  <si>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</si>
  <si>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</si>
  <si>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</si>
  <si>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</si>
  <si>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</si>
  <si>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</si>
  <si>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</si>
  <si>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</si>
  <si>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</si>
  <si>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</si>
  <si>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</si>
  <si>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</si>
  <si>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</si>
  <si>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</si>
  <si>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</si>
  <si>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</si>
  <si>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</si>
  <si>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</si>
  <si>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</si>
  <si>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</si>
  <si>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</si>
  <si>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</si>
  <si>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</si>
  <si>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</si>
  <si>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</si>
  <si>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</si>
  <si>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</si>
  <si>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</si>
  <si>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</si>
  <si>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</si>
  <si>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</si>
  <si>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</si>
  <si>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</si>
  <si>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</si>
  <si>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</si>
  <si>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</si>
  <si>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</si>
  <si>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</si>
  <si>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</si>
  <si>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</si>
  <si>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</si>
  <si>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</si>
  <si>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</si>
  <si>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</si>
  <si>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</si>
  <si>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</si>
  <si>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</si>
  <si>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</si>
  <si>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</si>
  <si>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</si>
  <si>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</si>
  <si>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</si>
  <si>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</si>
  <si>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</si>
  <si>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</si>
  <si>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</si>
  <si>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</si>
  <si>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</si>
  <si>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</si>
  <si>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</si>
  <si>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</si>
  <si>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</si>
  <si>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</si>
  <si>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</si>
  <si>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</si>
  <si>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</si>
  <si>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</si>
  <si>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</si>
  <si>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</si>
  <si>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</si>
  <si>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</si>
  <si>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</si>
  <si>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</si>
  <si>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</si>
  <si>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</si>
  <si>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</si>
  <si>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</si>
  <si>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</si>
  <si>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</si>
  <si>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</si>
  <si>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</si>
  <si>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</si>
  <si>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</si>
  <si>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</si>
  <si>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</si>
  <si>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</si>
  <si>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</si>
  <si>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</si>
  <si>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</si>
  <si>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</si>
  <si>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</si>
  <si>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</si>
  <si>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</si>
  <si>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</si>
  <si>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</si>
  <si>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</si>
  <si>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</si>
  <si>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</si>
  <si>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</si>
  <si>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</si>
  <si>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</si>
  <si>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</si>
  <si>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</si>
  <si>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</si>
  <si>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</si>
  <si>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</si>
  <si>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</si>
  <si>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</si>
  <si>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</si>
  <si>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</si>
  <si>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</si>
  <si>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</si>
  <si>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</si>
  <si>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</si>
  <si>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</si>
  <si>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</si>
  <si>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</si>
  <si>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</si>
  <si>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</si>
  <si>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</si>
  <si>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</si>
  <si>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</si>
  <si>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</si>
  <si>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</si>
  <si>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</si>
  <si>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</si>
  <si>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</si>
  <si>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</si>
  <si>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</si>
  <si>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</si>
  <si>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</si>
  <si>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</si>
  <si>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</si>
  <si>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</si>
  <si>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</si>
  <si>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</si>
  <si>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</si>
  <si>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</si>
  <si>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</si>
  <si>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</si>
  <si>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</si>
  <si>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</si>
  <si>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</si>
  <si>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</si>
  <si>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</si>
  <si>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</si>
  <si>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</si>
  <si>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</si>
  <si>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</si>
  <si>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</si>
  <si>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</si>
  <si>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</si>
  <si>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</si>
  <si>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</si>
  <si>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</si>
  <si>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</si>
  <si>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</si>
  <si>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</si>
  <si>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</si>
  <si>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</si>
  <si>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</si>
  <si>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</si>
  <si>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</si>
  <si>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</si>
  <si>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</si>
  <si>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</si>
  <si>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</si>
  <si>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</si>
  <si>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</si>
  <si>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</si>
  <si>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</si>
  <si>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</si>
  <si>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</si>
  <si>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</si>
  <si>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</si>
  <si>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</si>
  <si>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</si>
  <si>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</si>
  <si>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</si>
  <si>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</si>
  <si>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</si>
  <si>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</si>
  <si>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</si>
  <si>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</si>
  <si>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</si>
  <si>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</si>
  <si>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</si>
  <si>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</si>
  <si>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</si>
  <si>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</si>
  <si>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</si>
  <si>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</si>
  <si>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</si>
  <si>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</si>
  <si>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</si>
  <si>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</si>
  <si>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</si>
  <si>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</si>
  <si>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</si>
  <si>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</si>
  <si>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</si>
  <si>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</si>
  <si>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</si>
  <si>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</si>
  <si>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</si>
  <si>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</si>
  <si>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</si>
  <si>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</si>
  <si>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</si>
  <si>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</si>
  <si>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</si>
  <si>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</si>
  <si>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</si>
  <si>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</si>
  <si>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</si>
  <si>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</si>
  <si>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</si>
  <si>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</si>
  <si>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</si>
  <si>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</si>
  <si>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</si>
  <si>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</si>
  <si>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</si>
  <si>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</si>
  <si>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</si>
  <si>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</si>
  <si>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</si>
  <si>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</si>
  <si>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</si>
  <si>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</si>
  <si>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</si>
  <si>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</si>
  <si>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</si>
  <si>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</si>
  <si>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</si>
  <si>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</si>
  <si>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</si>
  <si>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</si>
  <si>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</si>
  <si>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</si>
  <si>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</si>
  <si>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</si>
  <si>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</si>
  <si>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</si>
  <si>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</si>
  <si>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</si>
  <si>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</si>
  <si>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</si>
  <si>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</si>
  <si>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</si>
  <si>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</si>
  <si>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</si>
  <si>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</si>
  <si>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</si>
  <si>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</si>
  <si>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</si>
  <si>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</si>
  <si>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</si>
  <si>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</si>
  <si>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</si>
  <si>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</si>
  <si>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</si>
  <si>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</si>
  <si>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</si>
  <si>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</si>
  <si>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</si>
  <si>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</si>
  <si>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</si>
  <si>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</si>
  <si>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</si>
  <si>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</si>
  <si>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</si>
  <si>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</si>
  <si>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</si>
  <si>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</si>
  <si>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</si>
  <si>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</si>
  <si>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</si>
  <si>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</si>
  <si>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</si>
  <si>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</si>
  <si>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</si>
  <si>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</si>
  <si>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</si>
  <si>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</si>
  <si>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</si>
  <si>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</si>
  <si>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</si>
  <si>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</si>
  <si>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</si>
  <si>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</si>
  <si>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</si>
  <si>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</si>
  <si>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</si>
  <si>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</si>
  <si>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</si>
  <si>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</si>
  <si>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</si>
  <si>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</si>
  <si>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</si>
  <si>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</si>
  <si>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</si>
  <si>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</si>
  <si>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</si>
  <si>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</si>
  <si>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</si>
  <si>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</si>
  <si>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</si>
  <si>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</si>
  <si>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</si>
  <si>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</si>
  <si>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</si>
  <si>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</si>
  <si>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</si>
  <si>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</si>
  <si>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</si>
  <si>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</si>
  <si>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</si>
  <si>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</si>
  <si>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</si>
  <si>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</si>
  <si>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</si>
  <si>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</si>
  <si>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</si>
  <si>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</si>
  <si>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</si>
  <si>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</si>
  <si>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</si>
  <si>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</si>
  <si>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</si>
  <si>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</si>
  <si>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</si>
  <si>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</si>
  <si>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</si>
  <si>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</si>
  <si>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</si>
  <si>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</si>
  <si>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</si>
  <si>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</si>
  <si>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</si>
  <si>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</si>
  <si>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</si>
  <si>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</si>
  <si>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</si>
  <si>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</si>
  <si>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</si>
  <si>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</si>
  <si>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</si>
  <si>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</si>
  <si>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</si>
  <si>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</si>
  <si>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</si>
  <si>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</si>
  <si>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</si>
  <si>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</si>
  <si>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</si>
  <si>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</si>
  <si>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</si>
  <si>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</si>
  <si>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</si>
  <si>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</si>
  <si>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</si>
  <si>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</si>
  <si>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</si>
  <si>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</si>
  <si>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</si>
  <si>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</si>
  <si>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</si>
  <si>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</si>
  <si>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</si>
  <si>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</si>
  <si>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</si>
  <si>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</si>
  <si>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</si>
  <si>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</si>
  <si>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</si>
  <si>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</si>
  <si>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</si>
  <si>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</si>
  <si>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</si>
  <si>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</si>
  <si>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</si>
  <si>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</si>
  <si>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</si>
  <si>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</si>
  <si>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</si>
  <si>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</si>
  <si>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</si>
  <si>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</si>
  <si>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</si>
  <si>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</si>
  <si>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</si>
  <si>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</si>
  <si>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</si>
  <si>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</si>
  <si>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</si>
  <si>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</si>
  <si>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</si>
  <si>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</si>
  <si>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</si>
  <si>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</si>
  <si>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</si>
  <si>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</si>
  <si>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</si>
  <si>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</si>
  <si>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</si>
  <si>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</si>
  <si>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</si>
  <si>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</si>
  <si>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</si>
  <si>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</si>
  <si>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</si>
  <si>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</si>
  <si>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</si>
  <si>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</si>
  <si>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</si>
  <si>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</si>
  <si>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</si>
  <si>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</si>
  <si>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</si>
  <si>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</si>
  <si>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</si>
  <si>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</si>
  <si>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</si>
  <si>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</si>
  <si>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</si>
  <si>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</si>
  <si>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</si>
  <si>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</si>
  <si>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</si>
  <si>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</si>
  <si>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</si>
  <si>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</si>
  <si>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</si>
  <si>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</si>
  <si>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</si>
  <si>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</si>
  <si>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</si>
  <si>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</si>
  <si>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</si>
  <si>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</si>
  <si>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</si>
  <si>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</si>
  <si>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</si>
  <si>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</si>
  <si>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</si>
  <si>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</si>
  <si>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</si>
  <si>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</si>
  <si>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</si>
  <si>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</si>
  <si>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</si>
  <si>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</si>
  <si>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</si>
  <si>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</si>
  <si>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</si>
  <si>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</si>
  <si>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</si>
  <si>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</si>
  <si>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</si>
  <si>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</si>
  <si>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</si>
  <si>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</si>
  <si>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</si>
  <si>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</si>
  <si>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</si>
  <si>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</si>
  <si>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</si>
  <si>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</si>
  <si>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</si>
  <si>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</si>
  <si>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</si>
  <si>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</si>
  <si>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</si>
  <si>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</si>
  <si>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</si>
  <si>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</si>
  <si>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</si>
  <si>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</si>
  <si>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</si>
  <si>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</si>
  <si>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</si>
  <si>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</si>
  <si>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</si>
  <si>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</si>
  <si>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</si>
  <si>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</si>
  <si>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</si>
  <si>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</si>
  <si>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</si>
  <si>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</si>
  <si>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</si>
  <si>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</si>
  <si>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</si>
  <si>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</si>
  <si>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</si>
  <si>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</si>
  <si>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</si>
  <si>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</si>
  <si>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</si>
  <si>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</si>
  <si>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</si>
  <si>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</si>
  <si>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</si>
  <si>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</si>
  <si>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</si>
  <si>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</si>
  <si>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</si>
  <si>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</si>
  <si>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</si>
  <si>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</si>
  <si>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</si>
  <si>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</si>
  <si>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</si>
  <si>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</si>
  <si>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</si>
  <si>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</si>
  <si>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</si>
  <si>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</si>
  <si>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</si>
  <si>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</si>
  <si>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</si>
  <si>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</si>
  <si>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</si>
  <si>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</si>
  <si>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</si>
  <si>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</si>
  <si>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</si>
  <si>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</si>
  <si>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</si>
  <si>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</si>
  <si>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</si>
  <si>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</si>
  <si>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</si>
  <si>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</si>
  <si>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</si>
  <si>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</si>
  <si>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</si>
  <si>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</si>
  <si>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</si>
  <si>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</si>
  <si>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</si>
  <si>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</si>
  <si>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</si>
  <si>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</si>
  <si>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</si>
  <si>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</si>
  <si>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</si>
  <si>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</si>
  <si>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</si>
  <si>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</si>
  <si>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</si>
  <si>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</si>
  <si>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</si>
  <si>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</si>
  <si>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</si>
  <si>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</si>
  <si>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</si>
  <si>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</si>
  <si>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</si>
  <si>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</si>
  <si>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</si>
  <si>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</si>
  <si>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</si>
  <si>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</si>
  <si>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</si>
  <si>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</si>
  <si>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</si>
  <si>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</si>
  <si>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</si>
  <si>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</si>
  <si>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</si>
  <si>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</si>
  <si>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</si>
  <si>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</si>
  <si>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</si>
  <si>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</si>
  <si>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</si>
  <si>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</si>
  <si>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</si>
  <si>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</si>
  <si>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</si>
  <si>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</si>
  <si>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</si>
  <si>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</si>
  <si>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</si>
  <si>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</si>
  <si>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</si>
  <si>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</si>
  <si>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</si>
  <si>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</si>
  <si>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</si>
  <si>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</si>
  <si>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</si>
  <si>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</si>
  <si>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</si>
  <si>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</si>
  <si>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</si>
  <si>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</si>
  <si>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</si>
  <si>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</si>
  <si>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</si>
  <si>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</si>
  <si>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</si>
  <si>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</si>
  <si>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</si>
  <si>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</si>
  <si>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</si>
  <si>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</si>
  <si>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</si>
  <si>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</si>
  <si>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</si>
  <si>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</si>
  <si>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</si>
  <si>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</si>
  <si>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</si>
  <si>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</si>
  <si>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</si>
  <si>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</si>
  <si>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</si>
  <si>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</si>
  <si>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</si>
  <si>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</si>
  <si>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</si>
  <si>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</si>
  <si>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</si>
  <si>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</si>
  <si>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</si>
  <si>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</si>
  <si>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</si>
  <si>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</si>
  <si>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</si>
  <si>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</si>
  <si>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</si>
  <si>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</si>
  <si>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</si>
  <si>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</si>
  <si>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</si>
  <si>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</si>
  <si>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</si>
  <si>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</si>
  <si>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</si>
  <si>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</si>
  <si>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</si>
  <si>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</si>
  <si>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</si>
  <si>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</si>
  <si>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</si>
  <si>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</si>
  <si>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</si>
  <si>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</si>
  <si>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</si>
  <si>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</si>
  <si>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</si>
  <si>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</si>
  <si>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</si>
  <si>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</si>
  <si>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</si>
  <si>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</si>
  <si>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</si>
  <si>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</si>
  <si>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</si>
  <si>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</si>
  <si>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</si>
  <si>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</si>
  <si>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</si>
  <si>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</si>
  <si>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</si>
  <si>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</si>
  <si>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</si>
  <si>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</si>
  <si>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</si>
  <si>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</si>
  <si>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</si>
  <si>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</si>
  <si>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</si>
  <si>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</si>
  <si>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</si>
  <si>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</si>
  <si>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</si>
  <si>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</si>
  <si>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</si>
  <si>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</si>
  <si>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</si>
  <si>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</si>
  <si>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</si>
  <si>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</si>
  <si>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</si>
  <si>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</si>
  <si>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</si>
  <si>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</si>
  <si>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</si>
  <si>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</si>
  <si>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</si>
  <si>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</si>
  <si>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</si>
  <si>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</si>
  <si>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</si>
  <si>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</si>
  <si>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</si>
  <si>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</si>
  <si>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</si>
  <si>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</si>
  <si>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</si>
  <si>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</si>
  <si>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</si>
  <si>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</si>
  <si>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</si>
  <si>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</si>
  <si>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</si>
  <si>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</si>
  <si>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</si>
  <si>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</si>
  <si>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</si>
  <si>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</si>
  <si>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</si>
  <si>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</si>
  <si>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</si>
  <si>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</si>
  <si>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</si>
  <si>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</si>
  <si>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</si>
  <si>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</si>
  <si>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</si>
  <si>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</si>
  <si>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</si>
  <si>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</si>
  <si>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</si>
  <si>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</si>
  <si>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</si>
  <si>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</si>
  <si>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</si>
  <si>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</si>
  <si>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</si>
  <si>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</si>
  <si>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</si>
  <si>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</si>
  <si>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</si>
  <si>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</si>
  <si>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</si>
  <si>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</si>
  <si>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</si>
  <si>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</si>
  <si>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</si>
  <si>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</si>
  <si>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</si>
  <si>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</si>
  <si>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</si>
  <si>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</si>
  <si>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</si>
  <si>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</si>
  <si>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</si>
  <si>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</si>
  <si>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</si>
  <si>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</si>
  <si>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</si>
  <si>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</si>
  <si>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</si>
  <si>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</si>
  <si>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</si>
  <si>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</si>
  <si>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</si>
  <si>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</si>
  <si>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</si>
  <si>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</si>
  <si>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</si>
  <si>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</si>
  <si>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</si>
  <si>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</si>
  <si>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</si>
  <si>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</si>
  <si>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</si>
  <si>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</si>
  <si>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</si>
  <si>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</si>
  <si>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</si>
  <si>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</si>
  <si>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</si>
  <si>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</si>
  <si>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</si>
  <si>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</si>
  <si>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</si>
  <si>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</si>
  <si>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</si>
  <si>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</si>
  <si>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</si>
  <si>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</si>
  <si>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</si>
  <si>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</si>
  <si>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</si>
  <si>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</si>
  <si>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</si>
  <si>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</si>
  <si>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</si>
  <si>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</si>
  <si>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</si>
  <si>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</si>
  <si>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</si>
  <si>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</si>
  <si>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</si>
  <si>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</si>
  <si>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</si>
  <si>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</si>
  <si>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</si>
  <si>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</si>
  <si>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</si>
  <si>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</si>
  <si>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</si>
  <si>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</si>
  <si>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</si>
  <si>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</si>
  <si>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</si>
  <si>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</si>
  <si>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</si>
  <si>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</si>
  <si>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</si>
  <si>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</si>
  <si>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</si>
  <si>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</si>
  <si>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</si>
  <si>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</si>
  <si>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</si>
  <si>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</si>
  <si>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</si>
  <si>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</si>
  <si>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</si>
  <si>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</si>
  <si>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</si>
  <si>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</si>
  <si>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</si>
  <si>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</si>
  <si>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</si>
  <si>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</si>
  <si>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</si>
  <si>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</si>
  <si>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</si>
  <si>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</si>
  <si>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</si>
  <si>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</si>
  <si>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</si>
  <si>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</si>
  <si>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</si>
  <si>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</si>
  <si>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</si>
  <si>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</si>
  <si>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</si>
  <si>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</si>
  <si>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</si>
  <si>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</si>
  <si>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</si>
  <si>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</si>
  <si>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</si>
  <si>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</si>
  <si>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</si>
  <si>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</si>
  <si>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</si>
  <si>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</si>
  <si>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</si>
  <si>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</si>
  <si>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</si>
  <si>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</si>
  <si>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</si>
  <si>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</si>
  <si>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</si>
  <si>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</si>
  <si>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</si>
  <si>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</si>
  <si>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</si>
  <si>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</si>
  <si>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</si>
  <si>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</si>
  <si>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</si>
  <si>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</si>
  <si>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</si>
  <si>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</si>
  <si>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</si>
  <si>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</si>
  <si>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</si>
  <si>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</si>
  <si>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</si>
  <si>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</si>
  <si>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</si>
  <si>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</si>
  <si>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</si>
  <si>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</si>
  <si>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</si>
  <si>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</si>
  <si>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</si>
  <si>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</si>
  <si>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</si>
  <si>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</si>
  <si>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</si>
  <si>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</si>
  <si>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</si>
  <si>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</si>
  <si>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</si>
  <si>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</si>
  <si>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</si>
  <si>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</si>
  <si>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</si>
  <si>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</si>
  <si>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</si>
  <si>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</si>
  <si>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</si>
  <si>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</si>
  <si>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</si>
  <si>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</si>
  <si>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</si>
  <si>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</si>
  <si>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</si>
  <si>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</si>
  <si>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</si>
  <si>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</si>
  <si>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</si>
  <si>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</si>
  <si>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</si>
  <si>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</si>
  <si>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</si>
  <si>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</si>
  <si>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</si>
  <si>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</si>
  <si>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</si>
  <si>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</si>
  <si>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</si>
  <si>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</si>
  <si>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</si>
  <si>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</si>
  <si>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</si>
  <si>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</si>
  <si>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</si>
  <si>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</si>
  <si>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</si>
  <si>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</si>
  <si>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</si>
  <si>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</si>
  <si>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</si>
  <si>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</si>
  <si>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</si>
  <si>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</si>
  <si>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</si>
  <si>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</si>
  <si>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</si>
  <si>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</si>
  <si>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</si>
  <si>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</si>
  <si>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</si>
  <si>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</si>
  <si>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</si>
  <si>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</si>
  <si>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</si>
  <si>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</si>
  <si>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</si>
  <si>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</si>
  <si>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</si>
  <si>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</si>
  <si>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</si>
  <si>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</si>
  <si>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</si>
  <si>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</si>
  <si>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</si>
  <si>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</si>
  <si>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</si>
  <si>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</si>
  <si>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</si>
  <si>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</si>
  <si>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</si>
  <si>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</si>
  <si>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</si>
  <si>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</si>
  <si>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</si>
  <si>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</si>
  <si>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</si>
  <si>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</si>
  <si>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</si>
  <si>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</si>
  <si>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</si>
  <si>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</si>
  <si>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</si>
  <si>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</si>
  <si>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</si>
  <si>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</si>
  <si>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</si>
  <si>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</si>
  <si>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</si>
  <si>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</si>
  <si>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</si>
  <si>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</si>
  <si>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</si>
  <si>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</si>
  <si>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</si>
  <si>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</si>
  <si>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</si>
  <si>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</si>
  <si>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</si>
  <si>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</si>
  <si>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</si>
  <si>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</si>
  <si>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</si>
  <si>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</si>
  <si>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</si>
  <si>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</si>
  <si>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</si>
  <si>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</si>
  <si>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</si>
  <si>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</si>
  <si>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</si>
  <si>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</si>
  <si>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</si>
  <si>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</si>
  <si>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</si>
  <si>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</si>
  <si>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</si>
  <si>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</si>
  <si>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</si>
  <si>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</si>
  <si>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</si>
  <si>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</si>
  <si>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</si>
  <si>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</si>
  <si>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</si>
  <si>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</si>
  <si>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</si>
  <si>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</si>
  <si>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</si>
  <si>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</si>
  <si>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</si>
  <si>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</si>
  <si>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</si>
  <si>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</si>
  <si>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</si>
  <si>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</si>
  <si>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</si>
  <si>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</si>
  <si>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</si>
  <si>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</si>
  <si>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</si>
  <si>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</si>
  <si>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</si>
  <si>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</si>
  <si>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</si>
  <si>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</si>
  <si>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</si>
  <si>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</si>
  <si>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</si>
  <si>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</si>
  <si>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</si>
  <si>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</si>
  <si>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</si>
  <si>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</si>
  <si>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</si>
  <si>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</si>
  <si>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</si>
  <si>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</si>
  <si>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</si>
  <si>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</si>
  <si>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</si>
  <si>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</si>
  <si>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</si>
  <si>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</si>
  <si>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</si>
  <si>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</si>
  <si>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</si>
  <si>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</si>
  <si>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</si>
  <si>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</si>
  <si>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</si>
  <si>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</si>
  <si>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</si>
  <si>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</si>
  <si>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</si>
  <si>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</si>
  <si>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</si>
  <si>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</si>
  <si>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</si>
  <si>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</si>
  <si>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</si>
  <si>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</si>
  <si>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</si>
  <si>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</si>
  <si>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</si>
  <si>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</si>
  <si>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</si>
  <si>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</si>
  <si>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</si>
  <si>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</si>
  <si>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</si>
  <si>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</si>
  <si>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</si>
  <si>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</si>
  <si>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</si>
  <si>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</si>
  <si>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</si>
  <si>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</si>
  <si>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</si>
  <si>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</si>
  <si>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</si>
  <si>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</si>
  <si>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</si>
  <si>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</si>
  <si>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</si>
  <si>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</si>
  <si>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</si>
  <si>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</si>
  <si>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</si>
  <si>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</si>
  <si>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</si>
  <si>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</si>
  <si>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</si>
  <si>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</si>
  <si>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</si>
  <si>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</si>
  <si>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</si>
  <si>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</si>
  <si>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</si>
  <si>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</si>
  <si>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</si>
  <si>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</si>
  <si>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</si>
  <si>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</si>
  <si>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</si>
  <si>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</si>
  <si>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</si>
  <si>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</si>
  <si>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</si>
  <si>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</si>
  <si>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</si>
  <si>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</si>
  <si>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</si>
  <si>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</si>
  <si>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</si>
  <si>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</si>
  <si>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</si>
  <si>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</si>
  <si>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</si>
  <si>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</si>
  <si>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</si>
  <si>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</si>
  <si>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</si>
  <si>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</si>
  <si>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</si>
  <si>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</si>
  <si>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</si>
  <si>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</si>
  <si>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</si>
  <si>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</si>
  <si>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</si>
  <si>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</si>
  <si>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</si>
  <si>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</si>
  <si>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</si>
  <si>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</si>
  <si>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</si>
  <si>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</si>
  <si>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</si>
  <si>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</si>
  <si>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</si>
  <si>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</si>
  <si>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</si>
  <si>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</si>
  <si>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</si>
  <si>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</si>
  <si>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</si>
  <si>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</si>
  <si>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</si>
  <si>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</si>
  <si>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</si>
  <si>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</si>
  <si>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</si>
  <si>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</si>
  <si>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</si>
  <si>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</si>
  <si>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</si>
  <si>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</si>
  <si>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</si>
  <si>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</si>
  <si>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</si>
  <si>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</si>
  <si>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</si>
  <si>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</si>
  <si>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</si>
  <si>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</si>
  <si>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</si>
  <si>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</si>
  <si>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</si>
  <si>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</si>
  <si>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</si>
  <si>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</si>
  <si>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</si>
  <si>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</si>
  <si>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</si>
  <si>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</si>
  <si>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</si>
  <si>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</si>
  <si>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</si>
  <si>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</si>
  <si>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</si>
  <si>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</si>
  <si>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</si>
  <si>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</si>
  <si>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</si>
  <si>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</si>
  <si>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</si>
  <si>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</si>
  <si>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</si>
  <si>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</si>
  <si>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</si>
  <si>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</si>
  <si>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</si>
  <si>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</si>
  <si>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</si>
  <si>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</si>
  <si>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</si>
  <si>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</si>
  <si>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</si>
  <si>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</si>
  <si>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</si>
  <si>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</si>
  <si>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</si>
  <si>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</si>
  <si>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</si>
  <si>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</si>
  <si>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</si>
  <si>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</si>
  <si>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</si>
  <si>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</si>
  <si>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</si>
  <si>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</si>
  <si>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</si>
  <si>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</si>
  <si>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</si>
  <si>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</si>
  <si>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</si>
  <si>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</si>
  <si>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</si>
  <si>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</si>
  <si>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</si>
  <si>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</si>
  <si>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</si>
  <si>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</si>
  <si>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</si>
  <si>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</si>
  <si>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</si>
  <si>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</si>
  <si>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</si>
  <si>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</si>
  <si>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</si>
  <si>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</si>
  <si>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</si>
  <si>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</si>
  <si>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</si>
  <si>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</si>
  <si>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</si>
  <si>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</si>
  <si>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</si>
  <si>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</si>
  <si>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</si>
  <si>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</si>
  <si>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</si>
  <si>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</si>
  <si>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</si>
  <si>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</si>
  <si>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</si>
  <si>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</si>
  <si>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</si>
  <si>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</si>
  <si>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</si>
  <si>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</si>
  <si>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</si>
  <si>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</si>
  <si>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</si>
  <si>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</si>
  <si>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</si>
  <si>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</si>
  <si>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</si>
  <si>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</si>
  <si>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</si>
  <si>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</si>
  <si>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</si>
  <si>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</si>
  <si>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</si>
  <si>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</si>
  <si>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</si>
  <si>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</si>
  <si>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</si>
  <si>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</si>
  <si>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</si>
  <si>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</si>
  <si>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</si>
  <si>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</si>
  <si>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</si>
  <si>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</si>
  <si>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</si>
  <si>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</si>
  <si>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</si>
  <si>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</si>
  <si>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</si>
  <si>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</si>
  <si>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</si>
  <si>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</si>
  <si>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</si>
  <si>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</si>
  <si>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</si>
  <si>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</si>
  <si>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</si>
  <si>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</si>
  <si>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</si>
  <si>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</si>
  <si>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</si>
  <si>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</si>
  <si>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</si>
  <si>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</si>
  <si>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</si>
  <si>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</si>
  <si>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</si>
  <si>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</si>
  <si>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</si>
  <si>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</si>
  <si>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</si>
  <si>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</si>
  <si>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</si>
  <si>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</si>
  <si>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</si>
  <si>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</si>
  <si>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</si>
  <si>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</si>
  <si>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</si>
  <si>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</si>
  <si>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</si>
  <si>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</si>
  <si>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</si>
  <si>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</si>
  <si>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</si>
  <si>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</si>
  <si>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</si>
  <si>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</si>
  <si>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</si>
  <si>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</si>
  <si>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</si>
  <si>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</si>
  <si>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</si>
  <si>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</si>
  <si>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</si>
  <si>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</si>
  <si>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</si>
  <si>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</si>
  <si>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</si>
  <si>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</si>
  <si>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</si>
  <si>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</si>
  <si>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</si>
  <si>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</si>
  <si>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</si>
  <si>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</si>
  <si>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</si>
  <si>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</si>
  <si>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</si>
  <si>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</si>
  <si>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</si>
  <si>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</si>
  <si>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</si>
  <si>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</si>
  <si>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</si>
  <si>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</si>
  <si>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</si>
  <si>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</si>
  <si>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</si>
  <si>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</si>
  <si>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</si>
  <si>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</si>
  <si>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</si>
  <si>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</si>
  <si>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</si>
  <si>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</si>
  <si>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</si>
  <si>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</si>
  <si>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</si>
  <si>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</si>
  <si>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</si>
  <si>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</si>
  <si>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</si>
  <si>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</si>
  <si>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</si>
  <si>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</si>
  <si>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</si>
  <si>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</si>
  <si>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</si>
  <si>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</si>
  <si>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</si>
  <si>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</si>
  <si>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</si>
  <si>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</si>
  <si>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</si>
  <si>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</si>
  <si>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</si>
  <si>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</si>
  <si>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</si>
  <si>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</si>
  <si>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</si>
  <si>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</si>
  <si>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</si>
  <si>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</si>
  <si>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</si>
  <si>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</si>
  <si>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</si>
  <si>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</si>
  <si>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</si>
  <si>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</si>
  <si>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</si>
  <si>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</si>
  <si>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</si>
  <si>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</si>
  <si>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</si>
  <si>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</si>
  <si>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</si>
  <si>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</si>
  <si>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</si>
  <si>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</si>
  <si>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</si>
  <si>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</si>
  <si>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</si>
  <si>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</si>
  <si>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</si>
  <si>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</si>
  <si>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</si>
  <si>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</si>
  <si>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</si>
  <si>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</si>
  <si>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</si>
  <si>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</si>
  <si>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</si>
  <si>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</si>
  <si>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</si>
  <si>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</si>
  <si>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</si>
  <si>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</si>
  <si>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</si>
  <si>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</si>
  <si>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</si>
  <si>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</si>
  <si>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</si>
  <si>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</si>
  <si>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</si>
  <si>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</si>
  <si>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</si>
  <si>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</si>
  <si>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</si>
  <si>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</si>
  <si>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</si>
  <si>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</si>
  <si>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</si>
  <si>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</si>
  <si>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</si>
  <si>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</si>
  <si>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</si>
  <si>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</si>
  <si>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</si>
  <si>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</si>
  <si>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</si>
  <si>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</si>
  <si>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</si>
  <si>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</si>
  <si>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</si>
  <si>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</si>
  <si>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</si>
  <si>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</si>
  <si>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</si>
  <si>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</si>
  <si>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</si>
  <si>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</si>
  <si>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</si>
  <si>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</si>
  <si>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</si>
  <si>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</si>
  <si>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</si>
  <si>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</si>
  <si>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</si>
  <si>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</si>
  <si>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</si>
  <si>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</si>
  <si>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</si>
  <si>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</si>
  <si>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</si>
  <si>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</si>
  <si>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</si>
  <si>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</si>
  <si>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</si>
  <si>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</si>
  <si>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</si>
  <si>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</si>
  <si>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</si>
  <si>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</si>
  <si>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</si>
  <si>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</si>
  <si>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</si>
  <si>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</si>
  <si>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</si>
  <si>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</si>
  <si>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</si>
  <si>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</si>
  <si>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</si>
  <si>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</si>
  <si>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</si>
  <si>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</si>
  <si>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</si>
  <si>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</si>
  <si>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</si>
  <si>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</si>
  <si>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</si>
  <si>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</si>
  <si>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</si>
  <si>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</si>
  <si>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</si>
  <si>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</si>
  <si>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</si>
  <si>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</si>
  <si>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</si>
  <si>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</si>
  <si>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</si>
  <si>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</si>
  <si>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</si>
  <si>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</si>
  <si>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</si>
  <si>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</si>
  <si>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</si>
  <si>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</si>
  <si>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</si>
  <si>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</si>
  <si>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</si>
  <si>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</si>
  <si>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</si>
  <si>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</si>
  <si>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</si>
  <si>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</si>
  <si>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</si>
  <si>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</si>
  <si>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</si>
  <si>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</si>
  <si>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</si>
  <si>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</si>
  <si>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</si>
  <si>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</si>
  <si>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</si>
  <si>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</si>
  <si>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</si>
  <si>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</si>
  <si>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</si>
  <si>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</si>
  <si>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</si>
  <si>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</si>
  <si>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</si>
  <si>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</si>
  <si>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</si>
  <si>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</si>
  <si>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</si>
  <si>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</si>
  <si>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</si>
  <si>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</si>
  <si>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</si>
  <si>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</si>
  <si>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</si>
  <si>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</si>
  <si>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</si>
  <si>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</si>
  <si>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</si>
  <si>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</si>
  <si>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</si>
  <si>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</si>
  <si>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</si>
  <si>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</si>
  <si>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</si>
  <si>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</si>
  <si>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</si>
  <si>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</si>
  <si>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</si>
  <si>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</si>
  <si>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</si>
  <si>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</si>
  <si>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</si>
  <si>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</si>
  <si>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</si>
  <si>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</si>
  <si>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</si>
  <si>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</si>
  <si>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</si>
  <si>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</si>
  <si>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</si>
  <si>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</si>
  <si>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</si>
  <si>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</si>
  <si>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</si>
  <si>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</si>
  <si>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</si>
  <si>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</si>
  <si>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</si>
  <si>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</si>
  <si>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</si>
  <si>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</si>
  <si>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</si>
  <si>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</si>
  <si>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</si>
  <si>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</si>
  <si>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</si>
  <si>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</si>
  <si>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</si>
  <si>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</si>
  <si>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</si>
  <si>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</si>
  <si>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</si>
  <si>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Code</t>
  </si>
  <si>
    <t>FUR</t>
  </si>
  <si>
    <t>OFF</t>
  </si>
  <si>
    <t>TEC</t>
  </si>
  <si>
    <t>BO</t>
  </si>
  <si>
    <t>AC</t>
  </si>
  <si>
    <t>BI</t>
  </si>
  <si>
    <t>CO</t>
  </si>
  <si>
    <t>AR</t>
  </si>
  <si>
    <t>EN</t>
  </si>
  <si>
    <t>CH</t>
  </si>
  <si>
    <t>AP</t>
  </si>
  <si>
    <t>FA</t>
  </si>
  <si>
    <t>FU</t>
  </si>
  <si>
    <t>LA</t>
  </si>
  <si>
    <t>MA</t>
  </si>
  <si>
    <t>PA</t>
  </si>
  <si>
    <t>PH</t>
  </si>
  <si>
    <t>ST</t>
  </si>
  <si>
    <t>TA</t>
  </si>
  <si>
    <t>SU</t>
  </si>
  <si>
    <t>PRODUCTS</t>
  </si>
  <si>
    <t>Sales Category</t>
  </si>
  <si>
    <t>CUSTOMERS</t>
  </si>
  <si>
    <t>ORDERS</t>
  </si>
  <si>
    <t>Low</t>
  </si>
  <si>
    <t>Sales Summary</t>
  </si>
  <si>
    <t>Medium</t>
  </si>
  <si>
    <t>High</t>
  </si>
  <si>
    <t>Ship Mode Summary</t>
  </si>
  <si>
    <t>Total Produk</t>
  </si>
  <si>
    <t>Row ID</t>
  </si>
  <si>
    <t>ROW ID</t>
  </si>
  <si>
    <t>Total Products</t>
  </si>
  <si>
    <t>Row Labels</t>
  </si>
  <si>
    <t>Grand Total</t>
  </si>
  <si>
    <t>Sum of Sales</t>
  </si>
  <si>
    <t>Jan</t>
  </si>
  <si>
    <t>Feb</t>
  </si>
  <si>
    <t>Mar</t>
  </si>
  <si>
    <t>Apr</t>
  </si>
  <si>
    <t>May</t>
  </si>
  <si>
    <t>Jun</t>
  </si>
  <si>
    <t>Jul</t>
  </si>
  <si>
    <t>Aug</t>
  </si>
  <si>
    <t>Sep</t>
  </si>
  <si>
    <t>Oct</t>
  </si>
  <si>
    <t>Nov</t>
  </si>
  <si>
    <t>Dec</t>
  </si>
  <si>
    <t>Sales per Sub-Category</t>
  </si>
  <si>
    <t>Top 10</t>
  </si>
  <si>
    <t>Sum of Quantity</t>
  </si>
  <si>
    <t>Order by Ship Mode</t>
  </si>
  <si>
    <t>Count of Order ID</t>
  </si>
  <si>
    <t>Total Sales</t>
  </si>
  <si>
    <t>Count of Customer ID</t>
  </si>
  <si>
    <t>Orders</t>
  </si>
  <si>
    <t>Customer Segment</t>
  </si>
  <si>
    <t>Order by Payment Methods</t>
  </si>
  <si>
    <t>Concert Budget</t>
  </si>
  <si>
    <t>Costs</t>
  </si>
  <si>
    <t>Venue: # seats</t>
  </si>
  <si>
    <t>Talent</t>
  </si>
  <si>
    <t>Venue</t>
  </si>
  <si>
    <t>Amplification</t>
  </si>
  <si>
    <t>Lighting</t>
  </si>
  <si>
    <t>Ticketing</t>
  </si>
  <si>
    <t>Security</t>
  </si>
  <si>
    <t>Insurance</t>
  </si>
  <si>
    <t>Total costs</t>
  </si>
  <si>
    <t>Revenues</t>
  </si>
  <si>
    <t>Ticket sales</t>
  </si>
  <si>
    <t>Merchandising</t>
  </si>
  <si>
    <t>Food &amp; beverage</t>
  </si>
  <si>
    <t>Price/ticket</t>
  </si>
  <si>
    <t>Total Revenue</t>
  </si>
  <si>
    <t>Profit or loss</t>
  </si>
  <si>
    <t>Scenario Manager</t>
  </si>
  <si>
    <t>small venue</t>
  </si>
  <si>
    <t>original values</t>
  </si>
  <si>
    <t>medium venue</t>
  </si>
  <si>
    <t>large venue</t>
  </si>
  <si>
    <t>Created by berta on 17/03/2025</t>
  </si>
  <si>
    <t>very large venue</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</si>
  <si>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</si>
  <si>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</si>
  <si>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</si>
  <si>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</si>
  <si>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</si>
  <si>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</si>
  <si>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</si>
  <si>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Goal Seek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</si>
</sst>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64" formatCode="_-[$$-409]* #,##0.00_ ;_-[$$-409]* \-#,##0.00\ ;_-[$$-409]* &quot;-&quot;??_ ;_-@_ "/>
    <numFmt numFmtId="165" formatCode="_-[$$-C09]* #,##0_-;\-[$$-C09]* #,##0_-;_-[$$-C09]* &quot;-&quot;_-;_-@_-"/>
    <numFmt numFmtId="166" formatCode="_-[$$-409]* #,##0_ ;_-[$$-409]* \-#,##0\ ;_-[$$-409]* &quot;-&quot;??_ ;_-@_ "/>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8"/>
      <color theme="1"/>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9" tint="0.59999389629810485"/>
        <bgColor indexed="64"/>
      </patternFill>
    </fill>
    <fill>
      <patternFill patternType="solid">
        <fgColor theme="0"/>
        <bgColor theme="4" tint="0.79998168889431442"/>
      </patternFill>
    </fill>
    <fill>
      <patternFill patternType="solid">
        <fgColor theme="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right/>
      <top style="thin">
        <color theme="4" tint="0.3999755851924192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theme="4" tint="0.39997558519241921"/>
      </left>
      <right/>
      <top style="thin">
        <color theme="4" tint="0.39997558519241921"/>
      </top>
      <bottom/>
      <diagonal/>
    </border>
    <border>
      <left style="thin">
        <color indexed="64"/>
      </left>
      <right/>
      <top style="thin">
        <color theme="4" tint="0.39997558519241921"/>
      </top>
      <bottom/>
      <diagonal/>
    </border>
    <border>
      <left style="thin">
        <color indexed="64"/>
      </left>
      <right/>
      <top style="thin">
        <color theme="4" tint="0.39997558519241921"/>
      </top>
      <bottom style="thin">
        <color theme="4" tint="0.39997558519241921"/>
      </bottom>
      <diagonal/>
    </border>
    <border>
      <left style="thin">
        <color theme="4" tint="0.39997558519241921"/>
      </left>
      <right style="thin">
        <color theme="4" tint="0.39997558519241921"/>
      </right>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style="thin">
        <color indexed="64"/>
      </top>
      <bottom/>
      <diagonal/>
    </border>
    <border>
      <left/>
      <right/>
      <top style="thin">
        <color indexed="64"/>
      </top>
      <bottom/>
      <diagonal/>
    </border>
    <border>
      <left style="thin">
        <color indexed="64"/>
      </left>
      <right/>
      <top/>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4">
    <xf numFmtId="0" fontId="0" fillId="0" borderId="0" xfId="0"/>
    <xf numFmtId="14" fontId="0" fillId="0" borderId="0" xfId="0" applyNumberFormat="1"/>
    <xf numFmtId="0" fontId="16" fillId="0" borderId="0" xfId="0" applyFont="1"/>
    <xf numFmtId="0" fontId="0" fillId="0" borderId="10" xfId="0" applyBorder="1"/>
    <xf numFmtId="0" fontId="16" fillId="0" borderId="10" xfId="0" applyFont="1" applyBorder="1"/>
    <xf numFmtId="164" fontId="0" fillId="0" borderId="0" xfId="0" applyNumberFormat="1"/>
    <xf numFmtId="0" fontId="0" fillId="0" borderId="0" xfId="0" applyAlignment="1">
      <alignment horizontal="center"/>
    </xf>
    <xf numFmtId="41" fontId="0" fillId="0" borderId="10" xfId="0" applyNumberFormat="1" applyBorder="1"/>
    <xf numFmtId="0" fontId="0" fillId="35" borderId="11" xfId="0" applyFill="1" applyBorder="1" applyAlignment="1">
      <alignment horizontal="center"/>
    </xf>
    <xf numFmtId="164" fontId="0" fillId="0" borderId="16" xfId="0" applyNumberFormat="1" applyBorder="1"/>
    <xf numFmtId="164" fontId="0" fillId="0" borderId="17" xfId="0" applyNumberFormat="1" applyBorder="1"/>
    <xf numFmtId="0" fontId="0" fillId="35" borderId="13" xfId="0" applyFill="1" applyBorder="1"/>
    <xf numFmtId="0" fontId="0" fillId="0" borderId="13" xfId="0" applyBorder="1"/>
    <xf numFmtId="0" fontId="0" fillId="35" borderId="17" xfId="0" applyFill="1" applyBorder="1"/>
    <xf numFmtId="14" fontId="0" fillId="35" borderId="17" xfId="0" applyNumberFormat="1" applyFill="1" applyBorder="1"/>
    <xf numFmtId="0" fontId="0" fillId="35" borderId="17" xfId="0" applyFill="1" applyBorder="1" applyAlignment="1">
      <alignment horizontal="center"/>
    </xf>
    <xf numFmtId="164" fontId="0" fillId="35" borderId="17" xfId="0" applyNumberFormat="1" applyFill="1" applyBorder="1"/>
    <xf numFmtId="0" fontId="0" fillId="0" borderId="17" xfId="0" applyBorder="1"/>
    <xf numFmtId="14" fontId="0" fillId="0" borderId="17" xfId="0" applyNumberFormat="1" applyBorder="1"/>
    <xf numFmtId="0" fontId="0" fillId="0" borderId="17" xfId="0" applyBorder="1" applyAlignment="1">
      <alignment horizontal="center"/>
    </xf>
    <xf numFmtId="164" fontId="0" fillId="0" borderId="19" xfId="0" applyNumberFormat="1" applyBorder="1"/>
    <xf numFmtId="0" fontId="0" fillId="0" borderId="16" xfId="0" applyBorder="1"/>
    <xf numFmtId="14" fontId="0" fillId="0" borderId="16" xfId="0" applyNumberFormat="1" applyBorder="1"/>
    <xf numFmtId="0" fontId="0" fillId="0" borderId="16" xfId="0" applyBorder="1" applyAlignment="1">
      <alignment horizontal="center"/>
    </xf>
    <xf numFmtId="0" fontId="0" fillId="35" borderId="19" xfId="0" applyFill="1" applyBorder="1" applyAlignment="1">
      <alignment horizontal="center"/>
    </xf>
    <xf numFmtId="0" fontId="0" fillId="0" borderId="19" xfId="0" applyBorder="1" applyAlignment="1">
      <alignment horizontal="center"/>
    </xf>
    <xf numFmtId="0" fontId="0" fillId="35" borderId="14" xfId="0" applyFill="1" applyBorder="1" applyAlignment="1">
      <alignment horizontal="center"/>
    </xf>
    <xf numFmtId="0" fontId="0" fillId="0" borderId="14" xfId="0" applyBorder="1" applyAlignment="1">
      <alignment horizontal="center"/>
    </xf>
    <xf numFmtId="0" fontId="0" fillId="0" borderId="20" xfId="0" applyBorder="1" applyAlignment="1">
      <alignment horizontal="center"/>
    </xf>
    <xf numFmtId="0" fontId="13" fillId="34" borderId="21" xfId="0" applyFont="1" applyFill="1" applyBorder="1"/>
    <xf numFmtId="0" fontId="13" fillId="34" borderId="22" xfId="0" applyFont="1" applyFill="1" applyBorder="1"/>
    <xf numFmtId="14" fontId="13" fillId="34" borderId="0" xfId="0" applyNumberFormat="1" applyFont="1" applyFill="1"/>
    <xf numFmtId="0" fontId="13" fillId="34" borderId="0" xfId="0" applyFont="1" applyFill="1"/>
    <xf numFmtId="0" fontId="13" fillId="34" borderId="0" xfId="0" applyFont="1" applyFill="1" applyAlignment="1">
      <alignment horizontal="center"/>
    </xf>
    <xf numFmtId="164" fontId="13" fillId="34" borderId="0" xfId="0" applyNumberFormat="1" applyFont="1" applyFill="1"/>
    <xf numFmtId="0" fontId="13" fillId="34" borderId="22" xfId="0" applyFont="1" applyFill="1" applyBorder="1" applyAlignment="1">
      <alignment horizontal="center"/>
    </xf>
    <xf numFmtId="0" fontId="13" fillId="34" borderId="23" xfId="0" applyFont="1" applyFill="1" applyBorder="1" applyAlignment="1">
      <alignment horizontal="center"/>
    </xf>
    <xf numFmtId="0" fontId="0" fillId="35" borderId="24" xfId="0" applyFill="1" applyBorder="1" applyAlignment="1">
      <alignment horizontal="center"/>
    </xf>
    <xf numFmtId="0" fontId="0" fillId="35" borderId="25" xfId="0" applyFill="1" applyBorder="1" applyAlignment="1">
      <alignment horizontal="center"/>
    </xf>
    <xf numFmtId="0" fontId="0" fillId="0" borderId="18" xfId="0" applyBorder="1" applyAlignment="1">
      <alignment horizontal="center"/>
    </xf>
    <xf numFmtId="0" fontId="0" fillId="35" borderId="18" xfId="0" applyFill="1" applyBorder="1" applyAlignment="1">
      <alignment horizontal="center"/>
    </xf>
    <xf numFmtId="0" fontId="0" fillId="35" borderId="12" xfId="0" applyFill="1" applyBorder="1" applyAlignment="1">
      <alignment horizontal="center"/>
    </xf>
    <xf numFmtId="0" fontId="0" fillId="0" borderId="0" xfId="0" pivotButton="1"/>
    <xf numFmtId="0" fontId="0" fillId="0" borderId="0" xfId="0" applyAlignment="1">
      <alignment horizontal="left"/>
    </xf>
    <xf numFmtId="0" fontId="0" fillId="36" borderId="0" xfId="0" applyFill="1"/>
    <xf numFmtId="165" fontId="0" fillId="0" borderId="0" xfId="0" applyNumberFormat="1"/>
    <xf numFmtId="0" fontId="0" fillId="35" borderId="0" xfId="0" applyFill="1" applyAlignment="1">
      <alignment horizontal="center"/>
    </xf>
    <xf numFmtId="0" fontId="0" fillId="35" borderId="10" xfId="0" applyFill="1" applyBorder="1" applyAlignment="1">
      <alignment horizontal="center"/>
    </xf>
    <xf numFmtId="0" fontId="0" fillId="0" borderId="10" xfId="0" applyBorder="1" applyAlignment="1">
      <alignment horizontal="center"/>
    </xf>
    <xf numFmtId="41" fontId="0" fillId="0" borderId="0" xfId="0" applyNumberFormat="1"/>
    <xf numFmtId="0" fontId="0" fillId="0" borderId="26" xfId="0" applyBorder="1"/>
    <xf numFmtId="166" fontId="0" fillId="0" borderId="0" xfId="0" applyNumberFormat="1"/>
    <xf numFmtId="166" fontId="0" fillId="0" borderId="28" xfId="0" applyNumberFormat="1" applyBorder="1"/>
    <xf numFmtId="0" fontId="20" fillId="40" borderId="29" xfId="0" applyFont="1" applyFill="1" applyBorder="1" applyAlignment="1">
      <alignment horizontal="left"/>
    </xf>
    <xf numFmtId="0" fontId="20" fillId="40" borderId="27" xfId="0" applyFont="1" applyFill="1" applyBorder="1" applyAlignment="1">
      <alignment horizontal="left"/>
    </xf>
    <xf numFmtId="0" fontId="0" fillId="0" borderId="30" xfId="0" applyBorder="1"/>
    <xf numFmtId="0" fontId="21" fillId="41" borderId="0" xfId="0" applyFont="1" applyFill="1" applyAlignment="1">
      <alignment horizontal="left"/>
    </xf>
    <xf numFmtId="0" fontId="22" fillId="41" borderId="30" xfId="0" applyFont="1" applyFill="1" applyBorder="1" applyAlignment="1">
      <alignment horizontal="left"/>
    </xf>
    <xf numFmtId="0" fontId="21" fillId="41" borderId="28" xfId="0" applyFont="1" applyFill="1" applyBorder="1" applyAlignment="1">
      <alignment horizontal="left"/>
    </xf>
    <xf numFmtId="0" fontId="23" fillId="40" borderId="27" xfId="0" applyFont="1" applyFill="1" applyBorder="1" applyAlignment="1">
      <alignment horizontal="right"/>
    </xf>
    <xf numFmtId="0" fontId="23" fillId="40" borderId="29" xfId="0" applyFont="1" applyFill="1" applyBorder="1" applyAlignment="1">
      <alignment horizontal="right"/>
    </xf>
    <xf numFmtId="0" fontId="0" fillId="42" borderId="0" xfId="0" applyFill="1"/>
    <xf numFmtId="166" fontId="0" fillId="42" borderId="0" xfId="0" applyNumberFormat="1" applyFill="1"/>
    <xf numFmtId="0" fontId="24" fillId="0" borderId="0" xfId="0" applyFont="1" applyAlignment="1">
      <alignment vertical="top" wrapText="1"/>
    </xf>
    <xf numFmtId="0" fontId="19" fillId="0" borderId="0" xfId="0" applyFont="1"/>
    <xf numFmtId="0" fontId="0" fillId="37" borderId="10" xfId="0" applyFill="1" applyBorder="1"/>
    <xf numFmtId="166" fontId="0" fillId="37" borderId="10" xfId="0" applyNumberFormat="1" applyFill="1" applyBorder="1"/>
    <xf numFmtId="166" fontId="0" fillId="0" borderId="10" xfId="0" applyNumberFormat="1" applyBorder="1"/>
    <xf numFmtId="166" fontId="0" fillId="38" borderId="10" xfId="0" applyNumberFormat="1" applyFill="1" applyBorder="1"/>
    <xf numFmtId="166" fontId="16" fillId="38" borderId="10" xfId="0" applyNumberFormat="1" applyFont="1" applyFill="1" applyBorder="1"/>
    <xf numFmtId="166" fontId="16" fillId="43" borderId="10" xfId="0" applyNumberFormat="1" applyFont="1" applyFill="1" applyBorder="1"/>
    <xf numFmtId="14" fontId="18" fillId="0" borderId="0" xfId="0" applyNumberFormat="1" applyFont="1" applyAlignment="1">
      <alignment horizontal="center"/>
    </xf>
    <xf numFmtId="0" fontId="16" fillId="33" borderId="0" xfId="0" applyFont="1" applyFill="1" applyAlignment="1">
      <alignment horizontal="center"/>
    </xf>
    <xf numFmtId="0" fontId="18" fillId="0" borderId="0" xfId="0" applyFont="1" applyAlignment="1">
      <alignment horizontal="center"/>
    </xf>
    <xf numFmtId="0" fontId="0" fillId="39" borderId="0" xfId="0" applyFill="1" applyAlignment="1">
      <alignment horizontal="center"/>
    </xf>
    <xf numFmtId="0" fontId="19" fillId="0" borderId="0" xfId="0" applyFont="1" applyAlignment="1">
      <alignment horizontal="center"/>
    </xf>
    <xf numFmtId="0" fontId="13" fillId="33" borderId="15" xfId="0" applyFont="1" applyFill="1" applyBorder="1" applyAlignment="1">
      <alignment horizontal="center"/>
    </xf>
    <xf numFmtId="0" fontId="16" fillId="33" borderId="16" xfId="0" applyFont="1" applyFill="1" applyBorder="1" applyAlignment="1">
      <alignment horizontal="center"/>
    </xf>
    <xf numFmtId="0" fontId="0" fillId="44" borderId="17" xfId="0" applyFont="1" applyFill="1" applyBorder="1" applyAlignment="1">
      <alignment horizontal="center" vertical="center"/>
    </xf>
    <xf numFmtId="164" fontId="0" fillId="44" borderId="13" xfId="0" applyNumberFormat="1" applyFont="1" applyFill="1" applyBorder="1"/>
    <xf numFmtId="0" fontId="0" fillId="45" borderId="17" xfId="0" applyFont="1" applyFill="1" applyBorder="1" applyAlignment="1">
      <alignment horizontal="center" vertical="center"/>
    </xf>
    <xf numFmtId="164" fontId="0" fillId="45" borderId="13" xfId="0" applyNumberFormat="1" applyFont="1" applyFill="1" applyBorder="1"/>
    <xf numFmtId="164" fontId="0" fillId="44" borderId="16" xfId="0" applyNumberFormat="1" applyFont="1" applyFill="1" applyBorder="1" applyAlignment="1">
      <alignment horizontal="center" vertical="center"/>
    </xf>
    <xf numFmtId="164" fontId="0" fillId="44"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border outline="0">
        <right style="thin">
          <color theme="4" tint="0.39997558519241921"/>
        </right>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vertical/>
        <horizontal/>
      </border>
    </dxf>
    <dxf>
      <border outline="0">
        <top style="thin">
          <color theme="4" tint="0.39997558519241921"/>
        </top>
        <bottom style="thin">
          <color indexed="6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_-[$$-409]* #,##0.00_ ;_-[$$-409]* \-#,##0.00\ ;_-[$$-409]* &quot;-&quot;??_ ;_-@_ "/>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outline="0">
        <left/>
        <right/>
        <top style="thin">
          <color indexed="64"/>
        </top>
        <bottom/>
      </border>
    </dxf>
    <dxf>
      <numFmt numFmtId="0" formatCode="General"/>
      <alignment horizontal="center" vertical="bottom" textRotation="0" wrapText="0" indent="0" justifyLastLine="0" shrinkToFit="0" readingOrder="0"/>
      <border diagonalUp="0" diagonalDown="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vertical/>
        <horizontal/>
      </border>
    </dxf>
    <dxf>
      <border outline="0">
        <right style="thin">
          <color theme="4" tint="0.39997558519241921"/>
        </right>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3.xml"/><Relationship Id="rId19" Type="http://schemas.microsoft.com/office/2007/relationships/slicerCache" Target="slicerCaches/slicerCache2.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20" Type="http://schemas.microsoft.com/office/2007/relationships/slicerCache" Target="slicerCaches/slicerCache3.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 Pivot Tables'!$B$3</c:f>
              <c:strCache>
                <c:ptCount val="1"/>
                <c:pt idx="0">
                  <c:v>Total</c:v>
                </c:pt>
              </c:strCache>
            </c:strRef>
          </c:tx>
          <c:spPr>
            <a:ln w="28575" cap="rnd">
              <a:solidFill>
                <a:schemeClr val="accent1"/>
              </a:solidFill>
              <a:round/>
            </a:ln>
            <a:effectLst/>
          </c:spPr>
          <c:marker>
            <c:symbol val="none"/>
          </c:marker>
          <c:cat>
            <c:strRef>
              <c:f>'Power 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 Pivot Tables'!$B$4:$B$16</c:f>
              <c:numCache>
                <c:formatCode>General</c:formatCode>
                <c:ptCount val="12"/>
                <c:pt idx="0">
                  <c:v>24883320.030000005</c:v>
                </c:pt>
                <c:pt idx="1">
                  <c:v>24785964.080000013</c:v>
                </c:pt>
                <c:pt idx="2">
                  <c:v>41266629.530000009</c:v>
                </c:pt>
                <c:pt idx="3">
                  <c:v>47617361.980000019</c:v>
                </c:pt>
                <c:pt idx="4">
                  <c:v>46023293.170000017</c:v>
                </c:pt>
                <c:pt idx="5">
                  <c:v>54917573.246000014</c:v>
                </c:pt>
                <c:pt idx="6">
                  <c:v>34354339.090000011</c:v>
                </c:pt>
                <c:pt idx="7">
                  <c:v>66883436.899999991</c:v>
                </c:pt>
                <c:pt idx="8">
                  <c:v>116796219.70000002</c:v>
                </c:pt>
                <c:pt idx="9">
                  <c:v>51713804.689999998</c:v>
                </c:pt>
                <c:pt idx="10">
                  <c:v>104696110.74000007</c:v>
                </c:pt>
                <c:pt idx="11">
                  <c:v>82515689.669999987</c:v>
                </c:pt>
              </c:numCache>
            </c:numRef>
          </c:val>
          <c:smooth val="0"/>
          <c:extLst>
            <c:ext xmlns:c16="http://schemas.microsoft.com/office/drawing/2014/chart" uri="{C3380CC4-5D6E-409C-BE32-E72D297353CC}">
              <c16:uniqueId val="{00000000-F388-43E3-AA76-ED7D688B66AD}"/>
            </c:ext>
          </c:extLst>
        </c:ser>
        <c:dLbls>
          <c:showLegendKey val="0"/>
          <c:showVal val="0"/>
          <c:showCatName val="0"/>
          <c:showSerName val="0"/>
          <c:showPercent val="0"/>
          <c:showBubbleSize val="0"/>
        </c:dLbls>
        <c:smooth val="0"/>
        <c:axId val="215628079"/>
        <c:axId val="215636239"/>
      </c:lineChart>
      <c:catAx>
        <c:axId val="215628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5636239"/>
        <c:crosses val="autoZero"/>
        <c:auto val="1"/>
        <c:lblAlgn val="ctr"/>
        <c:lblOffset val="100"/>
        <c:noMultiLvlLbl val="0"/>
      </c:catAx>
      <c:valAx>
        <c:axId val="215636239"/>
        <c:scaling>
          <c:orientation val="minMax"/>
        </c:scaling>
        <c:delete val="0"/>
        <c:axPos val="l"/>
        <c:majorGridlines>
          <c:spPr>
            <a:ln w="9525" cap="flat" cmpd="sng" algn="ctr">
              <a:solidFill>
                <a:schemeClr val="tx1">
                  <a:lumMod val="15000"/>
                  <a:lumOff val="85000"/>
                </a:schemeClr>
              </a:solidFill>
              <a:round/>
            </a:ln>
            <a:effectLst/>
          </c:spPr>
        </c:majorGridlines>
        <c:numFmt formatCode="_-[$$-C09]* #,##0_-;\-[$$-C09]* #,##0_-;_-[$$-C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alpha val="97000"/>
                  </a:schemeClr>
                </a:solidFill>
                <a:latin typeface="+mn-lt"/>
                <a:ea typeface="+mn-ea"/>
                <a:cs typeface="+mn-cs"/>
              </a:defRPr>
            </a:pPr>
            <a:endParaRPr lang="en-US"/>
          </a:p>
        </c:txPr>
        <c:crossAx val="21562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Tables!PivotTable3</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_-[$$-C09]* #,##0_-;\-[$$-C09]* #,##0_-;_-[$$-C09]*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Pivot Tables'!$E$3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_-[$$-C09]* #,##0_-;\-[$$-C09]* #,##0_-;_-[$$-C09]*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 Tables'!$D$4:$D$7</c:f>
              <c:strCache>
                <c:ptCount val="3"/>
                <c:pt idx="0">
                  <c:v>Furniture</c:v>
                </c:pt>
                <c:pt idx="1">
                  <c:v>Office Supplies</c:v>
                </c:pt>
                <c:pt idx="2">
                  <c:v>Technology</c:v>
                </c:pt>
              </c:strCache>
            </c:strRef>
          </c:cat>
          <c:val>
            <c:numRef>
              <c:f>'Power Pivot Tables'!$E$4:$E$7</c:f>
              <c:numCache>
                <c:formatCode>General</c:formatCode>
                <c:ptCount val="3"/>
                <c:pt idx="0">
                  <c:v>316825038.08999991</c:v>
                </c:pt>
                <c:pt idx="1">
                  <c:v>215974781.14600065</c:v>
                </c:pt>
                <c:pt idx="2">
                  <c:v>163653923.58999977</c:v>
                </c:pt>
              </c:numCache>
            </c:numRef>
          </c:val>
          <c:extLst>
            <c:ext xmlns:c16="http://schemas.microsoft.com/office/drawing/2014/chart" uri="{C3380CC4-5D6E-409C-BE32-E72D297353CC}">
              <c16:uniqueId val="{00000000-D675-4E1C-B9E5-C2F8EFA7F6D7}"/>
            </c:ext>
          </c:extLst>
        </c:ser>
        <c:dLbls>
          <c:dLblPos val="outEnd"/>
          <c:showLegendKey val="0"/>
          <c:showVal val="1"/>
          <c:showCatName val="0"/>
          <c:showSerName val="0"/>
          <c:showPercent val="0"/>
          <c:showBubbleSize val="0"/>
        </c:dLbls>
        <c:gapWidth val="100"/>
        <c:overlap val="-24"/>
        <c:axId val="148912159"/>
        <c:axId val="148912639"/>
      </c:barChart>
      <c:catAx>
        <c:axId val="1489121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8912639"/>
        <c:crosses val="autoZero"/>
        <c:auto val="1"/>
        <c:lblAlgn val="ctr"/>
        <c:lblOffset val="100"/>
        <c:noMultiLvlLbl val="0"/>
      </c:catAx>
      <c:valAx>
        <c:axId val="148912639"/>
        <c:scaling>
          <c:orientation val="minMax"/>
        </c:scaling>
        <c:delete val="1"/>
        <c:axPos val="l"/>
        <c:numFmt formatCode="General" sourceLinked="1"/>
        <c:majorTickMark val="none"/>
        <c:minorTickMark val="none"/>
        <c:tickLblPos val="nextTo"/>
        <c:crossAx val="14891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Pivot Tables'!$H$3</c:f>
              <c:strCache>
                <c:ptCount val="1"/>
                <c:pt idx="0">
                  <c:v>Total</c:v>
                </c:pt>
              </c:strCache>
            </c:strRef>
          </c:tx>
          <c:spPr>
            <a:solidFill>
              <a:schemeClr val="accent1"/>
            </a:solidFill>
            <a:ln>
              <a:noFill/>
            </a:ln>
            <a:effectLst/>
          </c:spPr>
          <c:invertIfNegative val="0"/>
          <c:cat>
            <c:strRef>
              <c:f>'Power Pivot Tables'!$G$4:$G$14</c:f>
              <c:strCache>
                <c:ptCount val="10"/>
                <c:pt idx="0">
                  <c:v>Riverside Palais Royal Lawyers Bookcase, Royale Cherry Finish</c:v>
                </c:pt>
                <c:pt idx="1">
                  <c:v>O'Sullivan Plantations 2-Door Library in Landvery Oak</c:v>
                </c:pt>
                <c:pt idx="2">
                  <c:v>Bush Andora Bookcase, Maple/Graphite Gray Finish</c:v>
                </c:pt>
                <c:pt idx="3">
                  <c:v>Bretford Rectangular Conference Table Tops</c:v>
                </c:pt>
                <c:pt idx="4">
                  <c:v>Cubify CubeX 3D Printer Double Head Print</c:v>
                </c:pt>
                <c:pt idx="5">
                  <c:v>Samsung Galaxy Mega 6.3</c:v>
                </c:pt>
                <c:pt idx="6">
                  <c:v>Global Troy Executive Leather Low-Back Tilter</c:v>
                </c:pt>
                <c:pt idx="7">
                  <c:v>Sauder Mission Library with Doors, Fruitwood Finish</c:v>
                </c:pt>
                <c:pt idx="8">
                  <c:v>GBC DocuBind P400 Electric Binding System</c:v>
                </c:pt>
                <c:pt idx="9">
                  <c:v>GBC DocuBind TL300 Electric Binding System</c:v>
                </c:pt>
              </c:strCache>
            </c:strRef>
          </c:cat>
          <c:val>
            <c:numRef>
              <c:f>'Power Pivot Tables'!$H$4:$H$14</c:f>
              <c:numCache>
                <c:formatCode>General</c:formatCode>
                <c:ptCount val="10"/>
                <c:pt idx="0">
                  <c:v>25473322</c:v>
                </c:pt>
                <c:pt idx="1">
                  <c:v>23754856</c:v>
                </c:pt>
                <c:pt idx="2">
                  <c:v>10778708.949999999</c:v>
                </c:pt>
                <c:pt idx="3">
                  <c:v>9763833.9100000001</c:v>
                </c:pt>
                <c:pt idx="4">
                  <c:v>9323969</c:v>
                </c:pt>
                <c:pt idx="5">
                  <c:v>8117065.8999999994</c:v>
                </c:pt>
                <c:pt idx="6">
                  <c:v>7935768.4100000001</c:v>
                </c:pt>
                <c:pt idx="7">
                  <c:v>7825312</c:v>
                </c:pt>
                <c:pt idx="8">
                  <c:v>7126603.96</c:v>
                </c:pt>
                <c:pt idx="9">
                  <c:v>6563660.9300000006</c:v>
                </c:pt>
              </c:numCache>
            </c:numRef>
          </c:val>
          <c:extLst>
            <c:ext xmlns:c16="http://schemas.microsoft.com/office/drawing/2014/chart" uri="{C3380CC4-5D6E-409C-BE32-E72D297353CC}">
              <c16:uniqueId val="{00000000-DA8F-4AA9-B904-8123FAFBD7E5}"/>
            </c:ext>
          </c:extLst>
        </c:ser>
        <c:dLbls>
          <c:showLegendKey val="0"/>
          <c:showVal val="0"/>
          <c:showCatName val="0"/>
          <c:showSerName val="0"/>
          <c:showPercent val="0"/>
          <c:showBubbleSize val="0"/>
        </c:dLbls>
        <c:gapWidth val="182"/>
        <c:axId val="808695519"/>
        <c:axId val="808695999"/>
      </c:barChart>
      <c:catAx>
        <c:axId val="808695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695999"/>
        <c:crosses val="autoZero"/>
        <c:auto val="1"/>
        <c:lblAlgn val="ctr"/>
        <c:lblOffset val="100"/>
        <c:noMultiLvlLbl val="0"/>
      </c:catAx>
      <c:valAx>
        <c:axId val="808695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0869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'Power Pivot Tables'!$B$20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 Tables'!$A$21:$A$25</c:f>
              <c:strCache>
                <c:ptCount val="4"/>
                <c:pt idx="0">
                  <c:v>First Class</c:v>
                </c:pt>
                <c:pt idx="1">
                  <c:v>Same Day</c:v>
                </c:pt>
                <c:pt idx="2">
                  <c:v>Second Class</c:v>
                </c:pt>
                <c:pt idx="3">
                  <c:v>Standard Class</c:v>
                </c:pt>
              </c:strCache>
            </c:strRef>
          </c:cat>
          <c:val>
            <c:numRef>
              <c:f>'Power Pivot Tables'!$B$21:$B$25</c:f>
              <c:numCache>
                <c:formatCode>_(* #,##0_);_(* \(#,##0\);_(* "-"_);_(@_)</c:formatCode>
                <c:ptCount val="4"/>
                <c:pt idx="0">
                  <c:v>3554</c:v>
                </c:pt>
                <c:pt idx="1">
                  <c:v>1221</c:v>
                </c:pt>
                <c:pt idx="2">
                  <c:v>4392</c:v>
                </c:pt>
                <c:pt idx="3">
                  <c:v>13124</c:v>
                </c:pt>
              </c:numCache>
            </c:numRef>
          </c:val>
          <c:extLst>
            <c:ext xmlns:c16="http://schemas.microsoft.com/office/drawing/2014/chart" uri="{C3380CC4-5D6E-409C-BE32-E72D297353CC}">
              <c16:uniqueId val="{00000000-544C-405E-9D8F-89CFB2627D3F}"/>
            </c:ext>
          </c:extLst>
        </c:ser>
        <c:dLbls>
          <c:showLegendKey val="0"/>
          <c:showVal val="1"/>
          <c:showCatName val="0"/>
          <c:showSerName val="0"/>
          <c:showPercent val="0"/>
          <c:showBubbleSize val="0"/>
        </c:dLbls>
        <c:gapWidth val="150"/>
        <c:shape val="box"/>
        <c:axId val="306517407"/>
        <c:axId val="306520287"/>
        <c:axId val="0"/>
      </c:bar3DChart>
      <c:catAx>
        <c:axId val="3065174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6520287"/>
        <c:crosses val="autoZero"/>
        <c:auto val="1"/>
        <c:lblAlgn val="ctr"/>
        <c:lblOffset val="100"/>
        <c:noMultiLvlLbl val="0"/>
      </c:catAx>
      <c:valAx>
        <c:axId val="306520287"/>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30651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by Payment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7183957905396305"/>
          <c:y val="0.16406951453694654"/>
          <c:w val="0.46850900042595989"/>
          <c:h val="0.78810994318470184"/>
        </c:manualLayout>
      </c:layout>
      <c:pieChart>
        <c:varyColors val="1"/>
        <c:ser>
          <c:idx val="0"/>
          <c:order val="0"/>
          <c:tx>
            <c:strRef>
              <c:f>'Power Pivot Tables'!$E$20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E1-4E2C-953F-B2F5B3C5EA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E1-4E2C-953F-B2F5B3C5EA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E1-4E2C-953F-B2F5B3C5EA51}"/>
              </c:ext>
            </c:extLst>
          </c:dPt>
          <c:dLbls>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 Pivot Tables'!$D$21:$D$24</c:f>
              <c:strCache>
                <c:ptCount val="3"/>
                <c:pt idx="0">
                  <c:v>Cards</c:v>
                </c:pt>
                <c:pt idx="1">
                  <c:v>COD</c:v>
                </c:pt>
                <c:pt idx="2">
                  <c:v>Online</c:v>
                </c:pt>
              </c:strCache>
            </c:strRef>
          </c:cat>
          <c:val>
            <c:numRef>
              <c:f>'Power Pivot Tables'!$E$21:$E$24</c:f>
              <c:numCache>
                <c:formatCode>_(* #,##0_);_(* \(#,##0\);_(* "-"_);_(@_)</c:formatCode>
                <c:ptCount val="3"/>
                <c:pt idx="0">
                  <c:v>1283</c:v>
                </c:pt>
                <c:pt idx="1">
                  <c:v>2450</c:v>
                </c:pt>
                <c:pt idx="2">
                  <c:v>2163</c:v>
                </c:pt>
              </c:numCache>
            </c:numRef>
          </c:val>
          <c:extLst>
            <c:ext xmlns:c16="http://schemas.microsoft.com/office/drawing/2014/chart" uri="{C3380CC4-5D6E-409C-BE32-E72D297353CC}">
              <c16:uniqueId val="{00000006-60E1-4E2C-953F-B2F5B3C5EA51}"/>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7038731083800549"/>
          <c:y val="0.42225614960777424"/>
          <c:w val="0.13904478009853855"/>
          <c:h val="0.29664561815358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8340671823513E-2"/>
          <c:y val="0.35111102703976882"/>
          <c:w val="0.90075377120040112"/>
          <c:h val="0.54725157039608763"/>
        </c:manualLayout>
      </c:layout>
      <c:areaChart>
        <c:grouping val="standard"/>
        <c:varyColors val="0"/>
        <c:ser>
          <c:idx val="0"/>
          <c:order val="0"/>
          <c:tx>
            <c:strRef>
              <c:f>'Power Pivot Tables'!$B$3</c:f>
              <c:strCache>
                <c:ptCount val="1"/>
                <c:pt idx="0">
                  <c:v>Total</c:v>
                </c:pt>
              </c:strCache>
            </c:strRef>
          </c:tx>
          <c:spPr>
            <a:solidFill>
              <a:schemeClr val="accent1"/>
            </a:solidFill>
            <a:ln>
              <a:noFill/>
            </a:ln>
            <a:effectLst/>
          </c:spPr>
          <c:cat>
            <c:strRef>
              <c:f>'Power 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 Pivot Tables'!$B$4:$B$16</c:f>
              <c:numCache>
                <c:formatCode>General</c:formatCode>
                <c:ptCount val="12"/>
                <c:pt idx="0">
                  <c:v>24883320.030000005</c:v>
                </c:pt>
                <c:pt idx="1">
                  <c:v>24785964.080000013</c:v>
                </c:pt>
                <c:pt idx="2">
                  <c:v>41266629.530000009</c:v>
                </c:pt>
                <c:pt idx="3">
                  <c:v>47617361.980000019</c:v>
                </c:pt>
                <c:pt idx="4">
                  <c:v>46023293.170000017</c:v>
                </c:pt>
                <c:pt idx="5">
                  <c:v>54917573.246000014</c:v>
                </c:pt>
                <c:pt idx="6">
                  <c:v>34354339.090000011</c:v>
                </c:pt>
                <c:pt idx="7">
                  <c:v>66883436.899999991</c:v>
                </c:pt>
                <c:pt idx="8">
                  <c:v>116796219.70000002</c:v>
                </c:pt>
                <c:pt idx="9">
                  <c:v>51713804.689999998</c:v>
                </c:pt>
                <c:pt idx="10">
                  <c:v>104696110.74000007</c:v>
                </c:pt>
                <c:pt idx="11">
                  <c:v>82515689.669999987</c:v>
                </c:pt>
              </c:numCache>
            </c:numRef>
          </c:val>
          <c:extLst>
            <c:ext xmlns:c16="http://schemas.microsoft.com/office/drawing/2014/chart" uri="{C3380CC4-5D6E-409C-BE32-E72D297353CC}">
              <c16:uniqueId val="{00000000-E37A-4EC5-9895-11D9BD027D76}"/>
            </c:ext>
          </c:extLst>
        </c:ser>
        <c:dLbls>
          <c:showLegendKey val="0"/>
          <c:showVal val="0"/>
          <c:showCatName val="0"/>
          <c:showSerName val="0"/>
          <c:showPercent val="0"/>
          <c:showBubbleSize val="0"/>
        </c:dLbls>
        <c:axId val="1427039312"/>
        <c:axId val="1427040272"/>
      </c:areaChart>
      <c:catAx>
        <c:axId val="1427039312"/>
        <c:scaling>
          <c:orientation val="minMax"/>
        </c:scaling>
        <c:delete val="1"/>
        <c:axPos val="b"/>
        <c:numFmt formatCode="General" sourceLinked="1"/>
        <c:majorTickMark val="out"/>
        <c:minorTickMark val="none"/>
        <c:tickLblPos val="nextTo"/>
        <c:crossAx val="1427040272"/>
        <c:crosses val="autoZero"/>
        <c:auto val="1"/>
        <c:lblAlgn val="ctr"/>
        <c:lblOffset val="100"/>
        <c:noMultiLvlLbl val="0"/>
      </c:catAx>
      <c:valAx>
        <c:axId val="1427040272"/>
        <c:scaling>
          <c:orientation val="minMax"/>
        </c:scaling>
        <c:delete val="1"/>
        <c:axPos val="l"/>
        <c:numFmt formatCode="General" sourceLinked="1"/>
        <c:majorTickMark val="none"/>
        <c:minorTickMark val="none"/>
        <c:tickLblPos val="nextTo"/>
        <c:crossAx val="1427039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Tables!PivotTable6</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49537037037037035"/>
          <c:w val="0.94166666666666665"/>
          <c:h val="0.45370370370370372"/>
        </c:manualLayout>
      </c:layout>
      <c:lineChart>
        <c:grouping val="stacked"/>
        <c:varyColors val="0"/>
        <c:ser>
          <c:idx val="0"/>
          <c:order val="0"/>
          <c:tx>
            <c:strRef>
              <c:f>'Power Pivot Tables'!$H$20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'Power Pivot Tables'!$G$21:$G$33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'Power Pivot Tables'!$H$21:$H$33</c:f>
              <c:numCache>
                <c:formatCode>General</c:formatCode>
                <c:ptCount val="12"/>
                <c:pt idx="0">
                  <c:v>245</c:v>
                </c:pt>
                <c:pt idx="1">
                  <c:v>190</c:v>
                </c:pt>
                <c:pt idx="2">
                  <c:v>401</c:v>
                </c:pt>
                <c:pt idx="3">
                  <c:v>371</c:v>
                </c:pt>
                <c:pt idx="4">
                  <c:v>466</c:v>
                </c:pt>
                <c:pt idx="5">
                  <c:v>444</c:v>
                </c:pt>
                <c:pt idx="6">
                  <c:v>427</c:v>
                </c:pt>
                <c:pt idx="7">
                  <c:v>394</c:v>
                </c:pt>
                <c:pt idx="8">
                  <c:v>821</c:v>
                </c:pt>
                <c:pt idx="9">
                  <c:v>494</c:v>
                </c:pt>
                <c:pt idx="10">
                  <c:v>829</c:v>
                </c:pt>
                <c:pt idx="11">
                  <c:v>814</c:v>
                </c:pt>
              </c:numCache>
            </c:numRef>
          </c:val>
          <c:smooth val="0"/>
          <c:extLst>
            <c:ext xmlns:c16="http://schemas.microsoft.com/office/drawing/2014/chart" uri="{C3380CC4-5D6E-409C-BE32-E72D297353CC}">
              <c16:uniqueId val="{00000000-4D34-49B7-84B6-32C073E3C428}"/>
            </c:ext>
          </c:extLst>
        </c:ser>
        <c:dLbls>
          <c:showLegendKey val="0"/>
          <c:showVal val="0"/>
          <c:showCatName val="0"/>
          <c:showSerName val="0"/>
          <c:showPercent val="0"/>
          <c:showBubbleSize val="0"/>
        </c:dLbls>
        <c:marker val="1"/>
        <c:smooth val="0"/>
        <c:axId val="1108077807"/>
        <c:axId val="1108080687"/>
      </c:lineChart>
      <c:catAx>
        <c:axId val="1108077807"/>
        <c:scaling>
          <c:orientation val="minMax"/>
        </c:scaling>
        <c:delete val="1"/>
        <c:axPos val="b"/>
        <c:numFmt formatCode="General" sourceLinked="1"/>
        <c:majorTickMark val="none"/>
        <c:minorTickMark val="none"/>
        <c:tickLblPos val="nextTo"/>
        <c:crossAx val="1108080687"/>
        <c:crosses val="autoZero"/>
        <c:auto val="1"/>
        <c:lblAlgn val="ctr"/>
        <c:lblOffset val="100"/>
        <c:noMultiLvlLbl val="0"/>
      </c:catAx>
      <c:valAx>
        <c:axId val="1108080687"/>
        <c:scaling>
          <c:orientation val="minMax"/>
        </c:scaling>
        <c:delete val="1"/>
        <c:axPos val="l"/>
        <c:numFmt formatCode="General" sourceLinked="1"/>
        <c:majorTickMark val="none"/>
        <c:minorTickMark val="none"/>
        <c:tickLblPos val="nextTo"/>
        <c:crossAx val="11080778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[Excel.xlsx]Power Pivot Tables!PivotTable8</c:name>
    <c:fmtId val="9"/>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429539858006751"/>
              <c:y val="-2.17202140937710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634447545950479"/>
              <c:y val="5.58835013675868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467079272027658"/>
              <c:y val="-9.77419227953838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487313362457462"/>
          <c:y val="0.19476139802089684"/>
          <c:w val="0.37999997184865653"/>
          <c:h val="0.76678696806395541"/>
        </c:manualLayout>
      </c:layout>
      <c:doughnutChart>
        <c:varyColors val="1"/>
        <c:ser>
          <c:idx val="0"/>
          <c:order val="0"/>
          <c:tx>
            <c:strRef>
              <c:f>'Power Pivot Tables'!$K$20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B61-43F3-B3AA-8E953AF2AF7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B61-43F3-B3AA-8E953AF2AF7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B61-43F3-B3AA-8E953AF2AF78}"/>
              </c:ext>
            </c:extLst>
          </c:dPt>
          <c:dLbls>
            <c:dLbl>
              <c:idx val="0"/>
              <c:layout>
                <c:manualLayout>
                  <c:x val="0.14429539858006751"/>
                  <c:y val="-2.17202140937710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B61-43F3-B3AA-8E953AF2AF78}"/>
                </c:ext>
              </c:extLst>
            </c:dLbl>
            <c:dLbl>
              <c:idx val="1"/>
              <c:layout>
                <c:manualLayout>
                  <c:x val="-0.20634447545950479"/>
                  <c:y val="5.58835013675868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61-43F3-B3AA-8E953AF2AF78}"/>
                </c:ext>
              </c:extLst>
            </c:dLbl>
            <c:dLbl>
              <c:idx val="2"/>
              <c:layout>
                <c:manualLayout>
                  <c:x val="-0.20467079272027658"/>
                  <c:y val="-9.77419227953838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B61-43F3-B3AA-8E953AF2AF7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'Power Pivot Tables'!$J$21:$J$24</c:f>
              <c:strCache>
                <c:ptCount val="3"/>
                <c:pt idx="0">
                  <c:v>Consumer</c:v>
                </c:pt>
                <c:pt idx="1">
                  <c:v>Corporate</c:v>
                </c:pt>
                <c:pt idx="2">
                  <c:v>Home Office</c:v>
                </c:pt>
              </c:strCache>
            </c:strRef>
          </c:cat>
          <c:val>
            <c:numRef>
              <c:f>'Power Pivot Tables'!$K$21:$K$24</c:f>
              <c:numCache>
                <c:formatCode>_(* #,##0_);_(* \(#,##0\);_(* "-"_);_(@_)</c:formatCode>
                <c:ptCount val="3"/>
                <c:pt idx="0">
                  <c:v>2995</c:v>
                </c:pt>
                <c:pt idx="1">
                  <c:v>1774</c:v>
                </c:pt>
                <c:pt idx="2">
                  <c:v>1127</c:v>
                </c:pt>
              </c:numCache>
            </c:numRef>
          </c:val>
          <c:extLst>
            <c:ext xmlns:c16="http://schemas.microsoft.com/office/drawing/2014/chart" uri="{C3380CC4-5D6E-409C-BE32-E72D297353CC}">
              <c16:uniqueId val="{00000006-FB61-43F3-B3AA-8E953AF2AF7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tx>
        <cx:txData>
          <cx:v>Sales Category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Category Distribution</a:t>
          </a:r>
        </a:p>
      </cx:txPr>
    </cx:title>
    <cx:plotArea>
      <cx:plotAreaRegion>
        <cx:series layoutId="regionMap" uniqueId="{66D45766-EDFA-45B5-871D-620EC8370A45}" formatIdx="4">
          <cx:tx>
            <cx:txData>
              <cx:f>_xlchart.v5.2</cx:f>
              <cx:v>Sales Category</cx:v>
            </cx:txData>
          </cx:tx>
          <cx:dataLabels>
            <cx:visibility seriesName="0" categoryName="1" value="1"/>
            <cx:separator>, </cx:separator>
          </cx:dataLabels>
          <cx:dataId val="0"/>
          <cx:layoutPr>
            <cx:geography cultureLanguage="en-US" cultureRegion="ID" attribution="Powered by Bing">
              <cx:geoCache provider="{E9337A44-BEBE-4D9F-B70C-5C5E7DAFC167}">
                <cx:binary>1H1pc9s41u5fSeXzpZvYganpt6pJSrK8b4mTfGEptkKCOwnuv/4exXZiMerY/bbvrZKme2ZsGcIh
HpyD5yw4+u9d/5+7ZL2q3vVpkpn/3PV/vg/ruvjPH3+Yu3CdrsxBqu+q3OTf6oO7PP0j//ZN363/
uK9Wnc6CP7CN6B934aqq1/37//kvfFqwzk/yu1Wt8+yyWVfD1do0SW1+897Ot96t7lOdedrUlb6r
0Z/vl3m3ev9undW6Hm6GYv3n+62/eP/uj+nn/DLnuwTEqpt7GEvxgS0oZ4JS+/uLvH+X5Fnw+Lal
yAGD33NkP77Pn+Y+W6Uw/iVpvsuyur+v1sbAo3z/36dRW3LDL/96/+4ub7J6s1YBLNuf7z9kul7f
v7uuV/XavH+nTe4+/IGbb4T/cP39af/YXu3/+e/kF/D8k988A2S6WC+99QseZ+t2df+GiBB1QBin
lBFbfX/JbUQQ4gecMSKFlN8RQ9uIvCzPbkyexk1QOfu4l6ichzp/Wpc30BL7gCJYc6rETi2R+EDY
ijCJ0QNm6mnuBy15SZrdiDyMmuBxfriXeJyuqiFZZfdP6/LvMSHyQDEsCIO1fm6xBAcsEFZE0Qcs
wKI9WMsHLF4jyW48fo6cYHLq7SUmZ3lVh++8VZzXb2i/qDiglBNbIvJDF57jg2xQJq4I/htdea1U
uzHaHj3B6Ww/cXJXif6WV5l+Q5SIOMCMcq6QerBocIpsoYTUAUcCC0QfTdq2Fr1Opt0YPR87Qcj9
a481yV1VeaKzt0SJHTCiiPjBBcQ2SkIdIAlUgHP+gOKEnT1ow2vk2o3UdPwErTN3P9Fad+9O172+
e0OGQOgBxYiAujwiAafOlj7Z/ADZkiiwi9uadPYqaf4Gn2djp9ic7iU2i3VeBW9q6PABpxJLquDg
2bwmhk4SOK4oEdR+YNP2hC68QqDd2PwYOAFmsZ8m7nZlQnB06zx72r7/nsJtqAJChAkpHqjCxLwh
bB8w8IWkTR/Am6jO62TaDc/zsROEbvcToZt1vzJvBw5BQNOIpBLtVhwFfiohWAmBH8ADP/U5z35R
nN24PA6bQHLzaS+t2V+VHvM3JQT0ADwbjCV6dG6mGoPQAeeUKc4ezqGJxrxCoN2w/Bg4AeavL3sJ
zMd1leZZ/bRj38CUUYijMQz/mRz8As4fjrnicPZ/f7GnSR/c0VdIshuRHwMniHy82UtEzuNkFebp
6ml1/j0kBMizJOCLbgKYmxfownNKpgSENiWxbfF4+kyDNq+QaDc0P59lgs358V5ic7HOMjMk7epN
XVBqH0gFHugj7/oFHyEOJJESDpifgdDnB8xrpdqN0fboCU4X+8kA5kle6beMRWN5wBRjCJNJkA0C
nlQKQvFGfzavCWt+hSS7YfkxcILI/GQvNecpb/Mu//bOzZMm/fqmvg2EQG0qINJGt00bqI6NOFbA
3x4OHXj/uer8U7F2Y7X7UybAee5eAnerzV2eGf2W3g494MABGOGP9myqU+pAAJ9mTO3WqVeJtBup
Z0Mn8Nwu9xKeTdDkaF2Z9fC0sf89X4DzCELWNgD06PDgiVIBfkIyyPQ+6JSaKNXrZNoN0POxE4TO
jvYUoa/VysRvyOcoOoB8D8TYxGOIbYIPOKQS2Rtv9JFRTJj22fplif4OnaeRU2xme4mNm2fZ+q7W
d039huoD8AiGGCGPfHtCt8EREgQCcQhPcHmlNLuh2Ro8Qce92Ut0TsExXb1l0ADCbDagghQEOZ/I
2nNHCNmQ66HA8viGRzznCa8QZTcsPwZOIDndT0huwAGCApb1+ml5/v1pA96ppGCrKH+kaJMyD8kP
CCWY8mcJhefQvEqk3eA8GzqB5+ZsPzVGG7P5pyj0GwIE9grbUGXDHo/7X+kaBNmwTTF+0KpJ7u30
dULthmhr8ASk0+u9BGlDcT7nVfx2CEHtGlR5YApR6J12TbADwMdm/ClYOkHoNRLthufnyAk2Z5/3
EpvlPcTe3hAYegCOJ1Cxp9qBiW1DCKg0uDlC2hMu8KIgu/F4HDYBY+ntJRgb3c+b6i1NmTwgXLAf
aTR7ypwhmiME4VDA9mDrJoryGol2A/Nz5ASb0/O9xOYkb7TRb8rOiH2gwG+xOX/yK7fdToUgTIok
5HwewwYTjvYqkXaj82zoBJ6T/QyAbuzy4SotIFVdvSFXo+SASzhGoMJz90GzcX0ExNvsx2Iq0K/n
XO3VYu2GaTJ8AtXZ4V5qkrdOVt3qLVGCwmkb+BrHUBL68NpWJKADQLY5JejRyk3OntdItBugnyMn
2HizvcRmmUAZW67N0y7+997OJrYGbIAy9jOX89wFlVDIRuXmAPqJ3XMNeo1Eu7H5OXKCzXI/Mwrn
1Tp40xocAiRagl4QvlNrHmpwoAiEQDznOSQvC7IbkKdxEzjOr/ZSVT5qKFd707QoVOZCKEYqYGwP
gEzIs5AHm5wpJfKRL0zM2Gsk2o3Mz5ETbD7uJxu4XZv63c+Heti8/96WwcUDTjHcmHrKE0wCndKG
ymkiIJXwmEeY5EZfLdZulCbDJ1DdftxLNToGcJq7eHgyMW+AEqgR3A6BANpEfyQ7wBJqCqAw5EG/
Jnz6NaLsRubnyAkox/sZFYCEdV6t7t8wMLC5s6MkkAD6GLGZqA6yoWYHEtrgij7thIcqqdeIshuU
nyMnoLj76YEus/s39j/VAVwCUQKcl50EAALRkLSRNlePzs9EX14h0G5kfgycALPc1yD0Jkfwtlep
NjkAhSh5ymhO1EXRA6SgAgcKQrfV5VS/QpbdqDwbOsHldF9xuQt1sHrbQg4pqFBQeLOTocEJI+Dy
LtC3x/d/Cae9LNHfgfM0corNci+P/dOVMau7sDHrun5LbxMfwNU1uNMBMHx/TfRGQJG0zSAnKqF8
+rlP82p5/gae7ceZYvTXXmJ0O+TQgCB4Wqh/z8w2aRuloCYaPfr6E4IGNRxw6wPBDXj78Uh6mvuB
C7xCoN3w/Bg4AeZ2P+nZ8Sozb3rhQ0JNJ4X6GSDHu7RGQRZB2sAEnuJrE+V5WZ7dsDyNm6ByfL2X
6vJXFb81LhQSAMAAyN/oi4LsDVHQngASPN9fk4DAayTajczPkRNs/trPYM1VCG1D3i3N2zYigLo0
jiUUbj6GldXEnsFpwxD06thcy/n+mvg2r5VqN0bboyc4Xe0nLbjOm/8XjQngii6BWgBI1TzgML07
BY0JMLGBcPOJi/NaeXYjtD16gtC1t59WLll9Xb3pZR2otoGLaxhqox+MGCjJVoKAQ7kUMDZsP942
VNuk4K+XBdqNzo+BE2D+2s/0wMNme82N/3/WJ4pAmsCGlir46TboFJ/NZR64Q43Qbp/n9XLthmk6
foLWtbuXavShXoVP+/jfE+tN5yjweiAD+hipgajAcx0CbDYV7BhjPvFIX5JjNyYPoyZIfLjZSyRO
Vzpbvx0UlEHkZnMR9xlXfg4FVwcYwVkEvdcezqLJifOiOLsReRw2geR0P7LQd7/t/fY8e7P1l/+w
4R0oCXj+m+zN7lZecIsAfBwIQD+1j5ogM2lJ9/di7UZoMnzrSf4/9bv7+154PxoFeqt6NfveYfBZ
O7zfv/v9caHn4WToY3hlp3F7WLvl/Z/vCXQZsp8BufmQrcDM1Pz/MnS9MvWf7y1IjjL4KKAS3EZQ
nQuuUAdZQHgH+nxAWz1mQ4272NTtwjvZpv8VTA4JIRsuLkhMyPfEHvB3s2Gg8BZ0R4TuE3CvAap/
GIbLxD96O17kyQCJ+B+L8vjzu6xJL3Kd1ebP90yBAS4e/m7zlAzaxzGIO1EBn8kJguAUvH+3uoLw
Cvw5+j+NxnFWRTo/7FuBupkKY9K5WabVIszKYs4zTBs3CyJ5qTQZWwdD6vms433utUkopVeRBt1E
via33ITDRc5xdt0a7n9RFPUXxUi64lB0IzssKpL6DmQo2bG22twTcZb3btfHPPVqq4+MExKhyIlM
rPAsRrkVOwkYs6NmLJNyViodjE41DB1y44aHvTe2UfbNpI0uHKEGOo8tQ89DFPUXcehT18r71prZ
pUWOKn/IUgcgyCLPIiEOl21vCqfNB36Krcov3Br7ZNmkhBx1oyRL1Ws7m/VJ2X62UxDKK1O/XsMs
qHUqmink+k1miCOLUofwwckwUwMjy97PeOXGvM7jmbY6dqhtuEs8I6OdftMA+CHzWX/BM9YFMzRq
/37krCydGHXmthgtAZ8Lkt3SgpnbrLPjKxXb/YXf6/C8a/zspjAyP69N1Q7HfdkHzKMNtkPHD4U0
TpImyHdtVOa2M4aFvOxjkKvkBSxkhHw/dWyi/d6hUS8uRz0WX1Ag5YWf5F3u9GNlI8+H6xqZp5Iu
nwuZGoeNYtkXaXEeo1JdMChxC08iqtihgfWbt3mpThKuy8UYht1J2Cg878M2TV3NsvwaoVJeWhR2
SxSHqasGyQ5TFKRu6lfoxs9jutQDoGMlmi77RuTncVW21vVI02HGRYSOqOk6t0zihnoauhyYw9FK
a3hmROYk0+XXbkzLz1WT49vCHihx1Vgy7rKAmXtkpXIGqlZzR3aDuuyLIHSGgaprXOngsidjH8xU
X1nKZS35gv3eGAd2HsNeHVrdSo6xdGOD1ElREBHMm8EOjmgfZfrQF2U9LptmwMNC+411gn2r7dwO
i3RG7F5moWOIiuplyGLWOUFXNFcCKRafhKRXF4W0EHFQxfmHDA30NDSW3QUuSahlOzKK8pG5HFUj
WQT9YCvfsaKoKwbHgoWoDgemc/m5bPPWsWrVlW5YcOIDPlbXOlSRpuxmmy6d86BCI24O/byy6qOa
F429TMpy0Le4MKo+gsgNq5wMts8n4QfW9dBVxsWxfyrStD3WbW1uwzI98xUJTuAKsVZ3EbOiFjuY
pDm1joLUFpkncGJ/gEZheq7HIXTssR5nfjXEc5vDjzWxk2U5Bt1HXWPtWSrMT00UljNT1FdRg0JP
JwXmjogwkk4Me+gj537AD0G9rZssIP4ir6qxchpG0sIFol94OsKlx+M+mFs1NsE9y0CGw8HWfeO0
DW68oe77Y0va0TJvbOYNKrvKR3lSR8ZfRi0yrpJ5f9TpqJmJXiczWoehU+b9orOodc9GsDSJX7ml
Py56iaLFoDFyhqIWZ2bor+vRBJ4IuoWsI/YRVdXgRE3TOOPQ5OedtK8QuItOW40Am1GhF9AycNrE
L8BU8GDuZ8Y1EcuO7aww62gQZ/aI/c9lFXeHfVcm1xlv5XnU5sYdYjo6NDHtBWp8Mi9zK3E6HQ4L
ysczXcphkVC7dsPQJPMBxcjpLRiF4iF2dVXlhRfL8XPuC+YOiTgfi+q07mLfLXDYujHJq0XpZ9U8
4pZ9WlV+d85NIh1odvtVgbVdZBrJmfYHfw7nVeRmPjNujnB5OOa5dpO2tY6iVKPjIRlapxHBl1xj
4wUo1G4shszDqsmdpM6r2y4qu0M7DeoPUVPVsDE6axFU/bem4sliCKNhVlcdumkR9r+QmFmp0/sh
XfKIppFjSWwvG5538SFJKTvOSl3Mlaos7RRBrhdFE9Mj6VuJ21uWuGyKUC30CEdTlBq9qBlNYVfw
UZwNpswyp41HHc1kqesrZUr/oyoZqCxL/RmcveHZqGT5NcvjPHbGXsefCpGkc9S0leNrLOepqdUi
H9vic9H59q2qAmtWt03m5l02nmUS58dD2VWHKUnlJYE3Tg3vrXMjg48iKFPbRaps5oEZ+VmFfdQ7
TV/H6Ij1UXCi4lQqJ8hY6Sa1boQbY5Jrp+R69GiXDg6rae620O3tjPh+6Ixp2FeOVWR6IXJfLkQh
4iOrChKvKoLGKa3G+lgXtrmFHZeVnm664tgm1RX3o/yyH2v7jERx5skaVrpJYBvQbm732Lg9Cukh
xpXvtIZay8oX0ZoYmq6btEo9HpJ0dNva7xicg3w4yiCuRdxoKJnHmUYf8rBpr0IVy/teNsGsUKU8
KX38xVLNNw2U4xOkYHrHGjLbNZR9yCizTkGnYheTuHVaBHZuHEr/Q1DRRU+iLz5v7iQu2WLMae2M
/ti6RA+fhnZQXp3k2BOiWpVpEjstsZdx2MezCuFiHfiideLIyj3oFhEdtrjJchePA52N3EcXieHV
LDZdfJkhfgYdxrKTdKyaWVpje3Bw0Ora7cKqK2YGpeNZMNT+rEjNfROFN0PubZqDuZYeCXI60iaH
AkWjx3wbl47aGNeYlRsyU0q3ppVxejjlZmHm6xWO4xsL89wjXWl/CbHQh7mWYl2h6qpp0Tc/LR1Z
6dJVlvicJcj2SlbrRR/b4kgN/nhS2A11BCk/58FYzEfVHHVZ7IPtLIpZm5WxJ4OWHEb9kC5JWyzZ
YGMn4uiD7ob4JIE972SaozmqjFrgqA7dwo4WVZsUR3ndX9MxNHM0hpmTtMxtwmi8r4F/ujVp8mtf
9q2rzQhr7adk8JIha2eM57UzZCad902eOpUl7/wAf0Jl4H+2S0bOiRKJm0p2WaIa9hW7S3GKlnps
zKwIdXFcZG1+3JR4LdLOBV5wb2Rchl4DIrkoM92hLPzIMbSgM12GkdNKHi6AsYgrZA2BFyZdNLeB
PZ7jTPgXlZ8fVQB6nlQLHdpn4WCoy0QBWxTJwBvCHnsVitAZKaIPfVzwK78Pm0XRadY4Amf5VRM2
uRsZyxEth6cLcofCkX5ilYZ7ho8f60gvNmSzRNl5LurApZ06xkX+jengsMRp4oSWfe535nxMtJOE
tXErI5yoSL9Uicqc0fQ3nWkuClSf11Z2CmxNu/DBA+i937vD0MTAAZvAHSJQcyaTsPUY0cx3ekHZ
SRZJecLTMnNDXjl4EMw4VpyOF7jKYmj0A33YH12tLV/hLi8GoD0gzXeX6ceP/3OTp/DP9zE/f7np
JP/zp9OnFvS//SvoPLjJlJrpH22k+fFZMPujdBtna+uHXzy/v/HtHjra/82br3P8IJpIwEn60bL+
F8fvRz+Ynx7f45hHjw+qLeEjwH+zobQfqjI37TWfXD4BDTcwXDRTCMMdZ2ij+tPnQ3BXAIGLDzWc
xIY6QfDyH30+TKFwEIqhNxkbCKVB2dM/8fnAd9z2+KCmnZLvzcOhGwv0pd72+IKut0dZ5A3oYxPU
bhIroOwUh+qENkQZR7AqO4l5A18BoMJWes/WapfHuT07s/Gm9SWC9ZECfF68ke6Zv1mWwajasa8X
XYPbmRhSPkMaJ94gdHr4v5gKavugnRbduLeTqSoChA+lrF5QVOlFglHnEBMWMyhjLv8XTwVLuamQ
Rpv7HBDMfP5UIwJrMlBaL5K+B4NNxtKr6jp26140kBD7sdl2LCBkFZ7D930BN5d+IPUAm4LJyVP1
bd3ECYMFVNpXTjvgy6xq+Le+5V6Q+ZErcmI5pe/HYNyBNPx+ctiDOybfxCtgF4PTMnnOug99nxR1
vbByyh1wtsNZhmgJiYvfPSIowWSWTUsTDH4KhaszcH9mezVNIIlpS79ZVHBXvYK9mZnaYX0p2hlY
0ix94aEgyfbLdJtsKCZQ5A450c1DP9uSrGwxCVHdLIKB104YV2so4v0mAzjRUJIeA2kqnN8/4K/L
yCDkraDdNXRNRDafBF38MI46SfJmEdmMAb1WCYCl8tnvZ9ks07PQDuwUmGVzoV9Cu7JN3Hf7uWjj
oywu42ZBdDs4xLJOAsucDwhjt7dT9sIz7VrF57NNQOPUDsqAJc1Cth1yfKCvQZvWThHFhZMrVTtV
HH/9/QNiMKS/PCG4s3zTb1rBhpyYsiGMuew6UDsUcnpOc5p8DOzGX3Lw+Q6bPIi9prwS7SAhjEDN
Pa9teVQwctgEVb5oG9XOmh53TtWJ4q7vibUcOFUO9uvyegTfLhFhAD5VOb5gmNAO/CGrC98JwJkU
+JcdJ03AcV6DGumuobFDrS4WTt+zdmZZxAY/DJVuIfPOA5pezHDS0y/2KPqLBsniTNQjcYMiUOcQ
NA5e0AW2UzSwzxsNZ/DvRBkilfB4ZEm96Otwhv2QeboKe7eUvJ6ZMjAfek0i1+64SoBnjdlRn0XV
ifHTNvbSvgYWb2dOTE3klEDzHYIK3/MzaTsZDobjoMHVGeajtRzjLvfKtq69TrDCLetKfWw6DX5L
K31XEWDBFbXEHBxqDey+krMGHPc6BkLdWUnj1j5TTp+w45DGH5pOmrOYDsQZyBjPISapvc6qz3Ml
xsNSi9EZaELAtUz8Ezsc7FsLQk2LKIst12fDt3ggV7WsY0eJID6seVifwydn89/v1l8VZFNmDoWx
jFLFoUfttjr2JmAN6zagm/DMipvQ1dJeIt3fNKNfzJomRf9YJWFGKF6HGDMTG3uzPaOq+laqMa4X
le8vkaGzBAV3KqMnFcmoGyv+6fdP+KvdlkyAtUGbKlOgPhOzZgLVZoBNvYiGpHBwS7tlkHdkJnE1
eL+f6tdtKiE6Dr0U4MYE5OA35RHPbXbQsDbq2hxOQdmy49wqEXwtUCNeWMCds8B1DaAp0FgY1nB7
ltT2IeLYwQJavLIrpxTKOmzKQF78/mHQr3YMngYS1RLYIpSJssk8sbZGxAtlFn2PwH1BJprzPg08
bjLwQHwjgFLAxrcFCY4qeVvhYJHTWL9klgg8zvaBAXcdoR6FSeiZBB0RJviVZU5H3QqzoH0iZl2p
krnfRfWcdrWWLqEjXaKsV7PKztffnbC4jrpFwOz2NB1HcsTi3H8BAbxTJugEIKGqfFNRNjlWAmpZ
lh8Ss8iCJlvaFZspu+mcMavLM98UjRuKpvicMFDlpLSG86bQg8u1jT0lM8gyZMk6QX17FktIGYzd
lyaysAshoOJ6yBqII9UawvJB2B1lQ3Jm2fVL5GL3Ayi4rAj3r6B+dHNn8flO9VGl0kF2sKjhcBVU
opg3HQ0+hGDF3KIUkecbZLup4DWcWFV6NITjSmpxYyqulk3h+24vq3YW2rm6zEeR30g6rkfmZ0dE
hmreFcHgdRDrgLOiTuYQPSheOBI2aa9ft8WzJ5jszq5OQOB8MIvBioIjf1TZUc36zIss26t1BUa+
4RAIjewlyYfWNQVNX9gFZOcu2Fw5YKCMSEzVXQ5gSwbWmEVkhXXhNIlkX4FWXQhqIFqh7Ps8aftb
gVF4Zyq3btrAjXIcejGBaEYbmDm2Te5VnAqIoqIOskG4KdwQJlz0LIpcGgVoPWQIgakU14LEM2ZH
ucctdVvIqDpELbNPLIaSTQR0JVr7mg8wUUBR4xadMuyFNf+VuknoKAcFx8AQIG24cUifbxoG18Vi
PwKDUEbJbeYvRBslnjVCsgfyA+QFnrjDbHPgiuB5QqktcMWJR2GSmGcVGJ1FEWTflJY+nNpt5NB+
VC/MtPmkiYGBmaTCCq66CciJbj9W6QdNISCYvBiq4CZGJLiNktFPnHQAb4INcZI4Nrfkkc9R+MIW
2nH6crjjxQWBFrE2EO/tqetAl9iPbLNoxPDZr+VFL8orm/rfElF/BZeXv3BAfeeevzwrw9BIA5qY
QZp3AqFqLdNrDVsWvk4lu2oI8J7BJ96QQQSetOPa9iH2opPeC4YCyA2V2m1NUHk2sJXfHy87NxN8
Z8HDBQR7eizrpm5Z2IL+djKvPbsQ3KEhhJcsnQcuC6Nvv59ux6HJIZcMMMMXwUAH8gnIXEVxkDY9
gDxU/SIoICs5NjJ8wUfcub7wRQ3wTRmb5YUy8W1AI4OCHNHCLMBHrlzZ9qHXZpFyuS+tZWcIaGdL
G88aymTW+ZB3hGhAMoOk8PE48pds5K9OuYSvJgK2bIMOwdffTMDuhoZB8DQGYdranoUBpAxNNZ5C
oDpwgxRZbmHSbBGKGjt53NgvqBXapcHAhmCxgbdLOt1rddD6mGR2tRgQDb8WorKY01VBfW40YqnT
8ZxzN2/gAyD4riB90vIyYZ4dFTF20lKEsdtZQ3fahiTwHVzXDXrIo/5+Z+wQc9Nem4ONEcBz0GRn
hJbUA8t4ueC9X80bOrYzako1Ay6vX1iSHVNBKQHciLIFhOGgmcD27tARMkVZiXJRj376jZIBct5Z
mELShNvm/h8/FnBQRu3NdyDChJPHKrJirAtJywXDurpUDPF5Pgj/OKo2X3L2u8DIDiMGM0FYBCii
gKDWZM/j0Q+ivIGZNLEDz6+z4joNSjyD02107D6lDs3D4QXzsXMpwb+mfFMeBt/jsL2UQWBntQpZ
uRgwat2U9Z2joxQi6TY2L0wFjW3hwyZWE5gGXLLZ3GUjYLG2J5MxzZtgRLBFaGWXcz4MdeXqkHaQ
YUn9LHF5ZbDHgZMnbknazpqD59j0s7EXJL2ETAMolyYQY1z60D7+Iy6gSsWD4LhsvCKBYgWn9stw
lXeQeIqJZGYehEkAGYYMQSVHBo9EXMFzqGtRLevQvIObjsMxszaJxaES4yynFaQhgjhEN7zBI/IS
2jM8j1Da8xlRRYg/qQ7pdM0jCJYETgEeTHjchxXxvUrHVfjBJDkalkkG0bVFqFFKZ5ZdoKN07Htr
YZq4NWcszRp5Sutm8C+5QUk2h5+tbp5Clj6GxCFVkLzL4pYGp1JkTHiQIc+jecMghdxaivtHVWbl
h6iKM98ZggpXjgr1x9RAJZLTNzSPlpDEDgpXNnkez4dYD8EsLYasOolacCe1y1XRJQtjOhV7fcuG
3svbwbePU8v4NsQd0gJ7Rco25EpLiVfCQN7fEX7du6OkeXVdMG2JRV6baLjoIBt3nWla1bPBKpW4
svNUBrNmaINmCSS2n5eyV3pOs4AXDi2CcXSNidQig0xvPksgiVk7toVV7JSGyQ9QQwAZ3yTNCWQR
wxZBeqWA2hLZXEKcd960rLj1C5x8SqAO4KrOeAcZq6g/tIYomZFSnTfJMM9KA8UqIrvyBQRRaRjM
4hGyqZjGnRdDOnYeNO0RaYfOhYKJVRRz6rAG+14T9WQOhUL3lFgd5NwGyOjTSiy46eyZopovqBoh
991B+j7KVHAMuav+q6jLDgpXhsjJRLsaS84OW9KPTttDalcnH6EV14xbvLxgKq1myM70BZRhjW5j
Q5Jdpkl4SjrAA7wF7Rjtf+xHwhbMQpdah4UTDr2/9BWN3T6KGyAVRrgJnBKeMWK8jJN+WdaQPoUa
DQb/FW+qedy+o9VR3ENCbLTjctbXVeJEoQ/FASJOjzsCxRmA7IUv6VVqhf0MdTKcj2M1uoNVN56P
B7wYgbpe+UFSfMmksU8yKEOC+ouSe71dV9+4BWkqq24LT0LAGvLUOVtCDmx0ROb3SygawUszCKjS
6dsjjPq5ZgWax2z4lNpN+SnT/qFg9Fo3wycGdVWzzlYQqGv8Tym3ggo0MJXLthHZvLVK3xuZdRMr
6R8Zn2gP8nZyZkfUAhxKKKOI1OiF4Ddc6cpqL8qgklem6eFcJOakHnzhJP2oncGCy9QllKtJUutD
bdL0MEtl+42aunEG3Y0Q4YohNQzJuiYvs5GAa47tKvBnuVb1TZzLcHQwbJ7bFNuk90QJfgQcpmAk
oqDpPhew9mdlB7ssGvzMkTFa2k0wzKy8zuccjfIY/k8+60EhZj7UOw3mRA5d0JnPQ1gJUzoD9mkX
/1/2zqTJUl3L0r+IMtHDlOZ03hzvPSImWHh4OEgCNQiE0K+v5e+9rMysMsu0mufk2rV7I04HkvZe
61ubxpto/gmI6EBYX/RVEOEzH/Mgkn9c7rk6xXwECDMVMzzwXYY57MsgW1jF82LuKxAbaXCBPEsM
RFpNT/OMX6pauBgbX0z25R8IXTSy6KWbBKfnjcEsT0uq78MNGISkdvOVAzJzGaghHxnpUE9C31Vt
7sl4o3DI/llAPWTtN61Ysy2l8a1zJntOLO++Soj7a40qYELz3VnS+L1wr/CZpq9ZzZmo9smEv4TL
5wYtWnotRaR+0lJsjRnMflxQsbwUe8J+WoPX2YPRtXKJ9MWDkKmpE8kZ0znNO1Q42CDMDP4ASAN3
whCX+sfQF/qPVgk/cBfoH7mO6InN3TKeY8AYB7oDmUil3tEfym1rsi4FcLZ6g8UxRkFac5Lwps+y
tGYouM6rTnmTQ0Ju0ZWW84Gjb5pOk5L48wvt7Zvutt63BdCIoir7raO1JIku6wnW4FmJYfy+B4Pt
0pdseCbTMFYyn9foAIpABW+iTPAVc8XL4aaPPD5qxu2bjdy63fVd119poYtGEuXv5AJjOBkSvGqs
6DEhNHu2S5T6CpWIvmRqGK5sM2D+YEy2EM7Saz9jqbZCTv7gV8cPm3TJdMzzvL+Oo7J5rdIhvWIR
aSwqXF2I8PrCpzK55sOgPmbbz4+JB8pnKH5vyvh+9LvYj8WAHzWYk/0mwK35qNJZfaTfHWYtMq9s
wzU8dPyy9JS6CS8brO4hnBN9USErb7016mPZ1fzDwq1vfZ7rPzLsZ135dcDPqsXUXXqoEce1XMxn
uZn0mngdbMA5y/7qaAoedMumaf/0LE4KhxN4i5Oxirew229DHMuq2UrW18FQaA3mZmAAYda1M8DA
SPiiwj290lR2ryob+vssXeWvrM94s6yDH6oo8F0IDAFFZLrGUdsvhb7sM+maPljtzTzhy4O5da9F
wLAv9h09xQp/W5Ggv66lznw1FCkqcEEKOBaxHs8z7wDGgubjrKF86y7DtOAPdLYsqr7fxqVhXklA
ZljnkLGEed93iNZFbs1n3idp3XX7eA7n5fsuXwe1wnOJ0mc6DfYtkQtook3iQ44pgNJimdXvmA3Z
cwBacqyU2Ibrnk0iBGQh5h+j9u6hyMz6RpTjT/T7coMGKm5TIKRPOrF4Ix7sh+/AblShyBiuicGv
VjCwv6QP9i/iAWYFLklFBdG+e4omlpw1GcRtFm94Rek5cEjiXvEYEfPpNwua0M+QxNtgGvavHPyS
AF47dLKC3mIAKWbBJuoskLnATu6noKZB1j0lA1quSq1G7+fJ2mzAd8ed5AM9Y+vNEtxp2LOG68iZ
DOsp9PIhiBlEXLuPuNbEFIM9Z7EsRF2a5UsWAXomSyZW62nTX4Fk4VvSq62xmwn/ZpatKwAspx+x
W/gvGTE112CdwdvNLF3/RsXqU1wzID2BUvhZMpzk5kg2Hs4VHnkbvvhoDJ7KhWA3yzP716lCPy6d
gPCvI3W/2F39dKzTj+FS9Ncu0wDYyrXAA0+K+Ix9rJzbvcD6FkG/vGvAVOQRuI3BHi/5lJ7lLvHj
FXF+h564O6i1m7+R5yiHbgp+B4ZwXPzypljuu0n1RzuO9pRkEy4Njs3beE74WqV5Tx+yBGivEol5
nZXtqtkPX0sv8Z+MUqrprIo/0rJPD4kafa0S4FBR7EQNijY7hvi9KjiaScOXGetwiaf9KZxmINkj
ugaRsO4tGvukHgP5vJTJnc2xJTpCKHqZeW62tWT3GvoPWQcLwlDNeFueXck2hfdDPmHfiD3sdUKD
O5cF6ir2tHvOukh+I9trj0138lUoYDbqMCXnlC4Xu+9jQ7E270i/zbeiz8WlH8ReodRHCVjC/oOE
+rtMB33muXBPXNr4047JRVMSYksr8I/Y6FZkoardktw4x5J31Nuk2okDMLl9+0xyOQxQls+6kznc
sgEFqWVyfy/c1j8RMWyH3KlTJkfdlFtA+4pqeSo2/xv63/STT7nPcebgR4qCpMdGjw6nzgEsDzXj
3Jx5QOLKdmCL+JSog1nX9GbqVtckYzQ94l9yiPJd8LLqIMNWV/ZPq8GbrGmXP6wE4BGE6b1CU5r8
LmmZvWVmGU+U5m+OkekIuXRAHYhSrproLitJt+GOFhBuAH2eu9iHHwPptoMtAnJcotA3BV3jZrNY
jEYNS7VxSIX9vmc3KC6Sd5akR5E6ecBywgYsGbrTPtPlsRzL8svyNXp3Kgnvy6n0oBam5EUNjtUO
Newhxd6Fr2bGtxCp2cfd4iql1jh9yFEXVvMy923vnPrrYTVFteoXeq8ZbgMqxp5WgRMK25oCfwyC
FECjYnMNA6Eq/RLVa56hoE969pvtjl/6TZwWrkdWpUlwK3fmHj2J3hcaTAcsxQMCDwyFWpqiIMvX
eyCo3evIJcqMxB44tkBWqWKhTwWZfcOnuLgxO8XuRYZ2SAHK8XhOr5NKpayHrQxhWoz+vO/S3mWg
qQVqtIBjwWXionrHriOLB1lp5kesuxmZi2oMGJYRPDR7V3YL+zFhttgRT1UQOHKcxInlFSSNlQbu
oexifbtDzEZXl1vKq3Vm/FJulDwheXSZWe5OnV1qWxh+N+Iq3xix5dj15QhzdFsqsZnlFrrvXmWG
nUIXlD9KeKboc/CMabHW05D6WqvM1iwXQ1FZu4Q/3J7MZxnlH6HP/naz1L9QsY6/RjNJbFomeM3H
NDiAhu3bJV+nxz1DxTLucwjTu1x83YP2VSiHHBjNydJLEMstaWxOTH7KeRjijEkyeQ22nveV2BES
gHyDgENUMLB56zhiE5Jhyn5NExOPkS6mx4xCR67ojg2UDdvyOZqIfAiA55+6I17VUYAX1KAALunM
5POOB4ptP2ZUPLhuFE3ONGQjTokgi8+jKnCilE79xGkJ7cyPYbRC9Mf/kmCCX1AfozPl05Bceu7M
54TH2n+a1UBEMPs6fXGkH5AG8Ev3ixgWfvBhxkkvk909GO26XxGf0YQnHUUMQfnOfAapAgEdeYvU
iOepeB61w8ZgBvcdyegXKw9JuUHRWN2A22OIVhQ4UozyechWnqLGlN0v5Irwd0rlxrnJWckRExEE
t5GI94U31uBTtgyppKIRoLRyNDEOb8poIswN9emCvpEIGw71BjCyP6B4xSv7oHDynGyQH5shKffg
GOzfJcACh7QDyjyVt2wgSI9k84SidewyXKXA46irR7d2v+xsAdr3Ky1d1fXp9BWtK9511fEeNhuG
Sfz654+Z2qBfqxj2JK29ISDT8hBEd4V+Qh7jMkVSQmcAhqEF4adHiEs8p+DHxHGkDHIPyAKKBpM7
flIhVKAr4GEXHpbUpzf7vMjndANRgUsIv7XeOo3vx/MUesisCGc3BhSDPU5A5oe70i72y2bQRqs1
StVwlwXh8MJ3Gx3FKsT7hIebPPK81KDqVUFetkGZ/eQgw3fXZMWXPkWW4DOiKsenpqLDxct2JwL4
fzIda1wTrF1o/8PeQJfBr2iDBX/ei8h8UnQvtMKHLW93Y81fygwbj+U6axgY5UTZkXAauXokWD/V
hsvpTwL6H5INyJNUuA9R0aVDotiZZDNElBneCsPmQtMZSx2ZavzdAOdXPa2k45UoVmBVkXd+vA42
JrX+LiHHXEQLUljR8BoyEiEaIckFnvR82qY1fpz6wt2CZaJv3g/b6xYl9p822P8wqP9d+BAAKGTY
/yMN/z8M6n94Xsq/U6jxP//Wv1GoSFbjhMQMY+RK8WL/IlBL8r8wtQU2ASDMfz786N8J1AwzxUGj
QV7+frp1+O3c/ItAxbPk4b+DtQDegSeYlnBb/g2yffinfPtfpQ4x9Oo/y7xAQAGIAHaFtfn96Ln/
G2LM9zkOhi0V58AiZaWOKAR7Ztsu2DbsKROyPlWY5dF2u0T7Xk8o8pvQuPiYg+w/6SlBe5R2Zmq/
eYp7o5PsBZA8b+H7i6bvM/ix2xy3U5+5H5NzWjc7tpTfZS/Cc6TIWK9limjZ0Cdt3uWfq1DLGYVG
f0wRUmgyMOh12PGh9h5U4G4JQcQwTmSFswDVCJJR9SgKnDJslz8SpYvfYjbTeXW9P6DzPqwmzxuy
WFJbRvtriAbqJHY6vkRDbGG+mGTpKwCW8scQrvoY2cBfjB2/A0NRln10Ra6GCs3xqKtp7vs7Oe/L
K2dLceuYJ0/rNkeNGPNHu4blHWGxboqp73+Ng0GdgyTFyecrGm0K3h+W53yc806cNgrkZ473R6lk
fp5FJA5ZwBG4QPLgKvLy0gvepNLxhwCRGmi5Ea/CfSvasTc4arlOn2cSQ4jTCamJT5LbkjlzXo0P
Th34lUvCh+AyGnQ0PNK+HgKkIgwj8k5nQz60Gh0Wq7ZtfQkpcP4I5d1t303pMVHhdIh0nOJVjX9U
NjJ3OQ0Qa1ijF2Aw7s+OxGdrNoaoY87No4c1Xm17Nh4yMGFNoNz+lFCWf6xA6JXYf5GJmmOokPxA
ZRsd8YTD7s0WVB4Y67LPgmZ8v0N+j93hIELKtFBuqJ1bphZSq20oYq0nk83zQWfIre0gVSHhpFHV
F8uICOpcfhSz2L56BAsPnggHuhBSWYt1kzwm+2bG252p12EN2SsOzf13kIH4roRPyV0gub1BFQ0b
cCK4yLQEj6x6xDezqMPJitjhpSOZuEJJknfjFr4OLlBLFcSJPkGt549O6uBSiNheo2kubxJNkahR
Y4IylyL1mJ/WYKX7AUYBwrol6EIO99VtF0SJDkxEtkS4aY4POBqKOkJQ4zv9Fk2nfS2Q8/I4YCsE
fomooSFOyKl4GzVM93mDJAytXOSnBzTKpzLVHA230HdzFv1GV5N3tzoe3XCjwvE9o3P+NMn02AVF
GJwNXZMuOo4LaMa8suUmyj8+QYHW9t3urx6Z1wezRsUENi1GyiURKw6kZX1NlYsf5gLCz9qOPH8B
CcXacl7Dth9FedlkHk1ViV5hb9SQqSeFQoZtNYWxcFJJzufXCEI8dw2kD7EMjchymV8EPAQTNBM6
DXLFRonffbLKH7qMIb7byr4jP/2gt6UmKujv9Z5P+TsBjabn1qR7+AgEau0+0SCYOqW+rLDDVUOY
BElLEJTBnZvyqignUErlnIRQ5e2I8ossJfvIg24PToWwRJ5TOW5BJaE9oSpbZxS432mU5G7rp/Jt
2lX6m8NDxZ1C9rA/h8NCbCX05h7EkiefCLwu/IjgqkW+etdIY9qAwiFZEPUtW5FyvKUf+zmrJgeB
BpaYnJBo/Ta7yAaJEHsf3nHhHfCLqDTT0Ew9ZWgyobXKa17skczqfdVDvNzwcUtJI6UNqj53ed9C
zsmuIM7dIU2QZSZkBC8yp/iNkV3t9pdxK6KbOQsg33A5a1L7qdyODNz8HURNNNoU5heMs65J+Zgs
dbTG+XENo+EIf6Q4ymHmDyIab31fhnk1h6m8dUM63HRK5Qe5LcmAqgQPA66EpUo3q1jDamFZdCny
Gb6IgEOHhCb2rz6j7dyDiD+QnJLnfFSszSLjwzre0qDKAiHu82GVT4XNs/slQ+I7hbSLEFhc3uxx
EVejnsOGu6Q/LjOiapX360iqyfj9j971B86o+R7lW3bY8g7SlEXku4qIJs9wMbuDI6x4TZPePCZJ
0OFwEON57HNzhWAbHL4rsIsVpPvjkRl52LuwMXnWn7F1die0Q+QHz0PamKksftpQowxeukidWKrd
DQQDfwcSABqhdtAXt50hURYjUKilvU96d0C+CG7fQjyrF/DtqmI2Tlp4D/4BjAZrB14ezSjUK6Cy
BeSzXY/hLPwxtVOqERlH+NqbwNbbCDkLQ0NS1swuKm5ojC2+RDShUeBIqw3v/+zAn1fRt4fagxl+
UHu/1dYPvIX30h8zfIFvJceOVbglA7ZGn/yIYz3jLExL9dsW0XIX5j78iwyvPKQAnFseduEpMzp+
/27p26iUfaNC0x/QEat2Fst4z8mm31aswztES+cHDHAsbwGnihoRNnaLNCA96ngA+ifRuabRmJ1G
b3/pIqG3EFaG9w4R4fuuCwEeM5OhEpj8WK2FJLWcYnJvHITYmmLlP6Tono8A0Off8FtrbSDowr5b
HmcDDRtCQ5GdJ0T/Hnk2+JuQcfmxmV5Xyk2k5bsk54H0790sMoTakAQdkZusgmCPW0xfmIuKhMEP
JzrSboPUd06U+00cGAo1Zu5144JYNQmCmaxy4fIaROtSNKvpkVhPcteWAfL7xrqsrDVwnBox1h3y
ch8tUDKLCOYM4VnY49XIVvi4wKKe7dKggU1/Rw62gUuQ9KsgZmAnmGekgbCqkN/On+OZFT2OvH5C
duzFZLuij/8oWv+nvv9v63uAFP91fe/+fY7mP8aRoJXF3/hXbV/GmBiDJQbOGiA5uFKAIP+q71G/
f0fMImB8IeAzZK3+Y30P8Bz/6ztxABauBF7yr/o+wqMfYwizGGj2/XzBkmT/P/V9iKdC/ucCH8pM
CuGk/H7eGlgwvNd/5jiQyQyslrjzNx3N7zYAeIlj+k/hovHeh4FuhyBENHaScAO24s4YZX9AZNfP
SgbPmszmsu7Q9HXxvcvJFcmMLs66o5VseEDZEfxe81xWJVQGfUqKLkdYMo168yDydI+x2VKO0iBA
hjY/+3Auovsy8UQCvtDRimA59zI+Kr4odVeomeRINMDWdK7iaPuB0SA+xRL43T2BwK62edavYyFA
vUJcwJyNy1C6LKpAFJZLm0P3MIcBbbK6LAkWGjK3AE7QNDg0L2VLJ4bqOJd79JbsvUHh5GUo03pJ
OlccsUL39LxSmRJUvDvN2QtKBOjVVZhzq5tBpvI3E13x2WcMdZiPMHxDt/Mgic1qGAA41pyfmcLg
CmRcjtzJ6AaTO72p1wzGYcdCpKa3JQfrYglDk+Ul24umkOw0Qdj/6QRdpmoU8XJigStgtBfpT5jE
SYV0yQAfnD73MARxsVZ2pxGSPbFoe2OSxke2bKwKp7I/8a2H+a2nfninjqIk2C0954W7Ay9zM2zr
+m76SdTraB7iCdoVtpgSE1j67M/ium9ff/vpGYYMRDBHuYvPveNvSLrBDS5DdgEQ9dFTObdxx9dn
X6wG1XQA3Ro/aRADkUfGdzuafMgPBaQg9J5P1tO3bIy+5EiXG28kajHe36Osy6F4LD/lZC6TleLE
F6qanMaN81NUmV1lN0qR8DBr/zD0k6x4xN9g3tFmRbK45ZP9m1GR3U2Z7x62UmaVIS5Aob12lQHj
w5HgPSY2wUAGjxKdxVljrXV1H3YjwsJ2uO3Wcb4rli1qwTeQcy4pPQgH82gNenScRhcfFNHI42RT
+lEM2l3cvO+t0mnw1CNkWAnW/+3iTl7TYHlGPtw9CyhWR6JQoAuq6EnwLIMoTOAEyB1VjkjXw1Kk
cMazZDjMc1Qe+ilFMnoIyqPNtr8y5dMZw1Jk02HvqDhkOqjYjn5INL21TcXU9j3YgZJMBmVgPIGX
WvY69TAbAP+PbYjTqioi9xKmyPzMI38Lxu7svdhQKSmN8QXBewp+qIq5Y5dBp2UdqIR+xWs6/1p9
jnz2UjGOWh0nmQZrg3kr/BZi3HqTZQtW/DoXukEAIfiSSyZQpSJNkcIsL4DBzcwCydgnF5wiTtYn
TOnZ8ucx4eoBMPIk4H3N9F6BnzxgqEIBKb/LMSpjXBnONJzwCwl9f6TgxS8CwbCp3mOYupgUJLiv
um35s446rkln7QODnVdbi9sCUZcxrArn9k/wBIS0fZ7sl3Wh4hQt276VxwW3lquDPYPIpvFpeSXN
tnyFWm+Ixm0dZiu5dR2+dmZKrLWt/CZViFbbfQQu7adBZY15K0MCggFUAbkZRDkdN1oAW9dBdCSR
xDfj2znfWXbMB2DpzG0RAAPMpUihuFex8n1FlI7brvSAh+BFQzf3PxyeTfqWU+XuRxb8xpJ6B1uA
fBacjXbSmBYT6OQech9v5jFiNyKgn50p5oZGCgzZzEZZZcC77hDqAXs1rT5ufDiFDxiS9KrHiAN1
wDNSb1UyyktYLgfkIuytxZymJ8i8wTNPTP47mlLa9LzU353BzKoVlpysNhdFbSeFO2CwCLnLul2C
DV0wWQRZufvRDLLF64iDDMgOUQOrlidd9jh5Gx86CL0thuQMx3y0D+OQ0Jbu5rSFZIiqboF1rwtf
VHuXicct3n+KVaanxE7lnzkyjzmKoK0yPLanuFh+ZDubKkpI0EaxPSdjWDR8RcID3ZVavjqZoI4O
luAG2O9wKCDDNILAAVPSASMClHPooAJXptjv6Vbwqw+QkNlpCfxrX/OGChdVzjAsLcQQ2gWc4HEo
E4cCLSpqlOZw8EOwvN+cE1iku3LFruXjfa8A1uNOXJw4LxwFd7bNadWH29Na+KjiBcZOyQSKBr5b
edLOQaPX5Xkm9tvIcxCxYEr/2ZW0LQnipV7DIGhQlmvMS5HwnMoiMi8lZWUTF3xvdDKWjVn0uQzK
HrMd1BcSuK8TzWXry209EKNoDQ3E10GSSEy4cMMBITZ3Cbj+xKyVO4w0WG9CB6jfb9+TTaJcXCNU
JreRw4UVZGeHjS7k7JH6OQVIllVaCYzywPSxuughrwUFvvPKGTpUmBbXVGe/vMeEDoEqH+3L8iuS
nN+kyMhAqRJj1cXbXqmdhbe4B8zRUNinG+dfazaWB6f8r17hVeFVYi9jsI7vOhl2mNcDmhUHf/8x
qXCryYheouNRVwMtNPdbUlgc7pFCm9//hNf0hakmf5OFjgeksB0QvuR9mhHmm7jRb2OBl/JzMoNM
cMvXvCYRxkkw3oCHgB9vtuEB2j97LCOpzqSI/K1Fhgq9I/+1Th1psJlK7NrUvhe7xIGxxM+UZqK2
PQYcMVdgX8/o+BEJmJlTtMvzmkzZgdl8r0UZiIMBIHEbhdHWLrtPahvvH2bo9soiGFFtJT7DNnDe
EgxmeTMk8sAMjcQPCuEnq5CkgpO/cYWPbxfOfmLZ8wWDg0TxovNvjjwm+zMYvHMGO78OxrJ/XM24
PaRLx37mLHtO4Vvj6Tf9fRJJc4rXoo9rNzDVpqbDD435YckrJmFttUsxv2JfijbxXYY8lsl7XGm7
7Y3XGHdDM4sha72MPlPhBMY44TpXkQrl1YZ+ORHQvqfcpcWvjRvycyXuD1PdcvUkDlhr7WBPTC3x
NZ0yi0FrzIEcIQrZ1HTY6xIaGITENMUdQaYnXZTp0wbwi9TYNQOUGJGK6jQx45eZ4wIdtGE9rilG
N0oY6HN2VCpMsWQExrydMEjFr/WK4Q3N3sfPyJ4B2FrILdLm7IfJSjiPPdCbbeh8wyTSxLqPP0fo
088io9GfsGfBVHs8FoojjbG6s9ogl1SUD2xtHLDbP2Qsxgb0j3n226zPHTZPUPoBvCCRPfhM3IA3
WPLG4jhwpzDwDLdzZvPPrs+neohMfi2XlL6nak7uwpWmzTxtYwskT9VKKo+BQRpzy+QSy6c5TmaK
ESTE3DseFZjn1cm0yhe19o2fi2VqINTtV1HQ8diHMzt0+bYcviWqVuFzQR/JgiODfDIBVB3pO3Yz
/o4jbv0xYuTEM/Tr7kRYTs8k3VDxdjq7aGGhCVNAxbzasw3p7Yiy/cYGIPBKP8yXMoiwIAZgNK2i
Y3mBBmfrYXLwj10iVJPZnrSemPlxwUyJd1L49TNVmz0VRpY3krHlmvTD/CrjdOZYf5ItDQxEmPUp
fDNUV/6tnJdJggBIzfbSh9hha/RJa9n4UsUIyoxqty1lWA83cEUmaMTdmL1uXeGzHz3HFKDGFg4n
awEqGwtxdhiIM2eYLpfwJIMyxIefNt8yCH35+oy8NOxOM4jgbhSO/oT8LQ5wB6akAf89YqqcIA2D
t11UScKDojLTNr2TznWPEGXEyU3YXuepfN4m1MYY7bR+iAkpx2DIkRhdfH8zC5Sko7B6gY1ip5dw
2IYqJnl03IqJ3zJp9GGfoIXKHhC1CvyIMX+zSg9bKLZHDFwEhpMiMgGxiPLWsnC9nYRfYRIzcVpz
1z9EKu72pyJns7y6fnBpU/aO6IyDO8giFAsTxnDtpqjWNQI7/Ylyk2IYFPBTvSXPcgFLZ7CN7RJa
nTmxcphKGJi79TeIuQc14IOwHb0Sc4NhHdhHXTHC4wa6flqGLH2PCjqtjQe9np9mjrX4UWZF1xBI
Zv0ttZaCk93JzNqo6EFwRqtVNQ9y2ErDMstbuwTqtJoyfHJ6QS8Q6uCbY0Z2aNmDC+Z3qfOMe7JZ
l5jeKpbSuovW/GuaZfKHiO+hbDPFSLQj3JkXw8uO/kSOFnAEbHlMsgK+WhjvMQ3LFMVfWaj+lK0T
SvAQUwWROp3zN88AitMMu3NbInl3MFAjfxMU1jcbJF9gpuO9zBU5Itu0Xnykl0elqPoxAM582rYw
vXhFwbCAAmrSIYxVFQ5T3PbfIIIkHaoDjRSS4zasZ+AN90miIePjM74aVJEtpuOVtRcha3ucdSjO
9d66CGD+OuZnzBOzjUTj/oS0XHmYOYl+p4lLThOfVdVx7EyjVEWVUzkcaR/bZpYp4DE6Zbi8Ztg+
xjKwGLSSXGM3lJ9EzFf46SGgHQJSJ4r2kw4BQPF17W8RTQC7AIvwe2Bhpg+qdGmrMfYOVKGHwhoy
OiC3NQ1tOeIY71zAfxnU9JglkU+ngCJKh6kJGFW6ZaLA6EZMWgpIsCPJGccH2SGCKsr/zd6ZLdep
ZN36iagAEhK4XZ2WuqXOlm3dEJYbesikh6c/X1qqKlv7hBx1/1dE7bW3OiDJZs4xxxgzsG56sS73
akqPUFzL67mAXOgntYBAjv4WhnKa/lBKetdxnGVstDrBMtFi7XZGKKFy3PPScru2ZUUFvR85dKbl
DiQ+Oo1zUuzxg5THQmY+Hg1oM+2uaS4y27kNIVJvuq6bm+0AuawLcB6tG+gXBHY6PBWQFLdgg8Xe
KWNvk5eR+PIL6RZTRxm+ytLqi6W6L1oEVFkAxD1IDPamUeN3GGfdMcxseEQVdFiHxNOAqDDU5zop
sQ3EfzAPErmTa/kVsXe6H3lbG7eeP0NSuIQAvVtW/b3Oy89dPpr5NtjNfujrAhNQIfYSm5RNmUXx
RZ51VCC6Od5UiQ1ZAqKGvbXqGRFFCwtmSLxZXzXUTJgtCNQduwi2bgu2WiZJcQv+YNu7wZuHcD8q
ezx1PfF2blNO0gb+mcNOnUcabR4U0PWIv6z9Y6pJ0fI+H48V2hcMHLR7l/cBiICCUp7O/QUUQMoX
YRFcgGtB6V/UOcaKmgPYKi4w4BypDabJAa3nM/kaodhSZ8vOW/PqvB7UWCAJ7JZPGNhBAB2na4Ej
7SOh1IfM0nobtH1wmcJS3UK6IXBs0vN4Wo2V22C1u3ocniJHX08OLhNp7j7WFlsechnvoGQbbic8
Sj6ls1NtwLVxTrLDkbJG7H9YG+gz/lq4l/WSXmVW/aVXQXdcuvShlc5P7G+I/xaiozpR9UPauF8A
6yGkj7X3vfPh8NhJK3bwgh5n+J0/laqs9ZDU+HFsQD0Ivmc14Agoq/tw6e1k0yS5s+tVCOfGRk20
mcexBaBYpnvtwIKl3BnjGAgAMR38zlsygn8s2bxy9s8K/J/ucRP2sW0RPvWffIT3hiVd2lushGov
7aK9cGtCyTVLZlKdeMerUsF1kfvqZkSzlWzgBzdQmIrM2Uh3Lev9GJZOtx/sVJ0wIA/P+Re+VdTh
Tzdx7728YfMIs/QigoJzsfgcro6YvsWFojReWEWyn6VxvQvyaueX8wWcooKl7jy2HEnb0jFycNdg
garGNi3CAwLhITYkfk+Uh/zxDBa8t006ly1Bzu04HZHQHYNRPyXhejEz4beU53APTKzrOMLfcy19
vc91ACF97FGAFcE+KGSJcQzwn47sbgvtSyNhmN1tjPdRm4x3Ud59p+rMjI8XHArm+k57Co1WtQTn
tYfIMrD69IzcBQARCvMNXJlPmeN1l/Cn4KO3SK6SUqAQtVWyz5rKOc45yVnrD9153Sc2yEXfAOT7
39UUR3eDZQPDxVO2TZvlqUjwNXX7RRwoeWabvBfPsT86D1OIPEHOeLtu86GZfviwhR/Y+9wNCoZ2
G9h6uGg1YJTt5PAdLO+6bEMLnCXLXOikRXGMZI0Mrey28SrQ0rrZFOGbmjgVlnZ2WlxozkcHvdMB
BZn62jlN88WHjlLtCmtdvxVuSkHeWQrrayOr9iawS+uYc+C1G1oGzMewwDkmKEiRYJ3k6W7OcLeA
/rqHNrw8E2extBJVfUXMGd7gIxJfr306fLMy+RN720UharO6Cw0MfbfOXkwxNoAprjJ7ou7uD7eu
m3rrqZ3DBopUUDVnoKAVDImeesq6RvLgNJkTYCebzTuFrzUV9HVRhwyTVPKF2Do5WeuPW5/D4JjF
44cl8T8SIfgP6NibQ6KX/sg6wKy47XCCjMLHKZTs8GntPiQ2BoZdKm5Cp4u/VrC+tnkVh1sEj1AK
SpJ063JyCWquKMDB4+zH9JIYop8PiWwbKOWZHC68mv1ng2mRys+SeJoNSFSmmwksjJimks6mJrkh
vJsa5W+RLbaPrfL0pdZhOG7SBnHsZrDB+BaVx9uFfeGLbOZInPA7tD+M/AG5C/WwfhpQU25YxjGg
EQA1RTx0bddiUMNVwOzRFMInDNt0nV2tsMDbHQdWtEF3mRAxLXBHHbfH6gkFApEQu8yXqpDBE0pJ
5EnFkPdHSG5wz6xZE7SGXlhvEqsct14o5gd/UD3gk10oCafDDnkTVvRY/jL3heOY7NBQJPMOTG25
X4pxLraChbZf9UyVK+hIvGeXI5oQtFK7UaifE+H1nhLB3QKHH8NFaV+oQvY7Xw14lWQw7OdkdD/l
ORH4Duf2inzddyBkNg6OjXpEGwZHjoiXuvFtuVrjJ8vLhguRanCZiuradYsE7lOhLPtkV9Ny5iqa
MpK8duIOZkFwH1HjxwvTiSMUMKn7vJRZcYEianxwXQEYOrsDq7Sp2VY3lR/WLjFjit7O7+BwBJPH
iTVQze3QT0RJfgLh7zlPolaUl7njLv6hl5PPm67yPaz5JN/NRXe7Jh31QUp07l4AQ33ALiq5yOFA
bOsSWUWpKudL7HQEaqukfAjS0Z7SCFP1TZJn+tMg/eYwGWVf0ngcZkypHclOtreTLj9TFt7GG6DR
yzaeg/Nxsvu9ogh6pZy67ojsHfuqWZvpY5/X/cwum1U7XLQ9xLpezHbSW3eq0OrkQyc6VqmT7Ltx
VWdTh4+qUIURsbVTfx2WlfgMemtxiE3qg018dwWleDoMPdE/cGYASmOl99gGj9swSkZA+ybHCqur
roc++maNDswQp4qPMvV7lP+rA4uTpSFyN8U/FNZu6oS39Szn82nxxwtpBeu0kXG583qyjoGIcQve
3F4gtxiurTYortBFP9fh7OzHeLEPebh8TZYq3aITJTMIc2BFJ67Aytrl0cpEfAhaJ90rlwK2xUQ/
S0fVbcd2cc+LDpnatinqxQVoQ48oZmcHMSjY9H5DLGuv7Zes9JYtqcJ6hN6NUihwsAoNgwYc2InK
clf77ljez34KKynlsMkx3IFljjDxygr0bvIp34CxOkQaTXpwsIDeRM168ouVr9vxXSfm5Wbqa3Dg
sXiMOvezSNisIUzsM0+sO5CSr1ENZSRKKHhMU5rsOqu0d3VgNQfXKbzjhEQM+vw9BpKkCh7mddFg
Q+5P1huRZrAlcv1JdTq/lQnm45Z7JLDqz8bVG5+smTKIK6zP+CjaB3slQp61hYnzyEGNXfDXKsr1
3TToOxzdS/QZTcjR7phEMC2tG0iJCwxtzPt1bbtX3mh9xx5suG7cukWlMnubjDIYQE/kfe4n/FyT
ar4alZoRnepP/1e2/tVa4y9la9dlur9Xtj79eG6/dgWuBv9lpb7+0r8r13ShcTAuwG0GdbAPsvVb
5dr7Fz5laJ0pRf9hjeoJrFHpIxRS7MYWAAOF/xSu8aj6H4iobvimTo3IDm806tdRYAtpzET+rFOX
glBqidPxCmfraEyv16KlV1GxgW+XL/UVei5vUdV5NsbpD/KAkG4NaPQ+YDkizw2x/6Gswnjl/BLu
NdbCErVcJ6FpRi6a2tJCbtDh4btxRWsd6jUbPnvoik9tGOh8N2KTfoj6MDu5cyi2hY9jx0aNK3ia
k8ItW3xx6qnUbWNCtYONRPa2KOz6ltB9uAf/c4HOlqR4bJdpuvAsiHKbGQXtZ1tP8SPxtkWFOmyi
e/p0VPet2z9CbF3Pu9CZzwInSG6l9td72ynb+xmz/QNNC+TNioR/b00CF2sFsj8T/m5H6cx7aOxB
BzKpyw9Dxj4RBJWmONzEycZb5Xyrtepuca9NP+mqGJat3VCSFpy0hygNnIfA1+m9P0vgWdsb2fDh
TRI5T+5VqLuPFVVaMgcsQduNNwp3a7Pbf6hxOt3azvxczDPuZwKq8NG2xuxKZzXkrlr53VNWrwBc
mneIMievTiEl1gOx9gpM5kGeSxeR7MoxpMRITT7c5LGV3cJ3y49WmdwgucwPQQ5/ak39HCPmKDra
UzPBNquHq9pyslPqVDIES5uWh6XHwL2YI2xdZeHehO1MGufq+jrQ9nSFE9VyDB0pvsJzay7yyOkf
ZOiWUOzJYvbImEn/29QNzyvlDdd4XNjYSAfWro7L+s7qbfHQL17/RURu+XNxO/uDS7GL6HSub6rO
t04iCw54rfWfGSu1kKTW0a3uwuqzaLPxgDMk+UbvQiKibnk22b61t0Q7f9dT192QJTVX+Yw9QwQD
GXYXE4d6rhVF34TAmX8Ly424z1oFFhtzaYhbsk7v6m60C+SLGucG2FGbym7GA9HKCr/R+zq6Y3hZ
DyN6Y+Grk9c6yRYAs9paLqB42sFBmx0rmvd4UuRXCsrwsUxUeIS4UP7I0Tfd2gppWlZwehQIl2Co
+bH1LWxEWCESofvGRk+UGjZh4A+XQC0B+1eaXmCjgZ63inMcyEr/Mx4a9qd2zucrYHTMd7xuuM4C
RbLWKD3etVayftF0mvA3VqnmS0qXyQfMEvybUHubFozubByD+jZDrHHvjqm7L3zRm2rEWmAA65Dt
Igkf0O32YJ0I58BkuqlGcZyFMj4XcIrP3chpz31itnITageQMJ41BRvZxtUj24i6pTqFQCPRNgXM
yt9nlrKvgxTIFe2dUttAU5du00XfVEmV3LSph8eJluKpBPQ2/qDt/KmjzUtiDsrlQcoC409Vl9Z+
zZ306Mu4ok8OhbNNBdQZb/FE8MdDrRb7Jo9B/7aWXxcVppOmGYFDXx9KgQ19bzytY3aSTHH2V813
HOdhLw6ymq/FGpg6TOFnxQ5w1noEOemife74UYxyhIhcZA4VTARymrYvs14rtHBqvgMIcz61XYxi
LFFuq/ShlHBb5mtcB0M6bpBhVCjmD+2o4LluIVFLvEBme+jsByxb3EV+pHSh+ns4i8N4bHTFagf0
dDtr3fZhXs2Q4Ua3mB7afE7Cb15SxCl+6EFpT/7HCldIHexD5VvFwRqGPv++BIDExRluVW37Ysfz
f/S1lzjgWzPUfbvc/4Bb859e9YaMRpH2vSjgTUOx30IB83uvgYCU/4rwYpM+oBX6Zw/G2SuFjRyY
7rQuCFlkKGnSiENe+2LRt1bgZyoguMFugw/3Sl9zwn9F2NXiOsoRge7KDf6XqOCN26C5ouPa6FME
7MhI/KLQ/e6+Vzp5WztT4f9AAtsP0d5VnsJdwlZjtj76ZKzFV5YkhKpaL93i7XqXmByuRxPbz0lN
hyhr27gzKCW2ScuAn4xV6+MUVWV3XfqVshY027NvbBH6nG4llpRIP7cJjk/OjwDFwMCRPQfl1zCk
tv1NVFSsTjCZtRKbykHgRWFY+W1Ftyub4uwuKSluAYxPflVdOZDBueUEUG+5dCtR5z+tbjTmGL+9
0ldNz++dw/60oiJug39oYjgYhbw+BEN/Bk4BcoAhlWn4I56aOtdHWHMl+7s3dm1wXDtkudCHM1Vm
P9GoZW58eP/yb+zfuH4QQBxxPTjYvClu5s/rY+4QktrL7HvuFIJkrKfEJwB3ItfS+aFFdt32O4DL
BK44rX0oKN1O2IB17pb9WU6Cpkhp3UHKabRokSL7xCHuX8aIKfybmZVHSInZICGzkFBqzLT88x7n
NLPctBXWd2m1VGh3CUl5wIYYUtcH82h7KZ8KeH/9+fuD8+bdmOuS5gAlYQGObOvtdRXFtaCxBJTB
hTknN6Otyu5zigijTqi1ZUN2U8cpnJpNCt4M4+v9yxtu5389vMxjB8bXHI2XhyqCNfTnYyf+mFn2
nIrvVlAGUKf8yZb+VxaS1Z83wLflKbOcxrkWhV6GByr4Nmk0zcVKBuV/vRPIrAio/ZAevrRPfGNo
i+woLnOqgd89ObHk6JQkV6c4+O004IaM06Unn0wDMVdvOnIP+YTWYmwjUzMB8vrLW2F7+nNYfPh1
CIWwK4eE6/+izP5mM98jTssXyl7foGPVfnvWaFXF2P/EVRctZwvhJFPk/ed3/tTZ8Sp8bDRYJSxU
HHRF+GYAkghWZaR66zml9lhZR0y9zYKo5ibtqE1NOZ6+26zi3FUbvBAEA+Fndjo8VErmcEosFAEP
UZVWlDS037TuPbKEunt+/zaNGd/vE8ah76BhJPtOwB7+DzPngWp6a+M88jzD42cSULeweT822Qe1
U+RKo/Wg3EKbRdNPjfnI8An5y/v5x2A5SArRbts02vCw6v2Hyax2u37pZPNcI1o3iC27F/jQuNj9
4l+K2Gff75KhLb5WNPFiRwWDQ5tyxOoFGeNGU4j9tfPj4IvZRbaW46VHXwh0N+8Pl/N2gTm/Gk1A
2YEcjCPuW3PDWUw1gfMqnrvYlVa1z/tOlcOtXiGzQuBBl8LNWZTD+F6z6KpZdmR+i/UwKRWfd1Fb
4n+DY7O9XFaprnvaAkW2jGGE+bZV3iPXSFbUwAK1o7t1rXxx6gv4bSV/tcjiCducvzyQ82YCYN2P
MWQkkYPilMpk/XPHYGbWeqxH9YQW28/9rYKDzFSM4wHcc+usAW0bN/HysnuWkKo07AKznWAuGvKt
eeoFNeRhEn9fQ97bXdwl2ohYSKSfIBD/mBZoybsqThv1pFpWkd6Lrgi9a6yGcQYU3bAwHFE8lusj
TbmWJdggV5t0umXDn+R9otfYOpKL5utjaw2dPCE/NAECFhJVGVFy883raWgZyBRaxsAf7xXODevj
ihH/VGzssjSHVsbo84KaOkr5oqCdz/oYIm3l3Qk/p0HVplttzIh2JMU4ZkioXPwWjfIyAgwEs1w+
CvHnmTb0v4PGugEKtblz6pEmNugVSsivcydNz89obJ3xgSR27a8QhMTtpiyr1iWvQ685Hyn8TsmX
Oqxj73G0R0SH+yBMiDNGXTeEKO/Pjbe7JqMf2AFdVTBWxWLqrWcoXJMaVo4qn+CYdpQXZywLqJhM
Td5QJB3Ibr39+1d8uxu5GGvatBw0USln99srdq0NlaES0xexDmYyTnDs2P7gUkFhOchR+/IpzgXc
jM2EFqdLrik4BszT92/DhLN/7IpID/Hn4azwXdulFvJmUaxweDVmjtVj5dVVD/e0GXzrR6NTzW6U
FlhW7jGrbrLbEbc1dhyV+g3eKGHvjvglBMFUjpveTfRlGYfyYRZtGS5krhRHaXZg2RlyIZwVLplE
UBdyrJAzzBdxXjaLPbWZh82YEl2cx3nRm5U/0mLkxuW8p0ubKFoxj2fvP/HbfS0UHFCEGzw1TwtM
+Oa0KiSZ3AQX8CPd82yCWMhILkHsuJp5iz0pAELqTMi5N3MRCT6MI4bZ6qQyU1oM+eTGD/EszRdd
na1Ve6SaJ8wWqSEkOAddAshnMH6WglUXT5WJqZ0lrFidgaNZRu8/0psOJehpyGo5NtnVeIMOVrR/
7mxa1BU1itr9GPZ0hFOHnoqm6U1oicEs3V/r2LXthXuLkfqyxNkrzZZC5sxBY6UOYbwDFZAvNVB7
iq9llAfUI6fSjINepkaeYj3zUxku+fyZJalkRzfcAJWvCltk7duF84LH/cujvYkyebTIQdnjsFQA
con3/ny0fkaeWg7N8hGUz+xUfauZWmu5Zs23HpKGi3qjb2DY0VnNnI+V1eAFhUNGVeJ6uFJ+7JND
JKxhAv/rWoZjCnLB7BPjym5S44rCFPOmUpndbWDbPGaumtjWeiISLpj1sc1/kWNBqoel4jEUfR+k
Vr+lD03OkkgjF5729mV8zFZooOv/uC7cvsQov2dBb9Yo/YnoP0KkTV3Piex/hLrOBHcTTxuLairS
Yn14CW/dlGZ5FCpDN03qv20Lb44jc0ngNBvfWMH/iZr+HHZs6Yla1Rx86AYMXr/2S98zoTj7GR8v
V17j7+OJ7sdIyksBSehYjnFNyMKmxyhN7Vz2twH8tBgCZw+5+Z4sxB3vW3rFcwJUFgsfgjkH1etr
S7CsZChn9E+sFVaReR3Y3ZgXgT2Rw0e05NF4bzdVw534RcHZRMXV5KnvjzaO9H/uiTy8OQTYJGCs
EQW9zWwIBzsrseflA9wfCWUdhBgmazzZcX6CbeK1dDxOWwlJLXJdTBURNOpMX9jlIGZ/o4h2rMs2
qaA6wCwLxFZPzZx8s7PSPk7x4EEMDeqm/O5hS9+iYJdV+3VanXK68UY86/C9wtPVdKshfuyGwzT5
4XhqNTQHNBGVXTlXwm6daFfXLfxl8NaBTprNHOoVs556bD2EQHDzWAzj2k5LSddWP/fyQ+Q6g/cg
SwDgZGvPzjDRlTCaUgdv0SVOesQ5AZHZNljLaV1Ja5mK6nwuFir2ulO5POAYlIidX1nz+mGSjZs9
Dl4JPUd4vetsF/JTaN4y6bsIWzwXczFaNSXHwBX9DtvDab2Mo5pmCM7kpO6BNlFhau9V0VTeRwql
8Fw/Ro09zx9AkBEkWF1fW/ecGAFs21bKFgnxmCDgUE1D5eIuwkamOIsz0I0DnTtD9DJR0Qg3hWP1
S+DkVHlYf09pnDjOO6bKon9EA2UNe4vUvHPyI8Z42kflWth+Kc/iyirkCSm4VRQIlsACS6oxmCD0
jPLsiBByM3asI1MasR+OZHdC2r2093XtoRg/H+BppuUVlmSFTvb5mPTTeDX5cYL0CqbgNPj3ce0K
bdrOwpA7MFcg7ppSjM2xXnYhvBcoC57U/S6N2zVfzqeks9IMPQ6+zw2tdCaPDXZU2eB/biyq6d05
k2OyYkrphC3OaVBEXXAm0JTP8gYpRMBH//JFC+oh38MT1ONya9N5+nkdNET1C7xXVeIeceOygoCm
kH4x0Aumzh06TfrUQDkXAfozHicRiKzE1zlGcBRtcz/FyuFmmdSkgluKHvlUwg4SlqvOqc7QNOdG
5sLPQNijyGASQdv7aUGn2hgvj0vPo1loskc+wpZ9za6tU//SEnEblFdOpjOnvKUrdR7G+wnRUZfg
gOsI7p0ty9wSeHGJXZCdpEumd7aC54PZVG+DQn+G81VzvQrSY/RxwI+VPk+k3owsFooZJ8jWof0z
f4T7J2TZaB2ZmN5LO55+q8DMBSTBdDIjJsq+4KPp4KchggvMlu+NfUK1J5r6hgmAmZIrMVKE9R5t
1MujprhBMXw6R1kbcJZ0MVcrU3gHD7iAm9fjKC91/U9OCZ2vxC0pysGS6Knb8iosykip9wOOTUTG
0Wb0b8VgM3SwWd1iH+YPFm/QG/RAr1AazNSMl5WuzZnRvDvzdZgH5pYz3rRaqQ9lE1cQfEs/x9Zs
JpikKTlv3l8svlZGlRmacYQ4l3HEhnriHsa647Lb1+dpW6T0zwBuKV/zZ9XIh8L3aN2N3jACANoo
Kg2MxevsideOeg7OYJZ5uBidCB96YNa029cYN8Iuy/yX6PziGqfm1np4HWrr5cf/PcgvPwdS4BbX
gasqbsCprXR8LjKpMpqw4jnGQ2t3nblI4ooEtSoJeNJEG//lRTXr2DPVyLyHNjnHFX2JfTiE9KuQ
N3hooFF4wBqu5EdcBcZGp4dIYI26KezFBL2UR12+WAaJrZ+jlxFsFCuIfe3lmVI3I0dD7YARuGN8
Tkx2br+82pfpIeOiZHwkNB8+fCzr+IuzkcDrA0IHcxlkeJIvLo22g/QjJmPe0F/wpMIM78tEWgfc
Moi/XWH+CtSxjt+jp5RgdnV9am79ZUCtdUKBhExGNF6wt2xKM/n5ipPRrM4SGxCJEl4GX2/EYCcx
yEc38X7py+TqZ0cmNdMHnlFlHr4dCXZvOrBs8wfd0XxQXQ35KGvbLIdq9c3914Okx9HHoUwwSTzU
ScjfTbVwEnEsuiVw+ktMI81cyXK8h4Oz1yGPEDRwO3MmCv4IJ0DDxXOVFZzzGFKs0v5I5JaHI8xp
C17J1u6SmIv7edqQMvUlqpxzPLgNcsNrSgfkrjC13N3A+crXUMvKPDwUBIvzckHz0XJujrS6Nr5v
ZeSVcETiLiHPdyJn4OfTXnd8EDT65anSA/9cqgnczrehxtP2Eiy/PCGpigEFpjbn6k6aNOOjxHOc
LAC7GTP3p4itPD/MAm06Fbs2LWEplxVHbLWfLdoxdud+xFE1f7HlnLPfJCU++cXxFU6mz1KK/GVI
S/Ldb4vXeUIcVZ4yHGfi15rRTVgyYF1Mz/X1UaS08us/ajGlkzxiH2sefY6SjiESal4LnqjA59vf
yxUqJsrwFgv9eufMyswa8CozxV/wU9wbUWFtnME1z9vD1OSjZYLz8xQRff4rK1dw5chzizqi4Jxh
73st4HvxE3JxTA47QitlXr2ALKsDyTg+wJhrY/c8ifXK31hfoLeYtBzUUPteAUQZYwQon7BWLpp6
2+O9SB4K08+sp96bMkD4pAhxSdmh1Mfi8dQt7DT5gVzPDN6QCQMVuENYgMXDvkv49XahOZf6MhGe
xdbFFHctUt1I5AakbAaOu2v6IAnZ32EXVC3xfo5za0kPclJ+2UGptxzEwgEgkHzyEtp7amRUE6x3
/Aq9laeSMHAZ0MqPzZjTCMFh8r2MZN43INEiszMxXkyrX8XY+a3DZD2g/e5BFValI/nEfsv8sia1
MgK5h1UH00hB/tYH0kuDUpU0GzNYQFTBWnuS0ZJq55kOarI8SanVEh+MGq63ftJ5Kp/jPSeaKH3s
EMC/rS3k6KAFm8HZvf9AC808SUxPQpHO91NAbKO/R2M2avdLF4dAE2dtMSBaNSX2rnhcvcHFlmzg
dJhJ9h2nIaYMAj8aHPjzUQUNZTvyRQsXA7ixxJ+IJn49ycu71CoHIEbwJBbzWL+2G5yBzf4XLYnZ
TYj+zeLFDd/8BAwWxizOceuyN74Dt5Q9ka6pfMRoufkJMndT28jKWLGUE6LF+LT2i6P2OQvVrMqo
Mt95nbLElOxEET52fOsFgjfbqZVs2xmPuGDjuK0d3g6UvnE5mWzcQJ+8ZY0j9xw6qlnlibUaOLCj
TsQHTjvsFhpFmPXg2dQfTuCW5s6LjErj0+uF/DbiSIN8xst+ydjqLF+DAt8GNXh3xcuGVbwAjWi3
DRht0V3O3GMLpxG1VlJpet2lWg7WA7I6xTP3E1W88SJzExPGpd7MNYKxNLc1/FpwmH9xjiA9xBmM
UMY1ZcZdPc1mTgbx6hY4PqYIQKp9mmM7FB9eBgQc2Gx6RShNiOV1jpVfpq4o6Z3wfnr1JqEHy2F/
YAa7bG5wf9/CymlPDQG82kWE0EjuOkiSmdVg3CpxZfbMCipHgJcUkyht7v39y5vE9bcqgLm8NLUa
O8Kph+u/SWzp4tJYE/5HD69bYw4GzF2QB7CS3r/UGwCd1WTDM+NaQFb8U5q0/rdSDJpsHcaEkv+e
IzauGc1WI2PE3T6iZsWOLFPzUuE68YZxsfB4Za+b4/v38ieE4MOoABXCkRFym4D2Ltw/7yUehQt8
mycPEVU1+ZT5jonHuw57K6w6CJ3/Ns7/vKAxX6TgHuJYxLt+gytiQgvni9aW9zCIOCiQjkU9LgIF
29zryn7/Ad/2D+QJwW5h9jnQ7xzKUW8uOJe5l+DXJO9fd4wpXQ1ov0ixGBWuBzX6gH53be+GSSz5
rhpQtzx5AiHeg9WtHufRX+7oz5nOmJNKmfZkIojg/FEd/HPMlwhucbAIfV++LKqJuI41Pg8FxuuH
LBwzXkHq4UJBG0lM8LgDbaXmRnIl4AJtR01mf/ArAbVlM7O10HNSK82Psz5i55QtgnxyO73Us9TL
Nvv+Q7x9jbw4zxa2T8XEoXPo2yor567uce4dT/QdMzvT+isQUp1fD1DfkaP+peHa/+96vmlabP5H
E683Yxbguc0LtofT67GH9lMjxmrYWZtNi9v4/wSt4VTlhKYpNwtDsFT/sR2IKQaJHrOc48ZEwQTJ
5m0ERcm6qDttDoz3B/TP/Qd8NqL85LEC4aN4IJpv8MxpWeesXf3iGNRWWyCoqKpAPMmWBfO3JfjP
S/HqQrxUQo9M/x/tLKvYrZYhkcnxJRQZ4XGz18yuxnfsL0/1SsX478ZKz2GXS+G5QdcZtpB/9EKz
beoyQZZ2Z+3q2mm3d/3ZsBEGLKKG5me31tTQt02XgK1GmypeyRYhpSe9QyOgqIKCk8BbVyA/V64H
9mDfVrFPC47jQmzgNyeMYgpnhpztUnL60mkYW8m+pf1VrfdVOawYkdmNLbtqF7Y+UNsVzPdGyNvo
pZ5XSJIRcRPXaHHn6yJJxwjKzDDKDP6fnUPVOJJoBEgKcENXvIrXACWw+LUU9+3JTAUi9JDDQv7a
xl5SjWKy2bqntHLZukkNTRgwja5FQNu4IXlCbTyoHwix5BCcRFeaYM56iW0UxVFWu420g85ARdfT
QGJTdy1cuZ1UQYkU5N+Qh+bYRPr5Esj8mqpU1ibGd9WhOcQDPYIskVsUEmJviJfVQ4ULDpECAvk4
S/DHrjryKfD8Mi8/CsJeJDpyoT+COs8lfa8AA7qxBWddXvKwaFo6PF/TYqiAXUFgAqoMdG/qwybe
WrQ9n+xqowXsIfc20pEKpn2CqY6vP/hLNK7NB+oNpqJFDGi78tT0HUWED2jgpJfsICFBJzikLTqe
HH00QefPhdSzCy98icHMk+PPGDecgM1idVdHdHt00cF2lk0mzMYx99u2T0Oa0iF45d3uMHUxvdRt
dIrNuCU0gwi4Xbwlnq4KOm/QGoBy9JSRTUdhS100S2nS6eHCMT1LuyqWdBd7BNxQG7Heaj/XIC8W
msSXktvrXqSphyfyKsSchISDvjoSheprnAXwbeLEpe7NofMyNcpf0WAd0PmUiDqCEYMZVWtLOnC3
XdIE3IZboNqbCmuMPrCJN+GDwmCjPFSZn/iblL4sD/6SYYm4ZFN8lkFaPma2WM+rdh6PIBnNfdBi
bDHTV+KEgKfEUdsb2w8IEqOjl/h497P60ue8VeXnxM6a3RzhEIWOWdDMHqRzO7m1fxkq+6kpWI71
pOSVnIxXFc6FvF3bag+YEuJD02TDzZqXtJ0kKu/34WILPE46WX1L1fDgOp66bD0ruazGrt+j+Jy3
cF+S49jgcZBGU3iH2bCmrq+y71lHK60yVQkdAep658eRvsBZpjr8P/bOpDluI+3W/+Xu4cA83Ii7
QaFGVnEUKZIbBEVKmIEEEkMCv/4+oNxuy+5wx7f/Vh1tWyKrCpX5Duc8h7wqtsAIrgnSKfy5xmVd
e7uJv/Lo0499I4xg2JtzGn+0AVlfhTJKIteD3CEUQ28ehM1sPiwZ0UhItk3yOKnFfyu1GmK9NVRf
Jt/EaWT2+snWCaoL8aBbZ5sx3a7rJaFcuRffMTzM0Cv1VvBhsOqhnzGEcT+aeZrtxFxrW0NW/b0c
bQYOHAWRnBWmLdnNRehUk4+GPohT/zlDdD8fUSAM79K0Mf00+M9oc0jLgZJiOf53v3e8KtJirTtV
AXKEyDb6/E6NCOEddvVXjuzJT4txtL3puRRn5dn6lXRxQnF2OusONRknmF2DuugQ3I5MvzUky1Zq
Rj6n3wdcTaiZy+ITcdujK3yZRDt9bzUNd0xmLG8k3zVYhGKBfHBZJE9uWhJpgWKqI8NwmQp1coek
Be1kiOx6NjwOYlqqzThZpXWyfZyHp0613c4Ug3nllJUKmfQ+OdP8rg9xfG0bfH1GOfQRo0UdFJWq
Ri9y5sba2l5fX4vU7l5moajJdNbbiYTAgwaCOJIscUSoDRbK76EFU2OW9Z7IEis09aq/U0Zd3MkU
k/um6PvksUXO/NwpgQsbLbTaxEYn8hCfN6ESLN/jgi+eSpeNrfzpNjAlJr56GUnmqMQSsuSpnuoG
pboQo3EXsEQ4oib2NwMxJyc7q+036bvqnDPvB9DHwJUfGvdhPGgtHSl8AdfXGvx8RhG8dRpFDU5H
Qb3i5LK9dSe32HHQE4oaZIt36I0GZmlToe2Y0u4RshZE8kEZ+1yM7hvRjY8TffIjaJrF37fCJuwa
1N33mTdkn5JrMWwpA+eHvgsckjvslo1tgZVDT0cihoJCwEMJHAN2rgweA8I0v1lKWF8IHmu+jQtR
wAMPeDR6jXmxERaA9ndxycOneKC+1EJnqsezBtD5FYJhvbdKCLubmnHydTrrNneZ4kTS88xnHkTQ
1sFjMbMRss73hTN0j2i7LH7/0TyRK2jtcteSL8zl2tugTgm2nsvgoaq65QqjH7Z8jyOXNrjKrmtb
70/dYE+3NeGOXzogfO+wxTkczHaGMDtXfHmYad0YVj9cqc6bjtmkCMVrBr/ex2QLRbTHKCwZewTH
Revicxyn3d0CWubRZ3Ty0i5+/4ULH+YCXjscEVqPhsnNdmUQO2c23Ia16augjHyCxSye967eLYnW
4ILx09tEIe/foAzRd92Uty+iH2wQys6ynLvAHq4QKhVMB6rmS2ItQE2h+aktQAX/YLDz20B8tm/8
MbGYzHfahxabaNDOs2MvWbDC5Kh1iXZjpO2f8QOMXr/VG0IUiEMIRHyeNJHcMmUhMt6e6yeQUW/8
mYRBb2Y8yYoKJh+8/FoFOfJLRxjZKWiE+Tpo8TBtynTSiQb2hsfMHMd2n5qlZW+C1PCu7Ljp/B2c
PfDWVeqLiD0udoKRfXfkB8vqu176YAwrK66vG419/xWRmh7vtatPfXdug5FFj6E6Y8J33laAOGzt
zquDTGwwvwNQSwPR3edJBgyEle+M7TgrmizSutpBhAgNV9t7SP2X+9mvwVrt19JDjwLgw2WDFUg0
RLGcCnryrsTNTOWycaohHi9MS4jbsQYj+TJ5SzMDoivdM3I9oMaTQYl41dOI909ORvcHTkTrRA93
JdQTEq3iw9i73skxlV7nX0CdxSbZharVg+FkctjpR5+gz3nflmSURukoneEh0JICDLyZlAEGQI3w
IrAAdqAeMgvVTIj3u7xrZpBI+4lGE8Cn15r6meg3GFdmxxz/Ag16mSIEckvUMNk65WZP8inYTRB4
M9inm3LW3GCBNljVhOtGzGmqYlVp4SWpbvrezv0+mt0cziQDdtnwffBZb8JVm81qaxtDmUIhZjsb
VjVj3s3SrwZozO0sfrwhLw5kojrNNmFReCkyxqRRrjJ1sBIb3hxcgtRjJJZ3BmiCTrCOHBwPMPXE
9tvtzf5acwIFwSaHvRR6NllDsJsS98kQWvcxrrRmqxOkdDZNbACIwdgywLVyVao1G3bzSNGm0Evd
+1mzG4/CbAAbXG44SXv+gwbipcreOYRa392mohShk7SGCiBg4h1bLa6qcZyLoY3u8MgyF9Nt3vr2
WzKOMNrS5DFJxWsSCCcPaROqhwltxzb2426vc3nAMhncjvWXB/VnBnnTWdmwG9OOHJxWLKs9xdJF
WFVO9dDVpRt1nYsjx89szlcAre99Ei87rwEt1xIhdGHDCMbBUHJqo4XLxr4NMN9jOus6uIUjsx6e
Bx6YED3c9GE0orgTbS39rSTu8CybunkYWtmTSYs3HLxZXSUAmisVHEFDtZFZt+WuaGOoXYVubIM+
ba6KmAhhs1D2lSlYWjYJALEioC2KTDMe3+rBG/YLPEOwyx6XcKQHYysx9rnNNfrBCeliN4HcIzYW
PGSR5BvblaMIA+zLuAcQRA5H6fLitjND7ocFhOVHzN673efs16KOL+UULnPRXXPLc/mTaUDMWU59
wa8Q33PrkITrBS6GLJE+kUJhvDJ5w5BVGMG+0YNq5wkvv9WIh9hAAkif9bp6LIE6sKWz651nQnRr
JhPoBNHCzYulx91pMK1YhTFWK3+TMRw9kbLLi050JtyZwpJtm9ZNTltyGolAfi9Sy3st4sR4Lgxr
Oo9sbiNHtM3RYmT8xPAdwiRnmhIhuXwttMfYom7lcFwfQvvdJlCLiLW6Wm9tZcpvDfFj2ZYMZxah
DJMb91g7ddZsZJepnl3T0jAs9KYctnvJORK6WpY7F8i15reU9FcAciW/A7QdL/U3BX8vgZQuzwQU
GedYuUBEQOgi5CQjnOv7RIxn/1XQtaXwZyxLf+XinQhS1rAYHrS+cIGs5Nohax3zcdUN7Ax82AOO
THLpIIXk34bRF1wPdJ67ZohRQzWxY51Z3XVXAms6sO2Ekuas5CC+FWavsg1JwhS22Viq955c2m7P
l5I+bRBMMT9GtlYkOuTjuK3z0ToxpCarfcL1TDGPbPQ7Jtcx3lVe2l/ZJMbSy1KO9FEZt5qz1doK
za++jM5TL8vyxRO4sQtpyajUtVa/HiZMmmzX/ABV0AoqcvspLSFmxP2J06+etqpNSb5uVUDpiYpD
a66tdCLZfohXJd5c6Q5YdjHiMECRwkO0sdMqze1i3CWjyyqlgpZTUKSRY0gbS9oWARAmNbVVx8tz
LYe6uDEbY5KEMYCD40gD7kxcV2cMSTnviczIa/vGHazYDwujzay3EtmoBhqRZKo83rEwK5R+KdLG
bYIN3bayAcMsaSUh8nHhOnOUsr/yIbyj5rZngD5YGour2SfJVd/IgQZM3JYj0yEL5l8y4M3tBtFm
z+CMbODzE18V1ii4cSwc5yMJuG6/S6jV6uOQDlr1Q7ZSjQ5cyiJb00Badm0PGNbZvQBQyFeIQzfb
mp7f5oMo+BxsDbkUMGqgbxPbG9Xx8r9XWuDpvI8yr+eIOHHlPDtsmdKHn8NaTawLh74M1tGoacRK
XAUBVh1WrpzjzC/4Hi7eR2LHuoIKCyqI71tryCB7GaBgaWSc+wy6NDrbOJ9crgiO4/5pSBko+Oee
glJd63mgzzaAJzm0xR40rMmnxZWXN/k3i5yoceXw9MNcX1kDL28JcY+ZptwgesGU+WD1jsiIs0ao
mlknfRjaufmEQFDj0DskoL6En3Mea/CGC1RIFxMxF6W7CDgx54CE696391mPAREaS4rZz2qzDZKq
gTCPbVIrOyu3YkJxQ5g0vDv/vFD6wfXVSjdmCzbGARmoht0GpPvMgGv27P2qJ+EP5aOGuqYPzQbz
WWgPfHe2qE0qSGUr2Q31O8ET28aVJPGMHToVFS4rgQ3D0DB/quxPEDPGWwd17IE5cHb+RK4Vpjtc
cmOeq62wKsRaY8AiWGjlQx6oyTu2lHBeSGoC8GZVT0W9/wSi9coXEwHq+lh8CNIXC47WNQaMiDxY
O5/gMplpk6JAAFVGBUqHGOdQiPada0NjjCtffSOOVkHCMZKpNe59vOlONGV1/d7pLLDDT8SXDit7
pBvpsIpuKSc6eRhSpxg/EnDfTFyoqE0yE1ZwFj4tQiZ31YBc/3Ew22ANM7QJpbZnXR4M2XgvJdGY
4IaIByLcmYFi5tCherO8JgRBBxGkO0P/jPQB2UTYCVR2GzQdLcklg2GiK2K4dZ3QeZOa0FKHXxQL
NwVY9F+QJW0NG5IIrzFXoK0TFdINcx5k5NdOwErqD4zSAotQCy20dYeWoKR8AwHE/rYgWODZiH9H
JBHZC2bZEOp25sOO7CD28bCuLCQN8RLDw1wkZ41jWL7SXE7pHZCpbq26LGJ8qWDcU2d7YLg5Iq15
b412fv/JIUImmXz8ZBCR4amQq0H1BsSxZGTx/MEfmjqs/9cCGxvb4X/zh1ThBPc/0UNB3kxHg6EF
tA20MV8ny8ZH+AkcIiyVKNo/aEO9WevP7goaIlwYekhXLij05TKHWI7mazyVcIXMQY6Yuj6RQkE2
BuPxkyaEVHxBDvo3hJCovdncsSFiz6oTuAdneVxN9lQ+MVOY/wwESkxj9CPdSUhiQQghvkzK61Ed
9zWvEjXAv7g/FQX4zZ+RP9TUEHvcIg6QoxRtBoJy9HOUV4xLbqFAm2SruEK422JEYBdZ/6b8JA5y
ur8AfsxYKqj2zvzicVqMV6qvOxH9Cd/Taw7M4Z/onspsLlYZw8VPiRFCJvQfAD3ELMlbtHqQsDLf
fMMVM9TsGTyoI38n88DJ6uPtkGZ+yfn7FzIPaaNCXTO5KiyGAQ026k/6Drk6MG4/wTsNChN9603O
TFMQmLgaiKZ0qm1l5OmXwlHdtOHepKqjPgcU07X++r65N2B5GENbZhNff7JyWlQWSTgO5YtF4OZz
R3x8mGY1s0cUlQilIOTYQdm9JNoEGA6WnwaPfDEu3YC9RzJ3IaCaaAWQ3iMg2Kzwbvqhb069Q8DZ
J/2GuYB30GLdf2JinHlwoRL32yfdRtm6vB//DbbJR39aqzW9QjpTM+LxpCRFyyIoCJKqRuFUEf1I
KuwfBJuO4VbUFdK2N63lDFvKl9/BNWQ4Gc9Qi9UzoadGKOSgY510im3ll/EPZMU6OGW7f/Qp9/eG
HRvfGhTozzp/BI//vzAzeG78y6+EGQTK/a0YgEWEft/oBhKh5RbWDUFInQHZ5idBZvClFYEcuGKK
pp2n1uy+5gw7os/siraBOBGq1GieNL+0H/KU6MbNZ0KFEDVBRSFKy8Ky3ueB6X+3BV1ot903Liii
AyJ24LiYnulom0rcd7YEoXPT54RNqS3E0FWb1LX4nxEJKBDkLbsGFo7NjT0jpZn3k4lXw4ysRld9
etSHlGSJI0LuuX+MMzU5705tNwV8O7/qbdh0nd5rkT9Cku84vArULOy00EfApshcPUJ4ZyyUjb4+
Z5uucDtdHYdZMcUMXVMR8WzXk//q1nXPodKCzlYl55iT6iT/wBqomJLObpIgaLHRWCFHpoxHVTXj
heZLg4wdRPk8pqL5rrekhcqIhSZCva0U01yQBgpDsEAtJBLAVOaGZ7BlDQLya9HbuxEMOy1MZim3
654af4rHPGIRC2xlh2UoU/l1Dsx2aCI5ub5rbHVhkQX+bYCGZMxArRJYzJupsSnJwkWknAyHeM0w
CjZMrNdXYruJHpTkYKnRA4AFJQJCRBb7Bf8OLbznqiutlzTMV/ksYf6SUx343rj756Wj8av1jeUf
BuoAryxLTmR6CB9+XUXXOj1HrkTwrue4SH7fekOgcVg/dVaVoPac/BEqqF7ZnQncsCsxIoUlexS5
6a1aeY/556Lrn3+vX7e9/Foee3rsqgH7V1Tgfw1ozJwZa1KSeR9FI1ZvE1kMq/CjKohwphpvWJf9
l0Xlrzv59SeutCt7VTmwmMcP+usbwdDQ73X8Et+rnz9x/KmqsRyyFW0addbxiOBG0jawfGQ5y8qf
H8X/0hz+G9XJcU18Fn/YXv4WNnr7HYrbXDK0yNjh/wnn8PMP/g508OzfECISKsrU5jN3iCf990wi
XwfogH9y1Zu4PFGrmf93ooNt/sY/YpilmxauVsBPf0AdrOA3z0DuugoB8PjjpfqfQB2QyfIA/WkN
Th6cjRATFh2GHay+/HW/iH6Ay8mlEvp8cAgIhrG3lmB0MpN1TYpeExBpljNwBnrXVbupJ648hFTZ
HW2/gVe2tAyZNynNMjFbhKc77M4cqN6SsJSoC96hmMU3k+viqIWTGyElVuR9Vz5j/0qTEnAKnIiF
SSGTTwsJ19YDNUknksbg0zu0o3vNMJunTs7dac7b9NpAw7T1wGg+xqZmZYDImbp1ASzIbcqm4oGj
U9UHvYXkj1BU994gIhAUULDKyMPGtZju6SIoENOoOBrS+pB5S/ZdM4zkfUK/fOEm8Z7Z+gCaBwNk
n9OqJFXT8KQ+hN6qxKUdSswtkiznFudoeTXCh7qBJdxfxklqeyPOF5qDmI1g049qywnNTsVLQPM5
vCnkaU4DQ15XhmVVBQo8K/EvY+lYj37H22xoKDnCwUz1Uw0rbst5ax9Mc5V5s7IO7cw2EGUG1S2m
Bhfi4VLd6UvZ0Dv73U0aM2qicSrqk+OZYpP7S7wpJuJ/zMDUWUD71aX2DNDwM4HvmIAKQQhe7ehf
Dc/rz0NjP0v0DQ+GlDUo3C5mx4DNOWHiiDp1T6dpPamyMHf5YPn7SiQ5tdgSxyRRFaD3LJ38aSbG
F8cZ5T0kHZ9QQTd2ThZ1FvWJW2/tyrj3xluWFzUXlN0CzdNvbVjNjKsa07omMGd4AWGaPHaVpW5G
uUoUKneL8QbzGsAoRrN9ted4L09UcPE5EOSbA3+yL/BSv2bTalVq9ILx8zCDIUnih3kAW+tqTnWY
QDDpjdFvCvBW9zHj1ptBk14UK3uiI2j2BfCMbWUT8JdCf45ioiGzMBgbZrhsXnYAgIofwTS9g7DU
dg37c8rKvjTuechZcQD7AX22cjPBgG4N35miApNc5NbOXcPTxloA9D7B1GHlg9rXUvm8sDZHU+xp
u9QEW+pguDzA6URRNzDDMgb2IyWpBs+oc5KjKNP23imFuMxYEE+eL0lb0NJ52xkMGUu7S6+tseW5
4bHFl+Yy4xasnsOhhou4+liLDVMSZ4voTt1DJ3XImcqY4Oxdu5oT4xGwrMp2IOAni6m2gYOPbQ2s
w9S/n1xku2IzI0VgdW4WDlt+KCOOHZJ3mhpPLNOTfKs7eXZFteTd9X4ap1+VvUA/RdRZWrs6aAju
Zkg58/NHtMz+bH4NQHKinczZVW46xAgdy4FGc55hsdb5cWpMsgjKBjJ8qHJ9sZkPNFo3PoxZZk8P
lEEDe9ck0XLrurD0MX9hjNYtdcS8sfbgUjmrNESwqYhGiY4+4jFLkhdIMQDB89TI+Hy0puLxnJoZ
MT8dQAK2MlO8fIZBHny0vPb9LeKjvkgOiDvsl6GpCT7yisAo3Bfeo4A8snLtDRhjWZC16rjoLf6H
Ne6RDT+4hDDVcbR+qYsBLZzeWqa7MfvOjPliQY/7vH7+96b+bze1ziX2Tzf15Q3B/Fv98cst/fMP
/euWdn5Dw+ch4NNtHSTKv7FLmhf8ZsM5sJDf6p7/iVf6/ZJeb2IwjjQgiGUxvOqUC8i++vT//R/L
+81Hicqt73hoA2G//E8u6bXY/fMVHSAQohRYaS2Aety/1oCYvvOuSovlAGPagaI22vU5Ucn8WK1f
/YRBwH9zlP79B3oWKWEOIA0Ld+lfNH8MUrGOLe58UCrv0JiM44YIm2z/pw/hP7iEf5Ubg7rkJeFV
XRse1zZM8y/Syd6ROtSAVPHdavEMmqq9IxZ33GSeLbZIUeH4y26KQE5q9xLV/+M//3h82X97mRi8
VhQQjQa/zV9hScMw+9k4e/2hwZXAEggF7o56Qj/g6ScAFEjRCX5eJ1kAe2igBPFykuldprGT0C3n
oaGOAcob+/NFTikal8Tg3vcRo+ywfvHfsknGsmOVGqHTio1nHRLPPuNkIcHpR9vPxb2V+1AWlb8c
0NEy/Sfz4VS5TvscZy3WkrHi2BSJATkZUQELBSABC+WNMr4wjBPXHclrX0x6+9veGuLT5Erx5lOr
MblvxvlHCpNwN9bl+FQO9byXLHnPrLJBtMSZb9AHmvU5jfXmFTuMeKEy4A9OKgvOslUmM2AXDN7o
VTjtpCCambeKjitZhdsofSgr9yZ7QTRbniS2b8nML3NDhiKsrpRUqqU+N0j+aRsT1n3Cy7q7hkUC
kxmPEGkSDMhxwSWDRVVlhxhmdGTFWXci3ry9k1UfnxaCVfYu2RjHtof+iaBifMr1anxq88V94NMx
t/iuUdSZDtH1rmrf52bi++AZPENTPT+mfdy8AOLlkyFCSz+4U8B3aOrik9XXwdk1tOzQIsj5MQ1i
ftQ7/ghUJPmV0sU/xyqxj23SG19wZcmvOUixM3L44FxVzBEiqLyQpZH7afDzhwUjAmmQWynIM0SY
QoXYmsW9cFMQ2MQtb3Kz6d7tmP+bFHB/NklusqBi0kxmI7bId1Yr86OPj3DvZkN5RKolrkH0TRHx
kmUaSZYr9Ra1aHkUTETCnrkPmjdNUR/HxX0ygW9yye25RuHv4BFLxu84AVcuUF/sqlLXOTSM5jVT
7fgUAz++MHvmr7LSeQ9tyQ+NNfE2QL5xHePD3riAEm8QGwEjD3gtLnHFYU8kzWYsCh7FMa3H7wZw
+/2ckWqS0IFvMR+yO2CYH1WksqNKBbf1YyoS8eaVgQMxNc7zqFdaVkdNGrOK1eP2HUzTcqmndH40
pyrbs7QoorJrYRQSTP6BytX4ktlc1GlSEven8d7KhM8xH9a3en1EgZWP3xn3FbulmE0GhgufhO02
8942eP47hDkvBEvHp1IWLxPV5Smlj7lJ/B/6EOgsFTWWvBjSKvOYSudVNxFnmUytSVzi2QzJz8j2
JsjlCOvvK8bu8Xtve+KaBBweSmWOxHjxQbnM30nas8WNqCybaKnJuRmIrf5SZ1K8DI7bvGrE2W3x
0qDdM+Pm1aqc+SrHr/eg/Nmn+cl9JjD11Lzh0pX1JsN5FAYdjcrni/PX6AvZSO2erUbdRwpfzmXy
Z/lVSK24n5ve8CnneH8Mgs5PWAuqjTvp2aFvTA8vOFrkvYOM+13g6ORjAkWLbRo56rORFcE512fU
47TDLVnfZuKbX/2fJQ5RoNQ7GXKnl4yIZsqg0VpqgBP9Ahyb2c00XNAxUONPiTXY91ZBMl1rq/nR
8GewPC4dVki92UUtCqYdzyG+gB4EAVtf1XM0DfX10AQmir88gNVb3PZYlO7QyNxrzoCYVlQ7P/Wc
u4UU9RArqHXdOclD7MTXFbuHSPf4EiXmkh4rs3iUjg2tvIyH7WDP3zK/Yno6Dh9FalZHrU6YPdrp
ETsiMavGIM5NNU7b0mGgLGEJfDDob7dJJpmZt/GunDrjhAcxiIy58zDSOkmUiCS7hgw2X7RAjDNr
nviET5NgP8LWs7JlAiqCuD3apr42TooJro4GDSUR5JmqLH8kYun9kNENqe4Spnlg1/dz7WVbk/3m
VZ4m4oKyZdq5KV/YNq+Mq2yO1Xag0Twu2FE3LBn0ow425ABXY96InoalmZj8iJUNOxJgRFSGB11Z
Ixlzwsd+GBLjgfVjsHNtT56NGo/dlky0/p1p4+RunDZgU1ktfIZoxUnyIczSYzXECLyJu/MgTeSH
pj4ckykgPqUMXHSjmEGiOZbvVgOPIXES7jwucB+hCtdcaqoe4bPb3q8OjdDoC8mme0hVmBaEmgW+
evWdEYUSmadXNboSxL1F8cLyoYEyT9uyZ0UDJNGDVhGBHwSOMNoWFaLV3lGd+Tt7cCzvKDhf9Wjm
EAFzXLCpCgXfq4tdSnE1LfGybaAHHU0lZGSlKd8qSVZr0Yb16kyZewKjhNupx2WycmIlKlQasj5M
ZWSNGvGcnbu8oaBzjuZcLV8YNjfJhm3xgTxatC+EmdyiXKWvoIk8FXCLN65ZVjzu5MqUCMG2WF/t
O49cJoqD2QC63k3VqprftRoCMy1ABkwwDhE8eDqfibYnJ02fp50dz2M4sMTetSn5bkNS3ZWGxl3O
7uyYMfS18PGPUaIlREH4ibEvmQdsXYtIHn/EQhlMsX1pUIWizZ+0+4pV6jV25PkERY+QedrG1N62
bld9Z998Tfiedw5UT0tCz8u2BaW/Q3BNWlwEjexRpChhN1nqdlflElsvyDHZ1HoOkqXQnEp5lULZ
9je5kevfRVVVxAV4tasiPdfH44KdcyMqrdujBnRepnLIsoj0mxwBcyLfKwsJ/8WQ9kgYq1EbifMS
jDq0EQBOWYieU5JGrepi56XO+K3JDcRZGKapC0R7p1RfRi5ktGbrj1V2pZGlyZZ49nKPx69Kj5Dx
unPQskbALymZ2eDVyw6q9mO5ybPGuZlxGByWtBbfTOFrkqXqXKyfjc5qmBIpzy3uodJYDrkj63Ng
xg6Hs+g/fNSTAjgvAZs7vZBcOIJT+EddlhDGZi2+F4W3fgcKygQv1kUcJc5AQZRm1aZNhXOzZJl2
rzVC8HIzi2BQVtN+lGA5xlNAgkJku0p8Y/u7iG2KtOzaWLidsYO3p5/FF+IQ4wtTM/mBITT3IxNr
JHVyFUN9AbNmbilDsQqiyiI+hYKx3pqjDasYMeURslZ9LlkwHdhSTRG+XA7jLk9y1m8mEnc6Zi53
/LrafZ0Ew1MGmOAGkkBBwoIrrpPl87cI2mdLQ0QUxm27HspLNf/oc2qSLPAoT4K2NW45BusPS7jN
GGkJMjBJmXhyEw6isOr4dWYp5n2K4vopzXQ+O6PV/JpRfjfvwTTNV3TzvH6CLyNkW/O+odh6EURl
bzDlU/4igWG/STCgiU4sXIWBX4C+zT/8WWR7tcSkqOYwPGjx5RwSaEp2FwS28lgwRLv75ybiL4uK
tYlZTZmeSb8EnosT6NfxaWeCcGEI0R8SzWxPMe78tRz26k2bt90dmnvKe0Qk0cgH88oYE+LHVPNm
D73z3xoaY23Lfu0Tf/4mlucY/DrBX5YmQ2OxP8vb/mBja0o3LnqBGw9R5BayS3zCXAIqIOCdJTlJ
3XpJA/9LOtZh6ZvXJAZdo7GsPklrnK8wVrTPw4Dvc8xM9ThRcf9cK7yr/5t8b/5D82f8yiz6+cYx
wTYt18ezh/Xy1zcOQmnhYVWShNYhaBtl7T7Mgi8aVv/0Rht46riKeMCMkSe+6CXbde6pU1ErIp0F
dbMHve/yz5/mZ8v56zsIeuKTKufTuP+t8U2Q9phoWeShgi5sbXCPxZH0h/a8TET4dSh/I47mZTtb
FhdPzDLzOUcMRdD0+jW1x+I+Z6x5skp3OZBy1nwQz+nd+W4ikEe2y6roXuV4vaNF//ybO//hQcQk
6zO8oKm2XO+vSDUIK5YoiSU6qJY7bSbJOmd2Fcy7ZlacTlk9RQHSwx+jOY8HZLXJjtH6m5+Lr1Od
WNsMvfJWc6YEXV3VXND52C8ju9tLtljFla5X1ivpLqm6QGqrx6suTf0jVLwi0u1s2WWKLzRSuvyQ
BJlzoxspqjfkIPeqrIIzBeRCmDtgSDulmu/aAX3xesKY9qDdj0nnPpBzPP+ofEAfoVnbNhIWyRmL
L5q6dwJpOAwcYGncULPTLNOXoD6Dx4AMpUYwWHESf9bqql7au7ps1zMlWMv2goI+qBxJclXmIg0p
xNZUsWBiaPjnfGipQdfxIzrg8SlZiJoHsGOWr501FO4J8aQ3ntuYVM2vU0YokKYkORBOUqT6ZhBW
THDXmhOAxtgxe03aES+oNp9AkRmhbMnwOXoEDibHgpKGefL6D1YEBLmcEqfWJs4AgBK/S8V9BbBW
fnglFghuY2r6Tk9zvGhxyitOGJ9uCfylIykVpTwABD3U2IRvaKf1A903R6xvy696Tqtpsm/fSEdr
WE8GYrmgb682wHnEtzkfCtg8fbbi9fk+FRNP5NLTUKBHGJ4Ib371OvrHRRnixZ9KK0Obl2FqWN+7
oJj87LQsvPlcOto9VkbraHBx3BEPnu3jIuXQ852+PPaO37zhK2ze7Bk9Z2+WJkpwKHM7q/cJkR55
6+cWY9ww0fS7ZS2/wqOQXxVchyM7/Oa1X3u7Og1KQm37EdnHUiIFnEvitQmlr46dzOlaas+C3ZV5
d5XVDU868I+tWZvNm4P0da/bdFjCoHuOunrhBugbQ341cwZKxCuK697LPL7BNqcJVC0/YrFOZxTb
NvGnjbPwHWHlUxsh/h0/6vWlfSeAnXelWspQ0h0CBLbJLki5E3HQMJUzJ64cFaxX6CpA2DkzwSBl
ZbbPDJP9szExZoHBFZwTQ3SnbPbqs5vwxnVcoPtaN51N49fjk2/TR/fTnO39dQLEbl1cVwXzIayq
TAiAzv1gtZAsYJoX8VK41e2oPIGSoqfdRn90Y9QI36spdTeGzV9aa2vhvP7Wyg4YYvlZw4PRkN1+
nq2pPBrrV1Wt5zvJdhNOKq4pp1XDTnUVEv0cN+Z2GDMmI2vzmimdBp7U1faOGFM+mQYVwMfnXUzO
YB2vs575qsDVj2K6m5jrWKy6GKzy6kpvvloSd76gPfDPn4+hSRAGVqu61Q9q0OaLnTDxsOTc3n1O
fGqLxwcja4n9gMlJW9EFl8Co4KlTUGFS989D7Dqbz/GAlmi8DXZLZ8vAkbd+HeQtmT/vCsFAaErT
Hx2OmQvkH2oNBQ8SmbBiFuYjvEMnoYp7PEwKBV5aBPQplGRD46nblsSLQ1pjuyMcVS+PauEVrfAZ
hjgkaG6aYGIEF8NFYLSjA7AYtP/P3pktyWmlW/hVzgvgADaw4TbJeah5UNUNUVJJzNNm5unPR8k+
LamP7fC9I7o7wm2pMishN/+w1rfKDWgsxhkM7oYNpEvOlzG3r83Use8peHQUiE7fPLcJsTScYWn9
CTkmgzK7HeovrArNTaO30yOYaeY2sHgO2C2XvtHiWKOjD44fkxpi4HUy0iQBfdg0+Em5ybCnnjni
hMHLf8xvPh6SY8rstigj60AW7Fe44ku5LDUuX5ZTLNWNTuDux60ZM7qsLEZDBRHwdwARinNVIkgH
deOe3bapP5UEGyJ5DJmpdUutDBI2uu4tOi0/1FsOd81s3svMK1/HkGJHsYo9D5JzthwiPsLIrhWJ
wYILkqadsWlonzaNQ3neJnynl/u5JppkmcmUzSlroMhgRpPUvKnir/MQhegpKPiiZepNXbI8BWjQ
Xg2XW8Kau+a9q4PyDUZgeI1RibERdDbfSS0aAE4idlD8OsEy/foob12PCWmYFuldPvRMkdD2rFm9
mw8fzwZCx9D3u2F0LTnymTsxRO01GxpGqCHw9AbPxVtEGUJCr/kwqKlnXWkxPyuphC3aYT9yEuOh
wly2ijsuJGzd7DBlenGeRVeccfZkh3y5BhHl4UvTDKraqrmkOB9YgJt4Jp+mgTKZNDj3rJeZ+aDl
BYct59insnGrlwjc45H5heN/jATZRFoH16yCY1jgjUpGys+G06RC3tOk2xCQybYuR4oTJCOsdTl/
WiGYgpZwLP1J78vXzNQYUEPJfRJxQKvQUjgLpx7WJsPlDQ97bp6PY3aUfBpMjqYTKdDhM109ilss
Pks/QT4uXk8x3iiGNo+VpGqH78XIom96PkyUVWTA8T1CPcNTy+krejzBvabB3xgBNb4SEJTHeLXs
+jhgs3mTy1EpgLQQOCzS69k1EfuQMMzUS2s2AhoebRcjE76Tiul00crpItFePIhadl8lnKtdy1tf
FRR4Amw0TUhFavPnJleUHHUzZwcYljQxVRxdm7J47XubT21BbB9w5vFV6VM+AxzLdEP9UH+iKkms
VTeSkrXK9NKjbuns+GrQdA5ZQNf9Ew4jKsipB4DYccEnWOMXNNHB3cc/fnwxpzzhEaMZnfpiI0O/
I4THOhQYom5GiIFbjALxriTGciNiqsoQkRmGbACN11YlZ1bHdjxfKmemI4PbsR2b9FtnzSXOpIYG
9mNQLJvq1TLpTIelCpiQ5wMlM+duxyCB33g4YNof9h27zVmF0XpeNjEtA5UNripeLMW1eMTsUH5X
Nf27qvy7VaUhXdZgfy4qupRF+1b8rCf6/nd+31RCivkNUdBCqcGea3g2fdXveiLUO2wx2aqB8Vw0
Y+YPeiKPqDjWh4ALFpiRswjXfl9VWtZvRAvANmKBaduI24x/sqq0xC9LNcD7OhEx/EeQckGY4y96
ogo4DxP0iW95BZnQzwBLMO0DHMmw0UmnvSxTUTD4CLm5V7GoLmyHNLKGw+gdlhdJzJJynvNKj+qR
aW2dMysGf/RlptXecPi5FvPrajqDfVbZczwTNVwCeX9PRDjS83cpCVM6kQrLIqLvxS7WnPJRtq00
Dw0+0P44ilgNF1WhR8H+NIJjXnIV08lh7mV4lm90OKbxjZz1jnkC+z6X4V9SzJiPJ/Xad6bamGSr
Hqx+1Cd/SlzjKx6yDlEnk4ith4CebchQ2BHetSi+ZD1i9i7rUAyrTh36Mk+qlYqL8bavtZ2ZdOa6
ND2asBHPrZa1BJ2H5fKupjl5Hu2mwj1KMi8K1HOEQFXtF3O3gXs0JYVn3ZVZgohdCkU6tVEsfVCZ
qcaftSCdjRVXnk9ZnzvjJsaTcKRlbm4Y/SbOaSB14gufCOVa4yVYmZGZz4cW9a1mnaQKR3LcFUtP
C/VHtSMQLGJyPJrDhXOPuWO2l9lk4J3eOrOb9ywTITC0Yp/EY1TWzNTTqu/kae5GoL8z01NyBMYN
870uifBrhYrtycHI8d31J6ClJPu21NqO56aH0IXqWnFM2bSgwjTuGqgFNxmj6vHdK2SVfPMSo/k2
MddZVGpFY+fGvcwDY+u0sSwZBctAfqqYOVrUjB5M2zBNjw5R53xQgPsjf8KVewA2WgjcvuktgDi1
0eNcrYIoHa4bRH8rPY4TbssxLddThXALW5FxdJMUY2qoz1sGeekuZc9pxNV41zodXgWcNuY6hudI
/nbdhkfXbSV+L8Gn7ZsYK/Z6offtBvw0xrpRV9vZm5u30qyyLyaaY7H1UiqhFZw9EAhugCcrpEQU
AFY8g7FMC8VVhNkxIe3d2FtF9xolVt8uXFX7hig5HoYlQpzXUEFeCBMr3+ajre16YRWsZHV1yRxR
7YzZGG8LFka7aEjd5NoyArnKaxdZWmrq6ck0wnrAP9z0a3cxcfU0FVcgxRNzxdjVAiCQzEe8afpq
Zm0EkSZ64z2CM+S5twWkeeVETZeuO8s561ISrzOmwWukIm9bUgjvqkRYm7RGotYZsnpMGnJYCxY8
y519jeBZX0tdFBu2vpeZeTO6/ar1XVHZWxdkPTGIotK/lQYJbqWdhp+QM88ntOHDuezTbN8gU1pN
sRPukqRfUMtNwJiyat7NIW12TPy9+9DS0HELl4TFVD5B/rkuRELKvRY4Z0TS9rmKa+K4k2Z4tmtq
1lUC0/sM6tN8YWc3jqtumkvigjJd3Dm0+xujaMQ3Tbo8Xls+jW06J+2ha7MvSC09X8UBkysNEiVs
1t6x7isxjATlyr78YrlT+ADoOsT3S3X7uc1LynSvAVM/V9ohczPTFximVrQg2YG0oPKYjngQ3CTB
NNxDkRYgS/dQmelkGMosGXVjsoVRZHCjd218Mryoe6CGTf2Mz+ehQWHBbV3euebEtjfS8NQE3l7j
Se+uXCqlI8YnuliGmO77SNLhjZe58b4PyuJdxrqHKRJdw6rK0atgwLXYpOgGU6Dkrs2Ve5jEgq3m
7r43GHETEjhM5t7DmogjZX509cRYT6ONhVgS7HeFu4KTvdPFa5mFEFkxC67HwbAIbtYd+8V2B28t
jGq+I5s79i2phucUDCDG26S8mFmFIaeX4xe2BP0GL1z7LWTn4afoDjZlBtVptEzxySzm/Ho2Yu+6
Z2x0MxXkORtZ2N6YSlWnAGHivTTUnPoNsQJw6sE9bRqoZ29u1am1NXblHR1G2ZIVEAk/Anq3gnsS
fsNdqu+LvpAvwmQXioSVeKSZI8eP2ql3VrQMAxxOTn53UKgW3d65mPWM/tPWxNYKDfMxBEF0cgc7
OpZAj29qA/9yW+s9n6wXTV/jSbX3MMaxcNVmgAJAn7J6FRlN7pOi6KwM5qKHWU1T52Nw/IrmA9Eh
el3aRGw9Y1IlPp2/Os9FOdxmUtt0U+pd6t60yQef4oiIRkdLL5Fu1GsAoclr1vR0PU1WXWTlTvf6
YDTjSkPAcAc9oN33bjseyjGILXZaFuUwjey16qv0OffK+pmeWt0ULF9pVYL41I01C7/BnR8NZU2b
iNjT3aT6CdRsW9M9Fw2rDn7b0qcp09sDOZC4vEPYDxb6LBIWiQ1da7FdYJ+06FBJ3rghAYM5pXSD
8lgMmtUSIDpMJ1JesNDGis7ALS3B59gOn6xR2pCUI2eHb6OP/KQO5qMRG84Xk5+PkTwo4puwxVPt
JLr3PM12s9etmQe9i9hqGfA08daJU+fMGLV6YO/PekyD6Q46I8Buv3aH8QzsRdE2M/H7rr76tzj+
m+LYtr2/rI39N2LxMCz/LLf//rf+qI4N6zcDxZqtL1liNpuF/1THpvWbhb5gCYf4CLGhcP2P2l6n
yEZjZ5GVaBo/VMeC0EXBD0QM57pI4tCQ/YNg5V+H9MQlOYaJyB6opU5IiLX4S34gbLbg+Ku668ar
YhDkqQ144lalSMijT+XQ36JTno7J2BfpRtfT9qUtrf4xtTi3V41X1M8/dBb/3wrmZ28JdtyFlUgf
gasFNSQS45/fjVVQ2fCE6K9I6zWuwnRmgNfJEmv/2LccJf1gdS+yr5jRqdxta3ZaClMYqHTqGqR9
xbvXtvo1PyPC4srC9HG2NdfYTY4dfDUgtY9/szQyl+bhh/3Mxzsm64LmByat7v4qGbSY2XJtp/ZK
8CAJ1w6JCo89E1OxpeEvmQZMo5GsY8k2ZpYOxsop1cUux5FnAIco2/eIfbDhx1plMxeJS3zR+TJh
l4pqYhOWSXSTdjBmsDo3VCK699RE9SnNBnvckDDpXGIV9fnf6CD/+zLgKtIlF8Lh3kAT/vNlkJOG
lbnKmisix7ynMmTJuLLSRf1cFd14M4yULVVgZJ/++vL/7GVi5oqqH0Amwcnci/zP8rZ+uBfBXoQW
S9XiqnBn4wq2fHcFyg9afxA9/fUr/bKX/HglTzdpSV2HdBL3l/usKmAT11B2rgC3WW+Ei6hsF6CB
NFdpFW30GoGdL/TJLX2QXEP+dzfNLw6XBZmJ2MM2EV049KW/vjxoyzgKF3aTrFObkLrOfkuz5T2w
u242jsIeOvGAinZDVg9gudJSfkXqQlaFN1nn0YEG4FPEw/lJYO09ClWZYh0h4fxaaX211rU5J2EA
2YXa24Kl6/dZyZ9vSv/7QrlyOTYAcOLRwQv284XSUe0XNhHQFzrT/C3GQotmQkvbwlqJiRywI9rT
9HPoelDX5hoMOPa+2DeNXn5r5TyXKL1ChuJl0n+NlZDvvV1F8vjXlxgB7C9fTSlIVBSSTS5DTL6d
y773h9vJUW6sKzrAS2JBDPZYmjBa3S3JKN627bsOKUat3/b5ZHcrwCPSV0axa0xV7TKrIpMtq/O7
ihzYcSXR0DwPSY7gtMFiWdl19Qgxy2VsWwQM5ZNlcNAKfAFB0hRXQ6U1WKpnaD6h4aEbmYFm+kRW
5yRAt9mdmYQ3IaSsEam+ROEW1A8tgiuxdnraZSOeTM4Gq5vnlT64yTmLbPcl0OG4RI5rnGeMkJ4/
6BF+Vk6q+KC5ihXPMLnz2hjY487J+KVq6va+A6wNyDtv5TZo6u5Arqj5UEfGQCMiyUxfzVEafPaI
wkF3WNTaa5dD1KsAsRwgx1cHo/ay97ivaGHgJaT3sReMctXjIj2qQHX+xOeAr9f0riEHkTw/qHpr
GKPRI2LD1QPpjtgQv8c7tckbodjjeliC2AKs6W/bPY8ac/CJP6A6bWX2acz16GQqr7on19vedV6i
mVv4iPOb69AON/rITqhPXfbEmKLegOwM34ChVqwHzRY3VBGafbgdW9KuxTAMmwmVl7tVJbVq1op8
X/BHwUVbquSDhqW3SpqEjloGAw1AaY/zymqzwBetVuSgG9JNaAEWvh2EYa3jRrEeTLiTWnaGg0c1
LyRB5qAEsuC2G+o2z+nzFuzVO1YT05xfmkEbZc5MXnGUl18QbiWtUFBNuq7Sr9q0hS4KpqKed4BU
2wAiZcwKIzGz8l5fhrwJK/3O77gGAWgmHWsWkBQXtUbAagfxUTpgI0qHUPdVhsbyOqp1B8ZgOskh
oq3JvPbsNK3gjhoCNo2D3/Es3DpalATXtODCCf3aZZS0MgTBidsii5W3wn4LfGEzwinytcBj2rdi
qlFYfokkNfcjjwzQ7ZDJLN80AVXB1i7CfPbd2ebELMwUvl8eKS1DPjGFDHaQsxJtGcbuN63r6djW
emm2YDjdzr2yYYEFx0LIVtq4vsYGYRg7Tk43sFVhJAHdN/1cbz3VFPF2ypx82usNgit221MW+3K0
p2yniLnRfC6r+axV+WysAcOk+Zr/6to1oCQNLmJbFM8J7rb8IJTXZpsUhPrd3LFo2CZANYxTNESs
rfBymVG7C2giinsexuKIx9lMt13FO9iUbcaS0zXGGWFsMlXDJXexM200vioKRqvRHRU52dk6DARe
Q1n0XM5Y4rFbFXj+5q/YzT0HklILZUograoPhh5be/bFKeOYNEU+GpdxsJ67IMUfz+bFIxFoSCxf
gHFHFAmdWjvpQWZtjSpAxykjT1YbYyK25hDFxhBuUs+KCBjkz6E2AGTA7ROCtx6HGFEl5CLtFUk5
MQOwi1LXRMtF+ilSv97SEDRmg9ldOZU3lesCh/vF7goeSSEu5kX6C05HbIlnMooXmEhFdKyJIRm3
zWDPtPVt2D5YGKPf7DFgjeka3LxEVYyoeBtnjnnz2K7QYAui8XwsiJuYeKKXbGCptEKk0d83tjN8
rlQkYCQNYbBxyVtmR+8G/Bw7KxktsN01rqBQIWRsWtt4MFpYQ6vBwYrnt8T6jDTdeRLvmeOZQPUk
S9TrWJPeU6HXy82ZJHWzk1kTNTfjZLWur9eowekJC95YCX3ROPEE856w2XN355ySau0a3lge2sYL
zJtEwde8M93Csw6jlSA0bkd8WEzomAXaqeaMKF9zXroskSSsRjNvZxCRcvnll7eOqGV5X1VuXFl2
wW/R1WRZLNK8dPa9tOerU2VhGt8W7AfBp3VUBSH/jjPVbIvoujasSYGlq+hdD9Ggxu6SaxETxFjv
arwii+dnM/U1RF3+GbwdvxEHCLikpU7GJ/EUkBR7hJkeM1sBLMN9MYXO21AsKrhRJdOdaEe9OSH+
M5NTWUHyvkfnPeyaQjeuai+sX8jjdOj5Ec2Yx9JFMHMicBV6BYpkZnQzqPYd+gtSy3RZT1/SLLVv
xq7Ry31NXnP6PDj5omQKgDAR8LKcIXGNl4A+wEXvA5e22VZO7j2zdGNWOFQhIBmLY25SQ3QXwz8+
QadK7LVtKpPkicy2eBxFpvekEq0PN5lZ8DVh0Cy8g8W+mCEEB/J0xAvNdwPmJfdIYoNa2gJf6jc8
ZIb6ZKgOvSnO0rbnSStYQkrF8EF5AIW1iTL9OHutMt4B3E7IGAxD9vAzTX7UmBsLFnWAD36ouCyD
r4FuIEit79vLOEmwQn1Tr1zZ7K0cicF+HhbcMWS6Zt5VWVqWF9Sp1llrdSYK5Pvm/SkkCSxCtNLk
0QOVSPOuQ7JmxSbjpl8xbRoadry9W/MUmOr7DNRf/MkoZ+H2K7Cc6fRYtULz+GGgQDeRhJhx1IJq
+ByFeKYQjTdOeog93bgdGy2Yd6oD5bCJ546bNDbbRNyMaTbbV7lTLci+qtedi2VEsIgnqpuGaXnF
VRvcAumRmmXO2YGalTGPQFHfZ6A5dzMherxVawwlmuxJb/ygapz6GYgKO/NIca/xpPOeuNfz5qbw
CqwSnVl5DGzzCDP02L0QMDa4xipNe/low/Qb1gMuYAvoaub2dwhJPdhkIXf0pooFV5PGgV1EjCuy
PEtVReIGPmXmHBa3OL/XOGrhJVUaSo68WaSXVGNde8mygPePoyHcNpGbRgCwdf0w1Rbf+8kBZE7I
aiS/6/n+naT8zSSF/eDSRf75mvGqhDb+P+u3tGzffnJFfv+Lv09TPOc3QkAw8tKVIoc0l2TaP3aN
yxqSPSJtnY1U88Mw+cc05WPX6CBYw1zHwEX+sGu0f/OEAW+fv0bwDPSkfzJNseTS+fxnHACGg8YZ
5qUpTejoFmLSn3sOGn9u9lGaZ7D0VjjvYlxUbcA+DW3D1Fww3XibKpfgaXvXTjgcLDG/aGbmYKWI
jT1kSe0csCfdEA2eb0Ny/XxZzs2lDIt9hAbwSLCcXFvYHk5lV5CNU7COK4tQO7X459iN5c49OMMR
1KfXFitaEwgAsBwRQLBTcNhbUerOxtas67jASh6IXVJ7gc/7Zjxqh/s0ji6OyNXRBGuPgCG4Heb6
emzKNeZSnExwkfZwA8WK4RWo6cw5AvZZBx2+lCis3zvbGNZdUjU+Iw6MDKKYLoGCPTO0+po0gy+R
5sSrOms0UowScFT6PO/sElQhT8cdoPHiGYFCgm0NA/+cWZtsVNcqncj1CdP2TZmtwBCZu35lV2ov
cofXz1ku8ElZ67Zwvf1EAu2dDKNyzVk97yvks9gKIQkNEKr37K+uFbEisCHSeZOTkAjbAAqtpVeC
obAt1mHMOmaAxrDqy6w5prG8RIaH+V3kd/B+h00byJ2Xd3v2kIiWeOYAUEfAxiZMX5uBvoNmafh2
ND3ZLZacnhXVht0A4Ev2DuuMOAlf2ZqzydzuM1OdtRjH/AiRKD5VChKOYCdZznKrxVm1tecaqmQK
viImeYmEHWfvBd6xnUrdJ4qN8pLQ8qdJxEC+2feyKGBtIrpx3CLU8VZYO6aDCWfiQSZsUhuknWvi
pgmtGQ17azbatG5G3aLas4Efu+Fu7EjpqlnRbjwjea3Gyjqhgz9MRUD7ahNl0GF/Jc0x3EWikyuv
xmaUZdomTeqHsnGe3HE+JybtFCRJa6sVMfl6+hztZJW/zXbyihLc2pGLq/whGXAP0uEda9P7as0a
Vrzes9fcEw8ZY35n4JZwVQhRPCm3XZhOvrm4ycB1+z1ZD77VZKSrtfahhgbyOlmz4acKq5SWfp4n
i4dz5BJlFSfTfulQ/Hku3BXbUM+PC0CxMqyIqJ5ZlllUb76e8f+lhvpEYGpOtCwkDhYCSFhhDu8M
8FGbUnjW1gE6tw1E8qhMJ7wUepRvhfs5hBF25GlX+3blaA9Q9/IG82dkrWUWx3cAeVyfmF6dvd1i
bmQd+6AXCKChL6R3s3StNRTnS9OqbMs2d9iwW6GIIDOCMkeXm2LE0duamn4TO2re6HOag9DHhYQg
3Vwz3oAiIhPnYJgq8OPQxTFlhihee/NE1kO31hjbPeJQ4lOkmEYPnOBqCr1hzVyrRpdQYh22E/1x
CtieteS08c1FHNdGFeGcHRt7llHFPck1000AkutokEKxtNEoCXxkwdHGqVxMoW0OwjZjTCwmZF28
1e4M9FPwB7UzfPhsV5IMq1np57ine4VjkB36WoawgnttLbHAXaq5sfcyyhI0GPq3kRAAtm8ltqh+
pkdw2nvdjQ9QLR2iDpaHs7LvnAAU+qCLhZbNRHoeIBBb1giupfa+sPG8iynNA6O7wWwMWJEQZPyh
2tfcmqcttpOTaiX4cv48zd9ucLAKFuQpbNHSoVRWTUUB0zerSAr8qFb8VpPYsQrd+R40yLiXPcU/
mDoYnW7X+niQp40ZlybqXtQGOkS/y2TKbZebbx7Ka3SuiQDh29j3gRmFfi49NmBEl/BVYzVYf+2Z
Z6ygzQRXtlrg8hnrfVbuwFoys9+kE5U+vNdqTdSLu48E++bMfHWc5kwIX3Jo7PHJHRomGegW/GwS
zqFDGfvgef1zFqAxrir51YlAifTk/fpDmD2YRneSVguZ2DWPcanylV2W2SWTxFjo6iaLAuTeAgYv
vppvOA10pARwne25K3cAIpEX2BOK/qHNzvSOakeQmssylP0tnIoVSLlXb3K9B1we2NkL4zQ7Cexo
DK3b1s369ejyisU8PzByiG8aVlsJAMgV2eojZjGEOqkRZlvV2UDzc/u+SjEjOajBTlMNZVDVVMW9
0FAkdCapsDxeorx2XrJ0/ERCdLeXk3wvO/DkaHGxNZntQB7vqG3RBC+RQb133Wb9jR4yIasta3nj
w6WibPZbG7FPHtyVyVxuBij3Yx0PKw40pMmR9txBeFnBS3wXrP85C7sOq9usOGtiqlJmM3vO3/gY
9dawg+dXUC0jX+xA3eArNFH/zMLehnIQW1bGwod+a+xCmTwPcLQOs+Y+TLQ5TVqrVaWF34RGvERW
ZMGWjDwGVJVjbO2SRDkwePqR6TVGIlIWkD6UwZbIu3KN/WsWxefMaYr20UInAdkf/QqI0P04kIda
seCsybl8avHyy2UT6TQJtT53X+5eB7byBrDekZkuX7Iywakg9rVZxr3hy8oxg0fR0TGyd5wm1bjh
xm5KTu8Uo3NFtOSqwJp2h91aOuql7HE/FExFevCMPrQ7YH2rIskI2kX3WKlZqX/L6+8Yr78tr8HE
/mV5/XX4n/1bXjW4yb/+XF9//M3f62up/+YYYLzYwjkmU//fa2vJzhEXEmae7yvHBUbyR21t/yZ0
x2BRSv2HjH1R3/2h4zMBjdmU4kJIqmGK639UW/9UWaPmxj7G6A79HpAOF/zIL5U185WwhkO/Txch
m5iRmPAU/pu90C+Lje8v4rGwI0mT9euv/I227LXK8/A2dCmM5lE2EFxlT4JzarWbHz7//2fX+XOn
8P33sfhYpA0BgcLyl06hzBFNJCRe7Jm1tuRwErxgwm1fAb3PMS3E7T43lIZ5EKgRcKLyb17+l70l
8WKAY5Z+xTAMLprNFf1xOWJmM6YNx6z3SG4fzFw+u2Bl//o3XH7Ef3ohfvjyEjZLRA/9J8vcX2gq
SmlTpwdGvacneBht8YRqrPQ704BiO9df//rFoB3+98vhY3fRkrIbX1yQP/9GIqyxqqJV2lsDpsEw
zQ06I0/LCcEIcrBV1qMVDDVuirBuCUUVnG00It4M8TRVuVo3ZYAQxWRjs4pgoBy6QXr4mcreY1CW
ZSG4Y2SJBbWFUS3qIG+liG09mEkuPpsJhz25Td8Ky112061uPk2NV4Fx9SjkUiqhq6gmyElEqVh3
+jQ+TSgczwjDhhBQrFSoT2ovf3DgbD9jxSkZuCpxG4R4g+0WM4BjI1rtLR6ZXdiGVx3WejK1PVpL
zID4WWzSgtkYHViPXDqmYVuR598smd2VsfUFQeQt2Vg5kkiXZkMfX0MeT7xEAsnM5mfifp7XwNfq
XVrbMEYLgHtNMnxFJUckGvbHanI0Hv+sYSwTW95QDs7VOBK15GlOcDRD8cRCKTgS8tTSWkk6k77/
ip7HexjJQF9PRpJcEekcPrQ8R/2O1lH3ekLMSrBikDh6fDFZsEn0MbqgnvQ7MGE6FJvhZIc6mxgk
S+2EzXkKvUPrJt24jUvpPdQSxHEE88Y33VieKz1J9FNRGQgvi1Ep59EqpPYcpb26ZhzIz3HH0Xwo
jRSFp4q7vS6w5cRKtTlX1Y5OQV6rS4nNHtsWzI+cUgu9Zp3c1CVOAVoWY9NPnbnt40x/gjHnrpm3
jr7GOLR76WK9ZumlT8ZZm2X4EEcIv8g9MFZ/nrFTzYiUqDTPgTeJl4+cHasT6Z4QS+PCVM3Z5wX3
AqgKUiLaAi5vLl4ipHnIg+MuhOMnxr3VxN6t7oTJDsOlunwk73TZtDabbrr8mr5TOsgUVrFDPJAx
2pi9/i+ChzxB54Z9xZZ8hzIncF7CsDbCVyx60YG/9jz24RHueb0eq+EWf/ojmldESD0jBivHgdky
XFzFERVz34XDrRYMxs4Usb439Coj+6q1DjZ7yRPdKwlqgCjKa3avrskdjUh8xTZIvxVBPb2RWaD7
GV+acx8mTDZCx9yJEda7k2l2sU5y9k5pUMt1rde8WpiSfLHyNE341OXBNqii6ThqbvDiMtCHCxR6
uzAIhtOITJFxCsk+jqdFu6bXmUWmubYyLbDLVkD4Fd5yBGtONhxnMzLOgN/cbZA4iCDKkpS9FK+Z
I6M3EYhnz5gnfMytfhePk743e4FXMThDGw7v01K3YDTySYt4PhKU3lF2pwprldauA3w969o1Fj90
ctGaurpFDpati3p+p4FrXBBt6bRyg7A/sC1F0Knpt+PUbduxDPeJRhRB6VXDbsYLQdStUz8qKI05
x9Ograta0emZpXhrenwxJWz0TTNu6yoUD7ZdeVDeU1WwHumbm06rxBvntnuI84GOwyDaa2Sejven
4wrZVjVfBVnaUuYG4IhKOuEzB9J8MEbY4JVpv6iSgbTpkWg1oILziasi0E2PzojvdhEPgFXeIzCG
icfUN8uN4qrJ3UPWm48U8yTNB0bhh646Wsplbc3gfh2kmnsJg/RrQCSTP5PEIjvTeut0zKJJJ/rr
yiK1aWVnfPc4EpzreErGMxqn7ODkJhMhN07X5TAPn8pxEIh1l3kzc4Zp8jOHL9BKK8ZFra1lz8ZQ
6wjpZutWzAkJCxktB3m7SbMiR1mwKYrajVNwfxmjM76Tpq5dp3WBFA8aTqpk8mRHdrEnB6HM/Fpl
nW9YAFYSFF/Mdups183SOuNYHWp2NnN/nTeutjeobPy6ll+kIUge6z2uO3k1ycFNXLlMPgzQ2zGR
TyY0FtlP8Z6d6gK+8iKC2cvyVI6dvbdb274mdzPdR1oYgi/Z5CHso2wiuw470/hocHLR6nvulg8p
exCgOXxbN5Z4ujY1762a3Ichz58BflmvIx35lQNh5Lkh+QVy5hCvkkqpq86o2m2KPGXbgrLYWymR
K5nDTcbD81sBbQIps8ITHQbNgefjcOgTwZlBBJV0Tq2RY2NAhNV03+uKf2fof1fko6RAw/LnM/Tr
NHuDKfvz/Pz7X/pjfo7iULCisv+A+FIW/t/8XODIYa9Boa+bxodN5vcaH3Yg/0ZYsAM/uoLf63sh
aBZsNI2M9qH/Uun/k/retpcC7Yd60SDsGckZYh3egYHb/ZcKXzEoK0bHqI9Wq41rYWUMoXrkFnnr
3tpREZUQ60MAli0MOXuTKhJWAKrZyTsTCxOTxagpnqeAgb042GnQB9QDKvfsxPkfJzetU+CVUbF8
sWenOEYMF07tkJAbrbHwIWAxzo88PbidUw/dc59AXalqrXwpAKNfeOxX8w5k8C4cFvfsHJnVFlyT
8l6wIgt3jzuIlRhmUOdTP4ydezOZtqS+iSMmomVrbYQDit33wsqN3/pWiz7hvmzyfalKFlAVDgXn
3JJr0qJuIfSbCBadUfyI2RgywnCVRaw+5JZzZa6uygby1grhIBwoLI+JFex59go1bnKU4lS8hY1a
ip7eDDwAOmmHFeXKNeegQ6CU/S9757UcuZVm3Vf5XwATBx64TSA9k2TSFusGQVYV4d0BDtzTz0KN
ZqJFzS9F389NhzokpkHCfGbvtTmexM/MJaIVold9wbx+GEA56SCOxY9xLLpxQSGR2pBMcooxCuSK
6QIoXSUXbd44qiIXs/JAOjFKYCJUbBJvaS1KxqyxliB3hrgiDyhujAQAOtUaxNSfSwQa386Dvoxn
OxxiylKKbWuI92RzRfIWpp92FCPlkMCYsiGKwNyM1LuIdJLqmGjALmK7MRhEOirdmJ0gbE+vxquO
EnLn+M38jg2HQrFQRTCvYbRp3VESe2V+g4PA3NedVbKZ79U+r4YWTH5VOxtQ9uv0ZgpclVDulVUd
mk4S39nwwNCTF1PogHUIrd42mUCSpNwtfnSV5Vi+QifpcSOykWThPDQoTZznvC7jK31Idz8mg3tl
6j+8IdmZwpjM2BOLyenK+VDv5qFOX7jXR/eFUc+YCBrNCEalVtoiIFYyudxb38+jl6SZzMOUONqd
BjGNMaXU/N3gSvMmcqJir2VaiuYLB9H80rQeghDw988tEaeP+JNyiNYR1PyAPZM5BZiJ3CmoZ3qE
ivm1g3O5K7dkGvVHUl4lUsM8foF/a579ZTVa6o09Plm+zsbIa2SUsYeQxacO0LjYmHg9p01cV9U2
N2oSZGkE72W6uEc52k8ZlVmXKQs2lDm5Nys9Od5keF0rgnPUcKfi2Djr01QfLMtXmz6b+a1V0clr
UjgVaO2p2g8RCIHRSF71FhhGX3jeiV+63M7IPwJgPd5lIRzgGjldcqoYPD7Furl8U+ZSljt/nIwf
WS3FWSMym2Fda7qnsZj8nZU1v2jnooNui3aLEWjhF3QzSBKe+iacrHid8yV9Ncc+Xc2BXv7aapWP
sY0rzNF6uUfZaWx9aJE7oEZnDLdMyz2G25k05zt22fZpnLo1N2XO8dTxt9qdnjEVW+wlSzYsNtP7
ihQBqtNmgnlA5cpZjD0ZhR9pBinEjtDS2hkhiWqCMcLsw3HpsacUCfE/gq1XN55IhasQENnGi4VO
7K7X5HO6yMes0dyfk43ZkYIH5jZ5pGB5AgOk9pMrM+tckqdxI4iy3ThZF4XExB59q3MvIFpaLg3V
PS44fEJbivqHo2BPNONS3zPPXT5WhWyLxLOAD44uAzNXbJEcaNmB0xaGxb6snSng/PjCzla9rTSZ
ChNNEKHCIrGIRVyQTRjX0yZ+ZzCc/lq1RkE3tDeGisYt2p+JtEhlfkMrmB5MzTU82sJxvsHFvzJT
HMrMniUIV5yVCBBiDHJlrROT5QuvvuZZh96l6XV/W6hJvx26dCU/RClC6qQcs+mArmt6qEcLrVAe
j+YjFHjvIx9LlGoqJS8v8LD8bYGbzA+WFnmYtyr7XdmyPvtOJJ0V0MZ9Dm/QdB/rVQRqwEuofEdL
XNzV1E1+ZXfrIogh0kKZY6ibNsVSl9I5lShuNs2sezfgbQgVTNmP+KMNP0xMP1qeeQ86q4djrMEC
40VjSJzUU3be+PierQl5iJGu+1nvh1VL+7PWrJ9p0xo3OiU8NqC2JLfGZw6PBoaLHAcNdi7v4pt5
foNSyCHKd/mRCMZZAE7qjTVNz7WQjxMB34GnS2KfVsFWysJqlzIq2ot08a+tLuut5hhYjCw0J6Ck
ktsiR13J2D9iwSH1V/L02OXFtthxvf/I2K89tNCvgqQtSHJ1de4giWxOY8a+SsrILi52TXsMvmzA
cixAjRKQSc5Q6fSgMfX6yplbhpXwx/t0ruVPJEwaLUKjF5Q9lvcSO5F14hPS12Itg4jCBpj1i13e
oyeyd4Ux10e96o1AIBSF5yVSsnhjd0MsSr3v1aRCS039myEZtRReTZ6Xm3/vO/0jIzElwL6/3Axj
GauNAzn33vKYFFUQf8KpTKB2m1P3qZtDvlX6rB4z/GBbJigSaaOX70geANciteiRKXl36wi3348+
69K5w0NID2vq22zxcewwPPFI7Em046jOMrWSwK7GDylgebZw+Hfx6OU/S8/Vt/OC6Yjb3vfEK37J
PO2OpsbjXrj5yr7gnyLb9UGJsRJmfgiDMSuscEh1cqKItr3Brpf98DOQIX2RaPvervCJkY5yJQrK
PBldRhh3n7VHRUGyVYzBDqZVdzt3ovLS2LrtUfsP57SsUaIVE2veXte0UMxLH0zEw29NmKA/0E+l
AZ/9iVGEHqg5cQ7jgNwwtS+LNTaHCqznGm5g7Grd/tGK5qpID9lUrGAJJl/23KI1PMoazE+impOE
IUeaL1QYBW6+XNS3biOvLinzftful7HERo3DKhRJ9QCYNj9l9RIjC2Tn3SLv2DhphU0hSU6wE+Id
gQcXs9S0B7+bxn3hKPLc5yyGfVZegbnezzJNdn1JsPZSk07oFPPVH5Qewr8r9l3f1GG/NFVIYg67
oUTRl0Ea5SbsmndaPyFN9DX3CYYq2L6M1te39V9t5GhbdmLlJi0VI6W0sXmQ5SgyK1NdR9QsP1Jy
0kiL4PSDnXpwMNZgscEn6fdYbAdb6czFGnWcSukzmSU4LU4X71T287VI7ZX3+vy7Qfi/XuofeilU
RSuP7P/fS73+6vr/95LKOP3i7vrjL/97YeJCXHccBxERESiopnnRPxoqj/UHhSKwciJV/tin/PfS
hDULaBCESCDxQA+5DP//u6ly/0NnASEEvgVB7+b4/05T5Xj2n5sqizRilwgS5CE6Jgjza2xRPFtj
UWVxcuxKV50BOlHKVkbTnVEgW2Fh9XQSuTL1h07nWixjBnMECuOr1cdDjpIbX2+k3J3sffnoe/w3
8Fr9l9TrSWRag3rJA/bXqQTzZ+IoyJSf8sQ+dtHiyp3KVLQEtoZhnxWGXdiYiGwnHPw5D+2mnA4t
t/TKy8kskHMsmWd78TPuZdQ2g42awXeyb8RbvOhdESHRAVT+vPTDKrks5l06aCKE0quu8Vjrp76u
0oTUxm4V6GjFsPIGSKcgu/SGP9EbuD9rvmetXdOoyTqIUVBGpNnWl2WcK4JETfHKPnKAgSzmJ8Zd
5o79ZnJv+IgXNz7iyg0ZIXkHGddJw5QMiR0tMYbhZJzLxzixEdSYIIeyjn/tMgk+YyB/rnMsYLHX
DxfPmnfeUPQBIa41+X31QEJHavWPOdjMewT6DPvxZE2b2pGWDiJP8Y0LT1tCX0U+ItLB2hrNoG8c
WtqQz5yHZkd4GOGa3GnAE5BEZr6iUG4OOj2na5G2oasEsPQy9KExc5sOXWZ7gWWP1qZCym7dUDkO
0QbOYY+aayHZs+wP/riujbs5yzY42fWtNhhom/AilBtE8Da/h61ueFpCRxJvKYpvukeeB3nUv0TV
LABByWf6L2LSZ1F9J4tnPsHzwtA/e0lo50xMEe0QZBHHD51FIxkOpENfPDLUbhGVo0hBFpy4OLpr
5y5WnXOfm4wFNbZwb5GMjCuKuAzenTPdzEvzqwcIimhjXpxt1Kbx/TJm3WnyiezNHDPAeDXdFCTy
bQrdAXBZadFVN/tvRFdWgd27+RGUbBSf0aYVw3Xy47p9R6vWfRdjqz7TbNCvTtnY5yxuzccccEXI
+Fnd2BSb0I2GkkM2NqW8KEN8HydL3WqNoW2NUfyyqvK7O441Mji7apmLWWpTIGu5mwtXJzlXzt4b
jmz1tGgKj9kQFQAGImaIS6lUifNX2dkucuqqCIpqHL8n8VLjmiEcEzaV1iKQylcUxsKvvLXdvtym
yJXwMtULEimsyTdNy742mPQ5ug6NcT/a+tvS+W9Cqo3Ee7eVriibg++kTIQtN2nlfkABvxdM4l/t
yHuKo+aXoDafNxnp61vJVvZgF8Pg3SWYo3j4eSmRJY5xiLnnPPAKMcSPLrnt0GewVx2PE3RuJqmO
RU4mCbWjcen8bon3XjTJGDlE81bieVQPktEiH6nDiKGi+0FVNbiJvLnMJFwyy3SmnRL+frbM5JhD
Q2ivxmIQSqMivcSGoeYMtpug8U+7htnsRMTJBYJotHVXBnECgmPbNnAqAKJrod443isrtNkGV3+u
cNmgB+ySfc7IniWNoe3slXdMqu64I9YTDtxU5N/YXEJuydrxzI5pZ1Usi5rfDGVvxSnnMrOvDOXy
bbPClkkxAocw5AyCWRydshXKXGP42Q9saYJBL+PLOEDLC1S2Kl9WorMNgvAyiV57AXWZqOLM5CcO
S7jRdIRUH9tJM8td1pwdghZJwHLCWuLQgiq7bO2VLl3Yor7oWCtSRvbaJDdt3YKitn9jqZnGeNyp
ZHs1fWk+eTbKMQfJFmxdHcX63CyEOvxGXfsr9XrJ6Mgxq7N4s3Sca3L4zqidBvU3MJuSU+5IvwNC
uAy3xRLPnyS30mMNrrtDPQpqFnu62k9RR7QAUG52JX6+SRz2iUhg1TEqZ6LrV5B3WqjvPFgcEryK
4QAkE953EdWrTaUZ4YCDD+h/GL/p4OSZdDcsnhh9xPpjjBmXDhGceCoAi8vKy/bQBGAcLvLAYABV
IA/YLWuzOdBXMLkhK8rjmQlX5LPJckbUgQ7u6rPTM+Hiie3hmRfGjXJ1/zyt8PPJKB4iZ2EA38Xu
fmx8VjKRTD9VOiucmWyf8eJw7x114jh902iPra+XC0aWvA3FZN5L9txaPRlzYHOJXpIV056Kid6z
aLRgXiHuNnLfE+gB3FSqPU9l2SLtm7qfdi2nIC6bcZsR33CDRSneLCsmXi7+B5re8hjbNEc+ayGV
jx9liYZR6DOYecXjhn7u6MkuPihYmSE5CrcD1DysC+atWaJU9dRgX0dYhTtJvxrP2YNa8fZjkt1P
HNdTNNkGV2NxG7vlspsYhfJoTGnyNuABHfSoHQyK3I+BXgxo3uQK1odoOm9GxXF9IGk5dk7gRmYo
/J2I663Bk1NSCU8I4HphznGysVDjCjYr3iK2CRHQyyPpIL72bfydiZS6Lj7G1CYqSfxXbBKDrAIF
ptvT+x3YsD7m2GEzQpUWSpmO3vB2QLrJaQWCeGOw4qs3QocoPtcsODdCIV82akNLwiaTy6vZqOm1
JJjz5PaZflYIqPftrJH/gRpqAlE558OJlfPIrb+oOAZD0rO7FARQl9wxPeaP7xCWMuQCKjsNAprI
htCa8sHDRHEqRQne3bS3iFlGIle8+Cd+HI1+gnS2bvba3ei1+s6UPUKCEg/HBtcXByif82mXiDh+
seaoCd2MnCoJUOS374p0A7lYQygWjKpjrfRxw9NtGVe4jnmWjSqTbY9ZBBm0MYPm3/DkEju749m2
waHmZUHnMjNd8iI5zZ1e0QN53aCOIpnVuUhy7ai1LVM9gceUfs20/DsdhTJpCf3SpjsAJv629hBK
EHGriDOLW/GGZDTRQ1KwsqtHhP1D5meMaHwM7gE8RnvfpdG0kyy7DoueQMJrc8TfG4FPaCUezf1r
gWs3xMmh35SZV9qbwpjmbwtUuZ3T2XuzB2SPurlnnkIIhcnfpxFyXBMFd6qNw0ZDWL81J628tWYn
W1m7blsEpWN4Ryu1xCuTnCyIG8LNiC4z6dGb2aoGTpdegObo+2/cvJct63909L7+YdFWc2HbAig+
9VbLYAGNBtZN9K1jr7IZO5ZtBD35dtBwnaS8q9oOqp+DR33b28mFYWnDVKfsb0bl2kcH9fEcVKZn
X7sC39i2s6tib1WO3CKrN0+e6tohLLCh/5wiD6EkNfezMTvuObIg3wbpPLg3naA0C6NYj/1LiYIo
MIik7Uv4hHOE9NSJbWtHkE8cGJMtjtKYFxngaHXeTICZI/xdFPKp6XIfQPd8KdiB/oK7FwdoKPV3
7qfpKR01Jg3oZr4NxEnPrDVLF6Uhmc+/CbMG4koUz3PVmw+kMJrrnI7GFe7qFnqlv/cnpCD2NAxn
qMTj7dzF40PnsuZGUzQFGfpkMEJN8k4gB+pco64xLuLicjaN3shtawwQU+qJaX7Ut0ybkD0bg3B/
wnKcbpouXW6xEjWPzcoFC7ifZ59AoronvxLFt1gXRRzSa/unesZFmrqFOIG3b3cu5+tZtLHDWrcf
8Uk39dFYGPdq2F/ZyZPkNJM5SO3PkAETuwpqt0/AXRRltRsdWvas0KrjJKjFG78Yn/DlmztNyG3f
tAQrxhICE/kMt5nrGmduEkPIBcjF4g7r8pU7n5nLNEi0ttmyOwWegyC8DvJhbjd12XGtSys7Y1yK
tux5WgooyEwJIFaAukUybtNWOZ/ALsafTskgL2gKf7oMhjGZu5GU6t3/9f9Vn/bzP/T/RJx6f7tL
valV2qVfwId//NUfvb/n/QdKSRaWdP3/tRv9n97fX71I1BDsROE7GAjh/kcwydYUq5FBJAB703Xf
iY7tj97f4AWJGBZEkBkrNPHfQ7uYXyR+CPsAuphoDF1bt1j5rv/+X/gH8JpGRXSqPNpV5HpYKzT9
AYbhcmEg3ezqNvOgCjau+Og0N3qiUpPHmWfSSQMRduokCG+XbuWmBo60zy22nsaAPmLj8Qx88hoe
dKyJ7HRbi95neZhNgJ419SuTBroZRNcvUKB6zE50CjGF+AVJTDKFFaCxULYAygn3kuO+L7XlULfY
lhRokdt/Gdn8LxrLLwpEjgDEfJg2HIY11u2ryDFbU0ZqmPHHSerTvcPjZh/zhAyMvl+/F5/779/v
y7Dl9/uBSzBBNrGNRfH/5yNugEeeIPs1x1GDkjfFxUe8kP9FWHX6D+/0Rey4vhN4TBBBxHb6Ou66
P7/Tohx96UDtHseo7UKqnnnjz7D1yC1PHwejsPYzPv+Hf/vrwfpwyZfgZPKEWL/+v5xQmWC+X1aA
hFkWzPlGUzLbEHfmMgOYbDlv/v13o8lA8cv8ioL8y8GMfW9MqzJDdS9GO79U8ndFKvXxThX+09+/
l/6FyLIeT39VMECfEb6F+uHPX23KMQmUuUiPbTIVTA6SqEOY05Z16EkdSPScTHdKKv1m7HLEioXb
N7ScTvdvf2cbdfNKP3J9/tf98rMWeueymDezY6tWu8PUzYSxo1178p01mfTvv/RfzyEkP0wtDZo+
z0I7++fvLCFLmL10smOjL8u1pm8Ie40ruEka+iR2F3YGxYDd6D+871+vEiyYyMx94vp8l3zLP79v
HmcjbUKTHauxhbE28GuOmAqYkqdI2/7+O355L7AvvD6SEsFN1db/ElZuUSzqQ+Knx1Rv47DFlQ0t
UMh5NVqbz3//Xl/ut7/fyybwCbeIKyz766iVmt3RpMY5tMzLSMNLROOJoc+gh3//Pl+V4+t3slfe
rsNNhtPV+PPxUw6rcoe66RgJcqswSUHr2lgzy49oMG147indwyT7mppfNlm0FWWc/EMuyZdzZ/2u
dNHc6HSG16ur9s+fYZgJ22vtns8wdHEIzr6lWCSt4hIxVz6xFYNm5ZjzP9zPfx/Cf5EIrW9rcAty
GJoDxBTel1NnILqnXiI3PSZ42V4Z8pUndEsz8XdVspdmU7EmpvGuoOHgyAuiUc3DcXSq6afuFHDe
m8FHDx5V0QE/fHmKUpTh0ZJp17//hf63z2nzw2CKoDrAivzl8ORMoEZI3RoKY9f5AIloyWBgy8ZP
hIDOOVRaxkx0zpjbwg8Z84vAF4WuArbLUeW1dfZ7PzpOSH9uEVh3BKANSZ2RU+gzxP77z/rXs9Yj
UdUkIdOmIiFu9s+/JFoCVgDFmB5L5l6UwSuRHb9i909+h79eicDs+MmoirGR/CUNJtUMDorWpUfw
4cvVTxd08hXjcZD6lv3499/p6+2c88SD5eoBzsOA4Pnely81e53dWVPG7byWeRh7Ed0z+Y9BwaWy
i4wmDpoJVKOuJvcNfj3O19ru/+HA6sJer8Q/n66eCUdN+DZFAR/ny1OlkAh7uDKig6tGOUM2N7iZ
9j7DkGOMnuxKZLr4sJE8BGmqgP3OTZLF/HMuPRbjwj7/jqnylZrv+8E3FBEuCDODtugVOK28XC5w
RSMSJFvjYSnM6HOYVPHizQUZpoWcUPi30nl02yk/sXi2z4MU3HC7cjQebARnj0REiEOvA5VKaEVV
KEiSfdLccbnSU5mMrKsE3aoU/XsByeFj0SjjOq2ZiT2Yqoh0HM1uTlXZMvuqhiY6LJ1uMcl1E5Wg
EZJrjVDn2EqrFg1v4kf6j0qV5vNomg3umjVLNkAFZX0WQ28BZ4DMlWw7L0suscmVbdncWnQ5pB8q
4eYNCdX+jGvNM4KqpGxEuCDgYxJyEqudSBxrjxqDYqhyGaN5yIbJ3GrdNwzz0nuodbRSyG3LGOk4
6ul20zRSu3oG/epGdMp9W6zIDidmWxd3/dvOrvkYsw0cGPtfhzMzLbQnvzbnC8+Z4qVt5/Hu9+GN
nLHHL5CIa2O2SX7CvV0kx4iMVRbtokwueYxdfAtDmaArmGXcrRAR4D1duEOxodBINsw5I5lJ6cje
15A3xvwcO7TxKUlwQiRP4NOsV8VgTsMGLap7MycRIMwsXgfUGo79vonDrnXTD4mAYtVZsVDb+zBW
8AzaPBRwGpnPpLlIY6MZHNvSNNIPCBwGaRS19Z7ZLUoYLhpEK1FaLlcbeFUPPlhO9wKLAzJra0hC
19LT7+iouTUtevEC9NgqtuZ6HpZjHTHVyJhsM3Hq8e5POgUMnS85S0PBuYTAb7ng4EBQENF6zcg4
h+Va2ppAIQQbIVQJGWxBxhcAs5IRmRggFte2okua9wTM1aGePM5eG7TIvYwS5GMqoWNw7Fp7chIm
aFgKGLbGWpGdmOhv/UVDvcGI8q7WCjynGU0/4s01XQQHKGFA8hr3SXoUnqzOYzxaqGeKNHSMjhxA
s1pOCqDWAQlV9BT37ra2VP7eOlV+mXm3IEJ/cVcu7j5PGQmBgZtQzmTmm+dx2YFh2It67jcaq9VQ
aNMSQIwwAh0N6g6iELkgsiqAxM6W8UK6JFMFMDWZ7u+SpKXPV0l9wgwHf0FTSJ7woWBD4WsxipdB
kucFvpNebYwOO25vW29M1cxLXKZ3ciLOE1vsFA6zZwU8cKAntemzgwVli2zOYFlQBIz5SIXpq3Gf
++izckZ0TM+FE/roNzepnzx0yfzhN8Z7o8iyyLTShIhiYX1aQPxqwvuGZzRCQWM2iC0nHByRaozv
JM2eINHom8FIbxFzEGdvOU/DEJ1raEzfelIetok1T6ekKLkBW2uNVBrzrZOa5qVfuvaqpxAXtIGk
tWUBfg1DyGtATmRu5+MsbY24+9UKNpyzXmfw3qKBSd0cm9lJr63VZ6PF7o2yCz5QXbBM3QyzsTwz
gjdJ0l5TWPvB8BGm6+0dhZIF8cXhfpG7oniWzRw/s8cbH2dIcKs6o4GMhvV8vhCgaG6j0mH3k/fe
T2Dn8jgVDlEAGLZ4U6roi4zFA3668cEd53lrLkpt1+ePvZnqBtoveq3yvgN9GLhcaYD6NYtSwMjr
KJAztUjuTTwLK6cL0A6l3IoqfOZWxBMBSZl7aDJaH8X5RxbmXO38RVh7hTiW7UdjlHed6F8wB0NN
HtdoLFxEjD7J+QOp4ORWtrMzozxrDbKzKgPIJNTUsRFSMXE/8XgGFxH2pEieslEJnPNQrr+bEPwx
elfGurPiPnmsYMifzJa6Hc2b1x2WoeTEzKgdaBEK7Vow2N2Ws/xGYLK9E0RkvSmr8j57a8LJwvrH
wGNou6/TCGF+L2yIbbMap01UK+qxamoPDerB20lrnSuyaDAYdY15rm/dAx20f/An3YC7SCzJr8bw
vC15AfOp7c2LW6LA8/G3FwRD6zekSmDOiNc4W7fwr0XUEoZCSLpJ858lJCkkUn/SUuz9OjxNcs1d
/3Gy1RLyEIbJwrrI+jEtoru6vcbUgOVA6LFMCz2HU8DJKljugNf2o6ux/metj7k7tZ7zuauBN3cm
gls9OwIlMC4cwTQ0iXFth0jfD7bNie1XF4QkIohK37iP2wIjR+uaNz4rZ6b9C2AAu9XD0hvrfSGW
ZkfKt/euer4SNxpAit2YIlTsa5kiW7W9fTJU5AdV48o/IXEH0BlxxAg36zuxRJT9vonGuem0rNrO
uVZb62Kg2Bc5kHA7B1XBV4shZhCORqzbGgOk+fOvnnactdOorj3LRHAijT90kK0qnukW2/2gqgf7
lo692eel69IA6PWp0Oeeq6tvLlAyi/vGsfs7r5umg9l2CcwN3zuUiIyPkKM0FK+RdyaRIboQX+Tt
iRQqP/KqddF8NX77asVoSRwnyz99u2Tq37hMcDV0ytsmK+SLS34MaT7TVrY1VkLfXkgERm8yvIvG
yhC4a512jBvg4jxcBW7EpLJD1GbqrEdsJ8CqbvnFU2azxo+R2OQwVU2EWJbcn20Vx2tIj6o/XL0a
TsuUaaHn8wxsE3PZz/YchRaesntdDN0H5GHu2W3BU4ObABhiVkjWCnR9BkZZud0PkIRsCoVVTcln
os1t0KddQQqZ1Ve0Sb322TpJdZlQtd+mqCqetTgaPiyZem+x8iG9VUjMinASi4fS0Ya255bQS8rq
oDnWfDKMzI+3pTO8ok1Nb0VetqGGwkTfZC0rMHKz9IAqKr6dWRuEfUF4JJvK6GjXBam9wuoxDlaZ
uFhjWoTAJHlm1MY8k2KmlLPyCOtEbfSsnQ56NPYkEJeNQm8DTobH1hI/embGfpN9ocKWAboz0JkO
rYJ4fFtxt2hPaeELAiRqfjceCntTNP2JMDf1o6E3osNIcLwRxfLZwmn9HjH0x5xEiXNJ3IZNpWvI
6eAIM3pB6Gy+a0ajfRqOGm9whZJRAFEx0GtedrImH81QOmwM5Lrfo8ZKKSeFjws1faYwjpADOaSM
5u2DY77E8QKuZ+H2SjwtJ1X5IuyKvZSnPbjDlCN2qBY0lt7OWjRnIytMp1bOUmiiOAldN0lINEHG
6dFjo+mzkP1N6UdeGARsoFl2NirpSedw4oMxwS5VzvgLwLa/p5cnepu4mF0O/zjISwcJZmkHOnrR
TWmrHRYVpLFYKkI34nQW2aSfZ7vEQ6a/Lw0vnBB7tAedkW8worFJ6tPpsUWfGxiEgV2yavjUGsGa
bCGcxhkGeB4Mdrcd06xTKufi4AvGA8Y0zFzPUu2bpBcfOXrpDT0+Tx0KoZOlamvbASTF99p3CMWn
7CbXp33usLQ1KbgCmmon7MfpbnSEDgVwcg62bBNiclEwYmMMC1TRPCDq6H7SO2gyRdbsvL771UsS
6BqtXva6A6uobP3vcoZvJWdU9KxVjA3pBUc2iFdlau8p7CCgrTN1in+LiuRUau3bWC53Ko/QeTnP
2BFYL9cMjIq0P0PF+cza+AWQ+oNrVGi88gbaY/Hui3Q1STKkdHv/A8k/ITQSMqev6fZzDe50K2rj
Az4ihZUWc5NPjGPhyD70DUTNqjlPiTtiTnV+lIPfbAzWMfGGtARrG2PWeF3M5cc0pEeoJsauhfWD
msKf41cBwnrZSOnl+BobQiJZj8P1NAk62Q5t+m0apo60s+TGbp+FN6in1mPBmnTpo2vGycEd/TyQ
7aC+aYZE/DEORB3Qw9woJTXglpCK1py9k22m7jcHDdU+hXvihV0yymPaOoxHx2xtJ1w/mcjq0imh
U5lb8AGdBS2crcldUk4PtuH4P4UD6/sE6puBziZH5yD2xkCGzbn3yo7Ea1LDyLlht8zrGW2evc8M
nUcGFyT9HOOy54x2x7yRG6aaVrYidgp9hys4qTc59dDBNZWr3RIF6aZhp9UAzzSfoSkSa1rOnBQN
4IvYdOM8+uwihwuQd2XFgAKJRsTwaKRCw6tpi2JOe4U3Ed4Wklh2GnOtojcF2GQbaeCKqtpAp5Uu
023LM+7Fa6P5ollY2Y2UpIl+bh1xm2l2Omx7f6btUC63pbGDyFOhnOFGl07Dr2wxxrvMwcAtdKIl
9VjmpyQfo7e41Bhyx5arP+idjS3UBhHLvGsQHyRqOPYFo9ra8vo9opMEk/Nri3E09ArNEftGN+WR
2p6X1pxK2yY1DTqry3jZuTpxjmJ0+u8OuZxhKin/UDA397bER6UP+HSbGBssj/yjQShSkHZmdDIT
m8DFjibfY9d8/r2p+f1+Q2NppKA4kgQUk51NXgw4Vqzy2+//xPdK4wFlg/OIfMLfuzYbR4P42feu
7OnBJmkwJcBrdjculD0azSa7nqVycMdwMMHMI6ZIeiJJ1kFxg52GvTO6d2xBXViUaSM2aZr4e42E
4lOZjOQbEeS6dwDIvNZpzxdIM16R+8hy7Ri83NtpoX8rleBXr3LBZwYrf5R2Nd3nE/XuopFvCAaL
uNhmnpGdC74XW+voqbFp+9oBW17AArjdU6rR2ytVuDAo82jEhL4wFWF4yc1AAZiNhPRDggvs9phH
AodQgp5Du/HruHln+JdCac2YKHrL2ZdIqzY67GRGMm3UJ2DplnrX5+OIlxduxK2tj/YZNBAbssVm
eBUt6NDX805LUYsg9NMo//vipZDFck2w5dEmTdr6+ZIm+tQqpmsbjTbrWqj1mBSYvlyd/8tvNd2y
Q+awMaQMLHJmLuTmVhjXGMV1qlou7hyNd0sxemFdk3AMSGG59Jbgtf1hfUEsaI+x4WtbPwGL0BQ1
83wXpReaJvENofuyyytLHl1yecKm7jlaujOtKimTaMKBF8J08J/snUlz3Eai57/KxJwHDiCR2F7M
e4fai0VSZImkRF0QtChhBxL78unnl6V2t0W5pfCc++KwFCKrACRy+a8NGWw1lYEfY8tB75h1WUCG
IeM+NtheWx446+YCPFmGCL8ulgRUoiZzby/80nSiYRcoERcxy/nw2NGmeh1YNH0PFCW/0Bw83dFO
yKtDvAEP06Z9zBm78CpUVvWSeW1HWTtqt9WMd91EFJyH1pnDAVdYChf4K4xwTK19usz2xKKKa84t
zYcO53+yKmhtv+orbtNAOtd5zLqUnRZfXLRZ/FoshXqpfbLMWcrb4Srv5vDYAbkSp+Eb7csyY7sx
QeS6mp8LGh3G0vi/905LYaZFPovq1OeSnmuqP0N/3w5NeGV2PJ2OfKUPdANj3evnAMSixLXT0KkV
VfTK2kDgN6oYwmd8cTM55e5infJIWFQ8EZuBzZxv3nHycTYl0+HetB3AD2hRH300o2BUQHMYXYAU
HEmLZ+ajx1iNQc8o8Rbz98hM1QtUpEFKZKx4pzEIkQjC6RTVJPNjILlTxNMaDwsHgq9eSHorVgM9
BhsCedeeQy9nEgkMQL4904jp9f4G0TrHPvpyhy++yzl5zQFj+thWyYRT3IeFIt6DvEPW9ojERLTk
mHTS+tpqh/I2RizzkJBa/6oGGX5NaEq6GpyYNrtoZGWSmOF3s+PN0Yrc1+aovXjPqetQmd02doMn
rQLg3uQqqebtBRL+j9HhF0IHG6YIyP/fGx3+0uPw7Yf+8Dg4vwnp8ldCZ/p8EzP84XHAAq55Sk2e
6m4bbX/4wzQe/CYd+FsTIYPrCtzd/9Q52KS4MvSB6KF1hcA/8Xc8DiQjvIHZSfvxbEozXMA4zZ++
YYX8wSWdY46sg+/PJSF6Q+UDmwa8b+VcXyejvQWt/jSXWBB43aP40ezZ0EhyA0/0cPS3HJOZQ5sB
rMwLrRBxtOPfxXOkTtQh5w9VSQAmAYD+kRXhAdAJIefc1y+mrVD6bBpMJI84c8sn0bnTnSpGnIKD
MJpXJyyxRsRRcA3q5bx8yyGfROu82Ar/7kq4Mnjq3Mr4kk2U0hJjUkxfNKXkpVdJK8fbuPK2DWmS
fjSlJ1TOyt+7Q1hCl0qCTFeR0cvbvhN0L4oYFJQNj+poCaB/TPmI4jzSGUD7E6JRUUdMt1Yz0T2e
xT6aXkCyU9sNPrelEuJgTWN0nQKwrOEF6nhlCkIVQ3/EXG3VZJmQIve7LJbyFI3EUTv+IvGJyuxj
Q9/F1rFCuTFID1jnoT0+cTKdzwVyzOgoCWPdE2il7nCRmh7C4FgezWkwnjuKlDc95/jHGIQX1xX+
NY4vQ+09If1CGea5E0HWS7PgRZ7S0Kx3YRDp1P9FduJdfQl+NmApH5raJyBEUW6McWxUzzKiGdrV
pkwSQPRdzizuRYzM7yHIHHxisxitBwK2cL7kShfYUiisVxvUZbetbWNM9bqWtEXoRMKuaRFmC+HH
ARUeRlMTPTOWfXVCcYpr9PK/OWaQhZRrIjRWdV/y7+a44GfQjWeEEumSdmSwtCc4XRE+pSAIydrp
qQrvyN1PyC6MaC2IJid48mki7akKpnTH6o2OQAEf/QpDU1LobTlcxqUgeSTDRheZBPbRjjvnRU05
0fZE2gMMNVPLNqbEkY2bx6pO5FkRL5/KhQu6OFVFrfVnXbagBuUgwRcYsdNGWy8imG/NWqWeMVqz
IoBGYMh0ZroUN/7kYS/0vcoVt+GQ0wHRdqEZHTs1kBxOS1H3iu4W/yn2aRiHSf/auCIVZZ+naVev
cdgNBJi7tH2T3OmX/PrJ1RfvL52ObBekjq8bys+hrIHEjtItCNmfdBHSghfv2Y16Yy0NxUWEoLR3
rOTERepPBMhEOjsYrn0cc6ovV/UguL8QEeHT2ADYrm1Jw99GjmIg77yx5ItJEoG/liQjnVwTI0It
LDTstTM1iEtTR95HaR9sM8ic6pjYSdMC/fW2TeudLuiIbLZ2+5kmjmswQ/eD1P71p8u39POljw75
TCDjmsg1vqyjKN6GcbGt26DBPoSutCU8oXURPAADELT6vhspANhVuX6kwtT3h3IJs73tSBXGfNxW
p7mp+HMwJxjF/SBqXVi1JaHr02BABGQY7z08XuHKS+uGpHnU4LukVvnXZXEYkalr6DFl0SuyihzD
L/ZVP4zVybOKqV8j9ZjWk5fRk94FYiHgwB3PrN/T3UDFxbPNSLPBzHrLZ5yWwN3Q3ajSfVSTyvFn
pM9GjaxWtISZwqPaa0xTnnbAhqc0mIMnHqYbo4hmI5bGc7esqIJVz53s23DnpWLCiB0QQT36xW6x
La35jpz7Punaz6lho+fOWXSe8iCf3vsueROgQgxs0YwNF8MNuEb9YXB1RVbZ+Didsl13I3rNDTiw
bkBIooGAvcDxDiM1UJ9rvFaUEgJS21vC4KC82B3KY0Q36dEm0z5dzVMcPjVQy9cubXrskETBgYi9
8JaoChFtjc4eyQoLQU6KRqqjTQ/nnqryOF43rBj3paXKMwW7etuf5eBw1LSLxwBOcEehx/xFeoV9
FTZdckiJMX6lJ2d58iNo6B1xH+k1dG3yxcYK/NA7znxUBRn3c0opTZUYjxi8m6dYSCjOOqMAO8eE
s8d4ngLsGPm1NQFrIRYtd6ZfzGCZ5vIlmeEWaMPJ2xPHcbIQhtSbcS8sof1MREF76sYQZDkQnnXs
lya7KRwcXRAZgFwETlCMQOO6d+1E9S3hosUXxwliuV2Q1eG1mev5quwm/zYfjbNVGCRXm2jwG7ap
Q2td5xe7DuRLfASP23fay7NcXD3a3zNqp0+mPT+QkswmuIDKiyHIKsuPdjRiFe8uhqGhT+xrlZWm
eAyVXT2Ncd68z0d5FztDfab9k36bqLXOFLB470ukvJQqwYK9q7VlCVmw2ppRbH6MxDidJM6mJcLi
1GuzE6bFqtk7Y1npVCw63Q9DM+kXfzxMiui/HuNU25L7hwksJtRJ+6rQLkB5hZwE79u4qraTAGbL
tRcLLKEhQn0gOHmbjxTrbugBGgEkpyInGkobusyLuQv/HkYvw4I6xSxdrX28Pw+izPznBFUofJT2
ifXaMUaDjToOHOXb9WinnyaW9xMBJ/1tpw1njV/fqHaBZbTGSbkkwYTdNWUr6WaAXXo/B7Qmz1Nq
3WeW230dCMn4NF8sbtPF7pZcrG8d6c7HCEpgTXDYRyTk4X0cW+Em0645toLT9dBZ9jpv2dJ4LgkO
rW28IzDP3bYX693sFV9yIMHrekmwijqzuE8T2B8/wXAXUehwF6jAeTf1I1b87GLwQzSrbmm3RfQS
1qLE8mQa9xIlCPRyP9KqkVPqId3pSnGa+pT0GG2cSj1CMZpX4ARPnfYbxtp52GJBtAi7TnH9XRuz
Iz+OY4RRkcIaCJ6wtcCG4hgRhYze2X7V3/Rec6BboltlHnQSTaM9s2al6OAY405yhUj6RSxtOnyU
6DsWP+MWrB1fHJbKYvSrg8itD2FK7UhEHdGqEZXkeNRlG5eESPxlwLmtUJJoETdgpQjCBdSIblSE
/5g6ERIjKhdC2fd+JN07qIXufUXTFwt9OVRcDzrybJnI+sUxinLFWak+enS1m7QkxYZUCRymUMXO
DiNQ8Z7iXAyoqfaiAhUkG3xLabtV5mRQeeQ6cKNtHN8VU2PvMMnND6b2t87a6YqviwmKRJsbZqDh
kEBWARYUwb3dmbhk4Xr4o5DqZBdLfY4dVO7rWXtrOWFjs42147bX3tskcc1NE7pHv0tJzcii+dG8
uHWdon9CBvIxJV1iTRYUmT4RAYKPAxTPymunjhW3tQE7sAFP2A7hlmKMar3Lc+iaFMdwUZjUdCPk
cLEgaFPxcPEXqwl6SF5cx3kcRKvaK/K9GkmIUAEXPhCs8j5MK29HR2WYblkOx4OfQsYhvyKNKCQO
DjXwOQ5JeMcmSkw7h//2VMmZwJqLJQbNQLUbhVbc8zMTHKPW4XvMN6+pFuf7F5n+RbEfa/G+8rz6
EDTUZuUXab8W+QOokkd+Uf4TKeduE20HAKbnYN37/c2oLLEJZ+zABEgOUNBYCTJtKlhwbdiPrG/Z
TVfmdjysC8iVu5QyKgrMnercF1PknnPikbSzOmhWQ4dVF4+M/D2zhBntAgIveIFMTRK6VvYuYpGN
hny6xrzcbuc+C7BmtH5437INuCGDGiFaOdvRR68YyD9abALwQhnAQVnVeaF+Sq2QD+7qrJ9xvjrO
bV1iF0VZVBubvnL6K7vKu9Nk1fOeWpjpznK69iEei6uach3lL9OmDkRN+l0FI8ZsuR+6urmyBifc
N5H/xEZt3HnYygavkffpMNM74wxZRuz5hBv9iqyv0dolwUIuxAientJ5V1bpqhDucu4hlX6fsgL7
JlMeHemqhIyzy54bYofLdQZkXnyeAdypI5+XdwYewWQbqcTpf/c79QBLWGbYT5Oearx9YTC5URrj
7qH7PCRD+Qdl51N8KvPaC6/t0nzpxkDB2LGRS3zGwjEbEyQISzoTLZqlsXcOUKObH5KC/2vGVZOV
4V2lCKIC7FxRi0ZFwPhhiSGOpN34kXcXCVWjDJiPXcEKOh7+dJL/tf4d5aHt+NgIbAKdtRT+jf6M
lP9+FhH7Wq9p5HG0OYk6SSweltlrX4PGSn4heXN+EPmZxMv5qMNtrYAVF0Hc55dzUkbtf/9v6//k
8UDTqtlWh5IAi+suZuveMjG/ZAatphtR9Z/jHJHubTT4vX1sGtcO5zXJA3FxkzopdWIGL/bWrcEp
0Z1RmlUYOK6usBQETxjxKKjNKjaAkl5Ytm2FSz9ShI+CA73slvfCNWg9Qu2G7wnP7XOnUuelcoax
e99iSmt3C9qPsV2X6EvlJ7I4CX4J/YkDWxQ6Nnv9iLMIiUXWQ+HZ6pmUgfaVIVN+9ZehfG8TlYK8
tG7596RLqGezIEyHqMvJM/TcaXLAsnCYL0bbt7sg5eCw96OqOcz8w+adrJTl7psYzHXbWn71fDkL
F25t/UIk+4Og0/QcV4LUEIWMCPKtlD1jh0wsFp1bUAyc6Jwk1SW6Vs5x7eejS4+e79SN+oMCzWKD
fdji7ejyG05wOJirQx7nPGLlU/XXlTXPh3dPvrSJz9k6qiYOIQur7PPf/XStWw2w0UiEDAiDv9et
KmO2PDx61aFJlXhwRzBTmgDns1XmDVIxg091O49DgDFCTvxCVm69ySrkzfqmZg3wYFBV+/baR2rE
QmzMJMJZit9O02Uvb7ysFg9l2nJslhbaSrYxc0V8rWKPajZlz8GvjLz8EMnJerjcjf/Am7+AN3G+
6Gfz7+HN20r3Sq1fGgjd8uX75PvLj/4L5GTCcnldXOInBUmX/zRz+fI3rDZE4puWdMnF/DPICZJJ
zDk+TgbjNyTzDzMXPi/+qUUxNIPTZHr5W+n33sVc893bRpGqjY0JBTy6FWyb3493L5vqAmlUeuBw
w9Cy8LJ7m6WNaEcTQxNMyG+UWa0AXWOaz8QcyWOJf94nZBj2aC1Glw5Fe5lIKqicKqoPRl5ZIy0T
Q1mggIjt9rVIHP8agkYeoYesW2Jw5ZGjOi/0LFLaGhUgCxFTYGojHsl8leUQE8US+NcB/M5zyd7l
WSE9arYDGy61Ii/bv7Y4sb5cuhvp3yRoibIqwgf7SvhqL3Ivptg109P2YIdAZFmazHf4xoInMmn4
4FFpRKRr/el8QciKxJrOTSrsI9FyoEi2mryGPQ5K8quKuDb/CstJ+wqRTY8QsAAp13FpEASgp0IF
DHtHbKDGXnqSd/F3SqYJ+nKag8ki+kAbu/PiiWm6qyqjP9hDbD8uGgwpbeZxNs6AOW7R0kwutF5W
eYBMqZvzq6nTYnHwAoLo9ipY2te00WBRKSvxgOoHJCWsTUohbTr9wMcA5gBInZc54ueQGPAFIBb1
UTbn00w7Eg8pzYqcQYFPwDWDiauWGZ/pZ6xM1Jpy7UHugFv1o2lzSEmKUxl78a2dGem1j+Zs1YzJ
dJOGyXC0qyA7lgkpoCvvgsC5U6ixxInVdcO45g5/e6CsEWShRgn4o+j1E8bOCqJtLm370aU3dLoe
dfQFMmlBZyYbfdoqjYKcK0zBWl+N1lHjV20OmueQxElDUGrofAjwCQq4ZmlQvWJ4UbKnL9cZDrrT
xfzQoGKg1atYjIqJdPka0ybGhDnQxTnn4xllqIMHGYE38HISPi2kl917nHElyWS1sVZWwawrGYBT
POpRWzDQM+JYwh3Jk/ymJdQggUfzMKCkhlkJIpju0DHwZw5ajAbR6EDVwO5Ah7DR2Uc8acznueeB
XaqoZfDR0RZvQrqMKUcZVfcKJUKnpNkpC9Kr5iX0gokHXBFAAVp8QemIgETVW6YBeGQW5GDJA0PU
XVm8lteVYmU9eGloH410AErGj8T3/lbFWGThdLZNqmpQ9xWMGDqM2tdpomtyW9K2EmGaYpzMAdBy
rx+Rb3f2ESGRevYtDuZYvM1kH5BOtfVkCUg0DNTOwSk/az/Q02UIX6pR5wx8kVRU6zbVgzR0h+kM
NMktGUU0300Rr0KxiOok4xTk+0JY2FDMvJKVAhJVuc+A6T2zOuWly19fXokeAm/vJqRbgIRDAKCj
ZnelC19JhWoOtaPYDHLUsx7IggifjNQcDHSKKaoRhDwo0BqCTFduNYP/E+y/pwAby/+YFFwOjbnH
pMWvt6JSlH+FTZEBZti85DjzuD+hBssH0XHV5sIMIoVpHz3gf7CbPLhear0wd8nMb2BHxoYvpz/b
X/deG9t3aT2AFRsN8anbLloC7RrxDsg9zB0dYeyeoac39hgbDcrejOul95Lzy9LOfbwNeCkATfAp
glrbzFiFqOgtndtJ3Vwg5YQ0qr098y5jM5BHv8xgOAor5/dcAG8KLyHRO6YMk96Mh85RPXeQXeZZ
XUhwgYrtOQM1OQRobCisZyvv2Yx5N9OQvB8TcPG+DQJHHqaeKdJeuOApQ6GO7EbwoHIcqg8hlXvq
Kqo8Z9ranJfiqyJMk31qgin3kt6f9TDylPIk1Hs4wdSMcJIxFbIRQ82EqqNeNy07PnMMeMOnEqal
7mfrIXXmcd6QIQDCXZgV48Vq2bJXmgAZEZFypNe73UQzMUVBDD1J/oqq34GOMN5EK6/mK5k2/Hqq
3tpX8N1kn8QOo1uTOdCc9LwmjpWepOqbQ8/2D6maHvNSSH7I7Ljmtaj1+CdYxrrtkyF4AnqgqtW+
AOsDTEd3P9QOjIGZtMxvTdv5G1pf9XgMNCugaj944mzNg/w2paWtldCJ7o0MJWRJTX9M/bY2oBkk
8Y/KMqw76fJ25XmG8LEfub2cGYn45e+Qxckn8rQmaz3VThPvLjNrVXEG2I+xXz9ZiV2WxP5Ec/aB
tFbmiVzqWcoaxmQvNbVDAEGwTfu6uLfiXkAElq9lPAXHRim9GNSmXpzDiBkYqwcdw4ujWS32D/3a
r3xFUE8cl1b8jm7d+cD0Yxdkk0Y9Wwgd31uRYFEtwQlTL7ip8MIJJIo2ifx+SfMvqZnknr/OOwNp
MR0ph7JzCh4Rje0ck3TOasU7SSoIU0xFX7WgxdsGwX6t6BquIqu5oi++N5GL+SOUKQHVD9iKj1D8
3F2EMeRGao6VNca/s9CohLy7cLCYw2mItKzu1tEMbduTIzto1jbxaghcuNhPdSe2hqhqIjJgeWlx
Q7OZ8g6s+m+n6I4DdRuj4EPoRAHAnalP3EHQfSjrfgeJVO8MlN93xGSsUo7q4eXQPruE87BOVIUb
HgkkLZhVyYCypeuCipi92ChTkarvCkLG0ao4RHDUMl2rShQHC3tpvKJdi3hPmYG3oX8J8AwtO+T2
4xVpKVmGRHQkXkqU9FPsZpcoMGSZRtIgl+2JUxY48E+dLZd3/tR5Vy2RKvdegjQ+mQxo3WK0HqU1
VDcGfvx3yZL5V4RFM3qxXK3IG6m2kZ8qmFtFOGWaEfbXELlyg6YQXWhrONNLLqv0EcD2kQrAOkfO
1Mr7OotLSI12hBBD/ENEnT18becm+B0XD46gEZ/CwiDb1g4SPr+ZweKMNDiYGraaJ5LHCl9N8VpK
KsB6u01v/CZOUb6Yvfuadn65W2iMZx2nCjJKxscgQBJKp2az98LxE1S6Pp96v0c4c4EZ53Jj5bXY
2RlUheic5p4QoZjtT0lUx1RMn9NePBipBxs/tu2Nn8RI+RaENZXXF2TmGXIfBiSnqCBBpFm3D3XQ
Q480LjujbVsQ9teRQ77JcCytnRGgPmLfcIXzzkKPi7rSCar2mAW9vK5s4nG5aSWIQ+28n1AYrKa6
9rdGsCATZsaiqKnI7mSNAYJdp0HI8TsWAcLo5FDu0CW6x7yx5/uoQndNzt1BGG2zJ+eOPeusaL+L
gv5AyG9MCuBsPLe0QW3w9gU3C3lifYIakNJ684x6FVgVoPBRTMK4nguVo6H0PX4ONMz9vcM9zb5E
CFpGprLeA75XH1O275oqLggeTguRPVAN6SMstY1b063NNSuvt8l8uUM+OO9ScnePI0jCi5EVH7Fg
ZDkxKTnVR03TAkUzbFazN5ropklPN8kzRalMeTiTP0lC9BXtwyjujgQmv6o4IqWws8a1pcxcz1bW
cU4b+yVsTDJkw6qdPrIj3rK7btgJJma5mTMz25Jz7D6ENTMKM39Dml1lJUT8CO9gtpO9LxAQbVrE
6Ty03Bqv497w6Lq1ex1W1rp+w73rHPM8jFlubSOSl2nq9mrk++cktCYtYy9kfvCWdohemfyjHfRB
TQoSsZChMRBWH8Xh0qyqyA73nRujXScd1iXsqR+fjKwVPsteKFxSkq1406iOE0hMjKvbVDeI44iD
tLvxiXC5/Li4M5nUOB93y9It2z42+WPqJTtX5ObjGE0+Q9wuKmlcJTQ6DYKJtEiCz0FgR9dRXdxC
ILUfjJhm9aLxb1wC+NcsXuH7Atqb8EVCnVA6BmF3ldX1nHxoXTo5j0XmBt2VUVuL6A/MWsHODuy+
JkPM0mFJEQe38F3YBST+Ky0omJyk8p/DOmdSp4Z3VDPT92ySu+lYzUL3CdT6QnR4LolgjshhxtZH
CFiPvQ3pZL0TJCK5ax97coT+N3SKU202/D21N0gZTIfGBkaPoKbb6dmDxk3MbqscifRBnI7sD22l
yucr01omGDzUGIYXkN5Uj2zLaeb5FVrzA1CFDJGDveAALRBTvrXhUiaVJ6pL0kNYBXmzKarKnj4s
cunbj5I8fOiEImA3UpXUyrirEVD3F7iojnv5HirTCBkRExahMDbf4o1CaYxdStpFFx2cKcBXFpZt
hPqFVgBxS3B4HLHZDNUesUEcoYcPl3KrcNjdRmVnPfhmb91SNsWu8k9AyF+gw39xWxBs2Y7Jtt2V
UAzfIwpkEod0A8voUBps/fDjoAKZkoo9qa6lwa0i2Pn0SCfjjTFEv8LvfvTIcz9sH8MTOTj0bss3
Hu2SKAbaXBfuyZxzFEqteibxsK39IuWBxDNpTYs9+vZD5oXG0dLb71LmaFcGWSvxTrrzQH6/mXWI
5jt9glZ1VKboyB3OMKXNRPvz2/UXD9EhRdfReJ9J0P/b+zUERI/Z1DsdMB4iwwxmpKTr2MW7u2qc
wKnXJXz91p3a+qUgFO9cd2AVdcxZHh1kcy7K+hchMD8I30jQYA8kEb5Jz7ZYhr9/goZTG0vPvgEM
VGtgXToSz9i5g6cWiKdd+XRmAykI0b5KYMyjGjhflCOBVnsLUwjFv63SZzDu7M9vlf1Wkae/mIvZ
znV9y4X0fwPOeoOpmgJryEG5ETtUuoGqvF+R5UsHBbsiuy3fqzj3JTJ+tq2bya7a7GqQYjj3ckAC
Gw9j8GSaM6dledkXWx3H2As5EMmF7XsSoTjReZHs4TXWUwYmbzb+dNCSzGsm8gcBBl+/HUppt5rO
PSIjJqFZTXB/WuoxpMt0p/dxL0mZMbag3giBg5zmBPTz2yG8H15/UjI8gqDBDaQbvIXkY8sAmR48
Y490nzmQyowyxi2tjzrlxLdn4g+uSQscjPelWABPCJ3na81Jv7yf0ACV7yPb4nTiLFBICOX4X24W
/0WWNUfbCzxkCw0zj00KStOPfZQcqggEbJ14aoi20YA2aJkLPt0RMI0bN5sHRggHgtfLxf4Hif4F
Eo3IVQtP/z0S/SFpP1eUHZZ/BqH/8VN/JIq5vxGJKBxCeRyf4lTds/oPpW0gfgNo/nPa2D+VtpJ6
JlYVqXFoKdDB8jX+kSgmxW9MsjqAApoGeTrf8H/+7+fpv6Iv1T8WiPbNn/8XCQx3VVJ2EHb6rf0X
BC0hWxyPJAvYPX6b5b4NnULjG2e9E7snZCTNoSnI1HLwwzGuqE1Zdw3C1j/doL9Yof7qAz3h6kQm
x/Rd682ymXHVSqjCOdmO8DeXU/ESAHe5FKwdIrIsf0GdfU9ffrtAXlPuF/stpM5vlqQgBStHCyVP
XhW7L2nAB9i6kb51hl9tCb5ffC8fxaPmWTuk+UCWvrm0Jh5RHmeWPOHu51X3UhDgbuEc76LYvNWe
gCcvS61bmjOm88/v6l9cJSPJYTQwM1IA+2ZyHutsmE2jkadWoHsrfcUMTbC1vykobip+MfdZ3zNl
lwtlBJKchxbXdwma+n6Nmqqc5PkpkbTluHwQlQ6gSGNqsvwMnQeUWdocW6+KaWI+m5t4YFNmVYCt
Ez3Ra1NjpX/38l004gTd+Bb68x92gyk9V0AKoTz5IzHd64uA0jQyXED/f5+l69ZsiyHMwHkzoGj+
MPN4nuXJxvF220ujfSWtm8UoFb/aT+n7+P3LiekSdspx4I5IHnyzF0g6fPpu1cvTEMZfvwkyBSEp
f//eMQlhpeTDmKXePEwTf5PXcSw4LRo4Tn1MWETHk2lsLRoN/fmHvUnx0UMHgy87dsH+hlv4NgGO
iCdrWAzLPqUigVO1cfacLPzdFHdpFamP1/qFbSAvaRJwkIjBwKMBQP0XX+PHEYyKlGnP1K+qFG+P
D6GAUA9JUjhNfieu7KykC6AOYb0UVvO1SQpEsc0ywV5lXsBBN5eXF/UvmGrQNoeff5sfX16+g7SR
2eon7ZlvRlSWBy4UnuLlBTw5Y74YodnQo0uwg+3f/yidtAVCytLyg5hjUn5TNV5tnxIM3ufgor6n
AYqp3tey5J9/2PdTPdO3hMYn9Y4cOj7uh+GLIbnK61oZVwQNAS8adPk9lzacxIV/G0oNzv78E63v
p2D9kRzGPJMlmHEmf0iHZJ8nBUhIcGUS7r1Hlc5msm0ge2CGpnPSwkeSEMwmMfZT9vB6x1lMHcpp
o1TjBoVjfVhqlr/LDNLJDJ5mXgQ7rDA22NQmFnWdP//KzmWJ/ddb7pAISAs6LhfKQShDZ2n8fjbF
PpjKSQettLlZ7MwlXnZV4hq7yGqzflWZBblnZAilDdEiVUpr85YGRzI10B5dlMSaSyo4DlMfFHWv
C12ArxPMAP0c8cJ7pWnNeGM2qTUABWhCkvBh+VLHsBm5yxbSTPmxRvM5HtLbBskiPMOo2eGOIoeT
H0n7qkm5gSvkxfNdRGhSs3WhjJ4ouDHSNSFQtXXARMuvbiF/SX0KOEJB+SShTXVWYrv7vKz5DHIu
TrS7zXegbqa5kmx4aUNL4NsQ3jJCLnTWTHbvsjfCJXCvRtTBp7aLQKTnxmKDTd5195qlef3sKWxq
V4Wl5SFoWu8M0RlwNGyYk08WDa7LiowXl93/6ANWUmDF2Osy9yVLNB0i0Zq+zFYArXwRe+Cvd16K
OROfFdQi5myvPjduVyAlRktNrRqwMoL4wcGp57DCWDP0hYHU9yQnXAOSjtu1PcHqXOhMIoCSfWhD
v1/ICKMSMD+Xs0qANvuMAHl5EoPTvn4jqwuXk5E1Ne1rVkSC0iMbigW7KyJdH9j2qVf60GSEs30M
wpK7XKRQM4vmKWVvIoe5rHIlK/VOtW6O17KIm/SAJAW4d/Y8RraEap1JJ58X7yrWGxMQV2rP9BnF
RLJ/zqoZDVNuGrDHxFpbt3VSM2qQmEKeu5ptoj1EkYaB0ZkaRTP03Cul50tj8PCptJIkvD1wJl/G
djxdD9axLrpVzPtXmREHmgJo7jY2Co50pCAAJoUVMV4bpOuau8tCeD+rtBnLQ2pw2IURQ2rV4V3E
PApfbfmsRR39HvAwOevyqisdSCFlR+SikZQTEbxQOC9DVTsvbtwDcbdlE2hPttVw0lrEYVnQK29E
5MpP5TCUD/6SzDd5Tdx/3U4kDaVGbvmEWZvNVZJXAwpqbbhp84mQhHKpSFLDzv4ADZ6MK/yZ6AU9
J51vCcYzT4WMKzSVWYCd22kp6aAgB3HtMj9kAd3BPZXNCqEz3WiYRLMY+L0t7zvV0pyVhn3xBQ65
++rLhTpU4fW3gesg70DoDZbeZ8xM6yVn4ho5gXMTjFl9dIH52l3rzC7ZNp61aUGWr6vWbKIdCisi
DoJeoS1OK2oXq766DdIBBJfzcPwpsg1aJStyXQi9QhdZzuGJqBev3vvt6D4rkiah5tXyiR77Csc1
5Z709snlE5LJbOs4Ylm3lCQ0Gz90sK9mY/kpxYPRbcoBhTFqbvKz2IyC1k7wdpumKYxtzR5wNfSi
2BU+Km0mJlhwKsPPfUayS5nV6pg2cYuPtJ+/hEALW0QHxj12meJjkg2oBOYSw26ZgNPXLcRi1rx4
neT9SBYDqLyI1/3QWLuCWJmU4ulbic+I6d8OwfizxibX3vVyu0KKrUtUHOgDDx2ffvJqvGan6x/w
81BiSujISCtRyAfJPCAapqdmyUfuCWWGpW2Bj6AtqOofFZY6tR7KdtfTgLMmKu5z7rXVRxB0QdyW
Ne1aI7Q3fc73ANot7lmVYBkWpvdrV9bkiUUmT9SLRHpNrEN5B9Wp7iiGZFCTBeN1L3MIhW+IlFei
1QDYtlKdSE/fdB7CngAamG2716gxmZCg/KyHb+y42cGRNl4P9OcT4mtudeksFbuVVqsQBg8WIRxK
cENLEgSh5RbejL6uo8zFR8rshPjXhERD0OS8AKY1qZZEtI4piNmYjZmqmG0nzlGkSbCFc6lieiCm
gFe/j536ICdJOaNjZQiH8Cbz1bwB4CrLy/wZfi9iPxf348qyK1HxzpMQV3yCS/PV11kNctUOXofq
GrseWX9y/EJ0Uk2OSmY4H6hthCWNg/YArQyHVE5RQqChlca/t0P3kiqHOHuZRHRUYudoP+YLjcHv
yXKr7IMvYv92aNJk7eZJto3HsaZ23V12s1+qxyWICm8VeHJ8HJymOLuR+iry5eMkpPUu60R3YF71
8jXwd7+VmEheSVeJXpckGd9HvceT442nr3EgF3AlI9IWV0OcEJNV56135TpJW5Hpmqti3aJnJZS/
J1f/QGqkeZJ1Nd/ULXH87jIlxqopsp5GKJ4ChXrgCU/Y7KCsJsKtbqamke9w4+Xvatwn5yLx/x97
Z7YdN3JF2S+CFoDA+Iqck2OSFEXWCxYlVgGBeZ6+vndAJbeksqV2P3v5wbKWU8gBiLhx7zn7MLYv
DYJZBi3bEe0gPpe+M1x1TrWo0bYpnaD1BFIV2vXB2C9A5/I6Y7nwASMmuWed53H4HFba+Dh2UXox
+l6/aQgH+SMdnTTaNMjx2SsxIgQ1evJb35rlTTPZAvDV6IOwGaL2zZRjdYW61t8ViLCvaB5qYWCR
RNscDJY8TFJFz3DMME0yKYm7IxUjK8QTTVbcOYVYHisZE2I691j1Y+Ru/hCNr33W1aSgtK0lz5Oc
JpvZtw6/B1CAl946kz5WBz/u2yOnXO06cZfyI0gU04dqhWktIDtCT489N8/tyA7/FzDb9qavquGA
R3G+QtCZZ9sKiRt5RgbHi5jFDSB6aKAoo7LQNtHgDpfIHMipKJIQWBP4guY1nToR0Ga1rydpsozi
wPDBUaG3Q7GXN31ItFNp3nTuvNjB7NeGt/My12JBNMY/S1hH4d5XaJOoQitiWbW5E5mDQ6935UOb
G/XH3pjbZw+74W6YFiIsE6IUUtexAkvHw0NET+JuRTW6Ei/MEr9DZWMf6pTvn6EX0CeLr+p+WDin
FBnCHFw2obwzdZzIEAi0G1t2ZM9IAZDQ00SDS6Aq7H3duvYIDEb6LYw11FphFk+fKgRIX0Y7dN+B
mRDjqFcOvfE2M6ANJiVgjiD0yIxnJFZjmI6XuT+6XfWXHU/RfZvkgl1Ott1ZEF1aBmVZ1OSzyXoO
LPRCm5Td+U7LxmRn6k4InieiZo8WdDTIFkuXXN0e7+tV2pOYqVnu8BKjVcPEGy3JHUZEVw9CnLx3
BRIsEG945S4xfXwQeTSQrCNRO9nUP08xAxDr6wn2f73Q3/RC3bU3+J9boXg0yubtvfy+E/r1NX83
Qg3dJEBBybs5Aq0BCv9qhAIS+KDTznRsuh10lUid/4YcsIwPzEBgZDj/N3Hx70YoyAEo4KQxEspn
046CRvBT4/NXjdC1b/PdMQx+MaR4moTgCwBF/qOhD9WVaBlt0a68LqwZt9Iw8eb+pRl8q2jOqDNd
WcNT8pBkHRgxONK+FgTbjbso51zvkrtQzlYVnS0/RNB5U+AQ1h3uXjYKkB4B9CPJ45Um3RQeUk/a
UuLBHAeM+Qt/G/bHsF641kcA4GO9RByc8n6Kr40ht0mX4hjjakHsaeNGG6g+87Nw1dQVZ2Mm2WfC
cNBfzaIJSS1xOtCXj0m9kCax86xodAn0AXfm30nZ7cav+e4UYphvqTNRdmVfU+DhRhEJH9ll7f09
rv3fU/Obp0bNpznP/+fH5i6WPzwyf7/g2/BA/8AjQW4IS7St9Ob0sb5hOiySSlwadjQ8IB9Yaq7w
LYrU+ICm3FQBpi79BF72r+GB8D6gN9cZWmHu4OX03/6LZ8b4sXNF64IH0KPfDb/DM5hW/NQ7xG5N
MVfY+PgmgnrIrFjShzgDQLOibcQMJ8oXybLn3AJ7a5zgCWdd9eq3+vSR7jQyP2LLP+m4YT9Fk27+
ptn1UzNIvTt2DySxHEroCP08SvV7rwmN0bdOyWCVb3ZMuVsTNHxd2ApKUMtsPviVPmxa8HJ/bxM/
zFm+n6ugAPiheQtWRWDUYjSoZgGeszoMvk/WCGN8eE4v61MYhS95HaJgHHvp36R+UzpbQonca8Y7
BEMJlRE1Wb78aKAw/2NaiuXd7VWYFEF+4hxlUbtLnT47dGvsFIxM5+KuYVQTYh8YWyRUGZWo9pZe
gYSjCgnw2fnGxhra/C4mJ7TauMZADLGHvgQ0hOtu+x4+M9FxRBoFonMmTt2O+RqpU22JaDdgcEpT
TOVpYcLoH+KiLdBiqbgt3PJEb0W178cbXyVyke+lzKeNhl3OfepBgsJtXWraFK5TFbeNxTlEi5Vm
pVFZXzMD3U2qLYIM844osMVlDQRM4cSbKi7iTa5Cw4o1P0xr4VPZYxJuHRUvRh+HpDGp48TmVKIS
yPgBUPSIdN7jIHcOk0+qumaZpJYxkasflFDsordSGlviPvXXjNgbFCGuztkVweVu7EUj94OYgB5I
HqUHcrsiALa1Sk5b0Go+GZzcd0Xnjv0JJD3pVNgvuodJwkQEsTUC1JWOoe8RvoYe7OIOIX9gOyhI
d1a0iKtiaujlRpE0oWii/wkQ8xL6ViWadbQH09SCzEL8M9r2i5vM3i62neI+LRoOj1FtogqyGX1b
a7BcpE/GXk+SZt+o3LkZ2e8BITVZdLE57Ek5wT48DFueVP+EJTN/WEziNjn0kWi3qGw7z+7ct5gK
7bio5Ds/q8jAkw0sb443wA0hN6D/QQILI3xQCXq4f42rUPOmMxnB4TNoUHRIYzyS0O7a8Z/WqA93
xprHJwsc40xK0hKadA2x0gZpGvgGRohgXiP9HJdMEhXy/RhHWgLQNpU9NTVGYmd8BEMqJyAfLhTa
DWBfjnvJFBZG4FVd+l4kjPYh7DcJKA0StBBUg6wY0jgfYjoCFXrItobu9Ub5i93fL2gq3rUtMK+l
X8Qp00UyvDgEHjKNt83ybdFE1xMb2U8NT0WtdV+KsE9g6Pgd2EunKy256/oGqF8JlvQGiGKBnZH4
d+IYB0Q1j7Mo5/mIxxeojBYq7ElJjk20bfo4qv5QOF1cNFoB/wrbQYESdEyB3iElZSvoimumhLLa
1shg39oSAYdSbdiBNunlCeV++sDkSS2GKHwDwCvFHZRb99bsy5qjjelztUZ9tjkO7ccmXIwRFWfL
KSYerPZTJ53Ewvo68O6nyF2OdTktR1mOWDZDu3wdYWXjibAHxIpgvYS3a5Gy4izXp/6znjQc/rA4
2vqtH+IY2DCnLd+QhYMyQ5m87Nel3OeTow1FtbnDHs46ig90uOU4tDxneG0lsWijYJQEF8ik1bBl
JzDmNxvSpV6dSanS+S9OyT6JszTYIivhAEag0ktBMKuEq8J57q2fu5xbp1nwcDeLc1tzhBu2qNxK
bT/2qL4Ci1nCofbM7A4XyTBhLJAmfRIjmRBaRiiJSpCJAVy37K6xszrf4FCCRuCh4T5NNJjpa0B1
yK9zrUGWOvIOuHfzitGpYXgKuA2UE6kSUXLbom3cP1AUjuTmAt30N+Qsq+xTz5l1CIDkUQVx7Y6v
paGVINJnP996DpSQ0NPxs9IT3aVjW35uje6jmEYHQJqf2AcD5d6F2Be4BBrnzuHgIR63AsOTOZ3m
0g83lp2Ee4Pg2JtYKCi6ps3FdZyNzZOJUNvB/NLbX0irdpC9CCPeEzmyS0zSVjcc0aZrC1LJFWC+
mBDUpVEmV6SME5WdvfOmxrgSWgaaD5GpG3ADaU+kJbEKLMKft5ZPuzww6tw1N47dkpSKtcsEpNK5
xXwgunFm9RucpNmyjtObiQgtnFR8YZuL9tNaDf2vcPxN4UjV5yE5+s+F46kcUV78uQbjnd5xYn99
wd+Fo69/oDJEGEmh51K1fVOcOB+QeTiMe9kHUGEoR+S3olF8sHXG+ZwaSCHiddRy3xQn+gfBjIoJ
tJr1w/z6r9huDDZ/rIyw9nLAYtJF6ihJYmJVmn3nKJ/zrhvI5PXOep1PV1rSVtsxNdOHSdjpe45+
kAS0znKJqrOjKEhJxrwVIm9eycFsq4AiQLs3IlcHAFbNw71FsOhzuphM/2u6H19i1ofoVNaiDjdh
0dMVqKcl2vdG6O/CKXOBT3c8ek0lYEVA4CZrJfGy92GY7euh7r1nYiiSJiBsxcuDjrJ33hbllG86
MZ5i35KnwR6yXRKLug+cwrfp6efCeUeekf1J/jRzg2y5TfxpYDmurYc01GDR90Sp/NXhQbmLtOEm
zfoYZnUhk1eoPfWbFUbDpylimTLBe/ylERMBBQpmeg37y72vMKPk22kW7X1iRxPzDhLTAghi819u
rmmXskiortwBMPgAwvPkWJXroPH1aNuNpbCuzThJEwjUC4ijiSQK+NNRccwIz9vZSAteDXp7E9Hq
uXegFSTohOZO9jgbcXzX27DAmSBERzkiC8c/5Z3REAChLadKbJeclL8c2pk8oH+D8jLPsUngvWH2
JKwxVqdkIs7+fTZ0MCesla6+ibOhv3LgpGzMMK3PfZgmOyw5jhLRlc4mqyf/qlkGdHsokotA9yuP
RNjSl/twcPuHwc2VUCguj6mmt59jLfQ6EJ55BoBhcarHOlNoc9fT6GjRF0IeTItIU90iY20ceaqH
JNd2UmTTWcpUj8lZ203G2nqilUUbKlQdKU7wNKeinD5VpjpWRdw3G3JdKaOFg/rdWptb+I66c7e2
vBzV/QJD8ReMCxpi+toc01SfbIyINQ7ECOyVLuhC2dEIRzuGbFHPYT8lp0EU9W7x5wRRZ+EMbxVT
iXtnbIZtqZp00EHo1yWqdWeUKMvJcCY2b+naKHkmQCOcBigFniyznbFoXXeg4pcP4+wCizH92cje
+XVNAlHinPogDSariDWI4Eszl5DmHfw7txGF1BbAHLRcC97PaLNbeQzBPkYe1whb3AzZ8mi1FPSI
cQ17A3phKI6UatVeK8OcTmnibAg1cknBttJ9m6eEVMBQ2iDcxHOZjoFbkIxM86Wk8qAbjpw23OOj
oU3CnryTEzVyA+4HeL1xZXa+QcKk4eLLsx50yz9S+dvXS2WFmxlt+m7Si/noTDWtxn6aqlx588Nt
4TXcgVZR67caLRln27bwzkRD1rjkyEFqknIjJLML6Msfr3uxyO1Y5+mhpkjpyHNdaobUdX82kz5/
oPwjJEWWjn0gK6J70Pz2ssQ8mCnZtYsnPhoaywCWyXeUFdY2cZw4KGXSPmm9mUHRmtxNW9DjkZNt
PGL3ZdXyclLt/dbyOaUk0yZMGYKDTEH/aVodU7L0XljFMzbmbKOiJiHDiWPSRQ+OU8S7nNSjTVgX
xSaROuPoqc28IzVSvplSR33b5fiEzICB/zD7J7fkBGdmDuWFmZgPGAvgOmdLSoBtY59c28rhXvsY
lSKojje2n+qgNpIJT4q9fBKZZUGQITEwTqlppyqOz27fuU+uS5u/Gp2MNOUICgfTRNaOQNqh9oXA
cyaheAOWOz3l6QUjktwvA2tjGlXesVws69hrfnI9GhoG96iNJsK7ln7TFXq+GVsbV4JM69sViug2
OT3gxoSH689YquVAnUEwle2TQpq3g57yGBbxZSTxehcuosjA3md826ZIeFA9zfe/SAxpfOdioHsn
p27a4BkurqUdt3cgc8b3Qbe13VCkywH0ub7TvUqFMLn9vmm9/KUuPbCh4B7mTcTP/5IQhWLavXaL
5aS4MwCZbecs0p9MUDV4rKzu1aWmVfFcxaVGJ76bQW3us8rqb4al806JbrWKGKgxSaV6ZdGNZf8o
LVGevbgVb6io56MgleV6MuviBjdLeyTNw+BEY6cbZn49T9U4P0ZG7nhBrpESwbSvu8bnMVy3dhYe
9RjLHl79FDq2x5KZRXfIHJKjxIR4z3DE9QIsqe4mYs3fiqRDb4DpdDnjio33OTLiW2lm4ce4WMY4
yCu7/WPGNMDkkvnCtUmk9LE1Ga6Bnp8+513PjEJUy5MYhLmpwoSpANZ5nEqoAj7W0WheL3E4XlNe
D1GQOXrC/VbHD7bTG49mNJj7BUXLdh5rUhmcuYs/VXXV3osF6GrcliF2PLXas6NPbxhlsycRW/QA
MDtNuxEROcoHCxImd+WZCfqFfkKb3EWNMLruRa8dn7Tq2RmNVH+ZNZTTMETcRn6ybDMsSMIqnZ6d
KNW95G4pY3w72CfyXW849XYWw5Qr7Nby7kG524UpsocGLKwbxMJCSdM0I/SreO4Po54/jdNUH2SK
VZmbNDzxU2ZbqKHZRVQzyLHCPfeRxqnPIUX6f/Xx/0vYM2hUHTnkf66PcWkBOANJUcnvy+S/X/et
v+p9MHT0+2rCIJBoO/yT30plg1JZSRRNyudv/GP++G34QIHtIrSlxQiGignEf9VIJZXxx5rY8sEs
YnmmlysQAv5DKycZLuAcbNNTjk3rxo3IKtDMlhYDlHPI4QxGj10NfjcwjQ6jg1HPtCyH0kT1YZXz
xyXs2ZPKqDWxwKcOy7VvqE03Dc3pvpFWitBGQ3gH3ZjJcJvgQrgKpTv3u6KtmEIaBLn5LoFsvEuw
DjO90vSW1u7wp5t4tAJqSQO3iQXtg4TS/qHWZnfToE85eCMOr8Xl/VYing8ujHCoHarBSkRncc3b
pBMC3b16Ez40fU/3023Ra+I090RO4HK1kN4dM7AOffPIULPXzp6CPgQzoWTu+xCJyNmPvquZz/qA
K3qX99CvEvppmv0a6z7lCyYUv4uvyk6gLg/GvK7G+xodTUzUljdGtwv+M29fprQbHsZId/D9k6xD
dFKU697eRDugb0kmEPbJsNT/MzLI5HyZmrQi6wDQAVDmVNoBNsAGuJTRukQYjh44gI0Bjg09HCb4
EDB2UBfRZ7yr0d3gziUh2ksmUcTNNWiXqPZeFiCW2q6gD079VJNn5SxbjJWUy/rQfLEBFdy6XqK3
G6oEQXkujMsizXI7Mtx5abKLakEeqF7Ismu97OD59NUHgsEGZHxXTT7ua1xU5BqlJjcMWTEBkZLl
Rpv98DI4MzDqyk5fwOGhXCIFEqFWX+IIS+0/tWJKHry2m4Lax3dJRhGpdQz9T53ni9fEZssa47jc
4vEtTtIvurMVZkfTMDK6/Ul6GSbkR3BICD8k//egGaNzbsviNPnzkwsnpoFV4LefbUbtD7li3ExC
yFMaOflOH7v8irS2dteSsLeJF5l9LAcKh1oz4gM8X/+LE7HyB03YJPcwgeu3aDBs3PfVTJ9q9pY4
oFGpnYGJ8KoZSOcFIfF8GOt6eRZm9pRolfnqoOiINqaVfpEcj58dj4cKF5LF/qioY2B7MX5P+akR
459hSETXMqXGzq9KzgZDHHVv9KJ2ySKboxGPVpBW49VgxfYd7N9sLwZElwGZzoCrIivFDW84N2Hp
Gq+T2Xu3hluwV5gj7RYM7SdSOf1Nb5XtU8ux6k6MNicZkQtSH+fpNgM4fMyjyr5UVYy8fKiSF+h8
ySu/aHaYpl5c9fBKj+wu1S1qV1CFUedw0m0i9ywbsdwT4Ttc57R7tjCy2KnCynMf5qTLyWKCgrBH
Tidv0BWKC/humkfwNfVjNjUhvA5PynPhROIOoGF7PTRCfpqY1dBpn0f9pkoHSSxKWj/1uGgf4URW
SKcjzOaT9F+hLSbPzeB0V51dkljBcCI564u7kEeZx/m9TY1yqpaJfPhFj7Z64ntwAQb7L3to6gNt
h/nTlJgku/pKEVblp84Ob0CRFdsQy63SXU47mD8n06+uZluf6eGKoEqt/r0vRvhkaZEddeAmQWFX
5dYgu+DQ0Jnem0RUbJfJqT9XIXWrXo9yn6Fj2TiFNV6S0q5v49Sbj2XTi0sI7uKlJ4rjix0aw4Uv
JLyjoCUZyJ0NDFojzb226wg5nJLjiHPxQECZU2PMLtOPlcSFx8/O06IRiuC7afUuNKc7LF4+tYSj
6mI3ORNM9Lzp7jmgFeZmyOm6Jya9bPJtzb8WE7Ms54Kw51aeyy2ssqdqSoebOMzvq6Hzb83SjF7I
y8sOC2XwfhIzsldkNvqNI1Ny87rUv9XIYLzM00D0ttHOgGngHh4ALt9ldY8f0+BBPfd9BCbTQuhO
pHI3nWRqROeqTAqidR0V4iOKm75Gq+cKlpoiK640x07OZm0Zjw7nA7jOnUaeZ+3MX+JknBhjAF0h
E6VNkiMZ5/Xn1HE5oiVEJhHBugvr0vwj6QlXyqhTD7Ul5ZMBav4hcjsa3N08ERVWL9D857T+2Bbk
RE2QlG+GttLeqrLX2dGM8SGTSMgCnh73uhjH+Z3MzwQ9VVTbx6Kwx7MW5cMBTOxwO3QNYa2ZWew9
WdfPDFlaVFocEIk9XQ5CTvGFnQ0OucqG87rC/WuWKYJZhyN1gDL+fUynZGfJxadArvZj6fWwd1uQ
tgYRdFqp0uh8FUznGWmCJLTNOLPnnpFxjhsFJxGgPucstmqO9wTdlSRsnLw1/c5WQXiFZdR7FMX1
Jyz1jrOzyij/LKLIOxSoVm5oV3lXA/p1gEhLQ+PJO/p9Sp7abLK/MTfqstsO+f0dk7L2JkXAueu9
tjzXpdbdhB0y3sRK7dsxczlADkX/CZcJWvA1+K9dQwBblQcICMm7XlRGIHgRZefspRpc8B1f0UbR
nmJGUq81XYXDtKYNlmvyIIt2BQBQBRJ2OtGEblqIW6mHBcvSAIsBARN6WhVn6K7Jhv2acghjqN7k
9Fg2dOC9t1TFIepSvFl9CwEjKuxHT6Um0ikS10qkwDI4m/dzDbUhCosb9QOe60wYB+aGm4Hu2dZP
SGXsGVTRZwcW3sQFFrnIFB9divbdpBId67q0D9oa8+gT+Og5bI4grghDKklsnhHiXlw7sr50cUOb
yOgqenXj4D9C5q/2BQJWYojJl7TXqMmclJ/7dA2gNIeJLEqVSklYb7kB2HXtrZGVUO71GxguxPjA
O/Y709sZUqv/BJqE8lWbSb4Mu9o9ulpSoaYiF7MI5/a+WrLqPp0rVIkx2Q20QovNojI1xzVeMzQa
9xO1gPk0CT/hLEyX7i8v1/rXXKVzhmn1QggpweMJvF+zaRM+n95Rd6hkT5MlLwqSLokR1JP86awh
oJjmGgUPq5cvEmdvDbSCxFCT6FDQzOPVnHoRtybZz7lKGA1V1iipOflVvwaQjrTykq1Yg0knFuFb
EfX1tq2b50Jv8rthVFGmoUo1Zb8r9oNKOoU6M+81Jq1HlJ/eHXZszIZrOKoKRN9oCZGpNdmpPUAr
8A0pIm7XaIz0BJDC2HBnZ/fjmr3KTJkcVghVlK9DO+84To8PTqM0jgtdWkefi7surdWoUpAwRYCS
+07hG+8sKzUPqc6y4rkmxTQR4UoZa+rj46Bn0Uc9LbOPmBIICyTvEEg1s+C7Ku18zFEO1Upkhyfd
rfo8QNMjdJpA7GABaLaTRH+8QAAhuDbpfJ9ew2AgTmXsWB7zNeVW/J15m3azgb5G1N51OBCLC/uv
ITYori+O1ooby2rmW0KojS2MMYDpUU24bjEuu4jC/2VxvKvEcp4iFcXbk8mL5NLgU1rnPHWNPyTe
OKVPzDZ1CGElcHPnxVABv7PmAoceY7GtVfxvJZY32PafpUtetgoIJl7K2WLbBl1SS31TqiBhXSBi
T1H7TRwRrkj2yqGiRx/5WcS+n4ki9lu/3wowVYGWybvBkuKmJbnYUBHG09D14PyJNU5VwHGloo4T
FXqc5TNiKDrcQQnH7BzFNDSL3tvHKi6ZDIi7GPfEs1izlL0JXB5onGaPc9/cLCp0OUyJX0aHTaeO
RGZXRTODKQd9r5kTqBSCm3PfQ3JNlPOkQp0rFe9ccPu9aa27M1X0c06E17FCh0snuyWcUkVEozm1
NkDw2eZaAqRlRWDk3HbLpmJyupmhmAeKwHKLoYidHR/Mna3z4Zgc7OSCTwQ1OA1tp6I78d2p9d/4
ZX8WsWDzNW0h1kEO45efDbpxaOHq7z15SvKWY502ueG5WTxW6TXu3dKL+ktFLUV7glnh9tcX53z7
nQERFRwXd3QTlgOucRR46tT63aSG+XPjzEslT8ZUNl+WpCmuK5nFd17qpw+/vpSSCn0nv1OXEphJ
lasSryNIzB8vBec1caY451IVnS/6ZiTqYe2Pyj9/fZ1/Ih+4kAXKj0M/dlEc3j9eCKcLzc/UjU5k
xM772IOi7PRMabNCdvek68ANGPxYl/zo+RvsO07U48L0XkPRw+E6jHl3v35L//yJXdOna8S8DrfI
P6Advd55cccp40TXcLnR82Y+iESRDLEg4D0El9R8mfqB39lg9L9e+3/z1d/MV5EGWYjp/nP/6NMb
z3kRdeWP3v6vL/smaTWQoBq4DJXzWtjo4f7VPkIN98GlmQPY9bsGkoXOlZYkc09etHaX/tVQsuwP
tkWUBqI9pDKqJ/XfKPN+fHAtElQc76tg1kDqxBj4x5t8KRe1zvfOJR+AcG6AuPeXBneJw/yvbv/4
7ov57RK1XozeFbJCTP2o7H62KUf2ZAF97Sw02DMuO8VHnZUH5atpBFJM9RrprvXmDxjP/j8uDSxJ
91ABO//we0otNbBvGtZlUdxMIs0V6WYewQO6NImfIDYqD5fe4KohT5pH6teX/7Frpz65i2DTUBQG
6AL0D3/8mk0ho8JPMnHJclpEDBwA4XMu6oExylJdblKZQr++pvmzd3m9KLcKC4aBhlPQs/x+UUay
H/ZR5ZsX2yygpIIDOpm5A/KIVcZ/rjqAv2zFXLwnW709xES1vjvKukx0Kd9DjVbmwLqGSafVGliN
ywLZ2/GUdw9Hl25cMatm2ZGLIrFAk4EVNGHYEL/x6v4IUPn63TmIE9T+BrzwZx+9Bwaon9zYvBCL
xb3SAyaesh5/HyHjgH4lmO0pxSP562/vR+3B31f1eTzclcrx847maFAFJ7sxLthhQcyslCS3iP8i
nrm+zApeZVv4Km2SdvE8UrQffn39fz6YLtscFjwIGNw3Pz8riH9wu6WTQbEH2EeqB2ZW+AtgLr8j
Xxj/5kZhO+XJ8ti/6VD/tAiEs8tQTe+Ni6W89BryynT/lfUcKm8qZbv1NuiOejpJUMX4ooCYqzE0
obv6m5/7331wQa+dNruSEPx815qWVvq1HuqXvqt5SCx8aOW12eV40qRi9fz6a/53D4lSv/Bc8h/E
0Krc+K5yMSpIl5oYTJqB4ECLOcb1tsaD9QpsmzdQMlb2AJBn7vIVtJkPPkZrmtIa7rRkKWl4gM6l
s8C8O9VN77pLAYAaqGXv43jAu1qsgGTbK6BBUjH02f7XH+InnNZ6s7oovy0gEDaybe8nZ3gC0qL3
Zt+4hGECig3dR3Nc7xsgjXB/cVZuMg9xXzHzBeJ18uEx0nPe0POpj9WsUNkytXDmLsgOiIYN9ZYx
tf47+Mi/WQVdkndhxRJOQBbGT29To8s5OKFlXOzFVVWLSmEzKsz+hkLe1lnzuztb7aDfFYvw3HWb
u5o9V1cQGfIof/x18w7bpJ7O7WU1iJPBZ7+FPnGMtAShj/SKBY26onUC4NLAbmFcoLehXeQ/SqSn
HL6KuXsX5TDdr4hcjGXVq6QGv0YyjeNdfUUtuwZcZxn711gSSWxDAn8Nkcs6mchvblF3/I4EwCf4
+WPxSfid8bKAt3Wdn+X0C2W1C1UqupRUzhu/Irt3m9AouKtFNndHDLbDyLRzSLotDs6MJK8BOtbe
j8m4CzL+bR3TcEWIMw3FHd4wdw+LTeuOsdP2BnlYzHyxkdskGOkCyyNWq1H7WGl51G11tyxp4aGr
sTdEc+LkxZPAk5G0Y79jC3CqANt9GVjMxy/0s+Irr82TazP3ytshIXBs65WN3geVmWkvBhw4tMFz
9kVPW2PLQJijuQmWDwnQNMTvs9JlnLs5LrayY/8+AzvK0Q1DjVEKfQ59U4zZU7X5dCTNKCPJcXK1
6rkvsmTcitB1Hzlj0xWukwi8X2MOHMNzO2o4ySIVaNDxmt5nwAdQoEmb79LjMi2dGdR9T1qyCWWR
UBjE+9dmRIZzUA1E/zq+/4gbkrhM1xqi5qKNAO6CxMZovqEPBCITnVNV3bsRHvbN5FtxuPUSnPsR
dvPnKuUeYZ7GI7dCrus8ZhpMaQDfmuEa706x4VvfokwoPLC+lIBY3oeKXQBaKC+b3VbhyBX12mtD
tEITIVDuNaL6FGR0aMR0DUg/7ek/nAHAAmR1BLhcbUKevY/mMo/ToJKTd7IiGd8Oqd99Qc7vEKpH
B5y0K+SavkAi1pgWInJfBmUNE2GEtf3COEmezcGbUK565ue5K4nhlhjwXd8M9+Yiyj9yv7VfSmUd
r50qfudGmf6M+pB8+IWT+1bv+XmQVpAO3jC8QEXkDhturBzuPWjEaQK3iYA18Mru3WKkhkNeRtWT
ZnvEMg+FR2TfmXm5nz+5Q1jqPjdABghim7u5p+FwnLHCOniybR9mZwpuHTJxtUktyZQoALY6OzTm
U8OvXjQ6GYK3myYFpIGaUMc9MjGKnwXoUkkIEXQibSiv9AgfGKu9BgrDG4HEt9lYgUiIwuzjpLX8
YqsBO59nxp8DKQA0hVVEo5y5KzFiGWymiIz4N3zDxdLStPyyjrHwo5LhBUNGb7zt6EOkJW8cihYk
c5ZsaUUXJBhLt1lmx3oLieULIok/c9cp+jsdEvttAn3xvBL+WmKFOJwSK6pZrEPEvoMraWLUFzVP
qLfJcVlWwVyrFFFOHOUVZV343DsgAdM5L6/SIjWfal3loc4KlI7ukvWZ5YzErIzWP3NMo+NvIkQ7
gBcUiMNcqdrMcwmw9KAYvDUgpLOgwzyPXDI2ktu+qFliOM57Cm7qX/tuOT1AimJTlxor6rpGUsPR
3rLZRNcES1gP7Xvtq69yDT5Vkiz05erd5gwiErphmHNKyk6T1qac7xFU88cUiCSiO8Wpjpj63fYL
lnhEXqzGJoTRwVj8HcLk+WHFgosMpEuiBt5xh60fDC3V42zy3Ru5Ci/lkeRKaTy075K+H+GV/Glo
Zgz25KSSYZvCAPEUnBsBK2yOTHHt/ah+xeVO9TvJdn5YC4UlBZpwnpLMeTMV/WPl7Dc1b2YyveSd
rDmYIRLhKypUTb/F9kCmaRnqtzRw0pKMetw1gFh5t0VZs/G0kNeUw/9BZ/hLsCpa/93qnwdqxW4O
lQTgSmgCbXFaRTEninIuT3WrcicGXkNEQTmCCKy1BhLAWuD0qlRJFzJcvx5+0HfypYGfRlpnzxYO
HS2tE8hdCB/prM8En+a2hT9EMMJi2+ENVuYEksXTCsSPVW6EnzMincA2rI+QEdokGwxTo8ogdp5u
24wXzxrb90wR1jhBeBR3/E8/MtiAC4sG5xaVmDhh3JAHYzYoDHSQMw6/9G3RCvfExymvBBPeB4k0
AEUgo+V8i8KqOcKYhJ+mbs+VTaJHsDoCms78y8lAE9kiXrW/qcZIi485+i6qNKfgru1jFHo7UpV4
M/gfEMGvRJ8VpzkN0n1KUq/OQBXrMPzXCIQ19ijO8bagd8v5/OsikGYCFpUkDGXD7MC/dmZbnGBE
8cA56vL5CM9kja7NOqN6TRQlaOXpUe7XR6xf/Kr4EwB7s5HzPYyUoH5B7oXGyPd+miPnbWXjpLrC
fIAbYnwT2TzxTdPyTtY7kZa30V6tgQnw8lkwjDWt2IrqqL33MVuMcCrUD5TUFkuTWRIpAATbf5bd
MvkYgciw2i0Mt5gCeTB3GEhH+SNgJpKrFQ/P1Mh62jBRYWuaPONpFPCFAmHOBnkkYeIzeZK+Su2t
eNBrVAv36ydkJ6JGbh1WIMhS8rAeeJdRaU0MwSMacUSVLN0McDnSPvU1fwnvgp+lU1Xagqkr+1ox
rtsmAxnuqOr/sHcezXkr2Rn+Ky7v4UJsAAsv/GVGUSLFK2mDohJy6m7EX++nSc348tOYKu+9mLml
RKTu0ye8oQIf4kXPVsFBh46nG1kbGCc1JJuBSsa8NdkxgdkVkwPHBDg0m17wFKVxOOgGzX5tjEk3
LphsK2h0+NB7K31r+OsRhIeUcJSXbC5IjUTHTMnAA07uIizdGKOOLE+YFk2I20CSCtBZCuKhCj7M
coLRgzEfEkKWRBvnly2ycVd5Vv3EBtS/KBlVtHvow1N1WQN9pG8+ZG5/79juRMZuXG62q1H3yIvn
2De7hXVEXJ8gTyqSmpKc8d4KVBe9pNW8gJdYZAr30ajMPQdWBv6cOM9rN0mNecaMXNxpDvPlq+QY
ev+8Pn13SI4FjYDj2PR+eRMOEUsE+WFchYNyvMzSRUa/FkQ91dHPLhxLDArBbCAR1KDHunTBUwq5
8uF5VYi5ZFOUboJBhXEhcfoGn5HAdBtQcmEQhlOhw0QleLbMRkBuG/aMo44yoDW/QVqGqurZuwua
UbWV+C0o7G4TihPivXPrIHl2YskxcMtEi61BlbKzQmTEP7jYnXsHHErmu6Fo40cQJM47bJ/W9y8y
V7YF5nyrJ4L2cwT0S404SZuEvGydPNsq64K35IWTaQZxAIEWScE1IJ+NEg/YKTkmh97CwHPfDOZu
C7Cu895D+MJDsGGZP9Q0jhFBoVR7jGeMkNMg5bmHZYxY3WB3LWaucsalh1xovR/h8swnPYxN9s7B
1rS9QEsY8UcbkRDc1jVXSBlmTzsb1JN80MFAEgLSCJHcqcuPTQdI5sBWme78wQ3vh2iu3wFj+wbg
3cJ7plAniE32JpREdlS9ip+pp/AmdnvU6AUlNVpNHht45ngsGGcY5+QJRU9anjEZyiIeGWLwnvOO
D9oG0zofraHwDnYDSWqT9i1mqmAgmYR0xY3nK8fZcmrWF1T28wnEN6w4fCYbcC6A2+O5Il8QxmUJ
7VJWmFSujvboP2r7sjfB/7JIUhqRMSoWYHv9lgoGQZiLZ2mshi4bELMKOvF9Wrh8Hll3/H8fO7yk
Z7m2Z1G8yJvkyUMXudr0Rva4Ninds45ZmeIN8yxlg0I6e8YUyiXYkavJi9mqMT17PEIlt4f1Mc0m
lwnnDrdo7nR+PkySjLjNvLUt0WIyNlJl3GHSYc5wzJiTxyQy7krPhWGKh093iR6b0YjWxLRWMJO5
op+GJ6PxpMmNEczUxVhKzTgTOVgxfHfXJdoJzxhTs5yYeAmX8xM5GlZrnRKtVpG7D88a3c9xE6QQ
wTHmwNwvRo8Oj1qC+rPiFhryaHgnHe2rafa7z8+OXa0m7klcz2+1MeoB7FteWm1wEKmJzOvacgJR
22UnN8jyH/4obHWFFQ07TluYGwXIIl1DLzQZBppmg7Fer8sGMecwXOG0ULDNaOBQ38AZHuSx1WoA
ROO6CAYZtWW7XJ0HtG5p2QEiz7f0eXglIUpe1SZJ8G85PtvECKwkHzI61ru1N9rVwcx+WFMOo5eU
ObDrnwLKHPALDMwOwLLCaA8s2D1w5ewhk8P8cc7Eep2B3/mIj265g0MZE52pdsAnVu4QwjqubZfh
TWfdGfVMAPZr3ER7T3rzycUt/dvQecF3bAbWHxVZ5c+2mhXpNuyWDXmVS+dC2dcOSdmxormCcKkt
sENCnyzb9H1T9HtIlf1lAIrqFh3maJcWIv+r7nR6L8jxEeyqcTYoVWAflyhglOt1oKmtsPzW9gs/
KWigi5ApN3F6tzYWFSsOXZOzDTUSfRsZj+Lzcxfp/yc8f5jwuB4qrX9ruO2e9NMvvtztU/3jP//9
9sf0b5c/pPqxvAIIv/yzXxOe0PsPOGoiRMMS0pqRafznhCdkYMPvABSwQ7TuXf7kH1Q6B74c0zyU
EeC6mNbYP6c86C8YtLBt8yc0Q21afv8H/QXPe91EZ0BrA5BAZgDZEaZGjA9fN8LcnozfGwIEK6ns
yHmkp/fMTGV5lQEuuJpt8An3KQTPyxa/6wGrv0a/zzprrI8oEYNgwj66quFrxDnH7OBtkoFV6HY0
QslD/Px9PCr7aPA9mzTui+06W9NtWjoACZwlSR5mtwk+iWZ8qhwYEvyoh7GHmazLdn2vZPzQdmmB
JhIwPTZXlagN3WHqSDQhbgYSwmYTFZHzQQnQO7rTuGGUToHUIT4hH5pmKi+VHIFO1RGltRmtTyKE
Wh+E821NxbpzLAeT+NW1IINYMQq5srUZ00Oz3Yw1qKl0LBD1B34G+Hh09H6dVLxdfVVsnl9UuQKS
lGH2le+PcICl+NeTM8qLALBIdGSyF7fboh4u1rLwt6EHtG2jgglRO7fplmIjcD+M/0JzHsZ6U0U2
ZBlg1KIb423gxsA4oQ+cKILkxWgNXN0BKw1HChCMynW8nfLWGzaZjmWwAQ3nAhtU3nrCHWbAkqhL
rc/D4AGKglkGunTwnGsZqdg+ToFTPS4lPk67MR2cT5BkTPo1g+ACXZHN7yLy559rNtFFgQR5WWZz
9t2q1HzbMSM4Pt+fMnfFypaQmvn/C7ciZds02JxtkSttpoMth+Y4kNtssZxaD3nLS1YRKLNmHQ2w
GicJbHKdAbrToBEBvBZuwvGSVE65noQCe3fIEIKkrqJ7hAccwzf6Lm15ufrtxSh9mnG6GIeDhq39
qQPqLQ5Ot0T2kaWyngbmAp/iqCsvi0GpHVfPQZuoIN/7DJTu4WhVj9Lyqvusk8unvsvUNe7Q8UOx
jiBJAECJXV/33mUTDOlV0vvZX8XSeRvG6cGVhZMQarcFfcNSByhWtzxkscICClZXNUdwqgB8g15P
GxxYGJgW3fp5hf59jHwVcyi43s9JeBPwJlnX8KS9dc52NKTzEodgW2e3ZdXysygYuoNoBa2qre+B
jsk3o2zDAl+QUn1I6ni5ydep3Hptme9WbSc3tUAIYQsSJTo6cN84zzLvsRqi8lhHM0aKpchQtJx1
Dk+zdGx1j1jBp0BXw3Ud2H+hI7sUxnsc3k4xrNaKzVF1Qz+LZhPsSnHIoxVWeeh2W4AiIG8wf0Oq
cIjku3Wt2jsl1vq9sjzQ9ssCXDf38YNnvEmzrUe+ExGy0xoKvSdLWC+BNWIpVAJ03E5V4H2cHWFv
cBIDwZVIwUaFZrqB6sTGcNFU3OIoUx4aPc57t9V+tbGTYkUPRVnHHh7uzQCo7d2MksdVY03BHT5c
7p5mN2hMO0SiYEPLNcER3Yr96yru82E3zXb4aWTCepM4TvptkUUBVbq9wMyK5KIzHAP0rKYNpXgG
cb2AJra1+TdPax+z6a1Czs0pbev+vo/trqDSczKcfUZsyqyyWT8CFLX3a9HTSPU6ebnaXfsI/nU5
un2ITg2gW/JjOp02eP5ldbAFrrS/c9FJ2XtDAyRrIlA4mwHG4m4UYrmakq59n80rgjg8v3fhJ1gZ
XXR1G6qdWFMJDbbIwOoLeLMlEneYgzXGYNymZb1dsxBbt7DpJIp8bvYgYGpgKFFBR3BljXsKlc2y
HWWOVVjhCgzOmPduySXmY0a2up2W+qmlst7LfHEv6AyEt+0ywPkvcbDcDC6Kw/E0Fx6XQJ4HGNQq
7yTOGZdhQ5qN0cf63hUjUUmhYPf5ObL0pU5I++vysmrZoa6zOvbLLuoY09/PKzFKUlDuhGUTVke3
BeJMFgdKsxXNcU4Jz3ByXZ/tMLkfnMBcCBDmjMSK4k4qjGBuJnsaKc4nK25uObYXGmjAd3Ztu+o9
BrjrjYyc4EWP+f/TpT+kS/CgSB7+dzzMf1W0qF8rDjz/i39AYdwY0SkX758oZMwLUu0fiRLQvP/w
GWHaCLtBg2T+8s9EKSRRQifJBo4Fvix4xk/84lcF/JGJtCABETKz0Qr4PyVKZ6Nwbof2QeA7ghTJ
t39D0UXhuNT1YPs/MlDHxU8wMYln76bJtXq90xrtm0emrbk+qMXDJk2pJQi+zUnVNddOiyCae+gs
n2qx7CMOsU0TJ3YCZL/ibP0o7doCgy79Tqz4iWG5NFpbPPd6f9x61bCs3o5Gj3Lhn4cdBMnURm/z
I7AM2pcVHSDm01BCcrdHCA5o3NHDSKqH2ZsXQSy3UIitKDk0UDo7esEqS+gm/+1D/gv8zrkoP8Lj
sYf5R8T/EGZwzzGGrcLKSqs1+NEpsM/QmdIwq8qNJCcub9AhiLnk7ORN/dMwGJcHDpGYW3Nhw/M8
EJrS+ePbt+SaxPV/4IAY6oRh7DDkDSLgepiBniFrUCOa61bJ9Dsm90F50yHranKHAfXfY2aBfi2R
ss2ZR9DQ76KB4eTMCG5TEKjLp3ZWC3S4cECU9bKySWGz/Zqk67Bbq5lPsdcol6+PmRSJNe8F/Xxx
u+L2x19Dy08F/cZO1RDGf0ALvYY4+lQJZg3S97PRchPshdfJepKVCLyig/vDngj090GTW+0HTrZ2
vXv77Z2BXLiQUdjwkYk2UBOu9/pCS1X38YpQ8Hd8plw0ADt6jr69cW12+OyFhf8ORZoA2vwigsrS
2w45jfEDHLem+Pn2nZwN6s2dwGM2Y3pk+dHkP4dheCkWdHMhvo8qkuI2IG3WHJy1BULkkrbxCinh
7Sv+9pIBqmJvAMTEsVFyPocVWU5qhaiTet+qoZccFv1CtVNuRpKfZfrDtc6ADzwdgct3wG4S+Rjc
n31QN2+qsssD9/vspCr3f7j4f2bZRdIhPIYbb29eccWRPvzJxuH3h2QNAYIAmwuEiKHs6w/MkIbi
qijVt9mOh4hWZVhFI56nVs7bfft9nmn8mVULxBGorABEQ/A+x1oUkIfKaXTr76rygzo85WjQf6ww
Y+4RgGCCl3bv5nhN7Pq6zWUjbCRFsnJ9LFTYkXKDrU5mem9IfcXvkYegWt5mEJ+q65IhO7QrykC/
/hMs8LcPQ0kcxMyE+TrU2OcBzYnLCOElu/kGzkNyF8ACy+Ln6CwWQ2zMYFtvl9QjTbM/vazfPwwV
OZhpXHgMMPA8bCWW0TmRgfWVesJBKR2dxhzV3DDqMmkjGVe5qjqxTcrwCUgSQ7ldL6WMAa2Dohkf
8nqdZMN0GbTCV5w2jesjrcLlitTaZ3709qdlX7BO/hZlkY+Eufy8TeIIpOr5t0V/FObHINuvWZQz
wt0UVHgrlcAsWVTrgnD/eIxVp8St5SU5u0k1vs9h0IhlIVjGpZ8u31iAdfFTKJoe5vhjNkL57WBM
+/MlAPtJR3QJ5iEVnxTKX0iUjnVYslJJmhVfp5FacAwjKTLyRZhhmRANDD/jgu4yV9H7JOv0/BlX
WFKIDXI+MDQRm0QMpd9gcS364uD6PVbVmx51tfmuE35R/xDT4OTOBnkgtd6x/ePgU0NffH2UiA5w
j2DE4gYj0YYaGuubrmj2g5ir9XHVXjg+wEoU4wdV8DvTJmsKIsgmYyrBN3MzULSQ/hBvIO8uvM5i
oyfQr3iYFpG+LD2AbRFNsFFT4fI3hYMVBkAFEapaHINxzvR7PYU1h9mC4AYhWEm/SJd9kcZc2sqn
mL8Ol8VczUqXTtzSyM77zz3CseMp8cc+v6l8WvXHyVFzc5VByB4uh3mYWUszTCReXQ7Wb7mKRpVx
WNqJNmdmHyXon5y6qNfK3bY+nZny9OsBggIdCBoUWGkZsT7EcHmhgd2w/JB8MUGsqkPbqvc9Rgj8
h+7nUheoZ5bAen/9jL5jCL338iTIsy1LroXd7GVrwDsYvHzh0siIEBwR0eOZ8HY0b9Wnf8CbCyKI
NWbYC8X0skHrEmM8mNjmip4VkrUtHUM5RmRL2PN4BHqzXNpYc2p5ZduwaIpEFPUHPK3bMDwUnkHs
Mq8pXPbU2EBBplvrMoNfth56pfyrKHSS8KBTDXH80vLnfPmGJNXIO2xnfCgq+jjAz5L7qML3q9it
jM+q6SKh4UWTGxk4k7sVzuzxZ7jJVuYhihhIz03vJWOT7vHENd89dEeiwF6ujLfrfYv1EHciwTzw
qzRC0me8jNWIFuquXVqfrcAghg4FX14zjgPe1GpuaeHp+c1pKMy9+DFCFGIrwpAtuOCbxEpBN4Mq
HXlgYzteIA9v8jaEgcv8VoGVDD7lg88vtrG3hNxW4aOQCVVorHmDAxU7r3ONQrPmKlJA/Dv1jF77
Acq8WaImtR4fugg35AeUzSs2cFhoYgOpI0OLvT/l7PNFLtSPoIJAkDwVvSfNlvZj80MlHVG+RICN
N//BvsQbH8IcdEO9R3ipU7iZz7Yq6psRhw9+YI/UIfe3kouZVe3ludS7roxXJzjNURXMoOPshxj/
xXjcIXkbmsiUVRmCs2jQHxgKpJ130OWS+vaOtc3oPR3tbr0LFoicOK+ryBX+Pq4n7CVIFHAzuxVB
MJYo+tma4dpWJIWXv2sdxsFYsBd0dIhW+bjYzoEurxqti1zheoZBhux1qyjJlbKmqzJRIfeIrRXf
pkeGpQ2eGuXAHYLsV9CfvcdfKPGb21a1sbFRt3N/qvYEYsLNHon2YmFc0w1tHAPiFhEEbGBPmvYa
ujZGEy0qCbPi2zqB0MlMsF145rjAx4kWgKTfl6XXZZsNTnir51iZxZMXJqSEekKO4ICmmlmXiD8q
1lDi5ci1XrWGNdAdenccJADHwCNUqh5sFpO2ku/RbGaGrEN/qybUVYtDgfM6X6kBzMhZ0C71xM8C
42uiIKYYMSvXzrtEjweYiBN/kxKGbg9SnomJS6U91vP7WBcmI8ww2iA8df4seH86s4gOI2+RveC4
WrGgxl56oF74+j1NvAjMhH+KKrVy49lsDVzad5gAokSVEpV+jksXcsrXSPez8yK/Moes1kPPcpwx
ZGiZTEdyIT4sUWb572Z7kQz0CFGBf+p6gNPZHkQjmMi1dk2KZVtTuXyrI2Q6bn7VIUR983ImtOba
+FhKoioIXMjQnnUxFOsqIbphp7zrkb9I9r49JP09o2wePm85/JdnpgJ3HEL24S2B4AvZ2PTuSKdP
UT6YN/hrWdf5ZP4M7JnHwl3z2STOogX8B4nUQjOAMSOr0tt7oYzlBNgSVSL2p4W/rd76WLWE9KQy
kGq3LpyFYqdwR9YWHknOIr6A8ankvV3P1QOKkDH6v1JiAHQpkFdlrNuOQ/etqzljrmRaW/5Nwp16
27bp8v5LTsxdDyXirdV3H30w+aFuRS2fJjpA6JPFVkVTHa1JsDJeMHWm449oXrftfYbKw2GaAvQ2
sZVN5paGul0710BkcOhA1W2E9Mk3gqXazlG/FpzCdI7nLWiH0aT0q5wWwCO4l7jxBmLroj/Dlx/8
e1EBGERFFsQD6qZx5S5Ju+nA4jkJ6zRJ9YXOOMmqbYga27ru4rxabWl0qBgez2wOJL10SfvJdrrD
iC6KtwtI0NYHptNZy8EndHiplmWINh6dbGe7oM7YoiKXahXDvHVD1PbgeSH+CnX1BHJB7/rWntBc
iUHkH53JydxD0s0OrjYa96Ic6KQXWHdd2db+R7SfZdEe7S6ED7yPW3ueH1Cu8vSNpXRjffAtX62P
mvFstQmkEPLjGgK0aTeVFqHsjtEcgOhD4RR41y6e16o8Jrlm3rwiCUXHOi5bz822IZoWffTVqYuo
+Z6h9TrOu1Lopf8Rg+ig7ThAWQ83rqcCbR910vRBtBtKO0BqOYHvIm5BPlpleRxFR1qb/cjowdO3
ZmJQDsiWOIFeVrEXnvYsAzvlYYq7X9m3vVSJcD4AQWqBZU0tknQ4b9QeglMfpyXoOn/XJZNMgLbZ
NjRS9HbDgGwssSc2jJwXk2syPS3IoBjsjuZYiQkkbO4+Mumj5ABnO2S+MBGO/rjJMKFbJEZwbqmm
tDIP1k3RFdMbi5Q0yHqmRTdBVhecMoB+U3c9Yp7FzzwMQWvyFOa7pnIIC5wRDT1wrKv4OPR1Lj4F
CGRzK07HoDc+grmm19ANfUCYDJQis49KMObu0XcDsuDJJneztvEydcSyIsrNoZFYUzJxhteMjvej
04jVO8W+W5ESNS51tnVRD7XNg5KXgHfbBgFEQQJiXbmc0bBpfFITIO6aF9Q1oTk5MdiauVOZZiHX
Rgc2bMGl+FhMV9sWwDw/zC7ahL2kglZy/youTJws/bDir7iFE3NHDdxvRz7FMjb5KkJjRBsXiWTx
dZr6pgX2UYTNddoWcIcOuutMLtV0oUlZshjZkfgIyU5o5yeMNIgKu6lCNw1mEXZftgMEMZl5t7EN
RKi+IYYjEL5HhJl2j1C1OaV+nWA4iPIesaM3HQtBv5q7dzzE3CykBf0ibo9LXlN0VNCJSFwjzhXu
YFBWxvL5x5tYe7bQZoD/TEYK74ef2NYazv6uROc5AjJo0XnOt7lNHvAhqOck+AR/gZt5+YwcmI6R
j7EH/RD1ycwTe0Xj8I0GYLWOvG3SEpr13YobahJ/Hks8wspThmV2PV34pKPjw4ouK0/lrJ1pPkmJ
JEZ20SFlyM+yNcAj3B/dxRTykehZLDX9Omfe5pMtMdmCwE6WkrqJyebHtpMyONmoOIzR3aozt82v
RRJCIT0tKxrNTCM8afOoY0mS+VAp32wRRmOm4QWWgb+QoI1PouZUlMZ575gF5iXI1rtHJJTwWdql
L6drNo4ph+bQwuxHs97ryAKFJ02+qYVZj0lVmCmEzRsofgKzafgFv2/+NlmJXO+mKgo5Lp2M+3K3
WRaa1BBh+9Qk815n7vZlezCW47tUw9TyUaUi8NXX3uyN6ZcROScgMwyRMcXZ1j1rodrmCzkB/vLS
N2u3aty4uaknJx1R7qwQQR0u+QG1R1I7tQvfdmD6zbWaVfIIdjfmplnhmNQ6Blk7IkgS5/JplBgX
1hssGDtNcFkm37v2J0eXqFmhI178BGViisCiQ0T0wXZm80GUH5NeUnjynfUSrMuVB5B7uWLAvMzj
cXa9vnwaM2fmpSQvmY9K7ZFcQ7WR5GlRwCxJDH5VxNHaoOp+mNPUpvpq0t7jVyk1i9yDprfmb96I
ZMqdbY22jZIghpuMhDOZKusUic4bHsRaeYO1tSaH929lsSm64Z2YLAygminywxjdC71JmZqPD4lK
Ur6armnoYlgVWSt+dnIMGnKUOGjXR966ibir01PzXvQ4JU3K1A8sJxFweVp7yWpCJTC9EY59GMwa
Af1wZumfsGnMKFXKiDzqZes1I9NNADBWDd4HHDu+wv1Oj6MyC6OZTP8IE7XFLMnQjqbmne3Pc4Po
TYqKOx5BsYXIxhZDA7PFqZbT7kagTmHYOVORHpOsgfYKOmtVF9EwO9UpAiKgJAeb5ZMf4KE2Ejrx
0mv5MbGvJbGqQMSLLwm1kii+nV6qRuCVmKhd9LjoEaRI+AexVXSu3Gofp6OpAl8KiypZzU23qBwt
6ZZdtoBt0pFRgvFR6mKhUyTZrP4pa1C42efOYG59gEGW1vs5GxKtUVNqfJCaHc0R/uK6sKLw5TQB
S/MZrQylTzwNmo2wcrUyGci8pnzy2tlU6MtL5IhnZRJdfAnMqny7a/QvekbwCaG7MtDBlOS8wYom
A5jduJq+zgmCa8zP8XjMgp3lL30Vb9Qged4/XPK8q0abCrJXAOML0v7vBPmla5rI1kJ/DcRkpjcv
S6OKLNPZffvpfr8UJHxyXM8MjBhNnXVWXSg+60h34itOZSY+tYLZPUkhwZrY9fa1nruBr9tvIIpg
RALd8cTvUyllO5BOqtL7Ons1zKGrIatdVmKg/YxtmMna4SxcRUvQGIDQK5ooY9VH1bbTLnU3XQgz
2YgpeU3seYnMv2YfjUxNidCEgeJMCEU/8au3b/+3V+XRFiaxNeRdBzEF8+d/o1iiGAYPbwqDJ507
M/fBAWXKQg5XSqi3L/XbmkN/3IsZBTEJApF93u8mjcrdhgTqKc5gDS+nZIF59eisodkiIgEx8acl
dz5CcfgwmOdgHUPX1AXI+PrhZK+8KKV//9T5mYlRGvrHejfkRPYPqQv0fdklMfk+ycTCr39UbmjL
d0S7Orh4+9nPXzNT0wCCtJmqst3gDL++k6nR8zjFqfeFngSlIyBOulRRg6dw9ocPev6W0RmxeVoP
PFvIBOm8eY1SYx95TuF8GZo2LG8QnDOleV5QqZ1GAOyctW8/2mv0GkMTeNi0nRnyBkz4aB+9fjT8
I1aCySK/yIY5UbaXXmLCHEFx4bsmsq9AU2c5wNV4G5YBYPX92zdgkHivGuCkWhA7bDxpQ/y/As99
fQdUiVnldGHzBTLhgpIdsyzUkel6ZHFxfElbRpmZ1Bg5BxO/fzXFrUCbllctdMO5ML28nLrAi5B+
VWAt7OIWJDTVwlphMOmRRyAgpnaRp60IAXCn1ETrcAL2QGsDLunY7rLEZuNDuWCGXux0ONA8ciY5
TwCHSlp0+4hk3tUXOaPlaN21pWVyKzXiwrnARoCnRRsZ216+mehycptQeeaI76DiclsAaUzRpEjt
iZqYm5ukqYiAnXK8ugCOADQVdUEksTGn5P1HaSHpTLrjDGL9KmtK2rJvv/7fFhxyRBhXBdhYGrTm
+dIeqCwyC3bG5zbrPXJWuCWmBIpRNSf0/mpZv31Js1v+HnJNqI2fZzQRWIDwXLGBQdmie3SfP8ep
MD1GHJlEeYMgjVtatzai5FwY2ZWBImrGGJIPgcu2uZu3b+P8yT1PIM4GdBjROvbc8/j7b7GzEX0z
8S2zzyXAuvoyRxCw/uiWkyuvXaVv377Y+SL3SM6M6oAvvIh55bnmgHBsGKGdUl/GHrD/Y1CEZlng
52wyq7cv5Z5taX460gYIDgjQqBSl9tnoOQWYVVXN6H5sgP5HSDc6QqeHlDYqlW5eTJwOGwbeNf8J
adiwLmfDp6BYCyCidLR1acFQ8pj5fYeMHnmos/omUc9TKpQsJAh8wyw8M22t2TIrOtIQY7KLMRKm
TVzWTEceRstBQgosV8BZlKaWmRQ5GCSwNygIyrm/sCziaHXAhTj1b95+CWfvm3cAxtez2ac+EjC/
TUwDbNgxUACrPtSFOZmTllFFubGmlsr57Ut5Z+vZfFOClwBwITgWfxNAQQ+NnqrjJw+R3z5fawho
nZYj+CyOJkI9Iehl9o6au6kEEeU1XdJfv5LjYDoE1mTzcgM/NP1MasGOSOfWsJCnC6ssBmu9VmxV
sJ55V5fTER4nBdO+bBLK4xyOHWXJr8Ef0yIzRLJgN7J31she+bOxrc0HX4OCq1jP0/HwpTWBL6rp
8VpBZr5k4ZC1YBIwEvjbnZa5aSz/GqGxI1m7BTMPzr0ECT1+4OKghd7+4byNXn++MEQbKnRtVF3Q
ZMbf3D5bwj1PMEbY2X2rRi/8hOZV4B5cxqMnUaKVRo8/04fUx6RiifIq2WFH0Jxqt6weR5i846aJ
QM7GKvU2sbVECoVj3X9MqF8VZstqzLZZNLqnPC7e14zavo2dj6mJkJDatsxyxLsxSNor9KfUDSdS
thra6ljuLEBxiJBG3XiJzCDqd10V2z508aB8xLRSUxxUyCZvVSzvfE4lyMmQ6G7CBf8I3S39npl4
9YguuQ91xWVKUHQIxXCITIzwtFN9ATURoG/5zGhae9vZgXsMH1zO56cua53A4DozWhipUke3aJqH
CUD0Y47VADgo2/KbnUXf7nM5xHBArU7eC18p0qJkOBXzUBwYEyzdtmFeNG/nKcbpePDr8RK/3L2e
4pGGTVYUfw2RQGkgSlALhMrVPqzFQEvMdyzcni3k6Gxhv/f1Yn91F62+YKntf8yGYNhmM+YHZagA
COdL/gIJ/F+9/F4HaxYEY2WCWUCq4IPnP4fTtLR/wj5Im+98L2iPiMeXe1G1GgS4tMXHt3f06w39
cjH0SgBkoUoYc8nXGUmy+qR2Mm6+CzuswQjN9oPT0F/d1HV5M/reQP0HcPU9I8Kw/EM+9tvKf35M
sDqMbAji57CJIVAxToiy/o6/BIWrV3XI8dSeA/Dt7Yd8/kn/cww/PyXsIPA5CEdxIJ8XkbNbl+4I
Vua7MyF+Tf7BcbFpKXjyHcz/8EPj1smHHF+qbmNXQdztvBHhueOYBwIxIg3sC7CeeCeFjC8bqw8/
ct7iC09fUT/WNcmLq5sajqtGGgr1j+ZnPSDf0dCefT+6i/tXXFCnbrCvwxsxLdN3Xg0zDROSWtC9
KZnF4RtJY03Gy/eiTTWjhAERwjSwn+xZw9bi+/0hFzoD4fFKTBpAGsR78Tijz1MCxwrV7EfL+t0f
zMvPci87em1RneZ1fmqcuPrs4ZixG9yUoUcPtenkNxjM7d7+MoGJbq++TGjAmphJuZBKOMYNtOZv
mQlOhjXjgyz8ng4MDminScxiIvSQdoopid6Nfj2fIDrAlM2trmba09anlr7VDVoWo8YcMLXerZhg
nLx1oXGG78qXGuO7YCtL6yZfmvB68ZZjg+L1Az3Q6l1r8dE2gsHYsl31zNilaFWyDbs4/EDaOLaH
yc9/LqLIb70QbltJp/iUp233rgb7jhRzooavS5UNH1HVL99bTcQBIWZnOniuBoWOx2P6MFUxVpVZ
D1F9zGYsS0adMgJAnADUdciZeO8HVnSdIz75l0NXG2+HssQX5e2X+xqWxCfm3fp0F5BWpZoNz0WJ
BlrCfPcwgXvsB7cWeiePXe4t0MX6xr51JmqJP1zxTAPq+ZLkBpQ4jgtZELja2ee03Qpt1674UXSF
f0nbzKrh+CzWFY3K4sAgQhPpEU753nl29Zins77O89h+b42xd/jD0/++tEg1CZ8uXCWQuOdgQODg
gYrSpvmRzgwYqNvb5Av+ftkIWWNBWMR2SzocdWv0JgJ6hbsiE8EpAw67o08Sx4goWIiRyVaEn3Jd
jab1Swu9sVR2U4pcnXrPm28FPowXODulUI7QL5k2ClWJjA6nXWMu5ETtNoI42h0tXsuhKLV1g/c0
4HRaGda1UNlyt8wTx1kBNfaQTpze29bJy+uaMS8ZpVcbJ5O+QvB+nApmuAw9H4OR0pRcRN1rd24u
srryJDRg4DKsRMZFW0HX786Lc/ScQxB1SP7PzJW0qKp0C4Wxu5k6+C04B3UCXG3kts4F4JRJHm34
kH9p2eafUDnXP/1nLxaF4s6fGl+/x58Qw1xAc0DXjD3ceUj2XCah5TyVP1Das7EAm+LiKyiPhakh
n4yaKvy+qgF3scb6uozFBH1ajJguvb1I/tWCjQwEmaMvin16A68XLEgpVas1rH7gDboMu+cPItYh
q67zSuiDjUf2A6y34bCILNl3cTJ/RsNz7FgncFD/cDP/YsMaAz0btKXRQT1H7K71MI0tlPcf2M2J
+1446oNbWdYupLF7xbk43A5Vry87v6kvqtlD9LkJOcjCSs93ObpFAJKbabzOrcH7CXK+DzYRsgP3
f7jL31KGUIB3DdjiYKYpKs9eGRpQSx33/vCDrneffiSzCBQ+uj4y0chH3ELdwHlrUmgH7yIZtD8z
KL0Y+iRuNx29sFWPAda213Y4lR9d6Q9MSDgFICfLitedFuHW7xn3vnzo/2bvTLbjNrZt+yt3vD40
EECgatxO1plMJskkRZHqYIiUibquAvj6O5GSfSTq2H7uu3E07GNSyEQRiL33WnP967N4GEvMpV++
ZhH0Koxu0Wv7o7+UZW/eQP650eIKo1L3moz/5Ze+ey3cOd+bRiggSLIYZ+Pp75ng3gd0HAi/uRHo
ZjFO/MNqYXof2Flwc+g6UdhzcfMfT6r9gde9Z3ozUtJGW/KPPKni500kTXqawnT1sMaaLJy/7GNM
6jPaC35w6IXfkjJCSPkd07hpY9LK3EaV4x16/SXWBrUvKynxaBWudybctd2xYvZbsxLVVm8jRlo/
nMbbb3uY/8m77LbAxNr87/9jE/3T3mb+aHw5gHE4eg3aE++busD7RytBTr13ejIibjwv0W/cyYbt
HINFQ2zTFfeRQF6xjhCdtIHpERzY8yyRS+d/dUFb3DXsnqt6jQYxcz5NJcKGMawGehFhI56zMGxt
TB09jkkyzzSAL4gP9RtG+m6jrajLNHc3JPDXkOHBUFshkUGiQlKXk9Qfw7EPSKjS6MGBV0qrs+s3
WMklbbxsdqV5B7fuBPLBMV4rvLUV8d11t/YY/d9Owu4+egXhDkNdEWaC5gU/e8d68JKNmX6WPltJ
8vHqMl5G4Zxq4rK9EZveN8L00JpFmmzQtaUA3zpT3gG+X5FmNWzy2n9UfqBtCXCvD1UQiy2m1OY1
gop/42WWWjEQvBJBQXSE3RD2gvpWAMfYOk3XXvnkzx6U1mskx0wV0WBeTJivNMdjHoQbLYoT9rmd
KM6a9J51Myb+F999sZqSNHxCJVk6C72zBsIBCu1u6hJPLR1aw+sh6tWRfON7vQsI+B07QKuY/B3k
tuTxbNBayJcaPN3Cwxm6UPSAMBuaemSfdTcpz5igzWXmu5gc+8kJcekAmb8mPa4xP8YBqDoltAhT
ZLUmT9DYVAy7HkZdJ1mEUdte2aWFCzTLN6WDUnUpartbNnTW11PuCMj9frl20D0tzNlxp3RiH4h7
HJaCYf4dZ726AodTb+hE6ocAHvBhbo0fQgF/fuXnevpUtqKBkcOIuWK0aS2TTivv8b1MJzM31NHs
eRNj0LE3ki7IOqv49gDw2mU69jXwoALPKuddbiZaLDTRkjL8knDbU2TVCsU+6saJBu9Zd/rhRLpV
f2UNTbdOgYRuZRWCQ9KmfGEMkckXas1z2Gb1ptOJjQowGHJL15njbwZmT+zXK4n2hb9kqalUQwLt
dZByBvHFCNhXZ/E4/oZ51L+mhyFXroKQIdENDEtG3/ZzAxGwXvpOKPbGJU24uCQLT+2cMky0FYnD
TK9IHzYuScSkncAfZDI5rtJLVrE9xxZbqmGzIhGY7dGzCLa1VmGtFedx3ztwrJiBpuERSGB+RXuE
swc1ChJoP0eO9uEmHQ0LN7jry1fkiwP69TlgeUKndvTSGeNfkmR/bc1RzGj8fLZmcz4zU6hKLoJ0
zm2G70OGM1mVw50D2sHCLF/Y+6StP3rhML04/aTW/tDIPU39AgX4nA9dzlHRrITDc3/Jjy5dmyzp
7JIrnVwypoMBw/ECA5TzOfcdMPvWJZG6EMLtT6ikYOUKxGoLWPfkV6ObJ8saXh6uavK5+31xSbsm
Z4VI2ZiE0RvrkofdY7a+oQU03Nl1L8jwu2Rnj3mT3kgejO1g0IRBjdWTs11fMrfLOX7bZjm4yvAe
A7vx0+wRyl91jjqzLdYKN/S1Xw3VESMdjnzHrPSbiEn3g0NjO12JLpIrYturo8096q1rMYYHIuHr
68EIw9vIYM8BFSd/IJ5eQCjBY5qVBFmzPLP4EjyVvMZBq5EjKZHus/uu7duGvq32VJq0Cpeqqryz
YQ5utEb1wpY/KOkJbKSeeb8ht64OYyaG58ANSWWBZHUWbV/tCPRZgdjSsOJ1RbjTDZRLC9Lf5VUI
onrjDH19b5kFgkNf2OGdoFj/VPRZdHZGlYldUzfBLYVeiet3bBN0UsD4PhdET2ULSa/G2tZjnK59
m8yBELuxAHqg+uvWxXGyCMRg4bsy3dk+TeDhjUYmWLKy+obDQTuCR2KM3pnEMuK8HLv5bGNdIQjU
06cjgh4T8ZoZ7+vEUGtGutWatUHtYyfxn+A2Cf7gpmOd5yFPMO8RIlQQNtpN4Hw9PTNIDbUq50gj
A/qnMxogI/VGVAePIZO/79uqu2rpwF0u205zwysEZ7TeOuJsjF446ya0X2NTH1aDS7xHUinzMSIz
ZR+XjnPLQJLMejN7NaqG6A7PSswbpZXH2Gfpn6z0GIyu/6qaYu85JGjYloaUU2TaytXzco3kLz7B
mXG2sqB9CLNGGTc5D7pcDJE7nKzO0JeG0RmrLByhBNb8EdF4/MzEqrqrDVNdMb+EbNfAOX6mRd+/
9mbaXCW0z1d1VqjtvC95SbWkeOUutcylHJ2IpSN2enc9hn54bIqeOpDXaX1luhWJTcx/0bkKyhG5
pmYe5WrIaurisQZ1tVLYNR9tRqT5urKr5EXihiJZ1cvNOU8VidYqbrSR0XHaZor2pjMgAkeqC+Ig
wiHa9XoN+y9MHsGKcLnCL5qM+xtNl8l5pNpI0J5t4xiG5tqUtQPEvQkJ2IgGm8YVG68bP8nlni1W
8Xks/HbTdhq8q1bnevnQQQseljj/bFpVxt8Z9V8NCEJrkqUQ0DpIC67dqhHHhuWMp6gZJ+wMvdEv
2HcZxKa4LdmbKFiTL3DfnxtN2CsLAq5cDvgbDrHra86Cp04j0XhUfrjsgDeRA1ZU2XlgTn0q4ni8
kxRz9yrtdZMyTgACxbyugWBrzoE38LLG+3kdWgV48YJH7Dgns1noVZumWdLyodi2MhmsvZQGAap5
53WIVfXielVJ/CaZRQdHNsO8wbSMek1sIuoXMbVyUQ/1tHexmqF0LTr7CEtikqBR085YKG1yEP7F
cX+sBF2ABcYTCCV1Lm1ryfak/oSYcdTuelNmctvx0oegXzCTIMhM+mhxU/sAxZ43ATyHvNolyPjV
Sg1+6PNqley/itR075USclVUjtZwf402RGHIQIvQMxHnwkGJrwlfSRRmACc7xYAbHmvDq87CHJzP
le/G28IOaE8mUaK9goklEbFwqnxbNTU55CRc6bDqBJPoGQPabaOsFLeousPs4JaRdxOg231DZyyj
JWghfV+6caov86LXFo3Z2fpKdVVotle2O6Il/LbJ/res+5uyDrsyZfefV3Wo4fPfXtvotfupGvz2
a7/DhsQHJuFUTwjCbRNhhPFHZQeHCLUE3CDTQQPl/Giil8YHfS5tXJRIfAj+4Y/KTuofKOxsvLcW
daGBeOafmOh5hb2vn5CFwC1CgcO+kyCLd5Mxyxix+KLV3hV5IHDBRek6RKKIYKl9Gu3kxaXVDn8H
OkOOEW2ZxDa7bzUmByLSyqXeug9u7wImSxHXqy499hBVGAPbJzhG0Fl03vNODD1n7CQLJoCHjTQz
fVVh48ETWZF36Wm4l5jzLuns3ZVYm1Y6hnicTG6yFpXDwis4poamchnzKobCW+krjLJPfeo9QJYt
FlVZIBmy4hdbK3V8Tvx4QkTSsugdiBR9/SQAQqLh6M3FBQqT+c4j49FzbIqXnnWf3y2f0iJ6Yyxg
EiDlAE6yCTHACoJokO9jl6pd63X1ZGPfxOxC8NKg8fWgABtLleUAQTRnX9fuPshR+/kNpwbw2zpo
M0akJMOhRFAL2+ZUogmFw13xl1JSmvjkgo98BU6D7u4zwm9Xfs1PUQ+gwiultg59g3BkVMA7QITl
pmCfvLIr0vz6RN4NLgyi+Tdj6buLyCMccDKIzAxGTkGZAo5iCzbdBQVBo2PaE3jPIVNUZFeWrPj4
g2msOyxZDAbtZEVj6GPSeOBe8MStvCJ/G/OqoANbG6RmjckKtwxxOTSWXv1UE5wH74FJebumzMKy
gkkSvCWmJdm6Lhr/3iBN1mse4Owlxwr29xLJCpGykz7tBpezZzYcdLCcvSu0h8tNElUg9UZJpVo6
3AdiNFmqAUXVuvcwuKJfGgl/ZLp110d8qCAGvmdqtbcRKI1XpO2pg+MROt+X813U8rO655yiRiR4
NRpj7fRMDGzfVpwmbqwuzXDpWtaJ+/kNla65QDTmLtIhesEezrWf+Dcy79SiF1q+GloX2y8CbSDN
nCU20zhWnZJ4HzZHS0SoT5frnQUufeSU26od+L6Yh0hT90BwFaSHLzrbTQ+6CN54yLmrbX7WDbk7
XYdbhYxNPIhVO35MQ/4VDfYLrRauP0DwRc8e49Rxumj6PowTV36oeE4cODyHgf73dQhNBndy8+TA
T8BFyBV2O24ml6fxcjLykodi0PjRMslesmIw1kD9qgMOZmstCZwDhQtWbMw9cc4asuzoJlI71MCU
TEwAG2xTxhpci77KauKHKx2Q1xCEzRWdELUNaFEdgVNFy6qdjDXwdJB9g3mMhhgMVUclYeb8RzUQ
3uUaPKimzkLg9pSn2PnSNbGSb3raR3d9SMjh/HiBFJt2uuiMNWk0+FQKUEQFpNAFbf9mBT47IWtM
hzyjm8kaewWPYcIs4HJtGQXMSuP8aPf+vIRwC+Rl5S1N6N3Ly10+zQHHqO29bRNINnm4GjY0utIV
1qZyebkB5jucR/wuklO+NUeWMa/n+ZbTTAKbL3PbDbP5jdtIJUa77mPhf4EeoO2skK+KsJfxeCe0
HSEGrF5W9BKN/APp5W8E4KImMHl6SCqIlpkJPczIBdB6KF1HJ9LVyVLW1h3iFwxfoJOdIT/6iZGs
gYTRzp10bRdYPKfFZInj6ITexrG5yWDH5UetgYc1YfNj7c3YobI4CBoAkZJblKUNxjdinH0x9EvZ
mPbSadnO4TqAQW7AEBtsFCMXTJCKMn2ng5VYa5BUlk4AcM0fuHQXS4zfGXchQzG041T3ZctiQieg
X1oVX9vv+Qi4tXmKsBztMuYfu8xJYc7Na5Phkc51eWj7yIYqH2gP/N3hrUUS8qq25B0NsXELygOw
b1vMrx2IW9iqy01jR1y/ItVXTP7yo7KlOnVO8ubBvoVsyxNwOdc2pcoqyfgrO8F1lbmdrKVqyYhE
MQgoHR4Iojn/FshRtkKNSx6qX71V80Yy62gk+Owjg4j1hDZEtBF1/UpdYjGXEsGSTeBjRkQ3GYXh
rTZ0J2fWDbB1Dg5jBHsUpQxI4pXdwZtC/wUqKVeaPYNKps9k7825xOwI7LXnikajKKrjFyMu1Epg
XrewqRgPVkAOHYo2MK1j0HQHjCJcQlP3A3/hB0J261gH9R0WUXsbBhK1LHb0NHCo8PE4L8ek1dfQ
bGvo0DIsxdKuKu1Q+t0XjRiArySUvsqIpMVFYKrkza1MDcgNzoCpQWuihl2b18XGyxKciGAWKnNZ
xjXPfCzp+gW8ilbIrP1rfESTtklN/AKnxGAwss8BrWQ7HGKt9oRBt1+GHfzAo88mGRdBnQp7WZEE
G52sHgDCOjByXzsTFJgccEk+/LAV+y+d4Z8HKGyenFk2hN6ByRYS4/eai9TTDLB0dbcDnjxumUi+
4et3WYLcBzy5mLpbnjoZ/a0A/Ofx0vfjztTGGRiBwPfdfsobJbV+W3Y7MVwWO55BM0q+5gPTFnA2
b3/9LX+WsXw/GqOiufcN8ee9jGUCj06abd7t0pEbZN4JeImvgRwmZONypH+LgL8pAriLDK7xn1cB
H9sv4Y9zne+/8DtDSycejvGEi+6CptKFG/p9siOE/IC2yWBGozOsQQr+x2Rn3v9DOp3FrH9s/E2H
nDmKBX0OW3IoJKx/svF/p4jjEyFVNueILttkhmS/1wURFMLMYHTHay+HK5gsWWzGcZPZhJ9kmYTp
r3CeAy4MyqvGks1XMY6Q4CNb3V7gxYQEFFf4S8m3mD0qGXaBcziO1i2Fa6Ozk0lV5LsJq6Le9bws
Mxs081mj25ZXS1zQzIk/4g/2shJYMl1hOxh6dkd66mvMILBhHgqGlWyrALIU7puJbzbqdgOTINXv
AwcKiL/3HYUJh6kZPNSy5yTfa4jc55dQCIMuiOkZXHEupUm2pa+WOodFElDqNuxBI6ho6Exje64z
Muq7IY1OfpaF28ohGwWPkO0/5BlcvqktzB1fCqvZ1GkvA1EHDy5b8Qpraxjf0ebAjl9Xe0DTwSYs
WGMZ2NG9x+cYk9RUU1wQK7v0CiYxzhLnrmPkhzhA9eQAcU4G3oPDoPfVleFMWS6Wc+vgFOI41PZq
IAKCrFXc7/faKHjlkxuZxMHGlyX+k61B3jUQeF8v2mqHINgXwAWzWSeqznaqR/V1SWcu5yoQ7W1k
/TdR5b8rwt+sCOi5bFh0f74izBDiZ3i8P64K33/pP10BRrnYnr4V/pfH/Puq4HgfyJHDEmQgHmOK
9QNaT1qsCjTQdCRcJFPRUvhjcaArAIRstlxgb2JMy7rxDxjEv7xVLBYFB22kBdOY3vC7d5jo7Qr3
YQDUlaCeaJnkgXVj1kN5wlr/d4apX96XHIsmBhmpszREvA+06xtdA9krciD0AyY/OvonWuLeI51J
91jNASw/XIr/n32BhUp/1ikSa4ai7/0bs9ZM9qN0p/cOTjpiYPUSJWQM25LHmGUvbyGyrE3liodh
xrf/9cF/VtLzup5H1WjpaemwxftFCFNpeqMYAOX7qW7brxkuBHuBc9o9XlIKLyFBvqH/3Vf+L6fY
4mzN+yEU5XR4f5bfYLyI64H6co8WU90yh22/9nkGhh9PLCmF+viPD8irTgcYyRFnH84vhgzKi5JC
wtuRa0BakEudPIYtbwnX1D5D0fmOQ/9TMa/45bzSugIRh3rC4+Qal5fdDwLHsRH0LnzV77pCVQk1
tg+akWEvMlQX3VdG9ykSJzelue6MiThX+F8f87J0hmVoJ1RGgdM453ZkFrHAG9uRzzLzh4Xy1NNo
uH9zF2BE+qXphuuLLRu3oA6L/NKU++Hz5oz4gjhrux0ej0A+aJlh+VdNkBIICGIONkvFTOkA53Zk
4t/MgQQ8g+MZ9D6xAXpo2wc2ruD8xznIw2xqexHaKfdS4xs4LSZXnFQUZkzlkApmOI/JWcpAp2XL
KrEmgd60masUtPiLYaTJsSnRDZy02oHz1M1ZiqVGNIaYUxF90HDpYqr7wnpxe7McV3Y9qX7tJpUR
X9WmpW5tVgl7FbnEk+1ivdc+xWno+eeqNmpuOR9eEE2KZmTgT0MlFOI37lIVBeTwRbG6bqXXyzuV
j8MRPgvpLfTxYI0Bbzdm3YL3WF8yD1XfKGqtFq12UpEAp/yqfO7m4JSp1okc6hM0farvy2c3M/tb
vWlInPOqGeqg9JjYB1ETBFUTbFNQhxiLrPfLZzNs1VmrNPFgtVTS0RRZXyyPCNZ9Pnrq2S5aMixs
IAUNZ5Zcik4i0YVWhMAlSxsOeAn8MeIkIU3AJeYr7TiP7tRz3mpJMo7HRZtocj4O1WR9+RYPGjTe
ujIHi5ET5ZvLloAuwaKhS3H+dq+GcUCQVmhGQ3cdJQrpPdljRDBafFlj7Mtm2wzwGrCHjUnI9seP
MuJptCpDcWt4brdupRF+IlbQe8RaQOprm3SEnnxLOulzIsqKxi2fccXy8F/SvsaasLs0I1WC/Bfu
DODq2rdkzVofufzmvM/rupGADQo3TilPd/msFBDzZVBgY96AF2Ix9UJh7ruQaBJmMITgRYOEPOrC
rt9dzj8FuLU0O1euw8RxVp6rhVjNc08/XX6m9f18mRFfxLoxhTuN73oXOm2/GiDMbbqq4QYO58cD
kMtQ7pom9v0r0YB/WvZEGqK4VaiO8McIekctRuCOOZ2rx6e2spsSnR4CdXVPeLxeE2BXQNHapDGy
GZ8WIs3QNBL6HhqAw1gHJE4eHpqmjbTtqHcEFEIUGf1zWeZWSt1t0R7IQ+BaR2PyxmcbTerXftQq
ejtxM0W3A9H1w6eG0x9umzzvtw0caVLt9YQZnsuksIDZtdCsnmTGoHkoTT9cQypjzJd748ZjNluF
ldoPZiU3zHrMk+UWRNb1A52kUV21QaEe7KwrlmHpR1x2bTzR/8A5iPLiqdGNalWGo71oRyVuNNwq
TPCqJli0BAh8bmXiAWw0m8FkBh2pq97R+p10aZ8uOt0oAFQX0wldUvAVhQqhQFnkHJAx2yeIFp7P
5FmOR5EPGRecVL2CBncwZ9tM7VcvQji1arQOeS83t3dAzqLylSf7Bua44/iPJqaAfEUs0sc2DDRI
BBU6eCc+Mc7C1VUNJku2cExuum+hOpfAt1DwLwvWZXXmNce9jF0jjIhNJYp0mEioGpu2fLbwOz5m
Y0gT3AnczFpYfa/OgNyRO4XsLUopCOZtEkVEYzJ8wfMePMaWzYJZGMlDrOnxp7imRwPDxTL3/hww
GDE82bulp4fEl/j5itdo8WBbGLijOF81fI1gI8zMtQ4WtCHv09SU4nNWa9q0n8BfuXsckDAMlqJs
1AZFUg0AhcijlynoLXtd55C2vdI/Eq0V3NZNHO4D13vAQlE9pm39ZczUvPpH4rHJkIvEHedJERJk
L6xSRAekYcbnTvO7YYlZXL8GhuTc05VIHDCBw96CEtGvzKESZOUI50r6Re1uPNjtN6ozVLeZpPGY
hW65wl4uERiQbrmSIzB0+lfSIt3S9PNTDlbhJRUmP1/yxqo/EmFm+C/kYEX1oqpKv9hMbkHdYQRJ
J2msJtoRPigTTCfzy8UE9v1pdNxiF0E2vHFCCM0xX2nriBLS+Wj4zTMgKPYis3XpaA4ROUii57JW
0IjXEXQTFguZBvWJoIRxj1DCPWlzUBPjf6LkCExtvupp7B0t3+I1mAD+DRZVx53SBHgVAZ3MtxLM
ezhxWJ5O3yLhKttgTY89/p4e6unWbkPv2AxcmmXKxDhY0APkMzku0JkIEUNAmkbOLahM8sds0ngy
oIMJ631NphbWMtbB3ppdVJ5FhKJXptoydmfNe8zLJFsyAARgaXJ42xpoNToj7/Gi5sCYo+WXCZZ9
hzWXZZLZLyAQEF98ixElf3jbDjl95q4c5HHoOnI7UoscSzhfzdfcpM+/wBTJHYHz1/py0Sg3kcU6
nQGan7MyCwB5aYvb8EDnWdjbbx9L5BaZgFUYs5PwNY3XlzNHThHrW+9wLqvbtmfvm7nkJoopJRiR
wAM7Zw4xZlJdC/Tr5lKHbfI8GAQ13BhWz6dmZs13HfqZyZeDlHbOsirThreF3coiW6RhMAcMDEwU
HQfgl7QPXdLExOhV1njvE230bIeChRUpRnwcylqRgJF2ccMrQ2D3cKZiZN1M7aOcTLdhXXTEfVpo
+qHsQu2trStvG3YDkxk+M7ucSCMWylADt4Wb1nMaldeKBxMKGq1dsgKSTe3MoW+BiuYzSkMEbImF
lXjZla7FC7Nmqbr35ysKlpTLhPWTqMWGy6iJiqqhNSCMEWbblFq0Tl3L12dim7Qk54mt5b1tIhK/
7+GP2iWsnzAI3XOaMPfhVVV6k4kpLqjGaAPARgvEx9hltxxs1dBaC1CD6kzYlbWOdAYzgHiyCPdc
6i8G8oy2GakJeCoJgT3g7QpRj7U9+UPhuOZ/1UohlTmk8VRec/mrc+GysiQwPZ6U5kUHraWLDEGU
V8/oZrsAicZiVA6t3G6w+B6VvcpnErrueFdyxLZTZeZd4LKkm3XQbWg0iFU9iWxRKzy3aHyDRdCm
4gxGFiQb25B6EZNbsBC03xdwmJI3EpatjdsX/s6biixatBXWeJ7AYcmq8JbX1ZuWjjeeksOe+5qN
QYfijCaqfmNlY7/q9WxpN2O2Ux3qKPbG/r2iub6JeYmuyHMYGA/JG4nT/loZXX7H1ea9nKv0wJsv
28oswaGhmS0mEXsdeOl1lzB+NTlVN/pYBh9LmvPPdWGYJxRhcbE0A50NpKq2qZfmK7u/NTNxZueX
rw2mxm+W7VsH07ykf2SQ9XSmW87AAHanxdNvVmVzQWTHI7zBizqEKxj1iBzZEfTlUuMN3CxG+FCs
IKHOCsH7itWwjUnoqgxtb+OSLq8bYgzLBdmmJI/ZNXfk1Ptcex+fanM7JkPM+Jdt97cW75+WUfJ9
VeLSiMC/R2NB0IJ4X/ajFYo93njlrrzEpbGNJUasnje+/7AKphuKD59eBmW/pHD7uR71/LBliNeW
uzS357A9xxEP6GCIgJOKuDFbzqXLZTn86+P+MhLguMgtLNumMoV7PX//H6ouSvLUZM5S7i4xr60G
nSBrVKo2gxOyfhVZPp5tO2Qtrvp5l/vXR/9FqM7R54AohhE2H+I9iWNsYronwi52g+VTgExubTy4
86obO2SqoEwv+VOH6/B8CXZFsMHifvkI/3bs/r5jN89//rpjd/2bil6Ldz27+df+6OSbNODRjJlM
ZWHu6ty2v3fyL01+cD+gjL4ZOP7o5F+69sRdzN5LnHuX/v/3OAyTOAzcGzj80dvhTccW9U96du+e
Xh23FsQt15KQZZhuyndNuyqWQK3BgB551UXjF1lI5rm5dFq51kOPbDp68bjMx11E7HOm7QsjLK0a
V4KT7woIVlsblN/X2gw69Gh6aS1JmeynK5Xbzm9VnbKptBkwT9UubwM7YcuRpMNIy70hkLcLsOka
Rkmt6uQ1BcQYsNQQVjzFoXejR1rr3PVFN9Mb2QzU5Xhv4kIA+Tf0rf6cmnTfx8UkNV7SNU6GHHqG
q6FhdB1tYfSZNU4JgdZWokLG+WRVu/ch7fJiAMlJmcckOZPtxGuHNM7mgc6ILdb06M1U/4Qiu506
qpPeNcgA0dHqXEVY/7o1Sv7XUGvqjVOV461FdKVDgPcQ86v2qE2fyxwNzjeKxL8P4N89gNL665b5
Tf1bUOQ/PXzffuX3h09gaLIxlmN8hb+BkO4/D58hP8w9ZJdbf56i/dgwtz/gCkJYx/NF5sElz+/7
wyfxW3mwPBz66ETV2Hin/sHDZ84jwfI/Fmv65HJ+b4J1wu5tMfx99/QlTccsp/Oi2zjxzBiZidAx
atSYFG48v5QS4Sw6qy26hRworY/nz1oMaB+Wid8DVD9V3LPlwknoXlIeJbNHwwWEqD6B0tUSqNVJ
nS3KPk92OAr04XZGWX/N9JI4JZpreeQua+Rq5IFgvQnCRREaidtvCw+xLZDf+JBBtHwzKYMQ0DYQ
YrX5BadsJAtOIivCxgPCp8DWni1IcNsAbPTK9FL9Jkmiol/mJoEXiEPqDI9hWtbWYjKl9hHe7our
bLY4hLIsCGtzTnbYR/uI5/6oEhnNpqzu8xCj4JF66dkLwiTCc+24SUjKpxpv+w6G/6o00GCvzZJv
jGJpImW2qdJyRdkdXlV+smFaFizhktkvEQvGx6a3w/hkGUrDv146N1GtsxtGehGijiXHG9VuiPMf
GKrXLxpsZ+O9g5yRPoRfjk/+WGD51b2+Y9frB/eONH0YdzCEqUf5+PvI9sOraVDqCT2wsLYoTHR0
fWa/BivUkDkGL1BsnNYOkVNHZvlprBVU4KCiUiGUKDtoTa7T5pnZ91iSJpfx4+BgWk8lt0Q8RbMJ
RmFtxY7cNPXKTp3xue3Gyr7lm8yK+ASK9gqNtFpFemeuG50Shjyi8M2pU8rhIEp2RJMAWg5MNNxz
dhqeB+eumiQNgzxMghUojeIugdl8AD4PdimrxJ2Gi2ed9xkln0QPjSDDsr/iURYrpoSIWJDCYN0a
QVaz2I6IUzZVjtRfBijPr/W8053yYND7dBGZwcZ1XQQ8GZaBrA/z8lYmVVjspxyvHYaeCPAW8k42
r5i/G0pXhO0iAvbMAAgkuAA/RtQvZ++uawKu1SR65576MRpWzgzAfqSyRotDvrvO6ADtIO2gkI6u
qdQcrmYETXGAcltTjZdB+DWrwCov4xSEKDr3MdOOPePYZum7qjjB0o6OPda8K9vPhy9GFoIjSWgY
roEQZuNewSKzcGwbeU3nw9bDHVYP1Eq8b1NEjmLExTJMkCNhR2TOJg+i6DZSTGxgD6AnBHHhZzzZ
vuuQ0lxCeV1BeqYpU5Ln2x+nKeqqlaFJ4NohV3NV9lkvQKrOMbHxJTKWhiTxsYR2ZM61mrLhlDYk
zdaJ063CgLQd7jipIR9zmKOkmhOdtKJIIfBc8mvZY5NAm82xtsYccNt6qgoOUm/ofLXxdEccwCvM
T9JyG80mOde14pGRNczxaYM/JoN7043Fk/ILXS7cOZJ3mtBqbUn4qPMt/yfND3YPbbtjJRrvZeWp
Ym9YNkVJBHXG3qZ6aAx7J/aJd0dN9zbQ27M6imYzsprpvgcKUmKQDAVJfv6oVm6piSuzafTryY+N
O5kPPI++9OKMpAxWM6ujoErGClabMt1DrLkoT91BU+qoIItcOWaTQ0qjfbR1cVOuUxH4NBK5VgWR
3lO8Qvdj3mnlqPcbyCqoZb3YuCKgzlubbqx5aw3gUYh6UImHcpLRSifBhetM7kn8UldO/IXAR+0j
eTz9c4PaoIY7LSXPmlQ9IYMThDhha+2+DgK5BMUaN2sbnkF9xQ9Iokc0VK4LrOfliCjLnShlZKNZ
bD5GRq6lvoBULXv0+na4NBpbJzfcrgEL5WhWdxqa6WLtz7BW0CkWodrXENlBkru5nz6IMTAf+2H6
JLmFgfg1c0I8pgBjZ7uDcwcBX6yC1h9XrRFWewfzpA4RFzksHGAf2Zoa1Dn3G3lKM4MRV4Y1V1xD
5Cmup3ay461bFeZT1aqnQJGXsUAgRRcFoUXq0nnWW9o/Pdif62yOPJ9G0ZwpluN6WfD+Cu6wQ/k1
IxuZjtO4y0ynBZO8lBqStUPVsGqc0HOLzb8FTd5G7fh3+ylB2NhfFTTX0SsMxS8/76i+/dL3HZVL
gp+YcUS/lyxUOt/LGQ8xgU7+MPspi0Cqn3ZU7geBnWHeU1HumJcq9j87KsqOP8wMs6bhH+yo3o90
yd4SJlFmDMvZ0/3aJKgUJroqbcRVjqaUxaYPCFLd1VYfwQDWcztjjzNmxTFOBMl7EXzdvSrHEJcZ
0Ri0QiMCqcSKYZLJOMeK7Wkk1U6mMr4KDKiXC9r5PD1V3rAr++FM/xeFwbutINNnPrDLqdUZSCP5
mv/7j22GBjGRX08YzgLGjSIEZm5hsTqOvaOja54Han99QNPlWv24++SQ8H2YJqMXIa2Rc/bzIbUo
NUutK4Ir2/aORetoBDT3EHi3MUzkSifiUEMhVOvls0djvSLQXPaO3NGJ7P0NZCDWZt+J6MVMvcNZ
QfzUTVtjnv+6OR2hNUE86pZsGvHAUtlOvBxy+hbNDK0Oov9j7zyWI0eyNf0us0cZ4NCL2YSOoA4y
qTYwpoIW7nDIp58PzGrrKmbfzKmZbds1a7uLSiIC4eKc//yC9GCwPqzEcDCS5bwmFQpsFbUr79rw
GMEUSyYz1QWuslWz4O4ELqYMC6M+3iofg8rND0hkoAMlOIVfRK5L3XbdLkJsdzUtPAxl2SwCzAPd
N2WXTHwcg/nArBvS5gPSduEmU3OgIg+HePs+uTYZG6iNTGLxYKH9nlfpO87Sqky+AP0x+/QGPsYo
0mDcojdjuNoPwMFeLWRyMyYlIM37JIgs2CURUrrJnK6kIawHkSVWeyGQ+Itryn6gU8+fvOZZkBOb
nLRqWX9xu4xocVvuz7OqxAPJxmJ8agJrhAIh9IKXv5/fFGpcqKoJlhmCyvlHBDHx6IKYjnjVdDmf
DjEryPr4zmdgTJUlt1Fv0YHXqlpusuE9Giiv3LdsiKPHDkXP458D2cFS5Uam3l3idfxps5W8pJTI
ETQtjtbtczJw8Ryc2SxLslFysC83tXktqVEwyRtdLef7CdAWKiCmttZFPFOXnublJ/GXMRnJvTm/
H8ONi1BCUtukhTZopBlVXiXxMN8ZgZmMEGzYvFAdrGAjJfLSbasmNmERLhwc5fmDv6l7nLeJJoox
WJCYgYlhnB48LfQ1hevoozyPQG1nt6vf4ky7VxNxMY8GBv3XQ98Utyhj4zeBxvBQM74K1pgL+2+L
c/9TY5vkZMB/x4JvwOytp4cI1kk28MZJasyZbpAeM27RqYYEAstW34kULTECXp9l0ysirwn2Lj11
Y+qRuX3rxkZVrMtO2ta8mgDqiAPNWJHiy1CO/HY0Bc7wHQZ7B5jXOETXNMvdC5neesjwB0rXdcwa
aTEkZ9Bfh9YDZuD8PEVuSJLSkZaDrgwz1A3SHZoX3gyby88qNmXe1EO0gzTVtM/vnISAI15tkUDy
glPRUJDlzA0uXKgWDYBxiwNrn9X5LovEeEsTKw9dMk/jpV3hTr3yazQwWw87nHllsdvC7Y+pPi52
DDgIoa8v6CeEegDKMYxHg7wJeamFMhSOSiGfpJhsjl+K1in8lCLRzs8RWsrDWBowJKOe8encOxwQ
87QQjmA9LW2nOYBuh2HMi8DBSZEwHoDCMj5g9zQQMO31+0Im6IUfrl5YL6Dwy6bQCrbzahyW+XDl
1OIh7TAFXQfou7xnQuU6cZNFpGUwTLPeNcGMfRNUNKQrMUBpcNyIM5zOolhlr0xjMZen3Iz1V5tk
mvxJcUJYWPFFaNlvQIMrL1iNBIlg6lvEUGMQH/GXYOhmp1b6/OaaGInrTM/2+BQQBJR/A0sTZL5i
mx5H2xIFlLiBjcLGpS/PYu8YVSIoBd02CPExwZdYoSP3AbeMNDZfSQBqV2kaB9ekaITPbt9F63q2
7gmCGZkhl3X3aaonY5vrNtmwMJbBWJwc7SKMNnYUpfA8GfwyELQmd5P4pXswMM8YLmsnk0b6FDOR
bndQR72KpqWZ0A5hCnpsYMM9tm4j1ujyiA3qmc+QgUkJTpBNir9CcLByEX8u2sj/NsZ2RDisqm40
c7gOY5JpmxdqvPNqP3517b7aoqdCJ1u19pkwjerVAs3fiQp2Ksk8DOVN7atbeDH52m8WCYzAGOQq
beLik8hafxWard7hfTmujH5ETYt56LYvh+YGxkt56Tp9t+0Gv7jjWG9es7BL7nunuB0wccz2ijpz
J1GJLAko1b5P6/Q+br3i01A6bbxTulocIKgKilzOpwIR/g7SHA6DcmC2Wfg+x15v1w9cOs1z5ZZN
ssnmttoFaCWeIF0tr7ZMw1XguV2Fvqobr2G5oGhJe6Y5kd9+T5WvNkXnOAcBKWI3FEJcMxf2nQ1e
qBWRYhPlwKbFNuFCtmW9Dwo5FfStdn30k1HsYte6y6K62ZswezeK7/ic5aoZuKV6D1JSZPXolPzu
WmonuscJxdsbxGXtXCP01kZmQOWaJo9kRxzOLjiwp4NZVdNxMKzwOEOa2U6tUmstHEYc3QTPpmq9
hz7t568mQ/QLhKfzhaoUifS/rlA+8N2oTwDa+D+AbliqsB//Xp/IuqT1KproNOpGHfCYLdbmAAyN
yYfCnNbEjZ/4gd8lhn5AxN+f6rruEviGjRa8wL8/lTh2rIUHRqGYjDQvuE1wMDRaUGP8+tt9oMu+
P4eZGcxDqj3BjODvz+mT2uvakD7Hgf7AmWoyw6mrEUbKGHFg/POHMcTCy54CGcrsh1eJ9qc1YorA
E67K4bauE+eIg0OxNsgW+w1V9udCNkBSsvApmdVRz38oZCW5lY0xmt7J9mDlVgwt9+4Q4sYQkPzV
+vXv5o//4Xl4OTEnQcriYTr9AUPFxo9tW5Tu6Z2z8+MKqpIl3BC4aeEVpROv99ev88NMkN+OLxfA
PkaawY/3sVif8BfRodLOSYHC9IyJTYofDlRu4GrEsHQFy5X7yChxZEM2l3F9/PoD/LxI30nBINcQ
c4GPP3zpunKkORY5XIiOFJxhMGxsYIA5/h+eAmkg9KDmwn3+sGqKSBBXl7beKdYJjJW0Yua8kFv+
+VNoKKGtA7mz8T48xUMBKF1CxE4hduwbL8UQUoyAVr9+yn9YJlgaol0B8Ift9XGZ5EQdpQ3xiycR
Qf1KFXgnpi0DtLAp0tC4m7Gff9PS/Xx+caZzhvG1HJv/78MXIx6SoOnCc05GHXnPVgdsPpuEDKEg
xqKCyFYG5V47s0R+/VV/PlkYGYfY6PNtQ/HTjoBVmJJt74pTvohsIkx8LvQy958z8LVfP+o/fEUW
h89knK1Oyy/+foj5eCTxqFKcRpWAVZUM4ueFVVc4LBgonsFmXFbNrx/6n76fxxbEmZKpvPtRpNeb
aWWD7lqngunIoVp0R4UZIMIxl+bn1896H7D/ZUTDVoeMjtzHcd6d9H7aaVhKBibnyQkLKeTUmVW6
oI2+WZybflbYmxQJQOREmQxniK6CWqu97mU/RjvHaB2aCyI/i1ighUpamGIkOcHPCnKvKX7zWn5e
4WDL9uLxyqAJgObDhVKl7oALKiwTUdo8KI3S5iUbDe7LPnNYaqjqf3dXfrT4e387jDpMrueQgPmP
HsFxAV5CIClLnAgetR1x3CXmaBz110BZXJkL0ZT1nkEIlRhkvvT9wiS303A8y1ZAapOYC8sdVVK6
1xMGXf9414coW0CD2Ayckh8HbEjsk7kP2PXv9PbMdLNX0oLtU4sANV0N0vwdjPPT2lzUEuwGoByW
KET9v28ImbZL0T/Np96JnDfcDSBGv0vfuNnpxn+9OP/TwxYqDMQCBDc/3QLBjNtvLMPpNIK93mZV
Hl6abUCX45oNXdKvH/bTlcM3Y1yKWyJW5BxnH7Y6dCirIXVxOkFkorHEdZuVxUakS/z1gwSyqL/j
UviXkJrAjcCXW3Q3f3+HBWHaowcVjgpCwVwy6eG6tRG0Ov8E329uL5psYQ46sRNcJkjrRjoS34ZY
is/9cawlmkL8cgpiFmiW1i0DqpfZh6OIZB4oC9TL3pnFgn4MMqc5HvDRvtUVEXO/s7D9+ffBSBOh
puBeg0D+sRRKyRFsiPZuT2JGRDzgZnBRDkm6/+fiGTxfXFy6l6E00kbG0x/WnY5NoQkTVyeFdPMY
CKIhV7ImhdYQkIWcavwtfrjcXn85GB2uNT8QbH0kSa75069UzdjBS0T3J0+OzjecRvuTcqLw8R0Q
IRIZVEfOhfupHkfxm5NOfFwixE+QqwEhiyczOecO+PsScQpCzAlQy04WrIxy3pgZVortfsIf2CYq
bYyCz56V586mr1urvSaliYsCImJ6EHrC0xtLwelsvlMz53zBa6TC/nbldLhbrmZof6ievDbbd/z9
W19P+HgwcE/dQwhDD5s9ki3rOxfS/qNalhcxB1QPk1ZWc+rV1GBV4KE8cYcRaKyNcnC/HOAoWqWy
j/1NEA8CL0FzodCaEB7vBtCGa+VpYz86qXdbT5Yx72sfnztQ7IrIYV8K8xJY2qwg67tdSEyyai6Z
PvnW2i+aeSAvXDLfquYUV4/UWjt94RKt2VmJDCECy9TVYN9mP9Rv9pxV+E4XVgZ41DVWYX0dVJAD
ihsZ+yUcmwUMneI8ue0n4uggFsu5PqJrAfQmkCBKDj+EM5WEOrSdpf9n8dnnEchLWCx1jWzYa0kF
M/Y7aHk6wM+OFY07U+8wh7BujOeGqWUCS7Iu6ss8lr2+a20yvzei8RdenVU2+bnG9gXeaKctCYUU
cUhuiuAy9rw6P/uN1X7F9JFvMdiZO3+zvYrRl5IWEJ0/FPzMo5nyD/nqKHQGPu59Y4VOuM1F5lz2
vE1CZZsObA7qBPkGDN94PDgIyJVGc+Ttg3JC19fbaHzXjN4i6/M8YPwpx6wz7kcI7DPaqIW5HJqV
A4STFIQy32D07OqzBbMW71SWC3YPoM1qbU3+AJkTXuux71Xr55tOI+qYmwrqtSc4wt05ZgWh/KCR
EP6Q+pdOj+HGMRkNiJx6tPr0+ocSCZZAO+9H4tHFSpBcpDD7MkdFQsTC0Q5SDPCvqiTwxLWRItf7
UQeA2bP65pgEq0Pi1eBmOFDZ00UEEBJI0LZ6/B7qObp9FyP9gODcouPD2Mvc08mE+5ZGCW7bbdei
pfmxrTzB2WIue2bwIdq/Ve8k8gGXuAdrJDD9ANoLNi8QGEHU8lxWkQw8OrOkcHmvol0wcyxf8e5P
Sa7bvcvFf4xmSDJ6i1x7KSQwWwGPq33nrbSyBYlVwPOrJqP9GS0TBP79+vO9DpAxAbvyL12fecQq
N9Mx2xFEbOJcSUTjvC8bg0lDMTm8WHw7HZwUQxGnd20l+SAWhjJq12Buc65Itxxfu9G3jR6gx83z
c1CHzDLdsbAevCyrnHWnonT6huCVJZsFUjh3E9G/3iaZqI1t9t/gl9zHjAHg0CTAFawVh2lOzg7W
tv9EYZ5DhXaVXsLSi7Rv4MRE0Vyma45wNzsVqgWtn2C7WRiKVHMAJIFv06k0zRGoDYQcO0mYNUxZ
hx83/n95Z7+Zk5JguNQc/zPxc/+t5qp4+yvx7M9/868xqfkHpQtnyQ+GprOENf05Jg3cP6CNURjS
F9oospd2F1tHnfzv/2VTP/w5FrXNP3CjpKGiH6YBZ3T3D6ai4C8f7moANPzYmLN6eIJDs1gKlb8M
F0OBnj+qg+JgB/ELrIpxpdu83mKC8kyY4r3qjUNldvI5KK3naWCldf60wxTmpFHhbGdDiqM9QHpp
i3AGyB3cY9jlBe6mZgPzRlZr3Yfq+4RGdwOlCHehoDUvjbhoXungzLNB0MoeeLbb2KSsr5sgTXfE
NY/bLvbPWZ8Gt8OcbvJAlxeEoWEKvKRCo0GSsE+E2JC4q06mVhCsyxvyAIk80o5eZcV45BSd71xG
GpuaaRAn7NA9cBzmGMiO0TFJ6UYcw7obZtvdtzp+8pwyZUY0oKYpi+RKcz9cZDafyTSr9BbHOLV1
GebcgiCQH1Q8diPW+fbIvEYSQFH6/VvdMWXq7X7YKKcZP6dVGHO3o4SyUSngnia9vdsO5lbh1Lkf
qmlxsCzGLUXnV4LX7Z3TYQea5p6z+KW9CSAI6P39KQvzclemnIoZbKj9rCv8Lv1wNWDPdS5lu9Pv
+QvGTbQ4ynaGHA+NHQLx+rV1DhtRPOvebZ5cXGtLDIhnS5fnHKyFrIRAdass8HP0IF1xpbC5HLYi
6E00lDJ/7uY6vcttAEG7JUnNtkmgXTUxxrcY/ET3yJHdCyefZvRdpctYSHsSa54mvVZ1MTwTY9J+
hQ8QPo6lTSByDYUJYySfwrwPy207YLVG4xfc+QPxZxVVN5EZoncP2kZM6qcZ4c3YrhaPFYPICxcJ
8B7xsXXtVCQTwO8q6C5i6O2XFEDBhogUi5cXio4wyE7KVSua6qTaCNOMGQLwSRpzJ1eSTEyJf3M+
GAT7lCk2ZnVNRpdt7cTgZ6++6DmhYfFVW1ek0WMmivo+4JLfjmVa3zMDQvHlLWXzMoCntcpeG1Jf
GT5bPnYdaT5buzIjb0SbNsYmkAuuO51DXesg82zbFAngDDXxYOth6cVwU98oyU0m4Qw9TulkflYd
NZNhQwNax63mrSpi1lSCApgXaKz7caIMxSTPekBBXYF/8yd90ZGCQaj2dMttRdJIh7newUUCnK2Y
z05nH9vEdFXW0AfI0gZrrV0vX9vYTG/hSPIHLT0mcluotNpOfTltRl1So7H/9imKfH81jsiZI+JN
GRsmunhsrCq9njAd/JrKud9bnd18c0eqiagjc+f9k2VR1gToeC3+PGML/y5eDIZTF5LgGnVqcOeM
rEHH0OX3AufvU+VW3UObOcO69hg5oOTki2u7nM5T5+pP/ljyHxYwvI5u/yMls562Ztj2+2xwstf3
lZa5mqfN8cLFpFYjTJAUsS04Tn0DLxFaYBJnDKRnWTw64SCehgqP3q0uHf9OubFzrLF1OVvYpGyU
0uRDxR2kBup3Tr3OqU4Y3fGrCQzLdsVQ6q/QQtNrqJneTWB5E8xSS5yx1Q3OgySTN2FFwm4N3eg1
FEquBrdM0lUVjfyhPuCJ/rQUG3Fi3Nez7Pcwpup7SdMOqXfxNlh+rXIoSRuIJ8qcNo8qvbZ0H6zr
jDc3wd64tJhQRbDCFvtbL+bPd0umtF+MrPqZ/0mD4CVQzrQWqNHWKEau2yoBg5puO6N96CUS+t6t
X6H7olD2pnUYXAnd3ZhDfJv0Zr4qdHIoM/UdmP6CpFIyd4xwXQn/PLb2zu6Tvfbmxxi94MalTrz0
PP5gE0HUx4dMNBMxOqKqz5p7rFsJu+72Vmp5Z6fJPrVkyF57DDQ3uRXEG89vMFH2KZvScrpOx3Az
jNmmjeqTXfnRraWN8cYaRbZDVTxhIRh4yZ5KHy9C1P7wLvNy5TdAfn2P1Z7GTCDZGMr6WsXjupfi
m6xAOmWSNhfZvMS6i5LsHOF+UZY+VIF7R9pfsc77zr5ZrOhfjFg8w/L8QuZqiQF6W+4IEtKrcqr6
rVHahA615F6tBHO3dUPHcd+h01jD3Zy/liiwGZXjSzwnSAr1eF9lXYOqPt/bGVEXrjvzA6eetRtl
h1HIMOWXuWd98pbWyA8lPklTeTRprw+0JXhoBl2DVX3OsCDsTk08NzvYmi/S7JzVSDDl5ZSb/kmx
8PfZhG8vyskX0yolEwZykqzpuz015yYN/G+p8NODA7D16nsGiZl5/kCIQPY2TYa9Za8zKrZlsDY7
ZpdRG+qTE0Ywuft55jyw++IQw1XEpxx61XpGbhdG97JsvyaTjrYmkPU1GMPQbG3I1ZoMP4EQvprJ
nkAGVl3WlgcLdcjvWFZqcZi2bon+crYD+roa5oORMcXLmw3URijWlmi+tfQpWwwij5CysH1qmjew
cbGRQRuSPtk/m4TIr82a2z5kSLBHcvcFKOIF1+K9Ocno02A10woSR79CNJeTtOsaV8pxP0VTBfud
bbjK0ip+DjLuYYbLG4227BL/U+gsYR58hVvZn30YkJ+gji41BOOjdet402kgf9Zd9QIu8BoqxKfM
72jGW6f8xkA7+6bxpTuFEHsXM9cIForR77jThx1ZCCcS3O0tdnbmNTSl+g6+2ohsT1JZ2Qb8/UYF
103fDK+VORWvg7Ds60XqCt2rnGC1pPMGK/2ak1ynnb9OKhdKRF4G4RIgFV/2o86tUysiCxvpFk9+
/KK7HZLQ0mRLxI/Qr4wbz8LsIrfFiAawrk0ClGNj25Pfeem7CqGpVeH9V0vG9ytnxq4b8lV9XeP1
e3LcMtpGErF61MrokdYNF4Ac4fp2JgsZ68qwMq51HLhHKoV8b5m13KZjEa2Lwa1hmavxOwZY4sYi
YfXToNLh0CS+fPLIBKCFmqoNVKBkPfgDnopOk65Nfz7m+IBdlH1vnMyaA6yxhDzUEclFjdIZqQVT
tKtTK+BjFRIKV/HZb4tg1apouMk9w7xSEeoIpuFqLwUZHh25KmtqhquxzsDgjX0sYm9dBPNLphSG
/1lFXtg4SLWerdyCrNAWu9Ix9RpzJmePhuEKGxTM/2AEQcCI7J1btP3tnFPj5cBJ3Fx9cDOhyL6H
uz8cAjs3XvDhvMZluP02+CkFiDfpXdh48Q43dPgjtoSupNJ006mZLQ6+uiJXlKQbt76pfPLzmrCb
Vq05uI92M6LlHeNNa0Oh8mwfT5aFZxwE2X6qrD1AebsuLPCRvo6/kZS3tzVXXo9ke9unWUfMyDie
UoheazjG0RGz18s0lsS+uO7Gx1H8OM3eeBFlQRLqTWYkubX17Pkc5pyu1oXfYSvab7NmCcPe5+WQ
xXdEH8sNW7gd4hVf2CH1LDSMmCshliYsQTDo6R1wmcbjSP07X7qUKvk6i8vchTuQwVsOGuQLLnG7
GRzKviPKs/RSkkjamNyLL0keDL2z8uyoFgduw6exdO4WscWurMJuHTvdcB/58wwqNbfXcebWu6x3
nSvtzs9yttPt3HjnNKzRz89an5OwEpsidLMb6TfuZ8yTpnUmqvmz1Vr6aihh3qVW/03FEy5qruiv
gr63N8SCOydnpPtZuaDOITSMy8H35DmmVME7AhL+ZPivEE8j5Mpd9jZoSPapoRxo2BENuZGCimeE
FeUSvUffp+M6aoKEq5JRz6iddG/i0xAuLBU3dy7g/wyrosi++mLoV44s1TWQ5bqonS8J6MMGhDM8
TfGMgDizlqI/npT+jGZFfyUBHak79BPq+NY52F7qHlUW3pt9F2IFTy1jbPJe58d5jnCSnBfrDSdV
xh12LfNTocziqk3KLzSgRApAXOxwXtHYO4OM1pu0Sr7IxdNOYw7z1e+95cyKtN4RRtnvlEVWAeWL
txXCHs86ChE02NbZTjPcvrI5bleWKOwT3oVy408zO424ukevG7oL2WAyOxc9UhA56eImryShNoQG
J58r2cJpj7KUlFGLkQL34GKXTWtIWBGRjcHXIDY5OHq4LgSOxAFJeD6wvl1Wn2e0fwRwRGiLOPIh
sK87c6geKor+rWvNwUVU63rXcjBuA2s+pguFqSFhkQt6zq/TuBteYKfivAqQma9cPEJwoM4GfId4
+A0OLuMNwVTk71ZpqB+gcihoWrqW1WzXaNZTPU/rMR1msnntVmMFJdv+e9KW5cG3dXpQEqRsNKpv
+QgTtJ0in/axvcwVyRdNrIKzB+XrNk50c0YCNpO2JKluM8dYuXEdbFVkp5ssDKITH+wTjV+08cOk
3hlZGRwLz4jVj4nnf1Gf36A+JIItNvv/M+pzhY96zQDgr7DPn//oX7APrp1LcCKsnr+lsYXuH1QO
SzA39PZ/oT2Y75Erv0jm/YBFg87w3+iPt2iGgYj4D5Ciwqb5J/CP+yEa3GVEgwyLYTn9PgQg9yOP
Q1mc4J2MYeBSwEsOndjrNXkUkZhWjef0L2Zc+hBm3fqcNlN1PQ+EVskA4uma8zfb0vaa95nO52mr
xJjfJIHO8pVnwAgMfbUfw9Q+aRyr8cdKG7lxA+bAqzoKHeR0EJ13KKWSi54890szpode1aK4bBKV
35JJHuxLNvY+8iPyXvLC0WtclKJN2+Xefk4TdcwZFl517JvNPLc0l3bHnGVVDoG4mFASPaWdwOTI
xw50PcLRXNtJR7doCH3oqzo61+/JcukSMteZn/N8rt/8vAiu5tyObMwoAoy5HcYYA44bOzpD72aI
xoABiIeQcZ0gcDpaU+QcciWML0ON6wTRsyFHXRUc66hEoTqKSK6TsrFugZu6vbZtdaZSHE5Zjrx0
NeUZ16OdiW+ZSSmWuZBmm6Kx5cqAi3wd09FftM1sfKneoz6spgazn2V1nFL53KPLOuNiDT+XsPBP
SaP1fRjqEV8UY1afF+LzszLyPFx3LimPtGZZRy8TMnMPKlgRzLZWAk/PY+KGub9m0KbeJEOdbi2c
4QkPW8GbrorPRYpUK5xTvbOQL36ZTTIZUlPdGHPsnnKlm5OK5vmiiQpkna7f7vwxaMWGahX3KXPq
hOJHjfPnMA3xY+Utdfy10mh3orWLi8nyo7WqS48vihURpX/UXVqL4Xnmmsl+lMiUoDQlT7lOyVEb
qoYKaRo5v0t83awNpAZOeIa5Oe0LC/AoldNddU6I9XRXY+NO/juShGQG/yjiyQRzowPGetW2gNbD
cfieZqJT62Zcpv6ku5G8kyXVbQqBm5t38i8BYOaNO080sCoorxqNl4wwGAWtqYE4imsigiaEhU38
SCEivFUI1vNZjoODKBBuLAY7iv8KXvJhbmaGLAglYmDQCs1T6YZ3cTRR9QbGtklKDK6xJ/GUe50W
Yf+l4tY5mot6YcgMI9n0bTftnSoZL+ZZey3DCV0R6JdFz0bpxcYpkkJmW2Ra1lc5mG23SsyhO/fz
UEfbHpvCFx0WOKLFlezurK6Sr6C0Yh02ZLHlylb9mqiq6dxChw0Ojp0P7UoFIU5LYmpXYWmPAJNU
lEvAl2U/2r2JmBZRxOfOwzh9haRwgR4wvDo0cRW8Zkior8gPnMwjc73wgUuQKmzK/IgErIR+etMg
utwFSVW+MX0KP6nU+WyYQ7PxGmVfWZ03fXMbNQHl4dhbbUl9qJ6zuGutdaEyTXtF7PQLeTqKkFk/
a47A2HpTGj2Xp3bd8DIRo940Wt3BNgmdlUzZz8qkZZpARLYBo1HyT30PiQre/yMdxxIAQLs6aHkC
5/NPrtkiPLCTLOA9OATudB3HmrInf22EjbnvicM7Axi6lAsmCY1GqCNn6/jKfBF5EmKVzonaC7MB
V8EeM8OVpSmO8WTL69wBcCV5yNZnFaTOgviW2VOeZnJaSUvbAyda1B2jeKyCNc4FzWuPIJVkPLgO
B2nCDV255tTeOLicfKldv0SlZGU9VsqTweEyJ+GqNrJQrbA97HeEdMlXb5iGbxJjr5fJqawru01B
NfXQBnTJ7qSidRjZ8iaZwgh1pGgwsU8GcHIcasTaMpv7OG+bTZCHw4XyMCEu4TxvqKlOTjORl11V
JILQLm36GCPljFxIxrSO3I9m+RBXbrdv1cCMG3oM7b2C1gx1fqrWoe69rTTH+ets92O57S1Pbmq7
K7dmnfSIVswguxlNq+i7C4cGAgTMAWRIn2ZGCNUBDKzKzWcEnR4dQ6JsS+vnrqOxuInGCAiKLMkb
K0NWAF6sKKcK8+xZfnzLsThCWMznYx8Pj65TVWcJxeVMvEAkVmaaRY/YPFXPGPkFHW481XBKGHs/
BpVHt9IObKsgbapbsxvLW4RbctfGJTrxNHdgFJR0gj2JFZmrkF1aXHlkukxAwSLsdjLwZUY5WJLq
FJp8XC83dlYLgrdqIQuw1YlKXFlgaqRP8fHnUYsr160i1A6zju6dQHnHLM2Hh7gzGM0mfZR8s2dj
uqmMuCuX2ryGDzBF1/i5NfcgKP4x5ot/aYBqj8OkXDoOcAEML0kPcLKRfAvA8UNsMUbI8GtbjZbu
tlJHHcIAl/MIq9P5QujZX6YmgDVDdiuLDqWBFPZNVGOpxiGbR+dhjo61l4krTGjiel3Njs9e6+rb
GDHJfnmfD6oercswm9WB48LfZ1IZOALQY9EzDO4dM6Tka0Q/dEhHA4heyRH9nWvq6TTN/nQncjXs
MVkLj73VtY8qqsvb3nL7A/vJA27qagVS5IclPxEwFGPrydzorEqGdWeH8m4gIYRCO7PDNTIXa5u4
qXnIZOHcdHkZXc1+OB5bLkamx2K4rsLgi1mn4RertUVN0KArn9OuSF5N1OfHlgQ6EuoTEiXSnqOG
5ZeQx+UUNpaUpunv0j7Lb6OwHl4b3x82uba8F1GnwY2YKnbekjaxgv0slpHA4M5bpYSo7zEKfUZq
RB/RJxj2QOuX3aLuDgQtTjmEL6kR5fcwflp56ykmCge8YiSpD56Xu2iaLGleCg8YfI8QvzLlivxA
Ai64+HnztZineyXjzYiR8bSzE8/f4aKwQElI9GjLl/GQqLMLrQqCFzptJM9uY7vpm8AmpcJeLzfd
rcIiMV6s8UY5e1eWhbhX7+s4T83uxJIVmBL62IIa7ZuM5hdq3/EJz/HqS9aP4jHUnf9AzGlzQrf1
ICt/2pa2LI++bJu13/XABfXiNj6/cAASZZ68Zdp78WkSP8Pvp4JwQOpXrdu9+CGgoecHxa20iu3g
INLnxxGrQDX5scK+9bs9uz24VCPzfDVIO0CO0aXFgcGCvrNdwofWwPoJ+Z0qjOOHwOuIiJvFfJcQ
x4JopQaxN/7bQhFF/X8jMIZu8usWiuyzttZ/G53Tmiz/6t89FPxs20fvA4X5b4ZJof+HQLxAMMe7
iJgW69/NVPiHHaBDYxwiFs6zz1T9z1G6Y///mJxbluApfyW+mXQoWLUABy0caxyYPlDt7CQPS+3g
CFSZRp3Ibm05nrEZwVQPqbbGZkvHAtpJZE+jdiNFpL31Gm1/G8eCUKZyToEfuL2uRtqKEOs7UJOn
cS4c59EKGZBuhtb6HAci/lSO4L9p7LlPvePoK2nG+nZpzaJdWmfsjzox/CsSEJaphIf9xR6zj/wA
Zlpd+HiTH8qRw1Zp+7OBz9x0gYxzDFAmCH3ZZ6FTfbLzqPMv21nOJrGN3kBN5ZR29zV7Vz2LFvzK
+z/snUdv5Gi6pf/KxexZoDfA3FmQDIZVSBHy2hCSMkVPfvTm189DVfV0VQLdt3twNwPMppBZmalw
jI+vOec5xNA4KRlOc0u1wnDb1xpZ82JL61/H1BhREvBtlm4ysA2riK6wRJDx2d5HsAdZAbIYyjYi
D5NHBcSgG2EcXbwmSfElwcxqf1hNVd+b7MT3LRHKW3VKf+QIWjcJxzPcpTph1876aJuqycOcadmd
SWmZ7vgr2g31YFj43aQlRM9o9IQM/rVNp0jvQGRIjZPTYlwFAiisSkfb1DTo7Ilslmg4fGqDyk1q
r4QtGzeDg5GT+6Gl7HvHqZHLL074tBS2dS8sI3xoOnDecCg6TWIpJIz8yO2Qgt2CU/0yjE28Wfnw
XmZaFu+BGNy6Z/9nkhF57ISFg7wvRvowE/ksBrl5PHY9I3RPikS8sRJzudZlRLTONozYGmeKmWFZ
xGahdiNQkXEpmU3OQ+zpYc1qbA7DHWBM9UUs2sziqpWWBye3ch0YHNNnqkfZzp8SSpryMYLrDs6h
R5w2SZuxyx1oo5gKaZH2cWQQU1ukOeuP96jltOeTA11iGDl7yVZnmyj082KEgBLlsNyYTqnsMX1d
7TgkhQiftJdlK0yLbS8IaAI/vdh0SOzpO5Ka80XSuAkb6rjJl3DwaLRhH0vWQzYZPsES+6hvbozZ
ZoVJTK2VVGe9XmBoGtlWn4oQvlAZkL7UPtISXSbizNyGhwkiCiWmDPOrIo9LgPcuDEL4ItjQWprC
ON4sZp2e6kIi7NLQs6CjWzqsIBI3a5UWOQnkFWCkyUFnzxTA5U2OQCSXvVzz1VTNXH10ZvWt7Gzd
q5XIctO4g2ndpUNQlVbXHUg/SPfIGT8aZHgHmpnoWGPpo5AvkHyIeYvvlAWS6AN9IXAKZ66fAIUm
nU1ipCIUsrAB1/xkOf1iTQhJHGx7Lp0V2369ydjL6fYIyHKOTqUxlS7eJbGt0+UeojSDVbYgtBoG
kaNNqtzx7NNjasykF4cT0buQEfqfTBZm34413hy+bDtmwX7G1pU11dLtqrrel6OBsiO/ZuBtFiVE
0NkzlFCXh8Tk/i63hKlG45UksD0KX9W3ZRKXUt79CPKIPeiPbV1v7Xm6SVVpItm3n4JG5GSYhUvr
RqH+xDIBYX1ZtL5S5D9zXW4IQxxNH59Ef59I5Y1dK7CF6WzdGj82Sgf7Rhe0NmkxYcEk9IG5q6pf
5D7GFTo1pWc5w8i1JVqFeEe8iwgGW0+ii9vZTf5JxYi/XpWdg8lxeegbrKZTqKVn9hvprme47POt
UC4s4C4D1BXJ5kUtVXme6PZA8XKaZX1oQVVNW+kohKpfE7U2D5Vgj8sHhhZwEs6rVccvstSiA1Sn
r7gj/Bn4P9repM5dU7Fnz8Dxe+hnstJbjvUL3R282MV09llqXUOzuYxA6wKOCftYpRJapTYzu2fO
ld5XByskO0DrAFqDWPHqLuu2Mh9UwHatxwpqxFcQRg4ltwwWQOp8PS1e20hVPbyst0RRB+UaEjil
As1M2V5bk4ZSYi0U9nIapFqm8fQq/T3WkzNSH+4OdehNmeJsk7R7yMvMDFRUD/djNt4IaDIezUH6
CA/i0QD1zahpeG8X5wWA717tDZPruBdBkedsINUxaMdm7Qi2jpqGvIu1flaVqN4S1vhZGrOxMZql
3cmd+iBCi30bEwKiCpgNHA3mF2fg79feEae8jZ/o7xZXzRf6QoZZnLQbMq/fEHHgWdYNL1vPUiHZ
d3arbVtiAK4TH90KOIvACpmL/ZYRc/aSG7bpN5rFV01CN6Faw401DxsCbg7IyrvAQCtAe0vDXw+0
SyS/VbGXzbm9zad+2cdVt+tEehiSMNt2BOKAO5cE5b8UcDPLPdBj1poPQf9R6b3+qUt8XtSRkn2e
F1m/xAXzIvwG9U3ew6Wex6HaiNSIP8Rkkpqs9qcpIQa7HPNHRR92rFxunIHtO8N/Z6M23f2AgagG
hP05TOXOseeXlIHlZuD14LivMk83rOQ4zNoeSoMS6HFok2mJ4uA8GXrOIpyMA5+cb+VoJEYUsPdn
tdhH2mtY9awY0JsDMsPVLEhj4GQaSP67i6ShzRjbxabXcV8TyUjbXRmpzwBbBGUv+pMalSF4BBXV
b09SEfT7x1ga19vzyKDLdADUG+dRttQnKAflrRyJYfJ1qEVR4s5L2l9LmEx7p82WwzRoj9DRxIeE
8DDahQVQgcCwRg28bq6Mjavr1TzsuM+Sydk5n4x77pSYaNOO5de1Nco7JD0SymvpsoLbb7MpeW4Z
bQX9ZFYH2pVntmL5w5RkB1WCGoHjZ/DVMq/fOF713cg89z1d2KECEGn22iTRxFfIXMzcTFzbFplX
0Gp6STu80jIgJJFt6SYC8/EknG5kf9naX2ZvRH6/LtCNWMvfK9sCFzdKNEy9/aplBoAzu7CeLAth
oxSa4NmsOH0oo1IGRIDrCClKgXBhIjyc3Kkx4AMjDHDSMkYHCQeyw9NDclNsivQH0KqPWZasq+OU
w7PWDiii+vjMdNfw54FbNoMxpfDspNFj1OQs+IXc5Md2WYh/pfmhRiijG9Zyuy4DVycZltjgDKyu
UAXYTKt23F/I67N3C+vOZ7Bfu4oIgIeBgMtAYaJL0C6JGCdoXj/qzP7kdM4DNoAO6+ywf0xS5WhC
8aMVbWbfgI6yCYXJDQJVOkwpgitjgxQRT6pSFUSBBsZCNepTSpg6yqN2PhX66OzGSpl8K64/86hQ
vH4iVuFOiEG554BsIa0QPG+7ZjfGObPRCCBBoWfcvFqpfK0RbRwjczaCnFrwSR4Z3nmIXW1oAPqs
3RfsJz9wIpgfOrtNt166yHFDOkIJv9kGw0gWqKtsbGF9QgE8HKx+kWgiZb/UyFanUVnTzsumDw8x
HveCysMDUjdEMZw+BUPPselZcmTFEN07AKMb5YZCyyvK4alxlr1JyAP+T3NbC2vxC4ymmz6MVqpD
Bc93MhxyJeUtn9rBSFedCxJwP69Ye056/zYgdEVpJBhPiVDzjbyCaRfW3P+yahfrJdjzUHQugBi0
vTj0mU+kwwHU4yZstHMapxp8DbPZ5sK0j4S7wN/pMGpmlgOfJUbwVDdXdIf6VlY+6KspmAAJbNIi
fMSuwZKhVv0QCB1jQiH81mhce0hDXM9zubHqfLeUXHdFM7UotFTFqySCNBM4ZYA5ao6TxHAhDzHy
qknUWbL4bXQ6QPjEN8s2b3HhiMepKquNJTsgNZLiOLJPQPdjQ5+ZKA2Bwug5KTuCe2Je7atKvzpQ
GbZmpH3mZf8IjsIgqGK5dOjoKJeNOZgACHmNYCass5nQYNXeSM3E3nqR1Cfcqi3hHkXxiKIS54EK
h2yaia4nZ0RyUb55aYwT2SVXE0tKsTwWtQAlAuDES6ow+ZE1kM0mFMcL1KMNgHZ3lvUCXY4dPlpK
fqrjXj83utN5fV1+UfySKB23GyVdiNyQGF5O+gAjqI2DJe+Lx0ZPEz/X+yiodThzOkNuim7bcGcp
zW+yiMNlHpEFO8yzz6YdfshtE/lONpnbeMymC4sLKXBaU/EIiaPqUYRzK4v0XE5zf1ZlhnhVPXpL
26xmA3k+A+o+SIote4tZaZ41DDjXHWs8sTT8UdFv5Ir0qtrLeyTYZyhtf6LNnXkzMpAUy55cvgEp
uLTN4y9GkmgvTUTeaMvErs6auzrRjuUUczzG6Mtw/cuBELS3UGg0NCrDVq0MBZtHerShFFAnyAc5
sx8Nwh2IulzeJ6v/DPvoo6oyrp9Ku/TdjVWFj8xYO5d2KnqTJIR4vZ7vmXvB39es0+LYL7ZAx+k4
1Tbj5uiqkS3OYcj4Vipl5aTr4pKOVGdSmyKP6peWcACUBOcsrEbKM+mOtcZgu1kxLdwSkBq5KneC
Gs++iIPZttt9wxX8NjdMX1c5sRaOsxtratu4yLq7wY2N4jUnU6LaQP0sztyykAlNlUZqX1s1lq/G
TXkZ4RHtBgk1lpya2TYF3M8ySgVO6VUZbml1VODb4BqiyRH149jbOQ4hoKJU1dneseJyqzslmS7z
Eh2JRjSDBhnt3CygyCrnlvSe9K5MJOXLSNr+uMSJeRCaTehTTuJ6X4VzYCChf9DLufLtRn2nh09v
slKnwY9kEq8ilkJtFZ20ydK8HvTbjYIvc1Mv07TVCNrw04FuiZWWFHTYAf0mQauhlcBSSoicpGXQ
VNUYXRMk9j6zDQlfqHyLbAcul0gZ+8Z5iCatM3dWPn/YBf41BtbvVpTzjlHU3pQ9c/4mnfdGMzAB
H4cz3BrKijaG4JQ5b0ihE0SBFsCkghG6JIySMqhZyBbnx7cOk1++O5E5Ue7R9Qe6StBKN6nQCzH/
oA/J99SNe6soQZwRpRtwXBkbTvOZj94oN3mGsDIWtzRTrAdSSd/SCjNx0ab0lYAqh0pal7MbbtXc
hUa6hfPcOseyLUlPzVLdV0PLcJkuexJeMbdCwHa05lYmnzJPdm2mK17TiNQFwSMfu6zuDm2lfdVL
fzPDL3HX3kJdkjNq93AzLVFxlzZ8jFVm4tnO4FTnOSYBcCyuSTyOnwFCO6KGvktUqEBZVdxEpvVU
2U67pb4mz2rVWrXTFJSKvI1G5h1EedDLGPEc9FnCj4J4BDGo+7lUAgRPdzNjfHObdcMeacC0avos
VSNUSSoYXncxLy9nXKO1HlAuTmVDDndxlQNSy8hH0iYUj3xTvX4NG5D7jjPSUBqfAvBjsNKPxDL2
tl7fTSDL9kk7s3Gu6yNH9JMIhxI/xLSh1eJKxh6H86MdXb4N8nlRenVrTyNjlIWbrt5hyRTKdU6l
vY3MbRnQtte1Ujo0Okv5XOsSY5NxHO0A/8ADZ+dVRRTPKyJtPDNHOi979KKGdrCTZCRRwmXJSJMa
Jmx9yE112Q99oBlyLmkk8UHaxrYeERiD6lkebUW/sxYEc5NQVNY6ctC1hsWUuklNj0JZ+sbxovSy
0oeCTY2t1Od2UY+Zbb4j/MBO9t4pxbbv7K9mmAVtbjJvSmVJPTJ6/DotPSUVqY9A/ItdJiIwKXuL
ayne1KtnjqQQL1MrBJSLzaxkSZ3IL0HmurGyULak4RtEzbsm5oD22r4xJ/hYunVb9IN6kKjpBTyq
nNC2gaYcVXjDX+JODimuwGMg6k3ZTmXjx2xbx9o8CmSAbFA9M50wPU5kqQRMcUBX5L3hYn2wau7Q
c92fsGI3W71Vc4LqTb3ZJ3mNc5BTDQhpqzRGQWlcx8CwqMi7B0k3izYobDBJAYqFsQF2HTNqM+kR
Zo4P8PMsphylVl2S52YD3SS5IdIsn3ryMD8IYLKyjvRxp2Vi4X4Pof+7JU/Yvs7vCHz/5/qDPyku
OOfi7n/99bft77+Pflb+e/f+l99svmfol/5nM19/tn3OP/09ZWP9m//qH/7HvzSJR+Szzq3/sZjp
6SdRR2X3Zy3TH//mjzm8pfymk1MFzEBWwEkYGi79PyxsFhN1kj6RJ+nIl1b4zt/n8MYaNqoyobEU
einG+H+fw6u/MTHHpA5v0lZkwCj/jqjpVxoBxjgFQDvPkAeBY/kLI8BWhn5JKtvYcY9mIhhznaUR
/uI/vSd3v7vZ/4Pp612VlF37n//jV4+7bSosq0E0IcKSeSfWP/+Tby7sGRVoVRTu+rQsGV0APnJt
oMdMCPHqFJhn92AqcXFXMCVf//lj/7pnoK6AWWHKuPl423AL/vISwTPRz2S2s4tYE2SB1TCCHyay
OAtDzq4pK7z3iCRkxwXkrvntMic/Jwla2cZsTM0HModrDfLGFjNJ7mmwPAlOquLb1k5hi6Z5yCZ7
bsSmjaIFfZUVXgszH/3/ixcBk8ABIiSjrzN/eQdlTHLEDNFSUkyoJO5US8BtRd8n1jg/1po8eKGS
wQqViOxBgTCJ19HBhWRgAFk37Q5BkaWKLaqlN5OHJdlyM16Cwc5yBCcDKLZhVB6KpO+CGWgxZV/x
7+Jmvj8HyCYQiqBfWOavSI9W1xAbWPSoiYZPG95N7sJ3nrdWlX7983frF4LL749kyxqoICI5kCL8
9XIzUG0jI+ORBiCwu7mr+fBMuz6ww6kvshH9V/yQX75E34+HscvWVwoZ2yy+x3++vFWFkMFCynm8
KGkunChohfvI+S8YQau59M+gCK5jvLDrcg5CDMCsX/ZlDhtvqGOSvWsAE20ZWn/hXEx2WWs//PO3
b41z+PWRoImydueLhxfn10MhjSBxoJWz4egp+X6xWpUaj2tmnvng5gI4t6vEDJ6rqsuu80B0nMjN
jGmqEl7jvlyOUAjrSzOv+ULmQBAKgXkwAgZFQzmxgugqUs22CdfmIxiHcvY0Bn4Som925a4e8SCT
0KnXbJWqj3XP82guye6fv8jfUR5/eT9tWV5xNhaz4pWYtTKZ/nwoUY0B42ym3Zji1CmiCo56FLZ7
BrdZUGUtUCmt+poQpPkGlEWXizfdkdPZB4MiuiATTXMW1IErsVHzkdvIzwq5DmfDmfU3C0zFs1ET
M6iM6r3iFMy3mzGngDUR6aly5iCzSyiuB+i2cYTQHrL9vM1INEyH6I3jLNuZKLPAEajGDpgiee+m
g79MhCquITPZAa9nPEO3v4kxl25brbIfiItK9+AnCr9U6rhzsWd9xtx4vAI03l4Xy3ArmAwitFos
/VTYgIOG0DQ2YlB1olZJTDB7k/a9U6IKpWaVPXVI8PO6BPhZzNKt4Yj5xzyjcMNE120ikjK2Rqin
UIXNWPWoY01fshb9wjBPfgCtUDyzPsm+BFr0CYSAM6PuamKIEiNyQxdywvRi2WXmIzttdobj5Pt0
TqfTwljs1iStze/sZM3OKZLxtu/K+qNkz/Yu1+wfEEAiK81+Splk3zArlXxGpNFGspoDefc8a1Op
IVQ4+2mQynMVCnqaqRw70ucYUkhWuaXHP63vp1/lqfCQD0sEUaDjUwrt1YgBTupTTPZEVhQnePzz
o5RnHWCDQl7OCsmPpIcNsYo9K2feUYwanblj78nn1N6b0GzvUt6nct/JveOxFdMeMj0oY8EVMeCG
62tNe6/qpgoyVGO+JiabObhaNo9YnXva2Wnko6FLwHUR7ca5D+JYu6hh0W8424Z9l1cz842pQ24X
qz+0hs+8MRVxmRuAniF9ijQipB+inHiKMGtcsgagRsjE9akrRjVCRpc6U4ThLrphjPYWoz3cxV0n
X0MFfXLamM9zl5HXUJY+454UwCXu5M4IbaI0G+WE3WbEhpqhnRuWyStkLYJPhbamGzB2WI4Uc0SR
w6CsvaJO8NdRsiNnm1Eje3SH2AbJSOXJwPciLYVE1EyjMm/keuDiGkbL5zaUBeBYzdJPx9XzE5nq
tmlZLhl4sU6dhAi4mYwZ7HIrX/qktWy3nEEAuLKailt8zHxCOFXq4zwr+j4mkW6naEiYrIqviynN
5Ne5Tg0Btd+oo4rdlbGpu3QxKx05LT+bQY9e0lDpf6wQnhdtaMZDYdsDWX5sZ4dI6KeG8caWrUXo
kT447HuF75c0Z7REOXxkDRAqSNs9dgdrqX2lNplCoxB3J2mZHvVBLgPSk+K9zIRqo+NX8dIZk6Oj
EUmHsq88JdNKhpLJ8TNwSZwgEOP5SxASHRBUZtjDEbhKJsYUTB9ZEKbD/DV0zVidCYDK/VBQFCzD
LLsNCau+UAsyliPuHApmFsTMOCXB2KhQvKEdWSZBBSORxgxa5PmI5659XpxRvwW7Jp/nRK5JTQwJ
XXFlUQ0/WeexXs3lhb162nzG1hQF9NTWU5x0JStXS3mQZOoLyJ8xkrWR6mSg5COrYO3lnZRnx2Rz
tVwSHwXjMrvmkV6/EPSY+ZkMhSeBP3snGSyC84xU41Gvs0BETv9UdW2+h8LT/likWN7lKVTqFGUu
bh3KL5PO/7A4Os9r1sRZixc24Cgot1gGIfyYmkFkIZkOG6cZeOVZEt86cjH6BrQjRHyoEMmPjG4X
S4SMHPWFf6M6efscmabBaASe8phhDdoOA4mPoWQiiwY+shCPk6XGRnNi41bhYEAogdEc2OmyY1CV
e47FzJtaxSCVhA0PdWRzGBBjQbSN5y9q4OEpGRrOdTxEh3RG7ovKVFdxBRb1NiwlA4lZJV1nHgCn
LqGr7hJaIA4MDAFvIxgxxkhm3F1lS/CrLOqvjUwIcWMRRwzW7diCTt5aeNu2LRvqEamMrB2NSd52
NYeC0vTaefjOOl5Tj4lpNr0hT+OgWnORgc8/KKEEDKrrEgxXhFTiYrjDK0i8TxZHwxahBjnLvP1W
9smUr45P7FvIYibphATKqcSS1xUkdTaaSjKkExaEjOrTTCAyOj09Pk+jOhXL/vv2/t/dipLU0FRt
9dX9tfn8bij/3pn+P9Sw0i2u3dU/blj3AM7LKmn/3LH+8Y/+phyzEHpZKMToNRSAJ2v5/LdsCuU3
wrbIzLOBEa/qMJrZP6ArusofgTcAbGdaPAna0r8pxzTzN2SRlk2VZaqr7uzforAgXfu1PIUnrAFh
Af9iGQg2fyncEhNyT6608WGqcdRgBK5Im8bPfYRejryD1G3d13t8fCCuKbu60Egwsg62gX24xXC2
a5QiDD27ys3DQiEUbvKh4mvRyfJ0wZzOZkRJyWi6ZE7aPNclCitvAPeReqRHMAUa1HY4wTSwsQCF
BjPAnpIAVXrVm8h1TatCUNuQQa0sne6WKYzSJYertxmUdIo9DYPBoW2JJ3J1W6o/nHS2Pr+ZBJ3t
RJtokTXCm9CCtOiBiTzzlWjU1ZOjMkBsncK8GXUYE8XQX9tclQLuMNx5OTNk1lqmktyLNJ0vFC7d
GYJ1cV0BGyyZpkqKvdSeIsMtDTliB5iKa24IcBTRWG8U0n13RHw5B1U0yZEws+2UqNRJcZVUgVFS
QqptTH5wB3GNyCqW44HeWepzzmAVpXqT3ytw/Fc501vEZO7WqGaHW7im3fVsh/ZDNUPhVtS72Fxa
3yDVcCPN+Dwn4nruNEvKz1o5Xg0ZhYKR5/QXYrLiTzNUxVbH3ORhYsyO8Mjy7/vfdUCWwNtOCMsN
BC39PMalxnPrl/7Eyq5mxncORVN8oY9zgiHTgfAYhLRFjdVeKaM/jRCDphIqoWdK3PTNlv/ExvIM
UkpxCeYpPZEbByBvCGwTp7xPG4Dq2uRMRwTT412Cou4isviD8W78blQmmr5oOhKizuK2b1IXlJfu
NqaQyF2civu8YaRdZnl7xnoTQwBnXxY62aXJU/IVEF+wFkvaR4yNEI9bdeKG2xa+mAx6IINnKkGP
8+UhjB4WMhlZJ9qM+QB1VQ4/lhvwRhaCVCdE0odZ7n/k/H36Bj2/oCwGlAXCx7laiSEunLeEAaC2
C7FMLstZX3N5UzFI20yequ0i9eVVVrmi4X91J8oyffWGuVhM2GBz2d9UTHFfyWQwko3UdYQrkcXB
ijDLa1fTBt1HPDxu+zSMAqnuj6bmtAc5Nm+GAWQ/qmv6iJo8ZM+Go7bTynwgb49r0J9kFHh9CDfH
XLonScoDLPmYBmY5CK2jjnuL3WeJ8Z8FTaxhp+ryJ2VuHGoQ/YqIO4cCLD5bpON7UpGeZg2kBN7f
t4LItiBLYBV6RaIeDX3MPSgXx3z+IUVMRiulIyW9l5/1ftU0YufYiXGQbkYbDUnYiwg6uv7KYdje
YvKYAqltKnIiImM/163+hF6VmEyKPL8IGxl/Oi1jKh2sMDbcMFFf0SPVmx6/yTa3QD+l7WHpklNX
dGzPO6ZKYGFIhErQkiL7aPTCLyZyuEYsG0E2ppOnZ2l7tUMtvwjbiPZDyttMGKe2d5CJX4opX7Zl
l6m+EKLZLuwzb/RmOMyNhl5zJrjaH5V2vIx699Qrs0S+Fdljow4Eny9YhbNOpvpnM8zkXGnU9G4O
R604wdk9F439UdXkX5vm4jykUDFYBUFRZF0f3s1ow2+xdr+XutD3BkBod0H6aIqB+33M2PqtbXjJ
chELH02besR8UgSyanBJy1GOUkbPN/kc53czx64bYyZz86qpKo9RwNtCjCMmZM5n7O3dKZmn+c2Z
JzZlBVXofd3ACJFNJLB2WRATEevUU07ei7uIYN89k6W43SI+Q4iWG4PstktKyEI2kI3N6DInuax0
rl1qfYlKZo+hTkowkvXYQ+pQIA5IJg2VMMuCPYyeFP1EcFdvpJAFEhPjyUJNi/SpwIlZT3zFAQ6i
dXqK87lV9N08lN2BiNOYOPlKqj8zKaVJi/W0lzdsdFXzNmvoiVyaIXuHviVdTpPemBfQztW9hhzB
IneES2/fwKB6aZWkOcRLQbPdLZrx0XH1J56y+k89ikxLd0fgrldgrSjxQuzkh0qV7UM9h+t2MS0R
BNUd5kctuo3zPr+3pZR9MUohaxtnIReus4zxq7D1dkP3X+wUhvTvjO5kloo2xm3QX51+irSG5EBL
F6v3a+zD/SAQ8YzauvSG54UVnqP9q8x0eXRhvI83bJ5a0knUWvYtc54a4FMlVWlKiY1HcFr6Zxnr
1HvdyMkr92RoT2PR37TaUtyGg+F8rdkLC0jDULtKQzY8S0SznAvZ2luKmf8sCs38YZSOgTsh1lie
98aAo98h7NKohn3Baeu1bKFmf84xIKIL5V10yeyxn3qWISdq5/yHlMqIL4p+ndOZaLQuYa2bT9xH
nA0szSjo51mVPCAmIvQgW8TRvkmm6TNLEkfnMCLkx8nK4W6yUJKDuYmluyQ1W+GqWtG8pjAJz1ou
IrDomHPwijoUt2SqZz/0rs6uOObv8zbHJ5YsZbjPwJZCl2GQ4Yuqq2+XWkNT2H47zdRv19kMnPhG
rFY0YzWlhas9zV6NauW3Z02KHGQ402pla1ZTG80XIlBttbqhVWhv5wZ7DHHrWOGA0eGKs1aDnPPt
lZtX25xQVgdd+u2mc1ZjHcIphgNIB7orgEScd9KECc9c7Xh853Dm9erq0ptXwx7PnGC/1cRH8At+
vvLb26esNr9+NfyFq/WvXk2A5bcfEHwX/I1vl6ChYF/RMtU6zauJUIk7EzOjTuLkajHMV7OhtdoO
p9WAWCPdYJOmdhsjLvEnKq24YGrq0NJgXkRYiebeWi2N02pubK3V51islsfs2/0InAAnZE/S5ks2
wzrbdLqDjF6k9fLTpIC6CVcrpaYibVrNlQgFindCgipMP6v3kiMeeeT87ckcV3tmajAtYfaOadNZ
dOttABYKoIXQQTBYxoLHUpu1DwtF+7Fb7Z/OtxPU/naF1g0TDjRL1S6yJ36ZLaRM7VI6waudhfRN
kxor74MzqJ4oDfEW6WF3MRyAMV46qfJr/+1QJaux51pafatQ2pQfDDJws4bfzlZGw+ELjIXyEXgO
zldtNcH2qx12+HbGLg3axGK1y6ZRdicvffKCtegc4V6rVlvtgL8Wtk/slXPnXEhokM/9asNlS2Il
PjNAldkctaGNsntbA81AdMS05IMxB45efTX3lt8+X6ZijHUVrBuzp7QI8508is4tfTEoI/xvappD
8tKNzl+Elge9LGNnZluLt6j4GX9bjZOeAGwTOilsltWLjNi3eYxAkn6YehUGw7drmU8TBzPSr/4G
HytY3G+HcxgauJ2TJkp1N8K790NAQindZv2PkOKco0Ubb6qwjp/zcMofktVDLa9u6mb1VTffFmsl
Q/BF+q/jRTI1ItGQB/vbkF02eLPtb5t2uTq2W/iTTNnCcWCSlBhgnoRQsWuudu8V+X0Y2QKeeIX5
SV2t4eFqEi9Wu3gh6iGInJWHm0ear2bLs/i2lisqLvNIq607ra6ln8rqP///XfK/YrCC30Dn+o+b
ZP9n/j6+Nz//3CT//m/+ttVlP6uvMRhssuh3EWn+nx7ZAlLBmgtxtMO+xlT/TqrQnN9sjf+BjhJt
8V9JFfZvuq4odNCmQeCLKmv/zlJXcVZu9593GywJTQWqr0xe5Npx/7IrylLwasri1LvZnOOXLkWm
zOGqjb07LUUF4KEhelZAtoMStoweflqPdRC0ulAWMIESrNuLtigvYdIXsVuibPcSRx5/Th0WLZsf
7lGWQrzDSVWSWIBZJX/7ThNieInQOUJDM2syAYOTg9WUNzFBnoydKe3G8kSswXLOUwMNsN0zQ8TN
GOoeSYTNwQRB7KO0QnJq5bHLaJLGAirzcarXtqqgy5MmI92OPDlgx7RYe5TBOGlRYl9BiJIk0ya4
6WvpJckL6SGqS06keiq3PWzijYiEhsizZTw8kZFSTO2FEuQHWkVeZMgrVWIycdU5CxyHkOzZ0CTW
4SUugoglRqMloys7XeWX8sKdSCRLoNadCOqFR8eBfTG1SXYTq7thygC0WFUviWI/hEN/o4Tgw+Op
vB/rRTlNIyqmnCIC0TDQItUuTtXMlsEWL2EBSxHs6HTI5uiN7OW9WVfYJTTtks3ZWw2ZlNy46n4i
b+o1y0vZFxpTwczGK9PLLH+TpPS4BB8mDQCZlaKkDs31KdDmGvxop560rbVY8i28LSpFbmrEdDn5
UzX3+pNCMb6lMYMsFEHswpExueiVOfnk4qtdxB16tmUX6tIBSWP9ziS9eUDMjX4vCWGeawJvKX74
Oyhmu9Be2PIbFDXsSZoXPbMfzDapttXEQFZp8eaYYWYRsucooK1NED25/ZgvQiLCTRsfue9FB72o
wAoQ51hcVCfsPyW5Xp0sEEAvHXikM6RXGlCm9xPT5bheNqSI3GuSgtK5KRsUV5XGmKRzAuIcSl/D
w+uF/5u981jOG0mz6LvMHopMeCxmMb839KRotEFQpAjvEh5PPweUVCVSVapWr2vVHd1B/Q5IZH73
3nO5c6DZdRGbTHqdu2wAIglSnRxsUEq5QIYDRwRLGFhYZxeEMIb2GFBATeO30qyPDrz8o5nZgkBF
063qsSHfDxeDJyPfZbGRrvLZgLFBOPbA8Jp9EQvmU1bcjC9abk3a1uWs47+MntOfprg6w0WQm8k6
pY9bLWQaLEuCydf/LvT/yUIPOpr19+8X+v+jh6DI38Rov/7Jt3VeClBEEH8MJqIGzOe5IOHbLFRK
8wN+NSp6Hfltqvl9Fmo4M3dIvGKCXuedvIdvKVpDfsAhxyGKbol5vur+zjqv6zxmflzn8clYvC8c
Drrg/UDweath07xe02NKy6CMShQVm0BNw76X247E6bEoO5fq67hymqndJnqWZuKu4Rkl10leZvWN
jh8QyV3S0kVPtYpVSQ6RoVFVuteRDYfPxoIdY5Frl2U/mLgMDSJpyxzpeUf4qmemmONiyro9D4Cs
Zjc7NW3elKd5OuIchd2GOuW5ZX5iUWlwKCjyEuAY7PGU8YTPYKGC0q/Z91pddNu+6JxgKaCZgpwr
T+IMDSWLB3BIlpXoNyFEx3wZhS32YS/rZ4q96rx1z96ox6UzAVMleDJcTUmHQlzq4GTxKnWnkQhh
yuthw8NPdS3IWw9XSLrNhw6cXMeiw5a2iPZ2FlTOGVCgDjfhKKJtpcEO5YA4Nlu8hEBytVRLARSZ
ya70Vb8BzOBgI9Ry/mHadn1E0M7vzskV5g9NP8qr3g7zblvw9F2FdQ3uLyhHfVjWwTgt6iRTq9iq
uvtGmeOtPxUQnFWAT57mFXdIFr4iArIwfdHq934aVye9JdMtbggKWyQOcjsoKwnHRDGwKST4cNPp
0aINSN3gLqy97dfOLbPl4YT4K4/jKDarhrEa0Dq4aUzINaMdxWVlJ2u90fIMbzn0SbuwgHR3MR7G
qI5jupO7rMNlji+xWEFRBRlud9muKvxwNQRdi0sUryiJ2BiXfKB35KR0FG8sh2VpsedP+xfHj8Tj
ZElisRZ3I2yoiIElBwQKCDxP33gq47BYDOW1ZMU+ssFP7wtkswWSquyXpRY0u7QLA7HSFWbMbFSr
Vqc6QYWFQ8QKwCIXjRzoZgyCtNqM1HWuQ0d554NVoc76qiVFYAZkTvwBZJaRJdc22AnOLGGbPotY
K/bNDEpuMgeMCyeLT9wNqmNwL73PftYx/hhrHpPboKn0Gz+N2n1PPht7LFEyCuD9+to1uyegk9qq
G91p5buKaSZ3QLQvHFxbyzEYOs4PtitPsIaZhyS0AA3bhr7t6tAGTlNPUvL00EE16JmGB82vbsig
qbPKFdPntMn8FWOf8Za9VbbzJ59bUAPrGHOMmYw1VQcc84shP6sseHtE6OKYlDS5u6VVY6GQwLc+
2kHVLHrNy/e5FwV3lHtT9+M2PgFWk/JRaizLbdcARClcrkPHN5mImYnAyEEwfyQc7pHcZb7DysLY
nHwnsZLWaspzlfk8XW2RfsllMu4rr2Z7GVYE2obRY1PVPMUiMlcGOPylxWRhF6eeB2BWfxz68c5K
lcVkPPCGFQdeRyWryrD4HUGnV0DA7Iu+psOel00sux3/RfT9Z65W9L65xPzvH4v7/Dl6fPdY/Po3
3zVC84PjWQRaKDybnaM84L73MrgfCBczgIY98f3Z910ilB8cy6M+03EsHpz4Wv98LDqQ/RD0+LNv
yuLvPBfplHv7XKSnzODkw7HMYmjjYox7+1xsEauiKRy0vW9Mw8qo0vTRin1gvW0kdBBoYJY7butx
wsOtdbTqBLo8sUOVnU62T55DyjxZ+yLqnp1WZucTHPJPnojZGQZeQhKTv8pWQ+FzhM+n/FNm+cae
0gj9HFKvTaUCAtUp3jl3WiZxBhyUDbYNHd695hJPr9TQdueie8wKxcgAXe0W04x6oEh9rrHp0pym
aVEOj+xcuUsjrN4T4kJA4cHg5YxRjcYJwEHYVfKZOBTyn6GyuR8NfR0MKetOMlRkyfzUa0/nAgeD
k4E/mStLUUS3TglZoqgZXsw+2I2NbYUVlNRz6IcnRux07pp5XQRzKk9tQt0k5J7KuqRUtcH4BEAQ
yIWR1kfOeP2Tm3X5g9lEFmN9NxiPUZ9Ul2MZUwYe6giDMSigDH4S87kSb5kuIHy6PTSEobiwjLGg
mMHlaLcYs94hNhwlZ66RDZdwgSZSOs1qrOnmdfqWWAMqWZcDUsLovu31yLmQVe3RxmdkT0NNeNMY
MveCdq9y7/PEvWbBqVeQKOu12Y8GqyYFTYATkvxgNXDl4nFqj8QiODtOeIQOHe1D0FIDywsWkVU5
J67I9HyptDG9NbKyvW5NTFRxK6EstEkn7yMn8e8bjed12Vt4/3NPO+knEiNNjq5ZgOue67OmE5qI
2rs0GctqaXkZT2tfVccQH9GLR6oxXjBl15JVTdHjeWfm6bqkZype5b1HekRKpztFzVNy4dlt8li9
4mvrAYJ3EGVFRkinrz/FcYoDrferCoZeZQScyEFM7BgXRFdhmRh3epBFl95k8Wq0q6lriQVs01ah
eZR6jEYStkW4QwkM0M7hOutNV+E4k91VEGbp0mYP9qDlgTrAg/K+9Kp31MYWVLdiX6Eja91XlXeF
7s0cgdxSocGdM+wLMvIIRp3ra/nC4/HyZJaF4aHZAioPxJSxyWvksspkfsPvmEAgr8MLZ4jr01qO
4cFROps7WfTVSejn7FbsMchWXK7FjWtUhKIo+gF9TbTkRBaBeVp1ZluswyIrz+LcQU1FVuAuvx9y
GZuctQO6Rfl6Bt0V8OVJ1fEfRS6Dhuofrxtj+6qmkkikJzkmADAXOiUekF/6tl/43ST8K/LnxngA
wAk1pbcvpBszsTedaUkSF/3dVN71kHL3rOuhTR983xs5y/kMjx34ijWZex3IV1Zb121rtcRNI9mQ
wx4hXjIzP4PcMJw0Fpx+s4otbIj1TAUZ6S7xu2TtGjReK+6XK78eEP8jwP0fh1e1Dp1WxBdOBGLf
W2HwbMW1OdV9hsLn2LnF6bXSdn2rbk0UhEsNG3yyGmaB0EAp7ILcPoV7prbZLCOms6BYttl4iUir
79tZbiQaEOzdsU4viQOrq/SbLEnvjOGla6fkhzRQL7NZxsRyepZB5WxngVOgdHbxoewj/iVDq7bt
LIZ6qKL2LI9a6KRxjIZfkTiVLgki41VMnWXVkNTE3p+lVjmLrs4sv0bosN4syFJBQ/HyLNISPfd3
oDKG5YiCm89Srj+Lusn4rOoO9gzfod+IY/yq/0ovERtRhx+HV3EYldh1RuRidGOo7ekau8OVmCVl
H20Z1evc7uP4okF1Bvk9LPTx6MxydCaK6y4yAL4MTrPsZ91a9CQticUjZrf07e5wXSXLcda626+y
NwJ4Fcn6oIz6SC6YPbLnkuOc9XLGIAnjDjqDVw4Tp4MKHDPi45XTQzjU9SnMTXNjg9LWuYyO9qzK
i0BhcXxV6gccXZqVa1uTQT8phGI6g02IuF8XkAPdWfGvxtG7MibFNIumyfQymb0BtqeenYIu1iQK
5HHKvGpNV72bLUtr4KjH+Q+Tgcvld+MAaV5Z0ioIEuNGmGZfQmAH41k6exXGTqqPE34zsvAm5gYv
urSUVnFL4HJQiP4IyTgfFOfO6y71/Utr9kWYs0PCKsRIAKw7ekgvq2T2UaSD/xjOzgp99ljos9si
mn0X9uzAaGcvRmPYh3p2Zwwtl06siTtrdm5Ys4cjjAeojDbvVE+cpx5l5crVPJCU7QC7bZy8DeHy
9AV20MzlXdezV6RvTAaKanaQsMZoJ3ETYSupwqy6stIwXVWz68SY/SfW7ETxhjp8Ml/tKV5R10sn
aa+4CFPYgSK9iC3fWtizswWEBoE4KS4c8LVE9/G/ZLMTJiUds9La2R3Ty09Wp5AHpJZcZ7OHxprd
NE1hAkd8tdiwHM52m07YS2k6+WZ8teNYhr2Vs0NHw9lysOp+pJEjGvZ2wyNySCZ7r6XSll/TJ/+a
6f4JZU26ioHP3++TTx/r+vEpbOsvTVP/KBboX//y227Z9j54NIvyuLYsfKb41v7YLpMBY+hvWEz9
LeoCX+Nh37fL+geXnRh7WYdeUHbsbGK/s9jkK8Ftzpywus4yw+9sl9ms/zhE4p+WkAEAWksCM7y7
d/EVzyCokZRaiZyVvoQFLm3NhY8QuWj6P3w7F18FiB9zYH/1SnMpHNsMjrfyfVAmzc3cnAbJK802
1EyUn8q5QrP3sUz8/ivxGp6BEVE38da+PQAEjeZPqkzKXYNjl8IucV53GQpCNd3+9gvNcRymfbyc
4LXevlAH6ssr1FTuxjp5SdLkhYKrl5j//G9exsJd6fCL//Qb4bwG2m0N5Q7nhrf2XMzTzA7YJAzR
f/HVca16pssJD4fna5P3D7mYoBSZWYR8og4s98kgKGzxC9pCVf7bOS1XujZDTZ3fSX49D/6YwHG6
zNUary934dxqxgH/ilHJrdTG27KjZ/3X3+B85PtREuMqZ6Zi2/iqsfjRcPX2h9J4iHFvFnB3KqQf
pwYRR9EkKXMtehQumbDIVMYCpk3z+5ci8zHDMohZmvZP3e62KlodWaLclRWtaC1SAyxtLbnV4n/M
Wc4X20+fkUATqwKnae7qt59xamPIWeyBd1pbqV3WlgQ5dOFf//qb/Iu72GUQ9serIKX++LO5AKI7
rU15FW+wjroabmGt5occsN9/89X98ErvViagHWGBhZELJG1HIuTx40SbDKHLf7y9xM8fikTtbFGm
DdDUcZe8/VAg6C03K5ivkYUqMKp18EvGshkuJjMb2YYLDKOekgB7LGsngPZCYmMnaoAcOXSVRQdb
XzjDGoctMZsi75+oO8M9GjMYYCQyN0EmLyNJ330wye60dGoANOVERZzuFdVMPJeYyoBMiwRrUMsT
Y+cMVUacx9PvEkcv9kzQ/U9MY8dVD5ByBz4d0tSYe9s+5npOnMEOmFszl1gkOagJ6srMPRbNfE3D
JIYX3cmvobGbB4Hv66nyWeUBSfDebcmrxGZx7N2a0XfouGGxph1IfI6TuYOO7chS0z36Yn0+dNKh
dxZeUJ4HOr1WjWViDQbWQHmebFN8mpXReFvbV6iiwh/WFCa4lIuRvM8En27KWLiymK2z0+T6kupG
TIUBRXq2zSOADh+5aUKMUMvOkwbqH516sZqKo6R6cOVmBDldL9PobBP6XRB21nEIZPwpwMp9a/fA
J6raKB8qO9PvaFphFO70snwoM5N6ctvvCASFDnIlG1RMkgs4YgQUNVOlt+x+raOrITNSK9x88vlq
jmFcled2G78IyW/axrZ+l7nRy1D3/jVNbsUeggjvvq7pREx1ksUKktTMyaec9gKRY7iKByqKWdEb
4i9ZtCWMZczKTBRiTm3zQxQYrsF2OIjOAgPmTGwH+QukNnkmi5gvsU2tfAVSnMju62WfApI6cBal
FNLmKwMhzMds0eInM8TgSgLmhip7PlLgRMknb6IXJ6uo5yMNRjoMykoxLWEN2Ok2yrFwQY3vSm9F
HXN3H/qlBjVNguRaQmdDJLFFrkATRNOdi2p5Q6la9gJ7q4A2E8BcaFg5hXCrHaFP77bQbXlj5AXX
jwXzgOIXEzEUhE3YFdDEMu9EDSjvjPv5CRp/SKzFoJcoNrSAazPMxbutycJxoBYTtY2ArNYTh6Rt
Y5ToLlbal+FtA7G721LHED8STgXYk3MfYbYngxN5SDkUOA5XPe6e+0lNydYq2ybd9JrS4SGUBsjo
KabpbqHqAL0GAhwd1F5ZP+sT95ap+dSsI1rXHzu48w9YhizIIylr6FDwZlWrGQdbmFCVUH81XIH8
ElYYoMcHOr2ScwUm9CZ9id3sBQ6YB2DBNg68EcqGAyoitbFGpQozOzwLoKlT2Jp6lGvwC7UGjz4O
yChLrkKKQqa4ZnzYJquwHMIveelZO+wXTCttvPMnpmzvy3rstvR94/PzWi6EqXfzQ29GL7WPhbXS
GrGs0Yo8FXxpWuUgPuGZrfRdU3Sf23CM8KjaOvCs0gaYTbdi2HJTQgAZ1jM7/pQMmTdHO/H8IhAs
OI0ld64sp6Pwhk020f0HPbRsQJsnwO7A8EcMJFMualbF4SKcwZk56Ytzg03lptK46xPycIiBJDAp
Jh/Xk2J1y3pYRpQZcug0+dx6Fj8y6HTPXXC4HAVr99LoGnlWBOTSsSEaB2amvBoL6qfWI2IlUiA8
Xc7HRz7hNiKN4Z1TntI/1ZoirRvUrDkhpoNLaWMiMQUTYIuFUinWDxviL/ApZDZdAVsjTEUk1TJa
99IvEnUie+zgi9edVuupapuKrGViiByW6VRuUQ4AK6ko1C6qXbBiUvZPoZXvS4B9zIdrwRWMnqqi
9NwoqUwKe8PlR8jK8xrhbBHh/TtSC8bFBBiljRaZNCGJ8e1EvtdT6NXK9euq24fRQ5O48suMYkO0
4xqxqHEHutREZ1gQgw3BK9wgPTuJhaY11lkcWJvajKdlVyh9aYEQJZ5Y4Gyf7OJjNPANTQ4+CGZI
amly5F+2/MJMx4SiO5WnwU1XBgRj7Dw/+FObXdYta48WsHr0wITzpMv4zr2i3dATjwU7p7HV8HXx
2ZNtc8T0yX60aM/dpE53SELUx4SFt6UtXDttVHRuREZ3r8UxatUQNqc+vOZIGP0dkwZ35Y5FtDUn
ae0mL5rWeVhl56Wm/Is0ARqqslVkhC8gJAIwstFH7udb1Ylgp+O0XocBFY6NMMpzc4SjwmMx2LK4
f9Ys3Na6w0MvwRq016Iwva1yVl6Vs+KIzJU3kaAoBpBXD03mdZG1zRpMM7/BhrMXupM9zFx+E8Dj
iNV7l+mWqbY5lRG6DEvEthqrNfGblMUs5pCHsRI8WLaUgYCr3le4qd2SkFKOh1BhbcUqtKC0JgJa
iCInoEz2FeTNTP9YZ3p26CsjOxROI0rIe211YNBOfldmo05kshoQiY/j17hcL1LF+pc5vX9VAQTo
VyKJQ0ZBUZeFB3oRjI6pVeZ37sHs2iInIdgazP3Zi6sWL7ennJd6xBhN2jbJvpSWHSywgDv7wXVK
uexHT9XsbiyxruqBdX2k+XgEHakaLF+2QxFfTGgCqI4bxOuGFiJzNRnt7OmtZf3JTURCEeCQXhOu
H4jzSBp15s21SVsAFNFDnjI/jUrx2XTbHZEliBMjUzV6J8ONbnN/sXB0l7hmtFNp4HReNQ5SiIY3
a8t9qpMdj2sqpVO32elV26yHyn9EV03WDtOTtS5goyIPy3vcVAOiBQMx4D2EENEwW20JH3w643YN
noLUke0ikVSwps7gsbXUtH000P20caimoKvSZvnGFdwuOS2ZQJVML7VIXIQKC3+fgYukuHj76w32
jG1/u48HxMXZH0EM/Qox/t0OG+Ik0K9apLuKB+gK8mF32gQtk19w/axyc5PuaMxgWp2C+23iqeLI
DU9M1MgQp6T3Twe1n+S0+f3MDhi48PNh990h1wn0gHuA9wMp9RaX2VElc0evg4iYtlf+yGPu19/A
vNt+c5DxhMQ7yStJ9uOkCt/uxmuzs7KgL9Ndh6pxnvvkomXO4zjPw+IIjbL4aoT9igW6+HkwIX/a
/s8viDo5W3MM4yss4odDb67Y4Jh2krKgVPguWCVo8KtzGJKxyh4Jm3vU9EI2w/fZX7w+dvpikgAE
dVreQ5lqdItCJnjtJh5qnuu//j6Mv3p/cF8A2aCTMkl6dzwphwgwrtkmuzDLzAOD5eyloA6TUj9a
aUS2wC1HOTo1iDGTUNmcdXgcZnd+eU77NFkDPgRbmfzg6pW7GnVOnjWVLNkyHVt6yfXIO8mx/1Cu
W3tr9J+oJE3nW4zXWZWNgYMrVT2Zfw2VxHw08AB2gLbpsnY16VyOPgaihT8O6a2IovjT61MxzzEv
LfspIVn/6+9C/pT/5Ley2FGK2S2LCv3u4qBo0I95eiW7xgZlYGEeImYcB8veMO8B/hJ0YtsIGTHU
N5byLGJ/zeHXb+Gnc7aH6dTVYfHwk3CZvnsHzWj3BEdkBMN3jLaWFhTH0uz/aRn4aWLBqzCo0Gkn
RQHAZ/z2JmijFjgHWd6dbbJ5tgMWrrzEkVXpaNALOykoRYs5PFCk0N3/+gPqP3/Hs7I/z388GCnm
++MwFTUm1qg+3JmUw/i71Cy8Ew1V61OGCYhK9N4azz3N8man/21CmOIFmGC/bqDBkIYH7BHN6y0V
L5TfuMY6aEq2k0ioO/bf3gkZ/PqZBnC/2Wt+zcH19d3/O6/+h3k1k0Gdpfvv59V3Y5HR0/zjpPrb
3/zhdzQ/CJ45js3qi6XQ4cn0h99R8n8hthlzkeKr5eP7oHqGlXG1MOViwMX6yYX8fVAtPnAJM/Km
fhHfB8mr3xlUv7vtQHhZMwDJYyE0TWpN5kXyh0XabyEakjzuz9rsOaA+K0w///Bt/MVj4N1z7qcX
eHfHqcFIs3LgBVz8ZyH5sdZ7jLqzyMP29/zrl7L4Jn98xAnGkS7jft3AW8qURLyb1Y2SM5qVmvI0
ttJRxOUi03RD4Jb3XD2prE91PATuU1j4biNA1SBIc3pPrTHKD8IQVZA9k9B0nWBO+oaM97eUU4vt
6ObtFyb3bpSdtMqsNfMo7HLap+xTfXUDLnYEFagV/s2IHRDXsnWoG0oQ4qrgHDfGQCs50ZBoWbiG
Is+pd8iyiOmdAbXRSrMqTK5pAAk6BS8o7xw2aoULoQRPp06sqdVJoZXRR54F7TH1K4pXQJCk/YZJ
TmpkR6cBhm4N9nTmysTqPwFxwaCuYVDAjKarJY9o0zin7YrjZtx4oXbdCy0y87VB7A58/AzaaAZ/
rgmM6u2/q8Z/4pHmqprvpL9fNc6+dI/PbzzS3/7k+6KBE1rACYPt9y308ueiMT9Yvi8TOq5ox4DA
p5sWS4vEzPzdFc0KIuBKsEwwe3UtHnXfmY7f7lpwkH+/mdONd/cWtXTzy4Bi4zmtO+9n/WFjDl2u
SuPUmV2wY28S2DakRjvalBIwROCtQIwVxE08TLSFrEDBU7m87m03Jd5YV/iVZ+OtFdJsXHCxUd4I
bZ8ulxIdfMWNNVLpaGLenW289FcTY3719nqdi8+3nC2/w6v7t52NwK1RFw/5bA6eFC5UOgpnz3Dy
6h/GoNpvotlU7MBwWravTmNnNh3bHm9xUSJsJ8sgKMyYKZIxXJjj6NgbAg99sPNMObWrIYkZ1rYp
ByJAxckzFIzqPAqw7i56ZsXnwA6ArRDo4LNnZTYmCwaTibMvRmVOGwCxQ7mFJ8v/a5DG1w8tTq6L
KrSqcR8w+4tXmG4H7eDyBouj6U+MmGmpycBRAY2+9Mw4uJripDuvZttmDPB31YeZGyz92dUd98rZ
ZV6aV0uGzFNAWR1DdeW2Sb5i9DpgFicE+pH9QeNM5apn0N5UO19aUbvNfB089da1cIjCbYzEJMhi
ZiqnGzx3hzPQO1kuMT502t6sZcE4tgwqMh4xYhOhpXXkYtke7uoyNTESdAmOJIX7nZISkCDdcJZg
G/L8dZZGyluUBaj2TemWLjZBTI9sSziNxv65T3h+Q4KcMD2O2sZgcaxa5oQntdA6fBWVYAy5E3WP
MVZXRJdXlVl384XjTLtpiK1pow0xY74ks/u0OzRN25biTI5Z3BD5UHXd9RNj+17va3kf+Djnpoch
SsdcPTd91WQQYJNpSv3Lfxe8/2TBkwa10r9a8HaE/6Lox13Stz/5vuBZRD8ECT4081k1n8Gt33dJ
tvig423lzA6gdQ75/bH+6TqiPTsqyDWOadpkRv5Y/6T7AU3XctlEidc0ifyd9c96e3CYKasurW+8
LTCBRMHfi9/C9tKJYjP9usa3CbtgylgaOsk6vZxShvGlGajLMErVE7NdkhVhol3pXjVuMcGM5TKN
XGuZ1oOdL2Co9XjvuMd4+K6toSsfaiH4dyhM5zbQuiICsj2UycwSN/ZFOCSbliV+TeOPR/OvYCDs
5fC84oROJ4J1rBRAIL2AmqhQau2XfKJ/GUYCqDFtAMc15GmESlM3/SMi0/jokIuOVkHI17YENoW4
weiBUqZUVAco4+VnsgDxI41d4wUdqXKlu/H4ANFd0dQb0NSM86f50qkABxWLAMlgMVcY2Zey0Siu
pI5T/wiYYEpWP1wvf7GRfHUy/DnAeP0JbGrK+VUZ4rDVezfBySbTjOejzTXDbm/PyArIoj4oCo+L
AWXRIDeIj0/PvAsyAvpJjqLBZMx2C2sZJUxOqTEZ1/ioi703td3phIZzprdm8SyjRLvLK6u+CsH/
ra0ojk8x4stw4YY419LUd7dBiPzWQoQ8d131sSHtsLPK/oRCKv0GX+7WCb3nuLKrf9g9v4KX3nxo
yEPzBcwQReBlMefr8of9eenabkCANL+mV81/kPOvHxBOuWc7D80NLxmeQgMzVNxTFk7GXmfP20yb
mua+06EdxOcykXwNntUP53Mm7tAXhnXtj/y3ytD1L3pZyGOg6f152NryhAnqcGG5/m1gDvrWi6L0
NslhzTHGEbso7/NtqCnQNp1hr8ZCNetJAIZErBDdUUzGc25jAVO63L2OOig6hoCM0rCKhjFZDxZs
PFF64caKHtLSiw+06fRPdLoa9GkY/VOpkHZfNSLVyI4iFDK0qFWbJuqHK27K5Mzp2LCmdQKj1XgW
ZAQxL/vKrldJPKE2mrPnwHeHdhVFdbUoHDQ/MTG31yM0UyfP6WXK+ZVmR3F8SvtKdTK6qQ6WMS+/
uGmF/JP3NN8SjyLoO0yOhC9Z1zu2DdExheR46ofjcOHOOpmVVHw43SClta7CKd7RxBB7CIeBfoXg
OZzXjeQL1aNgEwFH3xFm4d7Ukuky6/r6zgxrQFVBEtAEobylCIbh7Nc3zLs1i+OPS7epFAY1jgB0
2bm9vXY4UWDP7xztKsRmftl4bb7VyA/dkoRHtHGAaHIg5NqhYPypp10Dr3ENhQJzd/gcl8VwVgJd
OjBSr+6cyqT6JUwhTxCoHTyTVElrZ7SQ8K8knbJSDPrkXFN++5PC92ezajCta4vk0JgV+tUgVGIu
HLR3rKXaeEo3VLRkuRo3nWnp84JaJAcqJhq5thpajyLRwhmLB3YUKimmy9fLFrgEdSdz1k1VljxB
ZvBfitQV966W1XeY7+u7nH76s6iO8ENmFJqHBFTz6HMukm1VKOD57UA/0cJoW3t2eJKVTdwQhUxU
xbj+9df/ft4zn89JMTps4AmoW9QZvv36+4oJeAAZ6kpXJRHvhu37YlSVdh1PHp+AolqxtKtau4nH
CMIBTiSvPKVVLhy2rqCNAPjLwDejw64/wM8vH5POVpxlq74k0CqV/8CemQ8jaBWA39hqm9//AOb8
eJXMLYB/zUHNH9eenFJNBarFuUpBSK2HWA5nCOJUwsDbpe87Z51hcsB6oc9U4px+mrXt5uWj8IV1
lL3tv3DvUaGij8Uj/R2kQfohOYR62fqbKnX9GxBOmb8I84Dqil+/99fn8Z/r5nztM2EDJCDxndBX
/f6949aO1GT21hWsIQsgDnS4F65mH9RzjTlBTtF0GjNVPk/JZm4bXFPkuygh3rtl1B0KXAnL3tPV
PrXmCjnC7zeNnXlb+J1kk1XV5ueTW0cnjs7n79mL68hWff1CKrvkJ6JJvvb7di+mye2WCYDxi9bs
kxxiJDJhyfYVsZ5xP7tW/w42SbzTXM09UNmn0zPPWSStjYBqhnB4oLV62qq+8/fRGNJrQRe4u2x0
ffgiiXAr9CiTyHVd6nI94XjYGEXyWWLEqkMjrxZGUpb71Oz8h9zhVmdPwGlnvvU4+QfPytdCYo8J
/2ObJ2A+B6VfAfka21UW047l6VX4LMp62sQkPh+48rovZprNK8j81YBwOSCWT6ezxQDkFmnFqzKC
2jXqWXLDfIUSGBOYyT0InCejyIo9oKVhz6a8XirCCEtAWfpJOJAqsZx0OAOvwLPk1xcCm0Su0jdX
AmgI9gwSFujrdvDdtoG1OmvrpKuuiDU2CI+CG2zxujan/VBtR2AlSyfEYkiEKQw2bMXKR5u2cZqo
WZPWKFb7UKuQ/NM4PVRRSgvImIkoWXZajOYYBPkGCNF8u2Ie+zwiIn5k+W8+673ZfWkjx9RWeKgz
Z1WHdHqSkc3TU6hW1jpzBIdcIsAYplMj9dNNKn2s+96UgUEJtGE1TiXioUknFB1k1CKF9ZhiHII0
X9napcGN1a/qFjxdxWHmkusrREOvit0gp3prctdSakPmeCHm35XYQHNHsnkHmgHH06AjCeNTvZNl
SYy/QG7g/YQ0l8fcEGi7XKyxTtcqMEvniXE6MOSuSw6FjAV6ckqTDn2a1Xaq9LA4hTlsesuyTcJb
ngPRbU1NVLqYSmT6RRFBQKpdgDLwGSo72OEUECR7DVYDHJdl+IypXIKm6ucNDjawg3ChS+Acoitx
6pjLGyFyZDOEmeDjJix5KQBSQGS94r/7TcttMIbQb5DZa9NcpfCxboKgqfe+MHnqTDI2PoeGH43L
QNplcoSzN29/vPEyaBCB1hPnzc8ZZF3m7BVM35GVXSy1HKxEQE033e9F4i4CUsGzUEYFvUWh6b0s
JgCI0AGnyziHpLCQDr2Pir3ljvQvoaca0fFFtxN377aTtqZXi9oc1/ax1wiFYd7syLC6Nealpa18
Kk4UTqlFhOGqmCf9q8azEm1hlb5AqZ/SF1JbV1Aw0mhpsW0F+J04MLlx9J05ThZe6AjXSx4GHt+M
N06XrzfSvwLAzVh++d//eXxmio/8iGniqXlzTCViyJLx96O842NeP9Z/8SffTrae+cFC6MVwzgmS
LoN5Rvf9ZCuY30EdFjY+yW8ohO+TPYZ83yd5sF4ZA8r5KEugmYPw75xkSYW+WxCRwDhRcAnbs/Bs
vwfZVH7jpnEw2MdML11ozLYj+5UtIaFRclxrJWgSh5uJmFaSGYV/VuSjtMhKCY0oz9TQSnKdFpXQ
skNd24Ya1rC3lenvXL+VNkHGuZ2ABr6pPEtCkwPdJlPwCfuzRgCHHng4OL25ZIxuNwFdRXRxn3Rm
VT8lQX/ZmJEDIE7XnKUZ2s4mNT0P0GhFdZc+jdeaO3FLQteOgKl4MgcfhRM6nrZQnSh8ywfG/8u4
FoC0HFVH9S6tcHxccGpMrlXlew91OhnEaOqqnWuvurikHlIRfIeseq+hwRa8xGhP/8/emS3HbaRZ
+FXmAQYdWBPA5dS+kMV9vUFQlIR9RyITePr54GVClrvt6fuOsC2FRaqKVYVE5vnP+c5Wc0OHNs3c
mLPNVJVgpNPgJod889ZyFW6MsFbv6UjR1UzIZAc1nDNmlzCby0abGujaSQxgJzUs83wuiyNKYvIu
eq99tXuH/CZ1yeEnaPvPQk+XwOyYE+AYmY78J7oesarepB5Y9WUMtB0yJ1xrgoJ8jRO2d8AjEq7z
aTI3g4pH7ruNHyIfyhobjBsx7VCWNx7YCJe30pL9M+smXLBuUnvIvNNd2NvTyQizJSKa2tpYRdz7
cANn6Vc+D94dsuNIAr62jZukrIK99gS7iVpb5CyH6jGZ/XQ/B7K+rcG0rUcdsx7iarOv8SfaLwbn
f5dMgO3c1G4sN2FTgDFAWj6OqTVzhvJAoqXSlVvLruSW/QftT0akdw78IWaima5BArfzuzGVzY70
hLFv03Y+0kQ6f5If9Y9JbzUPszlFF2m09VVtxLLE5WRMN1rOYrSsnR7dgWWXKpRffyWI547JteHZ
SDfr1AS5hqdvpGe+O2UN5sXqRNhOFfXGp5Q7C3d2Z5B0sgJlrkbFDZ/W3wQc5Od/VtT/l1bItpyj
xL9eUY9fP5L6Dwvqr9/xu1RoMTV1UYtRBJneLevh/y2olo8g6BC64eQbLBH635dTmDOoRqZJdN3z
WHV+mKdaLK9eKFhdlx0i+uK/s7zC2fppeV3+BpOnhWTIZvRPtpfcYkQH8kJcvMQ1jnFU6fZc+fAv
t0ZgTR42L8322MHiaoaieJjTxgu/WLb/Laln78H1cwfKR+08CmFpbOpGeiYAxZpSUFUDY7gSC4Nz
7kMYxs48DfdGYcdk9WKl2iezaiMaDn8dDOYh8zxirVl28e0kxFzEoWuX9kl1LKOJ7WQmsdZNFo1t
ZUFukh30Lkk5UG2p7r7LMXWTzjZVdFU4TXPVS3vYT2JsT3bYqa9k9N7dcgi+ksQ13wqM+gxU0+a9
K3Nz7XqlOAqn/6BDg82ODhJK/Hx0/PM8JfpgNrWLIy0wLrByI7p1/XGXcAPsojXW/Jg5qN9g0Bt3
Hml9DsCpym5wZtkvI+gVVzrNxkp1s+7TxLyf+qq+H+g03YyD+VJ4afikIUkiesLkauzwRetAbEdz
WkfOWN6hIOKvlp196coS7SxwwJhnaXpVjnTVEBZOr0Oj+AiH1kOToNXAa0R+bil63Be1MdL15kfH
KfKcXV5ZsFOZciwmaOvbIgW0bOa6+hDa6Tcp7W4bqlS/eiwjWFhTbDUggGLi2UXwbtsy33p+BiIg
qF/KtHyhUS+9BhI0r8xEjW/RYFB+gP176+apv/YaIpq4UitwQHREeha9pGH54M/aXaAuSXNcPpFP
7diLXUBvILtiWTD+smXLscb3B579SP+HwdK+NxHvpg1so8W0nVvxvQsx9ZZmlfkmUom5TmaXhLhj
w31PTe3xKE69XYI4exjxCBDgVNIHBfX1yiub6SqZhHO93IZ32N7VrerableBUPocAhfzLvoUwKPc
aL6HfQ/1N4aWvC/9TF11c5QetFf1VwNcM7a8QsVfExvfV9E03iGxhooUuGz8s4VmCGx48M2Lqiim
EMT8CZniuK/WrRhDyMW9fIYPxp6ldSZ7lzt5O621CVvTJtOwo1SGjnajpA20Lu3wPJZgoVdD4xIC
p8Oh24VKX6UtT8pvRXPq56l/gmxeldyWbTyycq63QUAbFSkAcdV5xlcxeybnkmRxWdL1snI6Q1Gi
S0MmxDan2fmZGb6kI4PBsfPPTVSltzSdUGsce+YXAiLFzk4t8ZkDs+TYXY4cAcZE7Bcc2qqzBvUa
1q6D/h75G/Zy0U5S/xiDdVHTuVYGzctBENWnQORAVkuO8dtJ2vMto/56S9NPtRZCLzWjjn3s7ZyQ
uel5e6qu5LOXePUdQLuEFvuI44UfxkRfG2daeWVIXjkI+ZFETR0ByhMpew4VwKipPQRoP2Z7PUTT
NlXB/DQCxOD22OLVY+u7ScKJt2Rwo+skqLpbIahnAdvziLYu7ilgOXSVM98oCSK61v7Jk1zWq6yw
Kd6MSnUIlKhvs9I2thbYAjg6TTA9YHpurmFgIbGDYn1PTatlcpJHK6k6RYQ+TaIjnjgfcl8Lhq/u
145uzOvSN6Ah1eoudtvuaqK+cs3iaV56eLnUO1UQtsqULY7ZhpvYUeZxbq2vlvLEpXHb6khkwz6W
PY7e1KKKWVeNzSwmivedDaIpSptHvBQTUW3bGR7mMJm+kbps1rPhT3S3lO6dP7Vs1pDORtRHG7R0
6uV7n5HwJo1YyE17Hii8lvqpKkx31zZVzCF7FNdQEoxVTaPLMYwTtYnykL722kwOE0zstaGLcNu5
w2Rsst4Tb9wE5wP7YyimGR1BWiUOEXlXfs8io764Xlrf9y1jpoYaaE6N5kc8lzHp6KIA4TfiMxxx
9dOe0iZvCDXDFZFygA21hOpE1ZPTdc3ZXmCUc+XVO6WD+da00vCmTzoiH8j789aNqe8m2JjigCYe
BRhp3Eg/cb/FUzVula8/2fYif7FmFnSoKHbewjOuEsNtSWd56gUcbLp2yUHci0CFm8GpxZsMEq4N
RzQbSs+LI7MZfV0l0mDBirEKe6n7nhcjODa/TS9WRNPvbNbWhwKesQGC+RRJlnRbTfbBG0UDSsCI
vAcKkDUBtDk4ItXdz6Z1ZPeA0tJxSNrm5sQbXGFN3PjpeKeaPH6BiAnkTZbgO0RF9AgjQLUy2lg9
m7GgLMhp/VMcJA2lD3kUHlg3DdRz86r3Ded+nuUtCaTFqGcWZ8kLxoxbSnRe7Oi4P3HnCIQgDjBX
Yo6TIy1Z9/mEw12rrg6g/i+O/CoOmOsLuYuDodj2jizXZhBdZXmT72vRS7SNLFhVM+3DijTWkQsq
2ckShSkeZLayddFudRCVKBgdy7eK1EeSms3eIP5+nsfe/7T8ovjSkem4eH131zul9zAH7pM5wR3I
wwg8Gg0/gNONeR9IX25bzx+x1Cfy5IlyqaQejknmIwfnEChHOeUHSSkHBRRG3J9SO5JbN43d+z6u
6tsZhYqw2eiNkMPvrLix3wxVKaprHKRvx4rGFytNjUMxjx4FYml2wka1q52MXmrbvMmF+6wN5a7M
oCy2aUWTsR+PxWMYxM2e6tr2pglAn+i+cXZmG30L8pglME4ozOrDZgXAnvREXcxXieuqc+Pl8esY
gtfwe7zgzVy0GwpJ5u9eWzxy5qHqPM/8B6hq3m6wMN3z/CZqCJzrkVV12yTWe9RDYS5rCDMMSigu
YaKhhb7Ctus+FS1EnDZz3K1rdOOec2G4IxcTvXdy0ntXp927NmCo0r0EdmO0x6OvaMCDo/6usPNT
fFtauxiGac44C9Uo+TAkLRgd9NeVD+H+xJl45edxcdbD2a+FawOILscLfVcxiSfK1RntFk+ZIaoH
NlX5uWoDbvWehcQETCjIbigZtPahHzcXOqJ2pXAa6ozNDga9W20q7Rn7JHPpF0js+MpH29pSZSAx
Lmepx4qfidvWA9KTuAVnrUCSwcgyb61c9c7RLIPyzhxnr5Q13zTKz9a511knQnLVDqO3/pBBFBSr
voWPFOW9oLi3ACm7ElMLTame9WeFxfpdgF0lVtl/lHEYbXgi30tZtrusrEIOiJXRHafeDNZllhsH
hizAdP02J41uuXl13Wg7h4Puiq0asdehM8dfo6GzN241U4dSCg7qGJH1fZ5nN+x7afM0CbbZYt6Z
UcMdVEXWaWYdAKrGbhO0kHmIHMP8HviBtxpohlnJgRRgjYSxtVLkR7Ye3bYv8juPDClGcHPS5ygi
ttRWdnY0eavf8bqQrdFRtPUr2fRQinomXr3s13Fi9JtWFdJdtX7kv7aJ2YU7S/reKp3NO7IjyyF5
irOLpQbrUzd+AWxXsyCMNvWpUW7vomouKuuBAliaQjYkVJL6E87wKNxVWRVh+ejrJM/dUwQvLj8P
OgjrRzWNvGr18FUbBjOLip3yKuuENUO/Kix/XFfkxgA54mvC3xXjLSLYtNS0TfpbI5BtVcgzZI/g
vfI99bsRqwhW4QgtaopoKbDGQG/MPkhPcgza67bhq+te1G8OV56TT92ORzSu6TBvaaKb7H3qe7iz
4kZXTCZM67pOdXAUtkUhtkIru/hSPM4JEdS288RXt2gI/M44nM6RF6qtR/7mviux4WcC7LGBLevO
VHB8qZycYlC2Sh7cgi4KVgOic21NSSEY4xUOoUXFTymH7Ap36xeefTarHuyxibcAgrmzpUpIbzwx
lWjkBo9n5k39pNF/Xnosl0wTgAj6gCMNSCdmka9NXrl7pG9EoWKY3pQX3cRZwMtqEud90IqS7BGX
ebSmXsek4jy219nQ99R5ARxd9XCwJdydhrkkd+EF+9dKmk4YR6x6AgYnXWbZYxwUw9vA1pMzUz9e
qJiNH0pv7nfB8mIDXs72Rjhw+vLsMrmQ/FEd5ZCacQ9GqeOU9e1DFJXmsElrvlTOoXdk3FfdD3FI
0q+12mf0LHwGTdC+VnX8HDGuuHJtpgiruTKpmlnElFUVwoOXo3lGgmoeKN7sq00UNZV/LXXi3hE5
+/DnjnLGZkYoWtEvN6+RVbjtp+RxQD8XERUexVS8ZGaTPQWZivZMteFPTtKy9xyFhqe8k+rraDAA
oYQkPvdl3Gx4RtUu6zIuQiam86oTCEsrjh7sddCLaO9IPPVlZtfHjt9AkOxqjQHPD4D2VGGR3ncx
jYMm0TGKOzNpb3v0nq1NkTp1dDRfJPOcXXnJmB5LGASXwuPkQBycD5NpfCmCeqZgFIjRStCggfVk
YtEwvXx6yVkq6LMclbmeM3+murCeN1SpRPvBHot7SHPBBnSQWDGcHFYWbReniILTNWk1cuFpWB8q
+hHXGccyfIrVspG1vO4KTlVB2YrpLSsYBKupVYAy+zQr29d6ADN0Y9Fr41ABIziMtXRNoVzVDJzW
MhE9zBEkkfmrMVWmurVCIzsIsF78haMxvQyVbvTjTOKR+yuJR+IQt9LsGQhvpaTotQHu2ml15iXp
gmBX/+IGdH61Bv536cLbdAdDX2hr2keG3z4WYDCff5B//on1B4TvH2d4i0sd9i/ZCcQVy1usZj9O
onGIKtAAlrrERu+hvhKAsaAN+ro8GkGwieJ3u3SoYrBPTu7t8EDuvMTaBn503UhcCPWw5Ufdw4bb
5OTd//rJLQ75H+eLvzy3xdnvCh/Uwc+0ktIa28qMbHUB+nXxG/aK0QGD+7//IAwIXJ8WOBA1P78A
kK41h95RXVIbGjr/CgqdgLL9OvL/z5Dn74Y8JqrfXyiS/1N8fPkoP/6gSf7yLb9JkgHmRRIcfATY
LTChAR70uyQZUEPgE0nAwmULvBSL8vibKOksFm1/yX9g9Qaispi/fp/5YHm0cX/jOCSQZTrhvzXz
+SnksfgWFzuEZaNxYuX4Od2VWSycveMah9AwIPelkBoPMnT7xx9ek39ymf50JfzyMBQxLP2GDt6j
nyNcs9V30ziPxqGfXesxr0l5OtIMbkrQcuXfzPWXK/6Hq255rCVFRf8R66/4k7+D9yLrQyAZh8mq
wxtTLMFdprInd8Yh14gSCeyvfziWmT89JBWJwlryMoHlABj54yKkc+Y3lt9xdUOEoxS0rYerupMs
1EC4MRkGoSIBHUBp2pkyHukOJDs47UWt7GrfegAvvBEOw0pqeuAb+lcOi3GRhEjYmV8qjgVXkH5D
8MpwRNTcpfuSAAj1EbqifwyiSJEDOChoZXgCpVFBXMSRCAogvUTw8i9unIG2cOIq2U+tWR7TuJ+2
7bBQ/g13/hZm6fyc5G73TKHptUnGjgN6Ua1lg7Fvptzl2nWRZNdJ5sg7u5fld8oq6pvZUdmTbaYZ
pbkYFLw2qZAzKLQh/qwOZk2TXosDADHBpGm4ndTWSjQ9YQNcPt8a6kvXBCS6i9z5MIuY851Q7WZG
Kzu0U4EU7uowEpj37fqzDyiFFjOo0rCeE8nNWeEa7wIXxKDdvaEjhQrQYtL5OPv8ScWqfyPp5039
FSSgbOdXPrqXivicr82kZl9iOmX1BVpD85bJOHjJYMLdh7EZJmtKfrBrUlrBgYHUNsVGeJQQebJU
77oxoIMKf1HyJU+KZQ9XucWNWYwBuFU3rq98qeR5kpV6DqaZeD7w7Y1Nc8IJSgC8TzfNvJvUse4T
nZpr+qan+6QNxba3zO6t9OtxV2tzYJsmkPp0LcqvSNHJPqmSz6nLGhQpuClxGEC0tGYvAXTLi0O/
d3ENYHp+cRFm7/C0zVcmpcM9ZdZWfhTVaBobuBERlXm18eDSIHSMCJYeRlWROZ/S/MrMYknESwxf
cmuBns4xbhsqB9PwxEvQb5JIfLYD1FNLdReUqXGlfWDeDsFbHEJnmgSpG8/jp7A3QCBETbE3miBZ
EV2Av64VyhpEr3UYgWr1m+Gc0b4HD4YgxxpLdfaBU5vduuG/Oyg0m6QW01b7or2PFB4gkfS3nubI
uMJs4vLR5urRnj2SY6C0PrPGbxpRj+ipMVzndjV/GXQ9wdRuvC+NzvMbcIb2Jp+H4b7FPbiuhuAe
gmq6ld78asjOudgzteL2NPcXutSpSgqFeoAvKzGEhONuQrSrFMXqDlSuQ5oHanRXQzwm02clUkiC
dH0skAqZ64yK8gDY62rGJ7PJ4zKn0c9G/FhPRQtMJFDFpI94MOKpxF3dmibQC2yAz3mPH2iZ/UjS
n7wQNYeeaeyzR7fLgnigVzvTwage/WlItqHV+0AiMXzla4bXHLs9EhGrcCCCsVegJ/xXzaGWQP2U
2x7ETQLLG2alU7DrM1xktDOVg9jFuZrj+zH3+EoHX1t8Ee1imQFzUqnbGMM5rh+Yx30CM3Ixnq9w
rXlvdpMsPEmzWnRl1enQfs6oCPB2rWZ+9pWjJG9UMiSDQaFKE8vugbF1Ra+yFfb5m+E1+UO4wHk6
s2IZrkvfO4wmRmo/mlAcI8dGTVEMuU+epmxqpeZxkSeMJNx7g+OclI32ZGmATHZpENDXQBKmTTmH
Fk7rmnx23y7/mxFb9DAh+X8Ku4qQwijF27k5hdI11ONkJd1q2oBJcY9Nb0IG4ti1HUpJ4UHZRjQZ
GIGqz63rUtyFKw+ojOhrSg8W+snCM6qQF6Aj4IjiHSCkqzt+12LseZh7E8CHVxmygcCiyjvtuM23
Bc59xRPB7su4mfAygt68kSIuki2z9/oYcPi7YUAlPoj88fycYrR2ZKngI2Hkydd5UPLcDELQeEGN
ATRQgFHRMQcNrwMU8CagZughLjE/4CyqJfSFOheS67b41Wn/n13g3+0CScH+sCnYfAwfv8HfLx8l
HqH/6fI/e31++Z7ft4HhP9iKkPOFfLyEUX7YBobuPzgLhliBXYiVgbfwKn/fBoqFV0nMmJ397+T3
37eBDjFg5q4A3NlW/cKr/Cm091chPm8h0v+4awKQyj8OkWN6sQjIimWj+EOaYDkZuw2Zh6NXBJwN
PWO8dHSl7+co0SdkOEgxRp1N61qp6atX9/6Vl7stwVV4PPfMBsyVRC/+KMiKXOfkZS70LTKpphyB
8Dwdn5u4d/0LBX/9/UTl1SNw5mKfy+UYHQvrvW6iYIttNIOZILYDAKcvrIDZQRtBh/EtU6hGvWww
ejQwrFLEDXhmOrcfMPPkpxAW0DnyHeKETg+bfKiua89OIY9E5cbIQLTA2lLHKi1BiJSGoPfNiP0T
FvWG8UOhb+qGKGJTBOEVTelL55PQ9p02ZHhhrGdeW1OKGONMxsjZ2Wl3tg/xyart+NUK0/ACVvbW
QpC/jmzrEf8J8DqB6a9q3dBgs9I4351pSlaqnNjQWCOECPA0w204WVC9M9/Z0mAGQb6j7WLvFWbz
FXm93TkdnV9t2lGeIuv8qXUz0gkaH8weTnN2CPuB6J+rSqaAE5Ehy5YvNY2xN4NMsEvBEvsMJzW9
Vp107uI8mA7OlHUX4WT6jjBTinoOrKulUvtsatIppSM1iKfY3zUjRYG+lfNjED1YIZtCBiEzAxXe
lTgyHWr+vGnthIyBqvjoRiRjZFqYq9ysq03vRddl3izHb+NYsHwR2avZnIygndp29L7HYYZaBf33
PAhX7Ym440Eqk/LWQrGjocTIcIJPfWRsnTmToB6m7Dme0hAwkSi3oN6aEzAt9dAwYXwMYdxcz1Sy
XXOf04iv1IZBo3P7q0yaBdEYt2EOhW6ExaE2D54u/AxZmX6vGez+dRyTyZx8xh1EqgL/vkpRVGmy
AduR9s6ILT01b0F7+ac6HkS0zma3+JRaN5dIiOIwaemcxcCGp2xEyoDKp9yRIcClihvvrgyK+aBJ
hVxILjpnW3n1oZN1fDO4df+YgdZe67IvjqVBL2gVKfT9ygsudssIhBGQuAYqmB9TCyIj1HlmdSVT
z51yE++maNTZTlBlxhr0pGEOW5nEw0ciA3Oikj1HsGoi/6N11DevRQqJp2akPLX0jnUbucCWGqys
fmU/O27+OSkHe6sRu/abH1SP9ejMz2TZJsZnlXlXJwKfMH0Fxgn4h0kJC8aWSzJaHtwiQ7QffdRl
t1QkEMpwSQh/krJJ9tXIN8VzWjwFuKrWo2NQQ4OH7ZzFvIkKjPsR4p7YYATArOD0wxcn4NiyGnLr
EaAF0TElTrVq91VFRQq7GkwOKRSjO8eyinsvKg5iUsNJRHN1dHNAWT0O45VksXxjHJ4efa9EcU6d
duP37E6x2mT33OzdbzMYbwYAWbKekyWby8Tn1TcN/eRXFIg3Nn19vKFMALsESDtT0uYW4/FOFaI9
UyZKnXYY7rwhK/f4wsxr8JzFvi3uyNNA24oQHXPhWHeZGTuHCt9mjwvXHC+VOXafzjDxTOhcVab2
97Wl9HYsLAlRy3eC14HZcLNiElmkK+VP9baap/hm7ut8bzC95DCIQ2jdjVrgDDYUajjjdlnNPTVQ
tSTDFIbjU0wTwtJ1FxLJod+IZa4n4Ie9eD7Xhm6vJyoHt5ZFawCjf3zLMY02aRGykxItO3RIXevC
SNEqGX0XZm9u6QbCSZnl9ZcCKO45qpPwzisDcex7T5ermaa2u3TpVPAxHHt0WH2IzNd7StiCW7MX
5YB+6ZiXMahNSgxLvBl4lcQW92j4DNrMvEBTTF44yuGzmUcwioM4cEec18jQ4wUEI9NQ5kpXfcbk
mQF3eAUSpbsF7N5e40Bqn40oLS70OzXbZYqyAw8cb2Y7wZ7Tt85Lrkr7IGh03nZRABtOZ/a32Y/l
tfLC5sN12uXmImf3le6F9GmwrbFYsa0nK5GFMdJ3kmMAjdXasKLk1rLYfyk60Bh0tPrBlLz0RFvm
zTQNzbbXdkDMjDatjS7q5MbByMIHjVKl0HA96m9xg++n2JH7ilD2MQ/n5qmQ0T5lMLbNp2i+zcm8
b2Hxcj6diGVla2lU7oqc1G4pJbxYY2yf0L/zd9XatI1zJidmyu2WBg197mGmH9CYdL3K2y58y4VI
N2WlzNciQphgZUqo6rChEQnvFnSt8dm4vnlqhsDYlQREb6y0Ko4ebMYdR9n+rphU8BQr/CWW2ZoP
6N0mD+dHxnqaDEFVr99duqn9UuGI+TRnyfIvu2HGhKRdeHCOsiCUcYaApHH2KtMeh1VFsXO7ktBs
SnpqK2kC4wOreYdk1HHvz7L4UXpsRCj+aItpXQHBuGvjtjjUgO0g3BCfzTlcdZim/ChoqfRo8uNY
JAw5tTKuyHduAXKUt+NYQSvy5JvXeegIdd8S1+Rk/iUfxJuXJqSQ5He/mN+CWt9X1sw2flYNj9eW
xw4/3rZr00e7jZtTg0EKSl9uP+eZqj7RgPRLF/GNYyUMPurpRFfZiegrmbRT0/btiJ1K6HYW12y1
Ksw/s52b3ja168HdijpNrrTt+RuptAxu26GdxGtPGEqmkxPQu6V44zhX2Kg3qGVrIh97ic1p3tPu
Xl+nTWvUbw0LKHuvcNxYOsoZsVPVcQqMvNv0KrM3bPLys4XN4iS71H/zJq99N/0ozm4jnRRnP/Gs
7lGSZ4n2xUzbd8VoXM01Q0dgIV8DxjTGk9dG2kOuGaMKASvNSedQl4hHzJz2XVhXu1H0LxxD1arT
cbEx6W/jTOy+aMKiB5E2RGnKQQLqr/QuLHy2k0VySjv3ilpQhBvTqBntxtxlDEKbB/YiT9WcFNsE
uMSJO4jxkBhpfIXGYK3jypou9JG1l4538zQPSEZJqj5cKEinLhTGqncNubcqPcFDWbZbzkwyDtJb
d07TYx7tcorRNyPlQYeggCmRU7i9Z7Zs4iV278o56Td4ZOIj4czhKKMoOnWlnZ4Gk8JMDDFrArgN
pSiCdpzYb9+lAwY80N60T9sR1ilEwq0RmxSkpUW9VZHbaOaJlNcMUdOv6boIDpK4EzqXXe494m/f
XRmxjQaWnmrCtzhFv5KME8FLb8rK7z+ly7Tae4palx3HOiXSURa/6pX/OcT9zSEOztJyrPnX7uL7
pP767b+OffFRff1R0P/tG387yvnWPxa53AJvDu7kD0c5/ggct0ukbFG6/R9MxqQ5IJO6ZLJ/mQHY
/NFvBzmXvw4gkcVH0uJ//xuHOLzEfzzEQdSmNxkDNM+B58Uc7qdDXIfiUoaMCg2/r1YZeaQHlM0h
3caAnFmFvFdVjkvJUZOyyDavWA6No6n8i11jCl1zNVCz07vlHSJNdVtI8xkyC4zDpmizXe2SDZ5h
8x47/EFrdzL8HY2HlNT1/qVZCllsbd1mOJU+Qqe8Br5x7RhqHw1NtBk6L1xLVWIKGCX3kS79Lk2Z
Xkpex3XrN9VKVoC5TWIcK9Q9hb2UHUto3gqrh2TcqY9aKw2YowOWzbatG+DvLlDL0oGP7NfBxXf0
XqV+s27AOoc4PRSVSixjCaqr3Ll2fi2n+dbNprMZ81Vdhi8uST8mkLGbup0/PXJfyC6fQD9f26nf
1aTuOKYlzguX4iHtArFapOFt3UczzVbBxRqc13wsPnwTHqMZq3tizITdrFuUpGDj5sX3rKmwfsVD
tnMWfK4DwnclY6azoxofcRfeB5XmQGiL+NgV4afC1be3EvcQx9M5l4CS54JAF0AoXhhzsU6nJzuR
9lrn+lFQYK8a9i1Ofop18dG1GThE7+InTido7aKIix9owRTXw3TrFrxXkzPAU2+A15Lwn1mGkGAJ
9UGfwhNW80LZSRetIg8HTGibyZZtEPZctL/zAD13GxvLa5mUH9KamM6TkF5hdEHC5bEaWM1bo51v
OYTdDrbac4M5/4IbxlN2bvwazHSefHcKvsyz0us812ebN+cQ1KGgHngJ5LvT8xxBQC4GUWzS0EG0
7nkgSk0zHKTujLc2O9UTJFoXGnbi6ceSobeeKrWuiNdscM99sFUMtxhHPxnDn2l4TNdZ0qWAZ/zX
FOBB0Do3OK+ttQAjOdnDYfZkd4A19IgJ7ZCmzcAH1TnEJe+RYQYI+APbFinns6gn9E7F+0m3gnMK
fT4JGlF51TJdXnGweK5i6zN01EBVUVdxNyxO+GQe0VQfXV18L2mzW5uiHjay1I9OBEAiT2E+QzIH
vi1odmVziV6xvO5WJS6oSK91W2Gcdr1L47n+jm66R2eJESVo4yvlCDrRuukgaD1b0cB8aWyjecff
GWLeT7CELUBXzNzolhrIMA4qbz2Fw3hoFx5sW3vjkRBlcNSjYdzkyVRs27kpbyqjmTB3gc0pk7Zf
20bhfA4QZqexE1dWkAMsRltERd7QcdRkmxBTzcbPZ/UR+YTocejYVO9RfloBh4ieS20gQ85uz/aN
uypVldHFrfL3zsHDlWt6oBIxrWcn3TTD1G1bV9Mv3TH3ZBKpu/gUUOe6En57KYzktqpxMGNwfq4N
TCA94e3tKL0PXU3dZ1Vx0wdcm2w5p2EAJVTQzKHY4Z+XGwY40a01eAMMZT7+c2Z/1lRTIBaXlBOO
RO21be1oHuJ9Y363kjMfQ3iJ4I9sN7hxTV/utc2Hbsr9V98QF2m36hiN3XdDdWc4pn/Du/x5gMmZ
0UbSQxUmYIcgt/z5D1JcCk9JAjCqD+5Si+DIFqI9/CW2+ZBJLPE308ufZ5fLo4Xc0ByPoQ+lHT+R
8UJXyUqgBRxiLvUNtaInBlYJCV4W9B9upv9kCPyTVYO7E4QwaAc8mGkvzZR//LmU72snw0R3sIf8
I4xYDZflOCNeuEa1o3uQ35m7v35MEpQ/ypq/PmbADdwJKG7m1z8+ZuxUYRLQQnWYBi/hTDg+1poL
23DcA2OLYr38vEUxn7ue1e2vH9rBJ/DnxybAbUIT9Sz/T4AWYotzxonkQBjf2WSQA26nSCT/y955
LcetZdn2V/oH0AFgw76mBZM2ySRF6QVBUhK837BffwdYpzqoZDbzqp67IurEqZIB4TbWXmvOMefl
4jIu4sQD8f7Ww3veJH3X7eIO8Vnt5oLWw/g2R9UG+XTJuJivLkwZ1wWlHqMlJMT+srdYvkl7KZeJ
wbNaxNe5VW8ys7sfsuBJZTa4sgbjpnWwTAwFWHDTLADtI5/BkMfy8PWZnniEcFypuqlZmmrq77iL
Dw+snkYuIA8j90K92RiFeoc88y6bBVRnjnPqimKcmksrh4yXY7WC27O/5Rd5Vl2GNw0A/FGLjLWa
sggDGY9XjZPAbp4n4t14B9g724cB31BjCn5XHevyXKoAR0rQCA2wbVAJun17UFzrRqDHDR2We7OM
MghwOC6qQR+eA1Mft+ALSjLrxuiyVevmPk+Gp2FOG8CpYOxk5NDRsiS0tjz6jTLYgj8OD7jGwLMd
lPi3X0xPTtBuJklmwVAKLxzxsJBEuAwyct1EOVxi5kqXejvd0QRiz6zzdyP9/lEjHFva2lnA8YkV
BtEH1mNNdaB3OEdv4mQzYzQUkXtTjzSacmJgZQNGZy2UXnhf37R5cPBRjjG/9QwxDO6WTcbRsQiq
1sfITo0x98ykuzca8hDAuZw5xImVxcaMjQiKf7KHnH+GDw9gFFaJTFU19wq3KzdNNOhLyHlv80of
TWLcytrfJbqByEW/6X03RGeb7pTB/8aI4dWx8AzoGc1HzM/C6+AlLUIEBYtyzK41Lfg9Wb1YE6yd
eKmwJsDzkOpbdWquICismf0/OgSULCzY7BcG88gl2NCeNFHMTZVblVhG0aRhz9W3+Dxmj0f028x5
BKsoue6gnjCDHcETAJYatZ7qV6MVAdF3yWD0vsj1cG2I6fLMBTvxxnIvSJ3CAjPDo/Q/L1iul/OY
PMs9LWWj0IUZqktJA1VXEs455ArQ4o9X6ejcZKZVAhesVWAJ2a2MeZb9BHWAlbeb3idYTFpasWpD
9bmPS7FyVGLawdHc+C0Z61Ctb0IMYIThshKVBf1ROx6fVL1/Y1a6iOzoYRBUh27FCdfKsE1C9Wmk
EFuUflhuRdpv3bK/D0xkr3HN82lAiFk0Vtcv6KrBSiR1d6ub05NbIvP5+iKdeEn4Zsz/AZLE7u3o
GvUE1Key73KPwA8UBGw/7J4fxyBw3S+DM3dE02aN0NF74vAVZlmDTON8eicrQ4xCx3Xm1XqTr99H
zo4f7xCteK7G/ZkKHsmJyPMFvgDc5DEVYJBeYzIhA7TwScHN3XKJAIfcT7QydMthUOWjgzFRu1I6
5xatd7MMXar9IS/ESpTNG/mh90M6XuLk4mPMYxaI5MXv5yqVHKIYBTI4mxXGa7JWIrnuZOxsJLf0
fXs5GQP0LsBd9I2TnaVI/kTZd5vSb7GkYsUn3GC4e98E0X4vVr1Mih2RIYcIWeoKH0a7RB+EAHXq
D7UMYMMYLsOF7qAn2l2lRLSCqNY0G2JXnoyr+V9QblcoLuYHsmy7jWaQmjC/Rs1gwn/sD1YwbyBA
Y/A+EUiSVlRLTOSvh4pkdrvkd2OieybzlVcMP/eVaw5vRCys+pYLHKfRdSRw6bkDpbiRGs9x2KHV
NqylKNApIK9WyFid5lClOuAFljLdsSkGnMmXJQKpxVRrIhlJXqea+SNsMI8nmnnTNZi9MNmD5um3
w6ze6knfoVVs3qTSeNZrJAxnntwTrze1Dp5lMK88UcdA/3TEHQP5KPMaG51K0903Kt+9jm2WT8jD
aq6/3rfahXSJgHKp9N7f+TyUm7GHYlPF/LEqE6tE5vHaTdyV09XCJtUoqJao+/K1O7Sjl85BDl2U
ZKSTEKRazREPlZK612Xthqsp4LsopxDYPe/BcrLR2iisMbEcnzpBuaXWAt2USqTeEMhkkTpU1gEb
Q76HIVSFZRxQZmNFPsiOFbTW5X3tsCV1Wyg5bXtvmG20LWi3rqM6Ebgkpsss7A+xD6Yl05SJ1NPx
zWqmclOX8t5md+AlkXXT8RFhk9kehDXczdW8tP/9ff2/DtuZDhsrJaXE/95g+zdF5b+K3/8FPrvN
XqM/lLP/+vP/7rMBN8Hnjnh2FkY6c3Ps38pZ2/5vTZvrFwh2/yRy/o9kArini7eRqgNBLfeSZf3f
kgkHjii4O35xDtSDb/I33bb39f/jgu2iO6fXplHSmMIS85l/LDpGQus1hruqlwCmyILfiBhvh9G/
iJGdg0P0skjdoQciza591rDTxqI58567x3XP/CMQsojYlXNmFzf/+oe6p0AiXDpOoHpFPao3vvE8
utjxybDOMxReOjpHWc2gjSBfGCmK9zKItzaF+rrXvxudzgh0xdQT0eekEJTE2u5S9djaDVRffwG0
Y8FsaqV02DPU8s1g3ocjhE4d3ZHkR9zgAuBfR4OQ4Wh8bKZiG+GKbJT1aLqeAVg4XAR4oiu1y8fF
pMqiXShEDIuVSkjoKPKn0aGTxzPhUdQv6OQtkPReEjiBGS2e9oZsQAfDf4uwArFsYX9EO7pukis6
/nsyHtv1gA1cx8uyt9zvmlDWTWC/MBBV1lk8h7iLJcJ8NF0uzvlw3RbpqsMaVbfJ/aD4h7jqa2JG
Mj5rJSlXurqN0vYuaGy2pPnrxOdJxgkm8j7dWhM/Rs96vxB5/pYNhrpNYodJu9q/5UZASHPbXOVN
T3uTLKHSajjYtIkScRtkRGW8vzL/t7icWVzYvxtfri7XL1H+62Pf/p8/8c96YrGeCAs7i9Bn0fu7
zuof2hJ9e9IIUFlRezEj/di4t/+bnYsNrJES0Jkl8v+znBgosMwZ3oTe21V5/ey/WU4+fbLZHAkw
JDPMFin5sf5qBFWHPkCZvMJfj+7aHK9xY35Ya+/+tTR9mQdMIoSFwoyilh/Z1I52SVAHUzjC7kTU
rICH7iBhZEdscUn/Z0X/D44yn+iHNan2XfSZIUex8x+N8qMYfknzX2/A/4qc/3yt/jyRo6aOHRUG
6YccAr6are5BFlfT69dnwVj0c/2Pvs6w+VDwZFCTH12uhilJHHTIa0wlr+e5gNrDHoVTa/cc2iSB
6F6omb9TmeLvBOO7zdCIYW3Fg7Ydh67fRmVdP+nhJDQsbU28qqW9102czquwGzA411a0KXxisoSk
B6QhIXmIVL0NF3bWxocxQWRqo4i7ZLtjL52i/JE5BCQ5TrNOSZz32rhemmyc0HUjFlolih1eg8cY
mf+3BSoGakyrbuOLUE3tS9WZrO9KZufIcxEPX6uVYl2mwVyXqUqzDhWzu5RB1iLkHmTKmCdpmdZm
0yO8QqI/ypDi3q7Q02b2zo8yjI9K1a0aewKwpDdXBlOmRzqxxr73W22rtHa6LkC8XBiZSmXXasYG
BgDi/KHUrh01QccljAHJ89DdC1vylySOvLJpl62LydHhZ4+Ndu37gJ8I5wyWQdGGez/u+jdXZuO+
mwTmWMsnLc7uYo4XTb/63PKfwxJ58gon//Ro9UDOVv2k/arrYQ7zawz5W5lbzEuk2vIJFgvQjcGS
xh7JBX/RfIFNA2/paOq08WVGcTqaFhB/X16lli/YFM+2a9/MGSDx8yWElIGNbNNYIQvQ+CUbxcCM
K9uf8TQ8GpP+y81d8zsTf0z7rRKRXzDg+MWDwWcvrLRt3qNHkkXtLsK+mry4Uge4FyU3wfQn+dSq
/H3ZwM8RD3ayy1yzeYqU0V5iBbUvM6cNr8us99cCF/UW7Xi4RzAfXwS56FZoI2psy44KB1xnVEOl
EKDAH/21M5B/ApncCXbmaOgeuVocQJ+Yw1Wx3PaZk3ixGXcPsHXbB4Z3/GZ8pDwYTmTu02AsZmtm
sgOLzodfKdp1R3Fy67hcThArmr/K6lJf6aydN7IHGXIR6xak/3RWdpBtpfnELvjaPQOoYD8GkfoQ
56jnF9hHzVt4tfE2DIhWYW/nv/o2Oc88JYp/o/du4S8TBBntwkA8AqLEN26RwSNpCdBVwlcxdmNZ
V1eVYmv3GmqiC8strTtfEcq2KUNxZ2tZcNUbJobVCugxzMx+OZid6rVhZekXVc33vW2HdGCzG/oY
Cdp0QfehkAuhtMqWEZDz24gT57cSkL3ckOh4WZO78RoSXLUO2sqg5sDkuVYa6RLi7c7Xw1cTa6VN
w8+0ariSTcfQIwxK1SOQZvQyevNXKSLEgzok09ofUYdyMFPb0uSstybyzmdH97sfOUTyvZpVqtdF
TFhWRjvQsYFJQRQnTf03LWnkrsIHf9Piynip4QNd523g3sL7FIfUlWxXm8ZRSO7TzMuegLk7+vvT
Jihr5w6/Uf4yhma/r0cQ1kMcypsBQAhKe3u8bshgvkxKCM5aZQLdHqX1UCJXWclpnDzi28DYmiqw
+UWFBHUO2/Xlvp5UrDOk5yY2jVnLXEWOKEh16NE/RJbMFiESqQf0dPFPc7IaT+tYhKDwNFseDaZ6
lmtuyrFstrLog2zVlFGD6yM01q1qVJdpb00krxVVeJgIXQwWAB/4O00/tFaxCyZQt/Npx08bHHRQ
nLsxGatLM9bn1hyhrQRW5Jh/zSx2Lxwqhk1BM2VlGwHoeOBZG2kNxbpUA2WLBjBiQmphvl46IoaE
7yK1VMe6vlBqus6LsHLGjY82kv5g69ObR8m/7OCOgm8qJhzkBGfcEaVXvZIsIVnGumSfQtCBogB3
SrIK/MDaO8F6sG1P6nH3C67gtNEDjD46toVtX0SUno4Sly9NUmiv0s7hyaZu5P9u2Ag/jfhrbl1N
ZWoz/3Y9t8yHLDRgIAwBxPfJtPtbphDDbeOMNHCcBJg1z/DE1ZVMqYnLrYG7csgIqAF0PrIAl+2o
u6ioU6m+JolsvoEYa1YdM4V6YdRU2e+Y7Zy9xFJvAv3eyAf/e2yExVOHvnr7DhM3zclfR5OmLmIF
+WdPMudSHVraREX7wtZNXji2RfUftHAE6CeqHgOvhMWz7m5cqXL53pnRNfJqOlxDd60puM8XOPoG
r1DcUYcCpCFE0EkqwpDVZTtM8DBjYV7IdmXE0+TBbecHVkk/8uAUWA/a0KjPsummfWSAllyUM8jZ
LB1gtv0MqZ7KlsNGSe/vhgn3lFa33fId71xGVt8vFKxZa0dAmSxseMktQ7KfrsbvTtLYesjg11z6
GA63gYVdH/UY8BKIa86WarS+ECUR9D1acfSslfUwQ3rX5gx3d6TMt4QU0/2cP3YN9h68ZvZw11s4
vIUGBrZwkUCgQBruRD0aL1pWpeu85AG3/HmQzxO9pMcr15mh5r9ivuEXeqM2hyaxpicepOCO/F00
x3HrPuQx/jwG9i7okTLfOjVjZElBypAbKguwkpxWdANIY6sj6r6DhQvrWFG7Xx2Gn8eM1NwlQ+9Y
Wzn0Tf51nxICon6PKj/sYIh+oxqldmPiNzoEfsIiA8xhB8oJnKM5RN/ztnHw8HXDRlFb85toR+Nb
VyvGNzpy4w1fKqJ2qlBZjQBfVkpphJ5NnM41KtP6vgC/stZriJtKIgiTma+6NMG4F43j3CKz26h5
XvDha+JLuDYaUzHwk3k7QZXiQdwMZgGLAJfiOnfh02SjFOuyyph/1KrBS2wjKGv1Mb31HS240DLU
weRwAMafHG3a022mq8QO5XJyouEGec0cZGMHS82QXUUoQJ7cqlWcXVjjYD27qIG30leRijoRH0N1
Mrj9UzVdJ00xXWtV4y6DHpUMsM4kZAnU8AQq0WudIBZnURgvkG/nt3Y9TUAYzBbYGXrsJ3UoTBOw
Tx+vpxaNChp99yp1GXa3iR3fChLkN63Qk53RZuZl3MMW18grXpMPP9xWdsOn2w5zubWrQsGAN2WI
8+Gj+sSBaaG75tvUXSB2p6fvG0153UvAIUuo4sWhLYZ8QwBtSg2ESu1SM3R5WwVoFOvW6sCUpNP1
2GvlrvKtfiN0DWwIrBvl0Lznl4D3oWI2mPKmHcuG+o4nhycwe+UiGpJOx9SrKmfcOsGjT2rL45SV
E2W1G2mvamCQCpBVzcroezjazHnbBRGdAiVL4+/Chhczok2zm4Z+2teJbe+s3hjXDtN8UGBgRxbo
DegcZ65FTC/J7Kx0eSOmvWoNvPOKSNGx+PyPgwHICfmLH3ZXrVRiFJiJcRcLWj0LwkZ9r9FiYxuh
MaTL48NkAxkwn9GtHTJyApQR3oCPh2HeRtmDPqBWKpyYyPCSqGBpFlAThTnqP0ba8mhu8upBdDO+
IYmUy8Dv7tpytBHCgKXpY+WXU8GP1Yz8mRwJbYFf2L/iNJJVStwuBV3Q1BvHqft1kQb61vcjfAvU
JURGmXVL61u111SI4a6c4FXJcLzTy6hYgtXJ3uiFvjWTeTuAnN3oQ5/NdVt14YS2vrCn6NAX4bSs
HSUgAbYCogRFXlPh/wR+Vm/cxHlWclHTHREF6L2m8lekYwWLRKDCUR2pXORmaaxTu+R8c8QrVFU6
tBmnzK+Hki5UHgYEQxDibqGZJBZGdC382Tj8EbSdSTdNSyfgfvBIIIsVDyV+KvDggVo1aEjCyzC2
yjvipspn4uwRuelj9h00cftWdrb1YGu1MaxSB2Vw240TrCg3gXcetp4SwmNZwagw7gynnu4wItQP
JXCXdZe1NkjAgdhra7IszKfgJv0aRFQKF2LTVQlbcjWNdkGsjbC8Jekc9ZRdgssQHhpa061XfYGg
Cypti+f0sslfKe+172T6ONea20p1SV5wse+qGI0MWrv+zp9I1ZUjxsZYCZuNJKGLVHZocYvEVULM
zTV3cTX45qsRGlW/7MJpvDU0Ge9zk5BzBMP1d6umvloMWqjfjDTGvydpaO9AlOTf/NHGUlvlrXhS
5y+kpaF0UUMn9IY8by/DyDGuw6yR33KJsmCQVb9LzaC7BFaVvEkjJqQj1Li5RSv9u84us59ZYxO0
bmnGC6jGQucVKe2dxkz1qpYhsBOFDfZi7HKDvW4DwndUpPEocps4et/UkkXUdeFNoYy/ks52nvXC
zteIBBwG7ek0wzzjZdxlI9PPcOJTSDpHu2iVAfj0WLOSxWnsxdiScKTaKreXr+0OIXu2KkIxLVAF
4C4rp1UTZQcljZ4HDDwwtCAS0bihGeuObIq18lstYkYaVgqoRkVm22LDd+UWCVp2KPCQXMkp1S/q
2qeUAu4/+gENxKR0WpA2Ta9kHtslS/k1SqgtENnNC621nCepgKhi3+ls2cX0tCMj/zEVirzio5je
USrGL4Mmise4Sqrnsi2xfpSKOWrkzzO62naFCSwmSShpDEXmexrOGKYbAEc/ktqCZNLWfbzr9PYX
YnzmzrR3rgbXyS8Fle1bXqoWQmY82paS3ExFl2KtIrp+KxO7WvbcqiviQXpMO1UpbwzU1zcxxdAi
NtK4WROZWV3XAb6mpo71e97/nzLH4dPyTXMXEF5QH/kSqljRtHeJSpPBwLOK9KERfLgAUGt55u+b
UhSvAvWZETf9D2McHqZWbzAZWVAOyd7TtnE1sbKXiljyqqUP9PV7uQzDqr431RSOom81EEJbdTN1
HXZfnnhPcQpjGwL6vtITC0YTpB/4zpnL3jTWg1dk7XgvWAkXplCCjRMM9oGtDt+TwM1+zECiVRm4
34wBpptaggvib8HNM1TywYiMn3bq1LcdysjXYPJhgCa9g8EZf9y16079Fi4nV6xwnC2ZzxgPFZeL
Inz7m92FxiHqoILGbcQLy5hr0efUVGNo4QpSzK0UoX7HHuSJBTm5HcrJ2lWV1SCVlNa6THP/pXCT
aZnWveMplYhvZgFfjquXXYwOicgbQEksA7z591h7EIbqyh7ToryQzpjt/Uix7uxKDVZWbOk3KPTF
by2ASlfEfbmu2whmEETE29wcwivmoECDy9gFIjlOvtJ+j4FI+mHSbDOW23UHjBRo+6Dufb+1vLSH
gF0wo92OnUgfJCvuzKMo1/iK1G2dtoegRa0y2Kq1E0GBqKKvfxA3ZnsxNL1lTyG4YyFVPLBI3RWl
nI38NAvw8FQJ9W+R/24lxk9miOWrqGKizRzZVmwBCDl9xWYUq5caw/1Lh7zpFd2Snoet0Q+trgzj
Eq6P6d5EeJr0ZZFXsLlEDSdyU+XDxNYsrN0bZIDpIc9ciA3m6G7DqAENTwvrYOnNr2GAFqzCACeg
RdQ7derfbJNdg4ksH+6nySap6hhSwEq6yCJXW7Od8BRdj3e8/+aznVlPGbJcVCVF4FEVpivaHW8N
2VGrQh1nUDDf17HvvXawXmy2IEM8XZm1uqeGIiDRpk2ktI72Rpx9f2kUplhbFVEOapLXt4GveZ2r
+L9DS5h3sPT1fTO4v6vBUJ4CXr1HcmzqcGU2BcRetx58VE6avSArstiiIGvXegTjGN4cKdw5HYCv
G6Gfu6C6q0IVQivCfOmTgM4aUh1AklN7vUH/rlNoxkVlwTNZbdmPZ39HTEKuNx9tHgMyokOtf9Rz
tQE0UyfZtTcWgblQG/4RZTZZ60H5j5X9/7+JzKFm+I7rmGQwsfT92afGnAYLcNA4sdAJDgOa1UUQ
d9q1Ks8KH4+43+9nBaYbBzeDyRmC8+ehAMGpI4yq2svrvL1KUjkD5RAE+zy8JIUO2bYAnfe3TXLO
T9dQI9OHM5l5Hh2UyE1NV4qo8caEqwgeja80PjuYE/zj62fks8iSQ+kI7yA9o/Syji5lwuI/laVS
e9lIlsoi9Rm1K5UTXyQ6Hc2U9sddOWp0ENMpvG5TPMVfH39+Kj5OYuenRhcEzbjQ25nRHD01Y2CU
oZoEjedkWJEpuuaYgf7x64Mcz1rngwidBxPeGLOiY2/FoPG5kK5ee1LSurX7kCoiAAtyk+oqwaOj
Piy61h3WBd7uzdeHPvX8CHx5+hxu6GrzFOzjSIVA60ELdFHPTZJxXQpTBvRVaATbippWCxFQgY2h
9NdfH/bUqy8IpkeIzOkyZf7zsKJxrQLfV+3ZFflGUNcfLcJjvMDiqXWRcf0HDyw0KzBmxpx58h7y
+GFwFNSVqpGxweEaaR4qvdqy+R/WlW+rZ1YZbb5gxw8MweZQZxjuIdA9vqDT9M+9tCYgIc37szn6
7U/CcoeF0qTaNS1ldWs5k/oS+nMzCd35f/DQku0OGc5A1+V8emlsIac+UGtP2IGxN9uCbn7AEvv1
Pfw0KuOp5RbO4yuVwef7kOvDRTUIX2qNjKXnfRXo4pkf7GJD1oy4PHP/Tr2FhjrDzshpZcQ4/ygf
DpUMbT6Hj7Ogkiaw0vviBwGbP74+nXPHOFrUIlPqFh/q2tN0eT3BmDacbP/1IU4+HDx/iP54FM1P
MnXXjZ2+1mXtldSu10Gr6judoBui1fvoOVRYYSqYSrdBzZilFIF64fji3Ir2+dXD3GUyQuH9c2eF
yZ/X0jDLVigFQZOBVqcwuqUFfCmprlIlri7IX8hXX5/05+vK8RDUACk0dc0+fvcqtlXOWIrKy3J4
joY17u1Qs8+UEp+fRcEMnQRfWrs6enz9z5NyA02C400rL5KIK5oSiVdRdmCEmWV8fTonjsRJAIWE
umeidD56TOA3R9M4OoXH0oa8VWkuxWgfyjp++vo4J24Tun4Aj9wrVi5jXrg/PPJWSVoHhKzCmyJ1
XacvCtaCOMmxbfpnJM76528sIXEfDnX0jaVHZfmZxaHazqVxj+pkkfU2DqTB7QBwd/n0OJrUYybz
j3pVGXT31bryvxNbrKDC0+U6Zvq71RvaaNgRaIBnxpTsTCcud1IMxJH04XTtp+wDce8IjGpMi9hX
SfxUBKzv7I4Yvr5o6WCPLR5Y2mzxorei6cyJzhEtR2szX3DmeljaoPJhSvnzmmLGUIQL8cSbmlB+
c7Oc7O7OuR/xs79kU2vv2hSuap2ScTnMQeVwpphZEyoCVyIymcxqVZmgpX8EPAUywALpX2RE3DmY
Z2gsoT6v0BD19BsjYS9gVwh9zm/rFnWH/ViJFeSIYEOQTk79SkoHWAuR7ytaePZVYqBliCGgLwfW
65ULGQCawLAyOEOXq6Ur7BsRNr/aPnm4f/2ssZRrKDj4ZlHyHz1rPsJeqo+R6xIrzVWnueKCuz54
AaxbEjJ80XtfH/BzwUMEgY043ED7BErx6HWtCkLo4MeTWuJI44J+K2G2QS2vLFHKre+QCxDSej0Y
kXtODH3i9aWaI5ZER4vzec+BuLZTwtbKPdpc43OHW+9HxbzngP8k/vXXJ4nAg9WIXgf/PS4dmYuy
34TY56H/ZyrSaQzxmAQ1UIPy+sIiTthZNgzYwZLpNO2/PviJ86SuEhBi3+Pfjn0zgNpb2k45BiHM
i9uqJ5pwCJB6xGP912WAMS9Smo3CCOH/MSSWHlATEM+YerrjfBvxTK50opB5i4T468eUcgPBFMIo
dh+Ad/58fcs5JyLo2hRdQduvJovGq4hv+9600MNZP//2Ahqq4MR0zdCYIh9/toIoLSEwQohAViM8
vIt5wQyRmU6TiqQ5cw0/L/YcjNKG0sBkoH38+arQhoRWm3FminEIhfKtmpyf8SAOQW+dqUHmd/nP
+pRDsS21ODXW/GN7RibCCJA9QgxRpmtBr9QtiFG2026CsN3taFOeq0ZPH9GlFMUUxEt3/HkhKc4p
5iNWWrcDH/NSjNpBzHkeYKKJiG/1q7+/dRTe4r3q4IhHn2izYd8hfTvxlLbdgc33DANYo6WeOczn
wsZApcvWUDg21cdxQwFgJ2J+/mqvU3SFdJYc5t/AF/Hrk/m8VHIUTaXYwMKBYvnooYd7MeRxrCVe
Leho0elZpjGIkdzax5VkoE6AthiLM5aROWvy01MyLxwI/VH6f0prhKYjXbZ9ieeapMX2qUsbLi8T
0t1xTxMHPCNAR+IK4X4aCUm2E3kXsAvtrRyq4ALUIDApyqJpNKt7t00AdZUlxcFcFoDANy+RxVmP
LiAmL5CNeeanP3ljHHfe/GgzM2H+9Q+lE5KEMGWykXp0p/N1PBL5rgz0Ob++MZ9XWG4MukpaSnhq
P5WcmVHxGQmK1MulnRKg03lqoh0cW56rWk7dCqyeqCpxJ7OH/fNsyCgWWIvhpOn4+xCy+JhfLHXY
fH02p1YgixLA0XEG0+z4dM1UfQhaJUE81MD+t/lMDSb5t02Tvnax8fdVNHtGU5up4hjF1OMdqiMj
C9c+r+iY+D/na1dH1j6r/W9fn9Wplwf0vWUjyWVjcPzFGBry0qaClyeNgEYlo8aIzTd/MmwpNnVg
Om99WsYXdAubM5+qU2vejOOgrqZT9mnTQ+tUDYXRJQAX9FuZKy9TTLJ2/FTG0wMv4pmjnXrg2fYA
DIHP4XxqkqWco22VTeKVATk9GQ6Ffa/Hyurri/luDj/+dMy+cZ3PEUbZ4w2/2+pDa9Jy9yAeqU/k
4BUbBcXxwie1O2U2Z/ePseYUUJpld1uNeXJjprbA+oqmcxpLi8EypGGtIqMn7R30GG0bn9vdaiev
vM0OmzdTABs8el1q4k/MPsv42gwGYwJZvWhyDm8RTnMR2c63dqA7YZchQ4ycyOik7whsdosfIYqO
ySrlruzJNaKL5BIOoxBDEHIeX1/IE+8aM21KUBu091wf/vlGpzY/QzRQbvf59LOcNLlRS8SUfop+
ZXz5+lgnLof2rjE250YtVfefx9K1UVXJSaW097WfKg2HVWaqLyR65x7g6nhNq1yeqTBOvHTwPjWL
ioYv1qe2flfDIq6DgtOLzecwCpSljmqHOUY9LYQ+Vo9VDY4bNUbn/f25Yn6E0E5l8zkD0yBeFphK
U3js1W4wV9R0pdM93fhgESYBlhCQXV8f8dSdpGSjDaBr7H6Pbfi8K71sDLLPFRX32qhh9M1zIfd9
5WZeBuzszPFOfHM4QWooDEj0a4/xDbgBjTAiq80buoDJhVH3K7WC6SxQxP4nh8IkJYBFAO8//oiW
thHJLGeLpsHaujPTirgTW1qXUatpZ5avU8+o4IWafQhzp//oGe2QxOUTnQFgBi38sOKXaRLo0XD/
oqDaO20u/3pzxAKG6QKqgD5bm45eQG1g1qY3Ex51MugWqt3f1+RJlfQBzhzoxMJMSx0jFeQkSPbu
fD8/VCIlzl6EFGwBoSF9A3i6dabq8PUjaAr+jqNV+Y9jzM/oh2PMTNPYmM29CPo17FIRSZJmY97r
LUYrP+3J0wxUrLB9Xa4aKw4ei762EQsxq20dSN/9jIms84hJLzastQIFc907Y+pFQtbAfIxwr7vB
sMzHzv/ul2q+zRrEWexuR6IFAv8iNB2GFOow3JlajVY3Znx/P7kZYqtca5JNkTX1Vu1IwmYDNQS3
Mfl0G8SnESyDqL4FOhNuSdIeL1ITiWYnwuy6I8LMcxL3EBVJs+QKJ5uMXlG9CBEKeogTSZ7up3Lt
t6GJWDjpr4jMipZ9RKLZ15f31LPJVxywCJND5hRHzyaU8kqOFs8mMuGXapAvxO/dGkLZiKxY+zMr
8+vjnXrDqbkp9mjfMxA6Op4ZjnkFdyr3sLjNPaebXk8uepmfKV4/t/wMeqUMtqhNaNO5R4cxhiQk
XsfNPUTk+7KMajSDzluVPDKEvkaQsmxN/UdQ52e2TOL0cenSckXZXB8XZG6ZVVnZm/REwC09hwNJ
505tKHuMLmq6RjPDHqeCr7qWSVet0hyRoNLmLOQVgXUmKn8z7pULobbKRpNGvvQRhvLAlVvmnUyw
3fjV1Do26gNSwMSeghVhVBa9F3taBZr/oCdGs3Qms1okMjawWU9lsI75eVYyLX/h+QAyBll3Ww59
tcHRxf+fTeYybGS8thVbf6qEee5WnLrjOKnBujGG44bMl+zD+xupjZnlCSwAVb6MTAoXY48FUJPd
mSfr1Fr04TjHhVFXdllauJhHHTjQcK2sdplhXfz68T31QbQEqAxTZ95mHdMy1EovwX/UEDnawlmO
Zr5gM/6tSEI09c14xnR28mBz4guFL+62402EVbMY5SnvihJaGTvRadsZJbw01EdCRmcu36mFwKLt
z9cCy96n4jcdR2HFqKi8Oq73egOAgnjGb0Va/5IRmoXQOnMlPwW/4DBm98CWf26TMuGf7+eH52Jq
ypTrS50WD2mIy0vXds5U9xc6vfhVIZTQM0rwTUPpivtI9clrDTA1BEWUXzuBk2yI8h0fbSxB2DN8
WNRnrsepx5b7LGgj0b9lfP3nj9cPfqMkIWVOX5W/hBs8hXr3kIr/x96ZNLeNJFH4rzjmTgb25TAT
MSIpyVZ7k9zWuC8MtkQTIPaFC/jr5ysAlAmIlttdPiAmBuFLN6kCkKzKzMp67yU4kpdn1Nn72Ijb
klFagjLXvU9BszAP9Rj0BmjLSzWnXMTVaDdNNvkPAum5tJXiFKANhGtc/nVvpO9cGBxgL69LOCNe
AcR1F3/ME/MNjbbfh0n2KQrdHxQqzk3gk1v2t/ZC8RuMnhJdj3b7q9UmWbpGCLjdepMnP2rlpZ+b
v+xIhfyHzYlwf/mji2Gkh70d4Wa06o/SS7/ufAQSUYl2JpRvEelOR/4kwiPP/ExwDUaqQGbmgP7c
bXFvUFRBrtAprjcajAVYbfCMvDK/Wx3oCe/EyJlG88K53Ns757Nj4jUvrBj9l2hU7KeHQJQ2E+2r
sqPVMpKKUxom/7GmuSJQnHRWkvL5znaHirjuzzZRpd2lgK4J9pr5g9l0zgquYOpS4mDe9k/nQ7o3
FjH8hOtDenh9KA/qRakY92Zq3lAzvS991HVenr7nfmLBzAIoY1Ns7Zs9pRN9lZEMXfuZOwIXt6F9
0oHdLz2T5iGqHgKT/vIda+xELyEEMaPxgiwXtpm9HfBqVNEP1wmja4vuJRMaUFp3hqfSWFOvzBsv
CcPPSJE707UBcrKmCzgebVLoUVLOSiB9V6PdDuT6yw91xu4kG4ICjYTS815grlU5Uanp4XXgroyZ
l1cW7ZVJG6t1Utyvc/VwDS7yz5fveUb2BlI/2Q2bH/ZMz/a+q715SOdbVnRxoN1TpdN1FkCqfomq
fEEjWku/YKaAnDTDmbvKvUnFmQzMC0Odvvwg+hkfJnjhwDGQaeWgTeu6FgVoBHLlfgRvmUZXFzWv
wdfDw0ew1bF5g2Xs1+UaNDIUK9SSQ4rI6ijiHJUuvtsPO32nXFbVXPmPZ5B4a+VB+Q9pcUyfSqYU
jKngElAfjdY33rICjI3L3s4MSwgW6iPUFEdxee1ZmY0i4saeOqsbLQn0u0CP9+9ZtpDQKhbCveds
3DehYn9RRE/llw1w7v05AYODjloddhWL5CSUUW6jlXWp8/5hsL/zgKUhy7D373115F3+/K0AXoM1
gI1O2OhFTQ6dsiwSYclNdG+aZo5g8+3T4I3rhav7l+/1TKaDEM22QODDKGJygtrbR8YjK0R41mdz
sDXpBVRyYAzZizZ0V0gRbqcxKtM3aqLMP5R7OjVqNAb5qJXIaBp6mF6lsZK/rh/o//INP5Bv0Dmj
w/ZPUgLPeujcwSbwXk0XQVJSP1vGpV9Wrx//+Y/2D1sVB9cagw/jFByWILBNAH9PqjDU68bAD8HM
oO3Awao45Wwb6RjmuD7bclBKAZ8ksElH+WVtbLCDA4YlcmFkEX5KFAY8IMvkxLFzvkparSiUfZhz
4sS1u4xcpUBZap6NbgxD3X50gGTMDgZcgQi19ZktTpaVw1a7Bc6xvQLjfpip2woaqup401WQ7KD9
W9GNXgBLVrPSQbFI2ZoUb9cxMAZ1PbHpOT8LytXtCh1BI2ADMjdyxJiN+PNuE3zYaUZ5EexWzmQU
iE6oiBGg3SZ0tej1jFR6QP+6zAi1uzJGnSVNNRv11VX0zqDC+gnBfTrH2qUxpWU1/d1GGxqa6b8j
VfmVI3/I+/PNx8qtytt1YpkcV5tGfKGvN9Etai2bN7TQyW4q20ObbJ9FEBv0gz9dhzGtz+Ey0uWH
usV6fSjfQOx2L8tio4OkSA7WdIU53+UWZ2gXsLbm0+1+n0YoBWSokFZKXFG2yJWZkhrzSWpm5m9K
jlR+qN2mCihoHQUr2s2oNzRDjFAqczcXK6fUZoEXwEDLaF9QKmmETgLasU6s5sBtA9Sld2Ds4StN
+LGim0NpBJe2OaIhEERgOF/zCAqEnV7utdU+hjKDBhDyAfvVDADrXWbG2XRXeZ9p36P9vkMe7zVF
7O2XWIUW48GWniqVnszfpXmlKSg1eD40z2zkqcoNLEr9cBfT1yfYzPxd4owegnCvIpiHVtLocLmx
inUulLCLw0QxwV9AcCuz8gJl/uo202PnnbtylRGVnwzEGR01M8THtCK/Rgtsf0WLlBgdMtWw3++j
uLwdoX9ZXlT+KPLKC+dAOxtkiX3zNzvIlcla3cN8GgUHFGYhe6Axv94YwbsRLVNSqJfRfr86XCVp
fsjztwnKaCMPmhqMCNuEJ7EtbHeSbvfxIX5jz+PSyr8k2ty8zQ+Q+IMLF/YKBS9EuhPaMH+cl0F0
FWeJY69oigHFY3cJwU50wzAOaV7eukWlVdbvO/ppKHejbWU5qxlV4jByJ5pQpKBnJtCNPX1MAotE
fP9258dVml1CqI83ExpgqPeJk+4/7ui7QJxcx5l2qfnqGrLbCGwOSSp4nRHNOtyZD7CEVpem4G4c
bPhGpRXt3wYqiF/6VWcQMVfZYZpk2vw2Dr1ROsGT0JRlHaTeZ2QfgujdaF1p6iRKK+U9eEBre4my
9g5Fg8xDPVgtYxpyrlXvOolDoj6SZ6vJztlUd/nco6WlTieZ+4B+K9D3Mkv/I/MMbRquotX7zKuy
91bmO7Nym6I74anx7ooHUOhtVJizaJUpiB3RTghcQPrBohv3Z3efgeCwM5VdIy2SCtoEumr+Wluv
qfY51vy1k9ojSooFEY/mDntzqo4A4F0oamzzk5PuCyXLsrpQtzRA9JSivN1s7fgDSJsVDFEDBtjW
fO+uIdHPQyTZ0jAl06dVwuHL/1ZAbCO7iFezOih93Czz6nZZwHZ96rEmPv3Atr38RGMeEbl+9ktH
3f/zA7XhsAmxDwnVdPEEKz+JTyNlDW/oBNj6kepHeWmEcMETbx7pY6e7Y9AS4CaBX9UXhewwiVft
xyPXHSsqdRU6DNTKmKJXHTc8MdH3jPDy+zXWfPk7nTdYPJKyHeXkOjYQCWwvzfiOFXpjfLOCoY+p
IhHAEa49ZwXkohB+YvdGtK8v9grDsgKAEEojf2UqfNcIuj3mDNlCXq99SeAnp1OBMzz6FgL0Iq9r
5sLQjAARxJGdCjpygqYmoAndt7etMRpalNSOC4GFMqwpQJXaIM2VmwPqGLk0wcYgBIqrNwdwBzpb
dpeKXzMFmgR/QO6Atio8s5wRDJq6UHAky3t6ydOF4LKDYO8g9rKNkRqrD8gI1DW0Zn427LinGPM8
MnzXHRgKVsAbtO/4bCogyQldAeouENP6Gt5UgILeOOq/bwXNGZvAZ+EN9vyBI7aRNj3nKaDU1+D8
AStYdg7o2li0UKJY14YEBjxdCY41RqJRIEpad9DEoCGtBI6Hpf2BOYbfROZPplFfxJhTK9juWHWA
CQMEbKYCZYiBhQZEY5vE7e+vBNIDlgFFGMt+Wu8dKzhj4SzA3bbZwfC8InVB6RXBXKDeZAgOYX31
AyRWUoRLQN2zuQY3F6z6AFgqQhp0sIbxx6xqV0TfObpj0JX4TfB+9TU459jUu6WMIDJFuORIQlOv
EldvKkC/GJs03WDzNLQ5ABJP1DGlXp/8ALQKKDtxYCeufmwgdgBUAyDf+oPBxQbBw+kXqH9258gk
ID6K/fP5hNlR2DPpIErB1RytNLTYAKRBdi4gmgx/1rQ5oK+vXoSkAdQYDhLnMXQNEldzwwHlCRwB
OrK5IrUU9s4ukpCt6+97RWuMqr0DeKQNHgOspXAWLDsXlLGAcYrulvVPrWDWTp5A7LA5gEFDu7kG
ZwUIENJlBIP+nxzz4xjAQYqr5x1dnTwBigVHWPXHyuByRtG0TTpn1PCOAMEM9zveUedsj9IjKgKN
FQYXKUnjZEME/V5NG+woSIvmJXt5gk2g1DFS3e9iWLEB/Lw4XpfKE4iQbBkolbSuv+8PRDUFygVS
RxRdxDW4lYAVxEPLWYEfmWwDx9e8pKjWnnpFh9qq4MUYgJHqa3hW0DnhlrQCXpECqmaIikF99byi
bY6xAT2McMH1NTgr0PxJax5KYidNERUdKs4TWofQi5CQSUSIhKUuetkMyyPgwzTZtcDuEb0HdEcE
a+J0EeAJ4V/RZBt+Wn0NroRAmii9ZWDjBBWKWr35rXB6agVcAbcR/vDoK4Y2CaBQClSsnEOkUMIx
i1YDxDuvb5IlU1SmxtJMgsHlh5DnpKtpJAWgfimRtEFPZBmnVhAnjoDaQTe1k2BwmZHqyp82GWOB
USf1ad19f9soHKGwAKGxDheD2zZCIRNdyuRWgkkRnfo5K6GZ8L2pQJEdCh4LxWjLy4ObCoBIZTMD
9s5gbgiJHLw2V289mBxMQnoUFMv6GlxogFDuNCWuv58ZGPZYKI6okFbP5keqQppokJNDGRpaUEBy
rk3dJd6fk1fbsF2EG5pfub8UTLZKwD3o0Np8Prz8CHCEdGjU6YMIzgCLnp0F1BTBqyuc0Q/VCkLf
qPFSEnNBGwM2oTbAL350/r0ICYeA5dLWaoZUTIROIfv6ujKGS06FCFRSc3UdoqsyCRAGgbjRfDxA
h1BzKqRioyFiHwKogLjPTgLXGNPzT+ecv9mUDGgS0CRUfr+MJ+Bcmc1Amwv3qgZNXR1H0MbfIb0+
P4p0ZsRGmVMDuq2e3ymBuadqwsk7dL2jixjWdhnstWCCya0BY6w7SPKwZ2xWei8oqioVdU5abUcZ
XlKkOZZ0UsRWCNChKJg0PqBXLgGThqMUgLTWRwzOCkLeXHISiMNmWlSgkoyf74RBUkYIpPS2bRPj
wcUByoZCyUxqDfD6aETzG1MYOK70Uyu4FJkdgMr4nGaNNKdYA/KH55rZ/uxhM6Qm6o9sAE7e8tQK
ljvWsLbBydNAcwLimCZ9wEgRmVMC9Mnb37rvDxVKS6iYGVRXGzMMbquESL9sEVU3xkJOCTD2t6rA
6VxAxmOsgkSCdjm4qong/zZuSmJ7AOQAqDJv19aK+6mRAj7FEtWlb/nzsHKDc/zIn/YIzAIQjtDY
vwO8wApAfUih24rlX/KIf+FLTzyYieeHjzUDxl8W5zgw3/vCkfvx/POW9yGooILg0vmiIMQ0917W
rBvx3//qYJhrbsrJh0euSn2f9s/bF3x+6869jm91/J/X/jJf5A9eVX9QtY/5bhHBo/l3uPhzES1O
iSls3kj9vj3JP//Rec6TiPiDgYugN66QyJYeN/cPSdwduK7oyg8cLOJiURwfUfyMDShfduTJIvS/
JohedZ66Yb5Ij52ESb54TE6fusEIyo8cx8uH0n/YlJ3Ba2CB7ODTZbigu+/ydOSmGis9sl+Uuf9Q
vkq+vprARo3+7Jq9yWll73KJ1f3Hzu9J0UsER9mRr5ZJvuo+cotokR35Gov7/vEJ6+mNIgWVSNmB
Xz8uvM4EbHeP0uOiFxHT+Of4hPUjNweZ0kPHj/6i50UaJJ30yMmuOy0aUJbssDfPfVOzPZEemAE2
D0HVMXJzTio79G/Jxi+embmpMcqO/Xbhxx3v0e5T5MfNq3ARP56ao6XnyQ9dFIsHb1Msy7Izp9uq
s/T4/gP6p4su0bY53JAfmlhQ9OQuhJb9L3B4b/2iEP/QBewYvQEvyT95gX5G3h/6lzx4EiMP1lns
7Vma7EO/W/6Z0yW9O3RTkZIfervoxi3SbFHwlB949+p6EaUFMhGdhcn4guf8K8Z/s8yLZcdTaeiH
/qLB3y73/kMnjDH4r4jo75a7V1+SPDjaoN4fNKA0aaMkNK19NVnkCZGyO10a/tivucFzqZt2Jyw7
/Hv0hTtmafgd0sMGIRlJd1cDdUSQqKSHzpervpZBfV4iO/CHZRwjlL1d9LYJLSVWdvhbL3lcvnpd
PIttDSZIdvhGEuncRBTVgl+w7Wtu8HwiHjWXnjbVf2+3+gnrL4ti2fFcLUhG1jaflvvurrIlvMuO
+3u58I4TWviUFuIpO+znZU4rn86erwVPSo/ss7PpTW/a1IgKj+zQ9wviTrwqu0sTKKKgCEkPvizK
V5/PPXxDxJIe3y8ekrjwO5mb3tAdpceuEvRHVkcj1POkqWW/PPK5StOTfMrz+tNRFuXcn3WLa+Ib
D+Fykf/rvwAAAP//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jpeg"/><Relationship Id="rId4" Type="http://schemas.microsoft.com/office/2014/relationships/chartEx" Target="../charts/chartEx1.xml"/><Relationship Id="rId9"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13</xdr:col>
      <xdr:colOff>12700</xdr:colOff>
      <xdr:row>15</xdr:row>
      <xdr:rowOff>0</xdr:rowOff>
    </xdr:from>
    <xdr:to>
      <xdr:col>14</xdr:col>
      <xdr:colOff>1263650</xdr:colOff>
      <xdr:row>20</xdr:row>
      <xdr:rowOff>152400</xdr:rowOff>
    </xdr:to>
    <xdr:sp macro="" textlink="">
      <xdr:nvSpPr>
        <xdr:cNvPr id="2" name="TextBox 1">
          <a:extLst>
            <a:ext uri="{FF2B5EF4-FFF2-40B4-BE49-F238E27FC236}">
              <a16:creationId xmlns:a16="http://schemas.microsoft.com/office/drawing/2014/main" id="{DF888D92-AB8C-408B-B8CD-B4851E34E828}"/>
            </a:ext>
          </a:extLst>
        </xdr:cNvPr>
        <xdr:cNvSpPr txBox="1"/>
      </xdr:nvSpPr>
      <xdr:spPr>
        <a:xfrm>
          <a:off x="10071100" y="2844800"/>
          <a:ext cx="1949450" cy="10731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IF </a:t>
          </a:r>
          <a:r>
            <a:rPr lang="en-IN" sz="1050" b="1" i="0" baseline="0">
              <a:effectLst/>
              <a:latin typeface="+mn-lt"/>
              <a:ea typeface="+mn-ea"/>
              <a:cs typeface="+mn-cs"/>
            </a:rPr>
            <a:t>function</a:t>
          </a:r>
          <a:r>
            <a:rPr lang="en-ID" sz="1050" b="0" i="0" baseline="0">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D" sz="105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Untuk mengelompokkan data </a:t>
          </a: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Sales</a:t>
          </a: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 ke dalam beberapa </a:t>
          </a: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Sales</a:t>
          </a: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IN" sz="1050" b="1" i="0" u="none" strike="noStrike" kern="0" cap="none" spc="0" normalizeH="0" baseline="0" noProof="0">
              <a:ln>
                <a:noFill/>
              </a:ln>
              <a:solidFill>
                <a:sysClr val="windowText" lastClr="000000"/>
              </a:solidFill>
              <a:effectLst/>
              <a:uLnTx/>
              <a:uFillTx/>
              <a:latin typeface="Calibri" panose="020F0502020204030204"/>
              <a:ea typeface="+mn-ea"/>
              <a:cs typeface="+mn-cs"/>
            </a:rPr>
            <a:t>Category</a:t>
          </a:r>
          <a:r>
            <a:rPr kumimoji="0" lang="en-IN" sz="1050" b="0" i="0" u="none" strike="noStrike" kern="0" cap="none" spc="0" normalizeH="0" baseline="0" noProof="0">
              <a:ln>
                <a:noFill/>
              </a:ln>
              <a:solidFill>
                <a:sysClr val="windowText" lastClr="000000"/>
              </a:solidFill>
              <a:effectLst/>
              <a:uLnTx/>
              <a:uFillTx/>
              <a:latin typeface="Calibri" panose="020F0502020204030204"/>
              <a:ea typeface="+mn-ea"/>
              <a:cs typeface="+mn-cs"/>
            </a:rPr>
            <a:t> berdasarkan rentang nilai.</a:t>
          </a:r>
        </a:p>
      </xdr:txBody>
    </xdr:sp>
    <xdr:clientData/>
  </xdr:twoCellAnchor>
  <xdr:twoCellAnchor>
    <xdr:from>
      <xdr:col>12</xdr:col>
      <xdr:colOff>603250</xdr:colOff>
      <xdr:row>8</xdr:row>
      <xdr:rowOff>114300</xdr:rowOff>
    </xdr:from>
    <xdr:to>
      <xdr:col>15</xdr:col>
      <xdr:colOff>6350</xdr:colOff>
      <xdr:row>13</xdr:row>
      <xdr:rowOff>0</xdr:rowOff>
    </xdr:to>
    <xdr:sp macro="" textlink="">
      <xdr:nvSpPr>
        <xdr:cNvPr id="4" name="TextBox 3">
          <a:extLst>
            <a:ext uri="{FF2B5EF4-FFF2-40B4-BE49-F238E27FC236}">
              <a16:creationId xmlns:a16="http://schemas.microsoft.com/office/drawing/2014/main" id="{A2E9F62C-0FEB-4F6C-B322-C0366EBC5FBE}"/>
            </a:ext>
          </a:extLst>
        </xdr:cNvPr>
        <xdr:cNvSpPr txBox="1"/>
      </xdr:nvSpPr>
      <xdr:spPr>
        <a:xfrm>
          <a:off x="10052050" y="1670050"/>
          <a:ext cx="2095500" cy="8064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SUMIFS function: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menjumlahkan nilai </a:t>
          </a:r>
          <a:r>
            <a:rPr lang="en-ID" sz="1100" b="1"/>
            <a:t>Sales</a:t>
          </a:r>
          <a:r>
            <a:rPr lang="en-ID" sz="1100"/>
            <a:t> berdasarkan </a:t>
          </a:r>
          <a:r>
            <a:rPr lang="en-ID" sz="1100" b="1"/>
            <a:t>Sales</a:t>
          </a:r>
          <a:r>
            <a:rPr lang="en-ID" sz="1100" b="1" baseline="0"/>
            <a:t> Category</a:t>
          </a:r>
          <a:r>
            <a:rPr lang="en-ID" sz="1100" baseline="0"/>
            <a:t>.</a:t>
          </a:r>
          <a:endParaRPr kumimoji="0" lang="en-IN"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16</xdr:col>
      <xdr:colOff>63500</xdr:colOff>
      <xdr:row>7</xdr:row>
      <xdr:rowOff>120650</xdr:rowOff>
    </xdr:from>
    <xdr:to>
      <xdr:col>18</xdr:col>
      <xdr:colOff>298450</xdr:colOff>
      <xdr:row>12</xdr:row>
      <xdr:rowOff>171450</xdr:rowOff>
    </xdr:to>
    <xdr:sp macro="" textlink="">
      <xdr:nvSpPr>
        <xdr:cNvPr id="5" name="TextBox 4">
          <a:extLst>
            <a:ext uri="{FF2B5EF4-FFF2-40B4-BE49-F238E27FC236}">
              <a16:creationId xmlns:a16="http://schemas.microsoft.com/office/drawing/2014/main" id="{C5C088FC-A6C9-439E-8E39-62CB7F4419EE}"/>
            </a:ext>
          </a:extLst>
        </xdr:cNvPr>
        <xdr:cNvSpPr txBox="1"/>
      </xdr:nvSpPr>
      <xdr:spPr>
        <a:xfrm>
          <a:off x="12439650" y="1492250"/>
          <a:ext cx="2241550" cy="9715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COUNTIFS  function: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a:t>
          </a:r>
          <a:r>
            <a:rPr lang="en-ID"/>
            <a:t>menghitung jumlah banyaknya transaksi berdasarkan </a:t>
          </a:r>
          <a:r>
            <a:rPr lang="en-ID" b="1"/>
            <a:t>Ship Mode.</a:t>
          </a: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14</xdr:col>
      <xdr:colOff>342900</xdr:colOff>
      <xdr:row>5</xdr:row>
      <xdr:rowOff>177800</xdr:rowOff>
    </xdr:from>
    <xdr:to>
      <xdr:col>14</xdr:col>
      <xdr:colOff>349250</xdr:colOff>
      <xdr:row>8</xdr:row>
      <xdr:rowOff>114300</xdr:rowOff>
    </xdr:to>
    <xdr:cxnSp macro="">
      <xdr:nvCxnSpPr>
        <xdr:cNvPr id="7" name="Straight Arrow Connector 6">
          <a:extLst>
            <a:ext uri="{FF2B5EF4-FFF2-40B4-BE49-F238E27FC236}">
              <a16:creationId xmlns:a16="http://schemas.microsoft.com/office/drawing/2014/main" id="{2083C7C1-0694-9530-E7B0-0E031A1FE870}"/>
            </a:ext>
          </a:extLst>
        </xdr:cNvPr>
        <xdr:cNvCxnSpPr>
          <a:stCxn id="4" idx="0"/>
        </xdr:cNvCxnSpPr>
      </xdr:nvCxnSpPr>
      <xdr:spPr>
        <a:xfrm flipV="1">
          <a:off x="11099800" y="1181100"/>
          <a:ext cx="6350" cy="4889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965200</xdr:colOff>
      <xdr:row>4</xdr:row>
      <xdr:rowOff>95250</xdr:rowOff>
    </xdr:from>
    <xdr:to>
      <xdr:col>18</xdr:col>
      <xdr:colOff>292100</xdr:colOff>
      <xdr:row>10</xdr:row>
      <xdr:rowOff>60325</xdr:rowOff>
    </xdr:to>
    <xdr:cxnSp macro="">
      <xdr:nvCxnSpPr>
        <xdr:cNvPr id="10" name="Connector: Elbow 9">
          <a:extLst>
            <a:ext uri="{FF2B5EF4-FFF2-40B4-BE49-F238E27FC236}">
              <a16:creationId xmlns:a16="http://schemas.microsoft.com/office/drawing/2014/main" id="{BBA3CED9-06EB-737C-6B7B-13B0F9D61FA1}"/>
            </a:ext>
          </a:extLst>
        </xdr:cNvPr>
        <xdr:cNvCxnSpPr/>
      </xdr:nvCxnSpPr>
      <xdr:spPr>
        <a:xfrm flipH="1" flipV="1">
          <a:off x="14376400" y="914400"/>
          <a:ext cx="298450" cy="1069975"/>
        </a:xfrm>
        <a:prstGeom prst="bentConnector4">
          <a:avLst>
            <a:gd name="adj1" fmla="val -76596"/>
            <a:gd name="adj2" fmla="val 100000"/>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1035050</xdr:colOff>
      <xdr:row>14</xdr:row>
      <xdr:rowOff>88902</xdr:rowOff>
    </xdr:from>
    <xdr:to>
      <xdr:col>12</xdr:col>
      <xdr:colOff>603250</xdr:colOff>
      <xdr:row>17</xdr:row>
      <xdr:rowOff>95250</xdr:rowOff>
    </xdr:to>
    <xdr:cxnSp macro="">
      <xdr:nvCxnSpPr>
        <xdr:cNvPr id="14" name="Connector: Elbow 13">
          <a:extLst>
            <a:ext uri="{FF2B5EF4-FFF2-40B4-BE49-F238E27FC236}">
              <a16:creationId xmlns:a16="http://schemas.microsoft.com/office/drawing/2014/main" id="{99D3DEE6-7004-492D-8B92-6F5A1C2E43CF}"/>
            </a:ext>
          </a:extLst>
        </xdr:cNvPr>
        <xdr:cNvCxnSpPr/>
      </xdr:nvCxnSpPr>
      <xdr:spPr>
        <a:xfrm rot="10800000">
          <a:off x="9442450" y="2749552"/>
          <a:ext cx="609600" cy="558798"/>
        </a:xfrm>
        <a:prstGeom prst="bentConnector3">
          <a:avLst>
            <a:gd name="adj1" fmla="val 50000"/>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647701</xdr:colOff>
      <xdr:row>26</xdr:row>
      <xdr:rowOff>69850</xdr:rowOff>
    </xdr:from>
    <xdr:to>
      <xdr:col>8</xdr:col>
      <xdr:colOff>463551</xdr:colOff>
      <xdr:row>35</xdr:row>
      <xdr:rowOff>158750</xdr:rowOff>
    </xdr:to>
    <xdr:sp macro="" textlink="">
      <xdr:nvSpPr>
        <xdr:cNvPr id="2" name="TextBox 1">
          <a:extLst>
            <a:ext uri="{FF2B5EF4-FFF2-40B4-BE49-F238E27FC236}">
              <a16:creationId xmlns:a16="http://schemas.microsoft.com/office/drawing/2014/main" id="{BA621FC8-291E-4774-9359-99E69F9EC6AD}"/>
            </a:ext>
          </a:extLst>
        </xdr:cNvPr>
        <xdr:cNvSpPr txBox="1"/>
      </xdr:nvSpPr>
      <xdr:spPr>
        <a:xfrm>
          <a:off x="7785101" y="4940300"/>
          <a:ext cx="2171700" cy="17462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LOOKUP function (VLOOKUP &amp; HLOOKUP):</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mendapatkan </a:t>
          </a:r>
          <a:r>
            <a:rPr lang="en-ID" sz="1100" b="1"/>
            <a:t>Category</a:t>
          </a:r>
          <a:r>
            <a:rPr lang="en-ID" sz="1100"/>
            <a:t> dan </a:t>
          </a:r>
          <a:r>
            <a:rPr lang="en-ID" sz="1100" b="1"/>
            <a:t>Sub-Category</a:t>
          </a:r>
          <a:r>
            <a:rPr lang="en-ID" sz="1100"/>
            <a:t> berdasarkan </a:t>
          </a:r>
          <a:r>
            <a:rPr lang="en-ID" sz="1100" b="1"/>
            <a:t>Product ID</a:t>
          </a:r>
          <a:r>
            <a:rPr lang="en-ID" sz="1100"/>
            <a:t> dengan mencocokkannya dari tabel referensi </a:t>
          </a:r>
          <a:r>
            <a:rPr lang="en-ID"/>
            <a:t>category</a:t>
          </a:r>
          <a:r>
            <a:rPr lang="en-ID" sz="1100"/>
            <a:t> dan sub-category</a:t>
          </a:r>
          <a:r>
            <a:rPr lang="en-ID" sz="1100" baseline="0"/>
            <a:t> di atas</a:t>
          </a:r>
          <a:r>
            <a:rPr lang="en-ID" sz="1100"/>
            <a:t> menggunakan LOOKUP dengan rentang yang tepat.</a:t>
          </a:r>
          <a:endParaRPr kumimoji="0" lang="en-IN"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4</xdr:col>
      <xdr:colOff>971551</xdr:colOff>
      <xdr:row>28</xdr:row>
      <xdr:rowOff>127001</xdr:rowOff>
    </xdr:from>
    <xdr:to>
      <xdr:col>5</xdr:col>
      <xdr:colOff>647702</xdr:colOff>
      <xdr:row>30</xdr:row>
      <xdr:rowOff>161926</xdr:rowOff>
    </xdr:to>
    <xdr:cxnSp macro="">
      <xdr:nvCxnSpPr>
        <xdr:cNvPr id="11" name="Connector: Elbow 10">
          <a:extLst>
            <a:ext uri="{FF2B5EF4-FFF2-40B4-BE49-F238E27FC236}">
              <a16:creationId xmlns:a16="http://schemas.microsoft.com/office/drawing/2014/main" id="{03127C10-1B89-78DE-4FDF-F4337708A500}"/>
            </a:ext>
          </a:extLst>
        </xdr:cNvPr>
        <xdr:cNvCxnSpPr/>
      </xdr:nvCxnSpPr>
      <xdr:spPr>
        <a:xfrm rot="10800000">
          <a:off x="7131051" y="5365751"/>
          <a:ext cx="654051" cy="403225"/>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508000</xdr:colOff>
      <xdr:row>3</xdr:row>
      <xdr:rowOff>12700</xdr:rowOff>
    </xdr:from>
    <xdr:to>
      <xdr:col>18</xdr:col>
      <xdr:colOff>590549</xdr:colOff>
      <xdr:row>9</xdr:row>
      <xdr:rowOff>12700</xdr:rowOff>
    </xdr:to>
    <xdr:sp macro="" textlink="">
      <xdr:nvSpPr>
        <xdr:cNvPr id="7" name="TextBox 6">
          <a:extLst>
            <a:ext uri="{FF2B5EF4-FFF2-40B4-BE49-F238E27FC236}">
              <a16:creationId xmlns:a16="http://schemas.microsoft.com/office/drawing/2014/main" id="{66FAE22B-DB82-4140-9385-3CC2A2CDA306}"/>
            </a:ext>
          </a:extLst>
        </xdr:cNvPr>
        <xdr:cNvSpPr txBox="1"/>
      </xdr:nvSpPr>
      <xdr:spPr>
        <a:xfrm>
          <a:off x="15309850" y="647700"/>
          <a:ext cx="2520949" cy="110490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Group By (Power Query):</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sz="1100"/>
            <a:t>Untuk mengelompokan</a:t>
          </a:r>
          <a:r>
            <a:rPr lang="en-ID" sz="1100" baseline="0"/>
            <a:t> jumlah produk berdasarkan </a:t>
          </a:r>
          <a:r>
            <a:rPr lang="en-ID" sz="1100" b="1" baseline="0"/>
            <a:t>Category</a:t>
          </a:r>
          <a:r>
            <a:rPr lang="en-ID" sz="1100" baseline="0"/>
            <a:t> dan </a:t>
          </a:r>
          <a:r>
            <a:rPr lang="en-ID" sz="1100" b="1" baseline="0"/>
            <a:t>Sub-Category </a:t>
          </a:r>
          <a:r>
            <a:rPr lang="en-ID" sz="1100" baseline="0"/>
            <a:t>dengan gruop by.</a:t>
          </a:r>
          <a:endParaRPr kumimoji="0" lang="en-IN"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13</xdr:col>
      <xdr:colOff>958854</xdr:colOff>
      <xdr:row>6</xdr:row>
      <xdr:rowOff>95250</xdr:rowOff>
    </xdr:from>
    <xdr:to>
      <xdr:col>14</xdr:col>
      <xdr:colOff>520700</xdr:colOff>
      <xdr:row>6</xdr:row>
      <xdr:rowOff>95250</xdr:rowOff>
    </xdr:to>
    <xdr:cxnSp macro="">
      <xdr:nvCxnSpPr>
        <xdr:cNvPr id="8" name="Connector: Elbow 7">
          <a:extLst>
            <a:ext uri="{FF2B5EF4-FFF2-40B4-BE49-F238E27FC236}">
              <a16:creationId xmlns:a16="http://schemas.microsoft.com/office/drawing/2014/main" id="{5F6B7888-A076-44CD-A55B-F5B1F0DA96FA}"/>
            </a:ext>
          </a:extLst>
        </xdr:cNvPr>
        <xdr:cNvCxnSpPr/>
      </xdr:nvCxnSpPr>
      <xdr:spPr>
        <a:xfrm rot="10800000">
          <a:off x="15449554" y="1282700"/>
          <a:ext cx="527046" cy="0"/>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50800</xdr:colOff>
      <xdr:row>4</xdr:row>
      <xdr:rowOff>101600</xdr:rowOff>
    </xdr:from>
    <xdr:to>
      <xdr:col>14</xdr:col>
      <xdr:colOff>241300</xdr:colOff>
      <xdr:row>9</xdr:row>
      <xdr:rowOff>177800</xdr:rowOff>
    </xdr:to>
    <xdr:sp macro="" textlink="">
      <xdr:nvSpPr>
        <xdr:cNvPr id="2" name="TextBox 1">
          <a:extLst>
            <a:ext uri="{FF2B5EF4-FFF2-40B4-BE49-F238E27FC236}">
              <a16:creationId xmlns:a16="http://schemas.microsoft.com/office/drawing/2014/main" id="{E4773A49-8120-4476-96B1-AE18BAA75CC7}"/>
            </a:ext>
          </a:extLst>
        </xdr:cNvPr>
        <xdr:cNvSpPr txBox="1"/>
      </xdr:nvSpPr>
      <xdr:spPr>
        <a:xfrm>
          <a:off x="7061200" y="469900"/>
          <a:ext cx="2628900" cy="996950"/>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rPr>
            <a:t>Menggunakan INDEX, MATCH functions: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9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D"/>
            <a:t>Untuk mendapatkan </a:t>
          </a:r>
          <a:r>
            <a:rPr lang="en-ID" b="1"/>
            <a:t>Ship</a:t>
          </a:r>
          <a:r>
            <a:rPr lang="en-ID" b="1" baseline="0"/>
            <a:t> Mode</a:t>
          </a:r>
          <a:r>
            <a:rPr lang="en-ID"/>
            <a:t> dari Sheet Orders berdasarkan </a:t>
          </a:r>
          <a:r>
            <a:rPr lang="en-ID" b="1"/>
            <a:t>Customer ID</a:t>
          </a:r>
          <a:r>
            <a:rPr lang="en-ID"/>
            <a:t> dengan menggunakan fungsi </a:t>
          </a:r>
          <a:r>
            <a:rPr lang="en-ID" b="1"/>
            <a:t>INDEX &amp; MATCH</a:t>
          </a:r>
          <a:r>
            <a:rPr lang="en-ID"/>
            <a:t>.</a:t>
          </a:r>
          <a:endParaRPr kumimoji="0" lang="en-IN" sz="9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9</xdr:col>
      <xdr:colOff>6350</xdr:colOff>
      <xdr:row>4</xdr:row>
      <xdr:rowOff>146050</xdr:rowOff>
    </xdr:from>
    <xdr:to>
      <xdr:col>10</xdr:col>
      <xdr:colOff>38100</xdr:colOff>
      <xdr:row>7</xdr:row>
      <xdr:rowOff>57150</xdr:rowOff>
    </xdr:to>
    <xdr:cxnSp macro="">
      <xdr:nvCxnSpPr>
        <xdr:cNvPr id="3" name="Connector: Elbow 2">
          <a:extLst>
            <a:ext uri="{FF2B5EF4-FFF2-40B4-BE49-F238E27FC236}">
              <a16:creationId xmlns:a16="http://schemas.microsoft.com/office/drawing/2014/main" id="{4373A3FA-5AFC-449B-98FF-E9CC2466A3C7}"/>
            </a:ext>
          </a:extLst>
        </xdr:cNvPr>
        <xdr:cNvCxnSpPr/>
      </xdr:nvCxnSpPr>
      <xdr:spPr>
        <a:xfrm rot="10800000">
          <a:off x="6407150" y="514350"/>
          <a:ext cx="641350" cy="463550"/>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5164</xdr:colOff>
      <xdr:row>9</xdr:row>
      <xdr:rowOff>5164</xdr:rowOff>
    </xdr:from>
    <xdr:to>
      <xdr:col>9</xdr:col>
      <xdr:colOff>10326</xdr:colOff>
      <xdr:row>21</xdr:row>
      <xdr:rowOff>5162</xdr:rowOff>
    </xdr:to>
    <xdr:graphicFrame macro="">
      <xdr:nvGraphicFramePr>
        <xdr:cNvPr id="3" name="Chart 2">
          <a:extLst>
            <a:ext uri="{FF2B5EF4-FFF2-40B4-BE49-F238E27FC236}">
              <a16:creationId xmlns:a16="http://schemas.microsoft.com/office/drawing/2014/main" id="{34396D5B-A2AB-4B63-9CFA-CAB4B757F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9</xdr:row>
      <xdr:rowOff>1</xdr:rowOff>
    </xdr:from>
    <xdr:to>
      <xdr:col>16</xdr:col>
      <xdr:colOff>5162</xdr:colOff>
      <xdr:row>21</xdr:row>
      <xdr:rowOff>5163</xdr:rowOff>
    </xdr:to>
    <xdr:graphicFrame macro="">
      <xdr:nvGraphicFramePr>
        <xdr:cNvPr id="5" name="Chart 4">
          <a:extLst>
            <a:ext uri="{FF2B5EF4-FFF2-40B4-BE49-F238E27FC236}">
              <a16:creationId xmlns:a16="http://schemas.microsoft.com/office/drawing/2014/main" id="{DC282B27-9085-43B2-9253-EC14CFF3C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9</xdr:row>
      <xdr:rowOff>0</xdr:rowOff>
    </xdr:from>
    <xdr:to>
      <xdr:col>23</xdr:col>
      <xdr:colOff>5571</xdr:colOff>
      <xdr:row>21</xdr:row>
      <xdr:rowOff>5570</xdr:rowOff>
    </xdr:to>
    <xdr:graphicFrame macro="">
      <xdr:nvGraphicFramePr>
        <xdr:cNvPr id="6" name="Chart 5">
          <a:extLst>
            <a:ext uri="{FF2B5EF4-FFF2-40B4-BE49-F238E27FC236}">
              <a16:creationId xmlns:a16="http://schemas.microsoft.com/office/drawing/2014/main" id="{6B4724C7-4E86-4AB0-9024-AC62E7D11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22</xdr:row>
      <xdr:rowOff>0</xdr:rowOff>
    </xdr:from>
    <xdr:to>
      <xdr:col>23</xdr:col>
      <xdr:colOff>5570</xdr:colOff>
      <xdr:row>34</xdr:row>
      <xdr:rowOff>5570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F60EFF0-DC98-4118-BB18-0F299831A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013950" y="3975100"/>
              <a:ext cx="3663170" cy="221537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22</xdr:row>
      <xdr:rowOff>0</xdr:rowOff>
    </xdr:from>
    <xdr:to>
      <xdr:col>9</xdr:col>
      <xdr:colOff>5570</xdr:colOff>
      <xdr:row>34</xdr:row>
      <xdr:rowOff>5571</xdr:rowOff>
    </xdr:to>
    <xdr:graphicFrame macro="">
      <xdr:nvGraphicFramePr>
        <xdr:cNvPr id="7" name="Chart 6">
          <a:extLst>
            <a:ext uri="{FF2B5EF4-FFF2-40B4-BE49-F238E27FC236}">
              <a16:creationId xmlns:a16="http://schemas.microsoft.com/office/drawing/2014/main" id="{A3A6CA9F-0AB5-45E7-83A4-F0FAA4327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22</xdr:row>
      <xdr:rowOff>0</xdr:rowOff>
    </xdr:from>
    <xdr:to>
      <xdr:col>16</xdr:col>
      <xdr:colOff>6480</xdr:colOff>
      <xdr:row>34</xdr:row>
      <xdr:rowOff>6479</xdr:rowOff>
    </xdr:to>
    <xdr:graphicFrame macro="">
      <xdr:nvGraphicFramePr>
        <xdr:cNvPr id="8" name="Chart 7">
          <a:extLst>
            <a:ext uri="{FF2B5EF4-FFF2-40B4-BE49-F238E27FC236}">
              <a16:creationId xmlns:a16="http://schemas.microsoft.com/office/drawing/2014/main" id="{FA543582-38C2-4787-88AC-8FAC72D78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101233</xdr:colOff>
      <xdr:row>8</xdr:row>
      <xdr:rowOff>194920</xdr:rowOff>
    </xdr:from>
    <xdr:to>
      <xdr:col>2</xdr:col>
      <xdr:colOff>1070971</xdr:colOff>
      <xdr:row>23</xdr:row>
      <xdr:rowOff>84157</xdr:rowOff>
    </xdr:to>
    <mc:AlternateContent xmlns:mc="http://schemas.openxmlformats.org/markup-compatibility/2006" xmlns:a14="http://schemas.microsoft.com/office/drawing/2010/main">
      <mc:Choice Requires="a14">
        <xdr:graphicFrame macro="">
          <xdr:nvGraphicFramePr>
            <xdr:cNvPr id="9" name="Order Date (Month)">
              <a:extLst>
                <a:ext uri="{FF2B5EF4-FFF2-40B4-BE49-F238E27FC236}">
                  <a16:creationId xmlns:a16="http://schemas.microsoft.com/office/drawing/2014/main" id="{3027FEC2-B420-39F7-F806-73DF63332085}"/>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205617" y="1578002"/>
              <a:ext cx="1917888" cy="262930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101232</xdr:colOff>
      <xdr:row>2</xdr:row>
      <xdr:rowOff>20682</xdr:rowOff>
    </xdr:from>
    <xdr:to>
      <xdr:col>2</xdr:col>
      <xdr:colOff>1070970</xdr:colOff>
      <xdr:row>8</xdr:row>
      <xdr:rowOff>114759</xdr:rowOff>
    </xdr:to>
    <mc:AlternateContent xmlns:mc="http://schemas.openxmlformats.org/markup-compatibility/2006" xmlns:a14="http://schemas.microsoft.com/office/drawing/2010/main">
      <mc:Choice Requires="a14">
        <xdr:graphicFrame macro="">
          <xdr:nvGraphicFramePr>
            <xdr:cNvPr id="10" name="Order Date (Year)">
              <a:extLst>
                <a:ext uri="{FF2B5EF4-FFF2-40B4-BE49-F238E27FC236}">
                  <a16:creationId xmlns:a16="http://schemas.microsoft.com/office/drawing/2014/main" id="{8B73C098-EAB5-513B-002C-704F921A5279}"/>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205616" y="307737"/>
              <a:ext cx="1917888" cy="119010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2466</xdr:colOff>
      <xdr:row>2</xdr:row>
      <xdr:rowOff>6287</xdr:rowOff>
    </xdr:from>
    <xdr:to>
      <xdr:col>7</xdr:col>
      <xdr:colOff>0</xdr:colOff>
      <xdr:row>8</xdr:row>
      <xdr:rowOff>0</xdr:rowOff>
    </xdr:to>
    <xdr:graphicFrame macro="">
      <xdr:nvGraphicFramePr>
        <xdr:cNvPr id="12" name="Chart 11">
          <a:extLst>
            <a:ext uri="{FF2B5EF4-FFF2-40B4-BE49-F238E27FC236}">
              <a16:creationId xmlns:a16="http://schemas.microsoft.com/office/drawing/2014/main" id="{367AB32B-1470-4293-A1C5-267992B34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442303</xdr:colOff>
      <xdr:row>2</xdr:row>
      <xdr:rowOff>63129</xdr:rowOff>
    </xdr:from>
    <xdr:to>
      <xdr:col>4</xdr:col>
      <xdr:colOff>813243</xdr:colOff>
      <xdr:row>3</xdr:row>
      <xdr:rowOff>132288</xdr:rowOff>
    </xdr:to>
    <xdr:sp macro="" textlink="">
      <xdr:nvSpPr>
        <xdr:cNvPr id="13" name="TextBox 12">
          <a:extLst>
            <a:ext uri="{FF2B5EF4-FFF2-40B4-BE49-F238E27FC236}">
              <a16:creationId xmlns:a16="http://schemas.microsoft.com/office/drawing/2014/main" id="{39B828A0-AE47-B345-4425-C187F1B21EFE}"/>
            </a:ext>
          </a:extLst>
        </xdr:cNvPr>
        <xdr:cNvSpPr txBox="1"/>
      </xdr:nvSpPr>
      <xdr:spPr>
        <a:xfrm>
          <a:off x="2661530" y="351170"/>
          <a:ext cx="979754" cy="252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t>Total Sales</a:t>
          </a:r>
        </a:p>
      </xdr:txBody>
    </xdr:sp>
    <xdr:clientData/>
  </xdr:twoCellAnchor>
  <xdr:twoCellAnchor>
    <xdr:from>
      <xdr:col>3</xdr:col>
      <xdr:colOff>391228</xdr:colOff>
      <xdr:row>3</xdr:row>
      <xdr:rowOff>118677</xdr:rowOff>
    </xdr:from>
    <xdr:to>
      <xdr:col>6</xdr:col>
      <xdr:colOff>21325</xdr:colOff>
      <xdr:row>5</xdr:row>
      <xdr:rowOff>5510</xdr:rowOff>
    </xdr:to>
    <xdr:sp macro="" textlink="'Power Pivot Tables'!$B$29">
      <xdr:nvSpPr>
        <xdr:cNvPr id="2" name="TextBox 1">
          <a:extLst>
            <a:ext uri="{FF2B5EF4-FFF2-40B4-BE49-F238E27FC236}">
              <a16:creationId xmlns:a16="http://schemas.microsoft.com/office/drawing/2014/main" id="{96E77C7D-5C80-EBEE-C5ED-635510EF4100}"/>
            </a:ext>
          </a:extLst>
        </xdr:cNvPr>
        <xdr:cNvSpPr txBox="1"/>
      </xdr:nvSpPr>
      <xdr:spPr>
        <a:xfrm>
          <a:off x="2610455" y="590017"/>
          <a:ext cx="1711849" cy="253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49E44-8A22-4356-9DB4-AC1B8A6D4EBC}" type="TxLink">
            <a:rPr lang="en-US" sz="1400" b="1" i="0" u="none" strike="noStrike">
              <a:solidFill>
                <a:srgbClr val="000000"/>
              </a:solidFill>
              <a:latin typeface="Calibri"/>
              <a:ea typeface="Calibri"/>
              <a:cs typeface="Calibri"/>
            </a:rPr>
            <a:pPr/>
            <a:t> $696.453.743 </a:t>
          </a:fld>
          <a:endParaRPr lang="en-ID" sz="1400" b="1"/>
        </a:p>
      </xdr:txBody>
    </xdr:sp>
    <xdr:clientData/>
  </xdr:twoCellAnchor>
  <xdr:twoCellAnchor>
    <xdr:from>
      <xdr:col>7</xdr:col>
      <xdr:colOff>106881</xdr:colOff>
      <xdr:row>2</xdr:row>
      <xdr:rowOff>6286</xdr:rowOff>
    </xdr:from>
    <xdr:to>
      <xdr:col>12</xdr:col>
      <xdr:colOff>270347</xdr:colOff>
      <xdr:row>7</xdr:row>
      <xdr:rowOff>182325</xdr:rowOff>
    </xdr:to>
    <xdr:graphicFrame macro="">
      <xdr:nvGraphicFramePr>
        <xdr:cNvPr id="11" name="Chart 10">
          <a:extLst>
            <a:ext uri="{FF2B5EF4-FFF2-40B4-BE49-F238E27FC236}">
              <a16:creationId xmlns:a16="http://schemas.microsoft.com/office/drawing/2014/main" id="{D9372535-AAC4-4C9B-BA05-1EC73CB55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509083</xdr:colOff>
      <xdr:row>2</xdr:row>
      <xdr:rowOff>51545</xdr:rowOff>
    </xdr:from>
    <xdr:to>
      <xdr:col>10</xdr:col>
      <xdr:colOff>159920</xdr:colOff>
      <xdr:row>3</xdr:row>
      <xdr:rowOff>120704</xdr:rowOff>
    </xdr:to>
    <xdr:sp macro="" textlink="">
      <xdr:nvSpPr>
        <xdr:cNvPr id="14" name="TextBox 13">
          <a:extLst>
            <a:ext uri="{FF2B5EF4-FFF2-40B4-BE49-F238E27FC236}">
              <a16:creationId xmlns:a16="http://schemas.microsoft.com/office/drawing/2014/main" id="{FA2E0E94-D7C9-4862-8FB1-EF0604CAA502}"/>
            </a:ext>
          </a:extLst>
        </xdr:cNvPr>
        <xdr:cNvSpPr txBox="1"/>
      </xdr:nvSpPr>
      <xdr:spPr>
        <a:xfrm>
          <a:off x="5418877" y="339586"/>
          <a:ext cx="979754" cy="252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t>Total Order</a:t>
          </a:r>
        </a:p>
      </xdr:txBody>
    </xdr:sp>
    <xdr:clientData/>
  </xdr:twoCellAnchor>
  <xdr:twoCellAnchor>
    <xdr:from>
      <xdr:col>12</xdr:col>
      <xdr:colOff>377228</xdr:colOff>
      <xdr:row>2</xdr:row>
      <xdr:rowOff>6287</xdr:rowOff>
    </xdr:from>
    <xdr:to>
      <xdr:col>18</xdr:col>
      <xdr:colOff>389802</xdr:colOff>
      <xdr:row>8</xdr:row>
      <xdr:rowOff>0</xdr:rowOff>
    </xdr:to>
    <xdr:sp macro="" textlink="">
      <xdr:nvSpPr>
        <xdr:cNvPr id="15" name="Rectangle 14">
          <a:extLst>
            <a:ext uri="{FF2B5EF4-FFF2-40B4-BE49-F238E27FC236}">
              <a16:creationId xmlns:a16="http://schemas.microsoft.com/office/drawing/2014/main" id="{8C1191E3-A6AB-EB17-3833-AC3E7D3475AE}"/>
            </a:ext>
          </a:extLst>
        </xdr:cNvPr>
        <xdr:cNvSpPr/>
      </xdr:nvSpPr>
      <xdr:spPr>
        <a:xfrm>
          <a:off x="7664010" y="295495"/>
          <a:ext cx="3175000" cy="1087673"/>
        </a:xfrm>
        <a:prstGeom prst="rect">
          <a:avLst/>
        </a:prstGeom>
        <a:solidFill>
          <a:schemeClr val="bg1"/>
        </a:solidFill>
        <a:ln w="3175">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502969</xdr:colOff>
      <xdr:row>1</xdr:row>
      <xdr:rowOff>88021</xdr:rowOff>
    </xdr:from>
    <xdr:to>
      <xdr:col>18</xdr:col>
      <xdr:colOff>515544</xdr:colOff>
      <xdr:row>7</xdr:row>
      <xdr:rowOff>125742</xdr:rowOff>
    </xdr:to>
    <xdr:graphicFrame macro="">
      <xdr:nvGraphicFramePr>
        <xdr:cNvPr id="16" name="Chart 15">
          <a:extLst>
            <a:ext uri="{FF2B5EF4-FFF2-40B4-BE49-F238E27FC236}">
              <a16:creationId xmlns:a16="http://schemas.microsoft.com/office/drawing/2014/main" id="{0EF9E0A5-B5BA-420A-8FDA-11C5D94FF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499703</xdr:colOff>
      <xdr:row>2</xdr:row>
      <xdr:rowOff>53313</xdr:rowOff>
    </xdr:from>
    <xdr:to>
      <xdr:col>15</xdr:col>
      <xdr:colOff>220049</xdr:colOff>
      <xdr:row>3</xdr:row>
      <xdr:rowOff>122472</xdr:rowOff>
    </xdr:to>
    <xdr:sp macro="" textlink="">
      <xdr:nvSpPr>
        <xdr:cNvPr id="17" name="TextBox 16">
          <a:extLst>
            <a:ext uri="{FF2B5EF4-FFF2-40B4-BE49-F238E27FC236}">
              <a16:creationId xmlns:a16="http://schemas.microsoft.com/office/drawing/2014/main" id="{C8D20C49-5B7D-41D8-ACC0-03648AAF88A5}"/>
            </a:ext>
          </a:extLst>
        </xdr:cNvPr>
        <xdr:cNvSpPr txBox="1"/>
      </xdr:nvSpPr>
      <xdr:spPr>
        <a:xfrm>
          <a:off x="7939628" y="337641"/>
          <a:ext cx="1540048" cy="249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t>Customers Segment</a:t>
          </a:r>
        </a:p>
      </xdr:txBody>
    </xdr:sp>
    <xdr:clientData/>
  </xdr:twoCellAnchor>
  <xdr:twoCellAnchor>
    <xdr:from>
      <xdr:col>12</xdr:col>
      <xdr:colOff>507500</xdr:colOff>
      <xdr:row>3</xdr:row>
      <xdr:rowOff>105118</xdr:rowOff>
    </xdr:from>
    <xdr:to>
      <xdr:col>14</xdr:col>
      <xdr:colOff>245198</xdr:colOff>
      <xdr:row>4</xdr:row>
      <xdr:rowOff>174278</xdr:rowOff>
    </xdr:to>
    <xdr:sp macro="" textlink="">
      <xdr:nvSpPr>
        <xdr:cNvPr id="18" name="TextBox 17">
          <a:extLst>
            <a:ext uri="{FF2B5EF4-FFF2-40B4-BE49-F238E27FC236}">
              <a16:creationId xmlns:a16="http://schemas.microsoft.com/office/drawing/2014/main" id="{4E12F824-3FAA-4155-BFEB-5A76AFB2C672}"/>
            </a:ext>
          </a:extLst>
        </xdr:cNvPr>
        <xdr:cNvSpPr txBox="1"/>
      </xdr:nvSpPr>
      <xdr:spPr>
        <a:xfrm>
          <a:off x="7794282" y="576653"/>
          <a:ext cx="9574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0"/>
            <a:t>Home Office:</a:t>
          </a:r>
        </a:p>
      </xdr:txBody>
    </xdr:sp>
    <xdr:clientData/>
  </xdr:twoCellAnchor>
  <xdr:twoCellAnchor>
    <xdr:from>
      <xdr:col>12</xdr:col>
      <xdr:colOff>515296</xdr:colOff>
      <xdr:row>4</xdr:row>
      <xdr:rowOff>138064</xdr:rowOff>
    </xdr:from>
    <xdr:to>
      <xdr:col>14</xdr:col>
      <xdr:colOff>252994</xdr:colOff>
      <xdr:row>6</xdr:row>
      <xdr:rowOff>24896</xdr:rowOff>
    </xdr:to>
    <xdr:sp macro="" textlink="">
      <xdr:nvSpPr>
        <xdr:cNvPr id="19" name="TextBox 18">
          <a:extLst>
            <a:ext uri="{FF2B5EF4-FFF2-40B4-BE49-F238E27FC236}">
              <a16:creationId xmlns:a16="http://schemas.microsoft.com/office/drawing/2014/main" id="{8044A572-1A86-4F08-9CFA-F06C11083708}"/>
            </a:ext>
          </a:extLst>
        </xdr:cNvPr>
        <xdr:cNvSpPr txBox="1"/>
      </xdr:nvSpPr>
      <xdr:spPr>
        <a:xfrm>
          <a:off x="7802078" y="791925"/>
          <a:ext cx="9574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0"/>
            <a:t>Corporate</a:t>
          </a:r>
          <a:r>
            <a:rPr lang="en-ID" sz="1100" b="0" baseline="0"/>
            <a:t>    :</a:t>
          </a:r>
          <a:endParaRPr lang="en-ID" sz="1100" b="0"/>
        </a:p>
      </xdr:txBody>
    </xdr:sp>
    <xdr:clientData/>
  </xdr:twoCellAnchor>
  <xdr:twoCellAnchor>
    <xdr:from>
      <xdr:col>12</xdr:col>
      <xdr:colOff>510518</xdr:colOff>
      <xdr:row>6</xdr:row>
      <xdr:rowOff>7543</xdr:rowOff>
    </xdr:from>
    <xdr:to>
      <xdr:col>14</xdr:col>
      <xdr:colOff>248216</xdr:colOff>
      <xdr:row>7</xdr:row>
      <xdr:rowOff>76702</xdr:rowOff>
    </xdr:to>
    <xdr:sp macro="" textlink="">
      <xdr:nvSpPr>
        <xdr:cNvPr id="20" name="TextBox 19">
          <a:extLst>
            <a:ext uri="{FF2B5EF4-FFF2-40B4-BE49-F238E27FC236}">
              <a16:creationId xmlns:a16="http://schemas.microsoft.com/office/drawing/2014/main" id="{C75A1520-5E9E-4717-87C1-CB91E0E3B04C}"/>
            </a:ext>
          </a:extLst>
        </xdr:cNvPr>
        <xdr:cNvSpPr txBox="1"/>
      </xdr:nvSpPr>
      <xdr:spPr>
        <a:xfrm>
          <a:off x="7797300" y="1026058"/>
          <a:ext cx="9574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0"/>
            <a:t>Consumer</a:t>
          </a:r>
          <a:r>
            <a:rPr lang="en-ID" sz="1100" b="0" baseline="0"/>
            <a:t>    :</a:t>
          </a:r>
          <a:endParaRPr lang="en-ID" sz="1100" b="0"/>
        </a:p>
      </xdr:txBody>
    </xdr:sp>
    <xdr:clientData/>
  </xdr:twoCellAnchor>
  <xdr:twoCellAnchor>
    <xdr:from>
      <xdr:col>14</xdr:col>
      <xdr:colOff>169505</xdr:colOff>
      <xdr:row>3</xdr:row>
      <xdr:rowOff>119201</xdr:rowOff>
    </xdr:from>
    <xdr:to>
      <xdr:col>15</xdr:col>
      <xdr:colOff>125743</xdr:colOff>
      <xdr:row>5</xdr:row>
      <xdr:rowOff>6034</xdr:rowOff>
    </xdr:to>
    <xdr:sp macro="" textlink="'Power Pivot Tables'!K23">
      <xdr:nvSpPr>
        <xdr:cNvPr id="21" name="TextBox 20">
          <a:extLst>
            <a:ext uri="{FF2B5EF4-FFF2-40B4-BE49-F238E27FC236}">
              <a16:creationId xmlns:a16="http://schemas.microsoft.com/office/drawing/2014/main" id="{F5311032-9F17-4134-924F-F2C2C83C5055}"/>
            </a:ext>
          </a:extLst>
        </xdr:cNvPr>
        <xdr:cNvSpPr txBox="1"/>
      </xdr:nvSpPr>
      <xdr:spPr>
        <a:xfrm>
          <a:off x="8675990" y="590736"/>
          <a:ext cx="566090"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30197A-B59B-4398-A800-F547473E5B62}" type="TxLink">
            <a:rPr lang="en-US" sz="1100" b="1" i="0" u="none" strike="noStrike">
              <a:solidFill>
                <a:srgbClr val="000000"/>
              </a:solidFill>
              <a:latin typeface="Calibri"/>
              <a:ea typeface="Calibri"/>
              <a:cs typeface="Calibri"/>
            </a:rPr>
            <a:pPr/>
            <a:t> 1.127 </a:t>
          </a:fld>
          <a:endParaRPr lang="en-ID" sz="1100" b="1"/>
        </a:p>
      </xdr:txBody>
    </xdr:sp>
    <xdr:clientData/>
  </xdr:twoCellAnchor>
  <xdr:twoCellAnchor>
    <xdr:from>
      <xdr:col>14</xdr:col>
      <xdr:colOff>177301</xdr:colOff>
      <xdr:row>4</xdr:row>
      <xdr:rowOff>145858</xdr:rowOff>
    </xdr:from>
    <xdr:to>
      <xdr:col>15</xdr:col>
      <xdr:colOff>133539</xdr:colOff>
      <xdr:row>6</xdr:row>
      <xdr:rowOff>32690</xdr:rowOff>
    </xdr:to>
    <xdr:sp macro="" textlink="'Power Pivot Tables'!K22">
      <xdr:nvSpPr>
        <xdr:cNvPr id="22" name="TextBox 21">
          <a:extLst>
            <a:ext uri="{FF2B5EF4-FFF2-40B4-BE49-F238E27FC236}">
              <a16:creationId xmlns:a16="http://schemas.microsoft.com/office/drawing/2014/main" id="{E011FD96-4A32-496C-A548-822ACCAB67DA}"/>
            </a:ext>
          </a:extLst>
        </xdr:cNvPr>
        <xdr:cNvSpPr txBox="1"/>
      </xdr:nvSpPr>
      <xdr:spPr>
        <a:xfrm>
          <a:off x="8683786" y="799719"/>
          <a:ext cx="566090"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ABAC1D-F276-4E3F-A7E5-E045D2068796}" type="TxLink">
            <a:rPr lang="en-US" sz="1100" b="1" i="0" u="none" strike="noStrike">
              <a:solidFill>
                <a:srgbClr val="000000"/>
              </a:solidFill>
              <a:latin typeface="Calibri"/>
              <a:ea typeface="Calibri"/>
              <a:cs typeface="Calibri"/>
            </a:rPr>
            <a:pPr/>
            <a:t> 1.774 </a:t>
          </a:fld>
          <a:endParaRPr lang="en-ID" sz="1100" b="1"/>
        </a:p>
      </xdr:txBody>
    </xdr:sp>
    <xdr:clientData/>
  </xdr:twoCellAnchor>
  <xdr:twoCellAnchor>
    <xdr:from>
      <xdr:col>14</xdr:col>
      <xdr:colOff>178811</xdr:colOff>
      <xdr:row>6</xdr:row>
      <xdr:rowOff>15337</xdr:rowOff>
    </xdr:from>
    <xdr:to>
      <xdr:col>15</xdr:col>
      <xdr:colOff>135049</xdr:colOff>
      <xdr:row>7</xdr:row>
      <xdr:rowOff>84496</xdr:rowOff>
    </xdr:to>
    <xdr:sp macro="" textlink="'Power Pivot Tables'!K21">
      <xdr:nvSpPr>
        <xdr:cNvPr id="23" name="TextBox 22">
          <a:extLst>
            <a:ext uri="{FF2B5EF4-FFF2-40B4-BE49-F238E27FC236}">
              <a16:creationId xmlns:a16="http://schemas.microsoft.com/office/drawing/2014/main" id="{4320C8EF-3A01-4F95-BAC3-8072506A32E1}"/>
            </a:ext>
          </a:extLst>
        </xdr:cNvPr>
        <xdr:cNvSpPr txBox="1"/>
      </xdr:nvSpPr>
      <xdr:spPr>
        <a:xfrm>
          <a:off x="8685296" y="1033852"/>
          <a:ext cx="566090"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50470C-FEB6-440F-A16F-B03097FBF6F1}" type="TxLink">
            <a:rPr lang="en-US" sz="1100" b="1" i="0" u="none" strike="noStrike">
              <a:solidFill>
                <a:srgbClr val="000000"/>
              </a:solidFill>
              <a:latin typeface="Calibri"/>
              <a:ea typeface="Calibri"/>
              <a:cs typeface="Calibri"/>
            </a:rPr>
            <a:pPr/>
            <a:t> 2.995 </a:t>
          </a:fld>
          <a:endParaRPr lang="en-ID" sz="1100" b="1"/>
        </a:p>
      </xdr:txBody>
    </xdr:sp>
    <xdr:clientData/>
  </xdr:twoCellAnchor>
  <xdr:twoCellAnchor>
    <xdr:from>
      <xdr:col>18</xdr:col>
      <xdr:colOff>490396</xdr:colOff>
      <xdr:row>2</xdr:row>
      <xdr:rowOff>7649</xdr:rowOff>
    </xdr:from>
    <xdr:to>
      <xdr:col>23</xdr:col>
      <xdr:colOff>6287</xdr:colOff>
      <xdr:row>7</xdr:row>
      <xdr:rowOff>176038</xdr:rowOff>
    </xdr:to>
    <xdr:sp macro="" textlink="">
      <xdr:nvSpPr>
        <xdr:cNvPr id="24" name="Rectangle 23">
          <a:extLst>
            <a:ext uri="{FF2B5EF4-FFF2-40B4-BE49-F238E27FC236}">
              <a16:creationId xmlns:a16="http://schemas.microsoft.com/office/drawing/2014/main" id="{A27EDDEB-1A3A-1644-F4D0-FC1D33C03308}"/>
            </a:ext>
          </a:extLst>
        </xdr:cNvPr>
        <xdr:cNvSpPr/>
      </xdr:nvSpPr>
      <xdr:spPr>
        <a:xfrm>
          <a:off x="11147685" y="298372"/>
          <a:ext cx="2576132" cy="1086461"/>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21</xdr:col>
      <xdr:colOff>421238</xdr:colOff>
      <xdr:row>3</xdr:row>
      <xdr:rowOff>56584</xdr:rowOff>
    </xdr:from>
    <xdr:to>
      <xdr:col>22</xdr:col>
      <xdr:colOff>487649</xdr:colOff>
      <xdr:row>6</xdr:row>
      <xdr:rowOff>138317</xdr:rowOff>
    </xdr:to>
    <xdr:pic>
      <xdr:nvPicPr>
        <xdr:cNvPr id="26" name="Picture 25">
          <a:extLst>
            <a:ext uri="{FF2B5EF4-FFF2-40B4-BE49-F238E27FC236}">
              <a16:creationId xmlns:a16="http://schemas.microsoft.com/office/drawing/2014/main" id="{0F02B71B-3B8B-B96E-83BE-05E0E849752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9356" t="15789" r="15789" b="14620"/>
        <a:stretch/>
      </xdr:blipFill>
      <xdr:spPr>
        <a:xfrm>
          <a:off x="12700000" y="528119"/>
          <a:ext cx="676263" cy="628713"/>
        </a:xfrm>
        <a:prstGeom prst="rect">
          <a:avLst/>
        </a:prstGeom>
      </xdr:spPr>
    </xdr:pic>
    <xdr:clientData/>
  </xdr:twoCellAnchor>
  <xdr:twoCellAnchor editAs="oneCell">
    <xdr:from>
      <xdr:col>18</xdr:col>
      <xdr:colOff>559554</xdr:colOff>
      <xdr:row>2</xdr:row>
      <xdr:rowOff>12575</xdr:rowOff>
    </xdr:from>
    <xdr:to>
      <xdr:col>21</xdr:col>
      <xdr:colOff>336261</xdr:colOff>
      <xdr:row>5</xdr:row>
      <xdr:rowOff>88021</xdr:rowOff>
    </xdr:to>
    <xdr:pic>
      <xdr:nvPicPr>
        <xdr:cNvPr id="27" name="Picture 26">
          <a:extLst>
            <a:ext uri="{FF2B5EF4-FFF2-40B4-BE49-F238E27FC236}">
              <a16:creationId xmlns:a16="http://schemas.microsoft.com/office/drawing/2014/main" id="{E898338D-102F-3A2B-9E32-7E5510C530A8}"/>
            </a:ext>
          </a:extLst>
        </xdr:cNvPr>
        <xdr:cNvPicPr>
          <a:picLocks noChangeAspect="1"/>
        </xdr:cNvPicPr>
      </xdr:nvPicPr>
      <xdr:blipFill>
        <a:blip xmlns:r="http://schemas.openxmlformats.org/officeDocument/2006/relationships" r:embed="rId11"/>
        <a:stretch>
          <a:fillRect/>
        </a:stretch>
      </xdr:blipFill>
      <xdr:spPr>
        <a:xfrm>
          <a:off x="11008762" y="301783"/>
          <a:ext cx="1606261" cy="622426"/>
        </a:xfrm>
        <a:prstGeom prst="rect">
          <a:avLst/>
        </a:prstGeom>
      </xdr:spPr>
    </xdr:pic>
    <xdr:clientData/>
  </xdr:twoCellAnchor>
  <xdr:twoCellAnchor>
    <xdr:from>
      <xdr:col>18</xdr:col>
      <xdr:colOff>526360</xdr:colOff>
      <xdr:row>5</xdr:row>
      <xdr:rowOff>4524</xdr:rowOff>
    </xdr:from>
    <xdr:to>
      <xdr:col>21</xdr:col>
      <xdr:colOff>377228</xdr:colOff>
      <xdr:row>6</xdr:row>
      <xdr:rowOff>73683</xdr:rowOff>
    </xdr:to>
    <xdr:sp macro="" textlink="">
      <xdr:nvSpPr>
        <xdr:cNvPr id="28" name="TextBox 27">
          <a:extLst>
            <a:ext uri="{FF2B5EF4-FFF2-40B4-BE49-F238E27FC236}">
              <a16:creationId xmlns:a16="http://schemas.microsoft.com/office/drawing/2014/main" id="{29CC6844-D216-4C88-935E-3017492DBEE1}"/>
            </a:ext>
          </a:extLst>
        </xdr:cNvPr>
        <xdr:cNvSpPr txBox="1"/>
      </xdr:nvSpPr>
      <xdr:spPr>
        <a:xfrm>
          <a:off x="10975568" y="840712"/>
          <a:ext cx="1680422"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b="1">
              <a:latin typeface="Bookman Old Style" panose="02050604050505020204" pitchFamily="18" charset="0"/>
            </a:rPr>
            <a:t>Dashboard</a:t>
          </a:r>
        </a:p>
      </xdr:txBody>
    </xdr:sp>
    <xdr:clientData/>
  </xdr:twoCellAnchor>
  <xdr:twoCellAnchor>
    <xdr:from>
      <xdr:col>18</xdr:col>
      <xdr:colOff>545222</xdr:colOff>
      <xdr:row>6</xdr:row>
      <xdr:rowOff>54821</xdr:rowOff>
    </xdr:from>
    <xdr:to>
      <xdr:col>21</xdr:col>
      <xdr:colOff>265569</xdr:colOff>
      <xdr:row>7</xdr:row>
      <xdr:rowOff>123980</xdr:rowOff>
    </xdr:to>
    <xdr:sp macro="" textlink="">
      <xdr:nvSpPr>
        <xdr:cNvPr id="29" name="TextBox 28">
          <a:extLst>
            <a:ext uri="{FF2B5EF4-FFF2-40B4-BE49-F238E27FC236}">
              <a16:creationId xmlns:a16="http://schemas.microsoft.com/office/drawing/2014/main" id="{AEF9A5E1-F03D-4C49-B154-745C27AC9BF7}"/>
            </a:ext>
          </a:extLst>
        </xdr:cNvPr>
        <xdr:cNvSpPr txBox="1"/>
      </xdr:nvSpPr>
      <xdr:spPr>
        <a:xfrm>
          <a:off x="10994430" y="1073336"/>
          <a:ext cx="1549901" cy="25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000" b="1">
              <a:latin typeface="Bookman Old Style" panose="02050604050505020204" pitchFamily="18" charset="0"/>
            </a:rPr>
            <a:t>by</a:t>
          </a:r>
          <a:r>
            <a:rPr lang="en-ID" sz="1000" b="1" baseline="0">
              <a:latin typeface="Bookman Old Style" panose="02050604050505020204" pitchFamily="18" charset="0"/>
            </a:rPr>
            <a:t> Berta Firani</a:t>
          </a:r>
          <a:endParaRPr lang="en-ID" sz="1000" b="1">
            <a:latin typeface="Bookman Old Style" panose="02050604050505020204" pitchFamily="18" charset="0"/>
          </a:endParaRPr>
        </a:p>
      </xdr:txBody>
    </xdr:sp>
    <xdr:clientData/>
  </xdr:twoCellAnchor>
  <xdr:twoCellAnchor editAs="oneCell">
    <xdr:from>
      <xdr:col>1</xdr:col>
      <xdr:colOff>107260</xdr:colOff>
      <xdr:row>23</xdr:row>
      <xdr:rowOff>180936</xdr:rowOff>
    </xdr:from>
    <xdr:to>
      <xdr:col>2</xdr:col>
      <xdr:colOff>1055783</xdr:colOff>
      <xdr:row>33</xdr:row>
      <xdr:rowOff>175964</xdr:rowOff>
    </xdr:to>
    <mc:AlternateContent xmlns:mc="http://schemas.openxmlformats.org/markup-compatibility/2006" xmlns:a14="http://schemas.microsoft.com/office/drawing/2010/main">
      <mc:Choice Requires="a14">
        <xdr:graphicFrame macro="">
          <xdr:nvGraphicFramePr>
            <xdr:cNvPr id="30" name="Order Date (Quarter)">
              <a:extLst>
                <a:ext uri="{FF2B5EF4-FFF2-40B4-BE49-F238E27FC236}">
                  <a16:creationId xmlns:a16="http://schemas.microsoft.com/office/drawing/2014/main" id="{C9C37990-968C-9FDB-18C0-582B0006A13E}"/>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211644" y="4304087"/>
              <a:ext cx="1896673" cy="182174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0.02581</cdr:x>
      <cdr:y>0.19234</cdr:y>
    </cdr:from>
    <cdr:to>
      <cdr:x>0.16818</cdr:x>
      <cdr:y>0.46413</cdr:y>
    </cdr:to>
    <cdr:pic>
      <cdr:nvPicPr>
        <cdr:cNvPr id="2" name="Picture 1">
          <a:extLst xmlns:a="http://schemas.openxmlformats.org/drawingml/2006/main">
            <a:ext uri="{FF2B5EF4-FFF2-40B4-BE49-F238E27FC236}">
              <a16:creationId xmlns:a16="http://schemas.microsoft.com/office/drawing/2014/main" id="{00000000-0008-0000-0200-000008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biLevel thresh="75000"/>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69381" y="210322"/>
          <a:ext cx="382701" cy="297211"/>
        </a:xfrm>
        <a:prstGeom xmlns:a="http://schemas.openxmlformats.org/drawingml/2006/main" prst="rect">
          <a:avLst/>
        </a:prstGeom>
        <a:noFill xmlns:a="http://schemas.openxmlformats.org/drawingml/2006/main"/>
        <a:ln xmlns:a="http://schemas.openxmlformats.org/drawingml/2006/main">
          <a:noFill/>
        </a:ln>
      </cdr:spPr>
    </cdr:pic>
  </cdr:relSizeAnchor>
</c:userShapes>
</file>

<file path=xl/drawings/drawing6.xml><?xml version="1.0" encoding="utf-8"?>
<c:userShapes xmlns:c="http://schemas.openxmlformats.org/drawingml/2006/chart">
  <cdr:relSizeAnchor xmlns:cdr="http://schemas.openxmlformats.org/drawingml/2006/chartDrawing">
    <cdr:from>
      <cdr:x>0.15015</cdr:x>
      <cdr:y>0.22753</cdr:y>
    </cdr:from>
    <cdr:to>
      <cdr:x>0.46015</cdr:x>
      <cdr:y>0.46145</cdr:y>
    </cdr:to>
    <cdr:sp macro="" textlink="'Power Pivot Tables'!$A$29">
      <cdr:nvSpPr>
        <cdr:cNvPr id="2" name="TextBox 1">
          <a:extLst xmlns:a="http://schemas.openxmlformats.org/drawingml/2006/main">
            <a:ext uri="{FF2B5EF4-FFF2-40B4-BE49-F238E27FC236}">
              <a16:creationId xmlns:a16="http://schemas.microsoft.com/office/drawing/2014/main" id="{96E77C7D-5C80-EBEE-C5ED-635510EF4100}"/>
            </a:ext>
          </a:extLst>
        </cdr:cNvPr>
        <cdr:cNvSpPr txBox="1"/>
      </cdr:nvSpPr>
      <cdr:spPr>
        <a:xfrm xmlns:a="http://schemas.openxmlformats.org/drawingml/2006/main">
          <a:off x="406913" y="248585"/>
          <a:ext cx="840104" cy="25556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4A8C39B1-176A-4FE4-B457-D298B56856B1}" type="TxLink">
            <a:rPr lang="en-US" sz="1400" b="1" i="0" u="none" strike="noStrike">
              <a:solidFill>
                <a:srgbClr val="000000"/>
              </a:solidFill>
              <a:latin typeface="Calibri"/>
              <a:ea typeface="Calibri"/>
              <a:cs typeface="Calibri"/>
            </a:rPr>
            <a:pPr/>
            <a:t> 5.896 </a:t>
          </a:fld>
          <a:endParaRPr lang="en-ID" sz="1400" b="1"/>
        </a:p>
      </cdr:txBody>
    </cdr:sp>
  </cdr:relSizeAnchor>
  <cdr:relSizeAnchor xmlns:cdr="http://schemas.openxmlformats.org/drawingml/2006/chartDrawing">
    <cdr:from>
      <cdr:x>0.03324</cdr:x>
      <cdr:y>0.17233</cdr:y>
    </cdr:from>
    <cdr:to>
      <cdr:x>0.14571</cdr:x>
      <cdr:y>0.39333</cdr:y>
    </cdr:to>
    <cdr:pic>
      <cdr:nvPicPr>
        <cdr:cNvPr id="4" name="Picture 3">
          <a:extLst xmlns:a="http://schemas.openxmlformats.org/drawingml/2006/main">
            <a:ext uri="{FF2B5EF4-FFF2-40B4-BE49-F238E27FC236}">
              <a16:creationId xmlns:a16="http://schemas.microsoft.com/office/drawing/2014/main" id="{00000000-0008-0000-0200-000015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biLevel thresh="75000"/>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0078" y="188274"/>
          <a:ext cx="304799" cy="241447"/>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editAs="oneCell">
    <xdr:from>
      <xdr:col>15</xdr:col>
      <xdr:colOff>13231</xdr:colOff>
      <xdr:row>5</xdr:row>
      <xdr:rowOff>52918</xdr:rowOff>
    </xdr:from>
    <xdr:to>
      <xdr:col>18</xdr:col>
      <xdr:colOff>352508</xdr:colOff>
      <xdr:row>13</xdr:row>
      <xdr:rowOff>132293</xdr:rowOff>
    </xdr:to>
    <xdr:pic>
      <xdr:nvPicPr>
        <xdr:cNvPr id="3" name="Picture 2">
          <a:extLst>
            <a:ext uri="{FF2B5EF4-FFF2-40B4-BE49-F238E27FC236}">
              <a16:creationId xmlns:a16="http://schemas.microsoft.com/office/drawing/2014/main" id="{2D18DAC5-C35B-CFA3-9A0F-04FA61647284}"/>
            </a:ext>
          </a:extLst>
        </xdr:cNvPr>
        <xdr:cNvPicPr>
          <a:picLocks noChangeAspect="1"/>
        </xdr:cNvPicPr>
      </xdr:nvPicPr>
      <xdr:blipFill>
        <a:blip xmlns:r="http://schemas.openxmlformats.org/officeDocument/2006/relationships" r:embed="rId1"/>
        <a:stretch>
          <a:fillRect/>
        </a:stretch>
      </xdr:blipFill>
      <xdr:spPr>
        <a:xfrm>
          <a:off x="12627241" y="1336147"/>
          <a:ext cx="2164902" cy="1561042"/>
        </a:xfrm>
        <a:prstGeom prst="rect">
          <a:avLst/>
        </a:prstGeom>
      </xdr:spPr>
    </xdr:pic>
    <xdr:clientData/>
  </xdr:twoCellAnchor>
  <xdr:twoCellAnchor>
    <xdr:from>
      <xdr:col>15</xdr:col>
      <xdr:colOff>39689</xdr:colOff>
      <xdr:row>14</xdr:row>
      <xdr:rowOff>92601</xdr:rowOff>
    </xdr:from>
    <xdr:to>
      <xdr:col>18</xdr:col>
      <xdr:colOff>569913</xdr:colOff>
      <xdr:row>24</xdr:row>
      <xdr:rowOff>145520</xdr:rowOff>
    </xdr:to>
    <xdr:sp macro="" textlink="">
      <xdr:nvSpPr>
        <xdr:cNvPr id="4" name="TextBox 3">
          <a:extLst>
            <a:ext uri="{FF2B5EF4-FFF2-40B4-BE49-F238E27FC236}">
              <a16:creationId xmlns:a16="http://schemas.microsoft.com/office/drawing/2014/main" id="{2D1550B4-AD34-4508-8844-688B472AAA9A}"/>
            </a:ext>
          </a:extLst>
        </xdr:cNvPr>
        <xdr:cNvSpPr txBox="1"/>
      </xdr:nvSpPr>
      <xdr:spPr>
        <a:xfrm>
          <a:off x="12653699" y="3042705"/>
          <a:ext cx="2355849" cy="1911617"/>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D" sz="1100" b="1"/>
            <a:t>Menggunakan Goal Seek untuk Analisis What-If:</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r>
            <a:rPr lang="en-ID"/>
            <a:t>Untuk menentukan </a:t>
          </a:r>
          <a:r>
            <a:rPr lang="en-ID" b="1"/>
            <a:t>Harga Tiket</a:t>
          </a:r>
          <a:r>
            <a:rPr lang="en-ID"/>
            <a:t> yang harus ditetapkan agar mendapatkan keuntungan sebesar </a:t>
          </a:r>
          <a:r>
            <a:rPr lang="en-ID" b="1"/>
            <a:t>$100,000</a:t>
          </a:r>
          <a:r>
            <a:rPr lang="en-ID"/>
            <a:t>, dengan parameter berikut:</a:t>
          </a:r>
        </a:p>
        <a:p>
          <a:r>
            <a:rPr lang="en-ID" b="1"/>
            <a:t>Set Cell:</a:t>
          </a:r>
          <a:r>
            <a:rPr lang="en-ID"/>
            <a:t> Profit or loss</a:t>
          </a:r>
        </a:p>
        <a:p>
          <a:r>
            <a:rPr lang="en-ID" b="1"/>
            <a:t>To Value:</a:t>
          </a:r>
          <a:r>
            <a:rPr lang="en-ID"/>
            <a:t> 100,000</a:t>
          </a:r>
        </a:p>
        <a:p>
          <a:r>
            <a:rPr lang="en-ID" b="1"/>
            <a:t>By Changing Cell:</a:t>
          </a:r>
          <a:r>
            <a:rPr lang="en-ID"/>
            <a:t> Price/ticket</a:t>
          </a:r>
        </a:p>
      </xdr:txBody>
    </xdr:sp>
    <xdr:clientData/>
  </xdr:twoCellAnchor>
  <xdr:twoCellAnchor>
    <xdr:from>
      <xdr:col>14</xdr:col>
      <xdr:colOff>0</xdr:colOff>
      <xdr:row>17</xdr:row>
      <xdr:rowOff>105833</xdr:rowOff>
    </xdr:from>
    <xdr:to>
      <xdr:col>15</xdr:col>
      <xdr:colOff>32809</xdr:colOff>
      <xdr:row>20</xdr:row>
      <xdr:rowOff>13758</xdr:rowOff>
    </xdr:to>
    <xdr:cxnSp macro="">
      <xdr:nvCxnSpPr>
        <xdr:cNvPr id="5" name="Connector: Elbow 4">
          <a:extLst>
            <a:ext uri="{FF2B5EF4-FFF2-40B4-BE49-F238E27FC236}">
              <a16:creationId xmlns:a16="http://schemas.microsoft.com/office/drawing/2014/main" id="{41215D42-085D-496C-91F1-1AC589B58AEC}"/>
            </a:ext>
          </a:extLst>
        </xdr:cNvPr>
        <xdr:cNvCxnSpPr/>
      </xdr:nvCxnSpPr>
      <xdr:spPr>
        <a:xfrm rot="10800000">
          <a:off x="12005469" y="3618177"/>
          <a:ext cx="641350" cy="463550"/>
        </a:xfrm>
        <a:prstGeom prst="bentConnector3">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575469</xdr:colOff>
      <xdr:row>21</xdr:row>
      <xdr:rowOff>59531</xdr:rowOff>
    </xdr:from>
    <xdr:to>
      <xdr:col>7</xdr:col>
      <xdr:colOff>185209</xdr:colOff>
      <xdr:row>30</xdr:row>
      <xdr:rowOff>125677</xdr:rowOff>
    </xdr:to>
    <xdr:sp macro="" textlink="">
      <xdr:nvSpPr>
        <xdr:cNvPr id="6" name="TextBox 5">
          <a:extLst>
            <a:ext uri="{FF2B5EF4-FFF2-40B4-BE49-F238E27FC236}">
              <a16:creationId xmlns:a16="http://schemas.microsoft.com/office/drawing/2014/main" id="{5B5F6BCB-C9F5-4421-9DA1-0605155E43BF}"/>
            </a:ext>
          </a:extLst>
        </xdr:cNvPr>
        <xdr:cNvSpPr txBox="1"/>
      </xdr:nvSpPr>
      <xdr:spPr>
        <a:xfrm>
          <a:off x="2725209" y="4312708"/>
          <a:ext cx="3763698" cy="1733021"/>
        </a:xfrm>
        <a:prstGeom prst="rect">
          <a:avLst/>
        </a:prstGeom>
        <a:solidFill>
          <a:srgbClr val="4472C4">
            <a:lumMod val="20000"/>
            <a:lumOff val="80000"/>
          </a:srgbClr>
        </a:solidFill>
        <a:ln w="9525" cmpd="sng">
          <a:solidFill>
            <a:sysClr val="window" lastClr="FFFFFF">
              <a:shade val="50000"/>
            </a:sysClr>
          </a:solidFill>
        </a:ln>
        <a:effectLst/>
      </xdr:spPr>
      <xdr:txBody>
        <a:bodyPr vertOverflow="clip" horzOverflow="clip" wrap="square" rtlCol="0" anchor="ctr"/>
        <a:lstStyle/>
        <a:p>
          <a:r>
            <a:rPr lang="en-ID" b="1"/>
            <a:t>Menggunakan Scenario Manager untuk What-If Analysis:</a:t>
          </a:r>
        </a:p>
        <a:p>
          <a:endParaRPr lang="en-ID"/>
        </a:p>
        <a:p>
          <a:r>
            <a:rPr lang="en-ID"/>
            <a:t>Scenario Manager digunakan untuk menganalisis berbagai skenario berdasarkan perubahan faktor biaya dan jumlah kursi di venue.</a:t>
          </a:r>
        </a:p>
        <a:p>
          <a:r>
            <a:rPr lang="en-ID"/>
            <a:t>Dalam kasus</a:t>
          </a:r>
          <a:r>
            <a:rPr lang="en-ID" baseline="0"/>
            <a:t> ini</a:t>
          </a:r>
          <a:r>
            <a:rPr lang="en-ID"/>
            <a:t>, terdapat 4 skenario: </a:t>
          </a:r>
          <a:r>
            <a:rPr lang="en-ID" b="1"/>
            <a:t>small venue, medium venue, large venue, dan very large venue</a:t>
          </a:r>
          <a:r>
            <a:rPr lang="en-ID"/>
            <a:t>, masing-masing dengan biaya operasional dan jumlah kursi yang berbeda.</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erta\Downloads\Excel%20-%20LOOKUP,%20INDEX,%20MATCH,%20SUMIFS.xlsx" TargetMode="External"/><Relationship Id="rId1" Type="http://schemas.openxmlformats.org/officeDocument/2006/relationships/externalLinkPath" Target="/Users/berta/Downloads/Excel%20-%20LOOKUP,%20INDEX,%20MATCH,%20SUMIF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stomer Quote"/>
      <sheetName val="International Price List"/>
      <sheetName val="Discount Matrix"/>
    </sheetNames>
    <sheetDataSet>
      <sheetData sheetId="0" refreshError="1"/>
      <sheetData sheetId="1">
        <row r="4">
          <cell r="A4" t="str">
            <v>EIF-CZ-73600</v>
          </cell>
        </row>
        <row r="5">
          <cell r="A5" t="str">
            <v>EIF-CZ-97375</v>
          </cell>
        </row>
        <row r="6">
          <cell r="A6" t="str">
            <v>EIF-A-64872</v>
          </cell>
        </row>
        <row r="7">
          <cell r="A7" t="str">
            <v>EIF-CZ-48270</v>
          </cell>
        </row>
        <row r="8">
          <cell r="A8" t="str">
            <v>EIF-CZ-66531</v>
          </cell>
        </row>
        <row r="9">
          <cell r="A9" t="str">
            <v>10G-XF-75398</v>
          </cell>
        </row>
        <row r="10">
          <cell r="A10" t="str">
            <v>10G-XF-96371</v>
          </cell>
        </row>
        <row r="11">
          <cell r="A11" t="str">
            <v>10G-XF-92273</v>
          </cell>
        </row>
        <row r="12">
          <cell r="A12" t="str">
            <v>E1M-SX-85914</v>
          </cell>
        </row>
        <row r="13">
          <cell r="A13" t="str">
            <v>E1M-LX-85720</v>
          </cell>
        </row>
        <row r="14">
          <cell r="A14" t="str">
            <v>E1M-LH-64896</v>
          </cell>
        </row>
        <row r="15">
          <cell r="A15" t="str">
            <v>E1M-CW-32246</v>
          </cell>
        </row>
        <row r="16">
          <cell r="A16" t="str">
            <v>E1M-CW-78899</v>
          </cell>
        </row>
        <row r="17">
          <cell r="A17" t="str">
            <v>E1M-CW-72258</v>
          </cell>
        </row>
        <row r="18">
          <cell r="A18" t="str">
            <v>E1M-CW-28966</v>
          </cell>
        </row>
        <row r="19">
          <cell r="A19" t="str">
            <v>E1M-CW-36738</v>
          </cell>
        </row>
        <row r="20">
          <cell r="A20" t="str">
            <v>E1M-CW-40232</v>
          </cell>
        </row>
        <row r="21">
          <cell r="A21" t="str">
            <v>E1M-CW-28783</v>
          </cell>
        </row>
        <row r="22">
          <cell r="A22" t="str">
            <v>E1M-CW-31995</v>
          </cell>
        </row>
        <row r="23">
          <cell r="A23" t="str">
            <v>FES-CZ-51280</v>
          </cell>
        </row>
        <row r="24">
          <cell r="A24" t="str">
            <v>FES-CZ-23915</v>
          </cell>
        </row>
        <row r="25">
          <cell r="A25" t="str">
            <v>FES-CZ-65136</v>
          </cell>
        </row>
        <row r="26">
          <cell r="A26" t="str">
            <v>FES-DC-62571</v>
          </cell>
        </row>
        <row r="27">
          <cell r="A27" t="str">
            <v>FES-DC-25460</v>
          </cell>
        </row>
        <row r="28">
          <cell r="A28" t="str">
            <v>FES-DC-59060</v>
          </cell>
        </row>
        <row r="29">
          <cell r="A29" t="str">
            <v>FES-PR-77806</v>
          </cell>
        </row>
        <row r="30">
          <cell r="A30" t="str">
            <v>FES-PR-91987</v>
          </cell>
        </row>
        <row r="31">
          <cell r="A31" t="str">
            <v>FES-PR-88772</v>
          </cell>
        </row>
        <row r="32">
          <cell r="A32" t="str">
            <v>FES-PR-27658</v>
          </cell>
        </row>
        <row r="33">
          <cell r="A33" t="str">
            <v>FES-PR-84308</v>
          </cell>
        </row>
        <row r="34">
          <cell r="A34" t="str">
            <v>FES-PR-78728</v>
          </cell>
        </row>
        <row r="35">
          <cell r="A35" t="str">
            <v>FES-WL-42909</v>
          </cell>
        </row>
        <row r="36">
          <cell r="A36" t="str">
            <v>FES-WL-97334</v>
          </cell>
        </row>
        <row r="37">
          <cell r="A37" t="str">
            <v>FES-WL-57764</v>
          </cell>
        </row>
        <row r="38">
          <cell r="A38" t="str">
            <v>FES-WL-69103</v>
          </cell>
        </row>
        <row r="39">
          <cell r="A39" t="str">
            <v>FES-WL-85721</v>
          </cell>
        </row>
        <row r="40">
          <cell r="A40" t="str">
            <v>FES-WL-84668</v>
          </cell>
        </row>
        <row r="41">
          <cell r="A41" t="str">
            <v>FES-PO-81088</v>
          </cell>
        </row>
        <row r="42">
          <cell r="A42" t="str">
            <v>FES-PO-24400</v>
          </cell>
        </row>
        <row r="43">
          <cell r="A43" t="str">
            <v>FES-CZ-78088</v>
          </cell>
        </row>
        <row r="44">
          <cell r="A44" t="str">
            <v>FES-CZ-44941</v>
          </cell>
        </row>
        <row r="45">
          <cell r="A45" t="str">
            <v>FES-DC-92979</v>
          </cell>
        </row>
        <row r="46">
          <cell r="A46" t="str">
            <v>FES-PR-63235</v>
          </cell>
        </row>
        <row r="47">
          <cell r="A47" t="str">
            <v>FES-PR-76605</v>
          </cell>
        </row>
        <row r="48">
          <cell r="A48" t="str">
            <v>FES-PO-55523</v>
          </cell>
        </row>
        <row r="49">
          <cell r="A49" t="str">
            <v>FES-PO-31560</v>
          </cell>
        </row>
        <row r="50">
          <cell r="A50" t="str">
            <v>FES-PO-48160</v>
          </cell>
        </row>
        <row r="51">
          <cell r="A51" t="str">
            <v>FES-PO-81878</v>
          </cell>
        </row>
        <row r="52">
          <cell r="A52" t="str">
            <v>FES-2-59994</v>
          </cell>
        </row>
        <row r="53">
          <cell r="A53" t="str">
            <v>FES-4-97028</v>
          </cell>
        </row>
        <row r="54">
          <cell r="A54" t="str">
            <v>FES-9-62605</v>
          </cell>
        </row>
        <row r="55">
          <cell r="A55" t="str">
            <v>FES-L3-49697</v>
          </cell>
        </row>
        <row r="56">
          <cell r="A56" t="str">
            <v>RPS-CZ-43868</v>
          </cell>
        </row>
        <row r="57">
          <cell r="A57" t="str">
            <v>RPS-CZ-36179</v>
          </cell>
        </row>
        <row r="58">
          <cell r="A58" t="str">
            <v>RPS-CZ-57361</v>
          </cell>
        </row>
        <row r="59">
          <cell r="A59" t="str">
            <v>RPS-FE-30656</v>
          </cell>
        </row>
        <row r="60">
          <cell r="A60" t="str">
            <v>RPS-18-67088</v>
          </cell>
        </row>
        <row r="61">
          <cell r="A61" t="str">
            <v>E1M-LH-56790</v>
          </cell>
        </row>
        <row r="62">
          <cell r="A62" t="str">
            <v>E1M-SX-53214</v>
          </cell>
        </row>
        <row r="63">
          <cell r="A63" t="str">
            <v>E1M-SX-57975</v>
          </cell>
        </row>
        <row r="64">
          <cell r="A64" t="str">
            <v>E1M-LH-78351</v>
          </cell>
        </row>
        <row r="65">
          <cell r="A65" t="str">
            <v>FLS-CZ-80908</v>
          </cell>
        </row>
        <row r="66">
          <cell r="A66" t="str">
            <v>FLS-CZ-46572</v>
          </cell>
        </row>
        <row r="67">
          <cell r="A67" t="str">
            <v>FLS-1X-89837</v>
          </cell>
        </row>
        <row r="68">
          <cell r="A68" t="str">
            <v>RPS-EI-54268</v>
          </cell>
        </row>
        <row r="69">
          <cell r="A69" t="str">
            <v>E1M-10-77189</v>
          </cell>
        </row>
        <row r="70">
          <cell r="A70" t="str">
            <v>E1M-10-51618</v>
          </cell>
        </row>
        <row r="71">
          <cell r="A71" t="str">
            <v>E1M-10-31986</v>
          </cell>
        </row>
        <row r="72">
          <cell r="A72" t="str">
            <v>E1M-10-81590</v>
          </cell>
        </row>
        <row r="73">
          <cell r="A73" t="str">
            <v>E1M-10-75822</v>
          </cell>
        </row>
        <row r="74">
          <cell r="A74" t="str">
            <v>E1M-TX-48613</v>
          </cell>
        </row>
        <row r="75">
          <cell r="A75" t="str">
            <v>E1M-SX-91957</v>
          </cell>
        </row>
        <row r="76">
          <cell r="A76" t="str">
            <v>E1M-SX-80687</v>
          </cell>
        </row>
        <row r="77">
          <cell r="A77" t="str">
            <v>E1M-SX-82305</v>
          </cell>
        </row>
        <row r="78">
          <cell r="A78" t="str">
            <v>E1M-LX-86809</v>
          </cell>
        </row>
        <row r="79">
          <cell r="A79" t="str">
            <v>E1M-BX-64987</v>
          </cell>
        </row>
        <row r="80">
          <cell r="A80" t="str">
            <v>E1M-BX-79394</v>
          </cell>
        </row>
        <row r="81">
          <cell r="A81" t="str">
            <v>E1M-CW-44071</v>
          </cell>
        </row>
        <row r="82">
          <cell r="A82" t="str">
            <v>E1M-CW-69358</v>
          </cell>
        </row>
        <row r="83">
          <cell r="A83" t="str">
            <v>E1M-CW-67323</v>
          </cell>
        </row>
        <row r="84">
          <cell r="A84" t="str">
            <v>E1M-CW-53176</v>
          </cell>
        </row>
        <row r="85">
          <cell r="A85" t="str">
            <v>E1M-CW-89800</v>
          </cell>
        </row>
        <row r="86">
          <cell r="A86" t="str">
            <v>E1M-CW-84985</v>
          </cell>
        </row>
        <row r="87">
          <cell r="A87" t="str">
            <v>E1M-CW-35258</v>
          </cell>
        </row>
        <row r="88">
          <cell r="A88" t="str">
            <v>E1M-CW-68120</v>
          </cell>
        </row>
        <row r="89">
          <cell r="A89" t="str">
            <v>E1M-LH-99805</v>
          </cell>
        </row>
        <row r="90">
          <cell r="A90" t="str">
            <v>E1M-LH-73354</v>
          </cell>
        </row>
        <row r="91">
          <cell r="A91" t="str">
            <v>10G-XF-62661</v>
          </cell>
        </row>
        <row r="92">
          <cell r="A92" t="str">
            <v>10G-XF-98155</v>
          </cell>
        </row>
        <row r="93">
          <cell r="A93" t="str">
            <v>10G-XF-79897</v>
          </cell>
        </row>
        <row r="94">
          <cell r="A94" t="str">
            <v>10G-XF-61433</v>
          </cell>
        </row>
        <row r="95">
          <cell r="A95" t="str">
            <v>10G-XF-38648</v>
          </cell>
        </row>
        <row r="96">
          <cell r="A96" t="str">
            <v>10G-XF-61812</v>
          </cell>
        </row>
        <row r="97">
          <cell r="A97" t="str">
            <v>10G-XF-92047</v>
          </cell>
        </row>
        <row r="98">
          <cell r="A98" t="str">
            <v>10G-XF-26000</v>
          </cell>
        </row>
        <row r="99">
          <cell r="A99" t="str">
            <v>10G-XF-50777</v>
          </cell>
        </row>
        <row r="100">
          <cell r="A100" t="str">
            <v>10G-XF-99668</v>
          </cell>
        </row>
        <row r="101">
          <cell r="A101" t="str">
            <v>10G-XF-59709</v>
          </cell>
        </row>
        <row r="102">
          <cell r="A102" t="str">
            <v>10G-XF-36643</v>
          </cell>
        </row>
        <row r="103">
          <cell r="A103" t="str">
            <v>10G-XF-86769</v>
          </cell>
        </row>
        <row r="104">
          <cell r="A104" t="str">
            <v>10G-XF-56484</v>
          </cell>
        </row>
        <row r="105">
          <cell r="A105" t="str">
            <v>10G-XF-34035</v>
          </cell>
        </row>
        <row r="106">
          <cell r="A106" t="str">
            <v>10G-XF-48318</v>
          </cell>
        </row>
        <row r="107">
          <cell r="A107" t="str">
            <v>10G-XF-51192</v>
          </cell>
        </row>
        <row r="108">
          <cell r="A108" t="str">
            <v>10G-XF-55593</v>
          </cell>
        </row>
        <row r="109">
          <cell r="A109" t="str">
            <v>10G-XF-82036</v>
          </cell>
        </row>
        <row r="110">
          <cell r="A110" t="str">
            <v>10G-XF-35599</v>
          </cell>
        </row>
        <row r="111">
          <cell r="A111" t="str">
            <v>10G-XF-77525</v>
          </cell>
        </row>
        <row r="112">
          <cell r="A112" t="str">
            <v>10G-XF-94223</v>
          </cell>
        </row>
        <row r="113">
          <cell r="A113" t="str">
            <v>10G-XF-58211</v>
          </cell>
        </row>
        <row r="114">
          <cell r="A114" t="str">
            <v>10G-XF-86147</v>
          </cell>
        </row>
        <row r="115">
          <cell r="A115" t="str">
            <v>10G-XF-63500</v>
          </cell>
        </row>
        <row r="116">
          <cell r="A116" t="str">
            <v>10G-XF-47148</v>
          </cell>
        </row>
        <row r="117">
          <cell r="A117" t="str">
            <v>10G-XF-34351</v>
          </cell>
        </row>
        <row r="118">
          <cell r="A118" t="str">
            <v>10G-XF-50242</v>
          </cell>
        </row>
        <row r="119">
          <cell r="A119" t="str">
            <v>10G-XF-56595</v>
          </cell>
        </row>
        <row r="120">
          <cell r="A120" t="str">
            <v>10G-XF-95499</v>
          </cell>
        </row>
        <row r="121">
          <cell r="A121" t="str">
            <v>10G-XF-83512</v>
          </cell>
        </row>
        <row r="122">
          <cell r="A122" t="str">
            <v>10G-XF-24498</v>
          </cell>
        </row>
        <row r="123">
          <cell r="A123" t="str">
            <v>10G-XF-32043</v>
          </cell>
        </row>
        <row r="124">
          <cell r="A124" t="str">
            <v>10G-XF-60676</v>
          </cell>
        </row>
        <row r="125">
          <cell r="A125" t="str">
            <v>10G-XF-52548</v>
          </cell>
        </row>
        <row r="126">
          <cell r="A126" t="str">
            <v>10G-XF-34421</v>
          </cell>
        </row>
        <row r="127">
          <cell r="A127" t="str">
            <v>10G-XF-43687</v>
          </cell>
        </row>
        <row r="128">
          <cell r="A128" t="str">
            <v>10G-XF-36720</v>
          </cell>
        </row>
        <row r="129">
          <cell r="A129" t="str">
            <v>10G-XF-40701</v>
          </cell>
        </row>
        <row r="130">
          <cell r="A130" t="str">
            <v>10G-XF-88654</v>
          </cell>
        </row>
        <row r="131">
          <cell r="A131" t="str">
            <v>10G-XF-89147</v>
          </cell>
        </row>
        <row r="132">
          <cell r="A132" t="str">
            <v>10G-XF-63068</v>
          </cell>
        </row>
        <row r="133">
          <cell r="A133" t="str">
            <v>10G-XF-83363</v>
          </cell>
        </row>
        <row r="134">
          <cell r="A134" t="str">
            <v>10G-XF-53315</v>
          </cell>
        </row>
        <row r="135">
          <cell r="A135" t="str">
            <v>10G-XF-59817</v>
          </cell>
        </row>
        <row r="136">
          <cell r="A136" t="str">
            <v>10G-XF-60274</v>
          </cell>
        </row>
        <row r="137">
          <cell r="A137" t="str">
            <v>PCC-IE-69096</v>
          </cell>
        </row>
        <row r="138">
          <cell r="A138" t="str">
            <v>FGS-CZ-89899</v>
          </cell>
        </row>
        <row r="139">
          <cell r="A139" t="str">
            <v>FGS-DC-83646</v>
          </cell>
        </row>
        <row r="140">
          <cell r="A140" t="str">
            <v>FGS-PO-78490</v>
          </cell>
        </row>
        <row r="141">
          <cell r="A141" t="str">
            <v>FGS-PO-44567</v>
          </cell>
        </row>
        <row r="142">
          <cell r="A142" t="str">
            <v>FGS-CZ-59159</v>
          </cell>
        </row>
        <row r="143">
          <cell r="A143" t="str">
            <v>FGS-PO-25333</v>
          </cell>
        </row>
        <row r="144">
          <cell r="A144" t="str">
            <v>FGS-CZ-41478</v>
          </cell>
        </row>
        <row r="145">
          <cell r="A145" t="str">
            <v>FGS-DC-80987</v>
          </cell>
        </row>
        <row r="146">
          <cell r="A146" t="str">
            <v>FGS-PO-43720</v>
          </cell>
        </row>
        <row r="147">
          <cell r="A147" t="str">
            <v>FGS-PO-76847</v>
          </cell>
        </row>
        <row r="148">
          <cell r="A148" t="str">
            <v>FGS-24-41813</v>
          </cell>
        </row>
        <row r="149">
          <cell r="A149" t="str">
            <v>FGS-2X-33711</v>
          </cell>
        </row>
        <row r="150">
          <cell r="A150" t="str">
            <v>FGS-2X-50345</v>
          </cell>
        </row>
        <row r="151">
          <cell r="A151" t="str">
            <v>FGS-1X-44518</v>
          </cell>
        </row>
        <row r="152">
          <cell r="A152" t="str">
            <v>RPS-FG-63218</v>
          </cell>
        </row>
        <row r="153">
          <cell r="A153" t="str">
            <v>RPS-FG-33746</v>
          </cell>
        </row>
        <row r="154">
          <cell r="A154" t="str">
            <v>RPS-18-39014</v>
          </cell>
        </row>
        <row r="155">
          <cell r="A155" t="str">
            <v>FGS-LB-59518</v>
          </cell>
        </row>
        <row r="156">
          <cell r="A156" t="str">
            <v>CAB-CX-65607</v>
          </cell>
        </row>
        <row r="157">
          <cell r="A157" t="str">
            <v>E1M-10-41963</v>
          </cell>
        </row>
        <row r="158">
          <cell r="A158" t="str">
            <v>E1M-10-37646</v>
          </cell>
        </row>
        <row r="159">
          <cell r="A159" t="str">
            <v>E1M-10-78300</v>
          </cell>
        </row>
        <row r="160">
          <cell r="A160" t="str">
            <v>E1M-10-53741</v>
          </cell>
        </row>
        <row r="161">
          <cell r="A161" t="str">
            <v>E1M-10-44019</v>
          </cell>
        </row>
        <row r="162">
          <cell r="A162" t="str">
            <v>E1M-TX-48260</v>
          </cell>
        </row>
        <row r="163">
          <cell r="A163" t="str">
            <v>E1M-SX-65408</v>
          </cell>
        </row>
        <row r="164">
          <cell r="A164" t="str">
            <v>E1M-SX-98915</v>
          </cell>
        </row>
        <row r="165">
          <cell r="A165" t="str">
            <v>E1M-SX-38762</v>
          </cell>
        </row>
        <row r="166">
          <cell r="A166" t="str">
            <v>E1M-LX-64681</v>
          </cell>
        </row>
        <row r="167">
          <cell r="A167" t="str">
            <v>E1M-BX-86831</v>
          </cell>
        </row>
        <row r="168">
          <cell r="A168" t="str">
            <v>E1M-BX-72699</v>
          </cell>
        </row>
        <row r="169">
          <cell r="A169" t="str">
            <v>E1M-CW-57377</v>
          </cell>
        </row>
        <row r="170">
          <cell r="A170" t="str">
            <v>E1M-CW-49028</v>
          </cell>
        </row>
        <row r="171">
          <cell r="A171" t="str">
            <v>E1M-CW-73514</v>
          </cell>
        </row>
        <row r="172">
          <cell r="A172" t="str">
            <v>E1M-CW-51835</v>
          </cell>
        </row>
        <row r="173">
          <cell r="A173" t="str">
            <v>E1M-CW-45986</v>
          </cell>
        </row>
        <row r="174">
          <cell r="A174" t="str">
            <v>E1M-CW-62118</v>
          </cell>
        </row>
        <row r="175">
          <cell r="A175" t="str">
            <v>E1M-CW-93491</v>
          </cell>
        </row>
        <row r="176">
          <cell r="A176" t="str">
            <v>E1M-CW-32246</v>
          </cell>
        </row>
        <row r="177">
          <cell r="A177" t="str">
            <v>E1M-LH-42878</v>
          </cell>
        </row>
        <row r="178">
          <cell r="A178" t="str">
            <v>E1M-LH-34963</v>
          </cell>
        </row>
        <row r="179">
          <cell r="A179" t="str">
            <v>10G-XF-44977</v>
          </cell>
        </row>
        <row r="180">
          <cell r="A180" t="str">
            <v>10G-XF-77673</v>
          </cell>
        </row>
        <row r="181">
          <cell r="A181" t="str">
            <v>10G-XF-55983</v>
          </cell>
        </row>
        <row r="182">
          <cell r="A182" t="str">
            <v>10G-XF-57949</v>
          </cell>
        </row>
        <row r="183">
          <cell r="A183" t="str">
            <v>10G-XF-69040</v>
          </cell>
        </row>
        <row r="184">
          <cell r="A184" t="str">
            <v>10G-XF-89898</v>
          </cell>
        </row>
        <row r="185">
          <cell r="A185" t="str">
            <v>10G-XF-52881</v>
          </cell>
        </row>
        <row r="186">
          <cell r="A186" t="str">
            <v>10G-XF-93631</v>
          </cell>
        </row>
        <row r="187">
          <cell r="A187" t="str">
            <v>10G-XF-79463</v>
          </cell>
        </row>
        <row r="188">
          <cell r="A188" t="str">
            <v>10G-XF-55959</v>
          </cell>
        </row>
        <row r="189">
          <cell r="A189" t="str">
            <v>10G-XF-50615</v>
          </cell>
        </row>
        <row r="190">
          <cell r="A190" t="str">
            <v>10G-XF-69273</v>
          </cell>
        </row>
        <row r="191">
          <cell r="A191" t="str">
            <v>10G-XF-31951</v>
          </cell>
        </row>
        <row r="192">
          <cell r="A192" t="str">
            <v>10G-XF-85850</v>
          </cell>
        </row>
        <row r="193">
          <cell r="A193" t="str">
            <v>10G-XF-35929</v>
          </cell>
        </row>
        <row r="194">
          <cell r="A194" t="str">
            <v>10G-XF-27983</v>
          </cell>
        </row>
        <row r="195">
          <cell r="A195" t="str">
            <v>10G-XF-90726</v>
          </cell>
        </row>
        <row r="196">
          <cell r="A196" t="str">
            <v>10G-XF-54418</v>
          </cell>
        </row>
        <row r="197">
          <cell r="A197" t="str">
            <v>10G-XF-69442</v>
          </cell>
        </row>
        <row r="198">
          <cell r="A198" t="str">
            <v>10G-XF-50864</v>
          </cell>
        </row>
        <row r="199">
          <cell r="A199" t="str">
            <v>10G-XF-52460</v>
          </cell>
        </row>
        <row r="200">
          <cell r="A200" t="str">
            <v>10G-XF-32313</v>
          </cell>
        </row>
        <row r="201">
          <cell r="A201" t="str">
            <v>10G-XF-80304</v>
          </cell>
        </row>
        <row r="202">
          <cell r="A202" t="str">
            <v>10G-XF-89633</v>
          </cell>
        </row>
        <row r="203">
          <cell r="A203" t="str">
            <v>10G-XF-67863</v>
          </cell>
        </row>
        <row r="204">
          <cell r="A204" t="str">
            <v>10G-XF-76037</v>
          </cell>
        </row>
        <row r="205">
          <cell r="A205" t="str">
            <v>10G-XF-23868</v>
          </cell>
        </row>
        <row r="206">
          <cell r="A206" t="str">
            <v>10G-XF-71218</v>
          </cell>
        </row>
        <row r="207">
          <cell r="A207" t="str">
            <v>10G-XF-73800</v>
          </cell>
        </row>
        <row r="208">
          <cell r="A208" t="str">
            <v>10G-XF-73276</v>
          </cell>
        </row>
        <row r="209">
          <cell r="A209" t="str">
            <v>10G-XF-89495</v>
          </cell>
        </row>
        <row r="210">
          <cell r="A210" t="str">
            <v>10G-XF-45358</v>
          </cell>
        </row>
        <row r="211">
          <cell r="A211" t="str">
            <v>10G-XF-31993</v>
          </cell>
        </row>
        <row r="212">
          <cell r="A212" t="str">
            <v>10G-XF-54684</v>
          </cell>
        </row>
        <row r="213">
          <cell r="A213" t="str">
            <v>10G-XF-48141</v>
          </cell>
        </row>
        <row r="214">
          <cell r="A214" t="str">
            <v>10G-XF-29195</v>
          </cell>
        </row>
        <row r="215">
          <cell r="A215" t="str">
            <v>10G-XF-34947</v>
          </cell>
        </row>
        <row r="216">
          <cell r="A216" t="str">
            <v>10G-XF-93529</v>
          </cell>
        </row>
        <row r="217">
          <cell r="A217" t="str">
            <v>10G-XF-82984</v>
          </cell>
        </row>
        <row r="218">
          <cell r="A218" t="str">
            <v>10G-XF-34004</v>
          </cell>
        </row>
        <row r="219">
          <cell r="A219" t="str">
            <v>10G-XF-31439</v>
          </cell>
        </row>
        <row r="220">
          <cell r="A220" t="str">
            <v>10G-XF-65137</v>
          </cell>
        </row>
        <row r="221">
          <cell r="A221" t="str">
            <v>10G-XF-95664</v>
          </cell>
        </row>
        <row r="222">
          <cell r="A222" t="str">
            <v>10G-XF-48647</v>
          </cell>
        </row>
        <row r="223">
          <cell r="A223" t="str">
            <v>10G-XF-59120</v>
          </cell>
        </row>
        <row r="224">
          <cell r="A224" t="str">
            <v>10G-XF-31128</v>
          </cell>
        </row>
        <row r="225">
          <cell r="A225" t="str">
            <v>FES-CZ-77317</v>
          </cell>
        </row>
        <row r="226">
          <cell r="A226" t="str">
            <v>FES-PR-63866</v>
          </cell>
        </row>
        <row r="227">
          <cell r="A227" t="str">
            <v>FES-DC-98050</v>
          </cell>
        </row>
        <row r="228">
          <cell r="A228" t="str">
            <v>FES-PR-97582</v>
          </cell>
        </row>
        <row r="229">
          <cell r="A229" t="str">
            <v>FES-CZ-96788</v>
          </cell>
        </row>
        <row r="230">
          <cell r="A230" t="str">
            <v>FES-PR-70742</v>
          </cell>
        </row>
        <row r="231">
          <cell r="A231" t="str">
            <v>FES-DC-93858</v>
          </cell>
        </row>
        <row r="232">
          <cell r="A232" t="str">
            <v>FES-PR-91368</v>
          </cell>
        </row>
        <row r="233">
          <cell r="A233" t="str">
            <v>FES-CZ-48879</v>
          </cell>
        </row>
        <row r="234">
          <cell r="A234" t="str">
            <v>FES-PR-68068</v>
          </cell>
        </row>
        <row r="235">
          <cell r="A235" t="str">
            <v>FES-DC-47890</v>
          </cell>
        </row>
        <row r="236">
          <cell r="A236" t="str">
            <v>FES-PR-93670</v>
          </cell>
        </row>
        <row r="237">
          <cell r="A237" t="str">
            <v>FES-CZ-95067</v>
          </cell>
        </row>
        <row r="238">
          <cell r="A238" t="str">
            <v>FES-PR-40884</v>
          </cell>
        </row>
        <row r="239">
          <cell r="A239" t="str">
            <v>FES-DC-91416</v>
          </cell>
        </row>
        <row r="240">
          <cell r="A240" t="str">
            <v>FES-PR-31075</v>
          </cell>
        </row>
        <row r="241">
          <cell r="A241" t="str">
            <v>FES-CZ-72188</v>
          </cell>
        </row>
        <row r="242">
          <cell r="A242" t="str">
            <v>FES-DC-58445</v>
          </cell>
        </row>
        <row r="243">
          <cell r="A243" t="str">
            <v>FES-PR-87271</v>
          </cell>
        </row>
        <row r="244">
          <cell r="A244" t="str">
            <v>FES-PR-34683</v>
          </cell>
        </row>
        <row r="245">
          <cell r="A245" t="str">
            <v>FES-CZ-42889</v>
          </cell>
        </row>
        <row r="246">
          <cell r="A246" t="str">
            <v>FES-PR-53042</v>
          </cell>
        </row>
        <row r="247">
          <cell r="A247" t="str">
            <v>FES-DC-76743</v>
          </cell>
        </row>
        <row r="248">
          <cell r="A248" t="str">
            <v>FES-PR-30464</v>
          </cell>
        </row>
        <row r="249">
          <cell r="A249" t="str">
            <v>FES-CZ-84569</v>
          </cell>
        </row>
        <row r="250">
          <cell r="A250" t="str">
            <v>FES-PR-66481</v>
          </cell>
        </row>
        <row r="251">
          <cell r="A251" t="str">
            <v>FES-DC-24055</v>
          </cell>
        </row>
        <row r="252">
          <cell r="A252" t="str">
            <v>FES-PR-91541</v>
          </cell>
        </row>
        <row r="253">
          <cell r="A253" t="str">
            <v>FES-CZ-24865</v>
          </cell>
        </row>
        <row r="254">
          <cell r="A254" t="str">
            <v>FES-PR-89925</v>
          </cell>
        </row>
        <row r="255">
          <cell r="A255" t="str">
            <v>FES-DC-26340</v>
          </cell>
        </row>
        <row r="256">
          <cell r="A256" t="str">
            <v>FES-PR-80143</v>
          </cell>
        </row>
        <row r="257">
          <cell r="A257" t="str">
            <v>FES-CZ-74610</v>
          </cell>
        </row>
        <row r="258">
          <cell r="A258" t="str">
            <v>FES-PR-29019</v>
          </cell>
        </row>
        <row r="259">
          <cell r="A259" t="str">
            <v>FES-DC-75802</v>
          </cell>
        </row>
        <row r="260">
          <cell r="A260" t="str">
            <v>FES-PR-33661</v>
          </cell>
        </row>
        <row r="261">
          <cell r="A261" t="str">
            <v>FES-PO-95786</v>
          </cell>
        </row>
        <row r="262">
          <cell r="A262" t="str">
            <v>FES-PO-30227</v>
          </cell>
        </row>
        <row r="263">
          <cell r="A263" t="str">
            <v>FES-PO-31559</v>
          </cell>
        </row>
        <row r="264">
          <cell r="A264" t="str">
            <v>FES-PO-54145</v>
          </cell>
        </row>
        <row r="265">
          <cell r="A265" t="str">
            <v>FES-PO-32835</v>
          </cell>
        </row>
        <row r="266">
          <cell r="A266" t="str">
            <v>FES-PO-69985</v>
          </cell>
        </row>
        <row r="267">
          <cell r="A267" t="str">
            <v>FES-PO-35178</v>
          </cell>
        </row>
        <row r="268">
          <cell r="A268" t="str">
            <v>FES-PO-60693</v>
          </cell>
        </row>
        <row r="269">
          <cell r="A269" t="str">
            <v>FES-PO-49423</v>
          </cell>
        </row>
        <row r="270">
          <cell r="A270" t="str">
            <v>FES-PO-96105</v>
          </cell>
        </row>
        <row r="271">
          <cell r="A271" t="str">
            <v>FES-PO-68961</v>
          </cell>
        </row>
        <row r="272">
          <cell r="A272" t="str">
            <v>FES-PO-96020</v>
          </cell>
        </row>
        <row r="273">
          <cell r="A273" t="str">
            <v>X4--1X-30218</v>
          </cell>
        </row>
        <row r="274">
          <cell r="A274" t="str">
            <v>X4--2X-90449</v>
          </cell>
        </row>
        <row r="275">
          <cell r="A275" t="str">
            <v>FES-L3-82943</v>
          </cell>
        </row>
        <row r="276">
          <cell r="A276" t="str">
            <v>FES-L3-80005</v>
          </cell>
        </row>
        <row r="277">
          <cell r="A277" t="str">
            <v>RPS-X4-83939</v>
          </cell>
        </row>
        <row r="278">
          <cell r="A278" t="str">
            <v>RPS-X4-56884</v>
          </cell>
        </row>
        <row r="279">
          <cell r="A279" t="str">
            <v>RPS-X4-45786</v>
          </cell>
        </row>
        <row r="280">
          <cell r="A280" t="str">
            <v>RPS-X4-71566</v>
          </cell>
        </row>
        <row r="281">
          <cell r="A281" t="str">
            <v>RPS-X4-45389</v>
          </cell>
        </row>
        <row r="282">
          <cell r="A282" t="str">
            <v>RPS-18-66586</v>
          </cell>
        </row>
        <row r="283">
          <cell r="A283" t="str">
            <v>10G-XF-52039</v>
          </cell>
        </row>
        <row r="284">
          <cell r="A284" t="str">
            <v>10G-XF-25116</v>
          </cell>
        </row>
        <row r="285">
          <cell r="A285" t="str">
            <v>10G-XF-97252</v>
          </cell>
        </row>
        <row r="286">
          <cell r="A286" t="str">
            <v>10G-XF-66756</v>
          </cell>
        </row>
        <row r="287">
          <cell r="A287" t="str">
            <v>10G-XF-90292</v>
          </cell>
        </row>
        <row r="288">
          <cell r="A288" t="str">
            <v>10G-XF-91282</v>
          </cell>
        </row>
        <row r="289">
          <cell r="A289" t="str">
            <v>10G-XF-92201</v>
          </cell>
        </row>
        <row r="290">
          <cell r="A290" t="str">
            <v>10G-XF-86639</v>
          </cell>
        </row>
        <row r="291">
          <cell r="A291" t="str">
            <v>10G-XF-47979</v>
          </cell>
        </row>
        <row r="292">
          <cell r="A292" t="str">
            <v>10G-XF-99152</v>
          </cell>
        </row>
        <row r="293">
          <cell r="A293" t="str">
            <v>10G-XF-49089</v>
          </cell>
        </row>
        <row r="294">
          <cell r="A294" t="str">
            <v>10G-XF-70154</v>
          </cell>
        </row>
        <row r="295">
          <cell r="A295" t="str">
            <v>10G-XF-66056</v>
          </cell>
        </row>
        <row r="296">
          <cell r="A296" t="str">
            <v>10G-XF-52488</v>
          </cell>
        </row>
        <row r="297">
          <cell r="A297" t="str">
            <v>10G-XF-45665</v>
          </cell>
        </row>
        <row r="298">
          <cell r="A298" t="str">
            <v>10G-XF-86109</v>
          </cell>
        </row>
        <row r="299">
          <cell r="A299" t="str">
            <v>10G-XF-66178</v>
          </cell>
        </row>
        <row r="300">
          <cell r="A300" t="str">
            <v>10G-XF-26498</v>
          </cell>
        </row>
        <row r="301">
          <cell r="A301" t="str">
            <v>10G-XF-32439</v>
          </cell>
        </row>
        <row r="302">
          <cell r="A302" t="str">
            <v>10G-XF-94264</v>
          </cell>
        </row>
        <row r="303">
          <cell r="A303" t="str">
            <v>10G-XF-66191</v>
          </cell>
        </row>
        <row r="304">
          <cell r="A304" t="str">
            <v>10G-XF-36599</v>
          </cell>
        </row>
        <row r="305">
          <cell r="A305" t="str">
            <v>10G-XF-27034</v>
          </cell>
        </row>
        <row r="306">
          <cell r="A306" t="str">
            <v>10G-XF-45808</v>
          </cell>
        </row>
        <row r="307">
          <cell r="A307" t="str">
            <v>10G-XF-42513</v>
          </cell>
        </row>
        <row r="308">
          <cell r="A308" t="str">
            <v>10G-XF-75482</v>
          </cell>
        </row>
        <row r="309">
          <cell r="A309" t="str">
            <v>10G-XF-25523</v>
          </cell>
        </row>
        <row r="310">
          <cell r="A310" t="str">
            <v>10G-XF-88299</v>
          </cell>
        </row>
        <row r="311">
          <cell r="A311" t="str">
            <v>10G-XF-80111</v>
          </cell>
        </row>
        <row r="312">
          <cell r="A312" t="str">
            <v>10G-XF-84828</v>
          </cell>
        </row>
        <row r="313">
          <cell r="A313" t="str">
            <v>10G-XF-62603</v>
          </cell>
        </row>
        <row r="314">
          <cell r="A314" t="str">
            <v>10G-XF-58393</v>
          </cell>
        </row>
        <row r="315">
          <cell r="A315" t="str">
            <v>10G-XF-79316</v>
          </cell>
        </row>
        <row r="316">
          <cell r="A316" t="str">
            <v>10G-XF-32062</v>
          </cell>
        </row>
        <row r="317">
          <cell r="A317" t="str">
            <v>10G-XF-75438</v>
          </cell>
        </row>
        <row r="318">
          <cell r="A318" t="str">
            <v>10G-XF-66297</v>
          </cell>
        </row>
        <row r="319">
          <cell r="A319" t="str">
            <v>10G-XF-49528</v>
          </cell>
        </row>
        <row r="320">
          <cell r="A320" t="str">
            <v>10G-XF-89663</v>
          </cell>
        </row>
        <row r="321">
          <cell r="A321" t="str">
            <v>10G-XF-70252</v>
          </cell>
        </row>
        <row r="322">
          <cell r="A322" t="str">
            <v>10G-XF-58097</v>
          </cell>
        </row>
        <row r="323">
          <cell r="A323" t="str">
            <v>10G-XF-32899</v>
          </cell>
        </row>
        <row r="324">
          <cell r="A324" t="str">
            <v>10G-XF-91764</v>
          </cell>
        </row>
        <row r="325">
          <cell r="A325" t="str">
            <v>10G-XF-70689</v>
          </cell>
        </row>
        <row r="326">
          <cell r="A326" t="str">
            <v>10G-XF-64583</v>
          </cell>
        </row>
        <row r="327">
          <cell r="A327" t="str">
            <v>10G-XF-71245</v>
          </cell>
        </row>
        <row r="328">
          <cell r="A328" t="str">
            <v>E1M-LX-64839</v>
          </cell>
        </row>
        <row r="329">
          <cell r="A329" t="str">
            <v>E1M-SX-63109</v>
          </cell>
        </row>
        <row r="330">
          <cell r="A330" t="str">
            <v>E1M-TX-35816</v>
          </cell>
        </row>
        <row r="331">
          <cell r="A331" t="str">
            <v>E1M-LH-47694</v>
          </cell>
        </row>
        <row r="332">
          <cell r="A332" t="str">
            <v>E1M-LH-37546</v>
          </cell>
        </row>
        <row r="333">
          <cell r="A333" t="str">
            <v>E1M-CW-34427</v>
          </cell>
        </row>
        <row r="334">
          <cell r="A334" t="str">
            <v>E1M-CW-64134</v>
          </cell>
        </row>
        <row r="335">
          <cell r="A335" t="str">
            <v>E1M-CW-34074</v>
          </cell>
        </row>
        <row r="336">
          <cell r="A336" t="str">
            <v>E1M-CW-90492</v>
          </cell>
        </row>
        <row r="337">
          <cell r="A337" t="str">
            <v>E1M-CW-44737</v>
          </cell>
        </row>
        <row r="338">
          <cell r="A338" t="str">
            <v>E1M-CW-99959</v>
          </cell>
        </row>
        <row r="339">
          <cell r="A339" t="str">
            <v>E1M-CW-60205</v>
          </cell>
        </row>
        <row r="340">
          <cell r="A340" t="str">
            <v>E1M-CW-94301</v>
          </cell>
        </row>
        <row r="341">
          <cell r="A341" t="str">
            <v>E1M-BX-68494</v>
          </cell>
        </row>
        <row r="342">
          <cell r="A342" t="str">
            <v>E1M-BX-42304</v>
          </cell>
        </row>
        <row r="343">
          <cell r="A343" t="str">
            <v>E1M-10-79314</v>
          </cell>
        </row>
        <row r="344">
          <cell r="A344" t="str">
            <v>E1M-10-76244</v>
          </cell>
        </row>
        <row r="345">
          <cell r="A345" t="str">
            <v>E1M-10-86032</v>
          </cell>
        </row>
        <row r="346">
          <cell r="A346" t="str">
            <v>E1M-SX-61686</v>
          </cell>
        </row>
        <row r="347">
          <cell r="A347" t="str">
            <v>E1M-10-37429</v>
          </cell>
        </row>
        <row r="348">
          <cell r="A348" t="str">
            <v>E1M-10-79861</v>
          </cell>
        </row>
        <row r="349">
          <cell r="A349" t="str">
            <v>FWS-CZ-50334</v>
          </cell>
        </row>
        <row r="350">
          <cell r="A350" t="str">
            <v>FWS-DC-40691</v>
          </cell>
        </row>
        <row r="351">
          <cell r="A351" t="str">
            <v>FWS-CZ-92019</v>
          </cell>
        </row>
        <row r="352">
          <cell r="A352" t="str">
            <v>FWS-DC-85106</v>
          </cell>
        </row>
        <row r="353">
          <cell r="A353" t="str">
            <v>FWS-CZ-57157</v>
          </cell>
        </row>
        <row r="354">
          <cell r="A354" t="str">
            <v>FWS-DC-25572</v>
          </cell>
        </row>
        <row r="355">
          <cell r="A355" t="str">
            <v>FWS-CZ-40464</v>
          </cell>
        </row>
        <row r="356">
          <cell r="A356" t="str">
            <v>FWS-DC-84745</v>
          </cell>
        </row>
        <row r="357">
          <cell r="A357" t="str">
            <v>FWS-CZ-66910</v>
          </cell>
        </row>
        <row r="358">
          <cell r="A358" t="str">
            <v>FWS-DC-39889</v>
          </cell>
        </row>
        <row r="359">
          <cell r="A359" t="str">
            <v>FWS-CZ-78644</v>
          </cell>
        </row>
        <row r="360">
          <cell r="A360" t="str">
            <v>FWS-DC-58292</v>
          </cell>
        </row>
        <row r="361">
          <cell r="A361" t="str">
            <v>X4--1X-36590</v>
          </cell>
        </row>
        <row r="362">
          <cell r="A362" t="str">
            <v>X4--2X-58771</v>
          </cell>
        </row>
        <row r="363">
          <cell r="A363" t="str">
            <v>RPS-X4-65842</v>
          </cell>
        </row>
        <row r="364">
          <cell r="A364" t="str">
            <v>RPS-X4-86385</v>
          </cell>
        </row>
        <row r="365">
          <cell r="A365" t="str">
            <v>RPS-X4-90704</v>
          </cell>
        </row>
        <row r="366">
          <cell r="A366" t="str">
            <v>RPS-X4-26549</v>
          </cell>
        </row>
        <row r="367">
          <cell r="A367" t="str">
            <v>RPS-18-67744</v>
          </cell>
        </row>
        <row r="368">
          <cell r="A368" t="str">
            <v>10G-XF-53397</v>
          </cell>
        </row>
        <row r="369">
          <cell r="A369" t="str">
            <v>10G-XF-36295</v>
          </cell>
        </row>
        <row r="370">
          <cell r="A370" t="str">
            <v>10G-XF-69806</v>
          </cell>
        </row>
        <row r="371">
          <cell r="A371" t="str">
            <v>10G-XF-52168</v>
          </cell>
        </row>
        <row r="372">
          <cell r="A372" t="str">
            <v>10G-XF-46007</v>
          </cell>
        </row>
        <row r="373">
          <cell r="A373" t="str">
            <v>10G-XF-95800</v>
          </cell>
        </row>
        <row r="374">
          <cell r="A374" t="str">
            <v>10G-XF-26942</v>
          </cell>
        </row>
        <row r="375">
          <cell r="A375" t="str">
            <v>10G-XF-83549</v>
          </cell>
        </row>
        <row r="376">
          <cell r="A376" t="str">
            <v>10G-XF-90229</v>
          </cell>
        </row>
        <row r="377">
          <cell r="A377" t="str">
            <v>10G-XF-85318</v>
          </cell>
        </row>
        <row r="378">
          <cell r="A378" t="str">
            <v>10G-XF-33127</v>
          </cell>
        </row>
        <row r="379">
          <cell r="A379" t="str">
            <v>10G-XF-38897</v>
          </cell>
        </row>
        <row r="380">
          <cell r="A380" t="str">
            <v>10G-XF-24529</v>
          </cell>
        </row>
        <row r="381">
          <cell r="A381" t="str">
            <v>10G-XF-56409</v>
          </cell>
        </row>
        <row r="382">
          <cell r="A382" t="str">
            <v>10G-XF-64344</v>
          </cell>
        </row>
        <row r="383">
          <cell r="A383" t="str">
            <v>10G-XF-49313</v>
          </cell>
        </row>
        <row r="384">
          <cell r="A384" t="str">
            <v>10G-XF-89190</v>
          </cell>
        </row>
        <row r="385">
          <cell r="A385" t="str">
            <v>10G-XF-78760</v>
          </cell>
        </row>
        <row r="386">
          <cell r="A386" t="str">
            <v>10G-XF-88018</v>
          </cell>
        </row>
        <row r="387">
          <cell r="A387" t="str">
            <v>10G-XF-45152</v>
          </cell>
        </row>
        <row r="388">
          <cell r="A388" t="str">
            <v>10G-XF-27019</v>
          </cell>
        </row>
        <row r="389">
          <cell r="A389" t="str">
            <v>10G-XF-26738</v>
          </cell>
        </row>
        <row r="390">
          <cell r="A390" t="str">
            <v>10G-XF-39660</v>
          </cell>
        </row>
        <row r="391">
          <cell r="A391" t="str">
            <v>10G-XF-50127</v>
          </cell>
        </row>
        <row r="392">
          <cell r="A392" t="str">
            <v>10G-XF-49914</v>
          </cell>
        </row>
        <row r="393">
          <cell r="A393" t="str">
            <v>10G-XF-48222</v>
          </cell>
        </row>
        <row r="394">
          <cell r="A394" t="str">
            <v>10G-XF-63321</v>
          </cell>
        </row>
        <row r="395">
          <cell r="A395" t="str">
            <v>10G-XF-27841</v>
          </cell>
        </row>
        <row r="396">
          <cell r="A396" t="str">
            <v>10G-XF-52302</v>
          </cell>
        </row>
        <row r="397">
          <cell r="A397" t="str">
            <v>10G-XF-38452</v>
          </cell>
        </row>
        <row r="398">
          <cell r="A398" t="str">
            <v>10G-XF-51456</v>
          </cell>
        </row>
        <row r="399">
          <cell r="A399" t="str">
            <v>10G-XF-94163</v>
          </cell>
        </row>
        <row r="400">
          <cell r="A400" t="str">
            <v>10G-XF-23702</v>
          </cell>
        </row>
        <row r="401">
          <cell r="A401" t="str">
            <v>10G-XF-38393</v>
          </cell>
        </row>
        <row r="402">
          <cell r="A402" t="str">
            <v>10G-XF-49243</v>
          </cell>
        </row>
        <row r="403">
          <cell r="A403" t="str">
            <v>10G-XF-34245</v>
          </cell>
        </row>
        <row r="404">
          <cell r="A404" t="str">
            <v>10G-XF-28563</v>
          </cell>
        </row>
        <row r="405">
          <cell r="A405" t="str">
            <v>10G-XF-41714</v>
          </cell>
        </row>
        <row r="406">
          <cell r="A406" t="str">
            <v>10G-XF-59239</v>
          </cell>
        </row>
        <row r="407">
          <cell r="A407" t="str">
            <v>10G-XF-38272</v>
          </cell>
        </row>
        <row r="408">
          <cell r="A408" t="str">
            <v>10G-XF-58669</v>
          </cell>
        </row>
        <row r="409">
          <cell r="A409" t="str">
            <v>10G-XF-43643</v>
          </cell>
        </row>
        <row r="410">
          <cell r="A410" t="str">
            <v>10G-XF-88780</v>
          </cell>
        </row>
        <row r="411">
          <cell r="A411" t="str">
            <v>10G-XF-75241</v>
          </cell>
        </row>
        <row r="412">
          <cell r="A412" t="str">
            <v>10G-XF-33220</v>
          </cell>
        </row>
        <row r="413">
          <cell r="A413" t="str">
            <v>E1M-LX-78808</v>
          </cell>
        </row>
        <row r="414">
          <cell r="A414" t="str">
            <v>E1M-SX-38997</v>
          </cell>
        </row>
        <row r="415">
          <cell r="A415" t="str">
            <v>E1M-TX-96543</v>
          </cell>
        </row>
        <row r="416">
          <cell r="A416" t="str">
            <v>E1M-LH-93459</v>
          </cell>
        </row>
        <row r="417">
          <cell r="A417" t="str">
            <v>E1M-LH-85791</v>
          </cell>
        </row>
        <row r="418">
          <cell r="A418" t="str">
            <v>E1M-CW-55473</v>
          </cell>
        </row>
        <row r="419">
          <cell r="A419" t="str">
            <v>E1M-CW-85988</v>
          </cell>
        </row>
        <row r="420">
          <cell r="A420" t="str">
            <v>E1M-CW-62505</v>
          </cell>
        </row>
        <row r="421">
          <cell r="A421" t="str">
            <v>E1M-CW-65356</v>
          </cell>
        </row>
        <row r="422">
          <cell r="A422" t="str">
            <v>E1M-CW-45522</v>
          </cell>
        </row>
        <row r="423">
          <cell r="A423" t="str">
            <v>E1M-CW-72383</v>
          </cell>
        </row>
        <row r="424">
          <cell r="A424" t="str">
            <v>E1M-CW-61461</v>
          </cell>
        </row>
        <row r="425">
          <cell r="A425" t="str">
            <v>E1M-CW-52978</v>
          </cell>
        </row>
        <row r="426">
          <cell r="A426" t="str">
            <v>FI--SX-97698</v>
          </cell>
        </row>
        <row r="427">
          <cell r="A427" t="str">
            <v>FI--SX-67300</v>
          </cell>
        </row>
        <row r="428">
          <cell r="A428" t="str">
            <v>FI--SX-68236</v>
          </cell>
        </row>
        <row r="429">
          <cell r="A429" t="str">
            <v>FI--SX-83557</v>
          </cell>
        </row>
        <row r="430">
          <cell r="A430" t="str">
            <v>FI--SX-40752</v>
          </cell>
        </row>
        <row r="431">
          <cell r="A431" t="str">
            <v>FI--SX-31526</v>
          </cell>
        </row>
        <row r="432">
          <cell r="A432" t="str">
            <v>FI--SX-34896</v>
          </cell>
        </row>
        <row r="433">
          <cell r="A433" t="str">
            <v>FI--SX-30407</v>
          </cell>
        </row>
        <row r="434">
          <cell r="A434" t="str">
            <v>FI--SX-31088</v>
          </cell>
        </row>
        <row r="435">
          <cell r="A435" t="str">
            <v>FI--SX-63391</v>
          </cell>
        </row>
        <row r="436">
          <cell r="A436" t="str">
            <v>FI--SX-47113</v>
          </cell>
        </row>
        <row r="437">
          <cell r="A437" t="str">
            <v>FI--SX-75037</v>
          </cell>
        </row>
        <row r="438">
          <cell r="A438" t="str">
            <v>FI--SX-46698</v>
          </cell>
        </row>
        <row r="439">
          <cell r="A439" t="str">
            <v>FI--SX-32859</v>
          </cell>
        </row>
        <row r="440">
          <cell r="A440" t="str">
            <v>SX--FI-76646</v>
          </cell>
        </row>
        <row r="441">
          <cell r="A441" t="str">
            <v>SX--FI-51870</v>
          </cell>
        </row>
        <row r="442">
          <cell r="A442" t="str">
            <v>SX--FI-67712</v>
          </cell>
        </row>
        <row r="443">
          <cell r="A443" t="str">
            <v>SX--FI-39197</v>
          </cell>
        </row>
        <row r="444">
          <cell r="A444" t="str">
            <v>SX--FI-30081</v>
          </cell>
        </row>
        <row r="445">
          <cell r="A445" t="str">
            <v>SX--FI-96655</v>
          </cell>
        </row>
        <row r="446">
          <cell r="A446" t="str">
            <v>SX--FI-31780</v>
          </cell>
        </row>
        <row r="447">
          <cell r="A447" t="str">
            <v>SX--FI-36091</v>
          </cell>
        </row>
        <row r="448">
          <cell r="A448" t="str">
            <v>SX--FI-61149</v>
          </cell>
        </row>
        <row r="449">
          <cell r="A449" t="str">
            <v>SX--FI-63921</v>
          </cell>
        </row>
        <row r="450">
          <cell r="A450" t="str">
            <v>SX--FI-45323</v>
          </cell>
        </row>
        <row r="451">
          <cell r="A451" t="str">
            <v>SX--FI-95237</v>
          </cell>
        </row>
        <row r="452">
          <cell r="A452" t="str">
            <v>SX--FI-85241</v>
          </cell>
        </row>
        <row r="453">
          <cell r="A453" t="str">
            <v>SX--FI-92529</v>
          </cell>
        </row>
        <row r="454">
          <cell r="A454" t="str">
            <v>SX--FI-91956</v>
          </cell>
        </row>
        <row r="455">
          <cell r="A455" t="str">
            <v>SX--FI-90397</v>
          </cell>
        </row>
        <row r="456">
          <cell r="A456" t="str">
            <v>SX--FI-70603</v>
          </cell>
        </row>
        <row r="457">
          <cell r="A457" t="str">
            <v>SX--24-44965</v>
          </cell>
        </row>
        <row r="458">
          <cell r="A458" t="str">
            <v>SX--AC-54182</v>
          </cell>
        </row>
        <row r="459">
          <cell r="A459" t="str">
            <v>SX--DC-24139</v>
          </cell>
        </row>
        <row r="460">
          <cell r="A460" t="str">
            <v>SX--AC-71338</v>
          </cell>
        </row>
        <row r="461">
          <cell r="A461" t="str">
            <v>SX--DC-36556</v>
          </cell>
        </row>
        <row r="462">
          <cell r="A462" t="str">
            <v>SX--AC-25737</v>
          </cell>
        </row>
        <row r="463">
          <cell r="A463" t="str">
            <v>SX--PC-40508</v>
          </cell>
        </row>
        <row r="464">
          <cell r="A464" t="str">
            <v>10G-XF-42287</v>
          </cell>
        </row>
        <row r="465">
          <cell r="A465" t="str">
            <v>10G-XF-87968</v>
          </cell>
        </row>
        <row r="466">
          <cell r="A466" t="str">
            <v>10G-XF-93212</v>
          </cell>
        </row>
        <row r="467">
          <cell r="A467" t="str">
            <v>10G-XF-72556</v>
          </cell>
        </row>
        <row r="468">
          <cell r="A468" t="str">
            <v>10G-XF-84888</v>
          </cell>
        </row>
        <row r="469">
          <cell r="A469" t="str">
            <v>10G-XF-39545</v>
          </cell>
        </row>
        <row r="470">
          <cell r="A470" t="str">
            <v>10G-XF-41933</v>
          </cell>
        </row>
        <row r="471">
          <cell r="A471" t="str">
            <v>10G-XF-66690</v>
          </cell>
        </row>
        <row r="472">
          <cell r="A472" t="str">
            <v>10G-XF-48673</v>
          </cell>
        </row>
        <row r="473">
          <cell r="A473" t="str">
            <v>10G-XF-44817</v>
          </cell>
        </row>
        <row r="474">
          <cell r="A474" t="str">
            <v>10G-XF-47654</v>
          </cell>
        </row>
        <row r="475">
          <cell r="A475" t="str">
            <v>10G-XF-64348</v>
          </cell>
        </row>
        <row r="476">
          <cell r="A476" t="str">
            <v>10G-XF-86446</v>
          </cell>
        </row>
        <row r="477">
          <cell r="A477" t="str">
            <v>10G-XF-82814</v>
          </cell>
        </row>
        <row r="478">
          <cell r="A478" t="str">
            <v>10G-XF-43282</v>
          </cell>
        </row>
        <row r="479">
          <cell r="A479" t="str">
            <v>10G-XF-76230</v>
          </cell>
        </row>
        <row r="480">
          <cell r="A480" t="str">
            <v>10G-XF-34281</v>
          </cell>
        </row>
        <row r="481">
          <cell r="A481" t="str">
            <v>10G-XF-76193</v>
          </cell>
        </row>
        <row r="482">
          <cell r="A482" t="str">
            <v>10G-XF-30533</v>
          </cell>
        </row>
        <row r="483">
          <cell r="A483" t="str">
            <v>10G-XF-95650</v>
          </cell>
        </row>
        <row r="484">
          <cell r="A484" t="str">
            <v>10G-XF-51794</v>
          </cell>
        </row>
        <row r="485">
          <cell r="A485" t="str">
            <v>10G-XF-70973</v>
          </cell>
        </row>
        <row r="486">
          <cell r="A486" t="str">
            <v>10G-XF-51133</v>
          </cell>
        </row>
        <row r="487">
          <cell r="A487" t="str">
            <v>10G-XF-31568</v>
          </cell>
        </row>
        <row r="488">
          <cell r="A488" t="str">
            <v>10G-XF-29371</v>
          </cell>
        </row>
        <row r="489">
          <cell r="A489" t="str">
            <v>10G-XF-88087</v>
          </cell>
        </row>
        <row r="490">
          <cell r="A490" t="str">
            <v>10G-XF-81158</v>
          </cell>
        </row>
        <row r="491">
          <cell r="A491" t="str">
            <v>10G-XF-54150</v>
          </cell>
        </row>
        <row r="492">
          <cell r="A492" t="str">
            <v>10G-XF-46467</v>
          </cell>
        </row>
        <row r="493">
          <cell r="A493" t="str">
            <v>10G-XF-31015</v>
          </cell>
        </row>
        <row r="494">
          <cell r="A494" t="str">
            <v>10G-XF-73991</v>
          </cell>
        </row>
        <row r="495">
          <cell r="A495" t="str">
            <v>10G-XF-25186</v>
          </cell>
        </row>
        <row r="496">
          <cell r="A496" t="str">
            <v>10G-XF-53807</v>
          </cell>
        </row>
        <row r="497">
          <cell r="A497" t="str">
            <v>10G-XF-65400</v>
          </cell>
        </row>
        <row r="498">
          <cell r="A498" t="str">
            <v>10G-XF-62532</v>
          </cell>
        </row>
        <row r="499">
          <cell r="A499" t="str">
            <v>10G-XF-43214</v>
          </cell>
        </row>
        <row r="500">
          <cell r="A500" t="str">
            <v>10G-XF-67541</v>
          </cell>
        </row>
        <row r="501">
          <cell r="A501" t="str">
            <v>10G-XF-76059</v>
          </cell>
        </row>
        <row r="502">
          <cell r="A502" t="str">
            <v>10G-XF-74582</v>
          </cell>
        </row>
        <row r="503">
          <cell r="A503" t="str">
            <v>10G-XF-80488</v>
          </cell>
        </row>
        <row r="504">
          <cell r="A504" t="str">
            <v>10G-XF-83089</v>
          </cell>
        </row>
        <row r="505">
          <cell r="A505" t="str">
            <v>10G-XF-81973</v>
          </cell>
        </row>
        <row r="506">
          <cell r="A506" t="str">
            <v>10G-XF-42846</v>
          </cell>
        </row>
        <row r="507">
          <cell r="A507" t="str">
            <v>10G-XF-90226</v>
          </cell>
        </row>
        <row r="508">
          <cell r="A508" t="str">
            <v>10G-XF-99231</v>
          </cell>
        </row>
        <row r="509">
          <cell r="A509" t="str">
            <v>E1M-LX-71138</v>
          </cell>
        </row>
        <row r="510">
          <cell r="A510" t="str">
            <v>E1M-SX-46099</v>
          </cell>
        </row>
        <row r="511">
          <cell r="A511" t="str">
            <v>E1M-TX-93234</v>
          </cell>
        </row>
        <row r="512">
          <cell r="A512" t="str">
            <v>E1M-10-67480</v>
          </cell>
        </row>
        <row r="513">
          <cell r="A513" t="str">
            <v>E1M-10-89286</v>
          </cell>
        </row>
        <row r="514">
          <cell r="A514" t="str">
            <v>E1M-LH-39094</v>
          </cell>
        </row>
        <row r="515">
          <cell r="A515" t="str">
            <v>E1M-LH-28903</v>
          </cell>
        </row>
        <row r="516">
          <cell r="A516" t="str">
            <v>E1M-CW-46686</v>
          </cell>
        </row>
        <row r="517">
          <cell r="A517" t="str">
            <v>E1M-CW-75393</v>
          </cell>
        </row>
        <row r="518">
          <cell r="A518" t="str">
            <v>E1M-CW-69583</v>
          </cell>
        </row>
        <row r="519">
          <cell r="A519" t="str">
            <v>E1M-CW-62567</v>
          </cell>
        </row>
        <row r="520">
          <cell r="A520" t="str">
            <v>E1M-CW-49534</v>
          </cell>
        </row>
        <row r="521">
          <cell r="A521" t="str">
            <v>E1M-CW-54373</v>
          </cell>
        </row>
        <row r="522">
          <cell r="A522" t="str">
            <v>E1M-CW-63381</v>
          </cell>
        </row>
        <row r="523">
          <cell r="A523" t="str">
            <v>E1M-CW-85593</v>
          </cell>
        </row>
        <row r="524">
          <cell r="A524" t="str">
            <v>E1M-BX-79986</v>
          </cell>
        </row>
        <row r="525">
          <cell r="A525" t="str">
            <v>E1M-BX-69055</v>
          </cell>
        </row>
        <row r="526">
          <cell r="A526" t="str">
            <v>E1M-SX-41897</v>
          </cell>
        </row>
        <row r="527">
          <cell r="A527" t="str">
            <v>SX--FI-88478</v>
          </cell>
        </row>
        <row r="528">
          <cell r="A528" t="str">
            <v>FI--SX-60716</v>
          </cell>
        </row>
        <row r="529">
          <cell r="A529" t="str">
            <v>FI--SX-95252</v>
          </cell>
        </row>
        <row r="530">
          <cell r="A530" t="str">
            <v>SX--FI-94911</v>
          </cell>
        </row>
        <row r="531">
          <cell r="A531" t="str">
            <v>SX--PW-93274</v>
          </cell>
        </row>
        <row r="532">
          <cell r="A532" t="str">
            <v>SX--FI-74142</v>
          </cell>
        </row>
        <row r="533">
          <cell r="A533" t="str">
            <v>SX--SX-29743</v>
          </cell>
        </row>
        <row r="534">
          <cell r="A534" t="str">
            <v>SX--SX-70152</v>
          </cell>
        </row>
        <row r="535">
          <cell r="A535" t="str">
            <v>SX--SX-35018</v>
          </cell>
        </row>
        <row r="536">
          <cell r="A536" t="str">
            <v>SX--FI-72233</v>
          </cell>
        </row>
        <row r="537">
          <cell r="A537" t="str">
            <v>IP--MC-59523</v>
          </cell>
        </row>
        <row r="538">
          <cell r="A538" t="str">
            <v>IP--MC-31918</v>
          </cell>
        </row>
        <row r="539">
          <cell r="A539" t="str">
            <v>IP--MC-93021</v>
          </cell>
        </row>
        <row r="540">
          <cell r="A540" t="str">
            <v>IP--MC-41102</v>
          </cell>
        </row>
        <row r="541">
          <cell r="A541" t="str">
            <v>IP--MC-87986</v>
          </cell>
        </row>
        <row r="542">
          <cell r="A542" t="str">
            <v>IP--MC-77986</v>
          </cell>
        </row>
        <row r="543">
          <cell r="A543" t="str">
            <v>IP--MC-27945</v>
          </cell>
        </row>
        <row r="544">
          <cell r="A544" t="str">
            <v>IP--MC-79951</v>
          </cell>
        </row>
        <row r="545">
          <cell r="A545" t="str">
            <v>IP--MA-78598</v>
          </cell>
        </row>
        <row r="546">
          <cell r="A546" t="str">
            <v>IP--MA-57070</v>
          </cell>
        </row>
        <row r="547">
          <cell r="A547" t="str">
            <v>IP--MA-85086</v>
          </cell>
        </row>
        <row r="548">
          <cell r="A548" t="str">
            <v>IP--RS-41669</v>
          </cell>
        </row>
        <row r="549">
          <cell r="A549" t="str">
            <v>IP--RS-70740</v>
          </cell>
        </row>
        <row r="550">
          <cell r="A550" t="str">
            <v>IP--AC-51853</v>
          </cell>
        </row>
        <row r="551">
          <cell r="A551" t="str">
            <v>IP--AC-24288</v>
          </cell>
        </row>
        <row r="552">
          <cell r="A552" t="str">
            <v>IP--AC-31038</v>
          </cell>
        </row>
        <row r="553">
          <cell r="A553" t="str">
            <v>IP--AC-78904</v>
          </cell>
        </row>
        <row r="554">
          <cell r="A554" t="str">
            <v>IP--AC-66785</v>
          </cell>
        </row>
        <row r="555">
          <cell r="A555" t="str">
            <v>IP--AC-65176</v>
          </cell>
        </row>
        <row r="556">
          <cell r="A556" t="str">
            <v>IP--AC-63954</v>
          </cell>
        </row>
        <row r="557">
          <cell r="A557" t="str">
            <v>IP--AC-43623</v>
          </cell>
        </row>
        <row r="558">
          <cell r="A558" t="str">
            <v>IP--AP-72617</v>
          </cell>
        </row>
        <row r="559">
          <cell r="A559" t="str">
            <v>IP--AP-40785</v>
          </cell>
        </row>
        <row r="560">
          <cell r="A560" t="str">
            <v>IP--WL-34735</v>
          </cell>
        </row>
        <row r="561">
          <cell r="A561" t="str">
            <v>IP2-US-53768</v>
          </cell>
        </row>
        <row r="562">
          <cell r="A562" t="str">
            <v>IP2-CA-55991</v>
          </cell>
        </row>
        <row r="563">
          <cell r="A563" t="str">
            <v>IP2-IL-57657</v>
          </cell>
        </row>
        <row r="564">
          <cell r="A564" t="str">
            <v>IP2-JP-83463</v>
          </cell>
        </row>
        <row r="565">
          <cell r="A565" t="str">
            <v>IP2-NZ-30707</v>
          </cell>
        </row>
        <row r="566">
          <cell r="A566" t="str">
            <v>IP2-XX-25226</v>
          </cell>
        </row>
        <row r="567">
          <cell r="A567" t="str">
            <v>IP--OD-59928</v>
          </cell>
        </row>
        <row r="568">
          <cell r="A568" t="str">
            <v>IP--DP-28496</v>
          </cell>
        </row>
        <row r="569">
          <cell r="A569" t="str">
            <v>FIP-10-58337</v>
          </cell>
        </row>
        <row r="570">
          <cell r="A570" t="str">
            <v>FIP-60-62607</v>
          </cell>
        </row>
        <row r="571">
          <cell r="A571" t="str">
            <v>FIP-60-30344</v>
          </cell>
        </row>
        <row r="572">
          <cell r="A572" t="str">
            <v>BI--RX-80119</v>
          </cell>
        </row>
        <row r="573">
          <cell r="A573" t="str">
            <v>BI--RX-43530</v>
          </cell>
        </row>
        <row r="574">
          <cell r="A574" t="str">
            <v>BI--RX-80785</v>
          </cell>
        </row>
        <row r="575">
          <cell r="A575" t="str">
            <v>BI--RX-56607</v>
          </cell>
        </row>
        <row r="576">
          <cell r="A576" t="str">
            <v>BI--RX-42668</v>
          </cell>
        </row>
        <row r="577">
          <cell r="A577" t="str">
            <v>BI--RX-34614</v>
          </cell>
        </row>
        <row r="578">
          <cell r="A578" t="str">
            <v>RX--BI-99958</v>
          </cell>
        </row>
        <row r="579">
          <cell r="A579" t="str">
            <v>RX--BI-76525</v>
          </cell>
        </row>
        <row r="580">
          <cell r="A580" t="str">
            <v>RX--BI-68606</v>
          </cell>
        </row>
        <row r="581">
          <cell r="A581" t="str">
            <v>RX--BI-32280</v>
          </cell>
        </row>
        <row r="582">
          <cell r="A582" t="str">
            <v>RX--BI-25868</v>
          </cell>
        </row>
        <row r="583">
          <cell r="A583" t="str">
            <v>RX--BI-66560</v>
          </cell>
        </row>
        <row r="584">
          <cell r="A584" t="str">
            <v>RX--AC-64001</v>
          </cell>
        </row>
        <row r="585">
          <cell r="A585" t="str">
            <v>RX--AC-82397</v>
          </cell>
        </row>
        <row r="586">
          <cell r="A586" t="str">
            <v>RX--DC-76496</v>
          </cell>
        </row>
        <row r="587">
          <cell r="A587" t="str">
            <v>RX--DC-62135</v>
          </cell>
        </row>
        <row r="588">
          <cell r="A588" t="str">
            <v>RX--BI-54209</v>
          </cell>
        </row>
        <row r="589">
          <cell r="A589" t="str">
            <v>RX--BI-63971</v>
          </cell>
        </row>
        <row r="590">
          <cell r="A590" t="str">
            <v>RX--BI-62687</v>
          </cell>
        </row>
        <row r="591">
          <cell r="A591" t="str">
            <v>RX--BI-46203</v>
          </cell>
        </row>
        <row r="592">
          <cell r="A592" t="str">
            <v>RX--BI-63309</v>
          </cell>
        </row>
        <row r="593">
          <cell r="A593" t="str">
            <v>RX--BI-75086</v>
          </cell>
        </row>
        <row r="594">
          <cell r="A594" t="str">
            <v>10G-XF-31611</v>
          </cell>
        </row>
        <row r="595">
          <cell r="A595" t="str">
            <v>10G-XF-85335</v>
          </cell>
        </row>
        <row r="596">
          <cell r="A596" t="str">
            <v>10G-XF-87510</v>
          </cell>
        </row>
        <row r="597">
          <cell r="A597" t="str">
            <v>10G-XF-84964</v>
          </cell>
        </row>
        <row r="598">
          <cell r="A598" t="str">
            <v>10G-XF-35258</v>
          </cell>
        </row>
        <row r="599">
          <cell r="A599" t="str">
            <v>10G-XF-41771</v>
          </cell>
        </row>
        <row r="600">
          <cell r="A600" t="str">
            <v>10G-XF-45582</v>
          </cell>
        </row>
        <row r="601">
          <cell r="A601" t="str">
            <v>10G-XF-44039</v>
          </cell>
        </row>
        <row r="602">
          <cell r="A602" t="str">
            <v>10G-XF-40847</v>
          </cell>
        </row>
        <row r="603">
          <cell r="A603" t="str">
            <v>10G-XF-25093</v>
          </cell>
        </row>
        <row r="604">
          <cell r="A604" t="str">
            <v>10G-XF-54988</v>
          </cell>
        </row>
        <row r="605">
          <cell r="A605" t="str">
            <v>10G-XF-41316</v>
          </cell>
        </row>
        <row r="606">
          <cell r="A606" t="str">
            <v>10G-XF-48409</v>
          </cell>
        </row>
        <row r="607">
          <cell r="A607" t="str">
            <v>10G-XF-68654</v>
          </cell>
        </row>
        <row r="608">
          <cell r="A608" t="str">
            <v>10G-XF-88943</v>
          </cell>
        </row>
        <row r="609">
          <cell r="A609" t="str">
            <v>10G-XF-71931</v>
          </cell>
        </row>
        <row r="610">
          <cell r="A610" t="str">
            <v>10G-XF-83718</v>
          </cell>
        </row>
        <row r="611">
          <cell r="A611" t="str">
            <v>10G-XF-75007</v>
          </cell>
        </row>
        <row r="612">
          <cell r="A612" t="str">
            <v>10G-XF-46912</v>
          </cell>
        </row>
        <row r="613">
          <cell r="A613" t="str">
            <v>10G-XF-86321</v>
          </cell>
        </row>
        <row r="614">
          <cell r="A614" t="str">
            <v>10G-XF-85190</v>
          </cell>
        </row>
        <row r="615">
          <cell r="A615" t="str">
            <v>10G-XF-64645</v>
          </cell>
        </row>
        <row r="616">
          <cell r="A616" t="str">
            <v>10G-XF-35324</v>
          </cell>
        </row>
        <row r="617">
          <cell r="A617" t="str">
            <v>10G-XF-68028</v>
          </cell>
        </row>
        <row r="618">
          <cell r="A618" t="str">
            <v>10G-XF-29165</v>
          </cell>
        </row>
        <row r="619">
          <cell r="A619" t="str">
            <v>10G-XF-60464</v>
          </cell>
        </row>
        <row r="620">
          <cell r="A620" t="str">
            <v>10G-XF-71876</v>
          </cell>
        </row>
        <row r="621">
          <cell r="A621" t="str">
            <v>10G-XF-67283</v>
          </cell>
        </row>
        <row r="622">
          <cell r="A622" t="str">
            <v>10G-XF-70638</v>
          </cell>
        </row>
        <row r="623">
          <cell r="A623" t="str">
            <v>10G-XF-26748</v>
          </cell>
        </row>
        <row r="624">
          <cell r="A624" t="str">
            <v>10G-XF-77207</v>
          </cell>
        </row>
        <row r="625">
          <cell r="A625" t="str">
            <v>10G-XF-31610</v>
          </cell>
        </row>
        <row r="626">
          <cell r="A626" t="str">
            <v>10G-XF-35519</v>
          </cell>
        </row>
        <row r="627">
          <cell r="A627" t="str">
            <v>10G-XF-77960</v>
          </cell>
        </row>
        <row r="628">
          <cell r="A628" t="str">
            <v>10G-XF-63464</v>
          </cell>
        </row>
        <row r="629">
          <cell r="A629" t="str">
            <v>10G-XF-49388</v>
          </cell>
        </row>
        <row r="630">
          <cell r="A630" t="str">
            <v>10G-XF-35661</v>
          </cell>
        </row>
        <row r="631">
          <cell r="A631" t="str">
            <v>10G-XF-46436</v>
          </cell>
        </row>
        <row r="632">
          <cell r="A632" t="str">
            <v>10G-XF-76285</v>
          </cell>
        </row>
        <row r="633">
          <cell r="A633" t="str">
            <v>10G-XF-52271</v>
          </cell>
        </row>
        <row r="634">
          <cell r="A634" t="str">
            <v>10G-XF-98638</v>
          </cell>
        </row>
        <row r="635">
          <cell r="A635" t="str">
            <v>10G-XF-36504</v>
          </cell>
        </row>
        <row r="636">
          <cell r="A636" t="str">
            <v>10G-XF-83036</v>
          </cell>
        </row>
        <row r="637">
          <cell r="A637" t="str">
            <v>10G-XF-49479</v>
          </cell>
        </row>
        <row r="638">
          <cell r="A638" t="str">
            <v>10G-XF-67812</v>
          </cell>
        </row>
        <row r="639">
          <cell r="A639" t="str">
            <v>E1M-TX-33870</v>
          </cell>
        </row>
        <row r="640">
          <cell r="A640" t="str">
            <v>E1M-SX-58280</v>
          </cell>
        </row>
        <row r="641">
          <cell r="A641" t="str">
            <v>E1M-SX-64925</v>
          </cell>
        </row>
        <row r="642">
          <cell r="A642" t="str">
            <v>E1M-LX-76625</v>
          </cell>
        </row>
        <row r="643">
          <cell r="A643" t="str">
            <v>E1M-LH-62560</v>
          </cell>
        </row>
        <row r="644">
          <cell r="A644" t="str">
            <v>E1M-LH-85412</v>
          </cell>
        </row>
        <row r="645">
          <cell r="A645" t="str">
            <v>E1M-CW-47512</v>
          </cell>
        </row>
        <row r="646">
          <cell r="A646" t="str">
            <v>E1M-CW-65768</v>
          </cell>
        </row>
        <row r="647">
          <cell r="A647" t="str">
            <v>E1M-CW-67109</v>
          </cell>
        </row>
        <row r="648">
          <cell r="A648" t="str">
            <v>E1M-CW-84861</v>
          </cell>
        </row>
        <row r="649">
          <cell r="A649" t="str">
            <v>E1M-CW-93485</v>
          </cell>
        </row>
        <row r="650">
          <cell r="A650" t="str">
            <v>E1M-CW-30833</v>
          </cell>
        </row>
        <row r="651">
          <cell r="A651" t="str">
            <v>E1M-CW-38322</v>
          </cell>
        </row>
        <row r="652">
          <cell r="A652" t="str">
            <v>E1M-CW-88727</v>
          </cell>
        </row>
        <row r="653">
          <cell r="A653" t="str">
            <v>E1M-BX-73673</v>
          </cell>
        </row>
        <row r="654">
          <cell r="A654" t="str">
            <v>E1M-BX-81767</v>
          </cell>
        </row>
        <row r="655">
          <cell r="A655" t="str">
            <v>E1M-SX-53744</v>
          </cell>
        </row>
        <row r="656">
          <cell r="A656" t="str">
            <v>E1M-10-86629</v>
          </cell>
        </row>
        <row r="657">
          <cell r="A657" t="str">
            <v>E1M-10-54326</v>
          </cell>
        </row>
        <row r="658">
          <cell r="A658" t="str">
            <v>E1M-10-32724</v>
          </cell>
        </row>
        <row r="659">
          <cell r="A659" t="str">
            <v>BI--RX-29953</v>
          </cell>
        </row>
        <row r="660">
          <cell r="A660" t="str">
            <v>BI--RX-74105</v>
          </cell>
        </row>
        <row r="661">
          <cell r="A661" t="str">
            <v>BI--RX-84007</v>
          </cell>
        </row>
        <row r="662">
          <cell r="A662" t="str">
            <v>BI--RX-35972</v>
          </cell>
        </row>
        <row r="663">
          <cell r="A663" t="str">
            <v>BI--RX-38459</v>
          </cell>
        </row>
        <row r="664">
          <cell r="A664" t="str">
            <v>BI--RX-31269</v>
          </cell>
        </row>
        <row r="665">
          <cell r="A665" t="str">
            <v>BI--RX-68013</v>
          </cell>
        </row>
        <row r="666">
          <cell r="A666" t="str">
            <v>RX--BI-69034</v>
          </cell>
        </row>
        <row r="667">
          <cell r="A667" t="str">
            <v>RX--BI-32520</v>
          </cell>
        </row>
        <row r="668">
          <cell r="A668" t="str">
            <v>RX--BI-59938</v>
          </cell>
        </row>
        <row r="669">
          <cell r="A669" t="str">
            <v>RX--BI-44330</v>
          </cell>
        </row>
        <row r="670">
          <cell r="A670" t="str">
            <v>RX--PW-32108</v>
          </cell>
        </row>
        <row r="671">
          <cell r="A671" t="str">
            <v>RX--PW-69474</v>
          </cell>
        </row>
        <row r="672">
          <cell r="A672" t="str">
            <v>FLA-PC-73689</v>
          </cell>
        </row>
        <row r="673">
          <cell r="A673" t="str">
            <v>B40-CZ-53386</v>
          </cell>
        </row>
        <row r="674">
          <cell r="A674" t="str">
            <v>B40-DC-56217</v>
          </cell>
        </row>
        <row r="675">
          <cell r="A675" t="str">
            <v>B40-S-38545</v>
          </cell>
        </row>
        <row r="676">
          <cell r="A676" t="str">
            <v>B80-CZ-27563</v>
          </cell>
        </row>
        <row r="677">
          <cell r="A677" t="str">
            <v>B80-DC-36012</v>
          </cell>
        </row>
        <row r="678">
          <cell r="A678" t="str">
            <v>B80-S-67181</v>
          </cell>
        </row>
        <row r="679">
          <cell r="A679" t="str">
            <v>B15-CZ-69525</v>
          </cell>
        </row>
        <row r="680">
          <cell r="A680" t="str">
            <v>B15-DC-97861</v>
          </cell>
        </row>
        <row r="681">
          <cell r="A681" t="str">
            <v>B15-S-56981</v>
          </cell>
        </row>
        <row r="682">
          <cell r="A682" t="str">
            <v>RPS-CZ-88312</v>
          </cell>
        </row>
        <row r="683">
          <cell r="A683" t="str">
            <v>RPS-CZ-65004</v>
          </cell>
        </row>
        <row r="684">
          <cell r="A684" t="str">
            <v>RPS-CZ-41898</v>
          </cell>
        </row>
        <row r="685">
          <cell r="A685" t="str">
            <v>RPS-CZ-78182</v>
          </cell>
        </row>
        <row r="686">
          <cell r="A686" t="str">
            <v>RPS-CZ-80504</v>
          </cell>
        </row>
        <row r="687">
          <cell r="A687" t="str">
            <v>RPS-PO-54728</v>
          </cell>
        </row>
        <row r="688">
          <cell r="A688" t="str">
            <v>J-B-B2-52067</v>
          </cell>
        </row>
        <row r="689">
          <cell r="A689" t="str">
            <v>J-B-B2-96547</v>
          </cell>
        </row>
        <row r="690">
          <cell r="A690" t="str">
            <v>J-B-B2-33194</v>
          </cell>
        </row>
        <row r="691">
          <cell r="A691" t="str">
            <v>J-B-B4-60134</v>
          </cell>
        </row>
        <row r="692">
          <cell r="A692" t="str">
            <v>J-B-B4-58586</v>
          </cell>
        </row>
        <row r="693">
          <cell r="A693" t="str">
            <v>J-B-B1-44093</v>
          </cell>
        </row>
        <row r="694">
          <cell r="A694" t="str">
            <v>J-B-Bx-39745</v>
          </cell>
        </row>
        <row r="695">
          <cell r="A695" t="str">
            <v>J-B-B1-94409</v>
          </cell>
        </row>
        <row r="696">
          <cell r="A696" t="str">
            <v>E1M-TX-59873</v>
          </cell>
        </row>
        <row r="697">
          <cell r="A697" t="str">
            <v>E1M-SX-56377</v>
          </cell>
        </row>
        <row r="698">
          <cell r="A698" t="str">
            <v>E1M-SX-42828</v>
          </cell>
        </row>
        <row r="699">
          <cell r="A699" t="str">
            <v>E1M-LX-42309</v>
          </cell>
        </row>
        <row r="700">
          <cell r="A700" t="str">
            <v>E1M-LH-73745</v>
          </cell>
        </row>
        <row r="701">
          <cell r="A701" t="str">
            <v>E1M-LH-93227</v>
          </cell>
        </row>
        <row r="702">
          <cell r="A702" t="str">
            <v>E1M-CW-90182</v>
          </cell>
        </row>
        <row r="703">
          <cell r="A703" t="str">
            <v>E1M-CW-70621</v>
          </cell>
        </row>
        <row r="704">
          <cell r="A704" t="str">
            <v>E1M-CW-72152</v>
          </cell>
        </row>
        <row r="705">
          <cell r="A705" t="str">
            <v>E1M-CW-89629</v>
          </cell>
        </row>
        <row r="706">
          <cell r="A706" t="str">
            <v>E1M-CW-48077</v>
          </cell>
        </row>
        <row r="707">
          <cell r="A707" t="str">
            <v>E1M-CW-52383</v>
          </cell>
        </row>
        <row r="708">
          <cell r="A708" t="str">
            <v>E1M-CW-74287</v>
          </cell>
        </row>
        <row r="709">
          <cell r="A709" t="str">
            <v>E1M-CW-83263</v>
          </cell>
        </row>
        <row r="710">
          <cell r="A710" t="str">
            <v>B10-CZ-71520</v>
          </cell>
        </row>
        <row r="711">
          <cell r="A711" t="str">
            <v>B10-CZ-32084</v>
          </cell>
        </row>
        <row r="712">
          <cell r="A712" t="str">
            <v>10G-XN-49419</v>
          </cell>
        </row>
        <row r="713">
          <cell r="A713" t="str">
            <v>10G-XN-31860</v>
          </cell>
        </row>
        <row r="714">
          <cell r="A714" t="str">
            <v>10G-XN-46376</v>
          </cell>
        </row>
        <row r="715">
          <cell r="A715" t="str">
            <v>10G-XN-42341</v>
          </cell>
        </row>
        <row r="716">
          <cell r="A716" t="str">
            <v>10G-XN-30336</v>
          </cell>
        </row>
        <row r="717">
          <cell r="A717" t="str">
            <v>10G-XN-27760</v>
          </cell>
        </row>
        <row r="718">
          <cell r="A718" t="str">
            <v>10G-XN-81291</v>
          </cell>
        </row>
        <row r="719">
          <cell r="A719" t="str">
            <v>10G-XN-49414</v>
          </cell>
        </row>
        <row r="720">
          <cell r="A720" t="str">
            <v>10G-XN-29379</v>
          </cell>
        </row>
        <row r="721">
          <cell r="A721" t="str">
            <v>10G-XN-88383</v>
          </cell>
        </row>
        <row r="722">
          <cell r="A722" t="str">
            <v>10G-XN-60042</v>
          </cell>
        </row>
        <row r="723">
          <cell r="A723" t="str">
            <v>10G-XN-62723</v>
          </cell>
        </row>
        <row r="724">
          <cell r="A724" t="str">
            <v>10G-XN-49890</v>
          </cell>
        </row>
        <row r="725">
          <cell r="A725" t="str">
            <v>10G-XN-65751</v>
          </cell>
        </row>
        <row r="726">
          <cell r="A726" t="str">
            <v>10G-XN-46049</v>
          </cell>
        </row>
        <row r="727">
          <cell r="A727" t="str">
            <v>10G-XN-23795</v>
          </cell>
        </row>
        <row r="728">
          <cell r="A728" t="str">
            <v>10G-XN-87229</v>
          </cell>
        </row>
        <row r="729">
          <cell r="A729" t="str">
            <v>10G-XN-29374</v>
          </cell>
        </row>
        <row r="730">
          <cell r="A730" t="str">
            <v>10G-XN-40336</v>
          </cell>
        </row>
        <row r="731">
          <cell r="A731" t="str">
            <v>10G-XN-85916</v>
          </cell>
        </row>
        <row r="732">
          <cell r="A732" t="str">
            <v>10G-XN-50561</v>
          </cell>
        </row>
        <row r="733">
          <cell r="A733" t="str">
            <v>10G-XN-28248</v>
          </cell>
        </row>
        <row r="734">
          <cell r="A734" t="str">
            <v>10G-XN-63221</v>
          </cell>
        </row>
        <row r="735">
          <cell r="A735" t="str">
            <v>10G-XN-25417</v>
          </cell>
        </row>
        <row r="736">
          <cell r="A736" t="str">
            <v>10G-XN-29518</v>
          </cell>
        </row>
        <row r="737">
          <cell r="A737" t="str">
            <v>10G-XN-58052</v>
          </cell>
        </row>
        <row r="738">
          <cell r="A738" t="str">
            <v>10G-XN-79377</v>
          </cell>
        </row>
        <row r="739">
          <cell r="A739" t="str">
            <v>10G-XN-30850</v>
          </cell>
        </row>
        <row r="740">
          <cell r="A740" t="str">
            <v>10G-XN-78158</v>
          </cell>
        </row>
        <row r="741">
          <cell r="A741" t="str">
            <v>10G-XN-95504</v>
          </cell>
        </row>
        <row r="742">
          <cell r="A742" t="str">
            <v>10G-XN-70472</v>
          </cell>
        </row>
        <row r="743">
          <cell r="A743" t="str">
            <v>10G-XN-54006</v>
          </cell>
        </row>
        <row r="744">
          <cell r="A744" t="str">
            <v>10G-XN-79323</v>
          </cell>
        </row>
        <row r="745">
          <cell r="A745" t="str">
            <v>10G-XN-30883</v>
          </cell>
        </row>
        <row r="746">
          <cell r="A746" t="str">
            <v>10G-XN-57615</v>
          </cell>
        </row>
        <row r="747">
          <cell r="A747" t="str">
            <v>10G-XN-95639</v>
          </cell>
        </row>
        <row r="748">
          <cell r="A748" t="str">
            <v>10G-XN-70648</v>
          </cell>
        </row>
        <row r="749">
          <cell r="A749" t="str">
            <v>10G-XN-51154</v>
          </cell>
        </row>
        <row r="750">
          <cell r="A750" t="str">
            <v>10G-XN-33524</v>
          </cell>
        </row>
        <row r="751">
          <cell r="A751" t="str">
            <v>10G-XN-54920</v>
          </cell>
        </row>
        <row r="752">
          <cell r="A752" t="str">
            <v>10G-XN-47966</v>
          </cell>
        </row>
        <row r="753">
          <cell r="A753" t="str">
            <v>10G-XN-73907</v>
          </cell>
        </row>
        <row r="754">
          <cell r="A754" t="str">
            <v>10G-XN-59612</v>
          </cell>
        </row>
        <row r="755">
          <cell r="A755" t="str">
            <v>10G-XN-97214</v>
          </cell>
        </row>
        <row r="756">
          <cell r="A756" t="str">
            <v>10G-XN-85053</v>
          </cell>
        </row>
        <row r="757">
          <cell r="A757" t="str">
            <v>10G-XN-41331</v>
          </cell>
        </row>
        <row r="758">
          <cell r="A758" t="str">
            <v>10G-XN-94502</v>
          </cell>
        </row>
        <row r="759">
          <cell r="A759" t="str">
            <v>J-B-Bx-27467</v>
          </cell>
        </row>
        <row r="760">
          <cell r="A760" t="str">
            <v>J-B-B2-95752</v>
          </cell>
        </row>
        <row r="761">
          <cell r="A761" t="str">
            <v>E1M-TX-92484</v>
          </cell>
        </row>
        <row r="762">
          <cell r="A762" t="str">
            <v>E1M-SX-96669</v>
          </cell>
        </row>
        <row r="763">
          <cell r="A763" t="str">
            <v>E1M-SX-98859</v>
          </cell>
        </row>
        <row r="764">
          <cell r="A764" t="str">
            <v>E1M-LX-59560</v>
          </cell>
        </row>
        <row r="765">
          <cell r="A765" t="str">
            <v>E1M-LH-81128</v>
          </cell>
        </row>
        <row r="766">
          <cell r="A766" t="str">
            <v>E1M-LH-61744</v>
          </cell>
        </row>
        <row r="767">
          <cell r="A767" t="str">
            <v>E1M-CW-35980</v>
          </cell>
        </row>
        <row r="768">
          <cell r="A768" t="str">
            <v>E1M-CW-45999</v>
          </cell>
        </row>
        <row r="769">
          <cell r="A769" t="str">
            <v>E1M-CW-25599</v>
          </cell>
        </row>
        <row r="770">
          <cell r="A770" t="str">
            <v>E1M-CW-77340</v>
          </cell>
        </row>
        <row r="771">
          <cell r="A771" t="str">
            <v>E1M-CW-69281</v>
          </cell>
        </row>
        <row r="772">
          <cell r="A772" t="str">
            <v>E1M-CW-53972</v>
          </cell>
        </row>
        <row r="773">
          <cell r="A773" t="str">
            <v>E1M-CW-75382</v>
          </cell>
        </row>
        <row r="774">
          <cell r="A774" t="str">
            <v>E1M-CW-89631</v>
          </cell>
        </row>
        <row r="775">
          <cell r="A775" t="str">
            <v>NI--XM-96860</v>
          </cell>
        </row>
        <row r="776">
          <cell r="A776" t="str">
            <v>NI--XM-58288</v>
          </cell>
        </row>
        <row r="777">
          <cell r="A777" t="str">
            <v>NI--XM-29699</v>
          </cell>
        </row>
        <row r="778">
          <cell r="A778" t="str">
            <v>NI--XM-27896</v>
          </cell>
        </row>
        <row r="779">
          <cell r="A779" t="str">
            <v>NI--XM-66028</v>
          </cell>
        </row>
        <row r="780">
          <cell r="A780" t="str">
            <v>NI--XM-44757</v>
          </cell>
        </row>
        <row r="781">
          <cell r="A781" t="str">
            <v>NI--XM-84918</v>
          </cell>
        </row>
        <row r="782">
          <cell r="A782" t="str">
            <v>NI--XM-97159</v>
          </cell>
        </row>
        <row r="783">
          <cell r="A783" t="str">
            <v>NI--XM-34036</v>
          </cell>
        </row>
        <row r="784">
          <cell r="A784" t="str">
            <v>NI--XM-57745</v>
          </cell>
        </row>
        <row r="785">
          <cell r="A785" t="str">
            <v>NI--XM-87953</v>
          </cell>
        </row>
        <row r="786">
          <cell r="A786" t="str">
            <v>NI--X--94701</v>
          </cell>
        </row>
        <row r="787">
          <cell r="A787" t="str">
            <v>NI--X--59743</v>
          </cell>
        </row>
        <row r="788">
          <cell r="A788" t="str">
            <v>NI--X--64282</v>
          </cell>
        </row>
        <row r="789">
          <cell r="A789" t="str">
            <v>NI--X--72892</v>
          </cell>
        </row>
        <row r="790">
          <cell r="A790" t="str">
            <v>NI--X--80878</v>
          </cell>
        </row>
        <row r="791">
          <cell r="A791" t="str">
            <v>NI--XM-24354</v>
          </cell>
        </row>
        <row r="792">
          <cell r="A792" t="str">
            <v>NI--XM-69175</v>
          </cell>
        </row>
        <row r="793">
          <cell r="A793" t="str">
            <v>NI--XM-83972</v>
          </cell>
        </row>
        <row r="794">
          <cell r="A794" t="str">
            <v>NI--X--57549</v>
          </cell>
        </row>
        <row r="795">
          <cell r="A795" t="str">
            <v>NI--X--28691</v>
          </cell>
        </row>
        <row r="796">
          <cell r="A796" t="str">
            <v>NI--X--67378</v>
          </cell>
        </row>
        <row r="797">
          <cell r="A797" t="str">
            <v>NI--X--75597</v>
          </cell>
        </row>
        <row r="798">
          <cell r="A798" t="str">
            <v>NI--X--84531</v>
          </cell>
        </row>
        <row r="799">
          <cell r="A799" t="str">
            <v>NI--X--71781</v>
          </cell>
        </row>
        <row r="800">
          <cell r="A800" t="str">
            <v>NI--X--64154</v>
          </cell>
        </row>
        <row r="801">
          <cell r="A801" t="str">
            <v>NI--X--43597</v>
          </cell>
        </row>
        <row r="802">
          <cell r="A802" t="str">
            <v>NI--X--93699</v>
          </cell>
        </row>
        <row r="803">
          <cell r="A803" t="str">
            <v>NI--X--51457</v>
          </cell>
        </row>
        <row r="804">
          <cell r="A804" t="str">
            <v>NI--X--62490</v>
          </cell>
        </row>
        <row r="805">
          <cell r="A805" t="str">
            <v>NI--X--50117</v>
          </cell>
        </row>
        <row r="806">
          <cell r="A806" t="str">
            <v>NI--X--97134</v>
          </cell>
        </row>
        <row r="807">
          <cell r="A807" t="str">
            <v>NI--X--64809</v>
          </cell>
        </row>
        <row r="808">
          <cell r="A808" t="str">
            <v>NI--X--92801</v>
          </cell>
        </row>
        <row r="809">
          <cell r="A809" t="str">
            <v>NI--X--35816</v>
          </cell>
        </row>
        <row r="810">
          <cell r="A810" t="str">
            <v>NI--X--44784</v>
          </cell>
        </row>
        <row r="811">
          <cell r="A811" t="str">
            <v>NI--X--71274</v>
          </cell>
        </row>
        <row r="812">
          <cell r="A812" t="str">
            <v>NI--X--36368</v>
          </cell>
        </row>
        <row r="813">
          <cell r="A813" t="str">
            <v>FLA-PC-89026</v>
          </cell>
        </row>
        <row r="814">
          <cell r="A814" t="str">
            <v>10G-XF-53150</v>
          </cell>
        </row>
        <row r="815">
          <cell r="A815" t="str">
            <v>10G-XF-65794</v>
          </cell>
        </row>
        <row r="816">
          <cell r="A816" t="str">
            <v>10G-XF-72160</v>
          </cell>
        </row>
        <row r="817">
          <cell r="A817" t="str">
            <v>10G-XF-36277</v>
          </cell>
        </row>
        <row r="818">
          <cell r="A818" t="str">
            <v>10G-XF-39218</v>
          </cell>
        </row>
        <row r="819">
          <cell r="A819" t="str">
            <v>10G-XF-40001</v>
          </cell>
        </row>
        <row r="820">
          <cell r="A820" t="str">
            <v>10G-XF-88954</v>
          </cell>
        </row>
        <row r="821">
          <cell r="A821" t="str">
            <v>10G-XF-33904</v>
          </cell>
        </row>
        <row r="822">
          <cell r="A822" t="str">
            <v>10G-XF-54907</v>
          </cell>
        </row>
        <row r="823">
          <cell r="A823" t="str">
            <v>10G-XF-71434</v>
          </cell>
        </row>
        <row r="824">
          <cell r="A824" t="str">
            <v>10G-XF-99658</v>
          </cell>
        </row>
        <row r="825">
          <cell r="A825" t="str">
            <v>10G-XF-98958</v>
          </cell>
        </row>
        <row r="826">
          <cell r="A826" t="str">
            <v>10G-XF-56627</v>
          </cell>
        </row>
        <row r="827">
          <cell r="A827" t="str">
            <v>10G-XF-63347</v>
          </cell>
        </row>
        <row r="828">
          <cell r="A828" t="str">
            <v>10G-XF-59297</v>
          </cell>
        </row>
        <row r="829">
          <cell r="A829" t="str">
            <v>10G-XF-66865</v>
          </cell>
        </row>
        <row r="830">
          <cell r="A830" t="str">
            <v>10G-XF-56075</v>
          </cell>
        </row>
        <row r="831">
          <cell r="A831" t="str">
            <v>10G-XF-49871</v>
          </cell>
        </row>
        <row r="832">
          <cell r="A832" t="str">
            <v>10G-XF-43564</v>
          </cell>
        </row>
        <row r="833">
          <cell r="A833" t="str">
            <v>10G-XF-80608</v>
          </cell>
        </row>
        <row r="834">
          <cell r="A834" t="str">
            <v>10G-XF-91274</v>
          </cell>
        </row>
        <row r="835">
          <cell r="A835" t="str">
            <v>10G-XF-55305</v>
          </cell>
        </row>
        <row r="836">
          <cell r="A836" t="str">
            <v>10G-XF-71382</v>
          </cell>
        </row>
        <row r="837">
          <cell r="A837" t="str">
            <v>10G-XF-73282</v>
          </cell>
        </row>
        <row r="838">
          <cell r="A838" t="str">
            <v>10G-XF-41489</v>
          </cell>
        </row>
        <row r="839">
          <cell r="A839" t="str">
            <v>10G-XF-39128</v>
          </cell>
        </row>
        <row r="840">
          <cell r="A840" t="str">
            <v>10G-XF-71461</v>
          </cell>
        </row>
        <row r="841">
          <cell r="A841" t="str">
            <v>10G-XF-51666</v>
          </cell>
        </row>
        <row r="842">
          <cell r="A842" t="str">
            <v>10G-XF-35034</v>
          </cell>
        </row>
        <row r="843">
          <cell r="A843" t="str">
            <v>10G-XF-78045</v>
          </cell>
        </row>
        <row r="844">
          <cell r="A844" t="str">
            <v>10G-XF-96301</v>
          </cell>
        </row>
        <row r="845">
          <cell r="A845" t="str">
            <v>10G-XF-80880</v>
          </cell>
        </row>
        <row r="846">
          <cell r="A846" t="str">
            <v>10G-XF-53349</v>
          </cell>
        </row>
        <row r="847">
          <cell r="A847" t="str">
            <v>10G-XF-82316</v>
          </cell>
        </row>
        <row r="848">
          <cell r="A848" t="str">
            <v>10G-XF-38668</v>
          </cell>
        </row>
        <row r="849">
          <cell r="A849" t="str">
            <v>10G-XF-88561</v>
          </cell>
        </row>
        <row r="850">
          <cell r="A850" t="str">
            <v>10G-XF-86662</v>
          </cell>
        </row>
        <row r="851">
          <cell r="A851" t="str">
            <v>10G-XF-65683</v>
          </cell>
        </row>
        <row r="852">
          <cell r="A852" t="str">
            <v>10G-XF-56417</v>
          </cell>
        </row>
        <row r="853">
          <cell r="A853" t="str">
            <v>10G-XF-40393</v>
          </cell>
        </row>
        <row r="854">
          <cell r="A854" t="str">
            <v>10G-XF-26735</v>
          </cell>
        </row>
        <row r="855">
          <cell r="A855" t="str">
            <v>10G-XF-26547</v>
          </cell>
        </row>
        <row r="856">
          <cell r="A856" t="str">
            <v>10G-XF-34471</v>
          </cell>
        </row>
        <row r="857">
          <cell r="A857" t="str">
            <v>10G-XF-37923</v>
          </cell>
        </row>
        <row r="858">
          <cell r="A858" t="str">
            <v>10G-XF-52866</v>
          </cell>
        </row>
        <row r="859">
          <cell r="A859" t="str">
            <v>E1M-TX-99325</v>
          </cell>
        </row>
        <row r="860">
          <cell r="A860" t="str">
            <v>E1M-SX-75717</v>
          </cell>
        </row>
        <row r="861">
          <cell r="A861" t="str">
            <v>E1M-SX-54994</v>
          </cell>
        </row>
        <row r="862">
          <cell r="A862" t="str">
            <v>E1M-LX-83321</v>
          </cell>
        </row>
        <row r="863">
          <cell r="A863" t="str">
            <v>E1M-LH-25911</v>
          </cell>
        </row>
        <row r="864">
          <cell r="A864" t="str">
            <v>E1M-LH-99298</v>
          </cell>
        </row>
        <row r="865">
          <cell r="A865" t="str">
            <v>E1M-CW-66255</v>
          </cell>
        </row>
        <row r="866">
          <cell r="A866" t="str">
            <v>E1M-CW-56249</v>
          </cell>
        </row>
        <row r="867">
          <cell r="A867" t="str">
            <v>E1M-CW-57529</v>
          </cell>
        </row>
        <row r="868">
          <cell r="A868" t="str">
            <v>E1M-CW-31854</v>
          </cell>
        </row>
        <row r="869">
          <cell r="A869" t="str">
            <v>E1M-CW-48158</v>
          </cell>
        </row>
        <row r="870">
          <cell r="A870" t="str">
            <v>E1M-CW-55538</v>
          </cell>
        </row>
        <row r="871">
          <cell r="A871" t="str">
            <v>E1M-CW-50982</v>
          </cell>
        </row>
        <row r="872">
          <cell r="A872" t="str">
            <v>E1M-CW-71061</v>
          </cell>
        </row>
        <row r="873">
          <cell r="A873" t="str">
            <v>E1M-BX-29983</v>
          </cell>
        </row>
        <row r="874">
          <cell r="A874" t="str">
            <v>E1M-BX-96638</v>
          </cell>
        </row>
        <row r="875">
          <cell r="A875" t="str">
            <v>E1M-SX-95509</v>
          </cell>
        </row>
        <row r="876">
          <cell r="A876" t="str">
            <v>E1M-10-87713</v>
          </cell>
        </row>
        <row r="877">
          <cell r="A877" t="str">
            <v>E1M-10-61006</v>
          </cell>
        </row>
        <row r="878">
          <cell r="A878" t="str">
            <v>E1M-10-68456</v>
          </cell>
        </row>
        <row r="879">
          <cell r="A879" t="str">
            <v>OC1-XF-32585</v>
          </cell>
        </row>
        <row r="880">
          <cell r="A880" t="str">
            <v>OC1-XF-48593</v>
          </cell>
        </row>
        <row r="881">
          <cell r="A881" t="str">
            <v>OC4-SF-78343</v>
          </cell>
        </row>
        <row r="882">
          <cell r="A882" t="str">
            <v>OC4-SF-37343</v>
          </cell>
        </row>
        <row r="883">
          <cell r="A883" t="str">
            <v>OC4-SF-33733</v>
          </cell>
        </row>
        <row r="884">
          <cell r="A884" t="str">
            <v>OC4-SF-43493</v>
          </cell>
        </row>
        <row r="885">
          <cell r="A885" t="str">
            <v>OC1-SF-34498</v>
          </cell>
        </row>
        <row r="886">
          <cell r="A886" t="str">
            <v>OC1-SF-26845</v>
          </cell>
        </row>
        <row r="887">
          <cell r="A887" t="str">
            <v>OC1-SF-31055</v>
          </cell>
        </row>
        <row r="888">
          <cell r="A888" t="str">
            <v>E1M-10-48092</v>
          </cell>
        </row>
        <row r="889">
          <cell r="A889" t="str">
            <v>NI--ML-48434</v>
          </cell>
        </row>
        <row r="890">
          <cell r="A890" t="str">
            <v>NI--ML-39847</v>
          </cell>
        </row>
        <row r="891">
          <cell r="A891" t="str">
            <v>NI--ML-52531</v>
          </cell>
        </row>
        <row r="892">
          <cell r="A892" t="str">
            <v>NI--ML-38598</v>
          </cell>
        </row>
        <row r="893">
          <cell r="A893" t="str">
            <v>NI--ML-23468</v>
          </cell>
        </row>
        <row r="894">
          <cell r="A894" t="str">
            <v>NI--ML-44714</v>
          </cell>
        </row>
        <row r="895">
          <cell r="A895" t="str">
            <v>NI--ML-57316</v>
          </cell>
        </row>
        <row r="896">
          <cell r="A896" t="str">
            <v>NI--ML-59139</v>
          </cell>
        </row>
        <row r="897">
          <cell r="A897" t="str">
            <v>NI--ML-39232</v>
          </cell>
        </row>
        <row r="898">
          <cell r="A898" t="str">
            <v>NI--ML-91092</v>
          </cell>
        </row>
        <row r="899">
          <cell r="A899" t="str">
            <v>NI--ML-83572</v>
          </cell>
        </row>
        <row r="900">
          <cell r="A900" t="str">
            <v>NI--X--65410</v>
          </cell>
        </row>
        <row r="901">
          <cell r="A901" t="str">
            <v>NI--X--48625</v>
          </cell>
        </row>
        <row r="902">
          <cell r="A902" t="str">
            <v>NI--X--80412</v>
          </cell>
        </row>
        <row r="903">
          <cell r="A903" t="str">
            <v>NI--X--48067</v>
          </cell>
        </row>
        <row r="904">
          <cell r="A904" t="str">
            <v>NI--X--30079</v>
          </cell>
        </row>
        <row r="905">
          <cell r="A905" t="str">
            <v>NI--ML-26905</v>
          </cell>
        </row>
        <row r="906">
          <cell r="A906" t="str">
            <v>NI--ML-38715</v>
          </cell>
        </row>
        <row r="907">
          <cell r="A907" t="str">
            <v>NI--ML-65106</v>
          </cell>
        </row>
        <row r="908">
          <cell r="A908" t="str">
            <v>NI--X--29384</v>
          </cell>
        </row>
        <row r="909">
          <cell r="A909" t="str">
            <v>NI--X--46730</v>
          </cell>
        </row>
        <row r="910">
          <cell r="A910" t="str">
            <v>NI--X--92937</v>
          </cell>
        </row>
        <row r="911">
          <cell r="A911" t="str">
            <v>NI--X--80554</v>
          </cell>
        </row>
        <row r="912">
          <cell r="A912" t="str">
            <v>NI--X--93598</v>
          </cell>
        </row>
        <row r="913">
          <cell r="A913" t="str">
            <v>NI--X--47133</v>
          </cell>
        </row>
        <row r="914">
          <cell r="A914" t="str">
            <v>NI--X--60314</v>
          </cell>
        </row>
        <row r="915">
          <cell r="A915" t="str">
            <v>NI--X--39964</v>
          </cell>
        </row>
        <row r="916">
          <cell r="A916" t="str">
            <v>NI--X--73769</v>
          </cell>
        </row>
        <row r="917">
          <cell r="A917" t="str">
            <v>NI--X--68626</v>
          </cell>
        </row>
        <row r="918">
          <cell r="A918" t="str">
            <v>NI--X--57715</v>
          </cell>
        </row>
        <row r="919">
          <cell r="A919" t="str">
            <v>NI--X--30077</v>
          </cell>
        </row>
        <row r="920">
          <cell r="A920" t="str">
            <v>NI--X--81828</v>
          </cell>
        </row>
        <row r="921">
          <cell r="A921" t="str">
            <v>NI--X--67145</v>
          </cell>
        </row>
        <row r="922">
          <cell r="A922" t="str">
            <v>NI--X--76760</v>
          </cell>
        </row>
        <row r="923">
          <cell r="A923" t="str">
            <v>NI--X--92275</v>
          </cell>
        </row>
        <row r="924">
          <cell r="A924" t="str">
            <v>NI--X--53167</v>
          </cell>
        </row>
        <row r="925">
          <cell r="A925" t="str">
            <v>NI--X--99279</v>
          </cell>
        </row>
        <row r="926">
          <cell r="A926" t="str">
            <v>NI--X--83398</v>
          </cell>
        </row>
        <row r="927">
          <cell r="A927" t="str">
            <v>FLA-PC-23489</v>
          </cell>
        </row>
        <row r="928">
          <cell r="A928" t="str">
            <v>10G-XF-98881</v>
          </cell>
        </row>
        <row r="929">
          <cell r="A929" t="str">
            <v>10G-XF-59550</v>
          </cell>
        </row>
        <row r="930">
          <cell r="A930" t="str">
            <v>10G-XF-79177</v>
          </cell>
        </row>
        <row r="931">
          <cell r="A931" t="str">
            <v>10G-XF-47050</v>
          </cell>
        </row>
        <row r="932">
          <cell r="A932" t="str">
            <v>10G-XF-60407</v>
          </cell>
        </row>
        <row r="933">
          <cell r="A933" t="str">
            <v>10G-XF-77456</v>
          </cell>
        </row>
        <row r="934">
          <cell r="A934" t="str">
            <v>10G-XF-66460</v>
          </cell>
        </row>
        <row r="935">
          <cell r="A935" t="str">
            <v>10G-XF-71036</v>
          </cell>
        </row>
        <row r="936">
          <cell r="A936" t="str">
            <v>10G-XF-49086</v>
          </cell>
        </row>
        <row r="937">
          <cell r="A937" t="str">
            <v>10G-XF-29909</v>
          </cell>
        </row>
        <row r="938">
          <cell r="A938" t="str">
            <v>10G-XF-74043</v>
          </cell>
        </row>
        <row r="939">
          <cell r="A939" t="str">
            <v>10G-XF-27049</v>
          </cell>
        </row>
        <row r="940">
          <cell r="A940" t="str">
            <v>10G-XF-75670</v>
          </cell>
        </row>
        <row r="941">
          <cell r="A941" t="str">
            <v>10G-XF-77982</v>
          </cell>
        </row>
        <row r="942">
          <cell r="A942" t="str">
            <v>10G-XF-63167</v>
          </cell>
        </row>
        <row r="943">
          <cell r="A943" t="str">
            <v>10G-XF-85991</v>
          </cell>
        </row>
        <row r="944">
          <cell r="A944" t="str">
            <v>10G-XF-40962</v>
          </cell>
        </row>
        <row r="945">
          <cell r="A945" t="str">
            <v>10G-XF-58003</v>
          </cell>
        </row>
        <row r="946">
          <cell r="A946" t="str">
            <v>10G-XF-67039</v>
          </cell>
        </row>
        <row r="947">
          <cell r="A947" t="str">
            <v>10G-XF-23762</v>
          </cell>
        </row>
        <row r="948">
          <cell r="A948" t="str">
            <v>10G-XF-50791</v>
          </cell>
        </row>
        <row r="949">
          <cell r="A949" t="str">
            <v>10G-XF-49251</v>
          </cell>
        </row>
        <row r="950">
          <cell r="A950" t="str">
            <v>10G-XF-27677</v>
          </cell>
        </row>
        <row r="951">
          <cell r="A951" t="str">
            <v>10G-XF-78142</v>
          </cell>
        </row>
        <row r="952">
          <cell r="A952" t="str">
            <v>10G-XF-65163</v>
          </cell>
        </row>
        <row r="953">
          <cell r="A953" t="str">
            <v>10G-XF-78448</v>
          </cell>
        </row>
        <row r="954">
          <cell r="A954" t="str">
            <v>10G-XF-36493</v>
          </cell>
        </row>
        <row r="955">
          <cell r="A955" t="str">
            <v>10G-XF-71393</v>
          </cell>
        </row>
        <row r="956">
          <cell r="A956" t="str">
            <v>10G-XF-44815</v>
          </cell>
        </row>
        <row r="957">
          <cell r="A957" t="str">
            <v>10G-XF-34033</v>
          </cell>
        </row>
        <row r="958">
          <cell r="A958" t="str">
            <v>10G-XF-56747</v>
          </cell>
        </row>
        <row r="959">
          <cell r="A959" t="str">
            <v>10G-XF-77871</v>
          </cell>
        </row>
        <row r="960">
          <cell r="A960" t="str">
            <v>10G-XF-70069</v>
          </cell>
        </row>
        <row r="961">
          <cell r="A961" t="str">
            <v>10G-XF-81033</v>
          </cell>
        </row>
        <row r="962">
          <cell r="A962" t="str">
            <v>10G-XF-73775</v>
          </cell>
        </row>
        <row r="963">
          <cell r="A963" t="str">
            <v>10G-XF-30599</v>
          </cell>
        </row>
        <row r="964">
          <cell r="A964" t="str">
            <v>10G-XF-94485</v>
          </cell>
        </row>
        <row r="965">
          <cell r="A965" t="str">
            <v>10G-XF-77809</v>
          </cell>
        </row>
        <row r="966">
          <cell r="A966" t="str">
            <v>10G-XF-37878</v>
          </cell>
        </row>
        <row r="967">
          <cell r="A967" t="str">
            <v>10G-XF-61147</v>
          </cell>
        </row>
        <row r="968">
          <cell r="A968" t="str">
            <v>10G-XF-57639</v>
          </cell>
        </row>
        <row r="969">
          <cell r="A969" t="str">
            <v>10G-XF-67861</v>
          </cell>
        </row>
        <row r="970">
          <cell r="A970" t="str">
            <v>10G-XF-64131</v>
          </cell>
        </row>
        <row r="971">
          <cell r="A971" t="str">
            <v>10G-XF-31033</v>
          </cell>
        </row>
        <row r="972">
          <cell r="A972" t="str">
            <v>10G-XF-57453</v>
          </cell>
        </row>
        <row r="973">
          <cell r="A973" t="str">
            <v>E1M-TX-62250</v>
          </cell>
        </row>
        <row r="974">
          <cell r="A974" t="str">
            <v>E1M-SX-96481</v>
          </cell>
        </row>
        <row r="975">
          <cell r="A975" t="str">
            <v>E1M-SX-77199</v>
          </cell>
        </row>
        <row r="976">
          <cell r="A976" t="str">
            <v>E1M-LX-48374</v>
          </cell>
        </row>
        <row r="977">
          <cell r="A977" t="str">
            <v>E1M-LH-77854</v>
          </cell>
        </row>
        <row r="978">
          <cell r="A978" t="str">
            <v>E1M-LH-61111</v>
          </cell>
        </row>
        <row r="979">
          <cell r="A979" t="str">
            <v>E1M-CW-73106</v>
          </cell>
        </row>
        <row r="980">
          <cell r="A980" t="str">
            <v>E1M-CW-67641</v>
          </cell>
        </row>
        <row r="981">
          <cell r="A981" t="str">
            <v>E1M-CW-33916</v>
          </cell>
        </row>
        <row r="982">
          <cell r="A982" t="str">
            <v>E1M-CW-93215</v>
          </cell>
        </row>
        <row r="983">
          <cell r="A983" t="str">
            <v>E1M-CW-24440</v>
          </cell>
        </row>
        <row r="984">
          <cell r="A984" t="str">
            <v>E1M-CW-82856</v>
          </cell>
        </row>
        <row r="985">
          <cell r="A985" t="str">
            <v>E1M-CW-27698</v>
          </cell>
        </row>
        <row r="986">
          <cell r="A986" t="str">
            <v>E1M-CW-76763</v>
          </cell>
        </row>
        <row r="987">
          <cell r="A987" t="str">
            <v>E1M-BX-76884</v>
          </cell>
        </row>
        <row r="988">
          <cell r="A988" t="str">
            <v>E1M-BX-59001</v>
          </cell>
        </row>
        <row r="989">
          <cell r="A989" t="str">
            <v>E1M-SX-79978</v>
          </cell>
        </row>
        <row r="990">
          <cell r="A990" t="str">
            <v>E1M-10-90672</v>
          </cell>
        </row>
        <row r="991">
          <cell r="A991" t="str">
            <v>E1M-10-86155</v>
          </cell>
        </row>
        <row r="992">
          <cell r="A992" t="str">
            <v>E1M-10-85005</v>
          </cell>
        </row>
        <row r="993">
          <cell r="A993" t="str">
            <v>OC1-XF-97432</v>
          </cell>
        </row>
        <row r="994">
          <cell r="A994" t="str">
            <v>OC1-XF-58608</v>
          </cell>
        </row>
        <row r="995">
          <cell r="A995" t="str">
            <v>OC4-SF-82777</v>
          </cell>
        </row>
        <row r="996">
          <cell r="A996" t="str">
            <v>OC4-SF-48821</v>
          </cell>
        </row>
        <row r="997">
          <cell r="A997" t="str">
            <v>OC4-SF-39085</v>
          </cell>
        </row>
        <row r="998">
          <cell r="A998" t="str">
            <v>OC4-SF-72103</v>
          </cell>
        </row>
        <row r="999">
          <cell r="A999" t="str">
            <v>OC1-SF-66594</v>
          </cell>
        </row>
        <row r="1000">
          <cell r="A1000" t="str">
            <v>OC1-SF-30724</v>
          </cell>
        </row>
        <row r="1001">
          <cell r="A1001" t="str">
            <v>OC1-SF-72193</v>
          </cell>
        </row>
        <row r="1002">
          <cell r="A1002" t="str">
            <v>E1M-10-49784</v>
          </cell>
        </row>
        <row r="1003">
          <cell r="A1003" t="str">
            <v>NI--M2-49821</v>
          </cell>
        </row>
        <row r="1004">
          <cell r="A1004" t="str">
            <v>NI--M2-27121</v>
          </cell>
        </row>
        <row r="1005">
          <cell r="A1005" t="str">
            <v>NI--M2-74194</v>
          </cell>
        </row>
        <row r="1006">
          <cell r="A1006" t="str">
            <v>NI--M2-86261</v>
          </cell>
        </row>
        <row r="1007">
          <cell r="A1007" t="str">
            <v>NI--M2-39628</v>
          </cell>
        </row>
        <row r="1008">
          <cell r="A1008" t="str">
            <v>NI--M2-96843</v>
          </cell>
        </row>
        <row r="1009">
          <cell r="A1009" t="str">
            <v>E1M-TX-33602</v>
          </cell>
        </row>
        <row r="1010">
          <cell r="A1010" t="str">
            <v>E1M-SX-88570</v>
          </cell>
        </row>
        <row r="1011">
          <cell r="A1011" t="str">
            <v>E1M-SX-32109</v>
          </cell>
        </row>
        <row r="1012">
          <cell r="A1012" t="str">
            <v>E1M-LX-70189</v>
          </cell>
        </row>
        <row r="1013">
          <cell r="A1013" t="str">
            <v>E1M-LH-46717</v>
          </cell>
        </row>
        <row r="1014">
          <cell r="A1014" t="str">
            <v>E1M-LH-95036</v>
          </cell>
        </row>
        <row r="1015">
          <cell r="A1015" t="str">
            <v>E1M-CW-96833</v>
          </cell>
        </row>
        <row r="1016">
          <cell r="A1016" t="str">
            <v>E1M-CW-82979</v>
          </cell>
        </row>
        <row r="1017">
          <cell r="A1017" t="str">
            <v>E1M-CW-25782</v>
          </cell>
        </row>
        <row r="1018">
          <cell r="A1018" t="str">
            <v>E1M-CW-57208</v>
          </cell>
        </row>
        <row r="1019">
          <cell r="A1019" t="str">
            <v>E1M-CW-69488</v>
          </cell>
        </row>
        <row r="1020">
          <cell r="A1020" t="str">
            <v>E1M-CW-61939</v>
          </cell>
        </row>
        <row r="1021">
          <cell r="A1021" t="str">
            <v>E1M-CW-71686</v>
          </cell>
        </row>
        <row r="1022">
          <cell r="A1022" t="str">
            <v>E1M-CW-24127</v>
          </cell>
        </row>
        <row r="1023">
          <cell r="A1023" t="str">
            <v>E1M-BX-37884</v>
          </cell>
        </row>
        <row r="1024">
          <cell r="A1024" t="str">
            <v>E1M-BX-81520</v>
          </cell>
        </row>
        <row r="1025">
          <cell r="A1025" t="str">
            <v>E1M-SX-47227</v>
          </cell>
        </row>
        <row r="1026">
          <cell r="A1026" t="str">
            <v>E1M-10-52624</v>
          </cell>
        </row>
        <row r="1027">
          <cell r="A1027" t="str">
            <v>E1M-10-65994</v>
          </cell>
        </row>
        <row r="1028">
          <cell r="A1028" t="str">
            <v>E1M-10-54377</v>
          </cell>
        </row>
        <row r="1029">
          <cell r="A1029" t="str">
            <v>SCI-10-48863</v>
          </cell>
        </row>
        <row r="1030">
          <cell r="A1030" t="str">
            <v>SCI-10-81329</v>
          </cell>
        </row>
        <row r="1031">
          <cell r="A1031" t="str">
            <v>SCI-30-93248</v>
          </cell>
        </row>
        <row r="1032">
          <cell r="A1032" t="str">
            <v>SCI-30-91177</v>
          </cell>
        </row>
        <row r="1033">
          <cell r="A1033" t="str">
            <v>LS--SS-32809</v>
          </cell>
        </row>
        <row r="1034">
          <cell r="A1034" t="str">
            <v>LS--SS-35789</v>
          </cell>
        </row>
        <row r="1035">
          <cell r="A1035" t="str">
            <v>SCI-10-61240</v>
          </cell>
        </row>
        <row r="1036">
          <cell r="A1036" t="str">
            <v>SCI-10-70917</v>
          </cell>
        </row>
        <row r="1037">
          <cell r="A1037" t="str">
            <v>SCI-30-94150</v>
          </cell>
        </row>
        <row r="1038">
          <cell r="A1038" t="str">
            <v>SCI-30-97413</v>
          </cell>
        </row>
        <row r="1039">
          <cell r="A1039" t="str">
            <v>SCI-CZ-46816</v>
          </cell>
        </row>
        <row r="1040">
          <cell r="A1040" t="str">
            <v>SCI-S-26854</v>
          </cell>
        </row>
        <row r="1041">
          <cell r="A1041" t="str">
            <v>SSM-CZ-88052</v>
          </cell>
        </row>
        <row r="1042">
          <cell r="A1042" t="str">
            <v>SSM-1-88070</v>
          </cell>
        </row>
        <row r="1043">
          <cell r="A1043" t="str">
            <v>J-B-Bx-99285</v>
          </cell>
        </row>
        <row r="1044">
          <cell r="A1044" t="str">
            <v>J-B-B1-64131</v>
          </cell>
        </row>
        <row r="1045">
          <cell r="A1045" t="str">
            <v>J-B-B1-88944</v>
          </cell>
        </row>
        <row r="1046">
          <cell r="A1046" t="str">
            <v>J-B-B2-98322</v>
          </cell>
        </row>
        <row r="1047">
          <cell r="A1047" t="str">
            <v>J-B-B4-47888</v>
          </cell>
        </row>
        <row r="1048">
          <cell r="A1048" t="str">
            <v>J-B-B2-85976</v>
          </cell>
        </row>
        <row r="1049">
          <cell r="A1049" t="str">
            <v>J-B-B2-84131</v>
          </cell>
        </row>
        <row r="1050">
          <cell r="A1050" t="str">
            <v>J-B-B4-52879</v>
          </cell>
        </row>
        <row r="1051">
          <cell r="A1051" t="str">
            <v>B10-CZ-73684</v>
          </cell>
        </row>
        <row r="1052">
          <cell r="A1052" t="str">
            <v>B10-CZ-83865</v>
          </cell>
        </row>
        <row r="1053">
          <cell r="A1053" t="str">
            <v>10G-XN-58059</v>
          </cell>
        </row>
        <row r="1054">
          <cell r="A1054" t="str">
            <v>10G-XN-85579</v>
          </cell>
        </row>
        <row r="1055">
          <cell r="A1055" t="str">
            <v>10G-XN-79234</v>
          </cell>
        </row>
        <row r="1056">
          <cell r="A1056" t="str">
            <v>10G-XN-34826</v>
          </cell>
        </row>
        <row r="1057">
          <cell r="A1057" t="str">
            <v>10G-XN-50201</v>
          </cell>
        </row>
        <row r="1058">
          <cell r="A1058" t="str">
            <v>10G-XN-54168</v>
          </cell>
        </row>
        <row r="1059">
          <cell r="A1059" t="str">
            <v>RPS-CZ-27571</v>
          </cell>
        </row>
        <row r="1060">
          <cell r="A1060" t="str">
            <v>RPS-CZ-30087</v>
          </cell>
        </row>
        <row r="1061">
          <cell r="A1061" t="str">
            <v>E1M-SX-57307</v>
          </cell>
        </row>
        <row r="1062">
          <cell r="A1062" t="str">
            <v>E1M-SX-32123</v>
          </cell>
        </row>
        <row r="1063">
          <cell r="A1063" t="str">
            <v>E1M-LX-62467</v>
          </cell>
        </row>
        <row r="1064">
          <cell r="A1064" t="str">
            <v>E1M-LH-26326</v>
          </cell>
        </row>
        <row r="1065">
          <cell r="A1065" t="str">
            <v>E1M-TX-55014</v>
          </cell>
        </row>
        <row r="1066">
          <cell r="A1066" t="str">
            <v>SI--4G-33850</v>
          </cell>
        </row>
        <row r="1067">
          <cell r="A1067" t="str">
            <v>SI--4G-65205</v>
          </cell>
        </row>
        <row r="1068">
          <cell r="A1068" t="str">
            <v>SI--4G-23521</v>
          </cell>
        </row>
        <row r="1069">
          <cell r="A1069" t="str">
            <v>SI--4G-32373</v>
          </cell>
        </row>
        <row r="1070">
          <cell r="A1070" t="str">
            <v>SI--4G-57947</v>
          </cell>
        </row>
        <row r="1071">
          <cell r="A1071" t="str">
            <v>SI--4G-40149</v>
          </cell>
        </row>
        <row r="1072">
          <cell r="A1072" t="str">
            <v>SI--4G-27666</v>
          </cell>
        </row>
        <row r="1073">
          <cell r="A1073" t="str">
            <v>SI--4G-86979</v>
          </cell>
        </row>
        <row r="1074">
          <cell r="A1074" t="str">
            <v>SI--4G-88561</v>
          </cell>
        </row>
        <row r="1075">
          <cell r="A1075" t="str">
            <v>RPS-CZ-50378</v>
          </cell>
        </row>
        <row r="1076">
          <cell r="A1076" t="str">
            <v>RPS-CZ-88313</v>
          </cell>
        </row>
        <row r="1077">
          <cell r="A1077" t="str">
            <v>FCS-CZ-64730</v>
          </cell>
        </row>
        <row r="1078">
          <cell r="A1078" t="str">
            <v>FCS-CZ-51130</v>
          </cell>
        </row>
        <row r="1079">
          <cell r="A1079" t="str">
            <v>FCS-CZ-76333</v>
          </cell>
        </row>
        <row r="1080">
          <cell r="A1080" t="str">
            <v>FCS-CZ-63281</v>
          </cell>
        </row>
        <row r="1081">
          <cell r="A1081" t="str">
            <v>FCS-U2-86783</v>
          </cell>
        </row>
        <row r="1082">
          <cell r="A1082" t="str">
            <v>FCS-F2-77723</v>
          </cell>
        </row>
        <row r="1083">
          <cell r="A1083" t="str">
            <v>U1G-CZ-34197</v>
          </cell>
        </row>
        <row r="1084">
          <cell r="A1084" t="str">
            <v>U2G-CZ-96119</v>
          </cell>
        </row>
        <row r="1085">
          <cell r="A1085" t="str">
            <v>F1G-CZ-71380</v>
          </cell>
        </row>
        <row r="1086">
          <cell r="A1086" t="str">
            <v>F2G-CZ-62213</v>
          </cell>
        </row>
        <row r="1087">
          <cell r="A1087" t="str">
            <v>RPS-CZ-58833</v>
          </cell>
        </row>
        <row r="1088">
          <cell r="A1088" t="str">
            <v>RPS-I-39186</v>
          </cell>
        </row>
        <row r="1089">
          <cell r="A1089" t="str">
            <v>RPS-FC-94638</v>
          </cell>
        </row>
        <row r="1090">
          <cell r="A1090" t="str">
            <v>SI--GT-46479</v>
          </cell>
        </row>
        <row r="1091">
          <cell r="A1091" t="str">
            <v>SI--GT-80988</v>
          </cell>
        </row>
        <row r="1092">
          <cell r="A1092" t="str">
            <v>SI--GT-85963</v>
          </cell>
        </row>
        <row r="1093">
          <cell r="A1093" t="str">
            <v>SI--GT-57678</v>
          </cell>
        </row>
        <row r="1094">
          <cell r="A1094" t="str">
            <v>SI--GT-27017</v>
          </cell>
        </row>
        <row r="1095">
          <cell r="A1095" t="str">
            <v>SI--GT-23732</v>
          </cell>
        </row>
        <row r="1096">
          <cell r="A1096" t="str">
            <v>SI3-PL-24983</v>
          </cell>
        </row>
        <row r="1097">
          <cell r="A1097" t="str">
            <v>SI3-PL-98898</v>
          </cell>
        </row>
        <row r="1098">
          <cell r="A1098" t="str">
            <v>SI4-PL-53518</v>
          </cell>
        </row>
        <row r="1099">
          <cell r="A1099" t="str">
            <v>SI4-PL-55295</v>
          </cell>
        </row>
        <row r="1100">
          <cell r="A1100" t="str">
            <v>SI8-PL-53683</v>
          </cell>
        </row>
        <row r="1101">
          <cell r="A1101" t="str">
            <v>SI8-PL-79485</v>
          </cell>
        </row>
        <row r="1102">
          <cell r="A1102" t="str">
            <v>SI3-CZ-85269</v>
          </cell>
        </row>
        <row r="1103">
          <cell r="A1103" t="str">
            <v>SI3-DC-69312</v>
          </cell>
        </row>
        <row r="1104">
          <cell r="A1104" t="str">
            <v>SI4-CZ-80367</v>
          </cell>
        </row>
        <row r="1105">
          <cell r="A1105" t="str">
            <v>SI4-DC-55919</v>
          </cell>
        </row>
        <row r="1106">
          <cell r="A1106" t="str">
            <v>SI8-CZ-85980</v>
          </cell>
        </row>
        <row r="1107">
          <cell r="A1107" t="str">
            <v>SI8-DC-98556</v>
          </cell>
        </row>
        <row r="1108">
          <cell r="A1108" t="str">
            <v>SI--GT-92531</v>
          </cell>
        </row>
        <row r="1109">
          <cell r="A1109" t="str">
            <v>SI--GT-60710</v>
          </cell>
        </row>
        <row r="1110">
          <cell r="A1110" t="str">
            <v>SI--GT-78231</v>
          </cell>
        </row>
        <row r="1111">
          <cell r="A1111" t="str">
            <v>SI--GT-57055</v>
          </cell>
        </row>
        <row r="1112">
          <cell r="A1112" t="str">
            <v>SI--GT-70372</v>
          </cell>
        </row>
        <row r="1113">
          <cell r="A1113" t="str">
            <v>SI--GT-58459</v>
          </cell>
        </row>
        <row r="1114">
          <cell r="A1114" t="str">
            <v>SI--GT-38807</v>
          </cell>
        </row>
        <row r="1115">
          <cell r="A1115" t="str">
            <v>SI--GT-40262</v>
          </cell>
        </row>
        <row r="1116">
          <cell r="A1116" t="str">
            <v>SI--GT-90241</v>
          </cell>
        </row>
        <row r="1117">
          <cell r="A1117" t="str">
            <v>SI--GT-83881</v>
          </cell>
        </row>
        <row r="1118">
          <cell r="A1118" t="str">
            <v>SI--GT-58586</v>
          </cell>
        </row>
        <row r="1119">
          <cell r="A1119" t="str">
            <v>SI--GT-37177</v>
          </cell>
        </row>
        <row r="1120">
          <cell r="A1120" t="str">
            <v>SI--GT-35938</v>
          </cell>
        </row>
        <row r="1121">
          <cell r="A1121" t="str">
            <v>SI--GT-46116</v>
          </cell>
        </row>
        <row r="1122">
          <cell r="A1122" t="str">
            <v>SI--GT-98112</v>
          </cell>
        </row>
        <row r="1123">
          <cell r="A1123" t="str">
            <v>SI--GT-96703</v>
          </cell>
        </row>
        <row r="1124">
          <cell r="A1124" t="str">
            <v>SI--GT-77216</v>
          </cell>
        </row>
        <row r="1125">
          <cell r="A1125" t="str">
            <v>SI--GT-29989</v>
          </cell>
        </row>
        <row r="1126">
          <cell r="A1126" t="str">
            <v>SI--GT-88002</v>
          </cell>
        </row>
        <row r="1127">
          <cell r="A1127" t="str">
            <v>SI--GT-50475</v>
          </cell>
        </row>
        <row r="1128">
          <cell r="A1128" t="str">
            <v>SI--GT-41125</v>
          </cell>
        </row>
        <row r="1129">
          <cell r="A1129" t="str">
            <v>SI--GT-80643</v>
          </cell>
        </row>
        <row r="1130">
          <cell r="A1130" t="str">
            <v>J-B-Bx-94249</v>
          </cell>
        </row>
        <row r="1131">
          <cell r="A1131" t="str">
            <v>J-B-B1-65928</v>
          </cell>
        </row>
        <row r="1132">
          <cell r="A1132" t="str">
            <v>J-B-B1-47927</v>
          </cell>
        </row>
        <row r="1133">
          <cell r="A1133" t="str">
            <v>J-B-B2-78383</v>
          </cell>
        </row>
        <row r="1134">
          <cell r="A1134" t="str">
            <v>J-B-B4-58580</v>
          </cell>
        </row>
        <row r="1135">
          <cell r="A1135" t="str">
            <v>J-B-B2-65099</v>
          </cell>
        </row>
        <row r="1136">
          <cell r="A1136" t="str">
            <v>J-B-B2-36086</v>
          </cell>
        </row>
        <row r="1137">
          <cell r="A1137" t="str">
            <v>J-B-B4-34775</v>
          </cell>
        </row>
        <row r="1138">
          <cell r="A1138" t="str">
            <v>B10-CZ-36941</v>
          </cell>
        </row>
        <row r="1139">
          <cell r="A1139" t="str">
            <v>B10-CZ-33824</v>
          </cell>
        </row>
        <row r="1140">
          <cell r="A1140" t="str">
            <v>10G-XN-97859</v>
          </cell>
        </row>
        <row r="1141">
          <cell r="A1141" t="str">
            <v>10G-XN-72346</v>
          </cell>
        </row>
        <row r="1142">
          <cell r="A1142" t="str">
            <v>10G-XN-55707</v>
          </cell>
        </row>
        <row r="1143">
          <cell r="A1143" t="str">
            <v>10G-XN-56375</v>
          </cell>
        </row>
        <row r="1144">
          <cell r="A1144" t="str">
            <v>RPS-CZ-99208</v>
          </cell>
        </row>
        <row r="1145">
          <cell r="A1145" t="str">
            <v>RPS-CZ-41226</v>
          </cell>
        </row>
        <row r="1146">
          <cell r="A1146" t="str">
            <v>RPS-CZ-69263</v>
          </cell>
        </row>
        <row r="1147">
          <cell r="A1147" t="str">
            <v>RPS-CZ-91669</v>
          </cell>
        </row>
        <row r="1148">
          <cell r="A1148" t="str">
            <v>FAN-B3-66271</v>
          </cell>
        </row>
        <row r="1149">
          <cell r="A1149" t="str">
            <v>S35-CZ-33904</v>
          </cell>
        </row>
        <row r="1150">
          <cell r="A1150" t="str">
            <v>S35-DC-25211</v>
          </cell>
        </row>
        <row r="1151">
          <cell r="A1151" t="str">
            <v>S35-S-32412</v>
          </cell>
        </row>
        <row r="1152">
          <cell r="A1152" t="str">
            <v>S45-CZ-54534</v>
          </cell>
        </row>
        <row r="1153">
          <cell r="A1153" t="str">
            <v>S45-DC-91149</v>
          </cell>
        </row>
        <row r="1154">
          <cell r="A1154" t="str">
            <v>S45-S-71763</v>
          </cell>
        </row>
        <row r="1155">
          <cell r="A1155" t="str">
            <v>S85-CZ-26210</v>
          </cell>
        </row>
        <row r="1156">
          <cell r="A1156" t="str">
            <v>S85-DC-73591</v>
          </cell>
        </row>
        <row r="1157">
          <cell r="A1157" t="str">
            <v>S85-S-28330</v>
          </cell>
        </row>
        <row r="1158">
          <cell r="A1158" t="str">
            <v>E1M-SX-32073</v>
          </cell>
        </row>
        <row r="1159">
          <cell r="A1159" t="str">
            <v>E1M-SX-31473</v>
          </cell>
        </row>
        <row r="1160">
          <cell r="A1160" t="str">
            <v>E1M-LX-90945</v>
          </cell>
        </row>
        <row r="1161">
          <cell r="A1161" t="str">
            <v>E1M-LH-68146</v>
          </cell>
        </row>
        <row r="1162">
          <cell r="A1162" t="str">
            <v>E1M-TX-78115</v>
          </cell>
        </row>
        <row r="1163">
          <cell r="A1163" t="str">
            <v>WSM-CZ-25209</v>
          </cell>
        </row>
        <row r="1164">
          <cell r="A1164" t="str">
            <v>WSM-CZ-97327</v>
          </cell>
        </row>
        <row r="1165">
          <cell r="A1165" t="str">
            <v>WSM-1-61562</v>
          </cell>
        </row>
        <row r="1166">
          <cell r="A1166" t="str">
            <v>WSM-2-95466</v>
          </cell>
        </row>
        <row r="1167">
          <cell r="A1167" t="str">
            <v>WSM-SS-31593</v>
          </cell>
        </row>
        <row r="1168">
          <cell r="A1168" t="str">
            <v>WSM-SS-98194</v>
          </cell>
        </row>
        <row r="1169">
          <cell r="A1169" t="str">
            <v>SRV-SS-91513</v>
          </cell>
        </row>
        <row r="1170">
          <cell r="A1170" t="str">
            <v>SRV-SS-98358</v>
          </cell>
        </row>
        <row r="1171">
          <cell r="A1171" t="str">
            <v>TRF-PR-29546</v>
          </cell>
        </row>
        <row r="1172">
          <cell r="A1172" t="str">
            <v>SI--GT-58024</v>
          </cell>
        </row>
        <row r="1173">
          <cell r="A1173" t="str">
            <v>TRF-S-91954</v>
          </cell>
        </row>
        <row r="1174">
          <cell r="A1174" t="str">
            <v>IVI-NT-74555</v>
          </cell>
        </row>
        <row r="1175">
          <cell r="A1175" t="str">
            <v>IVI-SO-87822</v>
          </cell>
        </row>
        <row r="1176">
          <cell r="A1176" t="str">
            <v>IVI-LI-25984</v>
          </cell>
        </row>
        <row r="1177">
          <cell r="A1177" t="str">
            <v>IVI-LI-39361</v>
          </cell>
        </row>
        <row r="1178">
          <cell r="A1178" t="str">
            <v>IVI-IP-91214</v>
          </cell>
        </row>
        <row r="1179">
          <cell r="A1179" t="str">
            <v>IVI-IP-97738</v>
          </cell>
        </row>
        <row r="1180">
          <cell r="A1180" t="str">
            <v>IVI-IP-35628</v>
          </cell>
        </row>
        <row r="1181">
          <cell r="A1181" t="str">
            <v>ACT-Co-37030</v>
          </cell>
        </row>
        <row r="1182">
          <cell r="A1182" t="str">
            <v>ACT-FO-53433</v>
          </cell>
        </row>
        <row r="1183">
          <cell r="A1183" t="str">
            <v>ACT-FO-81350</v>
          </cell>
        </row>
        <row r="1184">
          <cell r="A1184" t="str">
            <v>ACT-FO-48853</v>
          </cell>
        </row>
        <row r="1185">
          <cell r="A1185" t="str">
            <v>ACT-FO-57548</v>
          </cell>
        </row>
        <row r="1186">
          <cell r="A1186" t="str">
            <v>ACT-FO-63266</v>
          </cell>
        </row>
        <row r="1187">
          <cell r="A1187" t="str">
            <v>ACT-FO-33438</v>
          </cell>
        </row>
        <row r="1188">
          <cell r="A1188" t="str">
            <v>ACT-FO-72104</v>
          </cell>
        </row>
        <row r="1189">
          <cell r="A1189" t="str">
            <v>ACT-FO-60454</v>
          </cell>
        </row>
        <row r="1190">
          <cell r="A1190" t="str">
            <v>RMK-70-41955</v>
          </cell>
        </row>
        <row r="1191">
          <cell r="A1191" t="str">
            <v>RMK-70-62185</v>
          </cell>
        </row>
        <row r="1192">
          <cell r="A1192" t="str">
            <v>RMK-70-31292</v>
          </cell>
        </row>
        <row r="1193">
          <cell r="A1193" t="str">
            <v>RMK-70-25610</v>
          </cell>
        </row>
        <row r="1194">
          <cell r="A1194" t="str">
            <v>RMK-70-72654</v>
          </cell>
        </row>
        <row r="1195">
          <cell r="A1195" t="str">
            <v>RMK-BN-75161</v>
          </cell>
        </row>
        <row r="1196">
          <cell r="A1196" t="str">
            <v>RMK-BN-40814</v>
          </cell>
        </row>
        <row r="1197">
          <cell r="A1197" t="str">
            <v>RMK-BN-95614</v>
          </cell>
        </row>
        <row r="1198">
          <cell r="A1198" t="str">
            <v>FTA-30-70832</v>
          </cell>
        </row>
        <row r="1199">
          <cell r="A1199" t="str">
            <v>100-00-97359</v>
          </cell>
        </row>
        <row r="1200">
          <cell r="A1200" t="str">
            <v>100-00-41621</v>
          </cell>
        </row>
        <row r="1201">
          <cell r="A1201" t="str">
            <v>100-00-69162</v>
          </cell>
        </row>
        <row r="1202">
          <cell r="A1202" t="str">
            <v>CC-CZ-36469</v>
          </cell>
        </row>
        <row r="1203">
          <cell r="A1203" t="str">
            <v>007-12-51991</v>
          </cell>
        </row>
        <row r="1204">
          <cell r="A1204" t="str">
            <v>PC--LC-96492</v>
          </cell>
        </row>
        <row r="1205">
          <cell r="A1205" t="str">
            <v>PC--MT-40859</v>
          </cell>
        </row>
        <row r="1206">
          <cell r="A1206" t="str">
            <v>PC--LC-47610</v>
          </cell>
        </row>
        <row r="1207">
          <cell r="A1207" t="str">
            <v>PCU-3M-64063</v>
          </cell>
        </row>
        <row r="1208">
          <cell r="A1208" t="str">
            <v>PCU-CZ-47273</v>
          </cell>
        </row>
        <row r="1209">
          <cell r="A1209" t="str">
            <v>PCU-CZ-38599</v>
          </cell>
        </row>
        <row r="1210">
          <cell r="A1210" t="str">
            <v>PCJ-CZ-87909</v>
          </cell>
        </row>
        <row r="1211">
          <cell r="A1211" t="str">
            <v>PCE-CZ-86045</v>
          </cell>
        </row>
        <row r="1212">
          <cell r="A1212" t="str">
            <v>PC1-CZ-99059</v>
          </cell>
        </row>
        <row r="1213">
          <cell r="A1213" t="str">
            <v>PC1-NE-75295</v>
          </cell>
        </row>
        <row r="1214">
          <cell r="A1214" t="str">
            <v>PC1-CZ-72882</v>
          </cell>
        </row>
        <row r="1215">
          <cell r="A1215" t="str">
            <v>PC1-CZ-56184</v>
          </cell>
        </row>
        <row r="1216">
          <cell r="A1216" t="str">
            <v>PCU-NE-27024</v>
          </cell>
        </row>
        <row r="1217">
          <cell r="A1217" t="str">
            <v>WMK-70-27394</v>
          </cell>
        </row>
        <row r="1218">
          <cell r="A1218" t="str">
            <v>PCJ-C1-35403</v>
          </cell>
        </row>
        <row r="1219">
          <cell r="A1219" t="str">
            <v>PC1-CZ-27427</v>
          </cell>
        </row>
        <row r="1220">
          <cell r="A1220" t="str">
            <v>PC1-CZ-95361</v>
          </cell>
        </row>
        <row r="1221">
          <cell r="A1221" t="str">
            <v>PCA-CZ-79762</v>
          </cell>
        </row>
        <row r="1222">
          <cell r="A1222" t="str">
            <v>PC1-IE-39295</v>
          </cell>
        </row>
        <row r="1223">
          <cell r="A1223" t="str">
            <v>PCC-IE-49890</v>
          </cell>
        </row>
        <row r="1224">
          <cell r="A1224" t="str">
            <v>BMP-10-40325</v>
          </cell>
        </row>
        <row r="1225">
          <cell r="A1225" t="str">
            <v>RSK-30-99883</v>
          </cell>
        </row>
        <row r="1226">
          <cell r="A1226" t="str">
            <v>RMK-70-30529</v>
          </cell>
        </row>
        <row r="1227">
          <cell r="A1227" t="str">
            <v>RMK-70-71963</v>
          </cell>
        </row>
        <row r="1228">
          <cell r="A1228" t="str">
            <v>104-00-70258</v>
          </cell>
        </row>
        <row r="1229">
          <cell r="A1229" t="str">
            <v>FTA-30-85564</v>
          </cell>
        </row>
        <row r="1230">
          <cell r="A1230" t="str">
            <v>014-11-70739</v>
          </cell>
        </row>
        <row r="1231">
          <cell r="A1231" t="str">
            <v>014-14-56223</v>
          </cell>
        </row>
        <row r="1232">
          <cell r="A1232" t="str">
            <v>014-00-77258</v>
          </cell>
        </row>
        <row r="1233">
          <cell r="A1233" t="str">
            <v>014-00-68284</v>
          </cell>
        </row>
        <row r="1234">
          <cell r="A1234" t="str">
            <v>014-01-45261</v>
          </cell>
        </row>
        <row r="1235">
          <cell r="A1235" t="str">
            <v>014-03-53690</v>
          </cell>
        </row>
        <row r="1236">
          <cell r="A1236" t="str">
            <v>014-02-82089</v>
          </cell>
        </row>
        <row r="1237">
          <cell r="A1237" t="str">
            <v>014-10-94597</v>
          </cell>
        </row>
        <row r="1238">
          <cell r="A1238" t="str">
            <v>014-10-39800</v>
          </cell>
        </row>
        <row r="1239">
          <cell r="A1239" t="str">
            <v>014-10-41574</v>
          </cell>
        </row>
        <row r="1240">
          <cell r="A1240" t="str">
            <v>014-10-38381</v>
          </cell>
        </row>
        <row r="1241">
          <cell r="A1241" t="str">
            <v>014-14-98022</v>
          </cell>
        </row>
        <row r="1242">
          <cell r="A1242" t="str">
            <v>014-14-90371</v>
          </cell>
        </row>
        <row r="1243">
          <cell r="A1243" t="str">
            <v>BI--RX-71479</v>
          </cell>
        </row>
        <row r="1244">
          <cell r="A1244" t="str">
            <v>NI--ML-93226</v>
          </cell>
        </row>
        <row r="1245">
          <cell r="A1245" t="str">
            <v>NI--XM-90238</v>
          </cell>
        </row>
        <row r="1246">
          <cell r="A1246" t="str">
            <v>SSU-CZ-44650</v>
          </cell>
        </row>
        <row r="1247">
          <cell r="A1247" t="str">
            <v>RSU-CZ-33443</v>
          </cell>
        </row>
        <row r="1248">
          <cell r="A1248" t="str">
            <v>SCU-CZ-72317</v>
          </cell>
        </row>
        <row r="1249">
          <cell r="A1249" t="str">
            <v>RCU-CZ-57840</v>
          </cell>
        </row>
        <row r="1250">
          <cell r="A1250" t="str">
            <v>SLB-CZ-65958</v>
          </cell>
        </row>
        <row r="1251">
          <cell r="A1251" t="str">
            <v>SLB-CZ-47667</v>
          </cell>
        </row>
        <row r="1252">
          <cell r="A1252" t="str">
            <v>CDD-CZ-84824</v>
          </cell>
        </row>
        <row r="1253">
          <cell r="A1253" t="str">
            <v>IVI-SW-84106</v>
          </cell>
        </row>
        <row r="1254">
          <cell r="A1254" t="str">
            <v>ON--SI-75748</v>
          </cell>
        </row>
      </sheetData>
      <sheetData sheetId="2">
        <row r="4">
          <cell r="C4" t="str">
            <v>Bronze</v>
          </cell>
          <cell r="D4" t="str">
            <v>Silver</v>
          </cell>
          <cell r="E4" t="str">
            <v>Gold</v>
          </cell>
          <cell r="F4" t="str">
            <v>Platinum</v>
          </cell>
        </row>
        <row r="5">
          <cell r="B5" t="str">
            <v>A</v>
          </cell>
          <cell r="C5">
            <v>3.5000000000000003E-2</v>
          </cell>
          <cell r="D5">
            <v>5.5E-2</v>
          </cell>
          <cell r="E5">
            <v>7.4999999999999997E-2</v>
          </cell>
          <cell r="F5">
            <v>9.5000000000000001E-2</v>
          </cell>
        </row>
        <row r="6">
          <cell r="B6" t="str">
            <v>B</v>
          </cell>
          <cell r="C6">
            <v>4.4999999999999998E-2</v>
          </cell>
          <cell r="D6">
            <v>6.5000000000000002E-2</v>
          </cell>
          <cell r="E6">
            <v>8.5000000000000006E-2</v>
          </cell>
          <cell r="F6">
            <v>0.10500000000000001</v>
          </cell>
        </row>
        <row r="7">
          <cell r="B7" t="str">
            <v>C</v>
          </cell>
          <cell r="C7">
            <v>5.5E-2</v>
          </cell>
          <cell r="D7">
            <v>7.4999999999999997E-2</v>
          </cell>
          <cell r="E7">
            <v>9.5000000000000001E-2</v>
          </cell>
          <cell r="F7">
            <v>0.115</v>
          </cell>
        </row>
        <row r="8">
          <cell r="B8" t="str">
            <v>D</v>
          </cell>
          <cell r="C8">
            <v>6.5000000000000002E-2</v>
          </cell>
          <cell r="D8">
            <v>8.5000000000000006E-2</v>
          </cell>
          <cell r="E8">
            <v>0.10500000000000001</v>
          </cell>
          <cell r="F8">
            <v>0.125</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4120372" createdVersion="5" refreshedVersion="8" minRefreshableVersion="3" recordCount="0" supportSubquery="1" supportAdvancedDrill="1" xr:uid="{961CBC90-86C9-4BC4-AE0E-9F061C6CB694}">
  <cacheSource type="external" connectionId="3"/>
  <cacheFields count="3">
    <cacheField name="[Orders].[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34"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Segment]" caption="Segment" attribute="1" defaultMemberUniqueName="[Customers].[Segment].[All]" allUniqueName="[Customers].[Segment].[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Region]" caption="Region" attribute="1" defaultMemberUniqueName="[Customers].[Region].[All]" allUniqueName="[Customers].[Region].[All]" dimensionUniqueName="[Customers]" displayFolder="" count="2" memberValueDatatype="130" unbalanced="0"/>
    <cacheHierarchy uniqueName="[Customers].[Ship Mode]" caption="Ship Mode" attribute="1" defaultMemberUniqueName="[Customers].[Ship Mode].[All]" allUniqueName="[Customers].[Ship Mode].[All]" dimensionUniqueName="[Customers]" displayFolder="" count="2"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Quantity]" caption="Quantity" attribute="1" defaultMemberUniqueName="[Orders].[Quantity].[All]" allUniqueName="[Orders].[Quantity].[All]" dimensionUniqueName="[Orders]" displayFolder="" count="2" memberValueDatatype="20" unbalanced="0"/>
    <cacheHierarchy uniqueName="[Orders].[Payment Mode]" caption="Payment Mode" attribute="1" defaultMemberUniqueName="[Orders].[Payment Mode].[All]" allUniqueName="[Orders].[Payment Mod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Sales Category]" caption="Sales Category" attribute="1" defaultMemberUniqueName="[Orders].[Sales Category].[All]" allUniqueName="[Orders].[Sales Category].[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roducts].[ROW ID]" caption="ROW ID" attribute="1" defaultMemberUniqueName="[Products].[ROW ID].[All]" allUniqueName="[Products].[ROW ID].[All]" dimensionUniqueName="[Products]" displayFolder="" count="2" memberValueDatatype="2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5856481" createdVersion="5" refreshedVersion="8" minRefreshableVersion="3" recordCount="0" supportSubquery="1" supportAdvancedDrill="1" xr:uid="{0406EB9C-E35A-45D2-87A4-51BA8A76D3AC}">
  <cacheSource type="external" connectionId="3"/>
  <cacheFields count="3">
    <cacheField name="[Orders].[Ship Mode].[Ship Mode]" caption="Ship Mode" numFmtId="0" hierarchy="13" level="1">
      <sharedItems count="4">
        <s v="First Class"/>
        <s v="Same Day"/>
        <s v="Second Class"/>
        <s v="Standard Class"/>
      </sharedItems>
    </cacheField>
    <cacheField name="[Measures].[Sum of Quantity]" caption="Sum of Quantity" numFmtId="0" hierarchy="35"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7245367" createdVersion="5" refreshedVersion="8" minRefreshableVersion="3" recordCount="0" supportSubquery="1" supportAdvancedDrill="1" xr:uid="{8A140081-EF9D-4D77-99D1-3599D03DD745}">
  <cacheSource type="external" connectionId="3"/>
  <cacheFields count="3">
    <cacheField name="[Measures].[Sum of Sales]" caption="Sum of Sales" numFmtId="0" hierarchy="34" level="32767"/>
    <cacheField name="[Products].[Category].[Category]" caption="Category" numFmtId="0" hierarchy="27" level="1">
      <sharedItems count="3">
        <s v="Furniture"/>
        <s v="Office Supplies"/>
        <s v="Technology"/>
      </sharedItems>
    </cacheField>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19097222" createdVersion="5" refreshedVersion="8" minRefreshableVersion="3" recordCount="0" supportSubquery="1" supportAdvancedDrill="1" xr:uid="{AAB524F7-D2F0-41D2-8BD8-27B2F20D0501}">
  <cacheSource type="external" connectionId="3"/>
  <cacheFields count="3">
    <cacheField name="[Products].[Product Name].[Product Name]" caption="Product Name" numFmtId="0" hierarchy="26" level="1">
      <sharedItems count="10">
        <s v="Bretford Rectangular Conference Table Tops"/>
        <s v="Bush Andora Bookcase, Maple/Graphite Gray Finish"/>
        <s v="Cubify CubeX 3D Printer Double Head Print"/>
        <s v="GBC DocuBind P400 Electric Binding System"/>
        <s v="GBC DocuBind TL300 Electric Binding System"/>
        <s v="Global Troy Executive Leather Low-Back Tilter"/>
        <s v="O'Sullivan Plantations 2-Door Library in Landvery Oak"/>
        <s v="Riverside Palais Royal Lawyers Bookcase, Royale Cherry Finish"/>
        <s v="Samsung Galaxy Mega 6.3"/>
        <s v="Sauder Mission Library with Doors, Fruitwood Finish"/>
      </sharedItems>
    </cacheField>
    <cacheField name="[Measures].[Sum of Sales]" caption="Sum of Sales" numFmtId="0" hierarchy="34"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0717592" createdVersion="5" refreshedVersion="8" minRefreshableVersion="3" recordCount="0" supportSubquery="1" supportAdvancedDrill="1" xr:uid="{9B610BE7-1662-40ED-9EEA-FDB50AC3480D}">
  <cacheSource type="external" connectionId="3"/>
  <cacheFields count="3">
    <cacheField name="[Orders].[Payment Mode].[Payment Mode]" caption="Payment Mode" numFmtId="0" hierarchy="18" level="1">
      <sharedItems count="3">
        <s v="Cards"/>
        <s v="COD"/>
        <s v="Online"/>
      </sharedItems>
    </cacheField>
    <cacheField name="[Measures].[Count of Order ID]" caption="Count of Order ID" numFmtId="0" hierarchy="36"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2222224" createdVersion="5" refreshedVersion="8" minRefreshableVersion="3" recordCount="0" supportSubquery="1" supportAdvancedDrill="1" xr:uid="{D750513C-99E9-4EA8-8BC7-E437B80BDCF4}">
  <cacheSource type="external" connectionId="3"/>
  <cacheFields count="3">
    <cacheField name="[Customers].[Segment].[Segment]" caption="Segment" numFmtId="0" hierarchy="3" level="1">
      <sharedItems count="3">
        <s v="Consumer"/>
        <s v="Corporate"/>
        <s v="Home Office"/>
      </sharedItems>
    </cacheField>
    <cacheField name="[Measures].[Count of Customer ID]" caption="Count of Customer ID" numFmtId="0" hierarchy="37"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2" memberValueDatatype="130" unbalanced="0">
      <fieldsUsage count="2">
        <fieldUsage x="-1"/>
        <fieldUsage x="0"/>
      </fieldsUsage>
    </cacheHierarchy>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oneField="1" hidden="1">
      <fieldsUsage count="1">
        <fieldUsage x="1"/>
      </fieldsUsage>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3842594" createdVersion="5" refreshedVersion="8" minRefreshableVersion="3" recordCount="0" supportSubquery="1" supportAdvancedDrill="1" xr:uid="{25B05750-963C-4C8A-AE1E-8B2F7B7AED6A}">
  <cacheSource type="external" connectionId="3"/>
  <cacheFields count="3">
    <cacheField name="[Orders].[Order Date (Month)].[Order Date (Month)]" caption="Order Date (Month)" numFmtId="0" hierarchy="23" level="1">
      <sharedItems count="12">
        <s v="Jan"/>
        <s v="Feb"/>
        <s v="Mar"/>
        <s v="Apr"/>
        <s v="May"/>
        <s v="Jun"/>
        <s v="Jul"/>
        <s v="Aug"/>
        <s v="Sep"/>
        <s v="Oct"/>
        <s v="Nov"/>
        <s v="Dec"/>
      </sharedItems>
    </cacheField>
    <cacheField name="[Measures].[Count of Order ID]" caption="Count of Order ID" numFmtId="0" hierarchy="36"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3.924225347226" createdVersion="5" refreshedVersion="8" minRefreshableVersion="3" recordCount="0" supportSubquery="1" supportAdvancedDrill="1" xr:uid="{1D13EB14-24B4-4E28-9BC6-312DA179DF4B}">
  <cacheSource type="external" connectionId="3"/>
  <cacheFields count="4">
    <cacheField name="[Measures].[Sum of Sales]" caption="Sum of Sales" numFmtId="0" hierarchy="34" level="32767"/>
    <cacheField name="[Measures].[Count of Customer ID]" caption="Count of Customer ID" numFmtId="0" hierarchy="37" level="32767"/>
    <cacheField name="[Measures].[Count of Order ID]" caption="Count of Order ID" numFmtId="0" hierarchy="36" level="32767"/>
    <cacheField name="[Orders].[Order Date (Year)].[Order Date (Year)]" caption="Order Date (Year)" numFmtId="0" hierarchy="21" level="1">
      <sharedItems containsSemiMixedTypes="0" containsNonDate="0" containsString="0"/>
    </cacheField>
  </cacheFields>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oneField="1" hidden="1">
      <fieldsUsage count="1">
        <fieldUsage x="1"/>
      </fieldsUsage>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2.912008333333" createdVersion="3" refreshedVersion="8" minRefreshableVersion="3" recordCount="0" supportSubquery="1" supportAdvancedDrill="1" xr:uid="{BC8C25CF-1A6B-4BDF-8184-ACF1647C75A9}">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43340517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rta" refreshedDate="45732.931912268519" createdVersion="3" refreshedVersion="8" minRefreshableVersion="3" recordCount="0" supportSubquery="1" supportAdvancedDrill="1" xr:uid="{1CF01857-CEFD-4CD7-A738-5285633E8F93}">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Customers].[ROW ID]" caption="ROW ID" attribute="1" defaultMemberUniqueName="[Customers].[ROW ID].[All]" allUniqueName="[Customers].[ROW ID].[All]" dimensionUniqueName="[Customers]"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Ship Mode]" caption="Ship Mode" attribute="1" defaultMemberUniqueName="[Customers].[Ship Mode].[All]" allUniqueName="[Customers].[Ship Mode].[All]" dimensionUniqueName="[Custom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ayment Mode]" caption="Payment Mode" attribute="1" defaultMemberUniqueName="[Orders].[Payment Mode].[All]" allUniqueName="[Orders].[Payment Mod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Sales Category]" caption="Sales Category" attribute="1" defaultMemberUniqueName="[Orders].[Sales Category].[All]" allUniqueName="[Orders].[Sales Category].[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ROW ID]" caption="ROW ID" attribute="1" defaultMemberUniqueName="[Products].[ROW ID].[All]" allUniqueName="[Products].[ROW ID].[All]" dimensionUniqueName="[Products]" displayFolder="" count="0" memberValueDatatype="2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Table10]" caption="__XL_Count Table10" measure="1" displayFolder="" measureGroup="Orders" count="0" hidden="1"/>
    <cacheHierarchy uniqueName="[Measures].[__XL_Count Table11]" caption="__XL_Count Table11" measure="1" displayFolder="" measureGroup="Products" count="0" hidden="1"/>
    <cacheHierarchy uniqueName="[Measures].[__XL_Count Table12]" caption="__XL_Count Table12" measure="1" displayFolder="" measureGroup="Custom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Customer ID 2]" caption="Count of Customer ID 2"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6638588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042F74-7D24-414F-B63E-94687CBBFBD7}" name="PivotTable8" cacheId="5" applyNumberFormats="0" applyBorderFormats="0" applyFontFormats="0" applyPatternFormats="0" applyAlignmentFormats="0" applyWidthHeightFormats="1" dataCaption="Values" tag="cdf915d4-008c-4e89-b287-ae258f0d74dc" updatedVersion="8" minRefreshableVersion="3" useAutoFormatting="1" itemPrintTitles="1" createdVersion="5" indent="0" outline="1" outlineData="1" multipleFieldFilters="0" chartFormat="19">
  <location ref="J20:K24"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ustomer ID" fld="1" subtotal="count" baseField="0" baseItem="0"/>
  </dataFields>
  <formats count="1">
    <format dxfId="0">
      <pivotArea collapsedLevelsAreSubtotals="1" fieldPosition="0">
        <references count="1">
          <reference field="0" count="0"/>
        </references>
      </pivotArea>
    </format>
  </formats>
  <chartFormats count="8">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0" count="1" selected="0">
            <x v="0"/>
          </reference>
        </references>
      </pivotArea>
    </chartFormat>
    <chartFormat chart="8" format="3">
      <pivotArea type="data" outline="0" fieldPosition="0">
        <references count="2">
          <reference field="4294967294" count="1" selected="0">
            <x v="0"/>
          </reference>
          <reference field="0" count="1" selected="0">
            <x v="1"/>
          </reference>
        </references>
      </pivotArea>
    </chartFormat>
    <chartFormat chart="8" format="4">
      <pivotArea type="data" outline="0" fieldPosition="0">
        <references count="2">
          <reference field="4294967294" count="1" selected="0">
            <x v="0"/>
          </reference>
          <reference field="0"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0"/>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9" format="8">
      <pivotArea type="data" outline="0" fieldPosition="0">
        <references count="2">
          <reference field="4294967294" count="1" selected="0">
            <x v="0"/>
          </reference>
          <reference field="0"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F9247F-6AE0-4036-A18F-0BF3F5EB7CEF}" name="PivotTable4" cacheId="3" applyNumberFormats="0" applyBorderFormats="0" applyFontFormats="0" applyPatternFormats="0" applyAlignmentFormats="0" applyWidthHeightFormats="1" dataCaption="Values" tag="362bb462-049a-4250-98b6-2ecf32858330" updatedVersion="8" minRefreshableVersion="3" useAutoFormatting="1" subtotalHiddenItems="1" itemPrintTitles="1" createdVersion="5" indent="0" outline="1" outlineData="1" multipleFieldFilters="0" chartFormat="9">
  <location ref="G3:H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6"/>
    </i>
    <i>
      <x v="1"/>
    </i>
    <i>
      <x/>
    </i>
    <i>
      <x v="2"/>
    </i>
    <i>
      <x v="8"/>
    </i>
    <i>
      <x v="5"/>
    </i>
    <i>
      <x v="9"/>
    </i>
    <i>
      <x v="3"/>
    </i>
    <i>
      <x v="4"/>
    </i>
    <i t="grand">
      <x/>
    </i>
  </rowItems>
  <colItems count="1">
    <i/>
  </colItems>
  <dataFields count="1">
    <dataField name="Sum of Sales" fld="1" baseField="0" baseItem="0"/>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4">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782AA0-9F58-4567-A51E-09629980FFD9}" name="PivotTable2" cacheId="1" applyNumberFormats="0" applyBorderFormats="0" applyFontFormats="0" applyPatternFormats="0" applyAlignmentFormats="0" applyWidthHeightFormats="1" dataCaption="Values" tag="7fa64cb2-a74b-48a5-bf6f-f37b58f2eb6e" updatedVersion="8" minRefreshableVersion="3" useAutoFormatting="1" subtotalHiddenItems="1" itemPrintTitles="1" createdVersion="5" indent="0" outline="1" outlineData="1" multipleFieldFilters="0" chartFormat="25">
  <location ref="A20:B2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Quantity" fld="1" baseField="0" baseItem="0"/>
  </dataFields>
  <formats count="1">
    <format dxfId="1">
      <pivotArea collapsedLevelsAreSubtotals="1" fieldPosition="0">
        <references count="1">
          <reference field="0" count="0"/>
        </references>
      </pivotArea>
    </format>
  </formats>
  <chartFormats count="1">
    <chartFormat chart="24"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8398F1-6172-4B7C-B05D-D85C2FF2EC21}" name="PivotTable5" cacheId="4" applyNumberFormats="0" applyBorderFormats="0" applyFontFormats="0" applyPatternFormats="0" applyAlignmentFormats="0" applyWidthHeightFormats="1" dataCaption="Values" tag="1babc5f7-bd56-4877-bb56-2048f5cdc463" updatedVersion="8" minRefreshableVersion="3" useAutoFormatting="1" subtotalHiddenItems="1" itemPrintTitles="1" createdVersion="5" indent="0" outline="1" outlineData="1" multipleFieldFilters="0" chartFormat="12">
  <location ref="D20:E2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 ID" fld="1" subtotal="count" baseField="0" baseItem="0"/>
  </dataFields>
  <formats count="1">
    <format dxfId="2">
      <pivotArea collapsedLevelsAreSubtotals="1" fieldPosition="0">
        <references count="1">
          <reference field="0" count="0"/>
        </references>
      </pivotArea>
    </format>
  </formats>
  <chartFormats count="4">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1" format="7">
      <pivotArea type="data" outline="0" fieldPosition="0">
        <references count="2">
          <reference field="4294967294" count="1" selected="0">
            <x v="0"/>
          </reference>
          <reference field="0" count="1" selected="0">
            <x v="1"/>
          </reference>
        </references>
      </pivotArea>
    </chartFormat>
    <chartFormat chart="11" format="8">
      <pivotArea type="data" outline="0" fieldPosition="0">
        <references count="2">
          <reference field="4294967294" count="1" selected="0">
            <x v="0"/>
          </reference>
          <reference field="0"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15F3AD-CC75-47E4-B480-AD6303AB379D}" name="PivotTable1" cacheId="0" applyNumberFormats="0" applyBorderFormats="0" applyFontFormats="0" applyPatternFormats="0" applyAlignmentFormats="0" applyWidthHeightFormats="1" dataCaption="Values" tag="efd08f30-4383-4fc2-b382-a36572e1065b" updatedVersion="8" minRefreshableVersion="3" useAutoFormatting="1" subtotalHiddenItems="1" itemPrintTitles="1" createdVersion="5" indent="0" outline="1" outlineData="1" multipleFieldFilters="0" chartFormat="11">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4">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80E92D-A078-4B85-9450-CBEFD000C59D}" name="PivotTable6" cacheId="6" applyNumberFormats="0" applyBorderFormats="0" applyFontFormats="0" applyPatternFormats="0" applyAlignmentFormats="0" applyWidthHeightFormats="1" dataCaption="Values" tag="5d14d685-52ca-4f54-b0a4-ced79c63f071" updatedVersion="8" minRefreshableVersion="3" useAutoFormatting="1" itemPrintTitles="1" createdVersion="5" indent="0" outline="1" outlineData="1" multipleFieldFilters="0" chartFormat="7">
  <location ref="G20:H33"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3AB47B-0E74-4A93-859B-31D94E96EAA6}" name="PivotTable3" cacheId="2" applyNumberFormats="0" applyBorderFormats="0" applyFontFormats="0" applyPatternFormats="0" applyAlignmentFormats="0" applyWidthHeightFormats="1" dataCaption="Values" tag="fbde4a6a-4768-4a54-a351-74fbb50b8dfb" updatedVersion="8" minRefreshableVersion="3" useAutoFormatting="1" subtotalHiddenItems="1" itemPrintTitles="1" createdVersion="5" indent="0" outline="1" outlineData="1" multipleFieldFilters="0" chartFormat="12">
  <location ref="D3:E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1">
    <chartFormat chart="7"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E00562-45DA-479F-882C-A351E57B10C2}" name="PivotTable7" cacheId="7" applyNumberFormats="0" applyBorderFormats="0" applyFontFormats="0" applyPatternFormats="0" applyAlignmentFormats="0" applyWidthHeightFormats="1" dataCaption="Values" tag="1516b5de-495f-401f-87ad-e13a8744c03a" updatedVersion="8" minRefreshableVersion="3" useAutoFormatting="1" itemPrintTitles="1" createdVersion="5" indent="0" outline="1" outlineData="1" multipleFieldFilters="0">
  <location ref="A28:C29"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Count of Order ID" fld="2" subtotal="count" baseField="0" baseItem="0" numFmtId="41"/>
    <dataField name="Sum of Sales" fld="0" baseField="0" baseItem="1" numFmtId="165"/>
    <dataField name="Count of Customer ID" fld="1" subtotal="count" baseField="0" baseItem="0" numFmtId="41"/>
  </dataFields>
  <formats count="2">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0"/>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4AF6BD-3283-4183-AB04-AEEA66136969}" autoFormatId="16" applyNumberFormats="0" applyBorderFormats="0" applyFontFormats="0" applyPatternFormats="0" applyAlignmentFormats="0" applyWidthHeightFormats="0">
  <queryTableRefresh nextId="4">
    <queryTableFields count="3">
      <queryTableField id="1" name="Category" tableColumnId="1"/>
      <queryTableField id="2" name="Sub-Category" tableColumnId="2"/>
      <queryTableField id="3" name="Total Products"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D9FF4C5B-F2E5-47A8-B78A-A9C9B43EBD48}" sourceName="[Orders].[Order Date (Month)]">
  <pivotTables>
    <pivotTable tabId="14" name="PivotTable1"/>
    <pivotTable tabId="14" name="PivotTable2"/>
    <pivotTable tabId="14" name="PivotTable3"/>
    <pivotTable tabId="14" name="PivotTable4"/>
    <pivotTable tabId="14" name="PivotTable5"/>
    <pivotTable tabId="14" name="PivotTable6"/>
    <pivotTable tabId="14" name="PivotTable7"/>
    <pivotTable tabId="14" name="PivotTable8"/>
  </pivotTables>
  <data>
    <olap pivotCacheId="1433405171">
      <levels count="2">
        <level uniqueName="[Orders].[Order Date (Month)].[(All)]" sourceCaption="(All)" count="0"/>
        <level uniqueName="[Orders].[Order Date (Month)].[Order Date (Month)]" sourceCaption="Order Date (Month)" count="13" crossFilter="none">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i n="[Orders].[Order Date (Month)].&amp;" c="(blank)"/>
            </range>
          </ranges>
        </level>
      </levels>
      <selections count="1">
        <selection n="[Orders].[Order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5695C0A5-574C-4035-A47D-5C96FCED73E7}" sourceName="[Orders].[Order Date (Year)]">
  <pivotTables>
    <pivotTable tabId="14" name="PivotTable1"/>
    <pivotTable tabId="14" name="PivotTable2"/>
    <pivotTable tabId="14" name="PivotTable3"/>
    <pivotTable tabId="14" name="PivotTable4"/>
    <pivotTable tabId="14" name="PivotTable5"/>
    <pivotTable tabId="14" name="PivotTable8"/>
    <pivotTable tabId="14" name="PivotTable6"/>
    <pivotTable tabId="14" name="PivotTable7"/>
  </pivotTables>
  <data>
    <olap pivotCacheId="1433405171">
      <levels count="2">
        <level uniqueName="[Orders].[Order Date (Year)].[(All)]" sourceCaption="(All)" count="0"/>
        <level uniqueName="[Orders].[Order Date (Year)].[Order Date (Year)]" sourceCaption="Order Date (Year)" count="3">
          <ranges>
            <range startItem="0">
              <i n="[Orders].[Order Date (Year)].&amp;[2019]" c="2019"/>
              <i n="[Orders].[Order Date (Year)].&amp;[2020]" c="2020"/>
              <i n="[Orders].[Order Date (Year)].&amp;" c="(blank)" nd="1"/>
            </range>
          </ranges>
        </level>
      </levels>
      <selections count="1">
        <selection n="[Orders].[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3F294766-A0E5-408B-BCC5-5778B5E85119}" sourceName="[Orders].[Order Date (Quarter)]">
  <pivotTables>
    <pivotTable tabId="14" name="PivotTable1"/>
    <pivotTable tabId="14" name="PivotTable2"/>
    <pivotTable tabId="14" name="PivotTable3"/>
    <pivotTable tabId="14" name="PivotTable4"/>
    <pivotTable tabId="14" name="PivotTable5"/>
    <pivotTable tabId="14" name="PivotTable6"/>
    <pivotTable tabId="14" name="PivotTable7"/>
    <pivotTable tabId="14" name="PivotTable8"/>
  </pivotTables>
  <data>
    <olap pivotCacheId="663858877">
      <levels count="2">
        <level uniqueName="[Orders].[Order Date (Quarter)].[(All)]" sourceCaption="(All)" count="0"/>
        <level uniqueName="[Orders].[Order Date (Quarter)].[Order Date (Quarter)]" sourceCaption="Order Date (Quarter)" count="5">
          <ranges>
            <range startItem="0">
              <i n="[Orders].[Order Date (Quarter)].&amp;[Qtr1]" c="Qtr1"/>
              <i n="[Orders].[Order Date (Quarter)].&amp;[Qtr2]" c="Qtr2"/>
              <i n="[Orders].[Order Date (Quarter)].&amp;[Qtr3]" c="Qtr3"/>
              <i n="[Orders].[Order Date (Quarter)].&amp;[Qtr4]" c="Qtr4"/>
              <i n="[Orders].[Order Date (Quarter)].&amp;" c="(blank)" nd="1"/>
            </range>
          </ranges>
        </level>
      </levels>
      <selections count="1">
        <selection n="[Orders].[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Month)" xr10:uid="{6FD658FF-BA87-4CA3-8977-38DD18031E42}" cache="Slicer_Order_Date__Month" caption="Month" columnCount="2" level="1" rowHeight="360000"/>
  <slicer name="Order Date (Year)" xr10:uid="{49EBE6E7-FAD2-45D7-A012-B02B69E01C89}" cache="Slicer_Order_Date__Year" caption="Year" level="1" rowHeight="360000"/>
  <slicer name="Order Date (Quarter)" xr10:uid="{DA5CCF9D-6FB0-46B8-B983-B74A9480DD65}" cache="Slicer_Order_Date__Quarter" caption="Quarter" level="1" rowHeight="3600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70A3BB-9FAA-4AFC-B94C-5383EECBBE20}" name="Table10" displayName="Table10" ref="A3:L5899" totalsRowShown="0" headerRowDxfId="31" tableBorderDxfId="30">
  <autoFilter ref="A3:L5899" xr:uid="{E270A3BB-9FAA-4AFC-B94C-5383EECBBE20}"/>
  <tableColumns count="12">
    <tableColumn id="1" xr3:uid="{119881ED-8924-4ACD-8981-56B6F284D7D8}" name="Row ID" dataDxfId="29"/>
    <tableColumn id="2" xr3:uid="{1C9EF0DD-C5DE-4913-B577-16D3C7D1CEDE}" name="Order ID" dataDxfId="28"/>
    <tableColumn id="3" xr3:uid="{DEEF2C5B-3113-4695-A0CA-C190D97C920F}" name="Order Date" dataDxfId="27"/>
    <tableColumn id="4" xr3:uid="{D5FAA1C1-4683-457D-B095-E021D2A76576}" name="Ship Date" dataDxfId="26"/>
    <tableColumn id="5" xr3:uid="{56A4D7B1-A8FB-4AF7-A15D-3536BD0FC57E}" name="Ship Mode" dataDxfId="25"/>
    <tableColumn id="6" xr3:uid="{8E1B503B-42EB-4BB0-A436-7A1215351DB7}" name="Customer ID" dataDxfId="24"/>
    <tableColumn id="12" xr3:uid="{F022D0BD-3011-4EB4-A544-A151AE28C012}" name="State" dataDxfId="23">
      <calculatedColumnFormula>INDEX(Table12[[#This Row],[State]],MATCH(Orders!F4,Table12[[#This Row],[Customer ID]],0))</calculatedColumnFormula>
    </tableColumn>
    <tableColumn id="7" xr3:uid="{2E0F2FBA-B2C0-42DD-B6E0-45590FF33508}" name="Product ID" dataDxfId="22"/>
    <tableColumn id="8" xr3:uid="{62714D47-76E1-4508-BC01-450C55BBE3E9}" name="Quantity" dataDxfId="21"/>
    <tableColumn id="9" xr3:uid="{C012D9B8-6E82-43D4-82C0-26AEFBBCBAE8}" name="Payment Mode" dataDxfId="20"/>
    <tableColumn id="10" xr3:uid="{96B34830-2684-4B5C-89D6-113703798CCD}" name="Sales" dataDxfId="19"/>
    <tableColumn id="11" xr3:uid="{25E0E3D3-1FE8-4A92-89D0-CEB7B24BECAC}" name="Sales Category" dataDxfId="18">
      <calculatedColumnFormula>IF(Orders!$K4&lt;=50,"Low",IF(Orders!$K4&gt;=200000,"High","Medium"))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A19759D-E7B9-4D94-B1DC-C7C5F40DA616}" name="Table11" displayName="Table11" ref="A3:E5899" totalsRowShown="0" headerRowDxfId="17" dataDxfId="16" tableBorderDxfId="15">
  <autoFilter ref="A3:E5899" xr:uid="{7A19759D-E7B9-4D94-B1DC-C7C5F40DA616}"/>
  <tableColumns count="5">
    <tableColumn id="1" xr3:uid="{B19ECBEF-1E73-4B2E-A486-089CE806CA72}" name="ROW ID" dataDxfId="14"/>
    <tableColumn id="2" xr3:uid="{8EC39F53-F62F-457C-A385-81D5C9BB67E0}" name="Product ID" dataDxfId="13"/>
    <tableColumn id="3" xr3:uid="{78FDE811-6CCB-4BBF-9DA9-A03075755FAA}" name="Product Name" dataDxfId="12"/>
    <tableColumn id="4" xr3:uid="{2C0CAD94-D003-4500-925D-62F4363078D2}" name="Category" dataDxfId="11">
      <calculatedColumnFormula>HLOOKUP(LEFT(Products!$B4,3),$G$4:$J$5,2,0)</calculatedColumnFormula>
    </tableColumn>
    <tableColumn id="5" xr3:uid="{9C51CA7B-BFF2-4F09-A7E8-83BA525BABEF}" name="Sub-Category" dataDxfId="10">
      <calculatedColumnFormula>VLOOKUP(MID(Products!$B4,5,2),$G$8:$H$25,2,0)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924619-ACCF-4498-8B2E-C2E1F0BDCC2E}" name="Products2" displayName="Products2" ref="L4:N21" tableType="queryTable" totalsRowShown="0">
  <autoFilter ref="L4:N21" xr:uid="{A6924619-ACCF-4498-8B2E-C2E1F0BDCC2E}"/>
  <sortState xmlns:xlrd2="http://schemas.microsoft.com/office/spreadsheetml/2017/richdata2" ref="L5:N21">
    <sortCondition ref="L1:L18"/>
  </sortState>
  <tableColumns count="3">
    <tableColumn id="1" xr3:uid="{97C03886-30B4-4AF0-B54D-D5F53CF5C201}" uniqueName="1" name="Category" queryTableFieldId="1" dataDxfId="9"/>
    <tableColumn id="2" xr3:uid="{F1A16A98-40B8-4D09-A4EC-025DDB17FC91}" uniqueName="2" name="Sub-Category" queryTableFieldId="2" dataDxfId="8"/>
    <tableColumn id="3" xr3:uid="{E5767A95-2E2F-418D-8CDF-82D9B8F692EB}" uniqueName="3" name="Total Products"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F5CCB65-BE80-49F5-BBA3-E7F4591CCA21}" name="Table12" displayName="Table12" ref="A3:I5904" totalsRowShown="0" headerRowDxfId="7" tableBorderDxfId="6">
  <autoFilter ref="A3:I5904" xr:uid="{9F5CCB65-BE80-49F5-BBA3-E7F4591CCA21}">
    <filterColumn colId="7">
      <customFilters>
        <customFilter operator="notEqual" val=" "/>
      </customFilters>
    </filterColumn>
  </autoFilter>
  <tableColumns count="9">
    <tableColumn id="1" xr3:uid="{695D017A-092F-4AFF-84F9-54023FF0D3BA}" name="ROW ID"/>
    <tableColumn id="2" xr3:uid="{1929EEAF-0F32-4DA3-9E9E-9BD9E517BDC8}" name="Customer ID"/>
    <tableColumn id="3" xr3:uid="{CFDA2805-8199-472A-BC51-39A6F84DB8C2}" name="Customer Name"/>
    <tableColumn id="4" xr3:uid="{3F0743EB-D240-47A3-BD39-39AE83BAD9DC}" name="Segment"/>
    <tableColumn id="5" xr3:uid="{A612B805-8784-4DA1-BB0B-EA79FD5B224C}" name="Country"/>
    <tableColumn id="6" xr3:uid="{EF17F38E-9508-4920-A309-C03C7C5A1BBF}" name="City"/>
    <tableColumn id="7" xr3:uid="{0D2FEC8E-6E1B-4231-8726-C3CEE03F45FA}" name="State"/>
    <tableColumn id="8" xr3:uid="{1F7DDF92-5A60-47C3-93EA-B301C432818B}" name="Region"/>
    <tableColumn id="9" xr3:uid="{F704AF1F-7146-4FC7-85DA-BAFF14AA1696}" name="Ship Mode"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7EF0D-F0DB-4256-8C5C-E497415E73C2}">
  <sheetPr>
    <tabColor rgb="FFFFFF00"/>
  </sheetPr>
  <dimension ref="A1:R5899"/>
  <sheetViews>
    <sheetView showGridLines="0" workbookViewId="0">
      <selection activeCell="N8" sqref="N8"/>
    </sheetView>
  </sheetViews>
  <sheetFormatPr defaultRowHeight="14.5" x14ac:dyDescent="0.35"/>
  <cols>
    <col min="2" max="2" width="14.453125" bestFit="1" customWidth="1"/>
    <col min="3" max="3" width="12.1796875" style="1" customWidth="1"/>
    <col min="4" max="4" width="10.81640625" style="1" customWidth="1"/>
    <col min="5" max="5" width="13.08984375" bestFit="1" customWidth="1"/>
    <col min="6" max="6" width="13.26953125" customWidth="1"/>
    <col min="7" max="7" width="13.26953125" style="6" customWidth="1"/>
    <col min="8" max="8" width="16.1796875" bestFit="1" customWidth="1"/>
    <col min="9" max="9" width="10.1796875" style="6" customWidth="1"/>
    <col min="10" max="10" width="15.6328125" customWidth="1"/>
    <col min="11" max="11" width="14.54296875" style="5" bestFit="1" customWidth="1"/>
    <col min="12" max="12" width="14.90625" customWidth="1"/>
    <col min="14" max="14" width="15.36328125" customWidth="1"/>
    <col min="15" max="15" width="19.81640625" style="5" customWidth="1"/>
    <col min="16" max="16" width="3.36328125" customWidth="1"/>
    <col min="17" max="17" width="14.81640625" customWidth="1"/>
    <col min="18" max="18" width="13.90625" customWidth="1"/>
  </cols>
  <sheetData>
    <row r="1" spans="1:18" ht="21" x14ac:dyDescent="0.5">
      <c r="C1" s="71" t="s">
        <v>8619</v>
      </c>
      <c r="D1" s="71"/>
      <c r="E1" s="71"/>
      <c r="F1" s="71"/>
      <c r="G1" s="71"/>
      <c r="H1" s="71"/>
      <c r="I1" s="71"/>
      <c r="J1" s="71"/>
      <c r="K1" s="71"/>
      <c r="L1" s="71"/>
    </row>
    <row r="3" spans="1:18" x14ac:dyDescent="0.35">
      <c r="A3" s="29" t="s">
        <v>8626</v>
      </c>
      <c r="B3" s="30" t="s">
        <v>0</v>
      </c>
      <c r="C3" s="31" t="s">
        <v>1</v>
      </c>
      <c r="D3" s="31" t="s">
        <v>2</v>
      </c>
      <c r="E3" s="32" t="s">
        <v>3</v>
      </c>
      <c r="F3" s="32" t="s">
        <v>4</v>
      </c>
      <c r="G3" s="33" t="s">
        <v>9</v>
      </c>
      <c r="H3" s="32" t="s">
        <v>11</v>
      </c>
      <c r="I3" s="33" t="s">
        <v>16</v>
      </c>
      <c r="J3" s="32" t="s">
        <v>17</v>
      </c>
      <c r="K3" s="34" t="s">
        <v>15</v>
      </c>
      <c r="L3" s="32" t="s">
        <v>8617</v>
      </c>
      <c r="N3" s="77" t="s">
        <v>8621</v>
      </c>
      <c r="O3" s="76"/>
      <c r="Q3" s="72" t="s">
        <v>8624</v>
      </c>
      <c r="R3" s="72"/>
    </row>
    <row r="4" spans="1:18" x14ac:dyDescent="0.35">
      <c r="A4" s="11">
        <v>4918</v>
      </c>
      <c r="B4" s="13" t="s">
        <v>18</v>
      </c>
      <c r="C4" s="14">
        <v>43466</v>
      </c>
      <c r="D4" s="14">
        <v>43472</v>
      </c>
      <c r="E4" s="13" t="s">
        <v>19</v>
      </c>
      <c r="F4" s="13" t="s">
        <v>20</v>
      </c>
      <c r="G4" s="15" t="str">
        <f>INDEX(Table12[[#This Row],[State]],MATCH(Orders!F4,Table12[[#This Row],[Customer ID]],0))</f>
        <v>Maryland</v>
      </c>
      <c r="H4" s="13" t="s">
        <v>27</v>
      </c>
      <c r="I4" s="15">
        <v>1</v>
      </c>
      <c r="J4" s="13" t="s">
        <v>31</v>
      </c>
      <c r="K4" s="16">
        <v>73.94</v>
      </c>
      <c r="L4" s="24" t="str">
        <f>IF(Orders!$K4&lt;=50,"Low",IF(Orders!$K4&gt;=200000,"High","Medium"))</f>
        <v>Medium</v>
      </c>
      <c r="N4" s="78" t="s">
        <v>8620</v>
      </c>
      <c r="O4" s="79">
        <f>SUMIFS(Orders!$K$4:$K$5899,Orders!$L$4:$L$5899,N4)</f>
        <v>16737.245999999977</v>
      </c>
      <c r="Q4" s="3" t="s">
        <v>38</v>
      </c>
      <c r="R4" s="7">
        <f>COUNTIFS(Orders!$E$4:$E$5899,Q4)</f>
        <v>959</v>
      </c>
    </row>
    <row r="5" spans="1:18" x14ac:dyDescent="0.35">
      <c r="A5" s="12">
        <v>4919</v>
      </c>
      <c r="B5" s="17" t="s">
        <v>18</v>
      </c>
      <c r="C5" s="18">
        <v>43467</v>
      </c>
      <c r="D5" s="18">
        <v>43472</v>
      </c>
      <c r="E5" s="17" t="s">
        <v>19</v>
      </c>
      <c r="F5" s="17" t="s">
        <v>20</v>
      </c>
      <c r="G5" s="19" t="str">
        <f>INDEX(Table12[[#This Row],[State]],MATCH(Orders!F5,Table12[[#This Row],[Customer ID]],0))</f>
        <v>Maryland</v>
      </c>
      <c r="H5" s="17" t="s">
        <v>27</v>
      </c>
      <c r="I5" s="19">
        <v>3</v>
      </c>
      <c r="J5" s="17" t="s">
        <v>31</v>
      </c>
      <c r="K5" s="10">
        <v>173.94</v>
      </c>
      <c r="L5" s="25" t="str">
        <f>IF(Orders!$K5&lt;=50,"Low",IF(Orders!$K5&gt;=200000,"High","Medium"))</f>
        <v>Medium</v>
      </c>
      <c r="N5" s="80" t="s">
        <v>8622</v>
      </c>
      <c r="O5" s="81">
        <f>SUMIFS(Orders!$K$4:$K$5899,Orders!$L$4:$L$5899,N5)</f>
        <v>146676114.57999995</v>
      </c>
      <c r="Q5" s="3" t="s">
        <v>208</v>
      </c>
      <c r="R5" s="7">
        <f>COUNTIFS(Orders!$E$4:$E$5899,Q5)</f>
        <v>344</v>
      </c>
    </row>
    <row r="6" spans="1:18" x14ac:dyDescent="0.35">
      <c r="A6" s="11">
        <v>4920</v>
      </c>
      <c r="B6" s="13" t="s">
        <v>18</v>
      </c>
      <c r="C6" s="14">
        <v>43467</v>
      </c>
      <c r="D6" s="14">
        <v>43472</v>
      </c>
      <c r="E6" s="13" t="s">
        <v>19</v>
      </c>
      <c r="F6" s="13" t="s">
        <v>20</v>
      </c>
      <c r="G6" s="15" t="str">
        <f>INDEX(Table12[[#This Row],[State]],MATCH(Orders!F6,Table12[[#This Row],[Customer ID]],0))</f>
        <v>Maryland</v>
      </c>
      <c r="H6" s="13" t="s">
        <v>32</v>
      </c>
      <c r="I6" s="15">
        <v>2</v>
      </c>
      <c r="J6" s="13" t="s">
        <v>36</v>
      </c>
      <c r="K6" s="16">
        <v>231.98</v>
      </c>
      <c r="L6" s="24" t="str">
        <f>IF(Orders!$K6&lt;=50,"Low",IF(Orders!$K6&gt;=200000,"High","Medium"))</f>
        <v>Medium</v>
      </c>
      <c r="N6" s="82" t="s">
        <v>8623</v>
      </c>
      <c r="O6" s="83">
        <f>SUMIFS(Orders!$K$4:$K$5899,Orders!$L$4:$L$5899,N6)</f>
        <v>549760891</v>
      </c>
      <c r="Q6" s="3" t="s">
        <v>94</v>
      </c>
      <c r="R6" s="7">
        <f>COUNTIFS(Orders!$E$4:$E$5899,Q6)</f>
        <v>1147</v>
      </c>
    </row>
    <row r="7" spans="1:18" x14ac:dyDescent="0.35">
      <c r="A7" s="12">
        <v>3074</v>
      </c>
      <c r="B7" s="17" t="s">
        <v>37</v>
      </c>
      <c r="C7" s="18">
        <v>43468</v>
      </c>
      <c r="D7" s="18">
        <v>43470</v>
      </c>
      <c r="E7" s="17" t="s">
        <v>38</v>
      </c>
      <c r="F7" s="17" t="s">
        <v>39</v>
      </c>
      <c r="G7" s="19" t="str">
        <f>INDEX(Table12[[#This Row],[State]],MATCH(Orders!F7,Table12[[#This Row],[Customer ID]],0))</f>
        <v>California</v>
      </c>
      <c r="H7" s="17" t="s">
        <v>45</v>
      </c>
      <c r="I7" s="19">
        <v>2</v>
      </c>
      <c r="J7" s="17" t="s">
        <v>31</v>
      </c>
      <c r="K7" s="10">
        <v>114.46</v>
      </c>
      <c r="L7" s="25" t="str">
        <f>IF(Orders!$K7&lt;=50,"Low",IF(Orders!$K7&gt;=200000,"High","Medium"))</f>
        <v>Medium</v>
      </c>
      <c r="N7" s="5"/>
      <c r="Q7" s="3" t="s">
        <v>19</v>
      </c>
      <c r="R7" s="7">
        <f>COUNTIFS(Orders!$E$4:$E$5899,Q7)</f>
        <v>3446</v>
      </c>
    </row>
    <row r="8" spans="1:18" x14ac:dyDescent="0.35">
      <c r="A8" s="11">
        <v>8604</v>
      </c>
      <c r="B8" s="13" t="s">
        <v>49</v>
      </c>
      <c r="C8" s="14">
        <v>43468</v>
      </c>
      <c r="D8" s="14">
        <v>43473</v>
      </c>
      <c r="E8" s="13" t="s">
        <v>19</v>
      </c>
      <c r="F8" s="13" t="s">
        <v>50</v>
      </c>
      <c r="G8" s="15" t="str">
        <f>INDEX(Table12[[#This Row],[State]],MATCH(Orders!F8,Table12[[#This Row],[Customer ID]],0))</f>
        <v>Texas</v>
      </c>
      <c r="H8" s="13" t="s">
        <v>55</v>
      </c>
      <c r="I8" s="15">
        <v>2</v>
      </c>
      <c r="J8" s="13" t="s">
        <v>31</v>
      </c>
      <c r="K8" s="16">
        <v>30.08</v>
      </c>
      <c r="L8" s="24" t="str">
        <f>IF(Orders!$K8&lt;=50,"Low",IF(Orders!$K8&gt;=200000,"High","Medium"))</f>
        <v>Low</v>
      </c>
    </row>
    <row r="9" spans="1:18" x14ac:dyDescent="0.35">
      <c r="A9" s="12">
        <v>8605</v>
      </c>
      <c r="B9" s="17" t="s">
        <v>49</v>
      </c>
      <c r="C9" s="18">
        <v>43468</v>
      </c>
      <c r="D9" s="18">
        <v>43473</v>
      </c>
      <c r="E9" s="17" t="s">
        <v>19</v>
      </c>
      <c r="F9" s="17" t="s">
        <v>50</v>
      </c>
      <c r="G9" s="19" t="str">
        <f>INDEX(Table12[[#This Row],[State]],MATCH(Orders!F9,Table12[[#This Row],[Customer ID]],0))</f>
        <v>Texas</v>
      </c>
      <c r="H9" s="17" t="s">
        <v>58</v>
      </c>
      <c r="I9" s="19">
        <v>3</v>
      </c>
      <c r="J9" s="17" t="s">
        <v>31</v>
      </c>
      <c r="K9" s="10">
        <v>165.6</v>
      </c>
      <c r="L9" s="25" t="str">
        <f>IF(Orders!$K9&lt;=50,"Low",IF(Orders!$K9&gt;=200000,"High","Medium"))</f>
        <v>Medium</v>
      </c>
    </row>
    <row r="10" spans="1:18" x14ac:dyDescent="0.35">
      <c r="A10" s="11">
        <v>8606</v>
      </c>
      <c r="B10" s="13" t="s">
        <v>49</v>
      </c>
      <c r="C10" s="14">
        <v>43468</v>
      </c>
      <c r="D10" s="14">
        <v>43473</v>
      </c>
      <c r="E10" s="13" t="s">
        <v>19</v>
      </c>
      <c r="F10" s="13" t="s">
        <v>50</v>
      </c>
      <c r="G10" s="15" t="str">
        <f>INDEX(Table12[[#This Row],[State]],MATCH(Orders!F10,Table12[[#This Row],[Customer ID]],0))</f>
        <v>Texas</v>
      </c>
      <c r="H10" s="13" t="s">
        <v>60</v>
      </c>
      <c r="I10" s="15">
        <v>5</v>
      </c>
      <c r="J10" s="13" t="s">
        <v>36</v>
      </c>
      <c r="K10" s="16">
        <v>180.96</v>
      </c>
      <c r="L10" s="24" t="str">
        <f>IF(Orders!$K10&lt;=50,"Low",IF(Orders!$K10&gt;=200000,"High","Medium"))</f>
        <v>Medium</v>
      </c>
    </row>
    <row r="11" spans="1:18" x14ac:dyDescent="0.35">
      <c r="A11" s="12">
        <v>9494</v>
      </c>
      <c r="B11" s="17" t="s">
        <v>62</v>
      </c>
      <c r="C11" s="18">
        <v>43468</v>
      </c>
      <c r="D11" s="18">
        <v>43473</v>
      </c>
      <c r="E11" s="17" t="s">
        <v>19</v>
      </c>
      <c r="F11" s="17" t="s">
        <v>63</v>
      </c>
      <c r="G11" s="19" t="str">
        <f>INDEX(Table12[[#This Row],[State]],MATCH(Orders!F11,Table12[[#This Row],[Customer ID]],0))</f>
        <v>Oklahoma</v>
      </c>
      <c r="H11" s="17" t="s">
        <v>67</v>
      </c>
      <c r="I11" s="19">
        <v>7</v>
      </c>
      <c r="J11" s="17" t="s">
        <v>70</v>
      </c>
      <c r="K11" s="10">
        <v>1592.85</v>
      </c>
      <c r="L11" s="25" t="str">
        <f>IF(Orders!$K11&lt;=50,"Low",IF(Orders!$K11&gt;=200000,"High","Medium"))</f>
        <v>Medium</v>
      </c>
    </row>
    <row r="12" spans="1:18" x14ac:dyDescent="0.35">
      <c r="A12" s="11">
        <v>9495</v>
      </c>
      <c r="B12" s="13" t="s">
        <v>62</v>
      </c>
      <c r="C12" s="14">
        <v>43468</v>
      </c>
      <c r="D12" s="14">
        <v>43473</v>
      </c>
      <c r="E12" s="13" t="s">
        <v>19</v>
      </c>
      <c r="F12" s="13" t="s">
        <v>63</v>
      </c>
      <c r="G12" s="15" t="str">
        <f>INDEX(Table12[[#This Row],[State]],MATCH(Orders!F12,Table12[[#This Row],[Customer ID]],0))</f>
        <v>Oklahoma</v>
      </c>
      <c r="H12" s="13" t="s">
        <v>71</v>
      </c>
      <c r="I12" s="15">
        <v>2</v>
      </c>
      <c r="J12" s="13" t="s">
        <v>70</v>
      </c>
      <c r="K12" s="16">
        <v>11.88</v>
      </c>
      <c r="L12" s="24" t="str">
        <f>IF(Orders!$K12&lt;=50,"Low",IF(Orders!$K12&gt;=200000,"High","Medium"))</f>
        <v>Low</v>
      </c>
    </row>
    <row r="13" spans="1:18" x14ac:dyDescent="0.35">
      <c r="A13" s="12">
        <v>2898</v>
      </c>
      <c r="B13" s="17" t="s">
        <v>74</v>
      </c>
      <c r="C13" s="18">
        <v>43469</v>
      </c>
      <c r="D13" s="18">
        <v>43474</v>
      </c>
      <c r="E13" s="17" t="s">
        <v>19</v>
      </c>
      <c r="F13" s="17" t="s">
        <v>75</v>
      </c>
      <c r="G13" s="19" t="str">
        <f>INDEX(Table12[[#This Row],[State]],MATCH(Orders!F13,Table12[[#This Row],[Customer ID]],0))</f>
        <v>North Carolina</v>
      </c>
      <c r="H13" s="17" t="s">
        <v>80</v>
      </c>
      <c r="I13" s="19">
        <v>4</v>
      </c>
      <c r="J13" s="17" t="s">
        <v>31</v>
      </c>
      <c r="K13" s="10">
        <v>959968</v>
      </c>
      <c r="L13" s="25" t="str">
        <f>IF(Orders!$K13&lt;=50,"Low",IF(Orders!$K13&gt;=200000,"High","Medium"))</f>
        <v>High</v>
      </c>
    </row>
    <row r="14" spans="1:18" x14ac:dyDescent="0.35">
      <c r="A14" s="11">
        <v>5868</v>
      </c>
      <c r="B14" s="13" t="s">
        <v>83</v>
      </c>
      <c r="C14" s="14">
        <v>43469</v>
      </c>
      <c r="D14" s="14">
        <v>43473</v>
      </c>
      <c r="E14" s="13" t="s">
        <v>19</v>
      </c>
      <c r="F14" s="13" t="s">
        <v>84</v>
      </c>
      <c r="G14" s="15" t="str">
        <f>INDEX(Table12[[#This Row],[State]],MATCH(Orders!F14,Table12[[#This Row],[Customer ID]],0))</f>
        <v>Pennsylvania</v>
      </c>
      <c r="H14" s="13" t="s">
        <v>88</v>
      </c>
      <c r="I14" s="15">
        <v>1</v>
      </c>
      <c r="J14" s="13" t="s">
        <v>31</v>
      </c>
      <c r="K14" s="16">
        <v>4672</v>
      </c>
      <c r="L14" s="24" t="str">
        <f>IF(Orders!$K14&lt;=50,"Low",IF(Orders!$K14&gt;=200000,"High","Medium"))</f>
        <v>Medium</v>
      </c>
    </row>
    <row r="15" spans="1:18" x14ac:dyDescent="0.35">
      <c r="A15" s="12">
        <v>5869</v>
      </c>
      <c r="B15" s="17" t="s">
        <v>83</v>
      </c>
      <c r="C15" s="18">
        <v>43469</v>
      </c>
      <c r="D15" s="18">
        <v>43473</v>
      </c>
      <c r="E15" s="17" t="s">
        <v>19</v>
      </c>
      <c r="F15" s="17" t="s">
        <v>84</v>
      </c>
      <c r="G15" s="19" t="str">
        <f>INDEX(Table12[[#This Row],[State]],MATCH(Orders!F15,Table12[[#This Row],[Customer ID]],0))</f>
        <v>Pennsylvania</v>
      </c>
      <c r="H15" s="17" t="s">
        <v>91</v>
      </c>
      <c r="I15" s="19">
        <v>6</v>
      </c>
      <c r="J15" s="17" t="s">
        <v>31</v>
      </c>
      <c r="K15" s="10">
        <v>104.58</v>
      </c>
      <c r="L15" s="25" t="str">
        <f>IF(Orders!$K15&lt;=50,"Low",IF(Orders!$K15&gt;=200000,"High","Medium"))</f>
        <v>Medium</v>
      </c>
    </row>
    <row r="16" spans="1:18" x14ac:dyDescent="0.35">
      <c r="A16" s="11">
        <v>863</v>
      </c>
      <c r="B16" s="13" t="s">
        <v>93</v>
      </c>
      <c r="C16" s="14">
        <v>43470</v>
      </c>
      <c r="D16" s="14">
        <v>43472</v>
      </c>
      <c r="E16" s="13" t="s">
        <v>94</v>
      </c>
      <c r="F16" s="13" t="s">
        <v>95</v>
      </c>
      <c r="G16" s="15" t="str">
        <f>INDEX(Table12[[#This Row],[State]],MATCH(Orders!F16,Table12[[#This Row],[Customer ID]],0))</f>
        <v>Florida</v>
      </c>
      <c r="H16" s="13" t="s">
        <v>99</v>
      </c>
      <c r="I16" s="15">
        <v>6</v>
      </c>
      <c r="J16" s="13" t="s">
        <v>70</v>
      </c>
      <c r="K16" s="16">
        <v>191472</v>
      </c>
      <c r="L16" s="24" t="str">
        <f>IF(Orders!$K16&lt;=50,"Low",IF(Orders!$K16&gt;=200000,"High","Medium"))</f>
        <v>Medium</v>
      </c>
    </row>
    <row r="17" spans="1:12" x14ac:dyDescent="0.35">
      <c r="A17" s="12">
        <v>864</v>
      </c>
      <c r="B17" s="17" t="s">
        <v>93</v>
      </c>
      <c r="C17" s="18">
        <v>43470</v>
      </c>
      <c r="D17" s="18">
        <v>43472</v>
      </c>
      <c r="E17" s="17" t="s">
        <v>94</v>
      </c>
      <c r="F17" s="17" t="s">
        <v>95</v>
      </c>
      <c r="G17" s="19" t="str">
        <f>INDEX(Table12[[#This Row],[State]],MATCH(Orders!F17,Table12[[#This Row],[Customer ID]],0))</f>
        <v>Florida</v>
      </c>
      <c r="H17" s="17" t="s">
        <v>101</v>
      </c>
      <c r="I17" s="19">
        <v>2</v>
      </c>
      <c r="J17" s="17" t="s">
        <v>31</v>
      </c>
      <c r="K17" s="10">
        <v>5248</v>
      </c>
      <c r="L17" s="25" t="str">
        <f>IF(Orders!$K17&lt;=50,"Low",IF(Orders!$K17&gt;=200000,"High","Medium"))</f>
        <v>Medium</v>
      </c>
    </row>
    <row r="18" spans="1:12" x14ac:dyDescent="0.35">
      <c r="A18" s="11">
        <v>865</v>
      </c>
      <c r="B18" s="13" t="s">
        <v>93</v>
      </c>
      <c r="C18" s="14">
        <v>43470</v>
      </c>
      <c r="D18" s="14">
        <v>43472</v>
      </c>
      <c r="E18" s="13" t="s">
        <v>94</v>
      </c>
      <c r="F18" s="13" t="s">
        <v>95</v>
      </c>
      <c r="G18" s="15" t="str">
        <f>INDEX(Table12[[#This Row],[State]],MATCH(Orders!F18,Table12[[#This Row],[Customer ID]],0))</f>
        <v>Florida</v>
      </c>
      <c r="H18" s="13" t="s">
        <v>103</v>
      </c>
      <c r="I18" s="15">
        <v>2</v>
      </c>
      <c r="J18" s="13" t="s">
        <v>70</v>
      </c>
      <c r="K18" s="16">
        <v>59184</v>
      </c>
      <c r="L18" s="24" t="str">
        <f>IF(Orders!$K18&lt;=50,"Low",IF(Orders!$K18&gt;=200000,"High","Medium"))</f>
        <v>Medium</v>
      </c>
    </row>
    <row r="19" spans="1:12" x14ac:dyDescent="0.35">
      <c r="A19" s="12">
        <v>2162</v>
      </c>
      <c r="B19" s="17" t="s">
        <v>105</v>
      </c>
      <c r="C19" s="18">
        <v>43472</v>
      </c>
      <c r="D19" s="18">
        <v>43477</v>
      </c>
      <c r="E19" s="17" t="s">
        <v>19</v>
      </c>
      <c r="F19" s="17" t="s">
        <v>106</v>
      </c>
      <c r="G19" s="19" t="str">
        <f>INDEX(Table12[[#This Row],[State]],MATCH(Orders!F19,Table12[[#This Row],[Customer ID]],0))</f>
        <v>California</v>
      </c>
      <c r="H19" s="17" t="s">
        <v>110</v>
      </c>
      <c r="I19" s="19">
        <v>1</v>
      </c>
      <c r="J19" s="17" t="s">
        <v>70</v>
      </c>
      <c r="K19" s="10">
        <v>34.58</v>
      </c>
      <c r="L19" s="25" t="str">
        <f>IF(Orders!$K19&lt;=50,"Low",IF(Orders!$K19&gt;=200000,"High","Medium"))</f>
        <v>Low</v>
      </c>
    </row>
    <row r="20" spans="1:12" x14ac:dyDescent="0.35">
      <c r="A20" s="11">
        <v>8031</v>
      </c>
      <c r="B20" s="13" t="s">
        <v>112</v>
      </c>
      <c r="C20" s="14">
        <v>43472</v>
      </c>
      <c r="D20" s="14">
        <v>43476</v>
      </c>
      <c r="E20" s="13" t="s">
        <v>19</v>
      </c>
      <c r="F20" s="13" t="s">
        <v>113</v>
      </c>
      <c r="G20" s="15" t="str">
        <f>INDEX(Table12[[#This Row],[State]],MATCH(Orders!F20,Table12[[#This Row],[Customer ID]],0))</f>
        <v>Texas</v>
      </c>
      <c r="H20" s="13" t="s">
        <v>116</v>
      </c>
      <c r="I20" s="15">
        <v>3</v>
      </c>
      <c r="J20" s="13" t="s">
        <v>70</v>
      </c>
      <c r="K20" s="16">
        <v>23076</v>
      </c>
      <c r="L20" s="24" t="str">
        <f>IF(Orders!$K20&lt;=50,"Low",IF(Orders!$K20&gt;=200000,"High","Medium"))</f>
        <v>Medium</v>
      </c>
    </row>
    <row r="21" spans="1:12" x14ac:dyDescent="0.35">
      <c r="A21" s="12">
        <v>8032</v>
      </c>
      <c r="B21" s="17" t="s">
        <v>112</v>
      </c>
      <c r="C21" s="18">
        <v>43472</v>
      </c>
      <c r="D21" s="18">
        <v>43476</v>
      </c>
      <c r="E21" s="17" t="s">
        <v>19</v>
      </c>
      <c r="F21" s="17" t="s">
        <v>113</v>
      </c>
      <c r="G21" s="19" t="str">
        <f>INDEX(Table12[[#This Row],[State]],MATCH(Orders!F21,Table12[[#This Row],[Customer ID]],0))</f>
        <v>Texas</v>
      </c>
      <c r="H21" s="17" t="s">
        <v>119</v>
      </c>
      <c r="I21" s="19">
        <v>5</v>
      </c>
      <c r="J21" s="17" t="s">
        <v>36</v>
      </c>
      <c r="K21" s="10">
        <v>25.92</v>
      </c>
      <c r="L21" s="25" t="str">
        <f>IF(Orders!$K21&lt;=50,"Low",IF(Orders!$K21&gt;=200000,"High","Medium"))</f>
        <v>Low</v>
      </c>
    </row>
    <row r="22" spans="1:12" x14ac:dyDescent="0.35">
      <c r="A22" s="11">
        <v>6851</v>
      </c>
      <c r="B22" s="13" t="s">
        <v>122</v>
      </c>
      <c r="C22" s="14">
        <v>43473</v>
      </c>
      <c r="D22" s="14">
        <v>43477</v>
      </c>
      <c r="E22" s="13" t="s">
        <v>19</v>
      </c>
      <c r="F22" s="13" t="s">
        <v>123</v>
      </c>
      <c r="G22" s="15" t="str">
        <f>INDEX(Table12[[#This Row],[State]],MATCH(Orders!F22,Table12[[#This Row],[Customer ID]],0))</f>
        <v>Wisconsin</v>
      </c>
      <c r="H22" s="13" t="s">
        <v>127</v>
      </c>
      <c r="I22" s="15">
        <v>6</v>
      </c>
      <c r="J22" s="13" t="s">
        <v>31</v>
      </c>
      <c r="K22" s="16">
        <v>1565.88</v>
      </c>
      <c r="L22" s="24" t="str">
        <f>IF(Orders!$K22&lt;=50,"Low",IF(Orders!$K22&gt;=200000,"High","Medium"))</f>
        <v>Medium</v>
      </c>
    </row>
    <row r="23" spans="1:12" x14ac:dyDescent="0.35">
      <c r="A23" s="12">
        <v>6852</v>
      </c>
      <c r="B23" s="17" t="s">
        <v>122</v>
      </c>
      <c r="C23" s="18">
        <v>43473</v>
      </c>
      <c r="D23" s="18">
        <v>43477</v>
      </c>
      <c r="E23" s="17" t="s">
        <v>19</v>
      </c>
      <c r="F23" s="17" t="s">
        <v>123</v>
      </c>
      <c r="G23" s="19" t="str">
        <f>INDEX(Table12[[#This Row],[State]],MATCH(Orders!F23,Table12[[#This Row],[Customer ID]],0))</f>
        <v>Wisconsin</v>
      </c>
      <c r="H23" s="17" t="s">
        <v>129</v>
      </c>
      <c r="I23" s="19">
        <v>7</v>
      </c>
      <c r="J23" s="17" t="s">
        <v>36</v>
      </c>
      <c r="K23" s="10">
        <v>106.05</v>
      </c>
      <c r="L23" s="25" t="str">
        <f>IF(Orders!$K23&lt;=50,"Low",IF(Orders!$K23&gt;=200000,"High","Medium"))</f>
        <v>Medium</v>
      </c>
    </row>
    <row r="24" spans="1:12" x14ac:dyDescent="0.35">
      <c r="A24" s="11">
        <v>7808</v>
      </c>
      <c r="B24" s="13" t="s">
        <v>131</v>
      </c>
      <c r="C24" s="14">
        <v>43473</v>
      </c>
      <c r="D24" s="14">
        <v>43478</v>
      </c>
      <c r="E24" s="13" t="s">
        <v>19</v>
      </c>
      <c r="F24" s="13" t="s">
        <v>132</v>
      </c>
      <c r="G24" s="15" t="str">
        <f>INDEX(Table12[[#This Row],[State]],MATCH(Orders!F24,Table12[[#This Row],[Customer ID]],0))</f>
        <v>North Carolina</v>
      </c>
      <c r="H24" s="13" t="s">
        <v>135</v>
      </c>
      <c r="I24" s="15">
        <v>7</v>
      </c>
      <c r="J24" s="13" t="s">
        <v>36</v>
      </c>
      <c r="K24" s="16">
        <v>30828</v>
      </c>
      <c r="L24" s="24" t="str">
        <f>IF(Orders!$K24&lt;=50,"Low",IF(Orders!$K24&gt;=200000,"High","Medium"))</f>
        <v>Medium</v>
      </c>
    </row>
    <row r="25" spans="1:12" x14ac:dyDescent="0.35">
      <c r="A25" s="12">
        <v>7809</v>
      </c>
      <c r="B25" s="17" t="s">
        <v>131</v>
      </c>
      <c r="C25" s="18">
        <v>43473</v>
      </c>
      <c r="D25" s="18">
        <v>43478</v>
      </c>
      <c r="E25" s="17" t="s">
        <v>19</v>
      </c>
      <c r="F25" s="17" t="s">
        <v>132</v>
      </c>
      <c r="G25" s="19" t="str">
        <f>INDEX(Table12[[#This Row],[State]],MATCH(Orders!F25,Table12[[#This Row],[Customer ID]],0))</f>
        <v>North Carolina</v>
      </c>
      <c r="H25" s="17" t="s">
        <v>137</v>
      </c>
      <c r="I25" s="19">
        <v>3</v>
      </c>
      <c r="J25" s="17" t="s">
        <v>70</v>
      </c>
      <c r="K25" s="10">
        <v>47616</v>
      </c>
      <c r="L25" s="25" t="str">
        <f>IF(Orders!$K25&lt;=50,"Low",IF(Orders!$K25&gt;=200000,"High","Medium"))</f>
        <v>Medium</v>
      </c>
    </row>
    <row r="26" spans="1:12" x14ac:dyDescent="0.35">
      <c r="A26" s="11">
        <v>7810</v>
      </c>
      <c r="B26" s="13" t="s">
        <v>131</v>
      </c>
      <c r="C26" s="14">
        <v>43473</v>
      </c>
      <c r="D26" s="14">
        <v>43478</v>
      </c>
      <c r="E26" s="13" t="s">
        <v>19</v>
      </c>
      <c r="F26" s="13" t="s">
        <v>132</v>
      </c>
      <c r="G26" s="15" t="str">
        <f>INDEX(Table12[[#This Row],[State]],MATCH(Orders!F26,Table12[[#This Row],[Customer ID]],0))</f>
        <v>North Carolina</v>
      </c>
      <c r="H26" s="13" t="s">
        <v>139</v>
      </c>
      <c r="I26" s="15">
        <v>2</v>
      </c>
      <c r="J26" s="13" t="s">
        <v>70</v>
      </c>
      <c r="K26" s="16">
        <v>108784</v>
      </c>
      <c r="L26" s="24" t="str">
        <f>IF(Orders!$K26&lt;=50,"Low",IF(Orders!$K26&gt;=200000,"High","Medium"))</f>
        <v>Medium</v>
      </c>
    </row>
    <row r="27" spans="1:12" x14ac:dyDescent="0.35">
      <c r="A27" s="12">
        <v>3209</v>
      </c>
      <c r="B27" s="17" t="s">
        <v>141</v>
      </c>
      <c r="C27" s="18">
        <v>43474</v>
      </c>
      <c r="D27" s="18">
        <v>43480</v>
      </c>
      <c r="E27" s="17" t="s">
        <v>19</v>
      </c>
      <c r="F27" s="17" t="s">
        <v>142</v>
      </c>
      <c r="G27" s="19" t="str">
        <f>INDEX(Table12[[#This Row],[State]],MATCH(Orders!F27,Table12[[#This Row],[Customer ID]],0))</f>
        <v>California</v>
      </c>
      <c r="H27" s="17" t="s">
        <v>145</v>
      </c>
      <c r="I27" s="19">
        <v>5</v>
      </c>
      <c r="J27" s="17" t="s">
        <v>70</v>
      </c>
      <c r="K27" s="10">
        <v>349.95</v>
      </c>
      <c r="L27" s="25" t="str">
        <f>IF(Orders!$K27&lt;=50,"Low",IF(Orders!$K27&gt;=200000,"High","Medium"))</f>
        <v>Medium</v>
      </c>
    </row>
    <row r="28" spans="1:12" x14ac:dyDescent="0.35">
      <c r="A28" s="11">
        <v>3210</v>
      </c>
      <c r="B28" s="13" t="s">
        <v>141</v>
      </c>
      <c r="C28" s="14">
        <v>43474</v>
      </c>
      <c r="D28" s="14">
        <v>43480</v>
      </c>
      <c r="E28" s="13" t="s">
        <v>19</v>
      </c>
      <c r="F28" s="13" t="s">
        <v>142</v>
      </c>
      <c r="G28" s="15" t="str">
        <f>INDEX(Table12[[#This Row],[State]],MATCH(Orders!F28,Table12[[#This Row],[Customer ID]],0))</f>
        <v>California</v>
      </c>
      <c r="H28" s="13" t="s">
        <v>147</v>
      </c>
      <c r="I28" s="15">
        <v>9</v>
      </c>
      <c r="J28" s="13" t="s">
        <v>36</v>
      </c>
      <c r="K28" s="16">
        <v>377928</v>
      </c>
      <c r="L28" s="24" t="str">
        <f>IF(Orders!$K28&lt;=50,"Low",IF(Orders!$K28&gt;=200000,"High","Medium"))</f>
        <v>High</v>
      </c>
    </row>
    <row r="29" spans="1:12" x14ac:dyDescent="0.35">
      <c r="A29" s="12">
        <v>3702</v>
      </c>
      <c r="B29" s="17" t="s">
        <v>149</v>
      </c>
      <c r="C29" s="18">
        <v>43474</v>
      </c>
      <c r="D29" s="18">
        <v>43478</v>
      </c>
      <c r="E29" s="17" t="s">
        <v>94</v>
      </c>
      <c r="F29" s="17" t="s">
        <v>150</v>
      </c>
      <c r="G29" s="19" t="str">
        <f>INDEX(Table12[[#This Row],[State]],MATCH(Orders!F29,Table12[[#This Row],[Customer ID]],0))</f>
        <v>Ohio</v>
      </c>
      <c r="H29" s="17" t="s">
        <v>154</v>
      </c>
      <c r="I29" s="19">
        <v>2</v>
      </c>
      <c r="J29" s="17" t="s">
        <v>36</v>
      </c>
      <c r="K29" s="10">
        <v>15168</v>
      </c>
      <c r="L29" s="25" t="str">
        <f>IF(Orders!$K29&lt;=50,"Low",IF(Orders!$K29&gt;=200000,"High","Medium"))</f>
        <v>Medium</v>
      </c>
    </row>
    <row r="30" spans="1:12" x14ac:dyDescent="0.35">
      <c r="A30" s="11">
        <v>4667</v>
      </c>
      <c r="B30" s="13" t="s">
        <v>156</v>
      </c>
      <c r="C30" s="14">
        <v>43475</v>
      </c>
      <c r="D30" s="14">
        <v>43482</v>
      </c>
      <c r="E30" s="13" t="s">
        <v>19</v>
      </c>
      <c r="F30" s="13" t="s">
        <v>157</v>
      </c>
      <c r="G30" s="15" t="str">
        <f>INDEX(Table12[[#This Row],[State]],MATCH(Orders!F30,Table12[[#This Row],[Customer ID]],0))</f>
        <v>Washington</v>
      </c>
      <c r="H30" s="13" t="s">
        <v>161</v>
      </c>
      <c r="I30" s="15">
        <v>4</v>
      </c>
      <c r="J30" s="13" t="s">
        <v>36</v>
      </c>
      <c r="K30" s="16">
        <v>79.92</v>
      </c>
      <c r="L30" s="24" t="str">
        <f>IF(Orders!$K30&lt;=50,"Low",IF(Orders!$K30&gt;=200000,"High","Medium"))</f>
        <v>Medium</v>
      </c>
    </row>
    <row r="31" spans="1:12" x14ac:dyDescent="0.35">
      <c r="A31" s="12">
        <v>4668</v>
      </c>
      <c r="B31" s="17" t="s">
        <v>156</v>
      </c>
      <c r="C31" s="18">
        <v>43475</v>
      </c>
      <c r="D31" s="18">
        <v>43482</v>
      </c>
      <c r="E31" s="17" t="s">
        <v>19</v>
      </c>
      <c r="F31" s="17" t="s">
        <v>157</v>
      </c>
      <c r="G31" s="19" t="str">
        <f>INDEX(Table12[[#This Row],[State]],MATCH(Orders!F31,Table12[[#This Row],[Customer ID]],0))</f>
        <v>Washington</v>
      </c>
      <c r="H31" s="17" t="s">
        <v>163</v>
      </c>
      <c r="I31" s="19">
        <v>2</v>
      </c>
      <c r="J31" s="17" t="s">
        <v>70</v>
      </c>
      <c r="K31" s="10">
        <v>69.98</v>
      </c>
      <c r="L31" s="25" t="str">
        <f>IF(Orders!$K31&lt;=50,"Low",IF(Orders!$K31&gt;=200000,"High","Medium"))</f>
        <v>Medium</v>
      </c>
    </row>
    <row r="32" spans="1:12" x14ac:dyDescent="0.35">
      <c r="A32" s="11">
        <v>6970</v>
      </c>
      <c r="B32" s="13" t="s">
        <v>165</v>
      </c>
      <c r="C32" s="14">
        <v>43475</v>
      </c>
      <c r="D32" s="14">
        <v>43478</v>
      </c>
      <c r="E32" s="13" t="s">
        <v>94</v>
      </c>
      <c r="F32" s="13" t="s">
        <v>166</v>
      </c>
      <c r="G32" s="15" t="str">
        <f>INDEX(Table12[[#This Row],[State]],MATCH(Orders!F32,Table12[[#This Row],[Customer ID]],0))</f>
        <v>Washington</v>
      </c>
      <c r="H32" s="13" t="s">
        <v>169</v>
      </c>
      <c r="I32" s="15">
        <v>5</v>
      </c>
      <c r="J32" s="13" t="s">
        <v>36</v>
      </c>
      <c r="K32" s="16">
        <v>24.85</v>
      </c>
      <c r="L32" s="24" t="str">
        <f>IF(Orders!$K32&lt;=50,"Low",IF(Orders!$K32&gt;=200000,"High","Medium"))</f>
        <v>Low</v>
      </c>
    </row>
    <row r="33" spans="1:12" x14ac:dyDescent="0.35">
      <c r="A33" s="12">
        <v>1026</v>
      </c>
      <c r="B33" s="17" t="s">
        <v>171</v>
      </c>
      <c r="C33" s="18">
        <v>43476</v>
      </c>
      <c r="D33" s="18">
        <v>43478</v>
      </c>
      <c r="E33" s="17" t="s">
        <v>94</v>
      </c>
      <c r="F33" s="17" t="s">
        <v>172</v>
      </c>
      <c r="G33" s="19" t="str">
        <f>INDEX(Table12[[#This Row],[State]],MATCH(Orders!F33,Table12[[#This Row],[Customer ID]],0))</f>
        <v>Ohio</v>
      </c>
      <c r="H33" s="17" t="s">
        <v>175</v>
      </c>
      <c r="I33" s="19">
        <v>3</v>
      </c>
      <c r="J33" s="17" t="s">
        <v>31</v>
      </c>
      <c r="K33" s="10">
        <v>15552</v>
      </c>
      <c r="L33" s="25" t="str">
        <f>IF(Orders!$K33&lt;=50,"Low",IF(Orders!$K33&gt;=200000,"High","Medium"))</f>
        <v>Medium</v>
      </c>
    </row>
    <row r="34" spans="1:12" x14ac:dyDescent="0.35">
      <c r="A34" s="11">
        <v>1027</v>
      </c>
      <c r="B34" s="13" t="s">
        <v>171</v>
      </c>
      <c r="C34" s="14">
        <v>43476</v>
      </c>
      <c r="D34" s="14">
        <v>43478</v>
      </c>
      <c r="E34" s="13" t="s">
        <v>94</v>
      </c>
      <c r="F34" s="13" t="s">
        <v>172</v>
      </c>
      <c r="G34" s="15" t="str">
        <f>INDEX(Table12[[#This Row],[State]],MATCH(Orders!F34,Table12[[#This Row],[Customer ID]],0))</f>
        <v>Ohio</v>
      </c>
      <c r="H34" s="13" t="s">
        <v>177</v>
      </c>
      <c r="I34" s="15">
        <v>3</v>
      </c>
      <c r="J34" s="13" t="s">
        <v>36</v>
      </c>
      <c r="K34" s="16">
        <v>63312</v>
      </c>
      <c r="L34" s="24" t="str">
        <f>IF(Orders!$K34&lt;=50,"Low",IF(Orders!$K34&gt;=200000,"High","Medium"))</f>
        <v>Medium</v>
      </c>
    </row>
    <row r="35" spans="1:12" x14ac:dyDescent="0.35">
      <c r="A35" s="12">
        <v>1028</v>
      </c>
      <c r="B35" s="17" t="s">
        <v>171</v>
      </c>
      <c r="C35" s="18">
        <v>43476</v>
      </c>
      <c r="D35" s="18">
        <v>43478</v>
      </c>
      <c r="E35" s="17" t="s">
        <v>94</v>
      </c>
      <c r="F35" s="17" t="s">
        <v>172</v>
      </c>
      <c r="G35" s="19" t="str">
        <f>INDEX(Table12[[#This Row],[State]],MATCH(Orders!F35,Table12[[#This Row],[Customer ID]],0))</f>
        <v>Ohio</v>
      </c>
      <c r="H35" s="17" t="s">
        <v>179</v>
      </c>
      <c r="I35" s="19">
        <v>2</v>
      </c>
      <c r="J35" s="17" t="s">
        <v>31</v>
      </c>
      <c r="K35" s="10">
        <v>15588</v>
      </c>
      <c r="L35" s="25" t="str">
        <f>IF(Orders!$K35&lt;=50,"Low",IF(Orders!$K35&gt;=200000,"High","Medium"))</f>
        <v>Medium</v>
      </c>
    </row>
    <row r="36" spans="1:12" x14ac:dyDescent="0.35">
      <c r="A36" s="11">
        <v>8522</v>
      </c>
      <c r="B36" s="13" t="s">
        <v>181</v>
      </c>
      <c r="C36" s="14">
        <v>43476</v>
      </c>
      <c r="D36" s="14">
        <v>43480</v>
      </c>
      <c r="E36" s="13" t="s">
        <v>19</v>
      </c>
      <c r="F36" s="13" t="s">
        <v>182</v>
      </c>
      <c r="G36" s="15" t="str">
        <f>INDEX(Table12[[#This Row],[State]],MATCH(Orders!F36,Table12[[#This Row],[Customer ID]],0))</f>
        <v>Ohio</v>
      </c>
      <c r="H36" s="13" t="s">
        <v>185</v>
      </c>
      <c r="I36" s="15">
        <v>14</v>
      </c>
      <c r="J36" s="13" t="s">
        <v>31</v>
      </c>
      <c r="K36" s="16">
        <v>54992</v>
      </c>
      <c r="L36" s="24" t="str">
        <f>IF(Orders!$K36&lt;=50,"Low",IF(Orders!$K36&gt;=200000,"High","Medium"))</f>
        <v>Medium</v>
      </c>
    </row>
    <row r="37" spans="1:12" x14ac:dyDescent="0.35">
      <c r="A37" s="12">
        <v>7269</v>
      </c>
      <c r="B37" s="17" t="s">
        <v>187</v>
      </c>
      <c r="C37" s="18">
        <v>43479</v>
      </c>
      <c r="D37" s="18">
        <v>43485</v>
      </c>
      <c r="E37" s="17" t="s">
        <v>19</v>
      </c>
      <c r="F37" s="17" t="s">
        <v>188</v>
      </c>
      <c r="G37" s="19" t="str">
        <f>INDEX(Table12[[#This Row],[State]],MATCH(Orders!F37,Table12[[#This Row],[Customer ID]],0))</f>
        <v>North Carolina</v>
      </c>
      <c r="H37" s="17" t="s">
        <v>191</v>
      </c>
      <c r="I37" s="19">
        <v>2</v>
      </c>
      <c r="J37" s="17" t="s">
        <v>36</v>
      </c>
      <c r="K37" s="10">
        <v>89568</v>
      </c>
      <c r="L37" s="25" t="str">
        <f>IF(Orders!$K37&lt;=50,"Low",IF(Orders!$K37&gt;=200000,"High","Medium"))</f>
        <v>Medium</v>
      </c>
    </row>
    <row r="38" spans="1:12" x14ac:dyDescent="0.35">
      <c r="A38" s="11">
        <v>7270</v>
      </c>
      <c r="B38" s="13" t="s">
        <v>187</v>
      </c>
      <c r="C38" s="14">
        <v>43479</v>
      </c>
      <c r="D38" s="14">
        <v>43485</v>
      </c>
      <c r="E38" s="13" t="s">
        <v>19</v>
      </c>
      <c r="F38" s="13" t="s">
        <v>188</v>
      </c>
      <c r="G38" s="15" t="str">
        <f>INDEX(Table12[[#This Row],[State]],MATCH(Orders!F38,Table12[[#This Row],[Customer ID]],0))</f>
        <v>North Carolina</v>
      </c>
      <c r="H38" s="13" t="s">
        <v>193</v>
      </c>
      <c r="I38" s="15">
        <v>8</v>
      </c>
      <c r="J38" s="13" t="s">
        <v>31</v>
      </c>
      <c r="K38" s="16">
        <v>315776</v>
      </c>
      <c r="L38" s="24" t="str">
        <f>IF(Orders!$K38&lt;=50,"Low",IF(Orders!$K38&gt;=200000,"High","Medium"))</f>
        <v>High</v>
      </c>
    </row>
    <row r="39" spans="1:12" x14ac:dyDescent="0.35">
      <c r="A39" s="12">
        <v>2878</v>
      </c>
      <c r="B39" s="17" t="s">
        <v>195</v>
      </c>
      <c r="C39" s="18">
        <v>43480</v>
      </c>
      <c r="D39" s="18">
        <v>43484</v>
      </c>
      <c r="E39" s="17" t="s">
        <v>19</v>
      </c>
      <c r="F39" s="17" t="s">
        <v>196</v>
      </c>
      <c r="G39" s="19" t="str">
        <f>INDEX(Table12[[#This Row],[State]],MATCH(Orders!F39,Table12[[#This Row],[Customer ID]],0))</f>
        <v>New Jersey</v>
      </c>
      <c r="H39" s="17" t="s">
        <v>200</v>
      </c>
      <c r="I39" s="19">
        <v>2</v>
      </c>
      <c r="J39" s="17" t="s">
        <v>36</v>
      </c>
      <c r="K39" s="10">
        <v>52.34</v>
      </c>
      <c r="L39" s="25" t="str">
        <f>IF(Orders!$K39&lt;=50,"Low",IF(Orders!$K39&gt;=200000,"High","Medium"))</f>
        <v>Medium</v>
      </c>
    </row>
    <row r="40" spans="1:12" x14ac:dyDescent="0.35">
      <c r="A40" s="11">
        <v>2879</v>
      </c>
      <c r="B40" s="13" t="s">
        <v>195</v>
      </c>
      <c r="C40" s="14">
        <v>43480</v>
      </c>
      <c r="D40" s="14">
        <v>43484</v>
      </c>
      <c r="E40" s="13" t="s">
        <v>19</v>
      </c>
      <c r="F40" s="13" t="s">
        <v>196</v>
      </c>
      <c r="G40" s="15" t="str">
        <f>INDEX(Table12[[#This Row],[State]],MATCH(Orders!F40,Table12[[#This Row],[Customer ID]],0))</f>
        <v>New Jersey</v>
      </c>
      <c r="H40" s="13" t="s">
        <v>203</v>
      </c>
      <c r="I40" s="15">
        <v>2</v>
      </c>
      <c r="J40" s="13" t="s">
        <v>70</v>
      </c>
      <c r="K40" s="16">
        <v>4.66</v>
      </c>
      <c r="L40" s="24" t="str">
        <f>IF(Orders!$K40&lt;=50,"Low",IF(Orders!$K40&gt;=200000,"High","Medium"))</f>
        <v>Low</v>
      </c>
    </row>
    <row r="41" spans="1:12" x14ac:dyDescent="0.35">
      <c r="A41" s="12">
        <v>2880</v>
      </c>
      <c r="B41" s="17" t="s">
        <v>195</v>
      </c>
      <c r="C41" s="18">
        <v>43480</v>
      </c>
      <c r="D41" s="18">
        <v>43484</v>
      </c>
      <c r="E41" s="17" t="s">
        <v>19</v>
      </c>
      <c r="F41" s="17" t="s">
        <v>196</v>
      </c>
      <c r="G41" s="19" t="str">
        <f>INDEX(Table12[[#This Row],[State]],MATCH(Orders!F41,Table12[[#This Row],[Customer ID]],0))</f>
        <v>New Jersey</v>
      </c>
      <c r="H41" s="17" t="s">
        <v>205</v>
      </c>
      <c r="I41" s="19">
        <v>3</v>
      </c>
      <c r="J41" s="17" t="s">
        <v>36</v>
      </c>
      <c r="K41" s="10">
        <v>254.97</v>
      </c>
      <c r="L41" s="25" t="str">
        <f>IF(Orders!$K41&lt;=50,"Low",IF(Orders!$K41&gt;=200000,"High","Medium"))</f>
        <v>Medium</v>
      </c>
    </row>
    <row r="42" spans="1:12" x14ac:dyDescent="0.35">
      <c r="A42" s="11">
        <v>3236</v>
      </c>
      <c r="B42" s="13" t="s">
        <v>207</v>
      </c>
      <c r="C42" s="14">
        <v>43480</v>
      </c>
      <c r="D42" s="14">
        <v>43480</v>
      </c>
      <c r="E42" s="13" t="s">
        <v>208</v>
      </c>
      <c r="F42" s="13" t="s">
        <v>209</v>
      </c>
      <c r="G42" s="15" t="str">
        <f>INDEX(Table12[[#This Row],[State]],MATCH(Orders!F42,Table12[[#This Row],[Customer ID]],0))</f>
        <v>Connecticut</v>
      </c>
      <c r="H42" s="13" t="s">
        <v>213</v>
      </c>
      <c r="I42" s="15">
        <v>1</v>
      </c>
      <c r="J42" s="13" t="s">
        <v>70</v>
      </c>
      <c r="K42" s="16">
        <v>181797</v>
      </c>
      <c r="L42" s="24" t="str">
        <f>IF(Orders!$K42&lt;=50,"Low",IF(Orders!$K42&gt;=200000,"High","Medium"))</f>
        <v>Medium</v>
      </c>
    </row>
    <row r="43" spans="1:12" x14ac:dyDescent="0.35">
      <c r="A43" s="12">
        <v>3742</v>
      </c>
      <c r="B43" s="17" t="s">
        <v>215</v>
      </c>
      <c r="C43" s="18">
        <v>43480</v>
      </c>
      <c r="D43" s="18">
        <v>43486</v>
      </c>
      <c r="E43" s="17" t="s">
        <v>19</v>
      </c>
      <c r="F43" s="17" t="s">
        <v>216</v>
      </c>
      <c r="G43" s="19" t="str">
        <f>INDEX(Table12[[#This Row],[State]],MATCH(Orders!F43,Table12[[#This Row],[Customer ID]],0))</f>
        <v>New York</v>
      </c>
      <c r="H43" s="17" t="s">
        <v>220</v>
      </c>
      <c r="I43" s="19">
        <v>4</v>
      </c>
      <c r="J43" s="17" t="s">
        <v>31</v>
      </c>
      <c r="K43" s="10">
        <v>16.52</v>
      </c>
      <c r="L43" s="25" t="str">
        <f>IF(Orders!$K43&lt;=50,"Low",IF(Orders!$K43&gt;=200000,"High","Medium"))</f>
        <v>Low</v>
      </c>
    </row>
    <row r="44" spans="1:12" x14ac:dyDescent="0.35">
      <c r="A44" s="11">
        <v>3743</v>
      </c>
      <c r="B44" s="13" t="s">
        <v>215</v>
      </c>
      <c r="C44" s="14">
        <v>43480</v>
      </c>
      <c r="D44" s="14">
        <v>43486</v>
      </c>
      <c r="E44" s="13" t="s">
        <v>19</v>
      </c>
      <c r="F44" s="13" t="s">
        <v>216</v>
      </c>
      <c r="G44" s="15" t="str">
        <f>INDEX(Table12[[#This Row],[State]],MATCH(Orders!F44,Table12[[#This Row],[Customer ID]],0))</f>
        <v>New York</v>
      </c>
      <c r="H44" s="13" t="s">
        <v>222</v>
      </c>
      <c r="I44" s="15">
        <v>9</v>
      </c>
      <c r="J44" s="13" t="s">
        <v>70</v>
      </c>
      <c r="K44" s="16">
        <v>60.12</v>
      </c>
      <c r="L44" s="24" t="str">
        <f>IF(Orders!$K44&lt;=50,"Low",IF(Orders!$K44&gt;=200000,"High","Medium"))</f>
        <v>Medium</v>
      </c>
    </row>
    <row r="45" spans="1:12" x14ac:dyDescent="0.35">
      <c r="A45" s="12">
        <v>3744</v>
      </c>
      <c r="B45" s="17" t="s">
        <v>215</v>
      </c>
      <c r="C45" s="18">
        <v>43480</v>
      </c>
      <c r="D45" s="18">
        <v>43486</v>
      </c>
      <c r="E45" s="17" t="s">
        <v>19</v>
      </c>
      <c r="F45" s="17" t="s">
        <v>216</v>
      </c>
      <c r="G45" s="19" t="str">
        <f>INDEX(Table12[[#This Row],[State]],MATCH(Orders!F45,Table12[[#This Row],[Customer ID]],0))</f>
        <v>New York</v>
      </c>
      <c r="H45" s="17" t="s">
        <v>224</v>
      </c>
      <c r="I45" s="19">
        <v>3</v>
      </c>
      <c r="J45" s="17" t="s">
        <v>36</v>
      </c>
      <c r="K45" s="10">
        <v>49536</v>
      </c>
      <c r="L45" s="25" t="str">
        <f>IF(Orders!$K45&lt;=50,"Low",IF(Orders!$K45&gt;=200000,"High","Medium"))</f>
        <v>Medium</v>
      </c>
    </row>
    <row r="46" spans="1:12" x14ac:dyDescent="0.35">
      <c r="A46" s="11">
        <v>5968</v>
      </c>
      <c r="B46" s="13" t="s">
        <v>226</v>
      </c>
      <c r="C46" s="14">
        <v>43480</v>
      </c>
      <c r="D46" s="14">
        <v>43482</v>
      </c>
      <c r="E46" s="13" t="s">
        <v>38</v>
      </c>
      <c r="F46" s="13" t="s">
        <v>227</v>
      </c>
      <c r="G46" s="15" t="str">
        <f>INDEX(Table12[[#This Row],[State]],MATCH(Orders!F46,Table12[[#This Row],[Customer ID]],0))</f>
        <v>New York</v>
      </c>
      <c r="H46" s="13" t="s">
        <v>229</v>
      </c>
      <c r="I46" s="15">
        <v>2</v>
      </c>
      <c r="J46" s="13" t="s">
        <v>31</v>
      </c>
      <c r="K46" s="16">
        <v>81.98</v>
      </c>
      <c r="L46" s="24" t="str">
        <f>IF(Orders!$K46&lt;=50,"Low",IF(Orders!$K46&gt;=200000,"High","Medium"))</f>
        <v>Medium</v>
      </c>
    </row>
    <row r="47" spans="1:12" x14ac:dyDescent="0.35">
      <c r="A47" s="12">
        <v>26</v>
      </c>
      <c r="B47" s="17" t="s">
        <v>231</v>
      </c>
      <c r="C47" s="18">
        <v>43481</v>
      </c>
      <c r="D47" s="18">
        <v>43485</v>
      </c>
      <c r="E47" s="17" t="s">
        <v>94</v>
      </c>
      <c r="F47" s="17" t="s">
        <v>232</v>
      </c>
      <c r="G47" s="19" t="str">
        <f>INDEX(Table12[[#This Row],[State]],MATCH(Orders!F47,Table12[[#This Row],[Customer ID]],0))</f>
        <v>California</v>
      </c>
      <c r="H47" s="17" t="s">
        <v>234</v>
      </c>
      <c r="I47" s="19">
        <v>2</v>
      </c>
      <c r="J47" s="17" t="s">
        <v>36</v>
      </c>
      <c r="K47" s="10">
        <v>11648</v>
      </c>
      <c r="L47" s="25" t="str">
        <f>IF(Orders!$K47&lt;=50,"Low",IF(Orders!$K47&gt;=200000,"High","Medium"))</f>
        <v>Medium</v>
      </c>
    </row>
    <row r="48" spans="1:12" x14ac:dyDescent="0.35">
      <c r="A48" s="11">
        <v>27</v>
      </c>
      <c r="B48" s="13" t="s">
        <v>231</v>
      </c>
      <c r="C48" s="14">
        <v>43481</v>
      </c>
      <c r="D48" s="14">
        <v>43485</v>
      </c>
      <c r="E48" s="13" t="s">
        <v>94</v>
      </c>
      <c r="F48" s="13" t="s">
        <v>232</v>
      </c>
      <c r="G48" s="15" t="str">
        <f>INDEX(Table12[[#This Row],[State]],MATCH(Orders!F48,Table12[[#This Row],[Customer ID]],0))</f>
        <v>California</v>
      </c>
      <c r="H48" s="13" t="s">
        <v>236</v>
      </c>
      <c r="I48" s="15">
        <v>3</v>
      </c>
      <c r="J48" s="13" t="s">
        <v>70</v>
      </c>
      <c r="K48" s="16">
        <v>90.57</v>
      </c>
      <c r="L48" s="24" t="str">
        <f>IF(Orders!$K48&lt;=50,"Low",IF(Orders!$K48&gt;=200000,"High","Medium"))</f>
        <v>Medium</v>
      </c>
    </row>
    <row r="49" spans="1:12" x14ac:dyDescent="0.35">
      <c r="A49" s="12">
        <v>876</v>
      </c>
      <c r="B49" s="17" t="s">
        <v>238</v>
      </c>
      <c r="C49" s="18">
        <v>43482</v>
      </c>
      <c r="D49" s="18">
        <v>43486</v>
      </c>
      <c r="E49" s="17" t="s">
        <v>19</v>
      </c>
      <c r="F49" s="17" t="s">
        <v>239</v>
      </c>
      <c r="G49" s="19" t="str">
        <f>INDEX(Table12[[#This Row],[State]],MATCH(Orders!F49,Table12[[#This Row],[Customer ID]],0))</f>
        <v>New Hampshire</v>
      </c>
      <c r="H49" s="17" t="s">
        <v>242</v>
      </c>
      <c r="I49" s="19">
        <v>3</v>
      </c>
      <c r="J49" s="17" t="s">
        <v>70</v>
      </c>
      <c r="K49" s="10">
        <v>322.58999999999997</v>
      </c>
      <c r="L49" s="25" t="str">
        <f>IF(Orders!$K49&lt;=50,"Low",IF(Orders!$K49&gt;=200000,"High","Medium"))</f>
        <v>Medium</v>
      </c>
    </row>
    <row r="50" spans="1:12" x14ac:dyDescent="0.35">
      <c r="A50" s="11">
        <v>877</v>
      </c>
      <c r="B50" s="13" t="s">
        <v>238</v>
      </c>
      <c r="C50" s="14">
        <v>43482</v>
      </c>
      <c r="D50" s="14">
        <v>43486</v>
      </c>
      <c r="E50" s="13" t="s">
        <v>19</v>
      </c>
      <c r="F50" s="13" t="s">
        <v>239</v>
      </c>
      <c r="G50" s="15" t="str">
        <f>INDEX(Table12[[#This Row],[State]],MATCH(Orders!F50,Table12[[#This Row],[Customer ID]],0))</f>
        <v>New Hampshire</v>
      </c>
      <c r="H50" s="13" t="s">
        <v>244</v>
      </c>
      <c r="I50" s="15">
        <v>1</v>
      </c>
      <c r="J50" s="13" t="s">
        <v>31</v>
      </c>
      <c r="K50" s="16">
        <v>29.99</v>
      </c>
      <c r="L50" s="24" t="str">
        <f>IF(Orders!$K50&lt;=50,"Low",IF(Orders!$K50&gt;=200000,"High","Medium"))</f>
        <v>Low</v>
      </c>
    </row>
    <row r="51" spans="1:12" x14ac:dyDescent="0.35">
      <c r="A51" s="12">
        <v>878</v>
      </c>
      <c r="B51" s="17" t="s">
        <v>238</v>
      </c>
      <c r="C51" s="18">
        <v>43482</v>
      </c>
      <c r="D51" s="18">
        <v>43486</v>
      </c>
      <c r="E51" s="17" t="s">
        <v>19</v>
      </c>
      <c r="F51" s="17" t="s">
        <v>239</v>
      </c>
      <c r="G51" s="19" t="str">
        <f>INDEX(Table12[[#This Row],[State]],MATCH(Orders!F51,Table12[[#This Row],[Customer ID]],0))</f>
        <v>New Hampshire</v>
      </c>
      <c r="H51" s="17" t="s">
        <v>246</v>
      </c>
      <c r="I51" s="19">
        <v>3</v>
      </c>
      <c r="J51" s="17" t="s">
        <v>31</v>
      </c>
      <c r="K51" s="10">
        <v>371.97</v>
      </c>
      <c r="L51" s="25" t="str">
        <f>IF(Orders!$K51&lt;=50,"Low",IF(Orders!$K51&gt;=200000,"High","Medium"))</f>
        <v>Medium</v>
      </c>
    </row>
    <row r="52" spans="1:12" x14ac:dyDescent="0.35">
      <c r="A52" s="11">
        <v>2303</v>
      </c>
      <c r="B52" s="13" t="s">
        <v>248</v>
      </c>
      <c r="C52" s="14">
        <v>43482</v>
      </c>
      <c r="D52" s="14">
        <v>43486</v>
      </c>
      <c r="E52" s="13" t="s">
        <v>19</v>
      </c>
      <c r="F52" s="13" t="s">
        <v>249</v>
      </c>
      <c r="G52" s="15" t="str">
        <f>INDEX(Table12[[#This Row],[State]],MATCH(Orders!F52,Table12[[#This Row],[Customer ID]],0))</f>
        <v>Georgia</v>
      </c>
      <c r="H52" s="13" t="s">
        <v>252</v>
      </c>
      <c r="I52" s="15">
        <v>4</v>
      </c>
      <c r="J52" s="13" t="s">
        <v>31</v>
      </c>
      <c r="K52" s="16">
        <v>316</v>
      </c>
      <c r="L52" s="24" t="str">
        <f>IF(Orders!$K52&lt;=50,"Low",IF(Orders!$K52&gt;=200000,"High","Medium"))</f>
        <v>Medium</v>
      </c>
    </row>
    <row r="53" spans="1:12" x14ac:dyDescent="0.35">
      <c r="A53" s="12">
        <v>2876</v>
      </c>
      <c r="B53" s="17" t="s">
        <v>254</v>
      </c>
      <c r="C53" s="18">
        <v>43486</v>
      </c>
      <c r="D53" s="18">
        <v>43488</v>
      </c>
      <c r="E53" s="17" t="s">
        <v>94</v>
      </c>
      <c r="F53" s="17" t="s">
        <v>255</v>
      </c>
      <c r="G53" s="19" t="str">
        <f>INDEX(Table12[[#This Row],[State]],MATCH(Orders!F53,Table12[[#This Row],[Customer ID]],0))</f>
        <v>California</v>
      </c>
      <c r="H53" s="17" t="s">
        <v>258</v>
      </c>
      <c r="I53" s="19">
        <v>2</v>
      </c>
      <c r="J53" s="17" t="s">
        <v>70</v>
      </c>
      <c r="K53" s="10">
        <v>153568</v>
      </c>
      <c r="L53" s="25" t="str">
        <f>IF(Orders!$K53&lt;=50,"Low",IF(Orders!$K53&gt;=200000,"High","Medium"))</f>
        <v>Medium</v>
      </c>
    </row>
    <row r="54" spans="1:12" x14ac:dyDescent="0.35">
      <c r="A54" s="11">
        <v>2877</v>
      </c>
      <c r="B54" s="13" t="s">
        <v>254</v>
      </c>
      <c r="C54" s="14">
        <v>43486</v>
      </c>
      <c r="D54" s="14">
        <v>43488</v>
      </c>
      <c r="E54" s="13" t="s">
        <v>94</v>
      </c>
      <c r="F54" s="13" t="s">
        <v>255</v>
      </c>
      <c r="G54" s="15" t="str">
        <f>INDEX(Table12[[#This Row],[State]],MATCH(Orders!F54,Table12[[#This Row],[Customer ID]],0))</f>
        <v>California</v>
      </c>
      <c r="H54" s="13" t="s">
        <v>261</v>
      </c>
      <c r="I54" s="15">
        <v>7</v>
      </c>
      <c r="J54" s="13" t="s">
        <v>70</v>
      </c>
      <c r="K54" s="16">
        <v>1013488</v>
      </c>
      <c r="L54" s="24" t="str">
        <f>IF(Orders!$K54&lt;=50,"Low",IF(Orders!$K54&gt;=200000,"High","Medium"))</f>
        <v>High</v>
      </c>
    </row>
    <row r="55" spans="1:12" x14ac:dyDescent="0.35">
      <c r="A55" s="12">
        <v>268</v>
      </c>
      <c r="B55" s="17" t="s">
        <v>263</v>
      </c>
      <c r="C55" s="18">
        <v>43487</v>
      </c>
      <c r="D55" s="18">
        <v>43493</v>
      </c>
      <c r="E55" s="17" t="s">
        <v>19</v>
      </c>
      <c r="F55" s="17" t="s">
        <v>264</v>
      </c>
      <c r="G55" s="19" t="str">
        <f>INDEX(Table12[[#This Row],[State]],MATCH(Orders!F55,Table12[[#This Row],[Customer ID]],0))</f>
        <v>New Jersey</v>
      </c>
      <c r="H55" s="17" t="s">
        <v>267</v>
      </c>
      <c r="I55" s="19">
        <v>6</v>
      </c>
      <c r="J55" s="17" t="s">
        <v>70</v>
      </c>
      <c r="K55" s="10">
        <v>7.56</v>
      </c>
      <c r="L55" s="25" t="str">
        <f>IF(Orders!$K55&lt;=50,"Low",IF(Orders!$K55&gt;=200000,"High","Medium"))</f>
        <v>Low</v>
      </c>
    </row>
    <row r="56" spans="1:12" x14ac:dyDescent="0.35">
      <c r="A56" s="11">
        <v>2471</v>
      </c>
      <c r="B56" s="13" t="s">
        <v>270</v>
      </c>
      <c r="C56" s="14">
        <v>43487</v>
      </c>
      <c r="D56" s="14">
        <v>43493</v>
      </c>
      <c r="E56" s="13" t="s">
        <v>19</v>
      </c>
      <c r="F56" s="13" t="s">
        <v>271</v>
      </c>
      <c r="G56" s="15" t="str">
        <f>INDEX(Table12[[#This Row],[State]],MATCH(Orders!F56,Table12[[#This Row],[Customer ID]],0))</f>
        <v>North Carolina</v>
      </c>
      <c r="H56" s="13" t="s">
        <v>274</v>
      </c>
      <c r="I56" s="15">
        <v>8</v>
      </c>
      <c r="J56" s="13" t="s">
        <v>70</v>
      </c>
      <c r="K56" s="16">
        <v>14272</v>
      </c>
      <c r="L56" s="24" t="str">
        <f>IF(Orders!$K56&lt;=50,"Low",IF(Orders!$K56&gt;=200000,"High","Medium"))</f>
        <v>Medium</v>
      </c>
    </row>
    <row r="57" spans="1:12" x14ac:dyDescent="0.35">
      <c r="A57" s="12">
        <v>2472</v>
      </c>
      <c r="B57" s="17" t="s">
        <v>270</v>
      </c>
      <c r="C57" s="18">
        <v>43487</v>
      </c>
      <c r="D57" s="18">
        <v>43493</v>
      </c>
      <c r="E57" s="17" t="s">
        <v>19</v>
      </c>
      <c r="F57" s="17" t="s">
        <v>271</v>
      </c>
      <c r="G57" s="19" t="str">
        <f>INDEX(Table12[[#This Row],[State]],MATCH(Orders!F57,Table12[[#This Row],[Customer ID]],0))</f>
        <v>North Carolina</v>
      </c>
      <c r="H57" s="17" t="s">
        <v>276</v>
      </c>
      <c r="I57" s="19">
        <v>4</v>
      </c>
      <c r="J57" s="17" t="s">
        <v>70</v>
      </c>
      <c r="K57" s="10">
        <v>451136</v>
      </c>
      <c r="L57" s="25" t="str">
        <f>IF(Orders!$K57&lt;=50,"Low",IF(Orders!$K57&gt;=200000,"High","Medium"))</f>
        <v>High</v>
      </c>
    </row>
    <row r="58" spans="1:12" x14ac:dyDescent="0.35">
      <c r="A58" s="11">
        <v>2473</v>
      </c>
      <c r="B58" s="13" t="s">
        <v>270</v>
      </c>
      <c r="C58" s="14">
        <v>43487</v>
      </c>
      <c r="D58" s="14">
        <v>43493</v>
      </c>
      <c r="E58" s="13" t="s">
        <v>19</v>
      </c>
      <c r="F58" s="13" t="s">
        <v>271</v>
      </c>
      <c r="G58" s="15" t="str">
        <f>INDEX(Table12[[#This Row],[State]],MATCH(Orders!F58,Table12[[#This Row],[Customer ID]],0))</f>
        <v>North Carolina</v>
      </c>
      <c r="H58" s="13" t="s">
        <v>278</v>
      </c>
      <c r="I58" s="15">
        <v>4</v>
      </c>
      <c r="J58" s="13" t="s">
        <v>70</v>
      </c>
      <c r="K58" s="16">
        <v>64864</v>
      </c>
      <c r="L58" s="24" t="str">
        <f>IF(Orders!$K58&lt;=50,"Low",IF(Orders!$K58&gt;=200000,"High","Medium"))</f>
        <v>Medium</v>
      </c>
    </row>
    <row r="59" spans="1:12" x14ac:dyDescent="0.35">
      <c r="A59" s="12">
        <v>2694</v>
      </c>
      <c r="B59" s="17" t="s">
        <v>281</v>
      </c>
      <c r="C59" s="18">
        <v>43487</v>
      </c>
      <c r="D59" s="18">
        <v>43493</v>
      </c>
      <c r="E59" s="17" t="s">
        <v>19</v>
      </c>
      <c r="F59" s="17" t="s">
        <v>95</v>
      </c>
      <c r="G59" s="19" t="str">
        <f>INDEX(Table12[[#This Row],[State]],MATCH(Orders!F59,Table12[[#This Row],[Customer ID]],0))</f>
        <v>Washington</v>
      </c>
      <c r="H59" s="17" t="s">
        <v>282</v>
      </c>
      <c r="I59" s="19">
        <v>5</v>
      </c>
      <c r="J59" s="17" t="s">
        <v>31</v>
      </c>
      <c r="K59" s="10">
        <v>109.9</v>
      </c>
      <c r="L59" s="25" t="str">
        <f>IF(Orders!$K59&lt;=50,"Low",IF(Orders!$K59&gt;=200000,"High","Medium"))</f>
        <v>Medium</v>
      </c>
    </row>
    <row r="60" spans="1:12" x14ac:dyDescent="0.35">
      <c r="A60" s="11">
        <v>5675</v>
      </c>
      <c r="B60" s="13" t="s">
        <v>284</v>
      </c>
      <c r="C60" s="14">
        <v>43487</v>
      </c>
      <c r="D60" s="14">
        <v>43492</v>
      </c>
      <c r="E60" s="13" t="s">
        <v>19</v>
      </c>
      <c r="F60" s="13" t="s">
        <v>285</v>
      </c>
      <c r="G60" s="15" t="str">
        <f>INDEX(Table12[[#This Row],[State]],MATCH(Orders!F60,Table12[[#This Row],[Customer ID]],0))</f>
        <v>Washington</v>
      </c>
      <c r="H60" s="13" t="s">
        <v>287</v>
      </c>
      <c r="I60" s="15">
        <v>2</v>
      </c>
      <c r="J60" s="13" t="s">
        <v>31</v>
      </c>
      <c r="K60" s="16">
        <v>12.96</v>
      </c>
      <c r="L60" s="24" t="str">
        <f>IF(Orders!$K60&lt;=50,"Low",IF(Orders!$K60&gt;=200000,"High","Medium"))</f>
        <v>Low</v>
      </c>
    </row>
    <row r="61" spans="1:12" x14ac:dyDescent="0.35">
      <c r="A61" s="12">
        <v>5752</v>
      </c>
      <c r="B61" s="17" t="s">
        <v>289</v>
      </c>
      <c r="C61" s="18">
        <v>43487</v>
      </c>
      <c r="D61" s="18">
        <v>43493</v>
      </c>
      <c r="E61" s="17" t="s">
        <v>19</v>
      </c>
      <c r="F61" s="17" t="s">
        <v>290</v>
      </c>
      <c r="G61" s="19" t="str">
        <f>INDEX(Table12[[#This Row],[State]],MATCH(Orders!F61,Table12[[#This Row],[Customer ID]],0))</f>
        <v>California</v>
      </c>
      <c r="H61" s="17" t="s">
        <v>292</v>
      </c>
      <c r="I61" s="19">
        <v>3</v>
      </c>
      <c r="J61" s="17" t="s">
        <v>31</v>
      </c>
      <c r="K61" s="10">
        <v>44.4</v>
      </c>
      <c r="L61" s="25" t="str">
        <f>IF(Orders!$K61&lt;=50,"Low",IF(Orders!$K61&gt;=200000,"High","Medium"))</f>
        <v>Low</v>
      </c>
    </row>
    <row r="62" spans="1:12" x14ac:dyDescent="0.35">
      <c r="A62" s="11">
        <v>5753</v>
      </c>
      <c r="B62" s="13" t="s">
        <v>289</v>
      </c>
      <c r="C62" s="14">
        <v>43487</v>
      </c>
      <c r="D62" s="14">
        <v>43493</v>
      </c>
      <c r="E62" s="13" t="s">
        <v>19</v>
      </c>
      <c r="F62" s="13" t="s">
        <v>290</v>
      </c>
      <c r="G62" s="15" t="str">
        <f>INDEX(Table12[[#This Row],[State]],MATCH(Orders!F62,Table12[[#This Row],[Customer ID]],0))</f>
        <v>California</v>
      </c>
      <c r="H62" s="13" t="s">
        <v>295</v>
      </c>
      <c r="I62" s="15">
        <v>5</v>
      </c>
      <c r="J62" s="13" t="s">
        <v>31</v>
      </c>
      <c r="K62" s="16">
        <v>20.65</v>
      </c>
      <c r="L62" s="24" t="str">
        <f>IF(Orders!$K62&lt;=50,"Low",IF(Orders!$K62&gt;=200000,"High","Medium"))</f>
        <v>Low</v>
      </c>
    </row>
    <row r="63" spans="1:12" x14ac:dyDescent="0.35">
      <c r="A63" s="12">
        <v>6229</v>
      </c>
      <c r="B63" s="17" t="s">
        <v>297</v>
      </c>
      <c r="C63" s="18">
        <v>43487</v>
      </c>
      <c r="D63" s="18">
        <v>43492</v>
      </c>
      <c r="E63" s="17" t="s">
        <v>19</v>
      </c>
      <c r="F63" s="17" t="s">
        <v>298</v>
      </c>
      <c r="G63" s="19" t="str">
        <f>INDEX(Table12[[#This Row],[State]],MATCH(Orders!F63,Table12[[#This Row],[Customer ID]],0))</f>
        <v>Ohio</v>
      </c>
      <c r="H63" s="17" t="s">
        <v>301</v>
      </c>
      <c r="I63" s="19">
        <v>4</v>
      </c>
      <c r="J63" s="17" t="s">
        <v>31</v>
      </c>
      <c r="K63" s="10">
        <v>110376</v>
      </c>
      <c r="L63" s="25" t="str">
        <f>IF(Orders!$K63&lt;=50,"Low",IF(Orders!$K63&gt;=200000,"High","Medium"))</f>
        <v>Medium</v>
      </c>
    </row>
    <row r="64" spans="1:12" x14ac:dyDescent="0.35">
      <c r="A64" s="11">
        <v>6230</v>
      </c>
      <c r="B64" s="13" t="s">
        <v>297</v>
      </c>
      <c r="C64" s="14">
        <v>43487</v>
      </c>
      <c r="D64" s="14">
        <v>43492</v>
      </c>
      <c r="E64" s="13" t="s">
        <v>19</v>
      </c>
      <c r="F64" s="13" t="s">
        <v>298</v>
      </c>
      <c r="G64" s="15" t="str">
        <f>INDEX(Table12[[#This Row],[State]],MATCH(Orders!F64,Table12[[#This Row],[Customer ID]],0))</f>
        <v>Ohio</v>
      </c>
      <c r="H64" s="13" t="s">
        <v>303</v>
      </c>
      <c r="I64" s="15">
        <v>3</v>
      </c>
      <c r="J64" s="13" t="s">
        <v>36</v>
      </c>
      <c r="K64" s="16">
        <v>55176</v>
      </c>
      <c r="L64" s="24" t="str">
        <f>IF(Orders!$K64&lt;=50,"Low",IF(Orders!$K64&gt;=200000,"High","Medium"))</f>
        <v>Medium</v>
      </c>
    </row>
    <row r="65" spans="1:12" x14ac:dyDescent="0.35">
      <c r="A65" s="12">
        <v>6238</v>
      </c>
      <c r="B65" s="17" t="s">
        <v>305</v>
      </c>
      <c r="C65" s="18">
        <v>43487</v>
      </c>
      <c r="D65" s="18">
        <v>43494</v>
      </c>
      <c r="E65" s="17" t="s">
        <v>19</v>
      </c>
      <c r="F65" s="17" t="s">
        <v>306</v>
      </c>
      <c r="G65" s="19" t="str">
        <f>INDEX(Table12[[#This Row],[State]],MATCH(Orders!F65,Table12[[#This Row],[Customer ID]],0))</f>
        <v>New York</v>
      </c>
      <c r="H65" s="17" t="s">
        <v>308</v>
      </c>
      <c r="I65" s="19">
        <v>4</v>
      </c>
      <c r="J65" s="17" t="s">
        <v>31</v>
      </c>
      <c r="K65" s="10">
        <v>26336</v>
      </c>
      <c r="L65" s="25" t="str">
        <f>IF(Orders!$K65&lt;=50,"Low",IF(Orders!$K65&gt;=200000,"High","Medium"))</f>
        <v>Medium</v>
      </c>
    </row>
    <row r="66" spans="1:12" x14ac:dyDescent="0.35">
      <c r="A66" s="11">
        <v>7294</v>
      </c>
      <c r="B66" s="13" t="s">
        <v>310</v>
      </c>
      <c r="C66" s="14">
        <v>43488</v>
      </c>
      <c r="D66" s="14">
        <v>43494</v>
      </c>
      <c r="E66" s="13" t="s">
        <v>19</v>
      </c>
      <c r="F66" s="13" t="s">
        <v>311</v>
      </c>
      <c r="G66" s="15" t="str">
        <f>INDEX(Table12[[#This Row],[State]],MATCH(Orders!F66,Table12[[#This Row],[Customer ID]],0))</f>
        <v>California</v>
      </c>
      <c r="H66" s="13" t="s">
        <v>313</v>
      </c>
      <c r="I66" s="15">
        <v>7</v>
      </c>
      <c r="J66" s="13" t="s">
        <v>31</v>
      </c>
      <c r="K66" s="16">
        <v>59.99</v>
      </c>
      <c r="L66" s="24" t="str">
        <f>IF(Orders!$K66&lt;=50,"Low",IF(Orders!$K66&gt;=200000,"High","Medium"))</f>
        <v>Medium</v>
      </c>
    </row>
    <row r="67" spans="1:12" x14ac:dyDescent="0.35">
      <c r="A67" s="12">
        <v>9147</v>
      </c>
      <c r="B67" s="17" t="s">
        <v>315</v>
      </c>
      <c r="C67" s="18">
        <v>43488</v>
      </c>
      <c r="D67" s="18">
        <v>43492</v>
      </c>
      <c r="E67" s="17" t="s">
        <v>19</v>
      </c>
      <c r="F67" s="17" t="s">
        <v>316</v>
      </c>
      <c r="G67" s="19" t="str">
        <f>INDEX(Table12[[#This Row],[State]],MATCH(Orders!F67,Table12[[#This Row],[Customer ID]],0))</f>
        <v>Vermont</v>
      </c>
      <c r="H67" s="17" t="s">
        <v>320</v>
      </c>
      <c r="I67" s="19">
        <v>2</v>
      </c>
      <c r="J67" s="17" t="s">
        <v>70</v>
      </c>
      <c r="K67" s="10">
        <v>99.98</v>
      </c>
      <c r="L67" s="25" t="str">
        <f>IF(Orders!$K67&lt;=50,"Low",IF(Orders!$K67&gt;=200000,"High","Medium"))</f>
        <v>Medium</v>
      </c>
    </row>
    <row r="68" spans="1:12" x14ac:dyDescent="0.35">
      <c r="A68" s="11">
        <v>9148</v>
      </c>
      <c r="B68" s="13" t="s">
        <v>315</v>
      </c>
      <c r="C68" s="14">
        <v>43488</v>
      </c>
      <c r="D68" s="14">
        <v>43492</v>
      </c>
      <c r="E68" s="13" t="s">
        <v>19</v>
      </c>
      <c r="F68" s="13" t="s">
        <v>316</v>
      </c>
      <c r="G68" s="15" t="str">
        <f>INDEX(Table12[[#This Row],[State]],MATCH(Orders!F68,Table12[[#This Row],[Customer ID]],0))</f>
        <v>Vermont</v>
      </c>
      <c r="H68" s="13" t="s">
        <v>322</v>
      </c>
      <c r="I68" s="15">
        <v>6</v>
      </c>
      <c r="J68" s="13" t="s">
        <v>70</v>
      </c>
      <c r="K68" s="16">
        <v>8.0399999999999991</v>
      </c>
      <c r="L68" s="24" t="str">
        <f>IF(Orders!$K68&lt;=50,"Low",IF(Orders!$K68&gt;=200000,"High","Medium"))</f>
        <v>Low</v>
      </c>
    </row>
    <row r="69" spans="1:12" x14ac:dyDescent="0.35">
      <c r="A69" s="12">
        <v>9149</v>
      </c>
      <c r="B69" s="17" t="s">
        <v>315</v>
      </c>
      <c r="C69" s="18">
        <v>43488</v>
      </c>
      <c r="D69" s="18">
        <v>43492</v>
      </c>
      <c r="E69" s="17" t="s">
        <v>19</v>
      </c>
      <c r="F69" s="17" t="s">
        <v>316</v>
      </c>
      <c r="G69" s="19" t="str">
        <f>INDEX(Table12[[#This Row],[State]],MATCH(Orders!F69,Table12[[#This Row],[Customer ID]],0))</f>
        <v>Vermont</v>
      </c>
      <c r="H69" s="17" t="s">
        <v>324</v>
      </c>
      <c r="I69" s="19">
        <v>13</v>
      </c>
      <c r="J69" s="17" t="s">
        <v>31</v>
      </c>
      <c r="K69" s="10">
        <v>1564.29</v>
      </c>
      <c r="L69" s="25" t="str">
        <f>IF(Orders!$K69&lt;=50,"Low",IF(Orders!$K69&gt;=200000,"High","Medium"))</f>
        <v>Medium</v>
      </c>
    </row>
    <row r="70" spans="1:12" x14ac:dyDescent="0.35">
      <c r="A70" s="11">
        <v>4612</v>
      </c>
      <c r="B70" s="13" t="s">
        <v>326</v>
      </c>
      <c r="C70" s="14">
        <v>43489</v>
      </c>
      <c r="D70" s="14">
        <v>43491</v>
      </c>
      <c r="E70" s="13" t="s">
        <v>94</v>
      </c>
      <c r="F70" s="13" t="s">
        <v>327</v>
      </c>
      <c r="G70" s="15" t="str">
        <f>INDEX(Table12[[#This Row],[State]],MATCH(Orders!F70,Table12[[#This Row],[Customer ID]],0))</f>
        <v>Mississippi</v>
      </c>
      <c r="H70" s="13" t="s">
        <v>331</v>
      </c>
      <c r="I70" s="15">
        <v>4</v>
      </c>
      <c r="J70" s="13" t="s">
        <v>70</v>
      </c>
      <c r="K70" s="16">
        <v>31.36</v>
      </c>
      <c r="L70" s="24" t="str">
        <f>IF(Orders!$K70&lt;=50,"Low",IF(Orders!$K70&gt;=200000,"High","Medium"))</f>
        <v>Low</v>
      </c>
    </row>
    <row r="71" spans="1:12" x14ac:dyDescent="0.35">
      <c r="A71" s="12">
        <v>4327</v>
      </c>
      <c r="B71" s="17" t="s">
        <v>333</v>
      </c>
      <c r="C71" s="18">
        <v>43490</v>
      </c>
      <c r="D71" s="18">
        <v>43492</v>
      </c>
      <c r="E71" s="17" t="s">
        <v>38</v>
      </c>
      <c r="F71" s="17" t="s">
        <v>334</v>
      </c>
      <c r="G71" s="19" t="str">
        <f>INDEX(Table12[[#This Row],[State]],MATCH(Orders!F71,Table12[[#This Row],[Customer ID]],0))</f>
        <v>New Jersey</v>
      </c>
      <c r="H71" s="17" t="s">
        <v>337</v>
      </c>
      <c r="I71" s="19">
        <v>3</v>
      </c>
      <c r="J71" s="17" t="s">
        <v>70</v>
      </c>
      <c r="K71" s="10">
        <v>9.2100000000000009</v>
      </c>
      <c r="L71" s="25" t="str">
        <f>IF(Orders!$K71&lt;=50,"Low",IF(Orders!$K71&gt;=200000,"High","Medium"))</f>
        <v>Low</v>
      </c>
    </row>
    <row r="72" spans="1:12" x14ac:dyDescent="0.35">
      <c r="A72" s="11">
        <v>4328</v>
      </c>
      <c r="B72" s="13" t="s">
        <v>333</v>
      </c>
      <c r="C72" s="14">
        <v>43490</v>
      </c>
      <c r="D72" s="14">
        <v>43492</v>
      </c>
      <c r="E72" s="13" t="s">
        <v>38</v>
      </c>
      <c r="F72" s="13" t="s">
        <v>334</v>
      </c>
      <c r="G72" s="15" t="str">
        <f>INDEX(Table12[[#This Row],[State]],MATCH(Orders!F72,Table12[[#This Row],[Customer ID]],0))</f>
        <v>New Jersey</v>
      </c>
      <c r="H72" s="13" t="s">
        <v>339</v>
      </c>
      <c r="I72" s="15">
        <v>5</v>
      </c>
      <c r="J72" s="13" t="s">
        <v>36</v>
      </c>
      <c r="K72" s="16">
        <v>18</v>
      </c>
      <c r="L72" s="24" t="str">
        <f>IF(Orders!$K72&lt;=50,"Low",IF(Orders!$K72&gt;=200000,"High","Medium"))</f>
        <v>Low</v>
      </c>
    </row>
    <row r="73" spans="1:12" x14ac:dyDescent="0.35">
      <c r="A73" s="12">
        <v>9358</v>
      </c>
      <c r="B73" s="17" t="s">
        <v>341</v>
      </c>
      <c r="C73" s="18">
        <v>43490</v>
      </c>
      <c r="D73" s="18">
        <v>43493</v>
      </c>
      <c r="E73" s="17" t="s">
        <v>94</v>
      </c>
      <c r="F73" s="17" t="s">
        <v>342</v>
      </c>
      <c r="G73" s="19" t="str">
        <f>INDEX(Table12[[#This Row],[State]],MATCH(Orders!F73,Table12[[#This Row],[Customer ID]],0))</f>
        <v>New York</v>
      </c>
      <c r="H73" s="17" t="s">
        <v>344</v>
      </c>
      <c r="I73" s="19">
        <v>5</v>
      </c>
      <c r="J73" s="17" t="s">
        <v>31</v>
      </c>
      <c r="K73" s="10">
        <v>43.12</v>
      </c>
      <c r="L73" s="25" t="str">
        <f>IF(Orders!$K73&lt;=50,"Low",IF(Orders!$K73&gt;=200000,"High","Medium"))</f>
        <v>Low</v>
      </c>
    </row>
    <row r="74" spans="1:12" x14ac:dyDescent="0.35">
      <c r="A74" s="11">
        <v>9359</v>
      </c>
      <c r="B74" s="13" t="s">
        <v>341</v>
      </c>
      <c r="C74" s="14">
        <v>43490</v>
      </c>
      <c r="D74" s="14">
        <v>43493</v>
      </c>
      <c r="E74" s="13" t="s">
        <v>94</v>
      </c>
      <c r="F74" s="13" t="s">
        <v>342</v>
      </c>
      <c r="G74" s="15" t="str">
        <f>INDEX(Table12[[#This Row],[State]],MATCH(Orders!F74,Table12[[#This Row],[Customer ID]],0))</f>
        <v>New York</v>
      </c>
      <c r="H74" s="13" t="s">
        <v>346</v>
      </c>
      <c r="I74" s="15">
        <v>3</v>
      </c>
      <c r="J74" s="13" t="s">
        <v>70</v>
      </c>
      <c r="K74" s="16">
        <v>313722</v>
      </c>
      <c r="L74" s="24" t="str">
        <f>IF(Orders!$K74&lt;=50,"Low",IF(Orders!$K74&gt;=200000,"High","Medium"))</f>
        <v>High</v>
      </c>
    </row>
    <row r="75" spans="1:12" x14ac:dyDescent="0.35">
      <c r="A75" s="12">
        <v>9360</v>
      </c>
      <c r="B75" s="17" t="s">
        <v>341</v>
      </c>
      <c r="C75" s="18">
        <v>43490</v>
      </c>
      <c r="D75" s="18">
        <v>43493</v>
      </c>
      <c r="E75" s="17" t="s">
        <v>94</v>
      </c>
      <c r="F75" s="17" t="s">
        <v>342</v>
      </c>
      <c r="G75" s="19" t="str">
        <f>INDEX(Table12[[#This Row],[State]],MATCH(Orders!F75,Table12[[#This Row],[Customer ID]],0))</f>
        <v>New York</v>
      </c>
      <c r="H75" s="17" t="s">
        <v>348</v>
      </c>
      <c r="I75" s="19">
        <v>1</v>
      </c>
      <c r="J75" s="17" t="s">
        <v>31</v>
      </c>
      <c r="K75" s="10">
        <v>45.98</v>
      </c>
      <c r="L75" s="25" t="str">
        <f>IF(Orders!$K75&lt;=50,"Low",IF(Orders!$K75&gt;=200000,"High","Medium"))</f>
        <v>Low</v>
      </c>
    </row>
    <row r="76" spans="1:12" x14ac:dyDescent="0.35">
      <c r="A76" s="11">
        <v>9361</v>
      </c>
      <c r="B76" s="13" t="s">
        <v>341</v>
      </c>
      <c r="C76" s="14">
        <v>43490</v>
      </c>
      <c r="D76" s="14">
        <v>43493</v>
      </c>
      <c r="E76" s="13" t="s">
        <v>94</v>
      </c>
      <c r="F76" s="13" t="s">
        <v>342</v>
      </c>
      <c r="G76" s="15" t="str">
        <f>INDEX(Table12[[#This Row],[State]],MATCH(Orders!F76,Table12[[#This Row],[Customer ID]],0))</f>
        <v>New York</v>
      </c>
      <c r="H76" s="13" t="s">
        <v>350</v>
      </c>
      <c r="I76" s="15">
        <v>7</v>
      </c>
      <c r="J76" s="13" t="s">
        <v>31</v>
      </c>
      <c r="K76" s="16">
        <v>428.68</v>
      </c>
      <c r="L76" s="24" t="str">
        <f>IF(Orders!$K76&lt;=50,"Low",IF(Orders!$K76&gt;=200000,"High","Medium"))</f>
        <v>Medium</v>
      </c>
    </row>
    <row r="77" spans="1:12" x14ac:dyDescent="0.35">
      <c r="A77" s="12">
        <v>8613</v>
      </c>
      <c r="B77" s="17" t="s">
        <v>352</v>
      </c>
      <c r="C77" s="18">
        <v>43493</v>
      </c>
      <c r="D77" s="18">
        <v>43497</v>
      </c>
      <c r="E77" s="17" t="s">
        <v>94</v>
      </c>
      <c r="F77" s="17" t="s">
        <v>327</v>
      </c>
      <c r="G77" s="19" t="str">
        <f>INDEX(Table12[[#This Row],[State]],MATCH(Orders!F77,Table12[[#This Row],[Customer ID]],0))</f>
        <v>California</v>
      </c>
      <c r="H77" s="17" t="s">
        <v>353</v>
      </c>
      <c r="I77" s="19">
        <v>2</v>
      </c>
      <c r="J77" s="17" t="s">
        <v>70</v>
      </c>
      <c r="K77" s="10">
        <v>39.68</v>
      </c>
      <c r="L77" s="25" t="str">
        <f>IF(Orders!$K77&lt;=50,"Low",IF(Orders!$K77&gt;=200000,"High","Medium"))</f>
        <v>Low</v>
      </c>
    </row>
    <row r="78" spans="1:12" x14ac:dyDescent="0.35">
      <c r="A78" s="11">
        <v>2885</v>
      </c>
      <c r="B78" s="13" t="s">
        <v>355</v>
      </c>
      <c r="C78" s="14">
        <v>43495</v>
      </c>
      <c r="D78" s="14">
        <v>43499</v>
      </c>
      <c r="E78" s="13" t="s">
        <v>19</v>
      </c>
      <c r="F78" s="13" t="s">
        <v>356</v>
      </c>
      <c r="G78" s="15" t="str">
        <f>INDEX(Table12[[#This Row],[State]],MATCH(Orders!F78,Table12[[#This Row],[Customer ID]],0))</f>
        <v>California</v>
      </c>
      <c r="H78" s="13" t="s">
        <v>359</v>
      </c>
      <c r="I78" s="15">
        <v>2</v>
      </c>
      <c r="J78" s="13" t="s">
        <v>70</v>
      </c>
      <c r="K78" s="16">
        <v>17456</v>
      </c>
      <c r="L78" s="24" t="str">
        <f>IF(Orders!$K78&lt;=50,"Low",IF(Orders!$K78&gt;=200000,"High","Medium"))</f>
        <v>Medium</v>
      </c>
    </row>
    <row r="79" spans="1:12" x14ac:dyDescent="0.35">
      <c r="A79" s="12">
        <v>7290</v>
      </c>
      <c r="B79" s="17" t="s">
        <v>361</v>
      </c>
      <c r="C79" s="18">
        <v>43495</v>
      </c>
      <c r="D79" s="18">
        <v>43496</v>
      </c>
      <c r="E79" s="17" t="s">
        <v>38</v>
      </c>
      <c r="F79" s="17" t="s">
        <v>362</v>
      </c>
      <c r="G79" s="19" t="str">
        <f>INDEX(Table12[[#This Row],[State]],MATCH(Orders!F79,Table12[[#This Row],[Customer ID]],0))</f>
        <v>California</v>
      </c>
      <c r="H79" s="17" t="s">
        <v>364</v>
      </c>
      <c r="I79" s="19">
        <v>9</v>
      </c>
      <c r="J79" s="17" t="s">
        <v>31</v>
      </c>
      <c r="K79" s="10">
        <v>305.01</v>
      </c>
      <c r="L79" s="25" t="str">
        <f>IF(Orders!$K79&lt;=50,"Low",IF(Orders!$K79&gt;=200000,"High","Medium"))</f>
        <v>Medium</v>
      </c>
    </row>
    <row r="80" spans="1:12" x14ac:dyDescent="0.35">
      <c r="A80" s="11">
        <v>7291</v>
      </c>
      <c r="B80" s="13" t="s">
        <v>361</v>
      </c>
      <c r="C80" s="14">
        <v>43495</v>
      </c>
      <c r="D80" s="14">
        <v>43496</v>
      </c>
      <c r="E80" s="13" t="s">
        <v>38</v>
      </c>
      <c r="F80" s="13" t="s">
        <v>362</v>
      </c>
      <c r="G80" s="15" t="str">
        <f>INDEX(Table12[[#This Row],[State]],MATCH(Orders!F80,Table12[[#This Row],[Customer ID]],0))</f>
        <v>California</v>
      </c>
      <c r="H80" s="13" t="s">
        <v>366</v>
      </c>
      <c r="I80" s="15">
        <v>2</v>
      </c>
      <c r="J80" s="13" t="s">
        <v>31</v>
      </c>
      <c r="K80" s="16">
        <v>50784</v>
      </c>
      <c r="L80" s="24" t="str">
        <f>IF(Orders!$K80&lt;=50,"Low",IF(Orders!$K80&gt;=200000,"High","Medium"))</f>
        <v>Medium</v>
      </c>
    </row>
    <row r="81" spans="1:12" x14ac:dyDescent="0.35">
      <c r="A81" s="12">
        <v>7292</v>
      </c>
      <c r="B81" s="17" t="s">
        <v>361</v>
      </c>
      <c r="C81" s="18">
        <v>43495</v>
      </c>
      <c r="D81" s="18">
        <v>43496</v>
      </c>
      <c r="E81" s="17" t="s">
        <v>38</v>
      </c>
      <c r="F81" s="17" t="s">
        <v>362</v>
      </c>
      <c r="G81" s="19" t="str">
        <f>INDEX(Table12[[#This Row],[State]],MATCH(Orders!F81,Table12[[#This Row],[Customer ID]],0))</f>
        <v>California</v>
      </c>
      <c r="H81" s="17" t="s">
        <v>368</v>
      </c>
      <c r="I81" s="19">
        <v>9</v>
      </c>
      <c r="J81" s="17" t="s">
        <v>31</v>
      </c>
      <c r="K81" s="10">
        <v>26.01</v>
      </c>
      <c r="L81" s="25" t="str">
        <f>IF(Orders!$K81&lt;=50,"Low",IF(Orders!$K81&gt;=200000,"High","Medium"))</f>
        <v>Low</v>
      </c>
    </row>
    <row r="82" spans="1:12" x14ac:dyDescent="0.35">
      <c r="A82" s="11">
        <v>7565</v>
      </c>
      <c r="B82" s="13" t="s">
        <v>370</v>
      </c>
      <c r="C82" s="14">
        <v>43495</v>
      </c>
      <c r="D82" s="14">
        <v>43497</v>
      </c>
      <c r="E82" s="13" t="s">
        <v>94</v>
      </c>
      <c r="F82" s="13" t="s">
        <v>371</v>
      </c>
      <c r="G82" s="15" t="str">
        <f>INDEX(Table12[[#This Row],[State]],MATCH(Orders!F82,Table12[[#This Row],[Customer ID]],0))</f>
        <v>Washington</v>
      </c>
      <c r="H82" s="13" t="s">
        <v>373</v>
      </c>
      <c r="I82" s="15">
        <v>4</v>
      </c>
      <c r="J82" s="13" t="s">
        <v>70</v>
      </c>
      <c r="K82" s="16">
        <v>435168</v>
      </c>
      <c r="L82" s="24" t="str">
        <f>IF(Orders!$K82&lt;=50,"Low",IF(Orders!$K82&gt;=200000,"High","Medium"))</f>
        <v>High</v>
      </c>
    </row>
    <row r="83" spans="1:12" x14ac:dyDescent="0.35">
      <c r="A83" s="12">
        <v>7566</v>
      </c>
      <c r="B83" s="17" t="s">
        <v>370</v>
      </c>
      <c r="C83" s="18">
        <v>43495</v>
      </c>
      <c r="D83" s="18">
        <v>43497</v>
      </c>
      <c r="E83" s="17" t="s">
        <v>94</v>
      </c>
      <c r="F83" s="17" t="s">
        <v>371</v>
      </c>
      <c r="G83" s="19" t="str">
        <f>INDEX(Table12[[#This Row],[State]],MATCH(Orders!F83,Table12[[#This Row],[Customer ID]],0))</f>
        <v>Washington</v>
      </c>
      <c r="H83" s="17" t="s">
        <v>375</v>
      </c>
      <c r="I83" s="19">
        <v>1</v>
      </c>
      <c r="J83" s="17" t="s">
        <v>31</v>
      </c>
      <c r="K83" s="10">
        <v>48.58</v>
      </c>
      <c r="L83" s="25" t="str">
        <f>IF(Orders!$K83&lt;=50,"Low",IF(Orders!$K83&gt;=200000,"High","Medium"))</f>
        <v>Low</v>
      </c>
    </row>
    <row r="84" spans="1:12" x14ac:dyDescent="0.35">
      <c r="A84" s="11">
        <v>8176</v>
      </c>
      <c r="B84" s="13" t="s">
        <v>377</v>
      </c>
      <c r="C84" s="14">
        <v>43495</v>
      </c>
      <c r="D84" s="14">
        <v>43500</v>
      </c>
      <c r="E84" s="13" t="s">
        <v>19</v>
      </c>
      <c r="F84" s="13" t="s">
        <v>378</v>
      </c>
      <c r="G84" s="15" t="str">
        <f>INDEX(Table12[[#This Row],[State]],MATCH(Orders!F84,Table12[[#This Row],[Customer ID]],0))</f>
        <v>Illinois</v>
      </c>
      <c r="H84" s="13" t="s">
        <v>382</v>
      </c>
      <c r="I84" s="15">
        <v>4</v>
      </c>
      <c r="J84" s="13" t="s">
        <v>70</v>
      </c>
      <c r="K84" s="16">
        <v>156512</v>
      </c>
      <c r="L84" s="24" t="str">
        <f>IF(Orders!$K84&lt;=50,"Low",IF(Orders!$K84&gt;=200000,"High","Medium"))</f>
        <v>Medium</v>
      </c>
    </row>
    <row r="85" spans="1:12" x14ac:dyDescent="0.35">
      <c r="A85" s="12">
        <v>8925</v>
      </c>
      <c r="B85" s="17" t="s">
        <v>384</v>
      </c>
      <c r="C85" s="18">
        <v>43495</v>
      </c>
      <c r="D85" s="18">
        <v>43499</v>
      </c>
      <c r="E85" s="17" t="s">
        <v>19</v>
      </c>
      <c r="F85" s="17" t="s">
        <v>385</v>
      </c>
      <c r="G85" s="19" t="str">
        <f>INDEX(Table12[[#This Row],[State]],MATCH(Orders!F85,Table12[[#This Row],[Customer ID]],0))</f>
        <v>Illinois</v>
      </c>
      <c r="H85" s="17" t="s">
        <v>388</v>
      </c>
      <c r="I85" s="19">
        <v>4</v>
      </c>
      <c r="J85" s="17" t="s">
        <v>31</v>
      </c>
      <c r="K85" s="10">
        <v>1439968</v>
      </c>
      <c r="L85" s="25" t="str">
        <f>IF(Orders!$K85&lt;=50,"Low",IF(Orders!$K85&gt;=200000,"High","Medium"))</f>
        <v>High</v>
      </c>
    </row>
    <row r="86" spans="1:12" x14ac:dyDescent="0.35">
      <c r="A86" s="11">
        <v>8926</v>
      </c>
      <c r="B86" s="13" t="s">
        <v>384</v>
      </c>
      <c r="C86" s="14">
        <v>43495</v>
      </c>
      <c r="D86" s="14">
        <v>43499</v>
      </c>
      <c r="E86" s="13" t="s">
        <v>19</v>
      </c>
      <c r="F86" s="13" t="s">
        <v>385</v>
      </c>
      <c r="G86" s="15" t="str">
        <f>INDEX(Table12[[#This Row],[State]],MATCH(Orders!F86,Table12[[#This Row],[Customer ID]],0))</f>
        <v>Illinois</v>
      </c>
      <c r="H86" s="13" t="s">
        <v>390</v>
      </c>
      <c r="I86" s="15">
        <v>3</v>
      </c>
      <c r="J86" s="13" t="s">
        <v>36</v>
      </c>
      <c r="K86" s="16">
        <v>1728</v>
      </c>
      <c r="L86" s="24" t="str">
        <f>IF(Orders!$K86&lt;=50,"Low",IF(Orders!$K86&gt;=200000,"High","Medium"))</f>
        <v>Medium</v>
      </c>
    </row>
    <row r="87" spans="1:12" x14ac:dyDescent="0.35">
      <c r="A87" s="12">
        <v>8927</v>
      </c>
      <c r="B87" s="17" t="s">
        <v>384</v>
      </c>
      <c r="C87" s="18">
        <v>43495</v>
      </c>
      <c r="D87" s="18">
        <v>43499</v>
      </c>
      <c r="E87" s="17" t="s">
        <v>19</v>
      </c>
      <c r="F87" s="17" t="s">
        <v>385</v>
      </c>
      <c r="G87" s="19" t="str">
        <f>INDEX(Table12[[#This Row],[State]],MATCH(Orders!F87,Table12[[#This Row],[Customer ID]],0))</f>
        <v>Illinois</v>
      </c>
      <c r="H87" s="17" t="s">
        <v>392</v>
      </c>
      <c r="I87" s="19">
        <v>3</v>
      </c>
      <c r="J87" s="17" t="s">
        <v>31</v>
      </c>
      <c r="K87" s="10">
        <v>626.1</v>
      </c>
      <c r="L87" s="25" t="str">
        <f>IF(Orders!$K87&lt;=50,"Low",IF(Orders!$K87&gt;=200000,"High","Medium"))</f>
        <v>Medium</v>
      </c>
    </row>
    <row r="88" spans="1:12" x14ac:dyDescent="0.35">
      <c r="A88" s="11">
        <v>4999</v>
      </c>
      <c r="B88" s="13" t="s">
        <v>394</v>
      </c>
      <c r="C88" s="14">
        <v>43496</v>
      </c>
      <c r="D88" s="14">
        <v>43500</v>
      </c>
      <c r="E88" s="13" t="s">
        <v>19</v>
      </c>
      <c r="F88" s="13" t="s">
        <v>395</v>
      </c>
      <c r="G88" s="15" t="str">
        <f>INDEX(Table12[[#This Row],[State]],MATCH(Orders!F88,Table12[[#This Row],[Customer ID]],0))</f>
        <v>California</v>
      </c>
      <c r="H88" s="13" t="s">
        <v>397</v>
      </c>
      <c r="I88" s="15">
        <v>1</v>
      </c>
      <c r="J88" s="13" t="s">
        <v>36</v>
      </c>
      <c r="K88" s="16">
        <v>109592</v>
      </c>
      <c r="L88" s="24" t="str">
        <f>IF(Orders!$K88&lt;=50,"Low",IF(Orders!$K88&gt;=200000,"High","Medium"))</f>
        <v>Medium</v>
      </c>
    </row>
    <row r="89" spans="1:12" x14ac:dyDescent="0.35">
      <c r="A89" s="12">
        <v>5000</v>
      </c>
      <c r="B89" s="17" t="s">
        <v>394</v>
      </c>
      <c r="C89" s="18">
        <v>43496</v>
      </c>
      <c r="D89" s="18">
        <v>43500</v>
      </c>
      <c r="E89" s="17" t="s">
        <v>19</v>
      </c>
      <c r="F89" s="17" t="s">
        <v>395</v>
      </c>
      <c r="G89" s="19" t="str">
        <f>INDEX(Table12[[#This Row],[State]],MATCH(Orders!F89,Table12[[#This Row],[Customer ID]],0))</f>
        <v>California</v>
      </c>
      <c r="H89" s="17" t="s">
        <v>399</v>
      </c>
      <c r="I89" s="19">
        <v>5</v>
      </c>
      <c r="J89" s="17" t="s">
        <v>70</v>
      </c>
      <c r="K89" s="10">
        <v>56.7</v>
      </c>
      <c r="L89" s="25" t="str">
        <f>IF(Orders!$K89&lt;=50,"Low",IF(Orders!$K89&gt;=200000,"High","Medium"))</f>
        <v>Medium</v>
      </c>
    </row>
    <row r="90" spans="1:12" x14ac:dyDescent="0.35">
      <c r="A90" s="11">
        <v>5114</v>
      </c>
      <c r="B90" s="13" t="s">
        <v>401</v>
      </c>
      <c r="C90" s="14">
        <v>43496</v>
      </c>
      <c r="D90" s="14">
        <v>43498</v>
      </c>
      <c r="E90" s="13" t="s">
        <v>94</v>
      </c>
      <c r="F90" s="13" t="s">
        <v>402</v>
      </c>
      <c r="G90" s="15" t="str">
        <f>INDEX(Table12[[#This Row],[State]],MATCH(Orders!F90,Table12[[#This Row],[Customer ID]],0))</f>
        <v>Texas</v>
      </c>
      <c r="H90" s="13" t="s">
        <v>405</v>
      </c>
      <c r="I90" s="15">
        <v>3</v>
      </c>
      <c r="J90" s="13" t="s">
        <v>36</v>
      </c>
      <c r="K90" s="16">
        <v>15552</v>
      </c>
      <c r="L90" s="24" t="str">
        <f>IF(Orders!$K90&lt;=50,"Low",IF(Orders!$K90&gt;=200000,"High","Medium"))</f>
        <v>Medium</v>
      </c>
    </row>
    <row r="91" spans="1:12" x14ac:dyDescent="0.35">
      <c r="A91" s="12">
        <v>7505</v>
      </c>
      <c r="B91" s="17" t="s">
        <v>407</v>
      </c>
      <c r="C91" s="18">
        <v>43496</v>
      </c>
      <c r="D91" s="18">
        <v>43500</v>
      </c>
      <c r="E91" s="17" t="s">
        <v>94</v>
      </c>
      <c r="F91" s="17" t="s">
        <v>408</v>
      </c>
      <c r="G91" s="19" t="str">
        <f>INDEX(Table12[[#This Row],[State]],MATCH(Orders!F91,Table12[[#This Row],[Customer ID]],0))</f>
        <v>New Jersey</v>
      </c>
      <c r="H91" s="17" t="s">
        <v>411</v>
      </c>
      <c r="I91" s="19">
        <v>2</v>
      </c>
      <c r="J91" s="17" t="s">
        <v>36</v>
      </c>
      <c r="K91" s="10">
        <v>23.36</v>
      </c>
      <c r="L91" s="25" t="str">
        <f>IF(Orders!$K91&lt;=50,"Low",IF(Orders!$K91&gt;=200000,"High","Medium"))</f>
        <v>Low</v>
      </c>
    </row>
    <row r="92" spans="1:12" x14ac:dyDescent="0.35">
      <c r="A92" s="11">
        <v>8761</v>
      </c>
      <c r="B92" s="13" t="s">
        <v>413</v>
      </c>
      <c r="C92" s="14">
        <v>43496</v>
      </c>
      <c r="D92" s="14">
        <v>43502</v>
      </c>
      <c r="E92" s="13" t="s">
        <v>19</v>
      </c>
      <c r="F92" s="13" t="s">
        <v>414</v>
      </c>
      <c r="G92" s="15" t="str">
        <f>INDEX(Table12[[#This Row],[State]],MATCH(Orders!F92,Table12[[#This Row],[Customer ID]],0))</f>
        <v>Georgia</v>
      </c>
      <c r="H92" s="13" t="s">
        <v>417</v>
      </c>
      <c r="I92" s="15">
        <v>1</v>
      </c>
      <c r="J92" s="13" t="s">
        <v>31</v>
      </c>
      <c r="K92" s="16">
        <v>1270.99</v>
      </c>
      <c r="L92" s="24" t="str">
        <f>IF(Orders!$K92&lt;=50,"Low",IF(Orders!$K92&gt;=200000,"High","Medium"))</f>
        <v>Medium</v>
      </c>
    </row>
    <row r="93" spans="1:12" x14ac:dyDescent="0.35">
      <c r="A93" s="12">
        <v>8762</v>
      </c>
      <c r="B93" s="17" t="s">
        <v>413</v>
      </c>
      <c r="C93" s="18">
        <v>43496</v>
      </c>
      <c r="D93" s="18">
        <v>43502</v>
      </c>
      <c r="E93" s="17" t="s">
        <v>19</v>
      </c>
      <c r="F93" s="17" t="s">
        <v>414</v>
      </c>
      <c r="G93" s="19" t="str">
        <f>INDEX(Table12[[#This Row],[State]],MATCH(Orders!F93,Table12[[#This Row],[Customer ID]],0))</f>
        <v>Georgia</v>
      </c>
      <c r="H93" s="17" t="s">
        <v>419</v>
      </c>
      <c r="I93" s="19">
        <v>8</v>
      </c>
      <c r="J93" s="17" t="s">
        <v>36</v>
      </c>
      <c r="K93" s="10">
        <v>125.36</v>
      </c>
      <c r="L93" s="25" t="str">
        <f>IF(Orders!$K93&lt;=50,"Low",IF(Orders!$K93&gt;=200000,"High","Medium"))</f>
        <v>Medium</v>
      </c>
    </row>
    <row r="94" spans="1:12" x14ac:dyDescent="0.35">
      <c r="A94" s="11">
        <v>3242</v>
      </c>
      <c r="B94" s="13" t="s">
        <v>421</v>
      </c>
      <c r="C94" s="14">
        <v>43497</v>
      </c>
      <c r="D94" s="14">
        <v>43499</v>
      </c>
      <c r="E94" s="13" t="s">
        <v>38</v>
      </c>
      <c r="F94" s="13" t="s">
        <v>422</v>
      </c>
      <c r="G94" s="15" t="str">
        <f>INDEX(Table12[[#This Row],[State]],MATCH(Orders!F94,Table12[[#This Row],[Customer ID]],0))</f>
        <v>Virginia</v>
      </c>
      <c r="H94" s="13" t="s">
        <v>426</v>
      </c>
      <c r="I94" s="15">
        <v>5</v>
      </c>
      <c r="J94" s="13" t="s">
        <v>70</v>
      </c>
      <c r="K94" s="16">
        <v>56.45</v>
      </c>
      <c r="L94" s="24" t="str">
        <f>IF(Orders!$K94&lt;=50,"Low",IF(Orders!$K94&gt;=200000,"High","Medium"))</f>
        <v>Medium</v>
      </c>
    </row>
    <row r="95" spans="1:12" x14ac:dyDescent="0.35">
      <c r="A95" s="12">
        <v>8404</v>
      </c>
      <c r="B95" s="17" t="s">
        <v>428</v>
      </c>
      <c r="C95" s="18">
        <v>43497</v>
      </c>
      <c r="D95" s="18">
        <v>43503</v>
      </c>
      <c r="E95" s="17" t="s">
        <v>19</v>
      </c>
      <c r="F95" s="17" t="s">
        <v>429</v>
      </c>
      <c r="G95" s="19" t="str">
        <f>INDEX(Table12[[#This Row],[State]],MATCH(Orders!F95,Table12[[#This Row],[Customer ID]],0))</f>
        <v>California</v>
      </c>
      <c r="H95" s="17" t="s">
        <v>431</v>
      </c>
      <c r="I95" s="19">
        <v>4</v>
      </c>
      <c r="J95" s="17" t="s">
        <v>31</v>
      </c>
      <c r="K95" s="10">
        <v>1105.52</v>
      </c>
      <c r="L95" s="25" t="str">
        <f>IF(Orders!$K95&lt;=50,"Low",IF(Orders!$K95&gt;=200000,"High","Medium"))</f>
        <v>Medium</v>
      </c>
    </row>
    <row r="96" spans="1:12" x14ac:dyDescent="0.35">
      <c r="A96" s="11">
        <v>5614</v>
      </c>
      <c r="B96" s="13" t="s">
        <v>433</v>
      </c>
      <c r="C96" s="14">
        <v>43498</v>
      </c>
      <c r="D96" s="14">
        <v>43503</v>
      </c>
      <c r="E96" s="13" t="s">
        <v>19</v>
      </c>
      <c r="F96" s="13" t="s">
        <v>434</v>
      </c>
      <c r="G96" s="15" t="str">
        <f>INDEX(Table12[[#This Row],[State]],MATCH(Orders!F96,Table12[[#This Row],[Customer ID]],0))</f>
        <v>New York</v>
      </c>
      <c r="H96" s="13" t="s">
        <v>436</v>
      </c>
      <c r="I96" s="15">
        <v>2</v>
      </c>
      <c r="J96" s="13" t="s">
        <v>70</v>
      </c>
      <c r="K96" s="16">
        <v>117.96</v>
      </c>
      <c r="L96" s="24" t="str">
        <f>IF(Orders!$K96&lt;=50,"Low",IF(Orders!$K96&gt;=200000,"High","Medium"))</f>
        <v>Medium</v>
      </c>
    </row>
    <row r="97" spans="1:12" x14ac:dyDescent="0.35">
      <c r="A97" s="12">
        <v>8489</v>
      </c>
      <c r="B97" s="17" t="s">
        <v>438</v>
      </c>
      <c r="C97" s="18">
        <v>43498</v>
      </c>
      <c r="D97" s="18">
        <v>43500</v>
      </c>
      <c r="E97" s="17" t="s">
        <v>94</v>
      </c>
      <c r="F97" s="17" t="s">
        <v>439</v>
      </c>
      <c r="G97" s="19" t="str">
        <f>INDEX(Table12[[#This Row],[State]],MATCH(Orders!F97,Table12[[#This Row],[Customer ID]],0))</f>
        <v>Virginia</v>
      </c>
      <c r="H97" s="17" t="s">
        <v>441</v>
      </c>
      <c r="I97" s="19">
        <v>5</v>
      </c>
      <c r="J97" s="17" t="s">
        <v>70</v>
      </c>
      <c r="K97" s="10">
        <v>4749.95</v>
      </c>
      <c r="L97" s="25" t="str">
        <f>IF(Orders!$K97&lt;=50,"Low",IF(Orders!$K97&gt;=200000,"High","Medium"))</f>
        <v>Medium</v>
      </c>
    </row>
    <row r="98" spans="1:12" x14ac:dyDescent="0.35">
      <c r="A98" s="11">
        <v>8490</v>
      </c>
      <c r="B98" s="13" t="s">
        <v>438</v>
      </c>
      <c r="C98" s="14">
        <v>43498</v>
      </c>
      <c r="D98" s="14">
        <v>43500</v>
      </c>
      <c r="E98" s="13" t="s">
        <v>94</v>
      </c>
      <c r="F98" s="13" t="s">
        <v>439</v>
      </c>
      <c r="G98" s="15" t="str">
        <f>INDEX(Table12[[#This Row],[State]],MATCH(Orders!F98,Table12[[#This Row],[Customer ID]],0))</f>
        <v>Virginia</v>
      </c>
      <c r="H98" s="13" t="s">
        <v>444</v>
      </c>
      <c r="I98" s="15">
        <v>8</v>
      </c>
      <c r="J98" s="13" t="s">
        <v>70</v>
      </c>
      <c r="K98" s="16">
        <v>36.4</v>
      </c>
      <c r="L98" s="24" t="str">
        <f>IF(Orders!$K98&lt;=50,"Low",IF(Orders!$K98&gt;=200000,"High","Medium"))</f>
        <v>Low</v>
      </c>
    </row>
    <row r="99" spans="1:12" x14ac:dyDescent="0.35">
      <c r="A99" s="12">
        <v>8491</v>
      </c>
      <c r="B99" s="17" t="s">
        <v>438</v>
      </c>
      <c r="C99" s="18">
        <v>43498</v>
      </c>
      <c r="D99" s="18">
        <v>43500</v>
      </c>
      <c r="E99" s="17" t="s">
        <v>94</v>
      </c>
      <c r="F99" s="17" t="s">
        <v>439</v>
      </c>
      <c r="G99" s="19" t="str">
        <f>INDEX(Table12[[#This Row],[State]],MATCH(Orders!F99,Table12[[#This Row],[Customer ID]],0))</f>
        <v>Virginia</v>
      </c>
      <c r="H99" s="17" t="s">
        <v>446</v>
      </c>
      <c r="I99" s="19">
        <v>7</v>
      </c>
      <c r="J99" s="17" t="s">
        <v>31</v>
      </c>
      <c r="K99" s="10">
        <v>18.690000000000001</v>
      </c>
      <c r="L99" s="25" t="str">
        <f>IF(Orders!$K99&lt;=50,"Low",IF(Orders!$K99&gt;=200000,"High","Medium"))</f>
        <v>Low</v>
      </c>
    </row>
    <row r="100" spans="1:12" x14ac:dyDescent="0.35">
      <c r="A100" s="11">
        <v>8513</v>
      </c>
      <c r="B100" s="13" t="s">
        <v>448</v>
      </c>
      <c r="C100" s="14">
        <v>43498</v>
      </c>
      <c r="D100" s="14">
        <v>43504</v>
      </c>
      <c r="E100" s="13" t="s">
        <v>19</v>
      </c>
      <c r="F100" s="13" t="s">
        <v>449</v>
      </c>
      <c r="G100" s="15" t="str">
        <f>INDEX(Table12[[#This Row],[State]],MATCH(Orders!F100,Table12[[#This Row],[Customer ID]],0))</f>
        <v>Texas</v>
      </c>
      <c r="H100" s="13" t="s">
        <v>452</v>
      </c>
      <c r="I100" s="15">
        <v>2</v>
      </c>
      <c r="J100" s="13" t="s">
        <v>70</v>
      </c>
      <c r="K100" s="16">
        <v>73784</v>
      </c>
      <c r="L100" s="24" t="str">
        <f>IF(Orders!$K100&lt;=50,"Low",IF(Orders!$K100&gt;=200000,"High","Medium"))</f>
        <v>Medium</v>
      </c>
    </row>
    <row r="101" spans="1:12" x14ac:dyDescent="0.35">
      <c r="A101" s="12">
        <v>5754</v>
      </c>
      <c r="B101" s="17" t="s">
        <v>454</v>
      </c>
      <c r="C101" s="18">
        <v>43499</v>
      </c>
      <c r="D101" s="18">
        <v>43506</v>
      </c>
      <c r="E101" s="17" t="s">
        <v>19</v>
      </c>
      <c r="F101" s="17" t="s">
        <v>455</v>
      </c>
      <c r="G101" s="19" t="str">
        <f>INDEX(Table12[[#This Row],[State]],MATCH(Orders!F101,Table12[[#This Row],[Customer ID]],0))</f>
        <v>Kentucky</v>
      </c>
      <c r="H101" s="17" t="s">
        <v>459</v>
      </c>
      <c r="I101" s="19">
        <v>4</v>
      </c>
      <c r="J101" s="17" t="s">
        <v>70</v>
      </c>
      <c r="K101" s="10">
        <v>866.4</v>
      </c>
      <c r="L101" s="25" t="str">
        <f>IF(Orders!$K101&lt;=50,"Low",IF(Orders!$K101&gt;=200000,"High","Medium"))</f>
        <v>Medium</v>
      </c>
    </row>
    <row r="102" spans="1:12" x14ac:dyDescent="0.35">
      <c r="A102" s="11">
        <v>6043</v>
      </c>
      <c r="B102" s="13" t="s">
        <v>461</v>
      </c>
      <c r="C102" s="14">
        <v>43500</v>
      </c>
      <c r="D102" s="14">
        <v>43504</v>
      </c>
      <c r="E102" s="13" t="s">
        <v>19</v>
      </c>
      <c r="F102" s="13" t="s">
        <v>462</v>
      </c>
      <c r="G102" s="15" t="str">
        <f>INDEX(Table12[[#This Row],[State]],MATCH(Orders!F102,Table12[[#This Row],[Customer ID]],0))</f>
        <v>Arizona</v>
      </c>
      <c r="H102" s="13" t="s">
        <v>466</v>
      </c>
      <c r="I102" s="15">
        <v>2</v>
      </c>
      <c r="J102" s="13" t="s">
        <v>70</v>
      </c>
      <c r="K102" s="16">
        <v>14368</v>
      </c>
      <c r="L102" s="24" t="str">
        <f>IF(Orders!$K102&lt;=50,"Low",IF(Orders!$K102&gt;=200000,"High","Medium"))</f>
        <v>Medium</v>
      </c>
    </row>
    <row r="103" spans="1:12" x14ac:dyDescent="0.35">
      <c r="A103" s="12">
        <v>9068</v>
      </c>
      <c r="B103" s="17" t="s">
        <v>468</v>
      </c>
      <c r="C103" s="18">
        <v>43500</v>
      </c>
      <c r="D103" s="18">
        <v>43506</v>
      </c>
      <c r="E103" s="17" t="s">
        <v>19</v>
      </c>
      <c r="F103" s="17" t="s">
        <v>469</v>
      </c>
      <c r="G103" s="19" t="str">
        <f>INDEX(Table12[[#This Row],[State]],MATCH(Orders!F103,Table12[[#This Row],[Customer ID]],0))</f>
        <v>Maryland</v>
      </c>
      <c r="H103" s="17" t="s">
        <v>60</v>
      </c>
      <c r="I103" s="19">
        <v>2</v>
      </c>
      <c r="J103" s="17" t="s">
        <v>70</v>
      </c>
      <c r="K103" s="10">
        <v>90.48</v>
      </c>
      <c r="L103" s="25" t="str">
        <f>IF(Orders!$K103&lt;=50,"Low",IF(Orders!$K103&gt;=200000,"High","Medium"))</f>
        <v>Medium</v>
      </c>
    </row>
    <row r="104" spans="1:12" x14ac:dyDescent="0.35">
      <c r="A104" s="11">
        <v>9521</v>
      </c>
      <c r="B104" s="13" t="s">
        <v>472</v>
      </c>
      <c r="C104" s="14">
        <v>43500</v>
      </c>
      <c r="D104" s="14">
        <v>43505</v>
      </c>
      <c r="E104" s="13" t="s">
        <v>19</v>
      </c>
      <c r="F104" s="13" t="s">
        <v>473</v>
      </c>
      <c r="G104" s="15" t="str">
        <f>INDEX(Table12[[#This Row],[State]],MATCH(Orders!F104,Table12[[#This Row],[Customer ID]],0))</f>
        <v>California</v>
      </c>
      <c r="H104" s="13" t="s">
        <v>475</v>
      </c>
      <c r="I104" s="15">
        <v>2</v>
      </c>
      <c r="J104" s="13" t="s">
        <v>70</v>
      </c>
      <c r="K104" s="16">
        <v>93.02</v>
      </c>
      <c r="L104" s="24" t="str">
        <f>IF(Orders!$K104&lt;=50,"Low",IF(Orders!$K104&gt;=200000,"High","Medium"))</f>
        <v>Medium</v>
      </c>
    </row>
    <row r="105" spans="1:12" x14ac:dyDescent="0.35">
      <c r="A105" s="12">
        <v>1383</v>
      </c>
      <c r="B105" s="17" t="s">
        <v>477</v>
      </c>
      <c r="C105" s="18">
        <v>43501</v>
      </c>
      <c r="D105" s="18">
        <v>43501</v>
      </c>
      <c r="E105" s="17" t="s">
        <v>208</v>
      </c>
      <c r="F105" s="17" t="s">
        <v>478</v>
      </c>
      <c r="G105" s="19" t="str">
        <f>INDEX(Table12[[#This Row],[State]],MATCH(Orders!F105,Table12[[#This Row],[Customer ID]],0))</f>
        <v>Georgia</v>
      </c>
      <c r="H105" s="17" t="s">
        <v>481</v>
      </c>
      <c r="I105" s="19">
        <v>1</v>
      </c>
      <c r="J105" s="17" t="s">
        <v>70</v>
      </c>
      <c r="K105" s="10">
        <v>80.98</v>
      </c>
      <c r="L105" s="25" t="str">
        <f>IF(Orders!$K105&lt;=50,"Low",IF(Orders!$K105&gt;=200000,"High","Medium"))</f>
        <v>Medium</v>
      </c>
    </row>
    <row r="106" spans="1:12" x14ac:dyDescent="0.35">
      <c r="A106" s="11">
        <v>1384</v>
      </c>
      <c r="B106" s="13" t="s">
        <v>477</v>
      </c>
      <c r="C106" s="14">
        <v>43501</v>
      </c>
      <c r="D106" s="14">
        <v>43501</v>
      </c>
      <c r="E106" s="13" t="s">
        <v>208</v>
      </c>
      <c r="F106" s="13" t="s">
        <v>478</v>
      </c>
      <c r="G106" s="15" t="str">
        <f>INDEX(Table12[[#This Row],[State]],MATCH(Orders!F106,Table12[[#This Row],[Customer ID]],0))</f>
        <v>Georgia</v>
      </c>
      <c r="H106" s="13" t="s">
        <v>483</v>
      </c>
      <c r="I106" s="15">
        <v>9</v>
      </c>
      <c r="J106" s="13" t="s">
        <v>31</v>
      </c>
      <c r="K106" s="16">
        <v>348.84</v>
      </c>
      <c r="L106" s="24" t="str">
        <f>IF(Orders!$K106&lt;=50,"Low",IF(Orders!$K106&gt;=200000,"High","Medium"))</f>
        <v>Medium</v>
      </c>
    </row>
    <row r="107" spans="1:12" x14ac:dyDescent="0.35">
      <c r="A107" s="12">
        <v>1385</v>
      </c>
      <c r="B107" s="17" t="s">
        <v>477</v>
      </c>
      <c r="C107" s="18">
        <v>43501</v>
      </c>
      <c r="D107" s="18">
        <v>43501</v>
      </c>
      <c r="E107" s="17" t="s">
        <v>208</v>
      </c>
      <c r="F107" s="17" t="s">
        <v>478</v>
      </c>
      <c r="G107" s="19" t="str">
        <f>INDEX(Table12[[#This Row],[State]],MATCH(Orders!F107,Table12[[#This Row],[Customer ID]],0))</f>
        <v>Georgia</v>
      </c>
      <c r="H107" s="17" t="s">
        <v>485</v>
      </c>
      <c r="I107" s="19">
        <v>5</v>
      </c>
      <c r="J107" s="17" t="s">
        <v>31</v>
      </c>
      <c r="K107" s="10">
        <v>9.4499999999999993</v>
      </c>
      <c r="L107" s="25" t="str">
        <f>IF(Orders!$K107&lt;=50,"Low",IF(Orders!$K107&gt;=200000,"High","Medium"))</f>
        <v>Low</v>
      </c>
    </row>
    <row r="108" spans="1:12" x14ac:dyDescent="0.35">
      <c r="A108" s="11">
        <v>1386</v>
      </c>
      <c r="B108" s="13" t="s">
        <v>477</v>
      </c>
      <c r="C108" s="14">
        <v>43501</v>
      </c>
      <c r="D108" s="14">
        <v>43501</v>
      </c>
      <c r="E108" s="13" t="s">
        <v>208</v>
      </c>
      <c r="F108" s="13" t="s">
        <v>478</v>
      </c>
      <c r="G108" s="15" t="str">
        <f>INDEX(Table12[[#This Row],[State]],MATCH(Orders!F108,Table12[[#This Row],[Customer ID]],0))</f>
        <v>Georgia</v>
      </c>
      <c r="H108" s="13" t="s">
        <v>487</v>
      </c>
      <c r="I108" s="15">
        <v>3</v>
      </c>
      <c r="J108" s="13" t="s">
        <v>31</v>
      </c>
      <c r="K108" s="16">
        <v>18.84</v>
      </c>
      <c r="L108" s="24" t="str">
        <f>IF(Orders!$K108&lt;=50,"Low",IF(Orders!$K108&gt;=200000,"High","Medium"))</f>
        <v>Low</v>
      </c>
    </row>
    <row r="109" spans="1:12" x14ac:dyDescent="0.35">
      <c r="A109" s="12">
        <v>1387</v>
      </c>
      <c r="B109" s="17" t="s">
        <v>477</v>
      </c>
      <c r="C109" s="18">
        <v>43501</v>
      </c>
      <c r="D109" s="18">
        <v>43501</v>
      </c>
      <c r="E109" s="17" t="s">
        <v>208</v>
      </c>
      <c r="F109" s="17" t="s">
        <v>478</v>
      </c>
      <c r="G109" s="19" t="str">
        <f>INDEX(Table12[[#This Row],[State]],MATCH(Orders!F109,Table12[[#This Row],[Customer ID]],0))</f>
        <v>Georgia</v>
      </c>
      <c r="H109" s="17" t="s">
        <v>489</v>
      </c>
      <c r="I109" s="19">
        <v>2</v>
      </c>
      <c r="J109" s="17" t="s">
        <v>70</v>
      </c>
      <c r="K109" s="10">
        <v>239.98</v>
      </c>
      <c r="L109" s="25" t="str">
        <f>IF(Orders!$K109&lt;=50,"Low",IF(Orders!$K109&gt;=200000,"High","Medium"))</f>
        <v>Medium</v>
      </c>
    </row>
    <row r="110" spans="1:12" x14ac:dyDescent="0.35">
      <c r="A110" s="11">
        <v>1388</v>
      </c>
      <c r="B110" s="13" t="s">
        <v>477</v>
      </c>
      <c r="C110" s="14">
        <v>43501</v>
      </c>
      <c r="D110" s="14">
        <v>43501</v>
      </c>
      <c r="E110" s="13" t="s">
        <v>208</v>
      </c>
      <c r="F110" s="13" t="s">
        <v>478</v>
      </c>
      <c r="G110" s="15" t="str">
        <f>INDEX(Table12[[#This Row],[State]],MATCH(Orders!F110,Table12[[#This Row],[Customer ID]],0))</f>
        <v>Georgia</v>
      </c>
      <c r="H110" s="13" t="s">
        <v>491</v>
      </c>
      <c r="I110" s="15">
        <v>2</v>
      </c>
      <c r="J110" s="13" t="s">
        <v>70</v>
      </c>
      <c r="K110" s="16">
        <v>167.96</v>
      </c>
      <c r="L110" s="24" t="str">
        <f>IF(Orders!$K110&lt;=50,"Low",IF(Orders!$K110&gt;=200000,"High","Medium"))</f>
        <v>Medium</v>
      </c>
    </row>
    <row r="111" spans="1:12" x14ac:dyDescent="0.35">
      <c r="A111" s="12">
        <v>1389</v>
      </c>
      <c r="B111" s="17" t="s">
        <v>477</v>
      </c>
      <c r="C111" s="18">
        <v>43501</v>
      </c>
      <c r="D111" s="18">
        <v>43501</v>
      </c>
      <c r="E111" s="17" t="s">
        <v>208</v>
      </c>
      <c r="F111" s="17" t="s">
        <v>478</v>
      </c>
      <c r="G111" s="19" t="str">
        <f>INDEX(Table12[[#This Row],[State]],MATCH(Orders!F111,Table12[[#This Row],[Customer ID]],0))</f>
        <v>Georgia</v>
      </c>
      <c r="H111" s="17" t="s">
        <v>493</v>
      </c>
      <c r="I111" s="19">
        <v>3</v>
      </c>
      <c r="J111" s="17" t="s">
        <v>70</v>
      </c>
      <c r="K111" s="10">
        <v>104.85</v>
      </c>
      <c r="L111" s="25" t="str">
        <f>IF(Orders!$K111&lt;=50,"Low",IF(Orders!$K111&gt;=200000,"High","Medium"))</f>
        <v>Medium</v>
      </c>
    </row>
    <row r="112" spans="1:12" x14ac:dyDescent="0.35">
      <c r="A112" s="11">
        <v>1390</v>
      </c>
      <c r="B112" s="13" t="s">
        <v>477</v>
      </c>
      <c r="C112" s="14">
        <v>43501</v>
      </c>
      <c r="D112" s="14">
        <v>43501</v>
      </c>
      <c r="E112" s="13" t="s">
        <v>208</v>
      </c>
      <c r="F112" s="13" t="s">
        <v>478</v>
      </c>
      <c r="G112" s="15" t="str">
        <f>INDEX(Table12[[#This Row],[State]],MATCH(Orders!F112,Table12[[#This Row],[Customer ID]],0))</f>
        <v>Georgia</v>
      </c>
      <c r="H112" s="13" t="s">
        <v>495</v>
      </c>
      <c r="I112" s="15">
        <v>3</v>
      </c>
      <c r="J112" s="13" t="s">
        <v>70</v>
      </c>
      <c r="K112" s="16">
        <v>484.83</v>
      </c>
      <c r="L112" s="24" t="str">
        <f>IF(Orders!$K112&lt;=50,"Low",IF(Orders!$K112&gt;=200000,"High","Medium"))</f>
        <v>Medium</v>
      </c>
    </row>
    <row r="113" spans="1:12" x14ac:dyDescent="0.35">
      <c r="A113" s="12">
        <v>1391</v>
      </c>
      <c r="B113" s="17" t="s">
        <v>477</v>
      </c>
      <c r="C113" s="18">
        <v>43501</v>
      </c>
      <c r="D113" s="18">
        <v>43501</v>
      </c>
      <c r="E113" s="17" t="s">
        <v>208</v>
      </c>
      <c r="F113" s="17" t="s">
        <v>478</v>
      </c>
      <c r="G113" s="19" t="str">
        <f>INDEX(Table12[[#This Row],[State]],MATCH(Orders!F113,Table12[[#This Row],[Customer ID]],0))</f>
        <v>Georgia</v>
      </c>
      <c r="H113" s="17" t="s">
        <v>497</v>
      </c>
      <c r="I113" s="19">
        <v>3</v>
      </c>
      <c r="J113" s="17" t="s">
        <v>31</v>
      </c>
      <c r="K113" s="10">
        <v>122.97</v>
      </c>
      <c r="L113" s="25" t="str">
        <f>IF(Orders!$K113&lt;=50,"Low",IF(Orders!$K113&gt;=200000,"High","Medium"))</f>
        <v>Medium</v>
      </c>
    </row>
    <row r="114" spans="1:12" x14ac:dyDescent="0.35">
      <c r="A114" s="11">
        <v>1392</v>
      </c>
      <c r="B114" s="13" t="s">
        <v>477</v>
      </c>
      <c r="C114" s="14">
        <v>43501</v>
      </c>
      <c r="D114" s="14">
        <v>43501</v>
      </c>
      <c r="E114" s="13" t="s">
        <v>208</v>
      </c>
      <c r="F114" s="13" t="s">
        <v>478</v>
      </c>
      <c r="G114" s="15" t="str">
        <f>INDEX(Table12[[#This Row],[State]],MATCH(Orders!F114,Table12[[#This Row],[Customer ID]],0))</f>
        <v>Georgia</v>
      </c>
      <c r="H114" s="13" t="s">
        <v>499</v>
      </c>
      <c r="I114" s="15">
        <v>3</v>
      </c>
      <c r="J114" s="13" t="s">
        <v>70</v>
      </c>
      <c r="K114" s="16">
        <v>154.44</v>
      </c>
      <c r="L114" s="24" t="str">
        <f>IF(Orders!$K114&lt;=50,"Low",IF(Orders!$K114&gt;=200000,"High","Medium"))</f>
        <v>Medium</v>
      </c>
    </row>
    <row r="115" spans="1:12" x14ac:dyDescent="0.35">
      <c r="A115" s="12">
        <v>1393</v>
      </c>
      <c r="B115" s="17" t="s">
        <v>477</v>
      </c>
      <c r="C115" s="18">
        <v>43501</v>
      </c>
      <c r="D115" s="18">
        <v>43501</v>
      </c>
      <c r="E115" s="17" t="s">
        <v>208</v>
      </c>
      <c r="F115" s="17" t="s">
        <v>478</v>
      </c>
      <c r="G115" s="19" t="str">
        <f>INDEX(Table12[[#This Row],[State]],MATCH(Orders!F115,Table12[[#This Row],[Customer ID]],0))</f>
        <v>Georgia</v>
      </c>
      <c r="H115" s="17" t="s">
        <v>382</v>
      </c>
      <c r="I115" s="19">
        <v>7</v>
      </c>
      <c r="J115" s="17" t="s">
        <v>70</v>
      </c>
      <c r="K115" s="10">
        <v>342.37</v>
      </c>
      <c r="L115" s="25" t="str">
        <f>IF(Orders!$K115&lt;=50,"Low",IF(Orders!$K115&gt;=200000,"High","Medium"))</f>
        <v>Medium</v>
      </c>
    </row>
    <row r="116" spans="1:12" x14ac:dyDescent="0.35">
      <c r="A116" s="11">
        <v>8142</v>
      </c>
      <c r="B116" s="13" t="s">
        <v>501</v>
      </c>
      <c r="C116" s="14">
        <v>43501</v>
      </c>
      <c r="D116" s="14">
        <v>43506</v>
      </c>
      <c r="E116" s="13" t="s">
        <v>19</v>
      </c>
      <c r="F116" s="13" t="s">
        <v>502</v>
      </c>
      <c r="G116" s="15" t="str">
        <f>INDEX(Table12[[#This Row],[State]],MATCH(Orders!F116,Table12[[#This Row],[Customer ID]],0))</f>
        <v>California</v>
      </c>
      <c r="H116" s="13" t="s">
        <v>504</v>
      </c>
      <c r="I116" s="15">
        <v>3</v>
      </c>
      <c r="J116" s="13" t="s">
        <v>70</v>
      </c>
      <c r="K116" s="16">
        <v>14.73</v>
      </c>
      <c r="L116" s="24" t="str">
        <f>IF(Orders!$K116&lt;=50,"Low",IF(Orders!$K116&gt;=200000,"High","Medium"))</f>
        <v>Low</v>
      </c>
    </row>
    <row r="117" spans="1:12" x14ac:dyDescent="0.35">
      <c r="A117" s="12">
        <v>8143</v>
      </c>
      <c r="B117" s="17" t="s">
        <v>501</v>
      </c>
      <c r="C117" s="18">
        <v>43501</v>
      </c>
      <c r="D117" s="18">
        <v>43506</v>
      </c>
      <c r="E117" s="17" t="s">
        <v>19</v>
      </c>
      <c r="F117" s="17" t="s">
        <v>502</v>
      </c>
      <c r="G117" s="19" t="str">
        <f>INDEX(Table12[[#This Row],[State]],MATCH(Orders!F117,Table12[[#This Row],[Customer ID]],0))</f>
        <v>California</v>
      </c>
      <c r="H117" s="17" t="s">
        <v>506</v>
      </c>
      <c r="I117" s="19">
        <v>3</v>
      </c>
      <c r="J117" s="17" t="s">
        <v>31</v>
      </c>
      <c r="K117" s="10">
        <v>186.54</v>
      </c>
      <c r="L117" s="25" t="str">
        <f>IF(Orders!$K117&lt;=50,"Low",IF(Orders!$K117&gt;=200000,"High","Medium"))</f>
        <v>Medium</v>
      </c>
    </row>
    <row r="118" spans="1:12" x14ac:dyDescent="0.35">
      <c r="A118" s="11">
        <v>8144</v>
      </c>
      <c r="B118" s="13" t="s">
        <v>501</v>
      </c>
      <c r="C118" s="14">
        <v>43501</v>
      </c>
      <c r="D118" s="14">
        <v>43506</v>
      </c>
      <c r="E118" s="13" t="s">
        <v>19</v>
      </c>
      <c r="F118" s="13" t="s">
        <v>502</v>
      </c>
      <c r="G118" s="15" t="str">
        <f>INDEX(Table12[[#This Row],[State]],MATCH(Orders!F118,Table12[[#This Row],[Customer ID]],0))</f>
        <v>California</v>
      </c>
      <c r="H118" s="13" t="s">
        <v>346</v>
      </c>
      <c r="I118" s="15">
        <v>4</v>
      </c>
      <c r="J118" s="13" t="s">
        <v>70</v>
      </c>
      <c r="K118" s="16">
        <v>557728</v>
      </c>
      <c r="L118" s="24" t="str">
        <f>IF(Orders!$K118&lt;=50,"Low",IF(Orders!$K118&gt;=200000,"High","Medium"))</f>
        <v>High</v>
      </c>
    </row>
    <row r="119" spans="1:12" x14ac:dyDescent="0.35">
      <c r="A119" s="12">
        <v>8145</v>
      </c>
      <c r="B119" s="17" t="s">
        <v>501</v>
      </c>
      <c r="C119" s="18">
        <v>43501</v>
      </c>
      <c r="D119" s="18">
        <v>43506</v>
      </c>
      <c r="E119" s="17" t="s">
        <v>19</v>
      </c>
      <c r="F119" s="17" t="s">
        <v>502</v>
      </c>
      <c r="G119" s="19" t="str">
        <f>INDEX(Table12[[#This Row],[State]],MATCH(Orders!F119,Table12[[#This Row],[Customer ID]],0))</f>
        <v>California</v>
      </c>
      <c r="H119" s="17" t="s">
        <v>508</v>
      </c>
      <c r="I119" s="19">
        <v>4</v>
      </c>
      <c r="J119" s="17" t="s">
        <v>70</v>
      </c>
      <c r="K119" s="10">
        <v>159968</v>
      </c>
      <c r="L119" s="25" t="str">
        <f>IF(Orders!$K119&lt;=50,"Low",IF(Orders!$K119&gt;=200000,"High","Medium"))</f>
        <v>Medium</v>
      </c>
    </row>
    <row r="120" spans="1:12" x14ac:dyDescent="0.35">
      <c r="A120" s="11">
        <v>5810</v>
      </c>
      <c r="B120" s="13" t="s">
        <v>510</v>
      </c>
      <c r="C120" s="14">
        <v>43502</v>
      </c>
      <c r="D120" s="14">
        <v>43507</v>
      </c>
      <c r="E120" s="13" t="s">
        <v>19</v>
      </c>
      <c r="F120" s="13" t="s">
        <v>511</v>
      </c>
      <c r="G120" s="15" t="str">
        <f>INDEX(Table12[[#This Row],[State]],MATCH(Orders!F120,Table12[[#This Row],[Customer ID]],0))</f>
        <v>Tennessee</v>
      </c>
      <c r="H120" s="13" t="s">
        <v>515</v>
      </c>
      <c r="I120" s="15">
        <v>4</v>
      </c>
      <c r="J120" s="13" t="s">
        <v>70</v>
      </c>
      <c r="K120" s="16">
        <v>132224</v>
      </c>
      <c r="L120" s="24" t="str">
        <f>IF(Orders!$K120&lt;=50,"Low",IF(Orders!$K120&gt;=200000,"High","Medium"))</f>
        <v>Medium</v>
      </c>
    </row>
    <row r="121" spans="1:12" x14ac:dyDescent="0.35">
      <c r="A121" s="12">
        <v>1729</v>
      </c>
      <c r="B121" s="17" t="s">
        <v>517</v>
      </c>
      <c r="C121" s="18">
        <v>43503</v>
      </c>
      <c r="D121" s="18">
        <v>43503</v>
      </c>
      <c r="E121" s="17" t="s">
        <v>208</v>
      </c>
      <c r="F121" s="17" t="s">
        <v>518</v>
      </c>
      <c r="G121" s="19" t="str">
        <f>INDEX(Table12[[#This Row],[State]],MATCH(Orders!F121,Table12[[#This Row],[Customer ID]],0))</f>
        <v>Virginia</v>
      </c>
      <c r="H121" s="17" t="s">
        <v>520</v>
      </c>
      <c r="I121" s="19">
        <v>4</v>
      </c>
      <c r="J121" s="17" t="s">
        <v>70</v>
      </c>
      <c r="K121" s="10">
        <v>100</v>
      </c>
      <c r="L121" s="25" t="str">
        <f>IF(Orders!$K121&lt;=50,"Low",IF(Orders!$K121&gt;=200000,"High","Medium"))</f>
        <v>Medium</v>
      </c>
    </row>
    <row r="122" spans="1:12" x14ac:dyDescent="0.35">
      <c r="A122" s="11">
        <v>1730</v>
      </c>
      <c r="B122" s="13" t="s">
        <v>517</v>
      </c>
      <c r="C122" s="14">
        <v>43503</v>
      </c>
      <c r="D122" s="14">
        <v>43503</v>
      </c>
      <c r="E122" s="13" t="s">
        <v>208</v>
      </c>
      <c r="F122" s="13" t="s">
        <v>518</v>
      </c>
      <c r="G122" s="15" t="str">
        <f>INDEX(Table12[[#This Row],[State]],MATCH(Orders!F122,Table12[[#This Row],[Customer ID]],0))</f>
        <v>Virginia</v>
      </c>
      <c r="H122" s="13" t="s">
        <v>522</v>
      </c>
      <c r="I122" s="15">
        <v>3</v>
      </c>
      <c r="J122" s="13" t="s">
        <v>70</v>
      </c>
      <c r="K122" s="16">
        <v>7.83</v>
      </c>
      <c r="L122" s="24" t="str">
        <f>IF(Orders!$K122&lt;=50,"Low",IF(Orders!$K122&gt;=200000,"High","Medium"))</f>
        <v>Low</v>
      </c>
    </row>
    <row r="123" spans="1:12" x14ac:dyDescent="0.35">
      <c r="A123" s="12">
        <v>2696</v>
      </c>
      <c r="B123" s="17" t="s">
        <v>524</v>
      </c>
      <c r="C123" s="18">
        <v>43503</v>
      </c>
      <c r="D123" s="18">
        <v>43505</v>
      </c>
      <c r="E123" s="17" t="s">
        <v>38</v>
      </c>
      <c r="F123" s="17" t="s">
        <v>525</v>
      </c>
      <c r="G123" s="19" t="str">
        <f>INDEX(Table12[[#This Row],[State]],MATCH(Orders!F123,Table12[[#This Row],[Customer ID]],0))</f>
        <v>Ohio</v>
      </c>
      <c r="H123" s="17" t="s">
        <v>528</v>
      </c>
      <c r="I123" s="19">
        <v>2</v>
      </c>
      <c r="J123" s="17" t="s">
        <v>31</v>
      </c>
      <c r="K123" s="10">
        <v>30352</v>
      </c>
      <c r="L123" s="25" t="str">
        <f>IF(Orders!$K123&lt;=50,"Low",IF(Orders!$K123&gt;=200000,"High","Medium"))</f>
        <v>Medium</v>
      </c>
    </row>
    <row r="124" spans="1:12" x14ac:dyDescent="0.35">
      <c r="A124" s="11">
        <v>9115</v>
      </c>
      <c r="B124" s="13" t="s">
        <v>530</v>
      </c>
      <c r="C124" s="14">
        <v>43503</v>
      </c>
      <c r="D124" s="14">
        <v>43506</v>
      </c>
      <c r="E124" s="13" t="s">
        <v>94</v>
      </c>
      <c r="F124" s="13" t="s">
        <v>75</v>
      </c>
      <c r="G124" s="15" t="str">
        <f>INDEX(Table12[[#This Row],[State]],MATCH(Orders!F124,Table12[[#This Row],[Customer ID]],0))</f>
        <v>California</v>
      </c>
      <c r="H124" s="13" t="s">
        <v>531</v>
      </c>
      <c r="I124" s="15">
        <v>5</v>
      </c>
      <c r="J124" s="13" t="s">
        <v>70</v>
      </c>
      <c r="K124" s="16">
        <v>623.96</v>
      </c>
      <c r="L124" s="24" t="str">
        <f>IF(Orders!$K124&lt;=50,"Low",IF(Orders!$K124&gt;=200000,"High","Medium"))</f>
        <v>Medium</v>
      </c>
    </row>
    <row r="125" spans="1:12" x14ac:dyDescent="0.35">
      <c r="A125" s="12">
        <v>1828</v>
      </c>
      <c r="B125" s="17" t="s">
        <v>533</v>
      </c>
      <c r="C125" s="18">
        <v>43504</v>
      </c>
      <c r="D125" s="18">
        <v>43507</v>
      </c>
      <c r="E125" s="17" t="s">
        <v>94</v>
      </c>
      <c r="F125" s="17" t="s">
        <v>534</v>
      </c>
      <c r="G125" s="19" t="str">
        <f>INDEX(Table12[[#This Row],[State]],MATCH(Orders!F125,Table12[[#This Row],[Customer ID]],0))</f>
        <v>North Carolina</v>
      </c>
      <c r="H125" s="17" t="s">
        <v>536</v>
      </c>
      <c r="I125" s="19">
        <v>3</v>
      </c>
      <c r="J125" s="17" t="s">
        <v>70</v>
      </c>
      <c r="K125" s="10">
        <v>1127976</v>
      </c>
      <c r="L125" s="25" t="str">
        <f>IF(Orders!$K125&lt;=50,"Low",IF(Orders!$K125&gt;=200000,"High","Medium"))</f>
        <v>High</v>
      </c>
    </row>
    <row r="126" spans="1:12" x14ac:dyDescent="0.35">
      <c r="A126" s="11">
        <v>8383</v>
      </c>
      <c r="B126" s="13" t="s">
        <v>538</v>
      </c>
      <c r="C126" s="14">
        <v>43504</v>
      </c>
      <c r="D126" s="14">
        <v>43511</v>
      </c>
      <c r="E126" s="13" t="s">
        <v>19</v>
      </c>
      <c r="F126" s="13" t="s">
        <v>539</v>
      </c>
      <c r="G126" s="15" t="str">
        <f>INDEX(Table12[[#This Row],[State]],MATCH(Orders!F126,Table12[[#This Row],[Customer ID]],0))</f>
        <v>Texas</v>
      </c>
      <c r="H126" s="13" t="s">
        <v>541</v>
      </c>
      <c r="I126" s="15">
        <v>4</v>
      </c>
      <c r="J126" s="13" t="s">
        <v>70</v>
      </c>
      <c r="K126" s="16">
        <v>241.5</v>
      </c>
      <c r="L126" s="24" t="str">
        <f>IF(Orders!$K126&lt;=50,"Low",IF(Orders!$K126&gt;=200000,"High","Medium"))</f>
        <v>Medium</v>
      </c>
    </row>
    <row r="127" spans="1:12" x14ac:dyDescent="0.35">
      <c r="A127" s="12">
        <v>8842</v>
      </c>
      <c r="B127" s="17" t="s">
        <v>543</v>
      </c>
      <c r="C127" s="18">
        <v>43505</v>
      </c>
      <c r="D127" s="18">
        <v>43509</v>
      </c>
      <c r="E127" s="17" t="s">
        <v>19</v>
      </c>
      <c r="F127" s="17" t="s">
        <v>544</v>
      </c>
      <c r="G127" s="19" t="str">
        <f>INDEX(Table12[[#This Row],[State]],MATCH(Orders!F127,Table12[[#This Row],[Customer ID]],0))</f>
        <v>California</v>
      </c>
      <c r="H127" s="17" t="s">
        <v>244</v>
      </c>
      <c r="I127" s="19">
        <v>3</v>
      </c>
      <c r="J127" s="17" t="s">
        <v>70</v>
      </c>
      <c r="K127" s="10">
        <v>89.97</v>
      </c>
      <c r="L127" s="25" t="str">
        <f>IF(Orders!$K127&lt;=50,"Low",IF(Orders!$K127&gt;=200000,"High","Medium"))</f>
        <v>Medium</v>
      </c>
    </row>
    <row r="128" spans="1:12" x14ac:dyDescent="0.35">
      <c r="A128" s="11">
        <v>8843</v>
      </c>
      <c r="B128" s="13" t="s">
        <v>543</v>
      </c>
      <c r="C128" s="14">
        <v>43505</v>
      </c>
      <c r="D128" s="14">
        <v>43509</v>
      </c>
      <c r="E128" s="13" t="s">
        <v>19</v>
      </c>
      <c r="F128" s="13" t="s">
        <v>544</v>
      </c>
      <c r="G128" s="15" t="str">
        <f>INDEX(Table12[[#This Row],[State]],MATCH(Orders!F128,Table12[[#This Row],[Customer ID]],0))</f>
        <v>California</v>
      </c>
      <c r="H128" s="13" t="s">
        <v>546</v>
      </c>
      <c r="I128" s="15">
        <v>2</v>
      </c>
      <c r="J128" s="13" t="s">
        <v>70</v>
      </c>
      <c r="K128" s="16">
        <v>31.86</v>
      </c>
      <c r="L128" s="24" t="str">
        <f>IF(Orders!$K128&lt;=50,"Low",IF(Orders!$K128&gt;=200000,"High","Medium"))</f>
        <v>Low</v>
      </c>
    </row>
    <row r="129" spans="1:12" x14ac:dyDescent="0.35">
      <c r="A129" s="12">
        <v>1809</v>
      </c>
      <c r="B129" s="17" t="s">
        <v>548</v>
      </c>
      <c r="C129" s="18">
        <v>43507</v>
      </c>
      <c r="D129" s="18">
        <v>43509</v>
      </c>
      <c r="E129" s="17" t="s">
        <v>38</v>
      </c>
      <c r="F129" s="17" t="s">
        <v>549</v>
      </c>
      <c r="G129" s="19" t="str">
        <f>INDEX(Table12[[#This Row],[State]],MATCH(Orders!F129,Table12[[#This Row],[Customer ID]],0))</f>
        <v>Oklahoma</v>
      </c>
      <c r="H129" s="17" t="s">
        <v>552</v>
      </c>
      <c r="I129" s="19">
        <v>7</v>
      </c>
      <c r="J129" s="17" t="s">
        <v>31</v>
      </c>
      <c r="K129" s="10">
        <v>69.930000000000007</v>
      </c>
      <c r="L129" s="25" t="str">
        <f>IF(Orders!$K129&lt;=50,"Low",IF(Orders!$K129&gt;=200000,"High","Medium"))</f>
        <v>Medium</v>
      </c>
    </row>
    <row r="130" spans="1:12" x14ac:dyDescent="0.35">
      <c r="A130" s="11">
        <v>7194</v>
      </c>
      <c r="B130" s="13" t="s">
        <v>554</v>
      </c>
      <c r="C130" s="14">
        <v>43508</v>
      </c>
      <c r="D130" s="14">
        <v>43510</v>
      </c>
      <c r="E130" s="13" t="s">
        <v>38</v>
      </c>
      <c r="F130" s="13" t="s">
        <v>555</v>
      </c>
      <c r="G130" s="15" t="str">
        <f>INDEX(Table12[[#This Row],[State]],MATCH(Orders!F130,Table12[[#This Row],[Customer ID]],0))</f>
        <v>Georgia</v>
      </c>
      <c r="H130" s="13" t="s">
        <v>557</v>
      </c>
      <c r="I130" s="15">
        <v>6</v>
      </c>
      <c r="J130" s="13" t="s">
        <v>31</v>
      </c>
      <c r="K130" s="16">
        <v>1350.12</v>
      </c>
      <c r="L130" s="24" t="str">
        <f>IF(Orders!$K130&lt;=50,"Low",IF(Orders!$K130&gt;=200000,"High","Medium"))</f>
        <v>Medium</v>
      </c>
    </row>
    <row r="131" spans="1:12" x14ac:dyDescent="0.35">
      <c r="A131" s="12">
        <v>7195</v>
      </c>
      <c r="B131" s="17" t="s">
        <v>554</v>
      </c>
      <c r="C131" s="18">
        <v>43508</v>
      </c>
      <c r="D131" s="18">
        <v>43510</v>
      </c>
      <c r="E131" s="17" t="s">
        <v>38</v>
      </c>
      <c r="F131" s="17" t="s">
        <v>555</v>
      </c>
      <c r="G131" s="19" t="str">
        <f>INDEX(Table12[[#This Row],[State]],MATCH(Orders!F131,Table12[[#This Row],[Customer ID]],0))</f>
        <v>Georgia</v>
      </c>
      <c r="H131" s="17" t="s">
        <v>559</v>
      </c>
      <c r="I131" s="19">
        <v>4</v>
      </c>
      <c r="J131" s="17" t="s">
        <v>70</v>
      </c>
      <c r="K131" s="10">
        <v>15.92</v>
      </c>
      <c r="L131" s="25" t="str">
        <f>IF(Orders!$K131&lt;=50,"Low",IF(Orders!$K131&gt;=200000,"High","Medium"))</f>
        <v>Low</v>
      </c>
    </row>
    <row r="132" spans="1:12" x14ac:dyDescent="0.35">
      <c r="A132" s="11">
        <v>721</v>
      </c>
      <c r="B132" s="13" t="s">
        <v>561</v>
      </c>
      <c r="C132" s="14">
        <v>43509</v>
      </c>
      <c r="D132" s="14">
        <v>43514</v>
      </c>
      <c r="E132" s="13" t="s">
        <v>19</v>
      </c>
      <c r="F132" s="13" t="s">
        <v>562</v>
      </c>
      <c r="G132" s="15" t="str">
        <f>INDEX(Table12[[#This Row],[State]],MATCH(Orders!F132,Table12[[#This Row],[Customer ID]],0))</f>
        <v>California</v>
      </c>
      <c r="H132" s="13" t="s">
        <v>564</v>
      </c>
      <c r="I132" s="15">
        <v>3</v>
      </c>
      <c r="J132" s="13" t="s">
        <v>31</v>
      </c>
      <c r="K132" s="16">
        <v>146.82</v>
      </c>
      <c r="L132" s="24" t="str">
        <f>IF(Orders!$K132&lt;=50,"Low",IF(Orders!$K132&gt;=200000,"High","Medium"))</f>
        <v>Medium</v>
      </c>
    </row>
    <row r="133" spans="1:12" x14ac:dyDescent="0.35">
      <c r="A133" s="12">
        <v>7811</v>
      </c>
      <c r="B133" s="17" t="s">
        <v>566</v>
      </c>
      <c r="C133" s="18">
        <v>43510</v>
      </c>
      <c r="D133" s="18">
        <v>43511</v>
      </c>
      <c r="E133" s="17" t="s">
        <v>38</v>
      </c>
      <c r="F133" s="17" t="s">
        <v>567</v>
      </c>
      <c r="G133" s="19" t="str">
        <f>INDEX(Table12[[#This Row],[State]],MATCH(Orders!F133,Table12[[#This Row],[Customer ID]],0))</f>
        <v>Maryland</v>
      </c>
      <c r="H133" s="17" t="s">
        <v>570</v>
      </c>
      <c r="I133" s="19">
        <v>1</v>
      </c>
      <c r="J133" s="17" t="s">
        <v>70</v>
      </c>
      <c r="K133" s="10">
        <v>4.7699999999999996</v>
      </c>
      <c r="L133" s="25" t="str">
        <f>IF(Orders!$K133&lt;=50,"Low",IF(Orders!$K133&gt;=200000,"High","Medium"))</f>
        <v>Low</v>
      </c>
    </row>
    <row r="134" spans="1:12" x14ac:dyDescent="0.35">
      <c r="A134" s="11">
        <v>7812</v>
      </c>
      <c r="B134" s="13" t="s">
        <v>566</v>
      </c>
      <c r="C134" s="14">
        <v>43510</v>
      </c>
      <c r="D134" s="14">
        <v>43511</v>
      </c>
      <c r="E134" s="13" t="s">
        <v>38</v>
      </c>
      <c r="F134" s="13" t="s">
        <v>567</v>
      </c>
      <c r="G134" s="15" t="str">
        <f>INDEX(Table12[[#This Row],[State]],MATCH(Orders!F134,Table12[[#This Row],[Customer ID]],0))</f>
        <v>Maryland</v>
      </c>
      <c r="H134" s="13" t="s">
        <v>572</v>
      </c>
      <c r="I134" s="15">
        <v>3</v>
      </c>
      <c r="J134" s="13" t="s">
        <v>70</v>
      </c>
      <c r="K134" s="16">
        <v>7.98</v>
      </c>
      <c r="L134" s="24" t="str">
        <f>IF(Orders!$K134&lt;=50,"Low",IF(Orders!$K134&gt;=200000,"High","Medium"))</f>
        <v>Low</v>
      </c>
    </row>
    <row r="135" spans="1:12" x14ac:dyDescent="0.35">
      <c r="A135" s="12">
        <v>7813</v>
      </c>
      <c r="B135" s="17" t="s">
        <v>566</v>
      </c>
      <c r="C135" s="18">
        <v>43510</v>
      </c>
      <c r="D135" s="18">
        <v>43511</v>
      </c>
      <c r="E135" s="17" t="s">
        <v>38</v>
      </c>
      <c r="F135" s="17" t="s">
        <v>567</v>
      </c>
      <c r="G135" s="19" t="str">
        <f>INDEX(Table12[[#This Row],[State]],MATCH(Orders!F135,Table12[[#This Row],[Customer ID]],0))</f>
        <v>Maryland</v>
      </c>
      <c r="H135" s="17" t="s">
        <v>574</v>
      </c>
      <c r="I135" s="19">
        <v>3</v>
      </c>
      <c r="J135" s="17" t="s">
        <v>31</v>
      </c>
      <c r="K135" s="10">
        <v>550431</v>
      </c>
      <c r="L135" s="25" t="str">
        <f>IF(Orders!$K135&lt;=50,"Low",IF(Orders!$K135&gt;=200000,"High","Medium"))</f>
        <v>High</v>
      </c>
    </row>
    <row r="136" spans="1:12" x14ac:dyDescent="0.35">
      <c r="A136" s="11">
        <v>7814</v>
      </c>
      <c r="B136" s="13" t="s">
        <v>566</v>
      </c>
      <c r="C136" s="14">
        <v>43510</v>
      </c>
      <c r="D136" s="14">
        <v>43511</v>
      </c>
      <c r="E136" s="13" t="s">
        <v>38</v>
      </c>
      <c r="F136" s="13" t="s">
        <v>567</v>
      </c>
      <c r="G136" s="15" t="str">
        <f>INDEX(Table12[[#This Row],[State]],MATCH(Orders!F136,Table12[[#This Row],[Customer ID]],0))</f>
        <v>Maryland</v>
      </c>
      <c r="H136" s="13" t="s">
        <v>576</v>
      </c>
      <c r="I136" s="15">
        <v>6</v>
      </c>
      <c r="J136" s="13" t="s">
        <v>31</v>
      </c>
      <c r="K136" s="16">
        <v>10.56</v>
      </c>
      <c r="L136" s="24" t="str">
        <f>IF(Orders!$K136&lt;=50,"Low",IF(Orders!$K136&gt;=200000,"High","Medium"))</f>
        <v>Low</v>
      </c>
    </row>
    <row r="137" spans="1:12" x14ac:dyDescent="0.35">
      <c r="A137" s="12">
        <v>8172</v>
      </c>
      <c r="B137" s="17" t="s">
        <v>578</v>
      </c>
      <c r="C137" s="18">
        <v>43510</v>
      </c>
      <c r="D137" s="18">
        <v>43515</v>
      </c>
      <c r="E137" s="17" t="s">
        <v>19</v>
      </c>
      <c r="F137" s="17" t="s">
        <v>579</v>
      </c>
      <c r="G137" s="19" t="str">
        <f>INDEX(Table12[[#This Row],[State]],MATCH(Orders!F137,Table12[[#This Row],[Customer ID]],0))</f>
        <v>Mississippi</v>
      </c>
      <c r="H137" s="17" t="s">
        <v>582</v>
      </c>
      <c r="I137" s="19">
        <v>7</v>
      </c>
      <c r="J137" s="17" t="s">
        <v>70</v>
      </c>
      <c r="K137" s="10">
        <v>264.18</v>
      </c>
      <c r="L137" s="25" t="str">
        <f>IF(Orders!$K137&lt;=50,"Low",IF(Orders!$K137&gt;=200000,"High","Medium"))</f>
        <v>Medium</v>
      </c>
    </row>
    <row r="138" spans="1:12" x14ac:dyDescent="0.35">
      <c r="A138" s="11">
        <v>1243</v>
      </c>
      <c r="B138" s="13" t="s">
        <v>584</v>
      </c>
      <c r="C138" s="14">
        <v>43511</v>
      </c>
      <c r="D138" s="14">
        <v>43518</v>
      </c>
      <c r="E138" s="13" t="s">
        <v>19</v>
      </c>
      <c r="F138" s="13" t="s">
        <v>585</v>
      </c>
      <c r="G138" s="15" t="str">
        <f>INDEX(Table12[[#This Row],[State]],MATCH(Orders!F138,Table12[[#This Row],[Customer ID]],0))</f>
        <v>New York</v>
      </c>
      <c r="H138" s="13" t="s">
        <v>587</v>
      </c>
      <c r="I138" s="15">
        <v>3</v>
      </c>
      <c r="J138" s="13" t="s">
        <v>70</v>
      </c>
      <c r="K138" s="16">
        <v>398352</v>
      </c>
      <c r="L138" s="24" t="str">
        <f>IF(Orders!$K138&lt;=50,"Low",IF(Orders!$K138&gt;=200000,"High","Medium"))</f>
        <v>High</v>
      </c>
    </row>
    <row r="139" spans="1:12" x14ac:dyDescent="0.35">
      <c r="A139" s="12">
        <v>1244</v>
      </c>
      <c r="B139" s="17" t="s">
        <v>584</v>
      </c>
      <c r="C139" s="18">
        <v>43511</v>
      </c>
      <c r="D139" s="18">
        <v>43518</v>
      </c>
      <c r="E139" s="17" t="s">
        <v>19</v>
      </c>
      <c r="F139" s="17" t="s">
        <v>585</v>
      </c>
      <c r="G139" s="19" t="str">
        <f>INDEX(Table12[[#This Row],[State]],MATCH(Orders!F139,Table12[[#This Row],[Customer ID]],0))</f>
        <v>New York</v>
      </c>
      <c r="H139" s="17" t="s">
        <v>589</v>
      </c>
      <c r="I139" s="19">
        <v>4</v>
      </c>
      <c r="J139" s="17" t="s">
        <v>31</v>
      </c>
      <c r="K139" s="10">
        <v>8.7200000000000006</v>
      </c>
      <c r="L139" s="25" t="str">
        <f>IF(Orders!$K139&lt;=50,"Low",IF(Orders!$K139&gt;=200000,"High","Medium"))</f>
        <v>Low</v>
      </c>
    </row>
    <row r="140" spans="1:12" x14ac:dyDescent="0.35">
      <c r="A140" s="11">
        <v>1821</v>
      </c>
      <c r="B140" s="13" t="s">
        <v>591</v>
      </c>
      <c r="C140" s="14">
        <v>43512</v>
      </c>
      <c r="D140" s="14">
        <v>43516</v>
      </c>
      <c r="E140" s="13" t="s">
        <v>19</v>
      </c>
      <c r="F140" s="13" t="s">
        <v>592</v>
      </c>
      <c r="G140" s="15" t="str">
        <f>INDEX(Table12[[#This Row],[State]],MATCH(Orders!F140,Table12[[#This Row],[Customer ID]],0))</f>
        <v>Illinois</v>
      </c>
      <c r="H140" s="13" t="s">
        <v>594</v>
      </c>
      <c r="I140" s="15">
        <v>6</v>
      </c>
      <c r="J140" s="13" t="s">
        <v>31</v>
      </c>
      <c r="K140" s="16">
        <v>92064</v>
      </c>
      <c r="L140" s="24" t="str">
        <f>IF(Orders!$K140&lt;=50,"Low",IF(Orders!$K140&gt;=200000,"High","Medium"))</f>
        <v>Medium</v>
      </c>
    </row>
    <row r="141" spans="1:12" x14ac:dyDescent="0.35">
      <c r="A141" s="12">
        <v>1822</v>
      </c>
      <c r="B141" s="17" t="s">
        <v>591</v>
      </c>
      <c r="C141" s="18">
        <v>43512</v>
      </c>
      <c r="D141" s="18">
        <v>43516</v>
      </c>
      <c r="E141" s="17" t="s">
        <v>19</v>
      </c>
      <c r="F141" s="17" t="s">
        <v>592</v>
      </c>
      <c r="G141" s="19" t="str">
        <f>INDEX(Table12[[#This Row],[State]],MATCH(Orders!F141,Table12[[#This Row],[Customer ID]],0))</f>
        <v>Illinois</v>
      </c>
      <c r="H141" s="17" t="s">
        <v>589</v>
      </c>
      <c r="I141" s="19">
        <v>4</v>
      </c>
      <c r="J141" s="17" t="s">
        <v>31</v>
      </c>
      <c r="K141" s="10">
        <v>6976</v>
      </c>
      <c r="L141" s="25" t="str">
        <f>IF(Orders!$K141&lt;=50,"Low",IF(Orders!$K141&gt;=200000,"High","Medium"))</f>
        <v>Medium</v>
      </c>
    </row>
    <row r="142" spans="1:12" x14ac:dyDescent="0.35">
      <c r="A142" s="11">
        <v>1823</v>
      </c>
      <c r="B142" s="13" t="s">
        <v>591</v>
      </c>
      <c r="C142" s="14">
        <v>43512</v>
      </c>
      <c r="D142" s="14">
        <v>43516</v>
      </c>
      <c r="E142" s="13" t="s">
        <v>19</v>
      </c>
      <c r="F142" s="13" t="s">
        <v>592</v>
      </c>
      <c r="G142" s="15" t="str">
        <f>INDEX(Table12[[#This Row],[State]],MATCH(Orders!F142,Table12[[#This Row],[Customer ID]],0))</f>
        <v>Illinois</v>
      </c>
      <c r="H142" s="13" t="s">
        <v>596</v>
      </c>
      <c r="I142" s="15">
        <v>3</v>
      </c>
      <c r="J142" s="13" t="s">
        <v>31</v>
      </c>
      <c r="K142" s="16">
        <v>62958</v>
      </c>
      <c r="L142" s="24" t="str">
        <f>IF(Orders!$K142&lt;=50,"Low",IF(Orders!$K142&gt;=200000,"High","Medium"))</f>
        <v>Medium</v>
      </c>
    </row>
    <row r="143" spans="1:12" x14ac:dyDescent="0.35">
      <c r="A143" s="12">
        <v>1824</v>
      </c>
      <c r="B143" s="17" t="s">
        <v>591</v>
      </c>
      <c r="C143" s="18">
        <v>43512</v>
      </c>
      <c r="D143" s="18">
        <v>43516</v>
      </c>
      <c r="E143" s="17" t="s">
        <v>19</v>
      </c>
      <c r="F143" s="17" t="s">
        <v>592</v>
      </c>
      <c r="G143" s="19" t="str">
        <f>INDEX(Table12[[#This Row],[State]],MATCH(Orders!F143,Table12[[#This Row],[Customer ID]],0))</f>
        <v>Illinois</v>
      </c>
      <c r="H143" s="17" t="s">
        <v>598</v>
      </c>
      <c r="I143" s="19">
        <v>1</v>
      </c>
      <c r="J143" s="17" t="s">
        <v>31</v>
      </c>
      <c r="K143" s="10">
        <v>5184</v>
      </c>
      <c r="L143" s="25" t="str">
        <f>IF(Orders!$K143&lt;=50,"Low",IF(Orders!$K143&gt;=200000,"High","Medium"))</f>
        <v>Medium</v>
      </c>
    </row>
    <row r="144" spans="1:12" x14ac:dyDescent="0.35">
      <c r="A144" s="11">
        <v>8161</v>
      </c>
      <c r="B144" s="13" t="s">
        <v>600</v>
      </c>
      <c r="C144" s="14">
        <v>43512</v>
      </c>
      <c r="D144" s="14">
        <v>43516</v>
      </c>
      <c r="E144" s="13" t="s">
        <v>19</v>
      </c>
      <c r="F144" s="13" t="s">
        <v>601</v>
      </c>
      <c r="G144" s="15" t="str">
        <f>INDEX(Table12[[#This Row],[State]],MATCH(Orders!F144,Table12[[#This Row],[Customer ID]],0))</f>
        <v>New Jersey</v>
      </c>
      <c r="H144" s="13" t="s">
        <v>604</v>
      </c>
      <c r="I144" s="15">
        <v>2</v>
      </c>
      <c r="J144" s="13" t="s">
        <v>31</v>
      </c>
      <c r="K144" s="16">
        <v>227.96</v>
      </c>
      <c r="L144" s="24" t="str">
        <f>IF(Orders!$K144&lt;=50,"Low",IF(Orders!$K144&gt;=200000,"High","Medium"))</f>
        <v>Medium</v>
      </c>
    </row>
    <row r="145" spans="1:12" x14ac:dyDescent="0.35">
      <c r="A145" s="12">
        <v>9079</v>
      </c>
      <c r="B145" s="17" t="s">
        <v>606</v>
      </c>
      <c r="C145" s="18">
        <v>43512</v>
      </c>
      <c r="D145" s="18">
        <v>43519</v>
      </c>
      <c r="E145" s="17" t="s">
        <v>19</v>
      </c>
      <c r="F145" s="17" t="s">
        <v>607</v>
      </c>
      <c r="G145" s="19" t="str">
        <f>INDEX(Table12[[#This Row],[State]],MATCH(Orders!F145,Table12[[#This Row],[Customer ID]],0))</f>
        <v>Kentucky</v>
      </c>
      <c r="H145" s="17" t="s">
        <v>610</v>
      </c>
      <c r="I145" s="19">
        <v>4</v>
      </c>
      <c r="J145" s="17" t="s">
        <v>70</v>
      </c>
      <c r="K145" s="10">
        <v>318.08</v>
      </c>
      <c r="L145" s="25" t="str">
        <f>IF(Orders!$K145&lt;=50,"Low",IF(Orders!$K145&gt;=200000,"High","Medium"))</f>
        <v>Medium</v>
      </c>
    </row>
    <row r="146" spans="1:12" x14ac:dyDescent="0.35">
      <c r="A146" s="11">
        <v>9080</v>
      </c>
      <c r="B146" s="13" t="s">
        <v>606</v>
      </c>
      <c r="C146" s="14">
        <v>43512</v>
      </c>
      <c r="D146" s="14">
        <v>43519</v>
      </c>
      <c r="E146" s="13" t="s">
        <v>19</v>
      </c>
      <c r="F146" s="13" t="s">
        <v>607</v>
      </c>
      <c r="G146" s="15" t="str">
        <f>INDEX(Table12[[#This Row],[State]],MATCH(Orders!F146,Table12[[#This Row],[Customer ID]],0))</f>
        <v>Kentucky</v>
      </c>
      <c r="H146" s="13" t="s">
        <v>612</v>
      </c>
      <c r="I146" s="15">
        <v>1</v>
      </c>
      <c r="J146" s="13" t="s">
        <v>70</v>
      </c>
      <c r="K146" s="16">
        <v>5.8</v>
      </c>
      <c r="L146" s="24" t="str">
        <f>IF(Orders!$K146&lt;=50,"Low",IF(Orders!$K146&gt;=200000,"High","Medium"))</f>
        <v>Low</v>
      </c>
    </row>
    <row r="147" spans="1:12" x14ac:dyDescent="0.35">
      <c r="A147" s="12">
        <v>9722</v>
      </c>
      <c r="B147" s="17" t="s">
        <v>614</v>
      </c>
      <c r="C147" s="18">
        <v>43512</v>
      </c>
      <c r="D147" s="18">
        <v>43516</v>
      </c>
      <c r="E147" s="17" t="s">
        <v>19</v>
      </c>
      <c r="F147" s="17" t="s">
        <v>615</v>
      </c>
      <c r="G147" s="19" t="str">
        <f>INDEX(Table12[[#This Row],[State]],MATCH(Orders!F147,Table12[[#This Row],[Customer ID]],0))</f>
        <v>New York</v>
      </c>
      <c r="H147" s="17" t="s">
        <v>617</v>
      </c>
      <c r="I147" s="19">
        <v>3</v>
      </c>
      <c r="J147" s="17" t="s">
        <v>31</v>
      </c>
      <c r="K147" s="10">
        <v>326646</v>
      </c>
      <c r="L147" s="25" t="str">
        <f>IF(Orders!$K147&lt;=50,"Low",IF(Orders!$K147&gt;=200000,"High","Medium"))</f>
        <v>High</v>
      </c>
    </row>
    <row r="148" spans="1:12" x14ac:dyDescent="0.35">
      <c r="A148" s="11">
        <v>9723</v>
      </c>
      <c r="B148" s="13" t="s">
        <v>614</v>
      </c>
      <c r="C148" s="14">
        <v>43512</v>
      </c>
      <c r="D148" s="14">
        <v>43516</v>
      </c>
      <c r="E148" s="13" t="s">
        <v>19</v>
      </c>
      <c r="F148" s="13" t="s">
        <v>615</v>
      </c>
      <c r="G148" s="15" t="str">
        <f>INDEX(Table12[[#This Row],[State]],MATCH(Orders!F148,Table12[[#This Row],[Customer ID]],0))</f>
        <v>New York</v>
      </c>
      <c r="H148" s="13" t="s">
        <v>244</v>
      </c>
      <c r="I148" s="15">
        <v>3</v>
      </c>
      <c r="J148" s="13" t="s">
        <v>31</v>
      </c>
      <c r="K148" s="16">
        <v>89.97</v>
      </c>
      <c r="L148" s="24" t="str">
        <f>IF(Orders!$K148&lt;=50,"Low",IF(Orders!$K148&gt;=200000,"High","Medium"))</f>
        <v>Medium</v>
      </c>
    </row>
    <row r="149" spans="1:12" x14ac:dyDescent="0.35">
      <c r="A149" s="12">
        <v>854</v>
      </c>
      <c r="B149" s="17" t="s">
        <v>619</v>
      </c>
      <c r="C149" s="18">
        <v>43515</v>
      </c>
      <c r="D149" s="18">
        <v>43520</v>
      </c>
      <c r="E149" s="17" t="s">
        <v>19</v>
      </c>
      <c r="F149" s="17" t="s">
        <v>620</v>
      </c>
      <c r="G149" s="19" t="str">
        <f>INDEX(Table12[[#This Row],[State]],MATCH(Orders!F149,Table12[[#This Row],[Customer ID]],0))</f>
        <v>New York</v>
      </c>
      <c r="H149" s="17" t="s">
        <v>622</v>
      </c>
      <c r="I149" s="19">
        <v>2</v>
      </c>
      <c r="J149" s="17" t="s">
        <v>70</v>
      </c>
      <c r="K149" s="10">
        <v>44.46</v>
      </c>
      <c r="L149" s="25" t="str">
        <f>IF(Orders!$K149&lt;=50,"Low",IF(Orders!$K149&gt;=200000,"High","Medium"))</f>
        <v>Low</v>
      </c>
    </row>
    <row r="150" spans="1:12" x14ac:dyDescent="0.35">
      <c r="A150" s="11">
        <v>855</v>
      </c>
      <c r="B150" s="13" t="s">
        <v>619</v>
      </c>
      <c r="C150" s="14">
        <v>43515</v>
      </c>
      <c r="D150" s="14">
        <v>43520</v>
      </c>
      <c r="E150" s="13" t="s">
        <v>19</v>
      </c>
      <c r="F150" s="13" t="s">
        <v>620</v>
      </c>
      <c r="G150" s="15" t="str">
        <f>INDEX(Table12[[#This Row],[State]],MATCH(Orders!F150,Table12[[#This Row],[Customer ID]],0))</f>
        <v>New York</v>
      </c>
      <c r="H150" s="13" t="s">
        <v>624</v>
      </c>
      <c r="I150" s="15">
        <v>3</v>
      </c>
      <c r="J150" s="13" t="s">
        <v>70</v>
      </c>
      <c r="K150" s="16">
        <v>242.94</v>
      </c>
      <c r="L150" s="24" t="str">
        <f>IF(Orders!$K150&lt;=50,"Low",IF(Orders!$K150&gt;=200000,"High","Medium"))</f>
        <v>Medium</v>
      </c>
    </row>
    <row r="151" spans="1:12" x14ac:dyDescent="0.35">
      <c r="A151" s="12">
        <v>4777</v>
      </c>
      <c r="B151" s="17" t="s">
        <v>626</v>
      </c>
      <c r="C151" s="18">
        <v>43515</v>
      </c>
      <c r="D151" s="18">
        <v>43519</v>
      </c>
      <c r="E151" s="17" t="s">
        <v>94</v>
      </c>
      <c r="F151" s="17" t="s">
        <v>422</v>
      </c>
      <c r="G151" s="19" t="str">
        <f>INDEX(Table12[[#This Row],[State]],MATCH(Orders!F151,Table12[[#This Row],[Customer ID]],0))</f>
        <v>New York</v>
      </c>
      <c r="H151" s="17" t="s">
        <v>628</v>
      </c>
      <c r="I151" s="19">
        <v>3</v>
      </c>
      <c r="J151" s="17" t="s">
        <v>31</v>
      </c>
      <c r="K151" s="10">
        <v>8.67</v>
      </c>
      <c r="L151" s="25" t="str">
        <f>IF(Orders!$K151&lt;=50,"Low",IF(Orders!$K151&gt;=200000,"High","Medium"))</f>
        <v>Low</v>
      </c>
    </row>
    <row r="152" spans="1:12" x14ac:dyDescent="0.35">
      <c r="A152" s="11">
        <v>4778</v>
      </c>
      <c r="B152" s="13" t="s">
        <v>626</v>
      </c>
      <c r="C152" s="14">
        <v>43515</v>
      </c>
      <c r="D152" s="14">
        <v>43519</v>
      </c>
      <c r="E152" s="13" t="s">
        <v>94</v>
      </c>
      <c r="F152" s="13" t="s">
        <v>422</v>
      </c>
      <c r="G152" s="15" t="str">
        <f>INDEX(Table12[[#This Row],[State]],MATCH(Orders!F152,Table12[[#This Row],[Customer ID]],0))</f>
        <v>New York</v>
      </c>
      <c r="H152" s="13" t="s">
        <v>630</v>
      </c>
      <c r="I152" s="15">
        <v>3</v>
      </c>
      <c r="J152" s="13" t="s">
        <v>70</v>
      </c>
      <c r="K152" s="16">
        <v>25.71</v>
      </c>
      <c r="L152" s="24" t="str">
        <f>IF(Orders!$K152&lt;=50,"Low",IF(Orders!$K152&gt;=200000,"High","Medium"))</f>
        <v>Low</v>
      </c>
    </row>
    <row r="153" spans="1:12" x14ac:dyDescent="0.35">
      <c r="A153" s="12">
        <v>7538</v>
      </c>
      <c r="B153" s="17" t="s">
        <v>633</v>
      </c>
      <c r="C153" s="18">
        <v>43515</v>
      </c>
      <c r="D153" s="18">
        <v>43518</v>
      </c>
      <c r="E153" s="17" t="s">
        <v>94</v>
      </c>
      <c r="F153" s="17" t="s">
        <v>620</v>
      </c>
      <c r="G153" s="19" t="str">
        <f>INDEX(Table12[[#This Row],[State]],MATCH(Orders!F153,Table12[[#This Row],[Customer ID]],0))</f>
        <v>California</v>
      </c>
      <c r="H153" s="17" t="s">
        <v>634</v>
      </c>
      <c r="I153" s="19">
        <v>2</v>
      </c>
      <c r="J153" s="17" t="s">
        <v>70</v>
      </c>
      <c r="K153" s="10">
        <v>70.88</v>
      </c>
      <c r="L153" s="25" t="str">
        <f>IF(Orders!$K153&lt;=50,"Low",IF(Orders!$K153&gt;=200000,"High","Medium"))</f>
        <v>Medium</v>
      </c>
    </row>
    <row r="154" spans="1:12" x14ac:dyDescent="0.35">
      <c r="A154" s="11">
        <v>3456</v>
      </c>
      <c r="B154" s="13" t="s">
        <v>636</v>
      </c>
      <c r="C154" s="14">
        <v>43516</v>
      </c>
      <c r="D154" s="14">
        <v>43523</v>
      </c>
      <c r="E154" s="13" t="s">
        <v>19</v>
      </c>
      <c r="F154" s="13" t="s">
        <v>637</v>
      </c>
      <c r="G154" s="15" t="str">
        <f>INDEX(Table12[[#This Row],[State]],MATCH(Orders!F154,Table12[[#This Row],[Customer ID]],0))</f>
        <v>Tennessee</v>
      </c>
      <c r="H154" s="13" t="s">
        <v>640</v>
      </c>
      <c r="I154" s="15">
        <v>2</v>
      </c>
      <c r="J154" s="13" t="s">
        <v>70</v>
      </c>
      <c r="K154" s="16">
        <v>16496</v>
      </c>
      <c r="L154" s="24" t="str">
        <f>IF(Orders!$K154&lt;=50,"Low",IF(Orders!$K154&gt;=200000,"High","Medium"))</f>
        <v>Medium</v>
      </c>
    </row>
    <row r="155" spans="1:12" x14ac:dyDescent="0.35">
      <c r="A155" s="12">
        <v>2989</v>
      </c>
      <c r="B155" s="17" t="s">
        <v>642</v>
      </c>
      <c r="C155" s="18">
        <v>43517</v>
      </c>
      <c r="D155" s="18">
        <v>43522</v>
      </c>
      <c r="E155" s="17" t="s">
        <v>94</v>
      </c>
      <c r="F155" s="17" t="s">
        <v>643</v>
      </c>
      <c r="G155" s="19" t="str">
        <f>INDEX(Table12[[#This Row],[State]],MATCH(Orders!F155,Table12[[#This Row],[Customer ID]],0))</f>
        <v>California</v>
      </c>
      <c r="H155" s="17" t="s">
        <v>645</v>
      </c>
      <c r="I155" s="19">
        <v>1</v>
      </c>
      <c r="J155" s="17" t="s">
        <v>70</v>
      </c>
      <c r="K155" s="10">
        <v>12.99</v>
      </c>
      <c r="L155" s="25" t="str">
        <f>IF(Orders!$K155&lt;=50,"Low",IF(Orders!$K155&gt;=200000,"High","Medium"))</f>
        <v>Low</v>
      </c>
    </row>
    <row r="156" spans="1:12" x14ac:dyDescent="0.35">
      <c r="A156" s="11">
        <v>2990</v>
      </c>
      <c r="B156" s="13" t="s">
        <v>642</v>
      </c>
      <c r="C156" s="14">
        <v>43517</v>
      </c>
      <c r="D156" s="14">
        <v>43522</v>
      </c>
      <c r="E156" s="13" t="s">
        <v>94</v>
      </c>
      <c r="F156" s="13" t="s">
        <v>643</v>
      </c>
      <c r="G156" s="15" t="str">
        <f>INDEX(Table12[[#This Row],[State]],MATCH(Orders!F156,Table12[[#This Row],[Customer ID]],0))</f>
        <v>California</v>
      </c>
      <c r="H156" s="13" t="s">
        <v>647</v>
      </c>
      <c r="I156" s="15">
        <v>4</v>
      </c>
      <c r="J156" s="13" t="s">
        <v>31</v>
      </c>
      <c r="K156" s="16">
        <v>18.559999999999999</v>
      </c>
      <c r="L156" s="24" t="str">
        <f>IF(Orders!$K156&lt;=50,"Low",IF(Orders!$K156&gt;=200000,"High","Medium"))</f>
        <v>Low</v>
      </c>
    </row>
    <row r="157" spans="1:12" x14ac:dyDescent="0.35">
      <c r="A157" s="12">
        <v>2991</v>
      </c>
      <c r="B157" s="17" t="s">
        <v>642</v>
      </c>
      <c r="C157" s="18">
        <v>43517</v>
      </c>
      <c r="D157" s="18">
        <v>43522</v>
      </c>
      <c r="E157" s="17" t="s">
        <v>94</v>
      </c>
      <c r="F157" s="17" t="s">
        <v>643</v>
      </c>
      <c r="G157" s="19" t="str">
        <f>INDEX(Table12[[#This Row],[State]],MATCH(Orders!F157,Table12[[#This Row],[Customer ID]],0))</f>
        <v>California</v>
      </c>
      <c r="H157" s="17" t="s">
        <v>649</v>
      </c>
      <c r="I157" s="19">
        <v>5</v>
      </c>
      <c r="J157" s="17" t="s">
        <v>70</v>
      </c>
      <c r="K157" s="10">
        <v>449.15</v>
      </c>
      <c r="L157" s="25" t="str">
        <f>IF(Orders!$K157&lt;=50,"Low",IF(Orders!$K157&gt;=200000,"High","Medium"))</f>
        <v>Medium</v>
      </c>
    </row>
    <row r="158" spans="1:12" x14ac:dyDescent="0.35">
      <c r="A158" s="11">
        <v>2992</v>
      </c>
      <c r="B158" s="13" t="s">
        <v>642</v>
      </c>
      <c r="C158" s="14">
        <v>43517</v>
      </c>
      <c r="D158" s="14">
        <v>43522</v>
      </c>
      <c r="E158" s="13" t="s">
        <v>94</v>
      </c>
      <c r="F158" s="13" t="s">
        <v>643</v>
      </c>
      <c r="G158" s="15" t="str">
        <f>INDEX(Table12[[#This Row],[State]],MATCH(Orders!F158,Table12[[#This Row],[Customer ID]],0))</f>
        <v>California</v>
      </c>
      <c r="H158" s="13" t="s">
        <v>651</v>
      </c>
      <c r="I158" s="15">
        <v>7</v>
      </c>
      <c r="J158" s="13" t="s">
        <v>70</v>
      </c>
      <c r="K158" s="16">
        <v>31248</v>
      </c>
      <c r="L158" s="24" t="str">
        <f>IF(Orders!$K158&lt;=50,"Low",IF(Orders!$K158&gt;=200000,"High","Medium"))</f>
        <v>Medium</v>
      </c>
    </row>
    <row r="159" spans="1:12" x14ac:dyDescent="0.35">
      <c r="A159" s="12">
        <v>5306</v>
      </c>
      <c r="B159" s="17" t="s">
        <v>653</v>
      </c>
      <c r="C159" s="18">
        <v>43517</v>
      </c>
      <c r="D159" s="18">
        <v>43522</v>
      </c>
      <c r="E159" s="17" t="s">
        <v>19</v>
      </c>
      <c r="F159" s="17" t="s">
        <v>654</v>
      </c>
      <c r="G159" s="19" t="str">
        <f>INDEX(Table12[[#This Row],[State]],MATCH(Orders!F159,Table12[[#This Row],[Customer ID]],0))</f>
        <v>New York</v>
      </c>
      <c r="H159" s="17" t="s">
        <v>657</v>
      </c>
      <c r="I159" s="19">
        <v>5</v>
      </c>
      <c r="J159" s="17" t="s">
        <v>70</v>
      </c>
      <c r="K159" s="10">
        <v>68.95</v>
      </c>
      <c r="L159" s="25" t="str">
        <f>IF(Orders!$K159&lt;=50,"Low",IF(Orders!$K159&gt;=200000,"High","Medium"))</f>
        <v>Medium</v>
      </c>
    </row>
    <row r="160" spans="1:12" x14ac:dyDescent="0.35">
      <c r="A160" s="11">
        <v>5307</v>
      </c>
      <c r="B160" s="13" t="s">
        <v>653</v>
      </c>
      <c r="C160" s="14">
        <v>43517</v>
      </c>
      <c r="D160" s="14">
        <v>43522</v>
      </c>
      <c r="E160" s="13" t="s">
        <v>19</v>
      </c>
      <c r="F160" s="13" t="s">
        <v>654</v>
      </c>
      <c r="G160" s="15" t="str">
        <f>INDEX(Table12[[#This Row],[State]],MATCH(Orders!F160,Table12[[#This Row],[Customer ID]],0))</f>
        <v>New York</v>
      </c>
      <c r="H160" s="13" t="s">
        <v>659</v>
      </c>
      <c r="I160" s="15">
        <v>3</v>
      </c>
      <c r="J160" s="13" t="s">
        <v>70</v>
      </c>
      <c r="K160" s="16">
        <v>296.37</v>
      </c>
      <c r="L160" s="24" t="str">
        <f>IF(Orders!$K160&lt;=50,"Low",IF(Orders!$K160&gt;=200000,"High","Medium"))</f>
        <v>Medium</v>
      </c>
    </row>
    <row r="161" spans="1:12" x14ac:dyDescent="0.35">
      <c r="A161" s="12">
        <v>5308</v>
      </c>
      <c r="B161" s="17" t="s">
        <v>653</v>
      </c>
      <c r="C161" s="18">
        <v>43517</v>
      </c>
      <c r="D161" s="18">
        <v>43522</v>
      </c>
      <c r="E161" s="17" t="s">
        <v>19</v>
      </c>
      <c r="F161" s="17" t="s">
        <v>654</v>
      </c>
      <c r="G161" s="19" t="str">
        <f>INDEX(Table12[[#This Row],[State]],MATCH(Orders!F161,Table12[[#This Row],[Customer ID]],0))</f>
        <v>New York</v>
      </c>
      <c r="H161" s="17" t="s">
        <v>661</v>
      </c>
      <c r="I161" s="19">
        <v>2</v>
      </c>
      <c r="J161" s="17" t="s">
        <v>70</v>
      </c>
      <c r="K161" s="10">
        <v>39.979999999999997</v>
      </c>
      <c r="L161" s="25" t="str">
        <f>IF(Orders!$K161&lt;=50,"Low",IF(Orders!$K161&gt;=200000,"High","Medium"))</f>
        <v>Low</v>
      </c>
    </row>
    <row r="162" spans="1:12" x14ac:dyDescent="0.35">
      <c r="A162" s="11">
        <v>8277</v>
      </c>
      <c r="B162" s="13" t="s">
        <v>663</v>
      </c>
      <c r="C162" s="14">
        <v>43517</v>
      </c>
      <c r="D162" s="14">
        <v>43521</v>
      </c>
      <c r="E162" s="13" t="s">
        <v>19</v>
      </c>
      <c r="F162" s="13" t="s">
        <v>664</v>
      </c>
      <c r="G162" s="15" t="str">
        <f>INDEX(Table12[[#This Row],[State]],MATCH(Orders!F162,Table12[[#This Row],[Customer ID]],0))</f>
        <v>Florida</v>
      </c>
      <c r="H162" s="13" t="s">
        <v>667</v>
      </c>
      <c r="I162" s="15">
        <v>3</v>
      </c>
      <c r="J162" s="13" t="s">
        <v>70</v>
      </c>
      <c r="K162" s="16">
        <v>3762</v>
      </c>
      <c r="L162" s="24" t="str">
        <f>IF(Orders!$K162&lt;=50,"Low",IF(Orders!$K162&gt;=200000,"High","Medium"))</f>
        <v>Medium</v>
      </c>
    </row>
    <row r="163" spans="1:12" x14ac:dyDescent="0.35">
      <c r="A163" s="12">
        <v>8278</v>
      </c>
      <c r="B163" s="17" t="s">
        <v>663</v>
      </c>
      <c r="C163" s="18">
        <v>43517</v>
      </c>
      <c r="D163" s="18">
        <v>43521</v>
      </c>
      <c r="E163" s="17" t="s">
        <v>19</v>
      </c>
      <c r="F163" s="17" t="s">
        <v>664</v>
      </c>
      <c r="G163" s="19" t="str">
        <f>INDEX(Table12[[#This Row],[State]],MATCH(Orders!F163,Table12[[#This Row],[Customer ID]],0))</f>
        <v>Florida</v>
      </c>
      <c r="H163" s="17" t="s">
        <v>91</v>
      </c>
      <c r="I163" s="19">
        <v>2</v>
      </c>
      <c r="J163" s="17" t="s">
        <v>31</v>
      </c>
      <c r="K163" s="10">
        <v>34.86</v>
      </c>
      <c r="L163" s="25" t="str">
        <f>IF(Orders!$K163&lt;=50,"Low",IF(Orders!$K163&gt;=200000,"High","Medium"))</f>
        <v>Low</v>
      </c>
    </row>
    <row r="164" spans="1:12" x14ac:dyDescent="0.35">
      <c r="A164" s="11">
        <v>8279</v>
      </c>
      <c r="B164" s="13" t="s">
        <v>663</v>
      </c>
      <c r="C164" s="14">
        <v>43517</v>
      </c>
      <c r="D164" s="14">
        <v>43521</v>
      </c>
      <c r="E164" s="13" t="s">
        <v>19</v>
      </c>
      <c r="F164" s="13" t="s">
        <v>664</v>
      </c>
      <c r="G164" s="15" t="str">
        <f>INDEX(Table12[[#This Row],[State]],MATCH(Orders!F164,Table12[[#This Row],[Customer ID]],0))</f>
        <v>Florida</v>
      </c>
      <c r="H164" s="13" t="s">
        <v>669</v>
      </c>
      <c r="I164" s="15">
        <v>3</v>
      </c>
      <c r="J164" s="13" t="s">
        <v>70</v>
      </c>
      <c r="K164" s="16">
        <v>432456</v>
      </c>
      <c r="L164" s="24" t="str">
        <f>IF(Orders!$K164&lt;=50,"Low",IF(Orders!$K164&gt;=200000,"High","Medium"))</f>
        <v>High</v>
      </c>
    </row>
    <row r="165" spans="1:12" x14ac:dyDescent="0.35">
      <c r="A165" s="12">
        <v>9013</v>
      </c>
      <c r="B165" s="17" t="s">
        <v>671</v>
      </c>
      <c r="C165" s="18">
        <v>43517</v>
      </c>
      <c r="D165" s="18">
        <v>43518</v>
      </c>
      <c r="E165" s="17" t="s">
        <v>38</v>
      </c>
      <c r="F165" s="17" t="s">
        <v>592</v>
      </c>
      <c r="G165" s="19" t="str">
        <f>INDEX(Table12[[#This Row],[State]],MATCH(Orders!F165,Table12[[#This Row],[Customer ID]],0))</f>
        <v>New York</v>
      </c>
      <c r="H165" s="17" t="s">
        <v>672</v>
      </c>
      <c r="I165" s="19">
        <v>7</v>
      </c>
      <c r="J165" s="17" t="s">
        <v>70</v>
      </c>
      <c r="K165" s="10">
        <v>135.80000000000001</v>
      </c>
      <c r="L165" s="25" t="str">
        <f>IF(Orders!$K165&lt;=50,"Low",IF(Orders!$K165&gt;=200000,"High","Medium"))</f>
        <v>Medium</v>
      </c>
    </row>
    <row r="166" spans="1:12" x14ac:dyDescent="0.35">
      <c r="A166" s="11">
        <v>2345</v>
      </c>
      <c r="B166" s="13" t="s">
        <v>674</v>
      </c>
      <c r="C166" s="14">
        <v>43518</v>
      </c>
      <c r="D166" s="14">
        <v>43524</v>
      </c>
      <c r="E166" s="13" t="s">
        <v>19</v>
      </c>
      <c r="F166" s="13" t="s">
        <v>675</v>
      </c>
      <c r="G166" s="15" t="str">
        <f>INDEX(Table12[[#This Row],[State]],MATCH(Orders!F166,Table12[[#This Row],[Customer ID]],0))</f>
        <v>Wisconsin</v>
      </c>
      <c r="H166" s="13" t="s">
        <v>678</v>
      </c>
      <c r="I166" s="15">
        <v>9</v>
      </c>
      <c r="J166" s="13" t="s">
        <v>31</v>
      </c>
      <c r="K166" s="16">
        <v>490.32</v>
      </c>
      <c r="L166" s="24" t="str">
        <f>IF(Orders!$K166&lt;=50,"Low",IF(Orders!$K166&gt;=200000,"High","Medium"))</f>
        <v>Medium</v>
      </c>
    </row>
    <row r="167" spans="1:12" x14ac:dyDescent="0.35">
      <c r="A167" s="12">
        <v>5405</v>
      </c>
      <c r="B167" s="17" t="s">
        <v>680</v>
      </c>
      <c r="C167" s="18">
        <v>43518</v>
      </c>
      <c r="D167" s="18">
        <v>43522</v>
      </c>
      <c r="E167" s="17" t="s">
        <v>19</v>
      </c>
      <c r="F167" s="17" t="s">
        <v>681</v>
      </c>
      <c r="G167" s="19" t="str">
        <f>INDEX(Table12[[#This Row],[State]],MATCH(Orders!F167,Table12[[#This Row],[Customer ID]],0))</f>
        <v>California</v>
      </c>
      <c r="H167" s="17" t="s">
        <v>683</v>
      </c>
      <c r="I167" s="19">
        <v>5</v>
      </c>
      <c r="J167" s="17" t="s">
        <v>70</v>
      </c>
      <c r="K167" s="10">
        <v>445.96</v>
      </c>
      <c r="L167" s="25" t="str">
        <f>IF(Orders!$K167&lt;=50,"Low",IF(Orders!$K167&gt;=200000,"High","Medium"))</f>
        <v>Medium</v>
      </c>
    </row>
    <row r="168" spans="1:12" x14ac:dyDescent="0.35">
      <c r="A168" s="11">
        <v>5406</v>
      </c>
      <c r="B168" s="13" t="s">
        <v>680</v>
      </c>
      <c r="C168" s="14">
        <v>43518</v>
      </c>
      <c r="D168" s="14">
        <v>43522</v>
      </c>
      <c r="E168" s="13" t="s">
        <v>19</v>
      </c>
      <c r="F168" s="13" t="s">
        <v>681</v>
      </c>
      <c r="G168" s="15" t="str">
        <f>INDEX(Table12[[#This Row],[State]],MATCH(Orders!F168,Table12[[#This Row],[Customer ID]],0))</f>
        <v>California</v>
      </c>
      <c r="H168" s="13" t="s">
        <v>685</v>
      </c>
      <c r="I168" s="15">
        <v>1</v>
      </c>
      <c r="J168" s="13" t="s">
        <v>70</v>
      </c>
      <c r="K168" s="16">
        <v>36.24</v>
      </c>
      <c r="L168" s="24" t="str">
        <f>IF(Orders!$K168&lt;=50,"Low",IF(Orders!$K168&gt;=200000,"High","Medium"))</f>
        <v>Low</v>
      </c>
    </row>
    <row r="169" spans="1:12" x14ac:dyDescent="0.35">
      <c r="A169" s="12">
        <v>5407</v>
      </c>
      <c r="B169" s="17" t="s">
        <v>680</v>
      </c>
      <c r="C169" s="18">
        <v>43518</v>
      </c>
      <c r="D169" s="18">
        <v>43522</v>
      </c>
      <c r="E169" s="17" t="s">
        <v>19</v>
      </c>
      <c r="F169" s="17" t="s">
        <v>681</v>
      </c>
      <c r="G169" s="19" t="str">
        <f>INDEX(Table12[[#This Row],[State]],MATCH(Orders!F169,Table12[[#This Row],[Customer ID]],0))</f>
        <v>California</v>
      </c>
      <c r="H169" s="17" t="s">
        <v>687</v>
      </c>
      <c r="I169" s="19">
        <v>3</v>
      </c>
      <c r="J169" s="17" t="s">
        <v>70</v>
      </c>
      <c r="K169" s="10">
        <v>10.65</v>
      </c>
      <c r="L169" s="25" t="str">
        <f>IF(Orders!$K169&lt;=50,"Low",IF(Orders!$K169&gt;=200000,"High","Medium"))</f>
        <v>Low</v>
      </c>
    </row>
    <row r="170" spans="1:12" x14ac:dyDescent="0.35">
      <c r="A170" s="11">
        <v>6237</v>
      </c>
      <c r="B170" s="13" t="s">
        <v>689</v>
      </c>
      <c r="C170" s="14">
        <v>43519</v>
      </c>
      <c r="D170" s="14">
        <v>43523</v>
      </c>
      <c r="E170" s="13" t="s">
        <v>19</v>
      </c>
      <c r="F170" s="13" t="s">
        <v>690</v>
      </c>
      <c r="G170" s="15" t="str">
        <f>INDEX(Table12[[#This Row],[State]],MATCH(Orders!F170,Table12[[#This Row],[Customer ID]],0))</f>
        <v>Pennsylvania</v>
      </c>
      <c r="H170" s="13" t="s">
        <v>692</v>
      </c>
      <c r="I170" s="15">
        <v>3</v>
      </c>
      <c r="J170" s="13" t="s">
        <v>70</v>
      </c>
      <c r="K170" s="16">
        <v>57576</v>
      </c>
      <c r="L170" s="24" t="str">
        <f>IF(Orders!$K170&lt;=50,"Low",IF(Orders!$K170&gt;=200000,"High","Medium"))</f>
        <v>Medium</v>
      </c>
    </row>
    <row r="171" spans="1:12" x14ac:dyDescent="0.35">
      <c r="A171" s="12">
        <v>2742</v>
      </c>
      <c r="B171" s="17" t="s">
        <v>694</v>
      </c>
      <c r="C171" s="18">
        <v>43521</v>
      </c>
      <c r="D171" s="18">
        <v>43523</v>
      </c>
      <c r="E171" s="17" t="s">
        <v>94</v>
      </c>
      <c r="F171" s="17" t="s">
        <v>695</v>
      </c>
      <c r="G171" s="19" t="str">
        <f>INDEX(Table12[[#This Row],[State]],MATCH(Orders!F171,Table12[[#This Row],[Customer ID]],0))</f>
        <v>Ohio</v>
      </c>
      <c r="H171" s="17" t="s">
        <v>411</v>
      </c>
      <c r="I171" s="19">
        <v>5</v>
      </c>
      <c r="J171" s="17" t="s">
        <v>31</v>
      </c>
      <c r="K171" s="10">
        <v>46.72</v>
      </c>
      <c r="L171" s="25" t="str">
        <f>IF(Orders!$K171&lt;=50,"Low",IF(Orders!$K171&gt;=200000,"High","Medium"))</f>
        <v>Low</v>
      </c>
    </row>
    <row r="172" spans="1:12" x14ac:dyDescent="0.35">
      <c r="A172" s="11">
        <v>1579</v>
      </c>
      <c r="B172" s="13" t="s">
        <v>698</v>
      </c>
      <c r="C172" s="14">
        <v>43523</v>
      </c>
      <c r="D172" s="14">
        <v>43525</v>
      </c>
      <c r="E172" s="13" t="s">
        <v>38</v>
      </c>
      <c r="F172" s="13" t="s">
        <v>699</v>
      </c>
      <c r="G172" s="15" t="str">
        <f>INDEX(Table12[[#This Row],[State]],MATCH(Orders!F172,Table12[[#This Row],[Customer ID]],0))</f>
        <v>New York</v>
      </c>
      <c r="H172" s="13" t="s">
        <v>701</v>
      </c>
      <c r="I172" s="15">
        <v>3</v>
      </c>
      <c r="J172" s="13" t="s">
        <v>70</v>
      </c>
      <c r="K172" s="16">
        <v>170.88</v>
      </c>
      <c r="L172" s="24" t="str">
        <f>IF(Orders!$K172&lt;=50,"Low",IF(Orders!$K172&gt;=200000,"High","Medium"))</f>
        <v>Medium</v>
      </c>
    </row>
    <row r="173" spans="1:12" x14ac:dyDescent="0.35">
      <c r="A173" s="12">
        <v>4555</v>
      </c>
      <c r="B173" s="17" t="s">
        <v>703</v>
      </c>
      <c r="C173" s="18">
        <v>43523</v>
      </c>
      <c r="D173" s="18">
        <v>43525</v>
      </c>
      <c r="E173" s="17" t="s">
        <v>94</v>
      </c>
      <c r="F173" s="17" t="s">
        <v>704</v>
      </c>
      <c r="G173" s="19" t="str">
        <f>INDEX(Table12[[#This Row],[State]],MATCH(Orders!F173,Table12[[#This Row],[Customer ID]],0))</f>
        <v>Wisconsin</v>
      </c>
      <c r="H173" s="17" t="s">
        <v>707</v>
      </c>
      <c r="I173" s="19">
        <v>3</v>
      </c>
      <c r="J173" s="17" t="s">
        <v>31</v>
      </c>
      <c r="K173" s="10">
        <v>56.82</v>
      </c>
      <c r="L173" s="25" t="str">
        <f>IF(Orders!$K173&lt;=50,"Low",IF(Orders!$K173&gt;=200000,"High","Medium"))</f>
        <v>Medium</v>
      </c>
    </row>
    <row r="174" spans="1:12" x14ac:dyDescent="0.35">
      <c r="A174" s="11">
        <v>7848</v>
      </c>
      <c r="B174" s="13" t="s">
        <v>709</v>
      </c>
      <c r="C174" s="14">
        <v>43523</v>
      </c>
      <c r="D174" s="14">
        <v>43526</v>
      </c>
      <c r="E174" s="13" t="s">
        <v>19</v>
      </c>
      <c r="F174" s="13" t="s">
        <v>710</v>
      </c>
      <c r="G174" s="15" t="str">
        <f>INDEX(Table12[[#This Row],[State]],MATCH(Orders!F174,Table12[[#This Row],[Customer ID]],0))</f>
        <v>Texas</v>
      </c>
      <c r="H174" s="13" t="s">
        <v>712</v>
      </c>
      <c r="I174" s="15">
        <v>2</v>
      </c>
      <c r="J174" s="13" t="s">
        <v>31</v>
      </c>
      <c r="K174" s="16">
        <v>16192</v>
      </c>
      <c r="L174" s="24" t="str">
        <f>IF(Orders!$K174&lt;=50,"Low",IF(Orders!$K174&gt;=200000,"High","Medium"))</f>
        <v>Medium</v>
      </c>
    </row>
    <row r="175" spans="1:12" x14ac:dyDescent="0.35">
      <c r="A175" s="12">
        <v>3758</v>
      </c>
      <c r="B175" s="17" t="s">
        <v>714</v>
      </c>
      <c r="C175" s="18">
        <v>43524</v>
      </c>
      <c r="D175" s="18">
        <v>43528</v>
      </c>
      <c r="E175" s="17" t="s">
        <v>19</v>
      </c>
      <c r="F175" s="17" t="s">
        <v>715</v>
      </c>
      <c r="G175" s="19" t="str">
        <f>INDEX(Table12[[#This Row],[State]],MATCH(Orders!F175,Table12[[#This Row],[Customer ID]],0))</f>
        <v>Ohio</v>
      </c>
      <c r="H175" s="17" t="s">
        <v>717</v>
      </c>
      <c r="I175" s="19">
        <v>7</v>
      </c>
      <c r="J175" s="17" t="s">
        <v>70</v>
      </c>
      <c r="K175" s="10">
        <v>111104</v>
      </c>
      <c r="L175" s="25" t="str">
        <f>IF(Orders!$K175&lt;=50,"Low",IF(Orders!$K175&gt;=200000,"High","Medium"))</f>
        <v>Medium</v>
      </c>
    </row>
    <row r="176" spans="1:12" x14ac:dyDescent="0.35">
      <c r="A176" s="11">
        <v>9063</v>
      </c>
      <c r="B176" s="13" t="s">
        <v>719</v>
      </c>
      <c r="C176" s="14">
        <v>43524</v>
      </c>
      <c r="D176" s="14">
        <v>43530</v>
      </c>
      <c r="E176" s="13" t="s">
        <v>19</v>
      </c>
      <c r="F176" s="13" t="s">
        <v>720</v>
      </c>
      <c r="G176" s="15" t="str">
        <f>INDEX(Table12[[#This Row],[State]],MATCH(Orders!F176,Table12[[#This Row],[Customer ID]],0))</f>
        <v>New York</v>
      </c>
      <c r="H176" s="13" t="s">
        <v>722</v>
      </c>
      <c r="I176" s="15">
        <v>6</v>
      </c>
      <c r="J176" s="13" t="s">
        <v>31</v>
      </c>
      <c r="K176" s="16">
        <v>36.479999999999997</v>
      </c>
      <c r="L176" s="24" t="str">
        <f>IF(Orders!$K176&lt;=50,"Low",IF(Orders!$K176&gt;=200000,"High","Medium"))</f>
        <v>Low</v>
      </c>
    </row>
    <row r="177" spans="1:12" x14ac:dyDescent="0.35">
      <c r="A177" s="12">
        <v>1083</v>
      </c>
      <c r="B177" s="17" t="s">
        <v>724</v>
      </c>
      <c r="C177" s="18">
        <v>43525</v>
      </c>
      <c r="D177" s="18">
        <v>43529</v>
      </c>
      <c r="E177" s="17" t="s">
        <v>19</v>
      </c>
      <c r="F177" s="17" t="s">
        <v>725</v>
      </c>
      <c r="G177" s="19" t="str">
        <f>INDEX(Table12[[#This Row],[State]],MATCH(Orders!F177,Table12[[#This Row],[Customer ID]],0))</f>
        <v>New York</v>
      </c>
      <c r="H177" s="17" t="s">
        <v>346</v>
      </c>
      <c r="I177" s="19">
        <v>8</v>
      </c>
      <c r="J177" s="17" t="s">
        <v>70</v>
      </c>
      <c r="K177" s="10">
        <v>836592</v>
      </c>
      <c r="L177" s="25" t="str">
        <f>IF(Orders!$K177&lt;=50,"Low",IF(Orders!$K177&gt;=200000,"High","Medium"))</f>
        <v>High</v>
      </c>
    </row>
    <row r="178" spans="1:12" x14ac:dyDescent="0.35">
      <c r="A178" s="11">
        <v>1084</v>
      </c>
      <c r="B178" s="13" t="s">
        <v>724</v>
      </c>
      <c r="C178" s="14">
        <v>43525</v>
      </c>
      <c r="D178" s="14">
        <v>43529</v>
      </c>
      <c r="E178" s="13" t="s">
        <v>19</v>
      </c>
      <c r="F178" s="13" t="s">
        <v>725</v>
      </c>
      <c r="G178" s="15" t="str">
        <f>INDEX(Table12[[#This Row],[State]],MATCH(Orders!F178,Table12[[#This Row],[Customer ID]],0))</f>
        <v>New York</v>
      </c>
      <c r="H178" s="13" t="s">
        <v>728</v>
      </c>
      <c r="I178" s="15">
        <v>1</v>
      </c>
      <c r="J178" s="13" t="s">
        <v>70</v>
      </c>
      <c r="K178" s="16">
        <v>26.38</v>
      </c>
      <c r="L178" s="24" t="str">
        <f>IF(Orders!$K178&lt;=50,"Low",IF(Orders!$K178&gt;=200000,"High","Medium"))</f>
        <v>Low</v>
      </c>
    </row>
    <row r="179" spans="1:12" x14ac:dyDescent="0.35">
      <c r="A179" s="12">
        <v>1085</v>
      </c>
      <c r="B179" s="17" t="s">
        <v>724</v>
      </c>
      <c r="C179" s="18">
        <v>43525</v>
      </c>
      <c r="D179" s="18">
        <v>43529</v>
      </c>
      <c r="E179" s="17" t="s">
        <v>19</v>
      </c>
      <c r="F179" s="17" t="s">
        <v>725</v>
      </c>
      <c r="G179" s="19" t="str">
        <f>INDEX(Table12[[#This Row],[State]],MATCH(Orders!F179,Table12[[#This Row],[Customer ID]],0))</f>
        <v>New York</v>
      </c>
      <c r="H179" s="17" t="s">
        <v>729</v>
      </c>
      <c r="I179" s="19">
        <v>2</v>
      </c>
      <c r="J179" s="17" t="s">
        <v>70</v>
      </c>
      <c r="K179" s="10">
        <v>362.92</v>
      </c>
      <c r="L179" s="25" t="str">
        <f>IF(Orders!$K179&lt;=50,"Low",IF(Orders!$K179&gt;=200000,"High","Medium"))</f>
        <v>Medium</v>
      </c>
    </row>
    <row r="180" spans="1:12" x14ac:dyDescent="0.35">
      <c r="A180" s="11">
        <v>1086</v>
      </c>
      <c r="B180" s="13" t="s">
        <v>724</v>
      </c>
      <c r="C180" s="14">
        <v>43525</v>
      </c>
      <c r="D180" s="14">
        <v>43529</v>
      </c>
      <c r="E180" s="13" t="s">
        <v>19</v>
      </c>
      <c r="F180" s="13" t="s">
        <v>725</v>
      </c>
      <c r="G180" s="15" t="str">
        <f>INDEX(Table12[[#This Row],[State]],MATCH(Orders!F180,Table12[[#This Row],[Customer ID]],0))</f>
        <v>New York</v>
      </c>
      <c r="H180" s="13" t="s">
        <v>731</v>
      </c>
      <c r="I180" s="15">
        <v>7</v>
      </c>
      <c r="J180" s="13" t="s">
        <v>70</v>
      </c>
      <c r="K180" s="16">
        <v>4899.93</v>
      </c>
      <c r="L180" s="24" t="str">
        <f>IF(Orders!$K180&lt;=50,"Low",IF(Orders!$K180&gt;=200000,"High","Medium"))</f>
        <v>Medium</v>
      </c>
    </row>
    <row r="181" spans="1:12" x14ac:dyDescent="0.35">
      <c r="A181" s="12">
        <v>3953</v>
      </c>
      <c r="B181" s="17" t="s">
        <v>733</v>
      </c>
      <c r="C181" s="18">
        <v>43525</v>
      </c>
      <c r="D181" s="18">
        <v>43532</v>
      </c>
      <c r="E181" s="17" t="s">
        <v>19</v>
      </c>
      <c r="F181" s="17" t="s">
        <v>734</v>
      </c>
      <c r="G181" s="19" t="str">
        <f>INDEX(Table12[[#This Row],[State]],MATCH(Orders!F181,Table12[[#This Row],[Customer ID]],0))</f>
        <v>Colorado</v>
      </c>
      <c r="H181" s="17" t="s">
        <v>738</v>
      </c>
      <c r="I181" s="19">
        <v>2</v>
      </c>
      <c r="J181" s="17" t="s">
        <v>70</v>
      </c>
      <c r="K181" s="10">
        <v>159984</v>
      </c>
      <c r="L181" s="25" t="str">
        <f>IF(Orders!$K181&lt;=50,"Low",IF(Orders!$K181&gt;=200000,"High","Medium"))</f>
        <v>Medium</v>
      </c>
    </row>
    <row r="182" spans="1:12" x14ac:dyDescent="0.35">
      <c r="A182" s="11">
        <v>3091</v>
      </c>
      <c r="B182" s="13" t="s">
        <v>740</v>
      </c>
      <c r="C182" s="14">
        <v>43527</v>
      </c>
      <c r="D182" s="14">
        <v>43532</v>
      </c>
      <c r="E182" s="13" t="s">
        <v>19</v>
      </c>
      <c r="F182" s="13" t="s">
        <v>741</v>
      </c>
      <c r="G182" s="15" t="str">
        <f>INDEX(Table12[[#This Row],[State]],MATCH(Orders!F182,Table12[[#This Row],[Customer ID]],0))</f>
        <v>Delaware</v>
      </c>
      <c r="H182" s="13" t="s">
        <v>744</v>
      </c>
      <c r="I182" s="15">
        <v>7</v>
      </c>
      <c r="J182" s="13" t="s">
        <v>70</v>
      </c>
      <c r="K182" s="16">
        <v>447.86</v>
      </c>
      <c r="L182" s="24" t="str">
        <f>IF(Orders!$K182&lt;=50,"Low",IF(Orders!$K182&gt;=200000,"High","Medium"))</f>
        <v>Medium</v>
      </c>
    </row>
    <row r="183" spans="1:12" x14ac:dyDescent="0.35">
      <c r="A183" s="12">
        <v>3092</v>
      </c>
      <c r="B183" s="17" t="s">
        <v>740</v>
      </c>
      <c r="C183" s="18">
        <v>43527</v>
      </c>
      <c r="D183" s="18">
        <v>43532</v>
      </c>
      <c r="E183" s="17" t="s">
        <v>19</v>
      </c>
      <c r="F183" s="17" t="s">
        <v>741</v>
      </c>
      <c r="G183" s="19" t="str">
        <f>INDEX(Table12[[#This Row],[State]],MATCH(Orders!F183,Table12[[#This Row],[Customer ID]],0))</f>
        <v>Delaware</v>
      </c>
      <c r="H183" s="17" t="s">
        <v>746</v>
      </c>
      <c r="I183" s="19">
        <v>5</v>
      </c>
      <c r="J183" s="17" t="s">
        <v>70</v>
      </c>
      <c r="K183" s="10">
        <v>479.95</v>
      </c>
      <c r="L183" s="25" t="str">
        <f>IF(Orders!$K183&lt;=50,"Low",IF(Orders!$K183&gt;=200000,"High","Medium"))</f>
        <v>Medium</v>
      </c>
    </row>
    <row r="184" spans="1:12" x14ac:dyDescent="0.35">
      <c r="A184" s="11">
        <v>3093</v>
      </c>
      <c r="B184" s="13" t="s">
        <v>740</v>
      </c>
      <c r="C184" s="14">
        <v>43527</v>
      </c>
      <c r="D184" s="14">
        <v>43532</v>
      </c>
      <c r="E184" s="13" t="s">
        <v>19</v>
      </c>
      <c r="F184" s="13" t="s">
        <v>741</v>
      </c>
      <c r="G184" s="15" t="str">
        <f>INDEX(Table12[[#This Row],[State]],MATCH(Orders!F184,Table12[[#This Row],[Customer ID]],0))</f>
        <v>Delaware</v>
      </c>
      <c r="H184" s="13" t="s">
        <v>748</v>
      </c>
      <c r="I184" s="15">
        <v>3</v>
      </c>
      <c r="J184" s="13" t="s">
        <v>70</v>
      </c>
      <c r="K184" s="16">
        <v>166.44</v>
      </c>
      <c r="L184" s="24" t="str">
        <f>IF(Orders!$K184&lt;=50,"Low",IF(Orders!$K184&gt;=200000,"High","Medium"))</f>
        <v>Medium</v>
      </c>
    </row>
    <row r="185" spans="1:12" x14ac:dyDescent="0.35">
      <c r="A185" s="12">
        <v>3756</v>
      </c>
      <c r="B185" s="17" t="s">
        <v>750</v>
      </c>
      <c r="C185" s="18">
        <v>43527</v>
      </c>
      <c r="D185" s="18">
        <v>43530</v>
      </c>
      <c r="E185" s="17" t="s">
        <v>38</v>
      </c>
      <c r="F185" s="17" t="s">
        <v>751</v>
      </c>
      <c r="G185" s="19" t="str">
        <f>INDEX(Table12[[#This Row],[State]],MATCH(Orders!F185,Table12[[#This Row],[Customer ID]],0))</f>
        <v>Texas</v>
      </c>
      <c r="H185" s="17" t="s">
        <v>754</v>
      </c>
      <c r="I185" s="19">
        <v>7</v>
      </c>
      <c r="J185" s="17" t="s">
        <v>70</v>
      </c>
      <c r="K185" s="10">
        <v>42784</v>
      </c>
      <c r="L185" s="25" t="str">
        <f>IF(Orders!$K185&lt;=50,"Low",IF(Orders!$K185&gt;=200000,"High","Medium"))</f>
        <v>Medium</v>
      </c>
    </row>
    <row r="186" spans="1:12" x14ac:dyDescent="0.35">
      <c r="A186" s="11">
        <v>3757</v>
      </c>
      <c r="B186" s="13" t="s">
        <v>750</v>
      </c>
      <c r="C186" s="14">
        <v>43527</v>
      </c>
      <c r="D186" s="14">
        <v>43530</v>
      </c>
      <c r="E186" s="13" t="s">
        <v>38</v>
      </c>
      <c r="F186" s="13" t="s">
        <v>751</v>
      </c>
      <c r="G186" s="15" t="str">
        <f>INDEX(Table12[[#This Row],[State]],MATCH(Orders!F186,Table12[[#This Row],[Customer ID]],0))</f>
        <v>Texas</v>
      </c>
      <c r="H186" s="13" t="s">
        <v>756</v>
      </c>
      <c r="I186" s="15">
        <v>5</v>
      </c>
      <c r="J186" s="13" t="s">
        <v>70</v>
      </c>
      <c r="K186" s="16">
        <v>563.42999999999995</v>
      </c>
      <c r="L186" s="24" t="str">
        <f>IF(Orders!$K186&lt;=50,"Low",IF(Orders!$K186&gt;=200000,"High","Medium"))</f>
        <v>Medium</v>
      </c>
    </row>
    <row r="187" spans="1:12" x14ac:dyDescent="0.35">
      <c r="A187" s="12">
        <v>3887</v>
      </c>
      <c r="B187" s="17" t="s">
        <v>758</v>
      </c>
      <c r="C187" s="18">
        <v>43527</v>
      </c>
      <c r="D187" s="18">
        <v>43532</v>
      </c>
      <c r="E187" s="17" t="s">
        <v>94</v>
      </c>
      <c r="F187" s="17" t="s">
        <v>759</v>
      </c>
      <c r="G187" s="19" t="str">
        <f>INDEX(Table12[[#This Row],[State]],MATCH(Orders!F187,Table12[[#This Row],[Customer ID]],0))</f>
        <v>Indiana</v>
      </c>
      <c r="H187" s="17" t="s">
        <v>763</v>
      </c>
      <c r="I187" s="19">
        <v>3</v>
      </c>
      <c r="J187" s="17" t="s">
        <v>70</v>
      </c>
      <c r="K187" s="10">
        <v>134.85</v>
      </c>
      <c r="L187" s="25" t="str">
        <f>IF(Orders!$K187&lt;=50,"Low",IF(Orders!$K187&gt;=200000,"High","Medium"))</f>
        <v>Medium</v>
      </c>
    </row>
    <row r="188" spans="1:12" x14ac:dyDescent="0.35">
      <c r="A188" s="11">
        <v>4003</v>
      </c>
      <c r="B188" s="13" t="s">
        <v>765</v>
      </c>
      <c r="C188" s="14">
        <v>43527</v>
      </c>
      <c r="D188" s="14">
        <v>43532</v>
      </c>
      <c r="E188" s="13" t="s">
        <v>19</v>
      </c>
      <c r="F188" s="13" t="s">
        <v>766</v>
      </c>
      <c r="G188" s="15" t="str">
        <f>INDEX(Table12[[#This Row],[State]],MATCH(Orders!F188,Table12[[#This Row],[Customer ID]],0))</f>
        <v>Texas</v>
      </c>
      <c r="H188" s="13" t="s">
        <v>768</v>
      </c>
      <c r="I188" s="15">
        <v>3</v>
      </c>
      <c r="J188" s="13" t="s">
        <v>31</v>
      </c>
      <c r="K188" s="16">
        <v>637896</v>
      </c>
      <c r="L188" s="24" t="str">
        <f>IF(Orders!$K188&lt;=50,"Low",IF(Orders!$K188&gt;=200000,"High","Medium"))</f>
        <v>High</v>
      </c>
    </row>
    <row r="189" spans="1:12" x14ac:dyDescent="0.35">
      <c r="A189" s="12">
        <v>4004</v>
      </c>
      <c r="B189" s="17" t="s">
        <v>765</v>
      </c>
      <c r="C189" s="18">
        <v>43527</v>
      </c>
      <c r="D189" s="18">
        <v>43532</v>
      </c>
      <c r="E189" s="17" t="s">
        <v>19</v>
      </c>
      <c r="F189" s="17" t="s">
        <v>766</v>
      </c>
      <c r="G189" s="19" t="str">
        <f>INDEX(Table12[[#This Row],[State]],MATCH(Orders!F189,Table12[[#This Row],[Customer ID]],0))</f>
        <v>Texas</v>
      </c>
      <c r="H189" s="17" t="s">
        <v>770</v>
      </c>
      <c r="I189" s="19">
        <v>3</v>
      </c>
      <c r="J189" s="17" t="s">
        <v>70</v>
      </c>
      <c r="K189" s="10">
        <v>287.91000000000003</v>
      </c>
      <c r="L189" s="25" t="str">
        <f>IF(Orders!$K189&lt;=50,"Low",IF(Orders!$K189&gt;=200000,"High","Medium"))</f>
        <v>Medium</v>
      </c>
    </row>
    <row r="190" spans="1:12" x14ac:dyDescent="0.35">
      <c r="A190" s="11">
        <v>4005</v>
      </c>
      <c r="B190" s="13" t="s">
        <v>765</v>
      </c>
      <c r="C190" s="14">
        <v>43527</v>
      </c>
      <c r="D190" s="14">
        <v>43532</v>
      </c>
      <c r="E190" s="13" t="s">
        <v>19</v>
      </c>
      <c r="F190" s="13" t="s">
        <v>766</v>
      </c>
      <c r="G190" s="15" t="str">
        <f>INDEX(Table12[[#This Row],[State]],MATCH(Orders!F190,Table12[[#This Row],[Customer ID]],0))</f>
        <v>Texas</v>
      </c>
      <c r="H190" s="13" t="s">
        <v>772</v>
      </c>
      <c r="I190" s="15">
        <v>3</v>
      </c>
      <c r="J190" s="13" t="s">
        <v>70</v>
      </c>
      <c r="K190" s="16">
        <v>36.6</v>
      </c>
      <c r="L190" s="24" t="str">
        <f>IF(Orders!$K190&lt;=50,"Low",IF(Orders!$K190&gt;=200000,"High","Medium"))</f>
        <v>Low</v>
      </c>
    </row>
    <row r="191" spans="1:12" x14ac:dyDescent="0.35">
      <c r="A191" s="12">
        <v>4748</v>
      </c>
      <c r="B191" s="17" t="s">
        <v>774</v>
      </c>
      <c r="C191" s="18">
        <v>43527</v>
      </c>
      <c r="D191" s="18">
        <v>43527</v>
      </c>
      <c r="E191" s="17" t="s">
        <v>208</v>
      </c>
      <c r="F191" s="17" t="s">
        <v>775</v>
      </c>
      <c r="G191" s="19" t="str">
        <f>INDEX(Table12[[#This Row],[State]],MATCH(Orders!F191,Table12[[#This Row],[Customer ID]],0))</f>
        <v>California</v>
      </c>
      <c r="H191" s="17" t="s">
        <v>777</v>
      </c>
      <c r="I191" s="19">
        <v>3</v>
      </c>
      <c r="J191" s="17" t="s">
        <v>70</v>
      </c>
      <c r="K191" s="10">
        <v>25.35</v>
      </c>
      <c r="L191" s="25" t="str">
        <f>IF(Orders!$K191&lt;=50,"Low",IF(Orders!$K191&gt;=200000,"High","Medium"))</f>
        <v>Low</v>
      </c>
    </row>
    <row r="192" spans="1:12" x14ac:dyDescent="0.35">
      <c r="A192" s="11">
        <v>4749</v>
      </c>
      <c r="B192" s="13" t="s">
        <v>774</v>
      </c>
      <c r="C192" s="14">
        <v>43527</v>
      </c>
      <c r="D192" s="14">
        <v>43527</v>
      </c>
      <c r="E192" s="13" t="s">
        <v>208</v>
      </c>
      <c r="F192" s="13" t="s">
        <v>775</v>
      </c>
      <c r="G192" s="15" t="str">
        <f>INDEX(Table12[[#This Row],[State]],MATCH(Orders!F192,Table12[[#This Row],[Customer ID]],0))</f>
        <v>California</v>
      </c>
      <c r="H192" s="13" t="s">
        <v>779</v>
      </c>
      <c r="I192" s="15">
        <v>3</v>
      </c>
      <c r="J192" s="13" t="s">
        <v>31</v>
      </c>
      <c r="K192" s="16">
        <v>35.28</v>
      </c>
      <c r="L192" s="24" t="str">
        <f>IF(Orders!$K192&lt;=50,"Low",IF(Orders!$K192&gt;=200000,"High","Medium"))</f>
        <v>Low</v>
      </c>
    </row>
    <row r="193" spans="1:12" x14ac:dyDescent="0.35">
      <c r="A193" s="12">
        <v>5199</v>
      </c>
      <c r="B193" s="17" t="s">
        <v>781</v>
      </c>
      <c r="C193" s="18">
        <v>43527</v>
      </c>
      <c r="D193" s="18">
        <v>43532</v>
      </c>
      <c r="E193" s="17" t="s">
        <v>19</v>
      </c>
      <c r="F193" s="17" t="s">
        <v>782</v>
      </c>
      <c r="G193" s="19" t="str">
        <f>INDEX(Table12[[#This Row],[State]],MATCH(Orders!F193,Table12[[#This Row],[Customer ID]],0))</f>
        <v>Texas</v>
      </c>
      <c r="H193" s="17" t="s">
        <v>785</v>
      </c>
      <c r="I193" s="19">
        <v>3</v>
      </c>
      <c r="J193" s="17" t="s">
        <v>31</v>
      </c>
      <c r="K193" s="10">
        <v>3930072</v>
      </c>
      <c r="L193" s="25" t="str">
        <f>IF(Orders!$K193&lt;=50,"Low",IF(Orders!$K193&gt;=200000,"High","Medium"))</f>
        <v>High</v>
      </c>
    </row>
    <row r="194" spans="1:12" x14ac:dyDescent="0.35">
      <c r="A194" s="11">
        <v>5200</v>
      </c>
      <c r="B194" s="13" t="s">
        <v>781</v>
      </c>
      <c r="C194" s="14">
        <v>43527</v>
      </c>
      <c r="D194" s="14">
        <v>43532</v>
      </c>
      <c r="E194" s="13" t="s">
        <v>19</v>
      </c>
      <c r="F194" s="13" t="s">
        <v>782</v>
      </c>
      <c r="G194" s="15" t="str">
        <f>INDEX(Table12[[#This Row],[State]],MATCH(Orders!F194,Table12[[#This Row],[Customer ID]],0))</f>
        <v>Texas</v>
      </c>
      <c r="H194" s="13" t="s">
        <v>787</v>
      </c>
      <c r="I194" s="15">
        <v>1</v>
      </c>
      <c r="J194" s="13" t="s">
        <v>31</v>
      </c>
      <c r="K194" s="16">
        <v>2304</v>
      </c>
      <c r="L194" s="24" t="str">
        <f>IF(Orders!$K194&lt;=50,"Low",IF(Orders!$K194&gt;=200000,"High","Medium"))</f>
        <v>Medium</v>
      </c>
    </row>
    <row r="195" spans="1:12" x14ac:dyDescent="0.35">
      <c r="A195" s="12">
        <v>5201</v>
      </c>
      <c r="B195" s="17" t="s">
        <v>781</v>
      </c>
      <c r="C195" s="18">
        <v>43527</v>
      </c>
      <c r="D195" s="18">
        <v>43532</v>
      </c>
      <c r="E195" s="17" t="s">
        <v>19</v>
      </c>
      <c r="F195" s="17" t="s">
        <v>782</v>
      </c>
      <c r="G195" s="19" t="str">
        <f>INDEX(Table12[[#This Row],[State]],MATCH(Orders!F195,Table12[[#This Row],[Customer ID]],0))</f>
        <v>Texas</v>
      </c>
      <c r="H195" s="17" t="s">
        <v>789</v>
      </c>
      <c r="I195" s="19">
        <v>3</v>
      </c>
      <c r="J195" s="17" t="s">
        <v>70</v>
      </c>
      <c r="K195" s="10">
        <v>431976</v>
      </c>
      <c r="L195" s="25" t="str">
        <f>IF(Orders!$K195&lt;=50,"Low",IF(Orders!$K195&gt;=200000,"High","Medium"))</f>
        <v>High</v>
      </c>
    </row>
    <row r="196" spans="1:12" x14ac:dyDescent="0.35">
      <c r="A196" s="11">
        <v>5202</v>
      </c>
      <c r="B196" s="13" t="s">
        <v>781</v>
      </c>
      <c r="C196" s="14">
        <v>43527</v>
      </c>
      <c r="D196" s="14">
        <v>43532</v>
      </c>
      <c r="E196" s="13" t="s">
        <v>19</v>
      </c>
      <c r="F196" s="13" t="s">
        <v>782</v>
      </c>
      <c r="G196" s="15" t="str">
        <f>INDEX(Table12[[#This Row],[State]],MATCH(Orders!F196,Table12[[#This Row],[Customer ID]],0))</f>
        <v>Texas</v>
      </c>
      <c r="H196" s="13" t="s">
        <v>791</v>
      </c>
      <c r="I196" s="15">
        <v>7</v>
      </c>
      <c r="J196" s="13" t="s">
        <v>36</v>
      </c>
      <c r="K196" s="16">
        <v>41.72</v>
      </c>
      <c r="L196" s="24" t="str">
        <f>IF(Orders!$K196&lt;=50,"Low",IF(Orders!$K196&gt;=200000,"High","Medium"))</f>
        <v>Low</v>
      </c>
    </row>
    <row r="197" spans="1:12" x14ac:dyDescent="0.35">
      <c r="A197" s="12">
        <v>2607</v>
      </c>
      <c r="B197" s="17" t="s">
        <v>793</v>
      </c>
      <c r="C197" s="18">
        <v>43528</v>
      </c>
      <c r="D197" s="18">
        <v>43534</v>
      </c>
      <c r="E197" s="17" t="s">
        <v>19</v>
      </c>
      <c r="F197" s="17" t="s">
        <v>794</v>
      </c>
      <c r="G197" s="19" t="str">
        <f>INDEX(Table12[[#This Row],[State]],MATCH(Orders!F197,Table12[[#This Row],[Customer ID]],0))</f>
        <v>California</v>
      </c>
      <c r="H197" s="17" t="s">
        <v>796</v>
      </c>
      <c r="I197" s="19">
        <v>1</v>
      </c>
      <c r="J197" s="17" t="s">
        <v>31</v>
      </c>
      <c r="K197" s="10">
        <v>16.989999999999998</v>
      </c>
      <c r="L197" s="25" t="str">
        <f>IF(Orders!$K197&lt;=50,"Low",IF(Orders!$K197&gt;=200000,"High","Medium"))</f>
        <v>Low</v>
      </c>
    </row>
    <row r="198" spans="1:12" x14ac:dyDescent="0.35">
      <c r="A198" s="11">
        <v>3265</v>
      </c>
      <c r="B198" s="13" t="s">
        <v>798</v>
      </c>
      <c r="C198" s="14">
        <v>43528</v>
      </c>
      <c r="D198" s="14">
        <v>43532</v>
      </c>
      <c r="E198" s="13" t="s">
        <v>94</v>
      </c>
      <c r="F198" s="13" t="s">
        <v>799</v>
      </c>
      <c r="G198" s="15" t="str">
        <f>INDEX(Table12[[#This Row],[State]],MATCH(Orders!F198,Table12[[#This Row],[Customer ID]],0))</f>
        <v>Florida</v>
      </c>
      <c r="H198" s="13" t="s">
        <v>802</v>
      </c>
      <c r="I198" s="15">
        <v>4</v>
      </c>
      <c r="J198" s="13" t="s">
        <v>36</v>
      </c>
      <c r="K198" s="16">
        <v>10.08</v>
      </c>
      <c r="L198" s="24" t="str">
        <f>IF(Orders!$K198&lt;=50,"Low",IF(Orders!$K198&gt;=200000,"High","Medium"))</f>
        <v>Low</v>
      </c>
    </row>
    <row r="199" spans="1:12" x14ac:dyDescent="0.35">
      <c r="A199" s="12">
        <v>4215</v>
      </c>
      <c r="B199" s="17" t="s">
        <v>804</v>
      </c>
      <c r="C199" s="18">
        <v>43528</v>
      </c>
      <c r="D199" s="18">
        <v>43532</v>
      </c>
      <c r="E199" s="17" t="s">
        <v>19</v>
      </c>
      <c r="F199" s="17" t="s">
        <v>805</v>
      </c>
      <c r="G199" s="19" t="str">
        <f>INDEX(Table12[[#This Row],[State]],MATCH(Orders!F199,Table12[[#This Row],[Customer ID]],0))</f>
        <v>Indiana</v>
      </c>
      <c r="H199" s="17" t="s">
        <v>808</v>
      </c>
      <c r="I199" s="19">
        <v>3</v>
      </c>
      <c r="J199" s="17" t="s">
        <v>70</v>
      </c>
      <c r="K199" s="10">
        <v>128.4</v>
      </c>
      <c r="L199" s="25" t="str">
        <f>IF(Orders!$K199&lt;=50,"Low",IF(Orders!$K199&gt;=200000,"High","Medium"))</f>
        <v>Medium</v>
      </c>
    </row>
    <row r="200" spans="1:12" x14ac:dyDescent="0.35">
      <c r="A200" s="11">
        <v>9750</v>
      </c>
      <c r="B200" s="13" t="s">
        <v>810</v>
      </c>
      <c r="C200" s="14">
        <v>43528</v>
      </c>
      <c r="D200" s="14">
        <v>43532</v>
      </c>
      <c r="E200" s="13" t="s">
        <v>19</v>
      </c>
      <c r="F200" s="13" t="s">
        <v>811</v>
      </c>
      <c r="G200" s="15" t="str">
        <f>INDEX(Table12[[#This Row],[State]],MATCH(Orders!F200,Table12[[#This Row],[Customer ID]],0))</f>
        <v>New Hampshire</v>
      </c>
      <c r="H200" s="13" t="s">
        <v>814</v>
      </c>
      <c r="I200" s="15">
        <v>2</v>
      </c>
      <c r="J200" s="13" t="s">
        <v>31</v>
      </c>
      <c r="K200" s="16">
        <v>159.97999999999999</v>
      </c>
      <c r="L200" s="24" t="str">
        <f>IF(Orders!$K200&lt;=50,"Low",IF(Orders!$K200&gt;=200000,"High","Medium"))</f>
        <v>Medium</v>
      </c>
    </row>
    <row r="201" spans="1:12" x14ac:dyDescent="0.35">
      <c r="A201" s="12">
        <v>919</v>
      </c>
      <c r="B201" s="17" t="s">
        <v>816</v>
      </c>
      <c r="C201" s="18">
        <v>43529</v>
      </c>
      <c r="D201" s="18">
        <v>43535</v>
      </c>
      <c r="E201" s="17" t="s">
        <v>19</v>
      </c>
      <c r="F201" s="17" t="s">
        <v>817</v>
      </c>
      <c r="G201" s="19" t="str">
        <f>INDEX(Table12[[#This Row],[State]],MATCH(Orders!F201,Table12[[#This Row],[Customer ID]],0))</f>
        <v>Texas</v>
      </c>
      <c r="H201" s="17" t="s">
        <v>819</v>
      </c>
      <c r="I201" s="19">
        <v>3</v>
      </c>
      <c r="J201" s="17" t="s">
        <v>70</v>
      </c>
      <c r="K201" s="10">
        <v>149352</v>
      </c>
      <c r="L201" s="25" t="str">
        <f>IF(Orders!$K201&lt;=50,"Low",IF(Orders!$K201&gt;=200000,"High","Medium"))</f>
        <v>Medium</v>
      </c>
    </row>
    <row r="202" spans="1:12" x14ac:dyDescent="0.35">
      <c r="A202" s="11">
        <v>920</v>
      </c>
      <c r="B202" s="13" t="s">
        <v>816</v>
      </c>
      <c r="C202" s="14">
        <v>43529</v>
      </c>
      <c r="D202" s="14">
        <v>43535</v>
      </c>
      <c r="E202" s="13" t="s">
        <v>19</v>
      </c>
      <c r="F202" s="13" t="s">
        <v>817</v>
      </c>
      <c r="G202" s="15" t="str">
        <f>INDEX(Table12[[#This Row],[State]],MATCH(Orders!F202,Table12[[#This Row],[Customer ID]],0))</f>
        <v>Texas</v>
      </c>
      <c r="H202" s="13" t="s">
        <v>821</v>
      </c>
      <c r="I202" s="15">
        <v>1</v>
      </c>
      <c r="J202" s="13" t="s">
        <v>70</v>
      </c>
      <c r="K202" s="16">
        <v>12992</v>
      </c>
      <c r="L202" s="24" t="str">
        <f>IF(Orders!$K202&lt;=50,"Low",IF(Orders!$K202&gt;=200000,"High","Medium"))</f>
        <v>Medium</v>
      </c>
    </row>
    <row r="203" spans="1:12" x14ac:dyDescent="0.35">
      <c r="A203" s="12">
        <v>8443</v>
      </c>
      <c r="B203" s="17" t="s">
        <v>823</v>
      </c>
      <c r="C203" s="18">
        <v>43530</v>
      </c>
      <c r="D203" s="18">
        <v>43534</v>
      </c>
      <c r="E203" s="17" t="s">
        <v>19</v>
      </c>
      <c r="F203" s="17" t="s">
        <v>824</v>
      </c>
      <c r="G203" s="19" t="str">
        <f>INDEX(Table12[[#This Row],[State]],MATCH(Orders!F203,Table12[[#This Row],[Customer ID]],0))</f>
        <v>Pennsylvania</v>
      </c>
      <c r="H203" s="17" t="s">
        <v>826</v>
      </c>
      <c r="I203" s="19">
        <v>2</v>
      </c>
      <c r="J203" s="17" t="s">
        <v>31</v>
      </c>
      <c r="K203" s="10">
        <v>431.94</v>
      </c>
      <c r="L203" s="25" t="str">
        <f>IF(Orders!$K203&lt;=50,"Low",IF(Orders!$K203&gt;=200000,"High","Medium"))</f>
        <v>Medium</v>
      </c>
    </row>
    <row r="204" spans="1:12" x14ac:dyDescent="0.35">
      <c r="A204" s="11">
        <v>8444</v>
      </c>
      <c r="B204" s="13" t="s">
        <v>823</v>
      </c>
      <c r="C204" s="14">
        <v>43530</v>
      </c>
      <c r="D204" s="14">
        <v>43534</v>
      </c>
      <c r="E204" s="13" t="s">
        <v>19</v>
      </c>
      <c r="F204" s="13" t="s">
        <v>824</v>
      </c>
      <c r="G204" s="15" t="str">
        <f>INDEX(Table12[[#This Row],[State]],MATCH(Orders!F204,Table12[[#This Row],[Customer ID]],0))</f>
        <v>Pennsylvania</v>
      </c>
      <c r="H204" s="13" t="s">
        <v>828</v>
      </c>
      <c r="I204" s="15">
        <v>1</v>
      </c>
      <c r="J204" s="13" t="s">
        <v>70</v>
      </c>
      <c r="K204" s="16">
        <v>2043</v>
      </c>
      <c r="L204" s="24" t="str">
        <f>IF(Orders!$K204&lt;=50,"Low",IF(Orders!$K204&gt;=200000,"High","Medium"))</f>
        <v>Medium</v>
      </c>
    </row>
    <row r="205" spans="1:12" x14ac:dyDescent="0.35">
      <c r="A205" s="12">
        <v>8445</v>
      </c>
      <c r="B205" s="17" t="s">
        <v>823</v>
      </c>
      <c r="C205" s="18">
        <v>43530</v>
      </c>
      <c r="D205" s="18">
        <v>43534</v>
      </c>
      <c r="E205" s="17" t="s">
        <v>19</v>
      </c>
      <c r="F205" s="17" t="s">
        <v>824</v>
      </c>
      <c r="G205" s="19" t="str">
        <f>INDEX(Table12[[#This Row],[State]],MATCH(Orders!F205,Table12[[#This Row],[Customer ID]],0))</f>
        <v>Pennsylvania</v>
      </c>
      <c r="H205" s="17" t="s">
        <v>830</v>
      </c>
      <c r="I205" s="19">
        <v>3</v>
      </c>
      <c r="J205" s="17" t="s">
        <v>36</v>
      </c>
      <c r="K205" s="10">
        <v>68238</v>
      </c>
      <c r="L205" s="25" t="str">
        <f>IF(Orders!$K205&lt;=50,"Low",IF(Orders!$K205&gt;=200000,"High","Medium"))</f>
        <v>Medium</v>
      </c>
    </row>
    <row r="206" spans="1:12" x14ac:dyDescent="0.35">
      <c r="A206" s="11">
        <v>8982</v>
      </c>
      <c r="B206" s="13" t="s">
        <v>832</v>
      </c>
      <c r="C206" s="14">
        <v>43530</v>
      </c>
      <c r="D206" s="14">
        <v>43536</v>
      </c>
      <c r="E206" s="13" t="s">
        <v>19</v>
      </c>
      <c r="F206" s="13" t="s">
        <v>715</v>
      </c>
      <c r="G206" s="15" t="str">
        <f>INDEX(Table12[[#This Row],[State]],MATCH(Orders!F206,Table12[[#This Row],[Customer ID]],0))</f>
        <v>Illinois</v>
      </c>
      <c r="H206" s="13" t="s">
        <v>833</v>
      </c>
      <c r="I206" s="15">
        <v>3</v>
      </c>
      <c r="J206" s="13" t="s">
        <v>36</v>
      </c>
      <c r="K206" s="16">
        <v>2334</v>
      </c>
      <c r="L206" s="24" t="str">
        <f>IF(Orders!$K206&lt;=50,"Low",IF(Orders!$K206&gt;=200000,"High","Medium"))</f>
        <v>Medium</v>
      </c>
    </row>
    <row r="207" spans="1:12" x14ac:dyDescent="0.35">
      <c r="A207" s="12">
        <v>8983</v>
      </c>
      <c r="B207" s="17" t="s">
        <v>832</v>
      </c>
      <c r="C207" s="18">
        <v>43530</v>
      </c>
      <c r="D207" s="18">
        <v>43536</v>
      </c>
      <c r="E207" s="17" t="s">
        <v>19</v>
      </c>
      <c r="F207" s="17" t="s">
        <v>715</v>
      </c>
      <c r="G207" s="19" t="str">
        <f>INDEX(Table12[[#This Row],[State]],MATCH(Orders!F207,Table12[[#This Row],[Customer ID]],0))</f>
        <v>Illinois</v>
      </c>
      <c r="H207" s="17" t="s">
        <v>835</v>
      </c>
      <c r="I207" s="19">
        <v>4</v>
      </c>
      <c r="J207" s="17" t="s">
        <v>70</v>
      </c>
      <c r="K207" s="10">
        <v>1728</v>
      </c>
      <c r="L207" s="25" t="str">
        <f>IF(Orders!$K207&lt;=50,"Low",IF(Orders!$K207&gt;=200000,"High","Medium"))</f>
        <v>Medium</v>
      </c>
    </row>
    <row r="208" spans="1:12" x14ac:dyDescent="0.35">
      <c r="A208" s="11">
        <v>8984</v>
      </c>
      <c r="B208" s="13" t="s">
        <v>832</v>
      </c>
      <c r="C208" s="14">
        <v>43530</v>
      </c>
      <c r="D208" s="14">
        <v>43536</v>
      </c>
      <c r="E208" s="13" t="s">
        <v>19</v>
      </c>
      <c r="F208" s="13" t="s">
        <v>715</v>
      </c>
      <c r="G208" s="15" t="str">
        <f>INDEX(Table12[[#This Row],[State]],MATCH(Orders!F208,Table12[[#This Row],[Customer ID]],0))</f>
        <v>Illinois</v>
      </c>
      <c r="H208" s="13" t="s">
        <v>610</v>
      </c>
      <c r="I208" s="15">
        <v>5</v>
      </c>
      <c r="J208" s="13" t="s">
        <v>31</v>
      </c>
      <c r="K208" s="16">
        <v>159.04</v>
      </c>
      <c r="L208" s="24" t="str">
        <f>IF(Orders!$K208&lt;=50,"Low",IF(Orders!$K208&gt;=200000,"High","Medium"))</f>
        <v>Medium</v>
      </c>
    </row>
    <row r="209" spans="1:12" x14ac:dyDescent="0.35">
      <c r="A209" s="12">
        <v>8985</v>
      </c>
      <c r="B209" s="17" t="s">
        <v>832</v>
      </c>
      <c r="C209" s="18">
        <v>43530</v>
      </c>
      <c r="D209" s="18">
        <v>43536</v>
      </c>
      <c r="E209" s="17" t="s">
        <v>19</v>
      </c>
      <c r="F209" s="17" t="s">
        <v>715</v>
      </c>
      <c r="G209" s="19" t="str">
        <f>INDEX(Table12[[#This Row],[State]],MATCH(Orders!F209,Table12[[#This Row],[Customer ID]],0))</f>
        <v>Illinois</v>
      </c>
      <c r="H209" s="17" t="s">
        <v>837</v>
      </c>
      <c r="I209" s="19">
        <v>2</v>
      </c>
      <c r="J209" s="17" t="s">
        <v>70</v>
      </c>
      <c r="K209" s="10">
        <v>145.97999999999999</v>
      </c>
      <c r="L209" s="25" t="str">
        <f>IF(Orders!$K209&lt;=50,"Low",IF(Orders!$K209&gt;=200000,"High","Medium"))</f>
        <v>Medium</v>
      </c>
    </row>
    <row r="210" spans="1:12" x14ac:dyDescent="0.35">
      <c r="A210" s="11">
        <v>839</v>
      </c>
      <c r="B210" s="13" t="s">
        <v>839</v>
      </c>
      <c r="C210" s="14">
        <v>43531</v>
      </c>
      <c r="D210" s="14">
        <v>43536</v>
      </c>
      <c r="E210" s="13" t="s">
        <v>19</v>
      </c>
      <c r="F210" s="13" t="s">
        <v>840</v>
      </c>
      <c r="G210" s="15" t="str">
        <f>INDEX(Table12[[#This Row],[State]],MATCH(Orders!F210,Table12[[#This Row],[Customer ID]],0))</f>
        <v>Texas</v>
      </c>
      <c r="H210" s="13" t="s">
        <v>843</v>
      </c>
      <c r="I210" s="15">
        <v>3</v>
      </c>
      <c r="J210" s="13" t="s">
        <v>70</v>
      </c>
      <c r="K210" s="16">
        <v>21072</v>
      </c>
      <c r="L210" s="24" t="str">
        <f>IF(Orders!$K210&lt;=50,"Low",IF(Orders!$K210&gt;=200000,"High","Medium"))</f>
        <v>Medium</v>
      </c>
    </row>
    <row r="211" spans="1:12" x14ac:dyDescent="0.35">
      <c r="A211" s="12">
        <v>1047</v>
      </c>
      <c r="B211" s="17" t="s">
        <v>845</v>
      </c>
      <c r="C211" s="18">
        <v>43532</v>
      </c>
      <c r="D211" s="18">
        <v>43537</v>
      </c>
      <c r="E211" s="17" t="s">
        <v>19</v>
      </c>
      <c r="F211" s="17" t="s">
        <v>846</v>
      </c>
      <c r="G211" s="19" t="str">
        <f>INDEX(Table12[[#This Row],[State]],MATCH(Orders!F211,Table12[[#This Row],[Customer ID]],0))</f>
        <v>Florida</v>
      </c>
      <c r="H211" s="17" t="s">
        <v>848</v>
      </c>
      <c r="I211" s="19">
        <v>5</v>
      </c>
      <c r="J211" s="17" t="s">
        <v>36</v>
      </c>
      <c r="K211" s="10">
        <v>1363.96</v>
      </c>
      <c r="L211" s="25" t="str">
        <f>IF(Orders!$K211&lt;=50,"Low",IF(Orders!$K211&gt;=200000,"High","Medium"))</f>
        <v>Medium</v>
      </c>
    </row>
    <row r="212" spans="1:12" x14ac:dyDescent="0.35">
      <c r="A212" s="11">
        <v>1048</v>
      </c>
      <c r="B212" s="13" t="s">
        <v>845</v>
      </c>
      <c r="C212" s="14">
        <v>43532</v>
      </c>
      <c r="D212" s="14">
        <v>43537</v>
      </c>
      <c r="E212" s="13" t="s">
        <v>19</v>
      </c>
      <c r="F212" s="13" t="s">
        <v>846</v>
      </c>
      <c r="G212" s="15" t="str">
        <f>INDEX(Table12[[#This Row],[State]],MATCH(Orders!F212,Table12[[#This Row],[Customer ID]],0))</f>
        <v>Florida</v>
      </c>
      <c r="H212" s="13" t="s">
        <v>850</v>
      </c>
      <c r="I212" s="15">
        <v>3</v>
      </c>
      <c r="J212" s="13" t="s">
        <v>36</v>
      </c>
      <c r="K212" s="16">
        <v>102.36</v>
      </c>
      <c r="L212" s="24" t="str">
        <f>IF(Orders!$K212&lt;=50,"Low",IF(Orders!$K212&gt;=200000,"High","Medium"))</f>
        <v>Medium</v>
      </c>
    </row>
    <row r="213" spans="1:12" x14ac:dyDescent="0.35">
      <c r="A213" s="12">
        <v>1705</v>
      </c>
      <c r="B213" s="17" t="s">
        <v>852</v>
      </c>
      <c r="C213" s="18">
        <v>43532</v>
      </c>
      <c r="D213" s="18">
        <v>43532</v>
      </c>
      <c r="E213" s="17" t="s">
        <v>208</v>
      </c>
      <c r="F213" s="17" t="s">
        <v>585</v>
      </c>
      <c r="G213" s="19" t="str">
        <f>INDEX(Table12[[#This Row],[State]],MATCH(Orders!F213,Table12[[#This Row],[Customer ID]],0))</f>
        <v>Arizona</v>
      </c>
      <c r="H213" s="17" t="s">
        <v>344</v>
      </c>
      <c r="I213" s="19">
        <v>3</v>
      </c>
      <c r="J213" s="17" t="s">
        <v>36</v>
      </c>
      <c r="K213" s="10">
        <v>9702</v>
      </c>
      <c r="L213" s="25" t="str">
        <f>IF(Orders!$K213&lt;=50,"Low",IF(Orders!$K213&gt;=200000,"High","Medium"))</f>
        <v>Medium</v>
      </c>
    </row>
    <row r="214" spans="1:12" x14ac:dyDescent="0.35">
      <c r="A214" s="11">
        <v>6417</v>
      </c>
      <c r="B214" s="13" t="s">
        <v>854</v>
      </c>
      <c r="C214" s="14">
        <v>43532</v>
      </c>
      <c r="D214" s="14">
        <v>43536</v>
      </c>
      <c r="E214" s="13" t="s">
        <v>19</v>
      </c>
      <c r="F214" s="13" t="s">
        <v>855</v>
      </c>
      <c r="G214" s="15" t="str">
        <f>INDEX(Table12[[#This Row],[State]],MATCH(Orders!F214,Table12[[#This Row],[Customer ID]],0))</f>
        <v>Pennsylvania</v>
      </c>
      <c r="H214" s="13" t="s">
        <v>60</v>
      </c>
      <c r="I214" s="15">
        <v>4</v>
      </c>
      <c r="J214" s="13" t="s">
        <v>70</v>
      </c>
      <c r="K214" s="16">
        <v>108576</v>
      </c>
      <c r="L214" s="24" t="str">
        <f>IF(Orders!$K214&lt;=50,"Low",IF(Orders!$K214&gt;=200000,"High","Medium"))</f>
        <v>Medium</v>
      </c>
    </row>
    <row r="215" spans="1:12" x14ac:dyDescent="0.35">
      <c r="A215" s="12">
        <v>6418</v>
      </c>
      <c r="B215" s="17" t="s">
        <v>854</v>
      </c>
      <c r="C215" s="18">
        <v>43532</v>
      </c>
      <c r="D215" s="18">
        <v>43536</v>
      </c>
      <c r="E215" s="17" t="s">
        <v>19</v>
      </c>
      <c r="F215" s="17" t="s">
        <v>855</v>
      </c>
      <c r="G215" s="19" t="str">
        <f>INDEX(Table12[[#This Row],[State]],MATCH(Orders!F215,Table12[[#This Row],[Customer ID]],0))</f>
        <v>Pennsylvania</v>
      </c>
      <c r="H215" s="17" t="s">
        <v>857</v>
      </c>
      <c r="I215" s="19">
        <v>2</v>
      </c>
      <c r="J215" s="17" t="s">
        <v>36</v>
      </c>
      <c r="K215" s="10">
        <v>5984</v>
      </c>
      <c r="L215" s="25" t="str">
        <f>IF(Orders!$K215&lt;=50,"Low",IF(Orders!$K215&gt;=200000,"High","Medium"))</f>
        <v>Medium</v>
      </c>
    </row>
    <row r="216" spans="1:12" x14ac:dyDescent="0.35">
      <c r="A216" s="11">
        <v>7234</v>
      </c>
      <c r="B216" s="13" t="s">
        <v>859</v>
      </c>
      <c r="C216" s="14">
        <v>43532</v>
      </c>
      <c r="D216" s="14">
        <v>43536</v>
      </c>
      <c r="E216" s="13" t="s">
        <v>19</v>
      </c>
      <c r="F216" s="13" t="s">
        <v>860</v>
      </c>
      <c r="G216" s="15" t="str">
        <f>INDEX(Table12[[#This Row],[State]],MATCH(Orders!F216,Table12[[#This Row],[Customer ID]],0))</f>
        <v>New York</v>
      </c>
      <c r="H216" s="13" t="s">
        <v>862</v>
      </c>
      <c r="I216" s="15">
        <v>8</v>
      </c>
      <c r="J216" s="13" t="s">
        <v>36</v>
      </c>
      <c r="K216" s="16">
        <v>113.6</v>
      </c>
      <c r="L216" s="24" t="str">
        <f>IF(Orders!$K216&lt;=50,"Low",IF(Orders!$K216&gt;=200000,"High","Medium"))</f>
        <v>Medium</v>
      </c>
    </row>
    <row r="217" spans="1:12" x14ac:dyDescent="0.35">
      <c r="A217" s="12">
        <v>7235</v>
      </c>
      <c r="B217" s="17" t="s">
        <v>859</v>
      </c>
      <c r="C217" s="18">
        <v>43532</v>
      </c>
      <c r="D217" s="18">
        <v>43536</v>
      </c>
      <c r="E217" s="17" t="s">
        <v>19</v>
      </c>
      <c r="F217" s="17" t="s">
        <v>860</v>
      </c>
      <c r="G217" s="19" t="str">
        <f>INDEX(Table12[[#This Row],[State]],MATCH(Orders!F217,Table12[[#This Row],[Customer ID]],0))</f>
        <v>New York</v>
      </c>
      <c r="H217" s="17" t="s">
        <v>864</v>
      </c>
      <c r="I217" s="19">
        <v>2</v>
      </c>
      <c r="J217" s="17" t="s">
        <v>36</v>
      </c>
      <c r="K217" s="10">
        <v>12.96</v>
      </c>
      <c r="L217" s="25" t="str">
        <f>IF(Orders!$K217&lt;=50,"Low",IF(Orders!$K217&gt;=200000,"High","Medium"))</f>
        <v>Low</v>
      </c>
    </row>
    <row r="218" spans="1:12" x14ac:dyDescent="0.35">
      <c r="A218" s="11">
        <v>7236</v>
      </c>
      <c r="B218" s="13" t="s">
        <v>859</v>
      </c>
      <c r="C218" s="14">
        <v>43532</v>
      </c>
      <c r="D218" s="14">
        <v>43536</v>
      </c>
      <c r="E218" s="13" t="s">
        <v>19</v>
      </c>
      <c r="F218" s="13" t="s">
        <v>860</v>
      </c>
      <c r="G218" s="15" t="str">
        <f>INDEX(Table12[[#This Row],[State]],MATCH(Orders!F218,Table12[[#This Row],[Customer ID]],0))</f>
        <v>New York</v>
      </c>
      <c r="H218" s="13" t="s">
        <v>866</v>
      </c>
      <c r="I218" s="15">
        <v>2</v>
      </c>
      <c r="J218" s="13" t="s">
        <v>36</v>
      </c>
      <c r="K218" s="16">
        <v>69456</v>
      </c>
      <c r="L218" s="24" t="str">
        <f>IF(Orders!$K218&lt;=50,"Low",IF(Orders!$K218&gt;=200000,"High","Medium"))</f>
        <v>Medium</v>
      </c>
    </row>
    <row r="219" spans="1:12" x14ac:dyDescent="0.35">
      <c r="A219" s="12">
        <v>8506</v>
      </c>
      <c r="B219" s="17" t="s">
        <v>868</v>
      </c>
      <c r="C219" s="18">
        <v>43532</v>
      </c>
      <c r="D219" s="18">
        <v>43536</v>
      </c>
      <c r="E219" s="17" t="s">
        <v>19</v>
      </c>
      <c r="F219" s="17" t="s">
        <v>869</v>
      </c>
      <c r="G219" s="19" t="str">
        <f>INDEX(Table12[[#This Row],[State]],MATCH(Orders!F219,Table12[[#This Row],[Customer ID]],0))</f>
        <v>Texas</v>
      </c>
      <c r="H219" s="17" t="s">
        <v>871</v>
      </c>
      <c r="I219" s="19">
        <v>9</v>
      </c>
      <c r="J219" s="17" t="s">
        <v>36</v>
      </c>
      <c r="K219" s="10">
        <v>8856</v>
      </c>
      <c r="L219" s="25" t="str">
        <f>IF(Orders!$K219&lt;=50,"Low",IF(Orders!$K219&gt;=200000,"High","Medium"))</f>
        <v>Medium</v>
      </c>
    </row>
    <row r="220" spans="1:12" x14ac:dyDescent="0.35">
      <c r="A220" s="11">
        <v>8507</v>
      </c>
      <c r="B220" s="13" t="s">
        <v>868</v>
      </c>
      <c r="C220" s="14">
        <v>43532</v>
      </c>
      <c r="D220" s="14">
        <v>43536</v>
      </c>
      <c r="E220" s="13" t="s">
        <v>19</v>
      </c>
      <c r="F220" s="13" t="s">
        <v>869</v>
      </c>
      <c r="G220" s="15" t="str">
        <f>INDEX(Table12[[#This Row],[State]],MATCH(Orders!F220,Table12[[#This Row],[Customer ID]],0))</f>
        <v>Texas</v>
      </c>
      <c r="H220" s="13" t="s">
        <v>873</v>
      </c>
      <c r="I220" s="15">
        <v>5</v>
      </c>
      <c r="J220" s="13" t="s">
        <v>36</v>
      </c>
      <c r="K220" s="16">
        <v>27.96</v>
      </c>
      <c r="L220" s="24" t="str">
        <f>IF(Orders!$K220&lt;=50,"Low",IF(Orders!$K220&gt;=200000,"High","Medium"))</f>
        <v>Low</v>
      </c>
    </row>
    <row r="221" spans="1:12" x14ac:dyDescent="0.35">
      <c r="A221" s="12">
        <v>8508</v>
      </c>
      <c r="B221" s="17" t="s">
        <v>868</v>
      </c>
      <c r="C221" s="18">
        <v>43532</v>
      </c>
      <c r="D221" s="18">
        <v>43536</v>
      </c>
      <c r="E221" s="17" t="s">
        <v>19</v>
      </c>
      <c r="F221" s="17" t="s">
        <v>869</v>
      </c>
      <c r="G221" s="19" t="str">
        <f>INDEX(Table12[[#This Row],[State]],MATCH(Orders!F221,Table12[[#This Row],[Customer ID]],0))</f>
        <v>Texas</v>
      </c>
      <c r="H221" s="17" t="s">
        <v>875</v>
      </c>
      <c r="I221" s="19">
        <v>3</v>
      </c>
      <c r="J221" s="17" t="s">
        <v>36</v>
      </c>
      <c r="K221" s="10">
        <v>146352</v>
      </c>
      <c r="L221" s="25" t="str">
        <f>IF(Orders!$K221&lt;=50,"Low",IF(Orders!$K221&gt;=200000,"High","Medium"))</f>
        <v>Medium</v>
      </c>
    </row>
    <row r="222" spans="1:12" x14ac:dyDescent="0.35">
      <c r="A222" s="11">
        <v>8812</v>
      </c>
      <c r="B222" s="13" t="s">
        <v>877</v>
      </c>
      <c r="C222" s="14">
        <v>43532</v>
      </c>
      <c r="D222" s="14">
        <v>43537</v>
      </c>
      <c r="E222" s="13" t="s">
        <v>19</v>
      </c>
      <c r="F222" s="13" t="s">
        <v>878</v>
      </c>
      <c r="G222" s="15" t="str">
        <f>INDEX(Table12[[#This Row],[State]],MATCH(Orders!F222,Table12[[#This Row],[Customer ID]],0))</f>
        <v>Michigan</v>
      </c>
      <c r="H222" s="13" t="s">
        <v>594</v>
      </c>
      <c r="I222" s="15">
        <v>3</v>
      </c>
      <c r="J222" s="13" t="s">
        <v>70</v>
      </c>
      <c r="K222" s="16">
        <v>207144</v>
      </c>
      <c r="L222" s="24" t="str">
        <f>IF(Orders!$K222&lt;=50,"Low",IF(Orders!$K222&gt;=200000,"High","Medium"))</f>
        <v>High</v>
      </c>
    </row>
    <row r="223" spans="1:12" x14ac:dyDescent="0.35">
      <c r="A223" s="12">
        <v>8813</v>
      </c>
      <c r="B223" s="17" t="s">
        <v>877</v>
      </c>
      <c r="C223" s="18">
        <v>43532</v>
      </c>
      <c r="D223" s="18">
        <v>43537</v>
      </c>
      <c r="E223" s="17" t="s">
        <v>19</v>
      </c>
      <c r="F223" s="17" t="s">
        <v>878</v>
      </c>
      <c r="G223" s="19" t="str">
        <f>INDEX(Table12[[#This Row],[State]],MATCH(Orders!F223,Table12[[#This Row],[Customer ID]],0))</f>
        <v>Michigan</v>
      </c>
      <c r="H223" s="17" t="s">
        <v>881</v>
      </c>
      <c r="I223" s="19">
        <v>5</v>
      </c>
      <c r="J223" s="17" t="s">
        <v>31</v>
      </c>
      <c r="K223" s="10">
        <v>13.9</v>
      </c>
      <c r="L223" s="25" t="str">
        <f>IF(Orders!$K223&lt;=50,"Low",IF(Orders!$K223&gt;=200000,"High","Medium"))</f>
        <v>Low</v>
      </c>
    </row>
    <row r="224" spans="1:12" x14ac:dyDescent="0.35">
      <c r="A224" s="11">
        <v>8160</v>
      </c>
      <c r="B224" s="13" t="s">
        <v>883</v>
      </c>
      <c r="C224" s="14">
        <v>43533</v>
      </c>
      <c r="D224" s="14">
        <v>43537</v>
      </c>
      <c r="E224" s="13" t="s">
        <v>19</v>
      </c>
      <c r="F224" s="13" t="s">
        <v>884</v>
      </c>
      <c r="G224" s="15" t="str">
        <f>INDEX(Table12[[#This Row],[State]],MATCH(Orders!F224,Table12[[#This Row],[Customer ID]],0))</f>
        <v>Connecticut</v>
      </c>
      <c r="H224" s="13" t="s">
        <v>887</v>
      </c>
      <c r="I224" s="15">
        <v>5</v>
      </c>
      <c r="J224" s="13" t="s">
        <v>70</v>
      </c>
      <c r="K224" s="16">
        <v>199.75</v>
      </c>
      <c r="L224" s="24" t="str">
        <f>IF(Orders!$K224&lt;=50,"Low",IF(Orders!$K224&gt;=200000,"High","Medium"))</f>
        <v>Medium</v>
      </c>
    </row>
    <row r="225" spans="1:12" x14ac:dyDescent="0.35">
      <c r="A225" s="12">
        <v>8332</v>
      </c>
      <c r="B225" s="17" t="s">
        <v>889</v>
      </c>
      <c r="C225" s="18">
        <v>43533</v>
      </c>
      <c r="D225" s="18">
        <v>43536</v>
      </c>
      <c r="E225" s="17" t="s">
        <v>38</v>
      </c>
      <c r="F225" s="17" t="s">
        <v>890</v>
      </c>
      <c r="G225" s="19" t="str">
        <f>INDEX(Table12[[#This Row],[State]],MATCH(Orders!F225,Table12[[#This Row],[Customer ID]],0))</f>
        <v>Massachusetts</v>
      </c>
      <c r="H225" s="17" t="s">
        <v>894</v>
      </c>
      <c r="I225" s="19">
        <v>1</v>
      </c>
      <c r="J225" s="17" t="s">
        <v>70</v>
      </c>
      <c r="K225" s="10">
        <v>11.21</v>
      </c>
      <c r="L225" s="25" t="str">
        <f>IF(Orders!$K225&lt;=50,"Low",IF(Orders!$K225&gt;=200000,"High","Medium"))</f>
        <v>Low</v>
      </c>
    </row>
    <row r="226" spans="1:12" x14ac:dyDescent="0.35">
      <c r="A226" s="11">
        <v>8333</v>
      </c>
      <c r="B226" s="13" t="s">
        <v>889</v>
      </c>
      <c r="C226" s="14">
        <v>43533</v>
      </c>
      <c r="D226" s="14">
        <v>43536</v>
      </c>
      <c r="E226" s="13" t="s">
        <v>38</v>
      </c>
      <c r="F226" s="13" t="s">
        <v>890</v>
      </c>
      <c r="G226" s="15" t="str">
        <f>INDEX(Table12[[#This Row],[State]],MATCH(Orders!F226,Table12[[#This Row],[Customer ID]],0))</f>
        <v>Massachusetts</v>
      </c>
      <c r="H226" s="13" t="s">
        <v>896</v>
      </c>
      <c r="I226" s="15">
        <v>5</v>
      </c>
      <c r="J226" s="13" t="s">
        <v>31</v>
      </c>
      <c r="K226" s="16">
        <v>354.9</v>
      </c>
      <c r="L226" s="24" t="str">
        <f>IF(Orders!$K226&lt;=50,"Low",IF(Orders!$K226&gt;=200000,"High","Medium"))</f>
        <v>Medium</v>
      </c>
    </row>
    <row r="227" spans="1:12" x14ac:dyDescent="0.35">
      <c r="A227" s="12">
        <v>8334</v>
      </c>
      <c r="B227" s="17" t="s">
        <v>889</v>
      </c>
      <c r="C227" s="18">
        <v>43533</v>
      </c>
      <c r="D227" s="18">
        <v>43536</v>
      </c>
      <c r="E227" s="17" t="s">
        <v>38</v>
      </c>
      <c r="F227" s="17" t="s">
        <v>890</v>
      </c>
      <c r="G227" s="19" t="str">
        <f>INDEX(Table12[[#This Row],[State]],MATCH(Orders!F227,Table12[[#This Row],[Customer ID]],0))</f>
        <v>Massachusetts</v>
      </c>
      <c r="H227" s="17" t="s">
        <v>898</v>
      </c>
      <c r="I227" s="19">
        <v>3</v>
      </c>
      <c r="J227" s="17" t="s">
        <v>36</v>
      </c>
      <c r="K227" s="10">
        <v>17.940000000000001</v>
      </c>
      <c r="L227" s="25" t="str">
        <f>IF(Orders!$K227&lt;=50,"Low",IF(Orders!$K227&gt;=200000,"High","Medium"))</f>
        <v>Low</v>
      </c>
    </row>
    <row r="228" spans="1:12" x14ac:dyDescent="0.35">
      <c r="A228" s="11">
        <v>8335</v>
      </c>
      <c r="B228" s="13" t="s">
        <v>889</v>
      </c>
      <c r="C228" s="14">
        <v>43533</v>
      </c>
      <c r="D228" s="14">
        <v>43536</v>
      </c>
      <c r="E228" s="13" t="s">
        <v>38</v>
      </c>
      <c r="F228" s="13" t="s">
        <v>890</v>
      </c>
      <c r="G228" s="15" t="str">
        <f>INDEX(Table12[[#This Row],[State]],MATCH(Orders!F228,Table12[[#This Row],[Customer ID]],0))</f>
        <v>Massachusetts</v>
      </c>
      <c r="H228" s="13" t="s">
        <v>900</v>
      </c>
      <c r="I228" s="15">
        <v>4</v>
      </c>
      <c r="J228" s="13" t="s">
        <v>31</v>
      </c>
      <c r="K228" s="16">
        <v>51.8</v>
      </c>
      <c r="L228" s="24" t="str">
        <f>IF(Orders!$K228&lt;=50,"Low",IF(Orders!$K228&gt;=200000,"High","Medium"))</f>
        <v>Medium</v>
      </c>
    </row>
    <row r="229" spans="1:12" x14ac:dyDescent="0.35">
      <c r="A229" s="12">
        <v>1876</v>
      </c>
      <c r="B229" s="17" t="s">
        <v>902</v>
      </c>
      <c r="C229" s="18">
        <v>43534</v>
      </c>
      <c r="D229" s="18">
        <v>43540</v>
      </c>
      <c r="E229" s="17" t="s">
        <v>19</v>
      </c>
      <c r="F229" s="17" t="s">
        <v>903</v>
      </c>
      <c r="G229" s="19" t="str">
        <f>INDEX(Table12[[#This Row],[State]],MATCH(Orders!F229,Table12[[#This Row],[Customer ID]],0))</f>
        <v>New York</v>
      </c>
      <c r="H229" s="17" t="s">
        <v>905</v>
      </c>
      <c r="I229" s="19">
        <v>1</v>
      </c>
      <c r="J229" s="17" t="s">
        <v>36</v>
      </c>
      <c r="K229" s="10">
        <v>176784</v>
      </c>
      <c r="L229" s="25" t="str">
        <f>IF(Orders!$K229&lt;=50,"Low",IF(Orders!$K229&gt;=200000,"High","Medium"))</f>
        <v>Medium</v>
      </c>
    </row>
    <row r="230" spans="1:12" x14ac:dyDescent="0.35">
      <c r="A230" s="11">
        <v>4063</v>
      </c>
      <c r="B230" s="13" t="s">
        <v>907</v>
      </c>
      <c r="C230" s="14">
        <v>43534</v>
      </c>
      <c r="D230" s="14">
        <v>43538</v>
      </c>
      <c r="E230" s="13" t="s">
        <v>19</v>
      </c>
      <c r="F230" s="13" t="s">
        <v>908</v>
      </c>
      <c r="G230" s="15" t="str">
        <f>INDEX(Table12[[#This Row],[State]],MATCH(Orders!F230,Table12[[#This Row],[Customer ID]],0))</f>
        <v>Pennsylvania</v>
      </c>
      <c r="H230" s="13" t="s">
        <v>910</v>
      </c>
      <c r="I230" s="15">
        <v>1</v>
      </c>
      <c r="J230" s="13" t="s">
        <v>31</v>
      </c>
      <c r="K230" s="16">
        <v>39992</v>
      </c>
      <c r="L230" s="24" t="str">
        <f>IF(Orders!$K230&lt;=50,"Low",IF(Orders!$K230&gt;=200000,"High","Medium"))</f>
        <v>Medium</v>
      </c>
    </row>
    <row r="231" spans="1:12" x14ac:dyDescent="0.35">
      <c r="A231" s="12">
        <v>6014</v>
      </c>
      <c r="B231" s="17" t="s">
        <v>912</v>
      </c>
      <c r="C231" s="18">
        <v>43534</v>
      </c>
      <c r="D231" s="18">
        <v>43535</v>
      </c>
      <c r="E231" s="17" t="s">
        <v>38</v>
      </c>
      <c r="F231" s="17" t="s">
        <v>913</v>
      </c>
      <c r="G231" s="19" t="str">
        <f>INDEX(Table12[[#This Row],[State]],MATCH(Orders!F231,Table12[[#This Row],[Customer ID]],0))</f>
        <v>California</v>
      </c>
      <c r="H231" s="17" t="s">
        <v>915</v>
      </c>
      <c r="I231" s="19">
        <v>5</v>
      </c>
      <c r="J231" s="17" t="s">
        <v>70</v>
      </c>
      <c r="K231" s="10">
        <v>14.9</v>
      </c>
      <c r="L231" s="25" t="str">
        <f>IF(Orders!$K231&lt;=50,"Low",IF(Orders!$K231&gt;=200000,"High","Medium"))</f>
        <v>Low</v>
      </c>
    </row>
    <row r="232" spans="1:12" x14ac:dyDescent="0.35">
      <c r="A232" s="11">
        <v>6015</v>
      </c>
      <c r="B232" s="13" t="s">
        <v>912</v>
      </c>
      <c r="C232" s="14">
        <v>43534</v>
      </c>
      <c r="D232" s="14">
        <v>43535</v>
      </c>
      <c r="E232" s="13" t="s">
        <v>38</v>
      </c>
      <c r="F232" s="13" t="s">
        <v>913</v>
      </c>
      <c r="G232" s="15" t="str">
        <f>INDEX(Table12[[#This Row],[State]],MATCH(Orders!F232,Table12[[#This Row],[Customer ID]],0))</f>
        <v>California</v>
      </c>
      <c r="H232" s="13" t="s">
        <v>917</v>
      </c>
      <c r="I232" s="15">
        <v>8</v>
      </c>
      <c r="J232" s="13" t="s">
        <v>36</v>
      </c>
      <c r="K232" s="16">
        <v>4158912</v>
      </c>
      <c r="L232" s="24" t="str">
        <f>IF(Orders!$K232&lt;=50,"Low",IF(Orders!$K232&gt;=200000,"High","Medium"))</f>
        <v>High</v>
      </c>
    </row>
    <row r="233" spans="1:12" x14ac:dyDescent="0.35">
      <c r="A233" s="12">
        <v>8100</v>
      </c>
      <c r="B233" s="17" t="s">
        <v>919</v>
      </c>
      <c r="C233" s="18">
        <v>43534</v>
      </c>
      <c r="D233" s="18">
        <v>43537</v>
      </c>
      <c r="E233" s="17" t="s">
        <v>38</v>
      </c>
      <c r="F233" s="17" t="s">
        <v>920</v>
      </c>
      <c r="G233" s="19" t="str">
        <f>INDEX(Table12[[#This Row],[State]],MATCH(Orders!F233,Table12[[#This Row],[Customer ID]],0))</f>
        <v>California</v>
      </c>
      <c r="H233" s="17" t="s">
        <v>922</v>
      </c>
      <c r="I233" s="19">
        <v>3</v>
      </c>
      <c r="J233" s="17" t="s">
        <v>31</v>
      </c>
      <c r="K233" s="10">
        <v>26.85</v>
      </c>
      <c r="L233" s="25" t="str">
        <f>IF(Orders!$K233&lt;=50,"Low",IF(Orders!$K233&gt;=200000,"High","Medium"))</f>
        <v>Low</v>
      </c>
    </row>
    <row r="234" spans="1:12" x14ac:dyDescent="0.35">
      <c r="A234" s="11">
        <v>8101</v>
      </c>
      <c r="B234" s="13" t="s">
        <v>919</v>
      </c>
      <c r="C234" s="14">
        <v>43534</v>
      </c>
      <c r="D234" s="14">
        <v>43537</v>
      </c>
      <c r="E234" s="13" t="s">
        <v>38</v>
      </c>
      <c r="F234" s="13" t="s">
        <v>920</v>
      </c>
      <c r="G234" s="15" t="str">
        <f>INDEX(Table12[[#This Row],[State]],MATCH(Orders!F234,Table12[[#This Row],[Customer ID]],0))</f>
        <v>California</v>
      </c>
      <c r="H234" s="13" t="s">
        <v>924</v>
      </c>
      <c r="I234" s="15">
        <v>3</v>
      </c>
      <c r="J234" s="13" t="s">
        <v>70</v>
      </c>
      <c r="K234" s="16">
        <v>3357.6</v>
      </c>
      <c r="L234" s="24" t="str">
        <f>IF(Orders!$K234&lt;=50,"Low",IF(Orders!$K234&gt;=200000,"High","Medium"))</f>
        <v>Medium</v>
      </c>
    </row>
    <row r="235" spans="1:12" x14ac:dyDescent="0.35">
      <c r="A235" s="12">
        <v>9412</v>
      </c>
      <c r="B235" s="17" t="s">
        <v>926</v>
      </c>
      <c r="C235" s="18">
        <v>43534</v>
      </c>
      <c r="D235" s="18">
        <v>43538</v>
      </c>
      <c r="E235" s="17" t="s">
        <v>94</v>
      </c>
      <c r="F235" s="17" t="s">
        <v>927</v>
      </c>
      <c r="G235" s="19" t="str">
        <f>INDEX(Table12[[#This Row],[State]],MATCH(Orders!F235,Table12[[#This Row],[Customer ID]],0))</f>
        <v>Arizona</v>
      </c>
      <c r="H235" s="17" t="s">
        <v>929</v>
      </c>
      <c r="I235" s="19">
        <v>1</v>
      </c>
      <c r="J235" s="17" t="s">
        <v>70</v>
      </c>
      <c r="K235" s="10">
        <v>104696</v>
      </c>
      <c r="L235" s="25" t="str">
        <f>IF(Orders!$K235&lt;=50,"Low",IF(Orders!$K235&gt;=200000,"High","Medium"))</f>
        <v>Medium</v>
      </c>
    </row>
    <row r="236" spans="1:12" x14ac:dyDescent="0.35">
      <c r="A236" s="11">
        <v>45</v>
      </c>
      <c r="B236" s="13" t="s">
        <v>931</v>
      </c>
      <c r="C236" s="14">
        <v>43535</v>
      </c>
      <c r="D236" s="14">
        <v>43537</v>
      </c>
      <c r="E236" s="13" t="s">
        <v>38</v>
      </c>
      <c r="F236" s="13" t="s">
        <v>734</v>
      </c>
      <c r="G236" s="15" t="str">
        <f>INDEX(Table12[[#This Row],[State]],MATCH(Orders!F236,Table12[[#This Row],[Customer ID]],0))</f>
        <v>Minnesota</v>
      </c>
      <c r="H236" s="13" t="s">
        <v>303</v>
      </c>
      <c r="I236" s="15">
        <v>2</v>
      </c>
      <c r="J236" s="13" t="s">
        <v>70</v>
      </c>
      <c r="K236" s="16">
        <v>45.98</v>
      </c>
      <c r="L236" s="24" t="str">
        <f>IF(Orders!$K236&lt;=50,"Low",IF(Orders!$K236&gt;=200000,"High","Medium"))</f>
        <v>Low</v>
      </c>
    </row>
    <row r="237" spans="1:12" x14ac:dyDescent="0.35">
      <c r="A237" s="12">
        <v>46</v>
      </c>
      <c r="B237" s="17" t="s">
        <v>931</v>
      </c>
      <c r="C237" s="18">
        <v>43535</v>
      </c>
      <c r="D237" s="18">
        <v>43537</v>
      </c>
      <c r="E237" s="17" t="s">
        <v>38</v>
      </c>
      <c r="F237" s="17" t="s">
        <v>734</v>
      </c>
      <c r="G237" s="19" t="str">
        <f>INDEX(Table12[[#This Row],[State]],MATCH(Orders!F237,Table12[[#This Row],[Customer ID]],0))</f>
        <v>Minnesota</v>
      </c>
      <c r="H237" s="17" t="s">
        <v>934</v>
      </c>
      <c r="I237" s="19">
        <v>2</v>
      </c>
      <c r="J237" s="17" t="s">
        <v>31</v>
      </c>
      <c r="K237" s="10">
        <v>17.46</v>
      </c>
      <c r="L237" s="25" t="str">
        <f>IF(Orders!$K237&lt;=50,"Low",IF(Orders!$K237&gt;=200000,"High","Medium"))</f>
        <v>Low</v>
      </c>
    </row>
    <row r="238" spans="1:12" x14ac:dyDescent="0.35">
      <c r="A238" s="11">
        <v>1462</v>
      </c>
      <c r="B238" s="13" t="s">
        <v>936</v>
      </c>
      <c r="C238" s="14">
        <v>43535</v>
      </c>
      <c r="D238" s="14">
        <v>43539</v>
      </c>
      <c r="E238" s="13" t="s">
        <v>19</v>
      </c>
      <c r="F238" s="13" t="s">
        <v>937</v>
      </c>
      <c r="G238" s="15" t="str">
        <f>INDEX(Table12[[#This Row],[State]],MATCH(Orders!F238,Table12[[#This Row],[Customer ID]],0))</f>
        <v>New Jersey</v>
      </c>
      <c r="H238" s="13" t="s">
        <v>346</v>
      </c>
      <c r="I238" s="15">
        <v>2</v>
      </c>
      <c r="J238" s="13" t="s">
        <v>36</v>
      </c>
      <c r="K238" s="16">
        <v>244006</v>
      </c>
      <c r="L238" s="24" t="str">
        <f>IF(Orders!$K238&lt;=50,"Low",IF(Orders!$K238&gt;=200000,"High","Medium"))</f>
        <v>High</v>
      </c>
    </row>
    <row r="239" spans="1:12" x14ac:dyDescent="0.35">
      <c r="A239" s="12">
        <v>2759</v>
      </c>
      <c r="B239" s="17" t="s">
        <v>940</v>
      </c>
      <c r="C239" s="18">
        <v>43535</v>
      </c>
      <c r="D239" s="18">
        <v>43539</v>
      </c>
      <c r="E239" s="17" t="s">
        <v>19</v>
      </c>
      <c r="F239" s="17" t="s">
        <v>941</v>
      </c>
      <c r="G239" s="19" t="str">
        <f>INDEX(Table12[[#This Row],[State]],MATCH(Orders!F239,Table12[[#This Row],[Customer ID]],0))</f>
        <v>Georgia</v>
      </c>
      <c r="H239" s="17" t="s">
        <v>116</v>
      </c>
      <c r="I239" s="19">
        <v>4</v>
      </c>
      <c r="J239" s="17" t="s">
        <v>31</v>
      </c>
      <c r="K239" s="10">
        <v>76.92</v>
      </c>
      <c r="L239" s="25" t="str">
        <f>IF(Orders!$K239&lt;=50,"Low",IF(Orders!$K239&gt;=200000,"High","Medium"))</f>
        <v>Medium</v>
      </c>
    </row>
    <row r="240" spans="1:12" x14ac:dyDescent="0.35">
      <c r="A240" s="11">
        <v>2760</v>
      </c>
      <c r="B240" s="13" t="s">
        <v>940</v>
      </c>
      <c r="C240" s="14">
        <v>43535</v>
      </c>
      <c r="D240" s="14">
        <v>43539</v>
      </c>
      <c r="E240" s="13" t="s">
        <v>19</v>
      </c>
      <c r="F240" s="13" t="s">
        <v>941</v>
      </c>
      <c r="G240" s="15" t="str">
        <f>INDEX(Table12[[#This Row],[State]],MATCH(Orders!F240,Table12[[#This Row],[Customer ID]],0))</f>
        <v>Georgia</v>
      </c>
      <c r="H240" s="13" t="s">
        <v>324</v>
      </c>
      <c r="I240" s="15">
        <v>4</v>
      </c>
      <c r="J240" s="13" t="s">
        <v>31</v>
      </c>
      <c r="K240" s="16">
        <v>481.32</v>
      </c>
      <c r="L240" s="24" t="str">
        <f>IF(Orders!$K240&lt;=50,"Low",IF(Orders!$K240&gt;=200000,"High","Medium"))</f>
        <v>Medium</v>
      </c>
    </row>
    <row r="241" spans="1:12" x14ac:dyDescent="0.35">
      <c r="A241" s="12">
        <v>9698</v>
      </c>
      <c r="B241" s="17" t="s">
        <v>943</v>
      </c>
      <c r="C241" s="18">
        <v>43535</v>
      </c>
      <c r="D241" s="18">
        <v>43535</v>
      </c>
      <c r="E241" s="17" t="s">
        <v>208</v>
      </c>
      <c r="F241" s="17" t="s">
        <v>944</v>
      </c>
      <c r="G241" s="19" t="str">
        <f>INDEX(Table12[[#This Row],[State]],MATCH(Orders!F241,Table12[[#This Row],[Customer ID]],0))</f>
        <v>Pennsylvania</v>
      </c>
      <c r="H241" s="17" t="s">
        <v>946</v>
      </c>
      <c r="I241" s="19">
        <v>4</v>
      </c>
      <c r="J241" s="17" t="s">
        <v>36</v>
      </c>
      <c r="K241" s="10">
        <v>30336</v>
      </c>
      <c r="L241" s="25" t="str">
        <f>IF(Orders!$K241&lt;=50,"Low",IF(Orders!$K241&gt;=200000,"High","Medium"))</f>
        <v>Medium</v>
      </c>
    </row>
    <row r="242" spans="1:12" x14ac:dyDescent="0.35">
      <c r="A242" s="11">
        <v>804</v>
      </c>
      <c r="B242" s="13" t="s">
        <v>948</v>
      </c>
      <c r="C242" s="14">
        <v>43536</v>
      </c>
      <c r="D242" s="14">
        <v>43541</v>
      </c>
      <c r="E242" s="13" t="s">
        <v>19</v>
      </c>
      <c r="F242" s="13" t="s">
        <v>949</v>
      </c>
      <c r="G242" s="15" t="str">
        <f>INDEX(Table12[[#This Row],[State]],MATCH(Orders!F242,Table12[[#This Row],[Customer ID]],0))</f>
        <v>Louisiana</v>
      </c>
      <c r="H242" s="13" t="s">
        <v>287</v>
      </c>
      <c r="I242" s="15">
        <v>2</v>
      </c>
      <c r="J242" s="13" t="s">
        <v>31</v>
      </c>
      <c r="K242" s="16">
        <v>12.96</v>
      </c>
      <c r="L242" s="24" t="str">
        <f>IF(Orders!$K242&lt;=50,"Low",IF(Orders!$K242&gt;=200000,"High","Medium"))</f>
        <v>Low</v>
      </c>
    </row>
    <row r="243" spans="1:12" x14ac:dyDescent="0.35">
      <c r="A243" s="12">
        <v>3607</v>
      </c>
      <c r="B243" s="17" t="s">
        <v>953</v>
      </c>
      <c r="C243" s="18">
        <v>43536</v>
      </c>
      <c r="D243" s="18">
        <v>43540</v>
      </c>
      <c r="E243" s="17" t="s">
        <v>94</v>
      </c>
      <c r="F243" s="17" t="s">
        <v>954</v>
      </c>
      <c r="G243" s="19" t="str">
        <f>INDEX(Table12[[#This Row],[State]],MATCH(Orders!F243,Table12[[#This Row],[Customer ID]],0))</f>
        <v>New York</v>
      </c>
      <c r="H243" s="17" t="s">
        <v>956</v>
      </c>
      <c r="I243" s="19">
        <v>3</v>
      </c>
      <c r="J243" s="17" t="s">
        <v>70</v>
      </c>
      <c r="K243" s="10">
        <v>29.34</v>
      </c>
      <c r="L243" s="25" t="str">
        <f>IF(Orders!$K243&lt;=50,"Low",IF(Orders!$K243&gt;=200000,"High","Medium"))</f>
        <v>Low</v>
      </c>
    </row>
    <row r="244" spans="1:12" x14ac:dyDescent="0.35">
      <c r="A244" s="11">
        <v>5957</v>
      </c>
      <c r="B244" s="13" t="s">
        <v>957</v>
      </c>
      <c r="C244" s="14">
        <v>43536</v>
      </c>
      <c r="D244" s="14">
        <v>43539</v>
      </c>
      <c r="E244" s="13" t="s">
        <v>94</v>
      </c>
      <c r="F244" s="13" t="s">
        <v>958</v>
      </c>
      <c r="G244" s="15" t="str">
        <f>INDEX(Table12[[#This Row],[State]],MATCH(Orders!F244,Table12[[#This Row],[Customer ID]],0))</f>
        <v>California</v>
      </c>
      <c r="H244" s="13" t="s">
        <v>960</v>
      </c>
      <c r="I244" s="15">
        <v>5</v>
      </c>
      <c r="J244" s="13" t="s">
        <v>70</v>
      </c>
      <c r="K244" s="16">
        <v>676.55</v>
      </c>
      <c r="L244" s="24" t="str">
        <f>IF(Orders!$K244&lt;=50,"Low",IF(Orders!$K244&gt;=200000,"High","Medium"))</f>
        <v>Medium</v>
      </c>
    </row>
    <row r="245" spans="1:12" x14ac:dyDescent="0.35">
      <c r="A245" s="12">
        <v>5958</v>
      </c>
      <c r="B245" s="17" t="s">
        <v>957</v>
      </c>
      <c r="C245" s="18">
        <v>43536</v>
      </c>
      <c r="D245" s="18">
        <v>43539</v>
      </c>
      <c r="E245" s="17" t="s">
        <v>94</v>
      </c>
      <c r="F245" s="17" t="s">
        <v>958</v>
      </c>
      <c r="G245" s="19" t="str">
        <f>INDEX(Table12[[#This Row],[State]],MATCH(Orders!F245,Table12[[#This Row],[Customer ID]],0))</f>
        <v>California</v>
      </c>
      <c r="H245" s="17" t="s">
        <v>962</v>
      </c>
      <c r="I245" s="19">
        <v>5</v>
      </c>
      <c r="J245" s="17" t="s">
        <v>36</v>
      </c>
      <c r="K245" s="10">
        <v>154.9</v>
      </c>
      <c r="L245" s="25" t="str">
        <f>IF(Orders!$K245&lt;=50,"Low",IF(Orders!$K245&gt;=200000,"High","Medium"))</f>
        <v>Medium</v>
      </c>
    </row>
    <row r="246" spans="1:12" x14ac:dyDescent="0.35">
      <c r="A246" s="11">
        <v>5959</v>
      </c>
      <c r="B246" s="13" t="s">
        <v>957</v>
      </c>
      <c r="C246" s="14">
        <v>43536</v>
      </c>
      <c r="D246" s="14">
        <v>43539</v>
      </c>
      <c r="E246" s="13" t="s">
        <v>94</v>
      </c>
      <c r="F246" s="13" t="s">
        <v>958</v>
      </c>
      <c r="G246" s="15" t="str">
        <f>INDEX(Table12[[#This Row],[State]],MATCH(Orders!F246,Table12[[#This Row],[Customer ID]],0))</f>
        <v>California</v>
      </c>
      <c r="H246" s="13" t="s">
        <v>964</v>
      </c>
      <c r="I246" s="15">
        <v>4</v>
      </c>
      <c r="J246" s="13" t="s">
        <v>36</v>
      </c>
      <c r="K246" s="16">
        <v>30.56</v>
      </c>
      <c r="L246" s="24" t="str">
        <f>IF(Orders!$K246&lt;=50,"Low",IF(Orders!$K246&gt;=200000,"High","Medium"))</f>
        <v>Low</v>
      </c>
    </row>
    <row r="247" spans="1:12" x14ac:dyDescent="0.35">
      <c r="A247" s="12">
        <v>5960</v>
      </c>
      <c r="B247" s="17" t="s">
        <v>957</v>
      </c>
      <c r="C247" s="18">
        <v>43536</v>
      </c>
      <c r="D247" s="18">
        <v>43539</v>
      </c>
      <c r="E247" s="17" t="s">
        <v>94</v>
      </c>
      <c r="F247" s="17" t="s">
        <v>958</v>
      </c>
      <c r="G247" s="19" t="str">
        <f>INDEX(Table12[[#This Row],[State]],MATCH(Orders!F247,Table12[[#This Row],[Customer ID]],0))</f>
        <v>California</v>
      </c>
      <c r="H247" s="17" t="s">
        <v>966</v>
      </c>
      <c r="I247" s="19">
        <v>3</v>
      </c>
      <c r="J247" s="17" t="s">
        <v>31</v>
      </c>
      <c r="K247" s="10">
        <v>770352</v>
      </c>
      <c r="L247" s="25" t="str">
        <f>IF(Orders!$K247&lt;=50,"Low",IF(Orders!$K247&gt;=200000,"High","Medium"))</f>
        <v>High</v>
      </c>
    </row>
    <row r="248" spans="1:12" x14ac:dyDescent="0.35">
      <c r="A248" s="11">
        <v>8480</v>
      </c>
      <c r="B248" s="13" t="s">
        <v>968</v>
      </c>
      <c r="C248" s="14">
        <v>43536</v>
      </c>
      <c r="D248" s="14">
        <v>43540</v>
      </c>
      <c r="E248" s="13" t="s">
        <v>19</v>
      </c>
      <c r="F248" s="13" t="s">
        <v>969</v>
      </c>
      <c r="G248" s="15" t="str">
        <f>INDEX(Table12[[#This Row],[State]],MATCH(Orders!F248,Table12[[#This Row],[Customer ID]],0))</f>
        <v>California</v>
      </c>
      <c r="H248" s="13" t="s">
        <v>971</v>
      </c>
      <c r="I248" s="15">
        <v>2</v>
      </c>
      <c r="J248" s="13" t="s">
        <v>31</v>
      </c>
      <c r="K248" s="16">
        <v>19.98</v>
      </c>
      <c r="L248" s="24" t="str">
        <f>IF(Orders!$K248&lt;=50,"Low",IF(Orders!$K248&gt;=200000,"High","Medium"))</f>
        <v>Low</v>
      </c>
    </row>
    <row r="249" spans="1:12" x14ac:dyDescent="0.35">
      <c r="A249" s="12">
        <v>152</v>
      </c>
      <c r="B249" s="17" t="s">
        <v>973</v>
      </c>
      <c r="C249" s="18">
        <v>43537</v>
      </c>
      <c r="D249" s="18">
        <v>43540</v>
      </c>
      <c r="E249" s="17" t="s">
        <v>38</v>
      </c>
      <c r="F249" s="17" t="s">
        <v>974</v>
      </c>
      <c r="G249" s="19" t="str">
        <f>INDEX(Table12[[#This Row],[State]],MATCH(Orders!F249,Table12[[#This Row],[Customer ID]],0))</f>
        <v>Arizona</v>
      </c>
      <c r="H249" s="17" t="s">
        <v>977</v>
      </c>
      <c r="I249" s="19">
        <v>5</v>
      </c>
      <c r="J249" s="17" t="s">
        <v>36</v>
      </c>
      <c r="K249" s="10">
        <v>157.91999999999999</v>
      </c>
      <c r="L249" s="25" t="str">
        <f>IF(Orders!$K249&lt;=50,"Low",IF(Orders!$K249&gt;=200000,"High","Medium"))</f>
        <v>Medium</v>
      </c>
    </row>
    <row r="250" spans="1:12" x14ac:dyDescent="0.35">
      <c r="A250" s="11">
        <v>153</v>
      </c>
      <c r="B250" s="13" t="s">
        <v>973</v>
      </c>
      <c r="C250" s="14">
        <v>43537</v>
      </c>
      <c r="D250" s="14">
        <v>43540</v>
      </c>
      <c r="E250" s="13" t="s">
        <v>38</v>
      </c>
      <c r="F250" s="13" t="s">
        <v>974</v>
      </c>
      <c r="G250" s="15" t="str">
        <f>INDEX(Table12[[#This Row],[State]],MATCH(Orders!F250,Table12[[#This Row],[Customer ID]],0))</f>
        <v>Arizona</v>
      </c>
      <c r="H250" s="13" t="s">
        <v>979</v>
      </c>
      <c r="I250" s="15">
        <v>2</v>
      </c>
      <c r="J250" s="13" t="s">
        <v>36</v>
      </c>
      <c r="K250" s="16">
        <v>203184</v>
      </c>
      <c r="L250" s="24" t="str">
        <f>IF(Orders!$K250&lt;=50,"Low",IF(Orders!$K250&gt;=200000,"High","Medium"))</f>
        <v>High</v>
      </c>
    </row>
    <row r="251" spans="1:12" x14ac:dyDescent="0.35">
      <c r="A251" s="12">
        <v>2346</v>
      </c>
      <c r="B251" s="17" t="s">
        <v>981</v>
      </c>
      <c r="C251" s="18">
        <v>43537</v>
      </c>
      <c r="D251" s="18">
        <v>43542</v>
      </c>
      <c r="E251" s="17" t="s">
        <v>19</v>
      </c>
      <c r="F251" s="17" t="s">
        <v>982</v>
      </c>
      <c r="G251" s="19" t="str">
        <f>INDEX(Table12[[#This Row],[State]],MATCH(Orders!F251,Table12[[#This Row],[Customer ID]],0))</f>
        <v>Texas</v>
      </c>
      <c r="H251" s="17" t="s">
        <v>984</v>
      </c>
      <c r="I251" s="19">
        <v>5</v>
      </c>
      <c r="J251" s="17" t="s">
        <v>70</v>
      </c>
      <c r="K251" s="10">
        <v>70.08</v>
      </c>
      <c r="L251" s="25" t="str">
        <f>IF(Orders!$K251&lt;=50,"Low",IF(Orders!$K251&gt;=200000,"High","Medium"))</f>
        <v>Medium</v>
      </c>
    </row>
    <row r="252" spans="1:12" x14ac:dyDescent="0.35">
      <c r="A252" s="11">
        <v>2347</v>
      </c>
      <c r="B252" s="13" t="s">
        <v>981</v>
      </c>
      <c r="C252" s="14">
        <v>43537</v>
      </c>
      <c r="D252" s="14">
        <v>43542</v>
      </c>
      <c r="E252" s="13" t="s">
        <v>19</v>
      </c>
      <c r="F252" s="13" t="s">
        <v>982</v>
      </c>
      <c r="G252" s="15" t="str">
        <f>INDEX(Table12[[#This Row],[State]],MATCH(Orders!F252,Table12[[#This Row],[Customer ID]],0))</f>
        <v>Texas</v>
      </c>
      <c r="H252" s="13" t="s">
        <v>986</v>
      </c>
      <c r="I252" s="15">
        <v>2</v>
      </c>
      <c r="J252" s="13" t="s">
        <v>70</v>
      </c>
      <c r="K252" s="16">
        <v>1272</v>
      </c>
      <c r="L252" s="24" t="str">
        <f>IF(Orders!$K252&lt;=50,"Low",IF(Orders!$K252&gt;=200000,"High","Medium"))</f>
        <v>Medium</v>
      </c>
    </row>
    <row r="253" spans="1:12" x14ac:dyDescent="0.35">
      <c r="A253" s="12">
        <v>2348</v>
      </c>
      <c r="B253" s="17" t="s">
        <v>981</v>
      </c>
      <c r="C253" s="18">
        <v>43537</v>
      </c>
      <c r="D253" s="18">
        <v>43542</v>
      </c>
      <c r="E253" s="17" t="s">
        <v>19</v>
      </c>
      <c r="F253" s="17" t="s">
        <v>982</v>
      </c>
      <c r="G253" s="19" t="str">
        <f>INDEX(Table12[[#This Row],[State]],MATCH(Orders!F253,Table12[[#This Row],[Customer ID]],0))</f>
        <v>Texas</v>
      </c>
      <c r="H253" s="17" t="s">
        <v>988</v>
      </c>
      <c r="I253" s="19">
        <v>5</v>
      </c>
      <c r="J253" s="17" t="s">
        <v>31</v>
      </c>
      <c r="K253" s="10">
        <v>557585</v>
      </c>
      <c r="L253" s="25" t="str">
        <f>IF(Orders!$K253&lt;=50,"Low",IF(Orders!$K253&gt;=200000,"High","Medium"))</f>
        <v>High</v>
      </c>
    </row>
    <row r="254" spans="1:12" x14ac:dyDescent="0.35">
      <c r="A254" s="11">
        <v>2364</v>
      </c>
      <c r="B254" s="13" t="s">
        <v>990</v>
      </c>
      <c r="C254" s="14">
        <v>43537</v>
      </c>
      <c r="D254" s="14">
        <v>43542</v>
      </c>
      <c r="E254" s="13" t="s">
        <v>19</v>
      </c>
      <c r="F254" s="13" t="s">
        <v>991</v>
      </c>
      <c r="G254" s="15" t="str">
        <f>INDEX(Table12[[#This Row],[State]],MATCH(Orders!F254,Table12[[#This Row],[Customer ID]],0))</f>
        <v>Virginia</v>
      </c>
      <c r="H254" s="13" t="s">
        <v>994</v>
      </c>
      <c r="I254" s="15">
        <v>2</v>
      </c>
      <c r="J254" s="13" t="s">
        <v>36</v>
      </c>
      <c r="K254" s="16">
        <v>127.88</v>
      </c>
      <c r="L254" s="24" t="str">
        <f>IF(Orders!$K254&lt;=50,"Low",IF(Orders!$K254&gt;=200000,"High","Medium"))</f>
        <v>Medium</v>
      </c>
    </row>
    <row r="255" spans="1:12" x14ac:dyDescent="0.35">
      <c r="A255" s="12">
        <v>2365</v>
      </c>
      <c r="B255" s="17" t="s">
        <v>990</v>
      </c>
      <c r="C255" s="18">
        <v>43537</v>
      </c>
      <c r="D255" s="18">
        <v>43542</v>
      </c>
      <c r="E255" s="17" t="s">
        <v>19</v>
      </c>
      <c r="F255" s="17" t="s">
        <v>991</v>
      </c>
      <c r="G255" s="19" t="str">
        <f>INDEX(Table12[[#This Row],[State]],MATCH(Orders!F255,Table12[[#This Row],[Customer ID]],0))</f>
        <v>Virginia</v>
      </c>
      <c r="H255" s="17" t="s">
        <v>996</v>
      </c>
      <c r="I255" s="19">
        <v>2</v>
      </c>
      <c r="J255" s="17" t="s">
        <v>70</v>
      </c>
      <c r="K255" s="10">
        <v>160.32</v>
      </c>
      <c r="L255" s="25" t="str">
        <f>IF(Orders!$K255&lt;=50,"Low",IF(Orders!$K255&gt;=200000,"High","Medium"))</f>
        <v>Medium</v>
      </c>
    </row>
    <row r="256" spans="1:12" x14ac:dyDescent="0.35">
      <c r="A256" s="11">
        <v>2366</v>
      </c>
      <c r="B256" s="13" t="s">
        <v>990</v>
      </c>
      <c r="C256" s="14">
        <v>43537</v>
      </c>
      <c r="D256" s="14">
        <v>43542</v>
      </c>
      <c r="E256" s="13" t="s">
        <v>19</v>
      </c>
      <c r="F256" s="13" t="s">
        <v>991</v>
      </c>
      <c r="G256" s="15" t="str">
        <f>INDEX(Table12[[#This Row],[State]],MATCH(Orders!F256,Table12[[#This Row],[Customer ID]],0))</f>
        <v>Virginia</v>
      </c>
      <c r="H256" s="13" t="s">
        <v>998</v>
      </c>
      <c r="I256" s="15">
        <v>4</v>
      </c>
      <c r="J256" s="13" t="s">
        <v>31</v>
      </c>
      <c r="K256" s="16">
        <v>46</v>
      </c>
      <c r="L256" s="24" t="str">
        <f>IF(Orders!$K256&lt;=50,"Low",IF(Orders!$K256&gt;=200000,"High","Medium"))</f>
        <v>Low</v>
      </c>
    </row>
    <row r="257" spans="1:12" x14ac:dyDescent="0.35">
      <c r="A257" s="12">
        <v>5884</v>
      </c>
      <c r="B257" s="17" t="s">
        <v>1000</v>
      </c>
      <c r="C257" s="18">
        <v>43537</v>
      </c>
      <c r="D257" s="18">
        <v>43539</v>
      </c>
      <c r="E257" s="17" t="s">
        <v>94</v>
      </c>
      <c r="F257" s="17" t="s">
        <v>1001</v>
      </c>
      <c r="G257" s="19" t="str">
        <f>INDEX(Table12[[#This Row],[State]],MATCH(Orders!F257,Table12[[#This Row],[Customer ID]],0))</f>
        <v>California</v>
      </c>
      <c r="H257" s="17" t="s">
        <v>1003</v>
      </c>
      <c r="I257" s="19">
        <v>2</v>
      </c>
      <c r="J257" s="17" t="s">
        <v>70</v>
      </c>
      <c r="K257" s="10">
        <v>28.28</v>
      </c>
      <c r="L257" s="25" t="str">
        <f>IF(Orders!$K257&lt;=50,"Low",IF(Orders!$K257&gt;=200000,"High","Medium"))</f>
        <v>Low</v>
      </c>
    </row>
    <row r="258" spans="1:12" x14ac:dyDescent="0.35">
      <c r="A258" s="11">
        <v>5885</v>
      </c>
      <c r="B258" s="13" t="s">
        <v>1000</v>
      </c>
      <c r="C258" s="14">
        <v>43537</v>
      </c>
      <c r="D258" s="14">
        <v>43539</v>
      </c>
      <c r="E258" s="13" t="s">
        <v>94</v>
      </c>
      <c r="F258" s="13" t="s">
        <v>1001</v>
      </c>
      <c r="G258" s="15" t="str">
        <f>INDEX(Table12[[#This Row],[State]],MATCH(Orders!F258,Table12[[#This Row],[Customer ID]],0))</f>
        <v>California</v>
      </c>
      <c r="H258" s="13" t="s">
        <v>785</v>
      </c>
      <c r="I258" s="15">
        <v>3</v>
      </c>
      <c r="J258" s="13" t="s">
        <v>36</v>
      </c>
      <c r="K258" s="16">
        <v>4912.59</v>
      </c>
      <c r="L258" s="24" t="str">
        <f>IF(Orders!$K258&lt;=50,"Low",IF(Orders!$K258&gt;=200000,"High","Medium"))</f>
        <v>Medium</v>
      </c>
    </row>
    <row r="259" spans="1:12" x14ac:dyDescent="0.35">
      <c r="A259" s="12">
        <v>7415</v>
      </c>
      <c r="B259" s="17" t="s">
        <v>1005</v>
      </c>
      <c r="C259" s="18">
        <v>43537</v>
      </c>
      <c r="D259" s="18">
        <v>43539</v>
      </c>
      <c r="E259" s="17" t="s">
        <v>94</v>
      </c>
      <c r="F259" s="17" t="s">
        <v>1006</v>
      </c>
      <c r="G259" s="19" t="str">
        <f>INDEX(Table12[[#This Row],[State]],MATCH(Orders!F259,Table12[[#This Row],[Customer ID]],0))</f>
        <v>Pennsylvania</v>
      </c>
      <c r="H259" s="17" t="s">
        <v>1008</v>
      </c>
      <c r="I259" s="19">
        <v>2</v>
      </c>
      <c r="J259" s="17" t="s">
        <v>70</v>
      </c>
      <c r="K259" s="10">
        <v>386.68</v>
      </c>
      <c r="L259" s="25" t="str">
        <f>IF(Orders!$K259&lt;=50,"Low",IF(Orders!$K259&gt;=200000,"High","Medium"))</f>
        <v>Medium</v>
      </c>
    </row>
    <row r="260" spans="1:12" x14ac:dyDescent="0.35">
      <c r="A260" s="11">
        <v>7416</v>
      </c>
      <c r="B260" s="13" t="s">
        <v>1005</v>
      </c>
      <c r="C260" s="14">
        <v>43537</v>
      </c>
      <c r="D260" s="14">
        <v>43539</v>
      </c>
      <c r="E260" s="13" t="s">
        <v>94</v>
      </c>
      <c r="F260" s="13" t="s">
        <v>1006</v>
      </c>
      <c r="G260" s="15" t="str">
        <f>INDEX(Table12[[#This Row],[State]],MATCH(Orders!F260,Table12[[#This Row],[Customer ID]],0))</f>
        <v>Pennsylvania</v>
      </c>
      <c r="H260" s="13" t="s">
        <v>1010</v>
      </c>
      <c r="I260" s="15">
        <v>5</v>
      </c>
      <c r="J260" s="13" t="s">
        <v>31</v>
      </c>
      <c r="K260" s="16">
        <v>379.96</v>
      </c>
      <c r="L260" s="24" t="str">
        <f>IF(Orders!$K260&lt;=50,"Low",IF(Orders!$K260&gt;=200000,"High","Medium"))</f>
        <v>Medium</v>
      </c>
    </row>
    <row r="261" spans="1:12" x14ac:dyDescent="0.35">
      <c r="A261" s="12">
        <v>7417</v>
      </c>
      <c r="B261" s="17" t="s">
        <v>1005</v>
      </c>
      <c r="C261" s="18">
        <v>43537</v>
      </c>
      <c r="D261" s="18">
        <v>43539</v>
      </c>
      <c r="E261" s="17" t="s">
        <v>94</v>
      </c>
      <c r="F261" s="17" t="s">
        <v>1006</v>
      </c>
      <c r="G261" s="19" t="str">
        <f>INDEX(Table12[[#This Row],[State]],MATCH(Orders!F261,Table12[[#This Row],[Customer ID]],0))</f>
        <v>Pennsylvania</v>
      </c>
      <c r="H261" s="17" t="s">
        <v>1012</v>
      </c>
      <c r="I261" s="19">
        <v>3</v>
      </c>
      <c r="J261" s="17" t="s">
        <v>36</v>
      </c>
      <c r="K261" s="10">
        <v>539.91</v>
      </c>
      <c r="L261" s="25" t="str">
        <f>IF(Orders!$K261&lt;=50,"Low",IF(Orders!$K261&gt;=200000,"High","Medium"))</f>
        <v>Medium</v>
      </c>
    </row>
    <row r="262" spans="1:12" x14ac:dyDescent="0.35">
      <c r="A262" s="11">
        <v>7418</v>
      </c>
      <c r="B262" s="13" t="s">
        <v>1005</v>
      </c>
      <c r="C262" s="14">
        <v>43537</v>
      </c>
      <c r="D262" s="14">
        <v>43539</v>
      </c>
      <c r="E262" s="13" t="s">
        <v>94</v>
      </c>
      <c r="F262" s="13" t="s">
        <v>1006</v>
      </c>
      <c r="G262" s="15" t="str">
        <f>INDEX(Table12[[#This Row],[State]],MATCH(Orders!F262,Table12[[#This Row],[Customer ID]],0))</f>
        <v>Pennsylvania</v>
      </c>
      <c r="H262" s="13" t="s">
        <v>640</v>
      </c>
      <c r="I262" s="15">
        <v>5</v>
      </c>
      <c r="J262" s="13" t="s">
        <v>36</v>
      </c>
      <c r="K262" s="16">
        <v>41.24</v>
      </c>
      <c r="L262" s="24" t="str">
        <f>IF(Orders!$K262&lt;=50,"Low",IF(Orders!$K262&gt;=200000,"High","Medium"))</f>
        <v>Low</v>
      </c>
    </row>
    <row r="263" spans="1:12" x14ac:dyDescent="0.35">
      <c r="A263" s="12">
        <v>7419</v>
      </c>
      <c r="B263" s="17" t="s">
        <v>1005</v>
      </c>
      <c r="C263" s="18">
        <v>43537</v>
      </c>
      <c r="D263" s="18">
        <v>43539</v>
      </c>
      <c r="E263" s="17" t="s">
        <v>94</v>
      </c>
      <c r="F263" s="17" t="s">
        <v>1006</v>
      </c>
      <c r="G263" s="19" t="str">
        <f>INDEX(Table12[[#This Row],[State]],MATCH(Orders!F263,Table12[[#This Row],[Customer ID]],0))</f>
        <v>Pennsylvania</v>
      </c>
      <c r="H263" s="17" t="s">
        <v>1014</v>
      </c>
      <c r="I263" s="19">
        <v>1</v>
      </c>
      <c r="J263" s="17" t="s">
        <v>70</v>
      </c>
      <c r="K263" s="10">
        <v>51897</v>
      </c>
      <c r="L263" s="25" t="str">
        <f>IF(Orders!$K263&lt;=50,"Low",IF(Orders!$K263&gt;=200000,"High","Medium"))</f>
        <v>Medium</v>
      </c>
    </row>
    <row r="264" spans="1:12" x14ac:dyDescent="0.35">
      <c r="A264" s="11">
        <v>7420</v>
      </c>
      <c r="B264" s="13" t="s">
        <v>1005</v>
      </c>
      <c r="C264" s="14">
        <v>43537</v>
      </c>
      <c r="D264" s="14">
        <v>43539</v>
      </c>
      <c r="E264" s="13" t="s">
        <v>94</v>
      </c>
      <c r="F264" s="13" t="s">
        <v>1006</v>
      </c>
      <c r="G264" s="15" t="str">
        <f>INDEX(Table12[[#This Row],[State]],MATCH(Orders!F264,Table12[[#This Row],[Customer ID]],0))</f>
        <v>Pennsylvania</v>
      </c>
      <c r="H264" s="13" t="s">
        <v>1016</v>
      </c>
      <c r="I264" s="15">
        <v>5</v>
      </c>
      <c r="J264" s="13" t="s">
        <v>70</v>
      </c>
      <c r="K264" s="16">
        <v>552.55999999999995</v>
      </c>
      <c r="L264" s="24" t="str">
        <f>IF(Orders!$K264&lt;=50,"Low",IF(Orders!$K264&gt;=200000,"High","Medium"))</f>
        <v>Medium</v>
      </c>
    </row>
    <row r="265" spans="1:12" x14ac:dyDescent="0.35">
      <c r="A265" s="12">
        <v>7421</v>
      </c>
      <c r="B265" s="17" t="s">
        <v>1005</v>
      </c>
      <c r="C265" s="18">
        <v>43537</v>
      </c>
      <c r="D265" s="18">
        <v>43539</v>
      </c>
      <c r="E265" s="17" t="s">
        <v>94</v>
      </c>
      <c r="F265" s="17" t="s">
        <v>1006</v>
      </c>
      <c r="G265" s="19" t="str">
        <f>INDEX(Table12[[#This Row],[State]],MATCH(Orders!F265,Table12[[#This Row],[Customer ID]],0))</f>
        <v>Pennsylvania</v>
      </c>
      <c r="H265" s="17" t="s">
        <v>1018</v>
      </c>
      <c r="I265" s="19">
        <v>5</v>
      </c>
      <c r="J265" s="17" t="s">
        <v>36</v>
      </c>
      <c r="K265" s="10">
        <v>23.16</v>
      </c>
      <c r="L265" s="25" t="str">
        <f>IF(Orders!$K265&lt;=50,"Low",IF(Orders!$K265&gt;=200000,"High","Medium"))</f>
        <v>Low</v>
      </c>
    </row>
    <row r="266" spans="1:12" x14ac:dyDescent="0.35">
      <c r="A266" s="11">
        <v>7422</v>
      </c>
      <c r="B266" s="13" t="s">
        <v>1005</v>
      </c>
      <c r="C266" s="14">
        <v>43537</v>
      </c>
      <c r="D266" s="14">
        <v>43539</v>
      </c>
      <c r="E266" s="13" t="s">
        <v>94</v>
      </c>
      <c r="F266" s="13" t="s">
        <v>1006</v>
      </c>
      <c r="G266" s="15" t="str">
        <f>INDEX(Table12[[#This Row],[State]],MATCH(Orders!F266,Table12[[#This Row],[Customer ID]],0))</f>
        <v>Pennsylvania</v>
      </c>
      <c r="H266" s="13" t="s">
        <v>1020</v>
      </c>
      <c r="I266" s="15">
        <v>2</v>
      </c>
      <c r="J266" s="13" t="s">
        <v>36</v>
      </c>
      <c r="K266" s="16">
        <v>126.08</v>
      </c>
      <c r="L266" s="24" t="str">
        <f>IF(Orders!$K266&lt;=50,"Low",IF(Orders!$K266&gt;=200000,"High","Medium"))</f>
        <v>Medium</v>
      </c>
    </row>
    <row r="267" spans="1:12" x14ac:dyDescent="0.35">
      <c r="A267" s="12">
        <v>7423</v>
      </c>
      <c r="B267" s="17" t="s">
        <v>1005</v>
      </c>
      <c r="C267" s="18">
        <v>43537</v>
      </c>
      <c r="D267" s="18">
        <v>43539</v>
      </c>
      <c r="E267" s="17" t="s">
        <v>94</v>
      </c>
      <c r="F267" s="17" t="s">
        <v>1006</v>
      </c>
      <c r="G267" s="19" t="str">
        <f>INDEX(Table12[[#This Row],[State]],MATCH(Orders!F267,Table12[[#This Row],[Customer ID]],0))</f>
        <v>Pennsylvania</v>
      </c>
      <c r="H267" s="17" t="s">
        <v>1022</v>
      </c>
      <c r="I267" s="19">
        <v>3</v>
      </c>
      <c r="J267" s="17" t="s">
        <v>36</v>
      </c>
      <c r="K267" s="10">
        <v>449.1</v>
      </c>
      <c r="L267" s="25" t="str">
        <f>IF(Orders!$K267&lt;=50,"Low",IF(Orders!$K267&gt;=200000,"High","Medium"))</f>
        <v>Medium</v>
      </c>
    </row>
    <row r="268" spans="1:12" x14ac:dyDescent="0.35">
      <c r="A268" s="11">
        <v>9343</v>
      </c>
      <c r="B268" s="13" t="s">
        <v>1024</v>
      </c>
      <c r="C268" s="14">
        <v>43537</v>
      </c>
      <c r="D268" s="14">
        <v>43542</v>
      </c>
      <c r="E268" s="13" t="s">
        <v>19</v>
      </c>
      <c r="F268" s="13" t="s">
        <v>1025</v>
      </c>
      <c r="G268" s="15" t="str">
        <f>INDEX(Table12[[#This Row],[State]],MATCH(Orders!F268,Table12[[#This Row],[Customer ID]],0))</f>
        <v>California</v>
      </c>
      <c r="H268" s="13" t="s">
        <v>1028</v>
      </c>
      <c r="I268" s="15">
        <v>7</v>
      </c>
      <c r="J268" s="13" t="s">
        <v>36</v>
      </c>
      <c r="K268" s="16">
        <v>51184</v>
      </c>
      <c r="L268" s="24" t="str">
        <f>IF(Orders!$K268&lt;=50,"Low",IF(Orders!$K268&gt;=200000,"High","Medium"))</f>
        <v>Medium</v>
      </c>
    </row>
    <row r="269" spans="1:12" x14ac:dyDescent="0.35">
      <c r="A269" s="12">
        <v>1693</v>
      </c>
      <c r="B269" s="17" t="s">
        <v>1030</v>
      </c>
      <c r="C269" s="18">
        <v>43538</v>
      </c>
      <c r="D269" s="18">
        <v>43543</v>
      </c>
      <c r="E269" s="17" t="s">
        <v>19</v>
      </c>
      <c r="F269" s="17" t="s">
        <v>1031</v>
      </c>
      <c r="G269" s="19" t="str">
        <f>INDEX(Table12[[#This Row],[State]],MATCH(Orders!F269,Table12[[#This Row],[Customer ID]],0))</f>
        <v>Ohio</v>
      </c>
      <c r="H269" s="17" t="s">
        <v>1033</v>
      </c>
      <c r="I269" s="19">
        <v>5</v>
      </c>
      <c r="J269" s="17" t="s">
        <v>36</v>
      </c>
      <c r="K269" s="10">
        <v>21.88</v>
      </c>
      <c r="L269" s="25" t="str">
        <f>IF(Orders!$K269&lt;=50,"Low",IF(Orders!$K269&gt;=200000,"High","Medium"))</f>
        <v>Low</v>
      </c>
    </row>
    <row r="270" spans="1:12" x14ac:dyDescent="0.35">
      <c r="A270" s="11">
        <v>3929</v>
      </c>
      <c r="B270" s="13" t="s">
        <v>1035</v>
      </c>
      <c r="C270" s="14">
        <v>43538</v>
      </c>
      <c r="D270" s="14">
        <v>43541</v>
      </c>
      <c r="E270" s="13" t="s">
        <v>38</v>
      </c>
      <c r="F270" s="13" t="s">
        <v>555</v>
      </c>
      <c r="G270" s="15" t="str">
        <f>INDEX(Table12[[#This Row],[State]],MATCH(Orders!F270,Table12[[#This Row],[Customer ID]],0))</f>
        <v>Texas</v>
      </c>
      <c r="H270" s="13" t="s">
        <v>1037</v>
      </c>
      <c r="I270" s="15">
        <v>5</v>
      </c>
      <c r="J270" s="13" t="s">
        <v>70</v>
      </c>
      <c r="K270" s="16">
        <v>241332</v>
      </c>
      <c r="L270" s="24" t="str">
        <f>IF(Orders!$K270&lt;=50,"Low",IF(Orders!$K270&gt;=200000,"High","Medium"))</f>
        <v>High</v>
      </c>
    </row>
    <row r="271" spans="1:12" x14ac:dyDescent="0.35">
      <c r="A271" s="12">
        <v>3930</v>
      </c>
      <c r="B271" s="17" t="s">
        <v>1035</v>
      </c>
      <c r="C271" s="18">
        <v>43538</v>
      </c>
      <c r="D271" s="18">
        <v>43541</v>
      </c>
      <c r="E271" s="17" t="s">
        <v>38</v>
      </c>
      <c r="F271" s="17" t="s">
        <v>555</v>
      </c>
      <c r="G271" s="19" t="str">
        <f>INDEX(Table12[[#This Row],[State]],MATCH(Orders!F271,Table12[[#This Row],[Customer ID]],0))</f>
        <v>Texas</v>
      </c>
      <c r="H271" s="17" t="s">
        <v>864</v>
      </c>
      <c r="I271" s="19">
        <v>1</v>
      </c>
      <c r="J271" s="17" t="s">
        <v>70</v>
      </c>
      <c r="K271" s="10">
        <v>5184</v>
      </c>
      <c r="L271" s="25" t="str">
        <f>IF(Orders!$K271&lt;=50,"Low",IF(Orders!$K271&gt;=200000,"High","Medium"))</f>
        <v>Medium</v>
      </c>
    </row>
    <row r="272" spans="1:12" x14ac:dyDescent="0.35">
      <c r="A272" s="11">
        <v>3931</v>
      </c>
      <c r="B272" s="13" t="s">
        <v>1035</v>
      </c>
      <c r="C272" s="14">
        <v>43538</v>
      </c>
      <c r="D272" s="14">
        <v>43541</v>
      </c>
      <c r="E272" s="13" t="s">
        <v>38</v>
      </c>
      <c r="F272" s="13" t="s">
        <v>555</v>
      </c>
      <c r="G272" s="15" t="str">
        <f>INDEX(Table12[[#This Row],[State]],MATCH(Orders!F272,Table12[[#This Row],[Customer ID]],0))</f>
        <v>Texas</v>
      </c>
      <c r="H272" s="13" t="s">
        <v>1039</v>
      </c>
      <c r="I272" s="15">
        <v>7</v>
      </c>
      <c r="J272" s="13" t="s">
        <v>36</v>
      </c>
      <c r="K272" s="16">
        <v>145544</v>
      </c>
      <c r="L272" s="24" t="str">
        <f>IF(Orders!$K272&lt;=50,"Low",IF(Orders!$K272&gt;=200000,"High","Medium"))</f>
        <v>Medium</v>
      </c>
    </row>
    <row r="273" spans="1:12" x14ac:dyDescent="0.35">
      <c r="A273" s="12">
        <v>4259</v>
      </c>
      <c r="B273" s="17" t="s">
        <v>1041</v>
      </c>
      <c r="C273" s="18">
        <v>43538</v>
      </c>
      <c r="D273" s="18">
        <v>43540</v>
      </c>
      <c r="E273" s="17" t="s">
        <v>38</v>
      </c>
      <c r="F273" s="17" t="s">
        <v>1042</v>
      </c>
      <c r="G273" s="19" t="str">
        <f>INDEX(Table12[[#This Row],[State]],MATCH(Orders!F273,Table12[[#This Row],[Customer ID]],0))</f>
        <v>Washington</v>
      </c>
      <c r="H273" s="17" t="s">
        <v>1044</v>
      </c>
      <c r="I273" s="19">
        <v>2</v>
      </c>
      <c r="J273" s="17" t="s">
        <v>70</v>
      </c>
      <c r="K273" s="10">
        <v>196784</v>
      </c>
      <c r="L273" s="25" t="str">
        <f>IF(Orders!$K273&lt;=50,"Low",IF(Orders!$K273&gt;=200000,"High","Medium"))</f>
        <v>Medium</v>
      </c>
    </row>
    <row r="274" spans="1:12" x14ac:dyDescent="0.35">
      <c r="A274" s="11">
        <v>6116</v>
      </c>
      <c r="B274" s="13" t="s">
        <v>1046</v>
      </c>
      <c r="C274" s="14">
        <v>43538</v>
      </c>
      <c r="D274" s="14">
        <v>43544</v>
      </c>
      <c r="E274" s="13" t="s">
        <v>19</v>
      </c>
      <c r="F274" s="13" t="s">
        <v>878</v>
      </c>
      <c r="G274" s="15" t="str">
        <f>INDEX(Table12[[#This Row],[State]],MATCH(Orders!F274,Table12[[#This Row],[Customer ID]],0))</f>
        <v>California</v>
      </c>
      <c r="H274" s="13" t="s">
        <v>934</v>
      </c>
      <c r="I274" s="15">
        <v>6</v>
      </c>
      <c r="J274" s="13" t="s">
        <v>70</v>
      </c>
      <c r="K274" s="16">
        <v>41904</v>
      </c>
      <c r="L274" s="24" t="str">
        <f>IF(Orders!$K274&lt;=50,"Low",IF(Orders!$K274&gt;=200000,"High","Medium"))</f>
        <v>Medium</v>
      </c>
    </row>
    <row r="275" spans="1:12" x14ac:dyDescent="0.35">
      <c r="A275" s="12">
        <v>8934</v>
      </c>
      <c r="B275" s="17" t="s">
        <v>1048</v>
      </c>
      <c r="C275" s="18">
        <v>43538</v>
      </c>
      <c r="D275" s="18">
        <v>43543</v>
      </c>
      <c r="E275" s="17" t="s">
        <v>19</v>
      </c>
      <c r="F275" s="17" t="s">
        <v>1049</v>
      </c>
      <c r="G275" s="19" t="str">
        <f>INDEX(Table12[[#This Row],[State]],MATCH(Orders!F275,Table12[[#This Row],[Customer ID]],0))</f>
        <v>Wisconsin</v>
      </c>
      <c r="H275" s="17" t="s">
        <v>1052</v>
      </c>
      <c r="I275" s="19">
        <v>2</v>
      </c>
      <c r="J275" s="17" t="s">
        <v>70</v>
      </c>
      <c r="K275" s="10">
        <v>16.739999999999998</v>
      </c>
      <c r="L275" s="25" t="str">
        <f>IF(Orders!$K275&lt;=50,"Low",IF(Orders!$K275&gt;=200000,"High","Medium"))</f>
        <v>Low</v>
      </c>
    </row>
    <row r="276" spans="1:12" x14ac:dyDescent="0.35">
      <c r="A276" s="11">
        <v>1615</v>
      </c>
      <c r="B276" s="13" t="s">
        <v>1054</v>
      </c>
      <c r="C276" s="14">
        <v>43539</v>
      </c>
      <c r="D276" s="14">
        <v>43543</v>
      </c>
      <c r="E276" s="13" t="s">
        <v>19</v>
      </c>
      <c r="F276" s="13" t="s">
        <v>1055</v>
      </c>
      <c r="G276" s="15" t="str">
        <f>INDEX(Table12[[#This Row],[State]],MATCH(Orders!F276,Table12[[#This Row],[Customer ID]],0))</f>
        <v>Pennsylvania</v>
      </c>
      <c r="H276" s="13" t="s">
        <v>1057</v>
      </c>
      <c r="I276" s="15">
        <v>3</v>
      </c>
      <c r="J276" s="13" t="s">
        <v>31</v>
      </c>
      <c r="K276" s="16">
        <v>83976</v>
      </c>
      <c r="L276" s="24" t="str">
        <f>IF(Orders!$K276&lt;=50,"Low",IF(Orders!$K276&gt;=200000,"High","Medium"))</f>
        <v>Medium</v>
      </c>
    </row>
    <row r="277" spans="1:12" x14ac:dyDescent="0.35">
      <c r="A277" s="12">
        <v>7648</v>
      </c>
      <c r="B277" s="17" t="s">
        <v>1059</v>
      </c>
      <c r="C277" s="18">
        <v>43539</v>
      </c>
      <c r="D277" s="18">
        <v>43540</v>
      </c>
      <c r="E277" s="17" t="s">
        <v>38</v>
      </c>
      <c r="F277" s="17" t="s">
        <v>1060</v>
      </c>
      <c r="G277" s="19" t="str">
        <f>INDEX(Table12[[#This Row],[State]],MATCH(Orders!F277,Table12[[#This Row],[Customer ID]],0))</f>
        <v>California</v>
      </c>
      <c r="H277" s="17" t="s">
        <v>1062</v>
      </c>
      <c r="I277" s="19">
        <v>2</v>
      </c>
      <c r="J277" s="17" t="s">
        <v>31</v>
      </c>
      <c r="K277" s="10">
        <v>4544</v>
      </c>
      <c r="L277" s="25" t="str">
        <f>IF(Orders!$K277&lt;=50,"Low",IF(Orders!$K277&gt;=200000,"High","Medium"))</f>
        <v>Medium</v>
      </c>
    </row>
    <row r="278" spans="1:12" x14ac:dyDescent="0.35">
      <c r="A278" s="11">
        <v>7649</v>
      </c>
      <c r="B278" s="13" t="s">
        <v>1059</v>
      </c>
      <c r="C278" s="14">
        <v>43539</v>
      </c>
      <c r="D278" s="14">
        <v>43540</v>
      </c>
      <c r="E278" s="13" t="s">
        <v>38</v>
      </c>
      <c r="F278" s="13" t="s">
        <v>1060</v>
      </c>
      <c r="G278" s="15" t="str">
        <f>INDEX(Table12[[#This Row],[State]],MATCH(Orders!F278,Table12[[#This Row],[Customer ID]],0))</f>
        <v>California</v>
      </c>
      <c r="H278" s="13" t="s">
        <v>1064</v>
      </c>
      <c r="I278" s="15">
        <v>4</v>
      </c>
      <c r="J278" s="13" t="s">
        <v>31</v>
      </c>
      <c r="K278" s="16">
        <v>1352032</v>
      </c>
      <c r="L278" s="24" t="str">
        <f>IF(Orders!$K278&lt;=50,"Low",IF(Orders!$K278&gt;=200000,"High","Medium"))</f>
        <v>High</v>
      </c>
    </row>
    <row r="279" spans="1:12" x14ac:dyDescent="0.35">
      <c r="A279" s="12">
        <v>9169</v>
      </c>
      <c r="B279" s="17" t="s">
        <v>1066</v>
      </c>
      <c r="C279" s="18">
        <v>43539</v>
      </c>
      <c r="D279" s="18">
        <v>43543</v>
      </c>
      <c r="E279" s="17" t="s">
        <v>19</v>
      </c>
      <c r="F279" s="17" t="s">
        <v>869</v>
      </c>
      <c r="G279" s="19" t="str">
        <f>INDEX(Table12[[#This Row],[State]],MATCH(Orders!F279,Table12[[#This Row],[Customer ID]],0))</f>
        <v>Mississippi</v>
      </c>
      <c r="H279" s="17" t="s">
        <v>1067</v>
      </c>
      <c r="I279" s="19">
        <v>14</v>
      </c>
      <c r="J279" s="17" t="s">
        <v>31</v>
      </c>
      <c r="K279" s="10">
        <v>319.76</v>
      </c>
      <c r="L279" s="25" t="str">
        <f>IF(Orders!$K279&lt;=50,"Low",IF(Orders!$K279&gt;=200000,"High","Medium"))</f>
        <v>Medium</v>
      </c>
    </row>
    <row r="280" spans="1:12" x14ac:dyDescent="0.35">
      <c r="A280" s="11">
        <v>9170</v>
      </c>
      <c r="B280" s="13" t="s">
        <v>1066</v>
      </c>
      <c r="C280" s="14">
        <v>43539</v>
      </c>
      <c r="D280" s="14">
        <v>43543</v>
      </c>
      <c r="E280" s="13" t="s">
        <v>19</v>
      </c>
      <c r="F280" s="13" t="s">
        <v>869</v>
      </c>
      <c r="G280" s="15" t="str">
        <f>INDEX(Table12[[#This Row],[State]],MATCH(Orders!F280,Table12[[#This Row],[Customer ID]],0))</f>
        <v>Mississippi</v>
      </c>
      <c r="H280" s="13" t="s">
        <v>1067</v>
      </c>
      <c r="I280" s="15">
        <v>2</v>
      </c>
      <c r="J280" s="13" t="s">
        <v>31</v>
      </c>
      <c r="K280" s="16">
        <v>45.68</v>
      </c>
      <c r="L280" s="24" t="str">
        <f>IF(Orders!$K280&lt;=50,"Low",IF(Orders!$K280&gt;=200000,"High","Medium"))</f>
        <v>Low</v>
      </c>
    </row>
    <row r="281" spans="1:12" x14ac:dyDescent="0.35">
      <c r="A281" s="12">
        <v>9920</v>
      </c>
      <c r="B281" s="17" t="s">
        <v>1069</v>
      </c>
      <c r="C281" s="18">
        <v>43539</v>
      </c>
      <c r="D281" s="18">
        <v>43543</v>
      </c>
      <c r="E281" s="17" t="s">
        <v>19</v>
      </c>
      <c r="F281" s="17" t="s">
        <v>1070</v>
      </c>
      <c r="G281" s="19" t="str">
        <f>INDEX(Table12[[#This Row],[State]],MATCH(Orders!F281,Table12[[#This Row],[Customer ID]],0))</f>
        <v>Texas</v>
      </c>
      <c r="H281" s="17" t="s">
        <v>1073</v>
      </c>
      <c r="I281" s="19">
        <v>5</v>
      </c>
      <c r="J281" s="17" t="s">
        <v>36</v>
      </c>
      <c r="K281" s="10">
        <v>528.42999999999995</v>
      </c>
      <c r="L281" s="25" t="str">
        <f>IF(Orders!$K281&lt;=50,"Low",IF(Orders!$K281&gt;=200000,"High","Medium"))</f>
        <v>Medium</v>
      </c>
    </row>
    <row r="282" spans="1:12" x14ac:dyDescent="0.35">
      <c r="A282" s="11">
        <v>9921</v>
      </c>
      <c r="B282" s="13" t="s">
        <v>1069</v>
      </c>
      <c r="C282" s="14">
        <v>43539</v>
      </c>
      <c r="D282" s="14">
        <v>43543</v>
      </c>
      <c r="E282" s="13" t="s">
        <v>19</v>
      </c>
      <c r="F282" s="13" t="s">
        <v>1070</v>
      </c>
      <c r="G282" s="15" t="str">
        <f>INDEX(Table12[[#This Row],[State]],MATCH(Orders!F282,Table12[[#This Row],[Customer ID]],0))</f>
        <v>Texas</v>
      </c>
      <c r="H282" s="13" t="s">
        <v>1075</v>
      </c>
      <c r="I282" s="15">
        <v>7</v>
      </c>
      <c r="J282" s="13" t="s">
        <v>36</v>
      </c>
      <c r="K282" s="16">
        <v>22386</v>
      </c>
      <c r="L282" s="24" t="str">
        <f>IF(Orders!$K282&lt;=50,"Low",IF(Orders!$K282&gt;=200000,"High","Medium"))</f>
        <v>Medium</v>
      </c>
    </row>
    <row r="283" spans="1:12" x14ac:dyDescent="0.35">
      <c r="A283" s="12">
        <v>2394</v>
      </c>
      <c r="B283" s="17" t="s">
        <v>1077</v>
      </c>
      <c r="C283" s="18">
        <v>43541</v>
      </c>
      <c r="D283" s="18">
        <v>43547</v>
      </c>
      <c r="E283" s="17" t="s">
        <v>19</v>
      </c>
      <c r="F283" s="17" t="s">
        <v>1078</v>
      </c>
      <c r="G283" s="19" t="str">
        <f>INDEX(Table12[[#This Row],[State]],MATCH(Orders!F283,Table12[[#This Row],[Customer ID]],0))</f>
        <v>Massachusetts</v>
      </c>
      <c r="H283" s="17" t="s">
        <v>353</v>
      </c>
      <c r="I283" s="19">
        <v>2</v>
      </c>
      <c r="J283" s="17" t="s">
        <v>31</v>
      </c>
      <c r="K283" s="10">
        <v>39.68</v>
      </c>
      <c r="L283" s="25" t="str">
        <f>IF(Orders!$K283&lt;=50,"Low",IF(Orders!$K283&gt;=200000,"High","Medium"))</f>
        <v>Low</v>
      </c>
    </row>
    <row r="284" spans="1:12" x14ac:dyDescent="0.35">
      <c r="A284" s="11">
        <v>3737</v>
      </c>
      <c r="B284" s="13" t="s">
        <v>1081</v>
      </c>
      <c r="C284" s="14">
        <v>43541</v>
      </c>
      <c r="D284" s="14">
        <v>43541</v>
      </c>
      <c r="E284" s="13" t="s">
        <v>208</v>
      </c>
      <c r="F284" s="13" t="s">
        <v>1082</v>
      </c>
      <c r="G284" s="15" t="str">
        <f>INDEX(Table12[[#This Row],[State]],MATCH(Orders!F284,Table12[[#This Row],[Customer ID]],0))</f>
        <v>Delaware</v>
      </c>
      <c r="H284" s="13" t="s">
        <v>1084</v>
      </c>
      <c r="I284" s="15">
        <v>2</v>
      </c>
      <c r="J284" s="13" t="s">
        <v>70</v>
      </c>
      <c r="K284" s="16">
        <v>129.97999999999999</v>
      </c>
      <c r="L284" s="24" t="str">
        <f>IF(Orders!$K284&lt;=50,"Low",IF(Orders!$K284&gt;=200000,"High","Medium"))</f>
        <v>Medium</v>
      </c>
    </row>
    <row r="285" spans="1:12" x14ac:dyDescent="0.35">
      <c r="A285" s="12">
        <v>3738</v>
      </c>
      <c r="B285" s="17" t="s">
        <v>1081</v>
      </c>
      <c r="C285" s="18">
        <v>43541</v>
      </c>
      <c r="D285" s="18">
        <v>43541</v>
      </c>
      <c r="E285" s="17" t="s">
        <v>208</v>
      </c>
      <c r="F285" s="17" t="s">
        <v>1082</v>
      </c>
      <c r="G285" s="19" t="str">
        <f>INDEX(Table12[[#This Row],[State]],MATCH(Orders!F285,Table12[[#This Row],[Customer ID]],0))</f>
        <v>Delaware</v>
      </c>
      <c r="H285" s="17" t="s">
        <v>1086</v>
      </c>
      <c r="I285" s="19">
        <v>2</v>
      </c>
      <c r="J285" s="17" t="s">
        <v>31</v>
      </c>
      <c r="K285" s="10">
        <v>32.54</v>
      </c>
      <c r="L285" s="25" t="str">
        <f>IF(Orders!$K285&lt;=50,"Low",IF(Orders!$K285&gt;=200000,"High","Medium"))</f>
        <v>Low</v>
      </c>
    </row>
    <row r="286" spans="1:12" x14ac:dyDescent="0.35">
      <c r="A286" s="11">
        <v>4400</v>
      </c>
      <c r="B286" s="13" t="s">
        <v>1088</v>
      </c>
      <c r="C286" s="14">
        <v>43541</v>
      </c>
      <c r="D286" s="14">
        <v>43541</v>
      </c>
      <c r="E286" s="13" t="s">
        <v>208</v>
      </c>
      <c r="F286" s="13" t="s">
        <v>1089</v>
      </c>
      <c r="G286" s="15" t="str">
        <f>INDEX(Table12[[#This Row],[State]],MATCH(Orders!F286,Table12[[#This Row],[Customer ID]],0))</f>
        <v>Maryland</v>
      </c>
      <c r="H286" s="13" t="s">
        <v>1092</v>
      </c>
      <c r="I286" s="15">
        <v>5</v>
      </c>
      <c r="J286" s="13" t="s">
        <v>70</v>
      </c>
      <c r="K286" s="16">
        <v>199.9</v>
      </c>
      <c r="L286" s="24" t="str">
        <f>IF(Orders!$K286&lt;=50,"Low",IF(Orders!$K286&gt;=200000,"High","Medium"))</f>
        <v>Medium</v>
      </c>
    </row>
    <row r="287" spans="1:12" x14ac:dyDescent="0.35">
      <c r="A287" s="12">
        <v>4401</v>
      </c>
      <c r="B287" s="17" t="s">
        <v>1088</v>
      </c>
      <c r="C287" s="18">
        <v>43541</v>
      </c>
      <c r="D287" s="18">
        <v>43541</v>
      </c>
      <c r="E287" s="17" t="s">
        <v>208</v>
      </c>
      <c r="F287" s="17" t="s">
        <v>1089</v>
      </c>
      <c r="G287" s="19" t="str">
        <f>INDEX(Table12[[#This Row],[State]],MATCH(Orders!F287,Table12[[#This Row],[Customer ID]],0))</f>
        <v>Maryland</v>
      </c>
      <c r="H287" s="17" t="s">
        <v>1094</v>
      </c>
      <c r="I287" s="19">
        <v>3</v>
      </c>
      <c r="J287" s="17" t="s">
        <v>31</v>
      </c>
      <c r="K287" s="10">
        <v>901.95</v>
      </c>
      <c r="L287" s="25" t="str">
        <f>IF(Orders!$K287&lt;=50,"Low",IF(Orders!$K287&gt;=200000,"High","Medium"))</f>
        <v>Medium</v>
      </c>
    </row>
    <row r="288" spans="1:12" x14ac:dyDescent="0.35">
      <c r="A288" s="11">
        <v>4402</v>
      </c>
      <c r="B288" s="13" t="s">
        <v>1088</v>
      </c>
      <c r="C288" s="14">
        <v>43541</v>
      </c>
      <c r="D288" s="14">
        <v>43541</v>
      </c>
      <c r="E288" s="13" t="s">
        <v>208</v>
      </c>
      <c r="F288" s="13" t="s">
        <v>1089</v>
      </c>
      <c r="G288" s="15" t="str">
        <f>INDEX(Table12[[#This Row],[State]],MATCH(Orders!F288,Table12[[#This Row],[Customer ID]],0))</f>
        <v>Maryland</v>
      </c>
      <c r="H288" s="13" t="s">
        <v>1096</v>
      </c>
      <c r="I288" s="15">
        <v>5</v>
      </c>
      <c r="J288" s="13" t="s">
        <v>70</v>
      </c>
      <c r="K288" s="16">
        <v>971.5</v>
      </c>
      <c r="L288" s="24" t="str">
        <f>IF(Orders!$K288&lt;=50,"Low",IF(Orders!$K288&gt;=200000,"High","Medium"))</f>
        <v>Medium</v>
      </c>
    </row>
    <row r="289" spans="1:12" x14ac:dyDescent="0.35">
      <c r="A289" s="12">
        <v>8382</v>
      </c>
      <c r="B289" s="17" t="s">
        <v>1098</v>
      </c>
      <c r="C289" s="18">
        <v>43541</v>
      </c>
      <c r="D289" s="18">
        <v>43543</v>
      </c>
      <c r="E289" s="17" t="s">
        <v>94</v>
      </c>
      <c r="F289" s="17" t="s">
        <v>1099</v>
      </c>
      <c r="G289" s="19" t="str">
        <f>INDEX(Table12[[#This Row],[State]],MATCH(Orders!F289,Table12[[#This Row],[Customer ID]],0))</f>
        <v>California</v>
      </c>
      <c r="H289" s="17" t="s">
        <v>1101</v>
      </c>
      <c r="I289" s="19">
        <v>2</v>
      </c>
      <c r="J289" s="17" t="s">
        <v>70</v>
      </c>
      <c r="K289" s="10">
        <v>84784</v>
      </c>
      <c r="L289" s="25" t="str">
        <f>IF(Orders!$K289&lt;=50,"Low",IF(Orders!$K289&gt;=200000,"High","Medium"))</f>
        <v>Medium</v>
      </c>
    </row>
    <row r="290" spans="1:12" x14ac:dyDescent="0.35">
      <c r="A290" s="11">
        <v>495</v>
      </c>
      <c r="B290" s="13" t="s">
        <v>1103</v>
      </c>
      <c r="C290" s="14">
        <v>43542</v>
      </c>
      <c r="D290" s="14">
        <v>43545</v>
      </c>
      <c r="E290" s="13" t="s">
        <v>94</v>
      </c>
      <c r="F290" s="13" t="s">
        <v>1104</v>
      </c>
      <c r="G290" s="15" t="str">
        <f>INDEX(Table12[[#This Row],[State]],MATCH(Orders!F290,Table12[[#This Row],[Customer ID]],0))</f>
        <v>Tennessee</v>
      </c>
      <c r="H290" s="13" t="s">
        <v>1107</v>
      </c>
      <c r="I290" s="15">
        <v>3</v>
      </c>
      <c r="J290" s="13" t="s">
        <v>70</v>
      </c>
      <c r="K290" s="16">
        <v>189882</v>
      </c>
      <c r="L290" s="24" t="str">
        <f>IF(Orders!$K290&lt;=50,"Low",IF(Orders!$K290&gt;=200000,"High","Medium"))</f>
        <v>Medium</v>
      </c>
    </row>
    <row r="291" spans="1:12" x14ac:dyDescent="0.35">
      <c r="A291" s="12">
        <v>6474</v>
      </c>
      <c r="B291" s="17" t="s">
        <v>1109</v>
      </c>
      <c r="C291" s="18">
        <v>43542</v>
      </c>
      <c r="D291" s="18">
        <v>43544</v>
      </c>
      <c r="E291" s="17" t="s">
        <v>94</v>
      </c>
      <c r="F291" s="17" t="s">
        <v>1110</v>
      </c>
      <c r="G291" s="19" t="str">
        <f>INDEX(Table12[[#This Row],[State]],MATCH(Orders!F291,Table12[[#This Row],[Customer ID]],0))</f>
        <v>Tennessee</v>
      </c>
      <c r="H291" s="17" t="s">
        <v>1112</v>
      </c>
      <c r="I291" s="19">
        <v>3</v>
      </c>
      <c r="J291" s="17" t="s">
        <v>31</v>
      </c>
      <c r="K291" s="10">
        <v>871.8</v>
      </c>
      <c r="L291" s="25" t="str">
        <f>IF(Orders!$K291&lt;=50,"Low",IF(Orders!$K291&gt;=200000,"High","Medium"))</f>
        <v>Medium</v>
      </c>
    </row>
    <row r="292" spans="1:12" x14ac:dyDescent="0.35">
      <c r="A292" s="11">
        <v>2226</v>
      </c>
      <c r="B292" s="13" t="s">
        <v>1114</v>
      </c>
      <c r="C292" s="14">
        <v>43543</v>
      </c>
      <c r="D292" s="14">
        <v>43545</v>
      </c>
      <c r="E292" s="13" t="s">
        <v>94</v>
      </c>
      <c r="F292" s="13" t="s">
        <v>1115</v>
      </c>
      <c r="G292" s="15" t="str">
        <f>INDEX(Table12[[#This Row],[State]],MATCH(Orders!F292,Table12[[#This Row],[Customer ID]],0))</f>
        <v>Colorado</v>
      </c>
      <c r="H292" s="13" t="s">
        <v>1118</v>
      </c>
      <c r="I292" s="15">
        <v>1</v>
      </c>
      <c r="J292" s="13" t="s">
        <v>36</v>
      </c>
      <c r="K292" s="16">
        <v>72294</v>
      </c>
      <c r="L292" s="24" t="str">
        <f>IF(Orders!$K292&lt;=50,"Low",IF(Orders!$K292&gt;=200000,"High","Medium"))</f>
        <v>Medium</v>
      </c>
    </row>
    <row r="293" spans="1:12" x14ac:dyDescent="0.35">
      <c r="A293" s="12">
        <v>2853</v>
      </c>
      <c r="B293" s="17" t="s">
        <v>1120</v>
      </c>
      <c r="C293" s="18">
        <v>43543</v>
      </c>
      <c r="D293" s="18">
        <v>43545</v>
      </c>
      <c r="E293" s="17" t="s">
        <v>94</v>
      </c>
      <c r="F293" s="17" t="s">
        <v>1121</v>
      </c>
      <c r="G293" s="19" t="str">
        <f>INDEX(Table12[[#This Row],[State]],MATCH(Orders!F293,Table12[[#This Row],[Customer ID]],0))</f>
        <v>New York</v>
      </c>
      <c r="H293" s="17" t="s">
        <v>1123</v>
      </c>
      <c r="I293" s="19">
        <v>1</v>
      </c>
      <c r="J293" s="17" t="s">
        <v>31</v>
      </c>
      <c r="K293" s="10">
        <v>14.98</v>
      </c>
      <c r="L293" s="25" t="str">
        <f>IF(Orders!$K293&lt;=50,"Low",IF(Orders!$K293&gt;=200000,"High","Medium"))</f>
        <v>Low</v>
      </c>
    </row>
    <row r="294" spans="1:12" x14ac:dyDescent="0.35">
      <c r="A294" s="11">
        <v>2854</v>
      </c>
      <c r="B294" s="13" t="s">
        <v>1120</v>
      </c>
      <c r="C294" s="14">
        <v>43543</v>
      </c>
      <c r="D294" s="14">
        <v>43545</v>
      </c>
      <c r="E294" s="13" t="s">
        <v>94</v>
      </c>
      <c r="F294" s="13" t="s">
        <v>1121</v>
      </c>
      <c r="G294" s="15" t="str">
        <f>INDEX(Table12[[#This Row],[State]],MATCH(Orders!F294,Table12[[#This Row],[Customer ID]],0))</f>
        <v>New York</v>
      </c>
      <c r="H294" s="13" t="s">
        <v>1125</v>
      </c>
      <c r="I294" s="15">
        <v>4</v>
      </c>
      <c r="J294" s="13" t="s">
        <v>31</v>
      </c>
      <c r="K294" s="16">
        <v>20.32</v>
      </c>
      <c r="L294" s="24" t="str">
        <f>IF(Orders!$K294&lt;=50,"Low",IF(Orders!$K294&gt;=200000,"High","Medium"))</f>
        <v>Low</v>
      </c>
    </row>
    <row r="295" spans="1:12" x14ac:dyDescent="0.35">
      <c r="A295" s="12">
        <v>9177</v>
      </c>
      <c r="B295" s="17" t="s">
        <v>1127</v>
      </c>
      <c r="C295" s="18">
        <v>43543</v>
      </c>
      <c r="D295" s="18">
        <v>43548</v>
      </c>
      <c r="E295" s="17" t="s">
        <v>19</v>
      </c>
      <c r="F295" s="17" t="s">
        <v>1128</v>
      </c>
      <c r="G295" s="19" t="str">
        <f>INDEX(Table12[[#This Row],[State]],MATCH(Orders!F295,Table12[[#This Row],[Customer ID]],0))</f>
        <v>Tennessee</v>
      </c>
      <c r="H295" s="17" t="s">
        <v>1130</v>
      </c>
      <c r="I295" s="19">
        <v>3</v>
      </c>
      <c r="J295" s="17" t="s">
        <v>70</v>
      </c>
      <c r="K295" s="10">
        <v>31086</v>
      </c>
      <c r="L295" s="25" t="str">
        <f>IF(Orders!$K295&lt;=50,"Low",IF(Orders!$K295&gt;=200000,"High","Medium"))</f>
        <v>Medium</v>
      </c>
    </row>
    <row r="296" spans="1:12" x14ac:dyDescent="0.35">
      <c r="A296" s="11">
        <v>589</v>
      </c>
      <c r="B296" s="13" t="s">
        <v>1132</v>
      </c>
      <c r="C296" s="14">
        <v>43544</v>
      </c>
      <c r="D296" s="14">
        <v>43548</v>
      </c>
      <c r="E296" s="13" t="s">
        <v>19</v>
      </c>
      <c r="F296" s="13" t="s">
        <v>846</v>
      </c>
      <c r="G296" s="15" t="str">
        <f>INDEX(Table12[[#This Row],[State]],MATCH(Orders!F296,Table12[[#This Row],[Customer ID]],0))</f>
        <v>Oregon</v>
      </c>
      <c r="H296" s="13" t="s">
        <v>1101</v>
      </c>
      <c r="I296" s="15">
        <v>2</v>
      </c>
      <c r="J296" s="13" t="s">
        <v>31</v>
      </c>
      <c r="K296" s="16">
        <v>84784</v>
      </c>
      <c r="L296" s="24" t="str">
        <f>IF(Orders!$K296&lt;=50,"Low",IF(Orders!$K296&gt;=200000,"High","Medium"))</f>
        <v>Medium</v>
      </c>
    </row>
    <row r="297" spans="1:12" x14ac:dyDescent="0.35">
      <c r="A297" s="12">
        <v>590</v>
      </c>
      <c r="B297" s="17" t="s">
        <v>1132</v>
      </c>
      <c r="C297" s="18">
        <v>43544</v>
      </c>
      <c r="D297" s="18">
        <v>43548</v>
      </c>
      <c r="E297" s="17" t="s">
        <v>19</v>
      </c>
      <c r="F297" s="17" t="s">
        <v>846</v>
      </c>
      <c r="G297" s="19" t="str">
        <f>INDEX(Table12[[#This Row],[State]],MATCH(Orders!F297,Table12[[#This Row],[Customer ID]],0))</f>
        <v>Oregon</v>
      </c>
      <c r="H297" s="17" t="s">
        <v>1135</v>
      </c>
      <c r="I297" s="19">
        <v>4</v>
      </c>
      <c r="J297" s="17" t="s">
        <v>36</v>
      </c>
      <c r="K297" s="10">
        <v>20736</v>
      </c>
      <c r="L297" s="25" t="str">
        <f>IF(Orders!$K297&lt;=50,"Low",IF(Orders!$K297&gt;=200000,"High","Medium"))</f>
        <v>Medium</v>
      </c>
    </row>
    <row r="298" spans="1:12" x14ac:dyDescent="0.35">
      <c r="A298" s="11">
        <v>591</v>
      </c>
      <c r="B298" s="13" t="s">
        <v>1132</v>
      </c>
      <c r="C298" s="14">
        <v>43544</v>
      </c>
      <c r="D298" s="14">
        <v>43548</v>
      </c>
      <c r="E298" s="13" t="s">
        <v>19</v>
      </c>
      <c r="F298" s="13" t="s">
        <v>846</v>
      </c>
      <c r="G298" s="15" t="str">
        <f>INDEX(Table12[[#This Row],[State]],MATCH(Orders!F298,Table12[[#This Row],[Customer ID]],0))</f>
        <v>Oregon</v>
      </c>
      <c r="H298" s="13" t="s">
        <v>1137</v>
      </c>
      <c r="I298" s="15">
        <v>3</v>
      </c>
      <c r="J298" s="13" t="s">
        <v>31</v>
      </c>
      <c r="K298" s="16">
        <v>16821</v>
      </c>
      <c r="L298" s="24" t="str">
        <f>IF(Orders!$K298&lt;=50,"Low",IF(Orders!$K298&gt;=200000,"High","Medium"))</f>
        <v>Medium</v>
      </c>
    </row>
    <row r="299" spans="1:12" x14ac:dyDescent="0.35">
      <c r="A299" s="12">
        <v>592</v>
      </c>
      <c r="B299" s="17" t="s">
        <v>1132</v>
      </c>
      <c r="C299" s="18">
        <v>43544</v>
      </c>
      <c r="D299" s="18">
        <v>43548</v>
      </c>
      <c r="E299" s="17" t="s">
        <v>19</v>
      </c>
      <c r="F299" s="17" t="s">
        <v>846</v>
      </c>
      <c r="G299" s="19" t="str">
        <f>INDEX(Table12[[#This Row],[State]],MATCH(Orders!F299,Table12[[#This Row],[Customer ID]],0))</f>
        <v>Oregon</v>
      </c>
      <c r="H299" s="17" t="s">
        <v>1139</v>
      </c>
      <c r="I299" s="19">
        <v>2</v>
      </c>
      <c r="J299" s="17" t="s">
        <v>36</v>
      </c>
      <c r="K299" s="10">
        <v>10368</v>
      </c>
      <c r="L299" s="25" t="str">
        <f>IF(Orders!$K299&lt;=50,"Low",IF(Orders!$K299&gt;=200000,"High","Medium"))</f>
        <v>Medium</v>
      </c>
    </row>
    <row r="300" spans="1:12" x14ac:dyDescent="0.35">
      <c r="A300" s="11">
        <v>749</v>
      </c>
      <c r="B300" s="13" t="s">
        <v>1141</v>
      </c>
      <c r="C300" s="14">
        <v>43544</v>
      </c>
      <c r="D300" s="14">
        <v>43546</v>
      </c>
      <c r="E300" s="13" t="s">
        <v>94</v>
      </c>
      <c r="F300" s="13" t="s">
        <v>1142</v>
      </c>
      <c r="G300" s="15" t="str">
        <f>INDEX(Table12[[#This Row],[State]],MATCH(Orders!F300,Table12[[#This Row],[Customer ID]],0))</f>
        <v>Illinois</v>
      </c>
      <c r="H300" s="13" t="s">
        <v>1145</v>
      </c>
      <c r="I300" s="15">
        <v>1</v>
      </c>
      <c r="J300" s="13" t="s">
        <v>70</v>
      </c>
      <c r="K300" s="16">
        <v>11992</v>
      </c>
      <c r="L300" s="24" t="str">
        <f>IF(Orders!$K300&lt;=50,"Low",IF(Orders!$K300&gt;=200000,"High","Medium"))</f>
        <v>Medium</v>
      </c>
    </row>
    <row r="301" spans="1:12" x14ac:dyDescent="0.35">
      <c r="A301" s="12">
        <v>1041</v>
      </c>
      <c r="B301" s="17" t="s">
        <v>1147</v>
      </c>
      <c r="C301" s="18">
        <v>43544</v>
      </c>
      <c r="D301" s="18">
        <v>43548</v>
      </c>
      <c r="E301" s="17" t="s">
        <v>19</v>
      </c>
      <c r="F301" s="17" t="s">
        <v>1148</v>
      </c>
      <c r="G301" s="19" t="str">
        <f>INDEX(Table12[[#This Row],[State]],MATCH(Orders!F301,Table12[[#This Row],[Customer ID]],0))</f>
        <v>Missouri</v>
      </c>
      <c r="H301" s="17" t="s">
        <v>346</v>
      </c>
      <c r="I301" s="19">
        <v>4</v>
      </c>
      <c r="J301" s="17" t="s">
        <v>31</v>
      </c>
      <c r="K301" s="10">
        <v>697.16</v>
      </c>
      <c r="L301" s="25" t="str">
        <f>IF(Orders!$K301&lt;=50,"Low",IF(Orders!$K301&gt;=200000,"High","Medium"))</f>
        <v>Medium</v>
      </c>
    </row>
    <row r="302" spans="1:12" x14ac:dyDescent="0.35">
      <c r="A302" s="11">
        <v>3312</v>
      </c>
      <c r="B302" s="13" t="s">
        <v>1152</v>
      </c>
      <c r="C302" s="14">
        <v>43544</v>
      </c>
      <c r="D302" s="14">
        <v>43549</v>
      </c>
      <c r="E302" s="13" t="s">
        <v>94</v>
      </c>
      <c r="F302" s="13" t="s">
        <v>1153</v>
      </c>
      <c r="G302" s="15" t="str">
        <f>INDEX(Table12[[#This Row],[State]],MATCH(Orders!F302,Table12[[#This Row],[Customer ID]],0))</f>
        <v>Mississippi</v>
      </c>
      <c r="H302" s="13" t="s">
        <v>1155</v>
      </c>
      <c r="I302" s="15">
        <v>7</v>
      </c>
      <c r="J302" s="13" t="s">
        <v>70</v>
      </c>
      <c r="K302" s="16">
        <v>86.45</v>
      </c>
      <c r="L302" s="24" t="str">
        <f>IF(Orders!$K302&lt;=50,"Low",IF(Orders!$K302&gt;=200000,"High","Medium"))</f>
        <v>Medium</v>
      </c>
    </row>
    <row r="303" spans="1:12" x14ac:dyDescent="0.35">
      <c r="A303" s="12">
        <v>3172</v>
      </c>
      <c r="B303" s="17" t="s">
        <v>1157</v>
      </c>
      <c r="C303" s="18">
        <v>43545</v>
      </c>
      <c r="D303" s="18">
        <v>43552</v>
      </c>
      <c r="E303" s="17" t="s">
        <v>19</v>
      </c>
      <c r="F303" s="17" t="s">
        <v>1158</v>
      </c>
      <c r="G303" s="19" t="str">
        <f>INDEX(Table12[[#This Row],[State]],MATCH(Orders!F303,Table12[[#This Row],[Customer ID]],0))</f>
        <v>Illinois</v>
      </c>
      <c r="H303" s="17" t="s">
        <v>1160</v>
      </c>
      <c r="I303" s="19">
        <v>2</v>
      </c>
      <c r="J303" s="17" t="s">
        <v>36</v>
      </c>
      <c r="K303" s="10">
        <v>3168</v>
      </c>
      <c r="L303" s="25" t="str">
        <f>IF(Orders!$K303&lt;=50,"Low",IF(Orders!$K303&gt;=200000,"High","Medium"))</f>
        <v>Medium</v>
      </c>
    </row>
    <row r="304" spans="1:12" x14ac:dyDescent="0.35">
      <c r="A304" s="11">
        <v>3173</v>
      </c>
      <c r="B304" s="13" t="s">
        <v>1157</v>
      </c>
      <c r="C304" s="14">
        <v>43545</v>
      </c>
      <c r="D304" s="14">
        <v>43552</v>
      </c>
      <c r="E304" s="13" t="s">
        <v>19</v>
      </c>
      <c r="F304" s="13" t="s">
        <v>1158</v>
      </c>
      <c r="G304" s="15" t="str">
        <f>INDEX(Table12[[#This Row],[State]],MATCH(Orders!F304,Table12[[#This Row],[Customer ID]],0))</f>
        <v>Illinois</v>
      </c>
      <c r="H304" s="13" t="s">
        <v>1162</v>
      </c>
      <c r="I304" s="15">
        <v>5</v>
      </c>
      <c r="J304" s="13" t="s">
        <v>36</v>
      </c>
      <c r="K304" s="16">
        <v>528.42999999999995</v>
      </c>
      <c r="L304" s="24" t="str">
        <f>IF(Orders!$K304&lt;=50,"Low",IF(Orders!$K304&gt;=200000,"High","Medium"))</f>
        <v>Medium</v>
      </c>
    </row>
    <row r="305" spans="1:12" x14ac:dyDescent="0.35">
      <c r="A305" s="12">
        <v>3174</v>
      </c>
      <c r="B305" s="17" t="s">
        <v>1157</v>
      </c>
      <c r="C305" s="18">
        <v>43545</v>
      </c>
      <c r="D305" s="18">
        <v>43552</v>
      </c>
      <c r="E305" s="17" t="s">
        <v>19</v>
      </c>
      <c r="F305" s="17" t="s">
        <v>1158</v>
      </c>
      <c r="G305" s="19" t="str">
        <f>INDEX(Table12[[#This Row],[State]],MATCH(Orders!F305,Table12[[#This Row],[Customer ID]],0))</f>
        <v>Illinois</v>
      </c>
      <c r="H305" s="17" t="s">
        <v>1164</v>
      </c>
      <c r="I305" s="19">
        <v>3</v>
      </c>
      <c r="J305" s="17" t="s">
        <v>70</v>
      </c>
      <c r="K305" s="10">
        <v>13392</v>
      </c>
      <c r="L305" s="25" t="str">
        <f>IF(Orders!$K305&lt;=50,"Low",IF(Orders!$K305&gt;=200000,"High","Medium"))</f>
        <v>Medium</v>
      </c>
    </row>
    <row r="306" spans="1:12" x14ac:dyDescent="0.35">
      <c r="A306" s="11">
        <v>3766</v>
      </c>
      <c r="B306" s="13" t="s">
        <v>1166</v>
      </c>
      <c r="C306" s="14">
        <v>43545</v>
      </c>
      <c r="D306" s="14">
        <v>43549</v>
      </c>
      <c r="E306" s="13" t="s">
        <v>19</v>
      </c>
      <c r="F306" s="13" t="s">
        <v>1167</v>
      </c>
      <c r="G306" s="15" t="str">
        <f>INDEX(Table12[[#This Row],[State]],MATCH(Orders!F306,Table12[[#This Row],[Customer ID]],0))</f>
        <v>Texas</v>
      </c>
      <c r="H306" s="13" t="s">
        <v>1169</v>
      </c>
      <c r="I306" s="15">
        <v>2</v>
      </c>
      <c r="J306" s="13" t="s">
        <v>70</v>
      </c>
      <c r="K306" s="16">
        <v>99372</v>
      </c>
      <c r="L306" s="24" t="str">
        <f>IF(Orders!$K306&lt;=50,"Low",IF(Orders!$K306&gt;=200000,"High","Medium"))</f>
        <v>Medium</v>
      </c>
    </row>
    <row r="307" spans="1:12" x14ac:dyDescent="0.35">
      <c r="A307" s="12">
        <v>3767</v>
      </c>
      <c r="B307" s="17" t="s">
        <v>1166</v>
      </c>
      <c r="C307" s="18">
        <v>43545</v>
      </c>
      <c r="D307" s="18">
        <v>43549</v>
      </c>
      <c r="E307" s="17" t="s">
        <v>19</v>
      </c>
      <c r="F307" s="17" t="s">
        <v>1167</v>
      </c>
      <c r="G307" s="19" t="str">
        <f>INDEX(Table12[[#This Row],[State]],MATCH(Orders!F307,Table12[[#This Row],[Customer ID]],0))</f>
        <v>Texas</v>
      </c>
      <c r="H307" s="17" t="s">
        <v>1171</v>
      </c>
      <c r="I307" s="19">
        <v>1</v>
      </c>
      <c r="J307" s="17" t="s">
        <v>70</v>
      </c>
      <c r="K307" s="10">
        <v>1344</v>
      </c>
      <c r="L307" s="25" t="str">
        <f>IF(Orders!$K307&lt;=50,"Low",IF(Orders!$K307&gt;=200000,"High","Medium"))</f>
        <v>Medium</v>
      </c>
    </row>
    <row r="308" spans="1:12" x14ac:dyDescent="0.35">
      <c r="A308" s="11">
        <v>1672</v>
      </c>
      <c r="B308" s="13" t="s">
        <v>1173</v>
      </c>
      <c r="C308" s="14">
        <v>43546</v>
      </c>
      <c r="D308" s="14">
        <v>43549</v>
      </c>
      <c r="E308" s="13" t="s">
        <v>38</v>
      </c>
      <c r="F308" s="13" t="s">
        <v>1174</v>
      </c>
      <c r="G308" s="15" t="str">
        <f>INDEX(Table12[[#This Row],[State]],MATCH(Orders!F308,Table12[[#This Row],[Customer ID]],0))</f>
        <v>Nevada</v>
      </c>
      <c r="H308" s="13" t="s">
        <v>1178</v>
      </c>
      <c r="I308" s="15">
        <v>2</v>
      </c>
      <c r="J308" s="13" t="s">
        <v>70</v>
      </c>
      <c r="K308" s="16">
        <v>58.58</v>
      </c>
      <c r="L308" s="24" t="str">
        <f>IF(Orders!$K308&lt;=50,"Low",IF(Orders!$K308&gt;=200000,"High","Medium"))</f>
        <v>Medium</v>
      </c>
    </row>
    <row r="309" spans="1:12" x14ac:dyDescent="0.35">
      <c r="A309" s="12">
        <v>7695</v>
      </c>
      <c r="B309" s="17" t="s">
        <v>1180</v>
      </c>
      <c r="C309" s="18">
        <v>43546</v>
      </c>
      <c r="D309" s="18">
        <v>43546</v>
      </c>
      <c r="E309" s="17" t="s">
        <v>208</v>
      </c>
      <c r="F309" s="17" t="s">
        <v>285</v>
      </c>
      <c r="G309" s="19" t="str">
        <f>INDEX(Table12[[#This Row],[State]],MATCH(Orders!F309,Table12[[#This Row],[Customer ID]],0))</f>
        <v>Washington</v>
      </c>
      <c r="H309" s="17" t="s">
        <v>596</v>
      </c>
      <c r="I309" s="19">
        <v>7</v>
      </c>
      <c r="J309" s="17" t="s">
        <v>31</v>
      </c>
      <c r="K309" s="10">
        <v>167888</v>
      </c>
      <c r="L309" s="25" t="str">
        <f>IF(Orders!$K309&lt;=50,"Low",IF(Orders!$K309&gt;=200000,"High","Medium"))</f>
        <v>Medium</v>
      </c>
    </row>
    <row r="310" spans="1:12" x14ac:dyDescent="0.35">
      <c r="A310" s="11">
        <v>3030</v>
      </c>
      <c r="B310" s="13" t="s">
        <v>1181</v>
      </c>
      <c r="C310" s="14">
        <v>43548</v>
      </c>
      <c r="D310" s="14">
        <v>43552</v>
      </c>
      <c r="E310" s="13" t="s">
        <v>19</v>
      </c>
      <c r="F310" s="13" t="s">
        <v>1182</v>
      </c>
      <c r="G310" s="15" t="str">
        <f>INDEX(Table12[[#This Row],[State]],MATCH(Orders!F310,Table12[[#This Row],[Customer ID]],0))</f>
        <v>Oregon</v>
      </c>
      <c r="H310" s="13" t="s">
        <v>1185</v>
      </c>
      <c r="I310" s="15">
        <v>4</v>
      </c>
      <c r="J310" s="13" t="s">
        <v>70</v>
      </c>
      <c r="K310" s="16">
        <v>403168</v>
      </c>
      <c r="L310" s="24" t="str">
        <f>IF(Orders!$K310&lt;=50,"Low",IF(Orders!$K310&gt;=200000,"High","Medium"))</f>
        <v>High</v>
      </c>
    </row>
    <row r="311" spans="1:12" x14ac:dyDescent="0.35">
      <c r="A311" s="12">
        <v>4229</v>
      </c>
      <c r="B311" s="17" t="s">
        <v>1187</v>
      </c>
      <c r="C311" s="18">
        <v>43548</v>
      </c>
      <c r="D311" s="18">
        <v>43550</v>
      </c>
      <c r="E311" s="17" t="s">
        <v>38</v>
      </c>
      <c r="F311" s="17" t="s">
        <v>1188</v>
      </c>
      <c r="G311" s="19" t="str">
        <f>INDEX(Table12[[#This Row],[State]],MATCH(Orders!F311,Table12[[#This Row],[Customer ID]],0))</f>
        <v>Indiana</v>
      </c>
      <c r="H311" s="17" t="s">
        <v>1190</v>
      </c>
      <c r="I311" s="19">
        <v>1</v>
      </c>
      <c r="J311" s="17" t="s">
        <v>36</v>
      </c>
      <c r="K311" s="10">
        <v>22.48</v>
      </c>
      <c r="L311" s="25" t="str">
        <f>IF(Orders!$K311&lt;=50,"Low",IF(Orders!$K311&gt;=200000,"High","Medium"))</f>
        <v>Low</v>
      </c>
    </row>
    <row r="312" spans="1:12" x14ac:dyDescent="0.35">
      <c r="A312" s="11">
        <v>9130</v>
      </c>
      <c r="B312" s="13" t="s">
        <v>1192</v>
      </c>
      <c r="C312" s="14">
        <v>43548</v>
      </c>
      <c r="D312" s="14">
        <v>43550</v>
      </c>
      <c r="E312" s="13" t="s">
        <v>94</v>
      </c>
      <c r="F312" s="13" t="s">
        <v>1193</v>
      </c>
      <c r="G312" s="15" t="str">
        <f>INDEX(Table12[[#This Row],[State]],MATCH(Orders!F312,Table12[[#This Row],[Customer ID]],0))</f>
        <v>Ohio</v>
      </c>
      <c r="H312" s="13" t="s">
        <v>1195</v>
      </c>
      <c r="I312" s="15">
        <v>3</v>
      </c>
      <c r="J312" s="13" t="s">
        <v>70</v>
      </c>
      <c r="K312" s="16">
        <v>301.47000000000003</v>
      </c>
      <c r="L312" s="24" t="str">
        <f>IF(Orders!$K312&lt;=50,"Low",IF(Orders!$K312&gt;=200000,"High","Medium"))</f>
        <v>Medium</v>
      </c>
    </row>
    <row r="313" spans="1:12" x14ac:dyDescent="0.35">
      <c r="A313" s="12">
        <v>9131</v>
      </c>
      <c r="B313" s="17" t="s">
        <v>1192</v>
      </c>
      <c r="C313" s="18">
        <v>43548</v>
      </c>
      <c r="D313" s="18">
        <v>43550</v>
      </c>
      <c r="E313" s="17" t="s">
        <v>94</v>
      </c>
      <c r="F313" s="17" t="s">
        <v>1193</v>
      </c>
      <c r="G313" s="19" t="str">
        <f>INDEX(Table12[[#This Row],[State]],MATCH(Orders!F313,Table12[[#This Row],[Customer ID]],0))</f>
        <v>Ohio</v>
      </c>
      <c r="H313" s="17" t="s">
        <v>1197</v>
      </c>
      <c r="I313" s="19">
        <v>2</v>
      </c>
      <c r="J313" s="17" t="s">
        <v>36</v>
      </c>
      <c r="K313" s="10">
        <v>18656</v>
      </c>
      <c r="L313" s="25" t="str">
        <f>IF(Orders!$K313&lt;=50,"Low",IF(Orders!$K313&gt;=200000,"High","Medium"))</f>
        <v>Medium</v>
      </c>
    </row>
    <row r="314" spans="1:12" x14ac:dyDescent="0.35">
      <c r="A314" s="11">
        <v>3371</v>
      </c>
      <c r="B314" s="13" t="s">
        <v>1199</v>
      </c>
      <c r="C314" s="14">
        <v>43549</v>
      </c>
      <c r="D314" s="14">
        <v>43549</v>
      </c>
      <c r="E314" s="13" t="s">
        <v>208</v>
      </c>
      <c r="F314" s="13" t="s">
        <v>306</v>
      </c>
      <c r="G314" s="15" t="str">
        <f>INDEX(Table12[[#This Row],[State]],MATCH(Orders!F314,Table12[[#This Row],[Customer ID]],0))</f>
        <v>Oklahoma</v>
      </c>
      <c r="H314" s="13" t="s">
        <v>1201</v>
      </c>
      <c r="I314" s="15">
        <v>5</v>
      </c>
      <c r="J314" s="13" t="s">
        <v>36</v>
      </c>
      <c r="K314" s="16">
        <v>1287.45</v>
      </c>
      <c r="L314" s="24" t="str">
        <f>IF(Orders!$K314&lt;=50,"Low",IF(Orders!$K314&gt;=200000,"High","Medium"))</f>
        <v>Medium</v>
      </c>
    </row>
    <row r="315" spans="1:12" x14ac:dyDescent="0.35">
      <c r="A315" s="12">
        <v>7931</v>
      </c>
      <c r="B315" s="17" t="s">
        <v>1203</v>
      </c>
      <c r="C315" s="18">
        <v>43549</v>
      </c>
      <c r="D315" s="18">
        <v>43551</v>
      </c>
      <c r="E315" s="17" t="s">
        <v>94</v>
      </c>
      <c r="F315" s="17" t="s">
        <v>1204</v>
      </c>
      <c r="G315" s="19" t="str">
        <f>INDEX(Table12[[#This Row],[State]],MATCH(Orders!F315,Table12[[#This Row],[Customer ID]],0))</f>
        <v>New York</v>
      </c>
      <c r="H315" s="17" t="s">
        <v>137</v>
      </c>
      <c r="I315" s="19">
        <v>3</v>
      </c>
      <c r="J315" s="17" t="s">
        <v>31</v>
      </c>
      <c r="K315" s="10">
        <v>59.52</v>
      </c>
      <c r="L315" s="25" t="str">
        <f>IF(Orders!$K315&lt;=50,"Low",IF(Orders!$K315&gt;=200000,"High","Medium"))</f>
        <v>Medium</v>
      </c>
    </row>
    <row r="316" spans="1:12" x14ac:dyDescent="0.35">
      <c r="A316" s="11">
        <v>664</v>
      </c>
      <c r="B316" s="13" t="s">
        <v>1206</v>
      </c>
      <c r="C316" s="14">
        <v>43550</v>
      </c>
      <c r="D316" s="14">
        <v>43554</v>
      </c>
      <c r="E316" s="13" t="s">
        <v>19</v>
      </c>
      <c r="F316" s="13" t="s">
        <v>1049</v>
      </c>
      <c r="G316" s="15" t="str">
        <f>INDEX(Table12[[#This Row],[State]],MATCH(Orders!F316,Table12[[#This Row],[Customer ID]],0))</f>
        <v>New York</v>
      </c>
      <c r="H316" s="13" t="s">
        <v>1207</v>
      </c>
      <c r="I316" s="15">
        <v>5</v>
      </c>
      <c r="J316" s="13" t="s">
        <v>70</v>
      </c>
      <c r="K316" s="16">
        <v>459.95</v>
      </c>
      <c r="L316" s="24" t="str">
        <f>IF(Orders!$K316&lt;=50,"Low",IF(Orders!$K316&gt;=200000,"High","Medium"))</f>
        <v>Medium</v>
      </c>
    </row>
    <row r="317" spans="1:12" x14ac:dyDescent="0.35">
      <c r="A317" s="12">
        <v>3159</v>
      </c>
      <c r="B317" s="17" t="s">
        <v>1209</v>
      </c>
      <c r="C317" s="18">
        <v>43550</v>
      </c>
      <c r="D317" s="18">
        <v>43551</v>
      </c>
      <c r="E317" s="17" t="s">
        <v>38</v>
      </c>
      <c r="F317" s="17" t="s">
        <v>1210</v>
      </c>
      <c r="G317" s="19" t="str">
        <f>INDEX(Table12[[#This Row],[State]],MATCH(Orders!F317,Table12[[#This Row],[Customer ID]],0))</f>
        <v>North Carolina</v>
      </c>
      <c r="H317" s="17" t="s">
        <v>1212</v>
      </c>
      <c r="I317" s="19">
        <v>5</v>
      </c>
      <c r="J317" s="17" t="s">
        <v>70</v>
      </c>
      <c r="K317" s="10">
        <v>67.64</v>
      </c>
      <c r="L317" s="25" t="str">
        <f>IF(Orders!$K317&lt;=50,"Low",IF(Orders!$K317&gt;=200000,"High","Medium"))</f>
        <v>Medium</v>
      </c>
    </row>
    <row r="318" spans="1:12" x14ac:dyDescent="0.35">
      <c r="A318" s="11">
        <v>3160</v>
      </c>
      <c r="B318" s="13" t="s">
        <v>1209</v>
      </c>
      <c r="C318" s="14">
        <v>43550</v>
      </c>
      <c r="D318" s="14">
        <v>43551</v>
      </c>
      <c r="E318" s="13" t="s">
        <v>38</v>
      </c>
      <c r="F318" s="13" t="s">
        <v>1210</v>
      </c>
      <c r="G318" s="15" t="str">
        <f>INDEX(Table12[[#This Row],[State]],MATCH(Orders!F318,Table12[[#This Row],[Customer ID]],0))</f>
        <v>North Carolina</v>
      </c>
      <c r="H318" s="13" t="s">
        <v>1214</v>
      </c>
      <c r="I318" s="15">
        <v>3</v>
      </c>
      <c r="J318" s="13" t="s">
        <v>70</v>
      </c>
      <c r="K318" s="16">
        <v>119976</v>
      </c>
      <c r="L318" s="24" t="str">
        <f>IF(Orders!$K318&lt;=50,"Low",IF(Orders!$K318&gt;=200000,"High","Medium"))</f>
        <v>Medium</v>
      </c>
    </row>
    <row r="319" spans="1:12" x14ac:dyDescent="0.35">
      <c r="A319" s="12">
        <v>9018</v>
      </c>
      <c r="B319" s="17" t="s">
        <v>1216</v>
      </c>
      <c r="C319" s="18">
        <v>43550</v>
      </c>
      <c r="D319" s="18">
        <v>43552</v>
      </c>
      <c r="E319" s="17" t="s">
        <v>94</v>
      </c>
      <c r="F319" s="17" t="s">
        <v>1217</v>
      </c>
      <c r="G319" s="19" t="str">
        <f>INDEX(Table12[[#This Row],[State]],MATCH(Orders!F319,Table12[[#This Row],[Customer ID]],0))</f>
        <v>Idaho</v>
      </c>
      <c r="H319" s="17" t="s">
        <v>1221</v>
      </c>
      <c r="I319" s="19">
        <v>3</v>
      </c>
      <c r="J319" s="17" t="s">
        <v>31</v>
      </c>
      <c r="K319" s="10">
        <v>17.64</v>
      </c>
      <c r="L319" s="25" t="str">
        <f>IF(Orders!$K319&lt;=50,"Low",IF(Orders!$K319&gt;=200000,"High","Medium"))</f>
        <v>Low</v>
      </c>
    </row>
    <row r="320" spans="1:12" x14ac:dyDescent="0.35">
      <c r="A320" s="11">
        <v>9019</v>
      </c>
      <c r="B320" s="13" t="s">
        <v>1216</v>
      </c>
      <c r="C320" s="14">
        <v>43550</v>
      </c>
      <c r="D320" s="14">
        <v>43552</v>
      </c>
      <c r="E320" s="13" t="s">
        <v>94</v>
      </c>
      <c r="F320" s="13" t="s">
        <v>1217</v>
      </c>
      <c r="G320" s="15" t="str">
        <f>INDEX(Table12[[#This Row],[State]],MATCH(Orders!F320,Table12[[#This Row],[Customer ID]],0))</f>
        <v>Idaho</v>
      </c>
      <c r="H320" s="13" t="s">
        <v>1223</v>
      </c>
      <c r="I320" s="15">
        <v>3</v>
      </c>
      <c r="J320" s="13" t="s">
        <v>70</v>
      </c>
      <c r="K320" s="16">
        <v>17.04</v>
      </c>
      <c r="L320" s="24" t="str">
        <f>IF(Orders!$K320&lt;=50,"Low",IF(Orders!$K320&gt;=200000,"High","Medium"))</f>
        <v>Low</v>
      </c>
    </row>
    <row r="321" spans="1:12" x14ac:dyDescent="0.35">
      <c r="A321" s="12">
        <v>8545</v>
      </c>
      <c r="B321" s="17" t="s">
        <v>1225</v>
      </c>
      <c r="C321" s="18">
        <v>43551</v>
      </c>
      <c r="D321" s="18">
        <v>43555</v>
      </c>
      <c r="E321" s="17" t="s">
        <v>19</v>
      </c>
      <c r="F321" s="17" t="s">
        <v>1226</v>
      </c>
      <c r="G321" s="19" t="str">
        <f>INDEX(Table12[[#This Row],[State]],MATCH(Orders!F321,Table12[[#This Row],[Customer ID]],0))</f>
        <v>Georgia</v>
      </c>
      <c r="H321" s="17" t="s">
        <v>712</v>
      </c>
      <c r="I321" s="19">
        <v>1</v>
      </c>
      <c r="J321" s="17" t="s">
        <v>31</v>
      </c>
      <c r="K321" s="10">
        <v>20.239999999999998</v>
      </c>
      <c r="L321" s="25" t="str">
        <f>IF(Orders!$K321&lt;=50,"Low",IF(Orders!$K321&gt;=200000,"High","Medium"))</f>
        <v>Low</v>
      </c>
    </row>
    <row r="322" spans="1:12" x14ac:dyDescent="0.35">
      <c r="A322" s="11">
        <v>8546</v>
      </c>
      <c r="B322" s="13" t="s">
        <v>1225</v>
      </c>
      <c r="C322" s="14">
        <v>43551</v>
      </c>
      <c r="D322" s="14">
        <v>43555</v>
      </c>
      <c r="E322" s="13" t="s">
        <v>19</v>
      </c>
      <c r="F322" s="13" t="s">
        <v>1226</v>
      </c>
      <c r="G322" s="15" t="str">
        <f>INDEX(Table12[[#This Row],[State]],MATCH(Orders!F322,Table12[[#This Row],[Customer ID]],0))</f>
        <v>Georgia</v>
      </c>
      <c r="H322" s="13" t="s">
        <v>1228</v>
      </c>
      <c r="I322" s="15">
        <v>4</v>
      </c>
      <c r="J322" s="13" t="s">
        <v>70</v>
      </c>
      <c r="K322" s="16">
        <v>39.92</v>
      </c>
      <c r="L322" s="24" t="str">
        <f>IF(Orders!$K322&lt;=50,"Low",IF(Orders!$K322&gt;=200000,"High","Medium"))</f>
        <v>Low</v>
      </c>
    </row>
    <row r="323" spans="1:12" x14ac:dyDescent="0.35">
      <c r="A323" s="12">
        <v>8547</v>
      </c>
      <c r="B323" s="17" t="s">
        <v>1225</v>
      </c>
      <c r="C323" s="18">
        <v>43551</v>
      </c>
      <c r="D323" s="18">
        <v>43555</v>
      </c>
      <c r="E323" s="17" t="s">
        <v>19</v>
      </c>
      <c r="F323" s="17" t="s">
        <v>1226</v>
      </c>
      <c r="G323" s="19" t="str">
        <f>INDEX(Table12[[#This Row],[State]],MATCH(Orders!F323,Table12[[#This Row],[Customer ID]],0))</f>
        <v>Georgia</v>
      </c>
      <c r="H323" s="17" t="s">
        <v>1086</v>
      </c>
      <c r="I323" s="19">
        <v>2</v>
      </c>
      <c r="J323" s="17" t="s">
        <v>70</v>
      </c>
      <c r="K323" s="10">
        <v>32.54</v>
      </c>
      <c r="L323" s="25" t="str">
        <f>IF(Orders!$K323&lt;=50,"Low",IF(Orders!$K323&gt;=200000,"High","Medium"))</f>
        <v>Low</v>
      </c>
    </row>
    <row r="324" spans="1:12" x14ac:dyDescent="0.35">
      <c r="A324" s="11">
        <v>1352</v>
      </c>
      <c r="B324" s="13" t="s">
        <v>1230</v>
      </c>
      <c r="C324" s="14">
        <v>43552</v>
      </c>
      <c r="D324" s="14">
        <v>43555</v>
      </c>
      <c r="E324" s="13" t="s">
        <v>38</v>
      </c>
      <c r="F324" s="13" t="s">
        <v>1231</v>
      </c>
      <c r="G324" s="15" t="str">
        <f>INDEX(Table12[[#This Row],[State]],MATCH(Orders!F324,Table12[[#This Row],[Customer ID]],0))</f>
        <v>Virginia</v>
      </c>
      <c r="H324" s="13" t="s">
        <v>1233</v>
      </c>
      <c r="I324" s="15">
        <v>2</v>
      </c>
      <c r="J324" s="13" t="s">
        <v>70</v>
      </c>
      <c r="K324" s="16">
        <v>31.4</v>
      </c>
      <c r="L324" s="24" t="str">
        <f>IF(Orders!$K324&lt;=50,"Low",IF(Orders!$K324&gt;=200000,"High","Medium"))</f>
        <v>Low</v>
      </c>
    </row>
    <row r="325" spans="1:12" x14ac:dyDescent="0.35">
      <c r="A325" s="12">
        <v>7158</v>
      </c>
      <c r="B325" s="17" t="s">
        <v>1235</v>
      </c>
      <c r="C325" s="18">
        <v>43552</v>
      </c>
      <c r="D325" s="18">
        <v>43555</v>
      </c>
      <c r="E325" s="17" t="s">
        <v>94</v>
      </c>
      <c r="F325" s="17" t="s">
        <v>766</v>
      </c>
      <c r="G325" s="19" t="str">
        <f>INDEX(Table12[[#This Row],[State]],MATCH(Orders!F325,Table12[[#This Row],[Customer ID]],0))</f>
        <v>California</v>
      </c>
      <c r="H325" s="17" t="s">
        <v>1236</v>
      </c>
      <c r="I325" s="19">
        <v>4</v>
      </c>
      <c r="J325" s="17" t="s">
        <v>70</v>
      </c>
      <c r="K325" s="10">
        <v>87.92</v>
      </c>
      <c r="L325" s="25" t="str">
        <f>IF(Orders!$K325&lt;=50,"Low",IF(Orders!$K325&gt;=200000,"High","Medium"))</f>
        <v>Medium</v>
      </c>
    </row>
    <row r="326" spans="1:12" x14ac:dyDescent="0.35">
      <c r="A326" s="11">
        <v>7159</v>
      </c>
      <c r="B326" s="13" t="s">
        <v>1235</v>
      </c>
      <c r="C326" s="14">
        <v>43552</v>
      </c>
      <c r="D326" s="14">
        <v>43555</v>
      </c>
      <c r="E326" s="13" t="s">
        <v>94</v>
      </c>
      <c r="F326" s="13" t="s">
        <v>766</v>
      </c>
      <c r="G326" s="15" t="str">
        <f>INDEX(Table12[[#This Row],[State]],MATCH(Orders!F326,Table12[[#This Row],[Customer ID]],0))</f>
        <v>California</v>
      </c>
      <c r="H326" s="13" t="s">
        <v>1238</v>
      </c>
      <c r="I326" s="15">
        <v>1</v>
      </c>
      <c r="J326" s="13" t="s">
        <v>70</v>
      </c>
      <c r="K326" s="16">
        <v>5.98</v>
      </c>
      <c r="L326" s="24" t="str">
        <f>IF(Orders!$K326&lt;=50,"Low",IF(Orders!$K326&gt;=200000,"High","Medium"))</f>
        <v>Low</v>
      </c>
    </row>
    <row r="327" spans="1:12" x14ac:dyDescent="0.35">
      <c r="A327" s="12">
        <v>3551</v>
      </c>
      <c r="B327" s="17" t="s">
        <v>1240</v>
      </c>
      <c r="C327" s="18">
        <v>43553</v>
      </c>
      <c r="D327" s="18">
        <v>43557</v>
      </c>
      <c r="E327" s="17" t="s">
        <v>94</v>
      </c>
      <c r="F327" s="17" t="s">
        <v>1241</v>
      </c>
      <c r="G327" s="19" t="str">
        <f>INDEX(Table12[[#This Row],[State]],MATCH(Orders!F327,Table12[[#This Row],[Customer ID]],0))</f>
        <v>Illinois</v>
      </c>
      <c r="H327" s="17" t="s">
        <v>1243</v>
      </c>
      <c r="I327" s="19">
        <v>3</v>
      </c>
      <c r="J327" s="17" t="s">
        <v>70</v>
      </c>
      <c r="K327" s="10">
        <v>45528</v>
      </c>
      <c r="L327" s="25" t="str">
        <f>IF(Orders!$K327&lt;=50,"Low",IF(Orders!$K327&gt;=200000,"High","Medium"))</f>
        <v>Medium</v>
      </c>
    </row>
    <row r="328" spans="1:12" x14ac:dyDescent="0.35">
      <c r="A328" s="11">
        <v>3552</v>
      </c>
      <c r="B328" s="13" t="s">
        <v>1240</v>
      </c>
      <c r="C328" s="14">
        <v>43553</v>
      </c>
      <c r="D328" s="14">
        <v>43557</v>
      </c>
      <c r="E328" s="13" t="s">
        <v>94</v>
      </c>
      <c r="F328" s="13" t="s">
        <v>1241</v>
      </c>
      <c r="G328" s="15" t="str">
        <f>INDEX(Table12[[#This Row],[State]],MATCH(Orders!F328,Table12[[#This Row],[Customer ID]],0))</f>
        <v>Illinois</v>
      </c>
      <c r="H328" s="13" t="s">
        <v>1245</v>
      </c>
      <c r="I328" s="15">
        <v>6</v>
      </c>
      <c r="J328" s="13" t="s">
        <v>31</v>
      </c>
      <c r="K328" s="16">
        <v>844116</v>
      </c>
      <c r="L328" s="24" t="str">
        <f>IF(Orders!$K328&lt;=50,"Low",IF(Orders!$K328&gt;=200000,"High","Medium"))</f>
        <v>High</v>
      </c>
    </row>
    <row r="329" spans="1:12" x14ac:dyDescent="0.35">
      <c r="A329" s="12">
        <v>3553</v>
      </c>
      <c r="B329" s="17" t="s">
        <v>1240</v>
      </c>
      <c r="C329" s="18">
        <v>43553</v>
      </c>
      <c r="D329" s="18">
        <v>43557</v>
      </c>
      <c r="E329" s="17" t="s">
        <v>94</v>
      </c>
      <c r="F329" s="17" t="s">
        <v>1241</v>
      </c>
      <c r="G329" s="19" t="str">
        <f>INDEX(Table12[[#This Row],[State]],MATCH(Orders!F329,Table12[[#This Row],[Customer ID]],0))</f>
        <v>Illinois</v>
      </c>
      <c r="H329" s="17" t="s">
        <v>979</v>
      </c>
      <c r="I329" s="19">
        <v>8</v>
      </c>
      <c r="J329" s="17" t="s">
        <v>70</v>
      </c>
      <c r="K329" s="10">
        <v>812736</v>
      </c>
      <c r="L329" s="25" t="str">
        <f>IF(Orders!$K329&lt;=50,"Low",IF(Orders!$K329&gt;=200000,"High","Medium"))</f>
        <v>High</v>
      </c>
    </row>
    <row r="330" spans="1:12" x14ac:dyDescent="0.35">
      <c r="A330" s="11">
        <v>3973</v>
      </c>
      <c r="B330" s="13" t="s">
        <v>1247</v>
      </c>
      <c r="C330" s="14">
        <v>43553</v>
      </c>
      <c r="D330" s="14">
        <v>43557</v>
      </c>
      <c r="E330" s="13" t="s">
        <v>19</v>
      </c>
      <c r="F330" s="13" t="s">
        <v>1248</v>
      </c>
      <c r="G330" s="15" t="str">
        <f>INDEX(Table12[[#This Row],[State]],MATCH(Orders!F330,Table12[[#This Row],[Customer ID]],0))</f>
        <v>New York</v>
      </c>
      <c r="H330" s="13" t="s">
        <v>1250</v>
      </c>
      <c r="I330" s="15">
        <v>2</v>
      </c>
      <c r="J330" s="13" t="s">
        <v>70</v>
      </c>
      <c r="K330" s="16">
        <v>13.48</v>
      </c>
      <c r="L330" s="24" t="str">
        <f>IF(Orders!$K330&lt;=50,"Low",IF(Orders!$K330&gt;=200000,"High","Medium"))</f>
        <v>Low</v>
      </c>
    </row>
    <row r="331" spans="1:12" x14ac:dyDescent="0.35">
      <c r="A331" s="12">
        <v>3974</v>
      </c>
      <c r="B331" s="17" t="s">
        <v>1247</v>
      </c>
      <c r="C331" s="18">
        <v>43553</v>
      </c>
      <c r="D331" s="18">
        <v>43557</v>
      </c>
      <c r="E331" s="17" t="s">
        <v>19</v>
      </c>
      <c r="F331" s="17" t="s">
        <v>1248</v>
      </c>
      <c r="G331" s="19" t="str">
        <f>INDEX(Table12[[#This Row],[State]],MATCH(Orders!F331,Table12[[#This Row],[Customer ID]],0))</f>
        <v>New York</v>
      </c>
      <c r="H331" s="17" t="s">
        <v>1252</v>
      </c>
      <c r="I331" s="19">
        <v>5</v>
      </c>
      <c r="J331" s="17" t="s">
        <v>70</v>
      </c>
      <c r="K331" s="10">
        <v>29.8</v>
      </c>
      <c r="L331" s="25" t="str">
        <f>IF(Orders!$K331&lt;=50,"Low",IF(Orders!$K331&gt;=200000,"High","Medium"))</f>
        <v>Low</v>
      </c>
    </row>
    <row r="332" spans="1:12" x14ac:dyDescent="0.35">
      <c r="A332" s="11">
        <v>3975</v>
      </c>
      <c r="B332" s="13" t="s">
        <v>1247</v>
      </c>
      <c r="C332" s="14">
        <v>43553</v>
      </c>
      <c r="D332" s="14">
        <v>43557</v>
      </c>
      <c r="E332" s="13" t="s">
        <v>19</v>
      </c>
      <c r="F332" s="13" t="s">
        <v>1248</v>
      </c>
      <c r="G332" s="15" t="str">
        <f>INDEX(Table12[[#This Row],[State]],MATCH(Orders!F332,Table12[[#This Row],[Customer ID]],0))</f>
        <v>New York</v>
      </c>
      <c r="H332" s="13" t="s">
        <v>1254</v>
      </c>
      <c r="I332" s="15">
        <v>8</v>
      </c>
      <c r="J332" s="13" t="s">
        <v>70</v>
      </c>
      <c r="K332" s="16">
        <v>414</v>
      </c>
      <c r="L332" s="24" t="str">
        <f>IF(Orders!$K332&lt;=50,"Low",IF(Orders!$K332&gt;=200000,"High","Medium"))</f>
        <v>Medium</v>
      </c>
    </row>
    <row r="333" spans="1:12" x14ac:dyDescent="0.35">
      <c r="A333" s="12">
        <v>3976</v>
      </c>
      <c r="B333" s="17" t="s">
        <v>1247</v>
      </c>
      <c r="C333" s="18">
        <v>43553</v>
      </c>
      <c r="D333" s="18">
        <v>43557</v>
      </c>
      <c r="E333" s="17" t="s">
        <v>19</v>
      </c>
      <c r="F333" s="17" t="s">
        <v>1248</v>
      </c>
      <c r="G333" s="19" t="str">
        <f>INDEX(Table12[[#This Row],[State]],MATCH(Orders!F333,Table12[[#This Row],[Customer ID]],0))</f>
        <v>New York</v>
      </c>
      <c r="H333" s="17" t="s">
        <v>1256</v>
      </c>
      <c r="I333" s="19">
        <v>7</v>
      </c>
      <c r="J333" s="17" t="s">
        <v>70</v>
      </c>
      <c r="K333" s="10">
        <v>41328</v>
      </c>
      <c r="L333" s="25" t="str">
        <f>IF(Orders!$K333&lt;=50,"Low",IF(Orders!$K333&gt;=200000,"High","Medium"))</f>
        <v>Medium</v>
      </c>
    </row>
    <row r="334" spans="1:12" x14ac:dyDescent="0.35">
      <c r="A334" s="11">
        <v>6382</v>
      </c>
      <c r="B334" s="13" t="s">
        <v>1258</v>
      </c>
      <c r="C334" s="14">
        <v>43553</v>
      </c>
      <c r="D334" s="14">
        <v>43557</v>
      </c>
      <c r="E334" s="13" t="s">
        <v>19</v>
      </c>
      <c r="F334" s="13" t="s">
        <v>1259</v>
      </c>
      <c r="G334" s="15" t="str">
        <f>INDEX(Table12[[#This Row],[State]],MATCH(Orders!F334,Table12[[#This Row],[Customer ID]],0))</f>
        <v>Ohio</v>
      </c>
      <c r="H334" s="13" t="s">
        <v>489</v>
      </c>
      <c r="I334" s="15">
        <v>5</v>
      </c>
      <c r="J334" s="13" t="s">
        <v>31</v>
      </c>
      <c r="K334" s="16">
        <v>299975</v>
      </c>
      <c r="L334" s="24" t="str">
        <f>IF(Orders!$K334&lt;=50,"Low",IF(Orders!$K334&gt;=200000,"High","Medium"))</f>
        <v>High</v>
      </c>
    </row>
    <row r="335" spans="1:12" x14ac:dyDescent="0.35">
      <c r="A335" s="12">
        <v>6383</v>
      </c>
      <c r="B335" s="17" t="s">
        <v>1258</v>
      </c>
      <c r="C335" s="18">
        <v>43553</v>
      </c>
      <c r="D335" s="18">
        <v>43557</v>
      </c>
      <c r="E335" s="17" t="s">
        <v>19</v>
      </c>
      <c r="F335" s="17" t="s">
        <v>1259</v>
      </c>
      <c r="G335" s="19" t="str">
        <f>INDEX(Table12[[#This Row],[State]],MATCH(Orders!F335,Table12[[#This Row],[Customer ID]],0))</f>
        <v>Ohio</v>
      </c>
      <c r="H335" s="17" t="s">
        <v>1261</v>
      </c>
      <c r="I335" s="19">
        <v>4</v>
      </c>
      <c r="J335" s="17" t="s">
        <v>70</v>
      </c>
      <c r="K335" s="10">
        <v>158376</v>
      </c>
      <c r="L335" s="25" t="str">
        <f>IF(Orders!$K335&lt;=50,"Low",IF(Orders!$K335&gt;=200000,"High","Medium"))</f>
        <v>Medium</v>
      </c>
    </row>
    <row r="336" spans="1:12" x14ac:dyDescent="0.35">
      <c r="A336" s="11">
        <v>1328</v>
      </c>
      <c r="B336" s="13" t="s">
        <v>1263</v>
      </c>
      <c r="C336" s="14">
        <v>43554</v>
      </c>
      <c r="D336" s="14">
        <v>43556</v>
      </c>
      <c r="E336" s="13" t="s">
        <v>38</v>
      </c>
      <c r="F336" s="13" t="s">
        <v>1264</v>
      </c>
      <c r="G336" s="15" t="str">
        <f>INDEX(Table12[[#This Row],[State]],MATCH(Orders!F336,Table12[[#This Row],[Customer ID]],0))</f>
        <v>Connecticut</v>
      </c>
      <c r="H336" s="13" t="s">
        <v>1267</v>
      </c>
      <c r="I336" s="15">
        <v>1</v>
      </c>
      <c r="J336" s="13" t="s">
        <v>70</v>
      </c>
      <c r="K336" s="16">
        <v>11.34</v>
      </c>
      <c r="L336" s="24" t="str">
        <f>IF(Orders!$K336&lt;=50,"Low",IF(Orders!$K336&gt;=200000,"High","Medium"))</f>
        <v>Low</v>
      </c>
    </row>
    <row r="337" spans="1:12" x14ac:dyDescent="0.35">
      <c r="A337" s="12">
        <v>5421</v>
      </c>
      <c r="B337" s="17" t="s">
        <v>1269</v>
      </c>
      <c r="C337" s="18">
        <v>43555</v>
      </c>
      <c r="D337" s="18">
        <v>43557</v>
      </c>
      <c r="E337" s="17" t="s">
        <v>94</v>
      </c>
      <c r="F337" s="17" t="s">
        <v>1270</v>
      </c>
      <c r="G337" s="19" t="str">
        <f>INDEX(Table12[[#This Row],[State]],MATCH(Orders!F337,Table12[[#This Row],[Customer ID]],0))</f>
        <v>Pennsylvania</v>
      </c>
      <c r="H337" s="17" t="s">
        <v>1272</v>
      </c>
      <c r="I337" s="19">
        <v>3</v>
      </c>
      <c r="J337" s="17" t="s">
        <v>31</v>
      </c>
      <c r="K337" s="10">
        <v>280782</v>
      </c>
      <c r="L337" s="25" t="str">
        <f>IF(Orders!$K337&lt;=50,"Low",IF(Orders!$K337&gt;=200000,"High","Medium"))</f>
        <v>High</v>
      </c>
    </row>
    <row r="338" spans="1:12" x14ac:dyDescent="0.35">
      <c r="A338" s="11">
        <v>5422</v>
      </c>
      <c r="B338" s="13" t="s">
        <v>1269</v>
      </c>
      <c r="C338" s="14">
        <v>43555</v>
      </c>
      <c r="D338" s="14">
        <v>43557</v>
      </c>
      <c r="E338" s="13" t="s">
        <v>94</v>
      </c>
      <c r="F338" s="13" t="s">
        <v>1270</v>
      </c>
      <c r="G338" s="15" t="str">
        <f>INDEX(Table12[[#This Row],[State]],MATCH(Orders!F338,Table12[[#This Row],[Customer ID]],0))</f>
        <v>Pennsylvania</v>
      </c>
      <c r="H338" s="13" t="s">
        <v>1274</v>
      </c>
      <c r="I338" s="15">
        <v>2</v>
      </c>
      <c r="J338" s="13" t="s">
        <v>70</v>
      </c>
      <c r="K338" s="16">
        <v>31984</v>
      </c>
      <c r="L338" s="24" t="str">
        <f>IF(Orders!$K338&lt;=50,"Low",IF(Orders!$K338&gt;=200000,"High","Medium"))</f>
        <v>Medium</v>
      </c>
    </row>
    <row r="339" spans="1:12" x14ac:dyDescent="0.35">
      <c r="A339" s="12">
        <v>6128</v>
      </c>
      <c r="B339" s="17" t="s">
        <v>1276</v>
      </c>
      <c r="C339" s="18">
        <v>43555</v>
      </c>
      <c r="D339" s="18">
        <v>43561</v>
      </c>
      <c r="E339" s="17" t="s">
        <v>19</v>
      </c>
      <c r="F339" s="17" t="s">
        <v>1277</v>
      </c>
      <c r="G339" s="19" t="str">
        <f>INDEX(Table12[[#This Row],[State]],MATCH(Orders!F339,Table12[[#This Row],[Customer ID]],0))</f>
        <v>New York</v>
      </c>
      <c r="H339" s="17" t="s">
        <v>1279</v>
      </c>
      <c r="I339" s="19">
        <v>6</v>
      </c>
      <c r="J339" s="17" t="s">
        <v>70</v>
      </c>
      <c r="K339" s="10">
        <v>327996</v>
      </c>
      <c r="L339" s="25" t="str">
        <f>IF(Orders!$K339&lt;=50,"Low",IF(Orders!$K339&gt;=200000,"High","Medium"))</f>
        <v>High</v>
      </c>
    </row>
    <row r="340" spans="1:12" x14ac:dyDescent="0.35">
      <c r="A340" s="11">
        <v>448</v>
      </c>
      <c r="B340" s="13" t="s">
        <v>1281</v>
      </c>
      <c r="C340" s="14">
        <v>43556</v>
      </c>
      <c r="D340" s="14">
        <v>43558</v>
      </c>
      <c r="E340" s="13" t="s">
        <v>94</v>
      </c>
      <c r="F340" s="13" t="s">
        <v>1282</v>
      </c>
      <c r="G340" s="15" t="str">
        <f>INDEX(Table12[[#This Row],[State]],MATCH(Orders!F340,Table12[[#This Row],[Customer ID]],0))</f>
        <v>New York</v>
      </c>
      <c r="H340" s="13" t="s">
        <v>353</v>
      </c>
      <c r="I340" s="15">
        <v>3</v>
      </c>
      <c r="J340" s="13" t="s">
        <v>70</v>
      </c>
      <c r="K340" s="16">
        <v>59.52</v>
      </c>
      <c r="L340" s="24" t="str">
        <f>IF(Orders!$K340&lt;=50,"Low",IF(Orders!$K340&gt;=200000,"High","Medium"))</f>
        <v>Medium</v>
      </c>
    </row>
    <row r="341" spans="1:12" x14ac:dyDescent="0.35">
      <c r="A341" s="12">
        <v>449</v>
      </c>
      <c r="B341" s="17" t="s">
        <v>1281</v>
      </c>
      <c r="C341" s="18">
        <v>43556</v>
      </c>
      <c r="D341" s="18">
        <v>43558</v>
      </c>
      <c r="E341" s="17" t="s">
        <v>94</v>
      </c>
      <c r="F341" s="17" t="s">
        <v>1282</v>
      </c>
      <c r="G341" s="19" t="str">
        <f>INDEX(Table12[[#This Row],[State]],MATCH(Orders!F341,Table12[[#This Row],[Customer ID]],0))</f>
        <v>New York</v>
      </c>
      <c r="H341" s="17" t="s">
        <v>1285</v>
      </c>
      <c r="I341" s="19">
        <v>3</v>
      </c>
      <c r="J341" s="17" t="s">
        <v>70</v>
      </c>
      <c r="K341" s="10">
        <v>161.94</v>
      </c>
      <c r="L341" s="25" t="str">
        <f>IF(Orders!$K341&lt;=50,"Low",IF(Orders!$K341&gt;=200000,"High","Medium"))</f>
        <v>Medium</v>
      </c>
    </row>
    <row r="342" spans="1:12" x14ac:dyDescent="0.35">
      <c r="A342" s="11">
        <v>450</v>
      </c>
      <c r="B342" s="13" t="s">
        <v>1281</v>
      </c>
      <c r="C342" s="14">
        <v>43556</v>
      </c>
      <c r="D342" s="14">
        <v>43558</v>
      </c>
      <c r="E342" s="13" t="s">
        <v>94</v>
      </c>
      <c r="F342" s="13" t="s">
        <v>1282</v>
      </c>
      <c r="G342" s="15" t="str">
        <f>INDEX(Table12[[#This Row],[State]],MATCH(Orders!F342,Table12[[#This Row],[Customer ID]],0))</f>
        <v>New York</v>
      </c>
      <c r="H342" s="13" t="s">
        <v>1287</v>
      </c>
      <c r="I342" s="15">
        <v>6</v>
      </c>
      <c r="J342" s="13" t="s">
        <v>70</v>
      </c>
      <c r="K342" s="16">
        <v>263.88</v>
      </c>
      <c r="L342" s="24" t="str">
        <f>IF(Orders!$K342&lt;=50,"Low",IF(Orders!$K342&gt;=200000,"High","Medium"))</f>
        <v>Medium</v>
      </c>
    </row>
    <row r="343" spans="1:12" x14ac:dyDescent="0.35">
      <c r="A343" s="12">
        <v>451</v>
      </c>
      <c r="B343" s="17" t="s">
        <v>1281</v>
      </c>
      <c r="C343" s="18">
        <v>43556</v>
      </c>
      <c r="D343" s="18">
        <v>43558</v>
      </c>
      <c r="E343" s="17" t="s">
        <v>94</v>
      </c>
      <c r="F343" s="17" t="s">
        <v>1282</v>
      </c>
      <c r="G343" s="19" t="str">
        <f>INDEX(Table12[[#This Row],[State]],MATCH(Orders!F343,Table12[[#This Row],[Customer ID]],0))</f>
        <v>New York</v>
      </c>
      <c r="H343" s="17" t="s">
        <v>1289</v>
      </c>
      <c r="I343" s="19">
        <v>3</v>
      </c>
      <c r="J343" s="17" t="s">
        <v>70</v>
      </c>
      <c r="K343" s="10">
        <v>30.48</v>
      </c>
      <c r="L343" s="25" t="str">
        <f>IF(Orders!$K343&lt;=50,"Low",IF(Orders!$K343&gt;=200000,"High","Medium"))</f>
        <v>Low</v>
      </c>
    </row>
    <row r="344" spans="1:12" x14ac:dyDescent="0.35">
      <c r="A344" s="11">
        <v>452</v>
      </c>
      <c r="B344" s="13" t="s">
        <v>1281</v>
      </c>
      <c r="C344" s="14">
        <v>43556</v>
      </c>
      <c r="D344" s="14">
        <v>43558</v>
      </c>
      <c r="E344" s="13" t="s">
        <v>94</v>
      </c>
      <c r="F344" s="13" t="s">
        <v>1282</v>
      </c>
      <c r="G344" s="15" t="str">
        <f>INDEX(Table12[[#This Row],[State]],MATCH(Orders!F344,Table12[[#This Row],[Customer ID]],0))</f>
        <v>New York</v>
      </c>
      <c r="H344" s="13" t="s">
        <v>1291</v>
      </c>
      <c r="I344" s="15">
        <v>3</v>
      </c>
      <c r="J344" s="13" t="s">
        <v>70</v>
      </c>
      <c r="K344" s="16">
        <v>9.84</v>
      </c>
      <c r="L344" s="24" t="str">
        <f>IF(Orders!$K344&lt;=50,"Low",IF(Orders!$K344&gt;=200000,"High","Medium"))</f>
        <v>Low</v>
      </c>
    </row>
    <row r="345" spans="1:12" x14ac:dyDescent="0.35">
      <c r="A345" s="12">
        <v>453</v>
      </c>
      <c r="B345" s="17" t="s">
        <v>1281</v>
      </c>
      <c r="C345" s="18">
        <v>43556</v>
      </c>
      <c r="D345" s="18">
        <v>43558</v>
      </c>
      <c r="E345" s="17" t="s">
        <v>94</v>
      </c>
      <c r="F345" s="17" t="s">
        <v>1282</v>
      </c>
      <c r="G345" s="19" t="str">
        <f>INDEX(Table12[[#This Row],[State]],MATCH(Orders!F345,Table12[[#This Row],[Customer ID]],0))</f>
        <v>New York</v>
      </c>
      <c r="H345" s="17" t="s">
        <v>843</v>
      </c>
      <c r="I345" s="19">
        <v>4</v>
      </c>
      <c r="J345" s="17" t="s">
        <v>31</v>
      </c>
      <c r="K345" s="10">
        <v>35.119999999999997</v>
      </c>
      <c r="L345" s="25" t="str">
        <f>IF(Orders!$K345&lt;=50,"Low",IF(Orders!$K345&gt;=200000,"High","Medium"))</f>
        <v>Low</v>
      </c>
    </row>
    <row r="346" spans="1:12" x14ac:dyDescent="0.35">
      <c r="A346" s="11">
        <v>647</v>
      </c>
      <c r="B346" s="13" t="s">
        <v>1293</v>
      </c>
      <c r="C346" s="14">
        <v>43556</v>
      </c>
      <c r="D346" s="14">
        <v>43563</v>
      </c>
      <c r="E346" s="13" t="s">
        <v>19</v>
      </c>
      <c r="F346" s="13" t="s">
        <v>1294</v>
      </c>
      <c r="G346" s="15" t="str">
        <f>INDEX(Table12[[#This Row],[State]],MATCH(Orders!F346,Table12[[#This Row],[Customer ID]],0))</f>
        <v>Arizona</v>
      </c>
      <c r="H346" s="13" t="s">
        <v>1296</v>
      </c>
      <c r="I346" s="15">
        <v>5</v>
      </c>
      <c r="J346" s="13" t="s">
        <v>31</v>
      </c>
      <c r="K346" s="16">
        <v>31.56</v>
      </c>
      <c r="L346" s="24" t="str">
        <f>IF(Orders!$K346&lt;=50,"Low",IF(Orders!$K346&gt;=200000,"High","Medium"))</f>
        <v>Low</v>
      </c>
    </row>
    <row r="347" spans="1:12" x14ac:dyDescent="0.35">
      <c r="A347" s="12">
        <v>648</v>
      </c>
      <c r="B347" s="17" t="s">
        <v>1293</v>
      </c>
      <c r="C347" s="18">
        <v>43556</v>
      </c>
      <c r="D347" s="18">
        <v>43563</v>
      </c>
      <c r="E347" s="17" t="s">
        <v>19</v>
      </c>
      <c r="F347" s="17" t="s">
        <v>1294</v>
      </c>
      <c r="G347" s="19" t="str">
        <f>INDEX(Table12[[#This Row],[State]],MATCH(Orders!F347,Table12[[#This Row],[Customer ID]],0))</f>
        <v>Arizona</v>
      </c>
      <c r="H347" s="17" t="s">
        <v>1297</v>
      </c>
      <c r="I347" s="19">
        <v>2</v>
      </c>
      <c r="J347" s="17" t="s">
        <v>31</v>
      </c>
      <c r="K347" s="10">
        <v>30144</v>
      </c>
      <c r="L347" s="25" t="str">
        <f>IF(Orders!$K347&lt;=50,"Low",IF(Orders!$K347&gt;=200000,"High","Medium"))</f>
        <v>Medium</v>
      </c>
    </row>
    <row r="348" spans="1:12" x14ac:dyDescent="0.35">
      <c r="A348" s="11">
        <v>3967</v>
      </c>
      <c r="B348" s="13" t="s">
        <v>1299</v>
      </c>
      <c r="C348" s="14">
        <v>43556</v>
      </c>
      <c r="D348" s="14">
        <v>43561</v>
      </c>
      <c r="E348" s="13" t="s">
        <v>19</v>
      </c>
      <c r="F348" s="13" t="s">
        <v>710</v>
      </c>
      <c r="G348" s="15" t="str">
        <f>INDEX(Table12[[#This Row],[State]],MATCH(Orders!F348,Table12[[#This Row],[Customer ID]],0))</f>
        <v>New York</v>
      </c>
      <c r="H348" s="13" t="s">
        <v>1300</v>
      </c>
      <c r="I348" s="15">
        <v>4</v>
      </c>
      <c r="J348" s="13" t="s">
        <v>31</v>
      </c>
      <c r="K348" s="16">
        <v>88.04</v>
      </c>
      <c r="L348" s="24" t="str">
        <f>IF(Orders!$K348&lt;=50,"Low",IF(Orders!$K348&gt;=200000,"High","Medium"))</f>
        <v>Medium</v>
      </c>
    </row>
    <row r="349" spans="1:12" x14ac:dyDescent="0.35">
      <c r="A349" s="12">
        <v>4090</v>
      </c>
      <c r="B349" s="17" t="s">
        <v>1302</v>
      </c>
      <c r="C349" s="18">
        <v>43556</v>
      </c>
      <c r="D349" s="18">
        <v>43560</v>
      </c>
      <c r="E349" s="17" t="s">
        <v>19</v>
      </c>
      <c r="F349" s="17" t="s">
        <v>1303</v>
      </c>
      <c r="G349" s="19" t="str">
        <f>INDEX(Table12[[#This Row],[State]],MATCH(Orders!F349,Table12[[#This Row],[Customer ID]],0))</f>
        <v>New York</v>
      </c>
      <c r="H349" s="17" t="s">
        <v>1305</v>
      </c>
      <c r="I349" s="19">
        <v>2</v>
      </c>
      <c r="J349" s="17" t="s">
        <v>70</v>
      </c>
      <c r="K349" s="10">
        <v>20.7</v>
      </c>
      <c r="L349" s="25" t="str">
        <f>IF(Orders!$K349&lt;=50,"Low",IF(Orders!$K349&gt;=200000,"High","Medium"))</f>
        <v>Low</v>
      </c>
    </row>
    <row r="350" spans="1:12" x14ac:dyDescent="0.35">
      <c r="A350" s="11">
        <v>4091</v>
      </c>
      <c r="B350" s="13" t="s">
        <v>1302</v>
      </c>
      <c r="C350" s="14">
        <v>43556</v>
      </c>
      <c r="D350" s="14">
        <v>43560</v>
      </c>
      <c r="E350" s="13" t="s">
        <v>19</v>
      </c>
      <c r="F350" s="13" t="s">
        <v>1303</v>
      </c>
      <c r="G350" s="15" t="str">
        <f>INDEX(Table12[[#This Row],[State]],MATCH(Orders!F350,Table12[[#This Row],[Customer ID]],0))</f>
        <v>New York</v>
      </c>
      <c r="H350" s="13" t="s">
        <v>1307</v>
      </c>
      <c r="I350" s="15">
        <v>3</v>
      </c>
      <c r="J350" s="13" t="s">
        <v>70</v>
      </c>
      <c r="K350" s="16">
        <v>10.95</v>
      </c>
      <c r="L350" s="24" t="str">
        <f>IF(Orders!$K350&lt;=50,"Low",IF(Orders!$K350&gt;=200000,"High","Medium"))</f>
        <v>Low</v>
      </c>
    </row>
    <row r="351" spans="1:12" x14ac:dyDescent="0.35">
      <c r="A351" s="12">
        <v>4092</v>
      </c>
      <c r="B351" s="17" t="s">
        <v>1302</v>
      </c>
      <c r="C351" s="18">
        <v>43556</v>
      </c>
      <c r="D351" s="18">
        <v>43560</v>
      </c>
      <c r="E351" s="17" t="s">
        <v>19</v>
      </c>
      <c r="F351" s="17" t="s">
        <v>1303</v>
      </c>
      <c r="G351" s="19" t="str">
        <f>INDEX(Table12[[#This Row],[State]],MATCH(Orders!F351,Table12[[#This Row],[Customer ID]],0))</f>
        <v>New York</v>
      </c>
      <c r="H351" s="17" t="s">
        <v>1309</v>
      </c>
      <c r="I351" s="19">
        <v>3</v>
      </c>
      <c r="J351" s="17" t="s">
        <v>70</v>
      </c>
      <c r="K351" s="10">
        <v>14352</v>
      </c>
      <c r="L351" s="25" t="str">
        <f>IF(Orders!$K351&lt;=50,"Low",IF(Orders!$K351&gt;=200000,"High","Medium"))</f>
        <v>Medium</v>
      </c>
    </row>
    <row r="352" spans="1:12" x14ac:dyDescent="0.35">
      <c r="A352" s="11">
        <v>5142</v>
      </c>
      <c r="B352" s="13" t="s">
        <v>1311</v>
      </c>
      <c r="C352" s="14">
        <v>43556</v>
      </c>
      <c r="D352" s="14">
        <v>43560</v>
      </c>
      <c r="E352" s="13" t="s">
        <v>19</v>
      </c>
      <c r="F352" s="13" t="s">
        <v>290</v>
      </c>
      <c r="G352" s="15" t="str">
        <f>INDEX(Table12[[#This Row],[State]],MATCH(Orders!F352,Table12[[#This Row],[Customer ID]],0))</f>
        <v>New York</v>
      </c>
      <c r="H352" s="13" t="s">
        <v>1312</v>
      </c>
      <c r="I352" s="15">
        <v>6</v>
      </c>
      <c r="J352" s="13" t="s">
        <v>70</v>
      </c>
      <c r="K352" s="16">
        <v>1317492</v>
      </c>
      <c r="L352" s="24" t="str">
        <f>IF(Orders!$K352&lt;=50,"Low",IF(Orders!$K352&gt;=200000,"High","Medium"))</f>
        <v>High</v>
      </c>
    </row>
    <row r="353" spans="1:12" x14ac:dyDescent="0.35">
      <c r="A353" s="12">
        <v>5143</v>
      </c>
      <c r="B353" s="17" t="s">
        <v>1311</v>
      </c>
      <c r="C353" s="18">
        <v>43556</v>
      </c>
      <c r="D353" s="18">
        <v>43560</v>
      </c>
      <c r="E353" s="17" t="s">
        <v>19</v>
      </c>
      <c r="F353" s="17" t="s">
        <v>290</v>
      </c>
      <c r="G353" s="19" t="str">
        <f>INDEX(Table12[[#This Row],[State]],MATCH(Orders!F353,Table12[[#This Row],[Customer ID]],0))</f>
        <v>New York</v>
      </c>
      <c r="H353" s="17" t="s">
        <v>1314</v>
      </c>
      <c r="I353" s="19">
        <v>8</v>
      </c>
      <c r="J353" s="17" t="s">
        <v>70</v>
      </c>
      <c r="K353" s="10">
        <v>63.84</v>
      </c>
      <c r="L353" s="25" t="str">
        <f>IF(Orders!$K353&lt;=50,"Low",IF(Orders!$K353&gt;=200000,"High","Medium"))</f>
        <v>Medium</v>
      </c>
    </row>
    <row r="354" spans="1:12" x14ac:dyDescent="0.35">
      <c r="A354" s="11">
        <v>5144</v>
      </c>
      <c r="B354" s="13" t="s">
        <v>1311</v>
      </c>
      <c r="C354" s="14">
        <v>43556</v>
      </c>
      <c r="D354" s="14">
        <v>43560</v>
      </c>
      <c r="E354" s="13" t="s">
        <v>19</v>
      </c>
      <c r="F354" s="13" t="s">
        <v>290</v>
      </c>
      <c r="G354" s="15" t="str">
        <f>INDEX(Table12[[#This Row],[State]],MATCH(Orders!F354,Table12[[#This Row],[Customer ID]],0))</f>
        <v>New York</v>
      </c>
      <c r="H354" s="13" t="s">
        <v>1316</v>
      </c>
      <c r="I354" s="15">
        <v>1</v>
      </c>
      <c r="J354" s="13" t="s">
        <v>70</v>
      </c>
      <c r="K354" s="16">
        <v>3592</v>
      </c>
      <c r="L354" s="24" t="str">
        <f>IF(Orders!$K354&lt;=50,"Low",IF(Orders!$K354&gt;=200000,"High","Medium"))</f>
        <v>Medium</v>
      </c>
    </row>
    <row r="355" spans="1:12" x14ac:dyDescent="0.35">
      <c r="A355" s="12">
        <v>5643</v>
      </c>
      <c r="B355" s="17" t="s">
        <v>1318</v>
      </c>
      <c r="C355" s="18">
        <v>43556</v>
      </c>
      <c r="D355" s="18">
        <v>43560</v>
      </c>
      <c r="E355" s="17" t="s">
        <v>94</v>
      </c>
      <c r="F355" s="17" t="s">
        <v>1319</v>
      </c>
      <c r="G355" s="19" t="str">
        <f>INDEX(Table12[[#This Row],[State]],MATCH(Orders!F355,Table12[[#This Row],[Customer ID]],0))</f>
        <v>Georgia</v>
      </c>
      <c r="H355" s="17" t="s">
        <v>576</v>
      </c>
      <c r="I355" s="19">
        <v>4</v>
      </c>
      <c r="J355" s="17" t="s">
        <v>70</v>
      </c>
      <c r="K355" s="10">
        <v>7.04</v>
      </c>
      <c r="L355" s="25" t="str">
        <f>IF(Orders!$K355&lt;=50,"Low",IF(Orders!$K355&gt;=200000,"High","Medium"))</f>
        <v>Low</v>
      </c>
    </row>
    <row r="356" spans="1:12" x14ac:dyDescent="0.35">
      <c r="A356" s="11">
        <v>8523</v>
      </c>
      <c r="B356" s="13" t="s">
        <v>1321</v>
      </c>
      <c r="C356" s="14">
        <v>43556</v>
      </c>
      <c r="D356" s="14">
        <v>43562</v>
      </c>
      <c r="E356" s="13" t="s">
        <v>19</v>
      </c>
      <c r="F356" s="13" t="s">
        <v>1070</v>
      </c>
      <c r="G356" s="15" t="str">
        <f>INDEX(Table12[[#This Row],[State]],MATCH(Orders!F356,Table12[[#This Row],[Customer ID]],0))</f>
        <v>Wisconsin</v>
      </c>
      <c r="H356" s="13" t="s">
        <v>179</v>
      </c>
      <c r="I356" s="15">
        <v>1</v>
      </c>
      <c r="J356" s="13" t="s">
        <v>31</v>
      </c>
      <c r="K356" s="16">
        <v>12.99</v>
      </c>
      <c r="L356" s="24" t="str">
        <f>IF(Orders!$K356&lt;=50,"Low",IF(Orders!$K356&gt;=200000,"High","Medium"))</f>
        <v>Low</v>
      </c>
    </row>
    <row r="357" spans="1:12" x14ac:dyDescent="0.35">
      <c r="A357" s="12">
        <v>8563</v>
      </c>
      <c r="B357" s="17" t="s">
        <v>1322</v>
      </c>
      <c r="C357" s="18">
        <v>43557</v>
      </c>
      <c r="D357" s="18">
        <v>43561</v>
      </c>
      <c r="E357" s="17" t="s">
        <v>94</v>
      </c>
      <c r="F357" s="17" t="s">
        <v>1323</v>
      </c>
      <c r="G357" s="19" t="str">
        <f>INDEX(Table12[[#This Row],[State]],MATCH(Orders!F357,Table12[[#This Row],[Customer ID]],0))</f>
        <v>Wisconsin</v>
      </c>
      <c r="H357" s="17" t="s">
        <v>1325</v>
      </c>
      <c r="I357" s="19">
        <v>5</v>
      </c>
      <c r="J357" s="17" t="s">
        <v>70</v>
      </c>
      <c r="K357" s="10">
        <v>1454.9</v>
      </c>
      <c r="L357" s="25" t="str">
        <f>IF(Orders!$K357&lt;=50,"Low",IF(Orders!$K357&gt;=200000,"High","Medium"))</f>
        <v>Medium</v>
      </c>
    </row>
    <row r="358" spans="1:12" x14ac:dyDescent="0.35">
      <c r="A358" s="11">
        <v>5059</v>
      </c>
      <c r="B358" s="13" t="s">
        <v>1327</v>
      </c>
      <c r="C358" s="14">
        <v>43558</v>
      </c>
      <c r="D358" s="14">
        <v>43562</v>
      </c>
      <c r="E358" s="13" t="s">
        <v>19</v>
      </c>
      <c r="F358" s="13" t="s">
        <v>1270</v>
      </c>
      <c r="G358" s="15" t="str">
        <f>INDEX(Table12[[#This Row],[State]],MATCH(Orders!F358,Table12[[#This Row],[Customer ID]],0))</f>
        <v>Pennsylvania</v>
      </c>
      <c r="H358" s="13" t="s">
        <v>1328</v>
      </c>
      <c r="I358" s="15">
        <v>9</v>
      </c>
      <c r="J358" s="13" t="s">
        <v>70</v>
      </c>
      <c r="K358" s="16">
        <v>99846</v>
      </c>
      <c r="L358" s="24" t="str">
        <f>IF(Orders!$K358&lt;=50,"Low",IF(Orders!$K358&gt;=200000,"High","Medium"))</f>
        <v>Medium</v>
      </c>
    </row>
    <row r="359" spans="1:12" x14ac:dyDescent="0.35">
      <c r="A359" s="12">
        <v>5898</v>
      </c>
      <c r="B359" s="17" t="s">
        <v>1330</v>
      </c>
      <c r="C359" s="18">
        <v>43558</v>
      </c>
      <c r="D359" s="18">
        <v>43564</v>
      </c>
      <c r="E359" s="17" t="s">
        <v>19</v>
      </c>
      <c r="F359" s="17" t="s">
        <v>1331</v>
      </c>
      <c r="G359" s="19" t="str">
        <f>INDEX(Table12[[#This Row],[State]],MATCH(Orders!F359,Table12[[#This Row],[Customer ID]],0))</f>
        <v>Indiana</v>
      </c>
      <c r="H359" s="17" t="s">
        <v>1333</v>
      </c>
      <c r="I359" s="19">
        <v>4</v>
      </c>
      <c r="J359" s="17" t="s">
        <v>31</v>
      </c>
      <c r="K359" s="10">
        <v>71.12</v>
      </c>
      <c r="L359" s="25" t="str">
        <f>IF(Orders!$K359&lt;=50,"Low",IF(Orders!$K359&gt;=200000,"High","Medium"))</f>
        <v>Medium</v>
      </c>
    </row>
    <row r="360" spans="1:12" x14ac:dyDescent="0.35">
      <c r="A360" s="11">
        <v>5899</v>
      </c>
      <c r="B360" s="13" t="s">
        <v>1330</v>
      </c>
      <c r="C360" s="14">
        <v>43558</v>
      </c>
      <c r="D360" s="14">
        <v>43564</v>
      </c>
      <c r="E360" s="13" t="s">
        <v>19</v>
      </c>
      <c r="F360" s="13" t="s">
        <v>1331</v>
      </c>
      <c r="G360" s="15" t="str">
        <f>INDEX(Table12[[#This Row],[State]],MATCH(Orders!F360,Table12[[#This Row],[Customer ID]],0))</f>
        <v>Indiana</v>
      </c>
      <c r="H360" s="13" t="s">
        <v>1084</v>
      </c>
      <c r="I360" s="15">
        <v>4</v>
      </c>
      <c r="J360" s="13" t="s">
        <v>70</v>
      </c>
      <c r="K360" s="16">
        <v>259.95999999999998</v>
      </c>
      <c r="L360" s="24" t="str">
        <f>IF(Orders!$K360&lt;=50,"Low",IF(Orders!$K360&gt;=200000,"High","Medium"))</f>
        <v>Medium</v>
      </c>
    </row>
    <row r="361" spans="1:12" x14ac:dyDescent="0.35">
      <c r="A361" s="12">
        <v>8572</v>
      </c>
      <c r="B361" s="17" t="s">
        <v>1335</v>
      </c>
      <c r="C361" s="18">
        <v>43558</v>
      </c>
      <c r="D361" s="18">
        <v>43558</v>
      </c>
      <c r="E361" s="17" t="s">
        <v>208</v>
      </c>
      <c r="F361" s="17" t="s">
        <v>1336</v>
      </c>
      <c r="G361" s="19" t="str">
        <f>INDEX(Table12[[#This Row],[State]],MATCH(Orders!F361,Table12[[#This Row],[Customer ID]],0))</f>
        <v>Texas</v>
      </c>
      <c r="H361" s="17" t="s">
        <v>1338</v>
      </c>
      <c r="I361" s="19">
        <v>3</v>
      </c>
      <c r="J361" s="17" t="s">
        <v>70</v>
      </c>
      <c r="K361" s="10">
        <v>10272</v>
      </c>
      <c r="L361" s="25" t="str">
        <f>IF(Orders!$K361&lt;=50,"Low",IF(Orders!$K361&gt;=200000,"High","Medium"))</f>
        <v>Medium</v>
      </c>
    </row>
    <row r="362" spans="1:12" x14ac:dyDescent="0.35">
      <c r="A362" s="11">
        <v>4243</v>
      </c>
      <c r="B362" s="13" t="s">
        <v>1340</v>
      </c>
      <c r="C362" s="14">
        <v>43559</v>
      </c>
      <c r="D362" s="14">
        <v>43560</v>
      </c>
      <c r="E362" s="13" t="s">
        <v>38</v>
      </c>
      <c r="F362" s="13" t="s">
        <v>1241</v>
      </c>
      <c r="G362" s="15" t="str">
        <f>INDEX(Table12[[#This Row],[State]],MATCH(Orders!F362,Table12[[#This Row],[Customer ID]],0))</f>
        <v>Virginia</v>
      </c>
      <c r="H362" s="13" t="s">
        <v>508</v>
      </c>
      <c r="I362" s="15">
        <v>3</v>
      </c>
      <c r="J362" s="13" t="s">
        <v>70</v>
      </c>
      <c r="K362" s="16">
        <v>149.97</v>
      </c>
      <c r="L362" s="24" t="str">
        <f>IF(Orders!$K362&lt;=50,"Low",IF(Orders!$K362&gt;=200000,"High","Medium"))</f>
        <v>Medium</v>
      </c>
    </row>
    <row r="363" spans="1:12" x14ac:dyDescent="0.35">
      <c r="A363" s="12">
        <v>4244</v>
      </c>
      <c r="B363" s="17" t="s">
        <v>1340</v>
      </c>
      <c r="C363" s="18">
        <v>43559</v>
      </c>
      <c r="D363" s="18">
        <v>43560</v>
      </c>
      <c r="E363" s="17" t="s">
        <v>38</v>
      </c>
      <c r="F363" s="17" t="s">
        <v>1241</v>
      </c>
      <c r="G363" s="19" t="str">
        <f>INDEX(Table12[[#This Row],[State]],MATCH(Orders!F363,Table12[[#This Row],[Customer ID]],0))</f>
        <v>Virginia</v>
      </c>
      <c r="H363" s="17" t="s">
        <v>1341</v>
      </c>
      <c r="I363" s="19">
        <v>3</v>
      </c>
      <c r="J363" s="17" t="s">
        <v>31</v>
      </c>
      <c r="K363" s="10">
        <v>27.81</v>
      </c>
      <c r="L363" s="25" t="str">
        <f>IF(Orders!$K363&lt;=50,"Low",IF(Orders!$K363&gt;=200000,"High","Medium"))</f>
        <v>Low</v>
      </c>
    </row>
    <row r="364" spans="1:12" x14ac:dyDescent="0.35">
      <c r="A364" s="11">
        <v>5440</v>
      </c>
      <c r="B364" s="13" t="s">
        <v>1343</v>
      </c>
      <c r="C364" s="14">
        <v>43559</v>
      </c>
      <c r="D364" s="14">
        <v>43564</v>
      </c>
      <c r="E364" s="13" t="s">
        <v>19</v>
      </c>
      <c r="F364" s="13" t="s">
        <v>1344</v>
      </c>
      <c r="G364" s="15" t="str">
        <f>INDEX(Table12[[#This Row],[State]],MATCH(Orders!F364,Table12[[#This Row],[Customer ID]],0))</f>
        <v>New York</v>
      </c>
      <c r="H364" s="13" t="s">
        <v>1346</v>
      </c>
      <c r="I364" s="15">
        <v>2</v>
      </c>
      <c r="J364" s="13" t="s">
        <v>70</v>
      </c>
      <c r="K364" s="16">
        <v>588784</v>
      </c>
      <c r="L364" s="24" t="str">
        <f>IF(Orders!$K364&lt;=50,"Low",IF(Orders!$K364&gt;=200000,"High","Medium"))</f>
        <v>High</v>
      </c>
    </row>
    <row r="365" spans="1:12" x14ac:dyDescent="0.35">
      <c r="A365" s="12">
        <v>8228</v>
      </c>
      <c r="B365" s="17" t="s">
        <v>1348</v>
      </c>
      <c r="C365" s="18">
        <v>43559</v>
      </c>
      <c r="D365" s="18">
        <v>43563</v>
      </c>
      <c r="E365" s="17" t="s">
        <v>94</v>
      </c>
      <c r="F365" s="17" t="s">
        <v>1349</v>
      </c>
      <c r="G365" s="19" t="str">
        <f>INDEX(Table12[[#This Row],[State]],MATCH(Orders!F365,Table12[[#This Row],[Customer ID]],0))</f>
        <v>New York</v>
      </c>
      <c r="H365" s="17" t="s">
        <v>515</v>
      </c>
      <c r="I365" s="19">
        <v>2</v>
      </c>
      <c r="J365" s="17" t="s">
        <v>31</v>
      </c>
      <c r="K365" s="10">
        <v>82.64</v>
      </c>
      <c r="L365" s="25" t="str">
        <f>IF(Orders!$K365&lt;=50,"Low",IF(Orders!$K365&gt;=200000,"High","Medium"))</f>
        <v>Medium</v>
      </c>
    </row>
    <row r="366" spans="1:12" x14ac:dyDescent="0.35">
      <c r="A366" s="11">
        <v>8229</v>
      </c>
      <c r="B366" s="13" t="s">
        <v>1348</v>
      </c>
      <c r="C366" s="14">
        <v>43559</v>
      </c>
      <c r="D366" s="14">
        <v>43563</v>
      </c>
      <c r="E366" s="13" t="s">
        <v>94</v>
      </c>
      <c r="F366" s="13" t="s">
        <v>1349</v>
      </c>
      <c r="G366" s="15" t="str">
        <f>INDEX(Table12[[#This Row],[State]],MATCH(Orders!F366,Table12[[#This Row],[Customer ID]],0))</f>
        <v>New York</v>
      </c>
      <c r="H366" s="13" t="s">
        <v>1352</v>
      </c>
      <c r="I366" s="15">
        <v>2</v>
      </c>
      <c r="J366" s="13" t="s">
        <v>70</v>
      </c>
      <c r="K366" s="16">
        <v>31.02</v>
      </c>
      <c r="L366" s="24" t="str">
        <f>IF(Orders!$K366&lt;=50,"Low",IF(Orders!$K366&gt;=200000,"High","Medium"))</f>
        <v>Low</v>
      </c>
    </row>
    <row r="367" spans="1:12" x14ac:dyDescent="0.35">
      <c r="A367" s="12">
        <v>8230</v>
      </c>
      <c r="B367" s="17" t="s">
        <v>1348</v>
      </c>
      <c r="C367" s="18">
        <v>43559</v>
      </c>
      <c r="D367" s="18">
        <v>43563</v>
      </c>
      <c r="E367" s="17" t="s">
        <v>94</v>
      </c>
      <c r="F367" s="17" t="s">
        <v>1349</v>
      </c>
      <c r="G367" s="19" t="str">
        <f>INDEX(Table12[[#This Row],[State]],MATCH(Orders!F367,Table12[[#This Row],[Customer ID]],0))</f>
        <v>New York</v>
      </c>
      <c r="H367" s="17" t="s">
        <v>1354</v>
      </c>
      <c r="I367" s="19">
        <v>3</v>
      </c>
      <c r="J367" s="17" t="s">
        <v>70</v>
      </c>
      <c r="K367" s="10">
        <v>89.97</v>
      </c>
      <c r="L367" s="25" t="str">
        <f>IF(Orders!$K367&lt;=50,"Low",IF(Orders!$K367&gt;=200000,"High","Medium"))</f>
        <v>Medium</v>
      </c>
    </row>
    <row r="368" spans="1:12" x14ac:dyDescent="0.35">
      <c r="A368" s="11">
        <v>89</v>
      </c>
      <c r="B368" s="13" t="s">
        <v>1356</v>
      </c>
      <c r="C368" s="14">
        <v>43560</v>
      </c>
      <c r="D368" s="14">
        <v>43565</v>
      </c>
      <c r="E368" s="13" t="s">
        <v>94</v>
      </c>
      <c r="F368" s="13" t="s">
        <v>1357</v>
      </c>
      <c r="G368" s="15" t="str">
        <f>INDEX(Table12[[#This Row],[State]],MATCH(Orders!F368,Table12[[#This Row],[Customer ID]],0))</f>
        <v>Texas</v>
      </c>
      <c r="H368" s="13" t="s">
        <v>1359</v>
      </c>
      <c r="I368" s="15">
        <v>7</v>
      </c>
      <c r="J368" s="13" t="s">
        <v>70</v>
      </c>
      <c r="K368" s="16">
        <v>158368</v>
      </c>
      <c r="L368" s="24" t="str">
        <f>IF(Orders!$K368&lt;=50,"Low",IF(Orders!$K368&gt;=200000,"High","Medium"))</f>
        <v>Medium</v>
      </c>
    </row>
    <row r="369" spans="1:12" x14ac:dyDescent="0.35">
      <c r="A369" s="12">
        <v>9316</v>
      </c>
      <c r="B369" s="17" t="s">
        <v>1361</v>
      </c>
      <c r="C369" s="18">
        <v>43560</v>
      </c>
      <c r="D369" s="18">
        <v>43564</v>
      </c>
      <c r="E369" s="17" t="s">
        <v>19</v>
      </c>
      <c r="F369" s="17" t="s">
        <v>1362</v>
      </c>
      <c r="G369" s="19" t="str">
        <f>INDEX(Table12[[#This Row],[State]],MATCH(Orders!F369,Table12[[#This Row],[Customer ID]],0))</f>
        <v>Pennsylvania</v>
      </c>
      <c r="H369" s="17" t="s">
        <v>1261</v>
      </c>
      <c r="I369" s="19">
        <v>3</v>
      </c>
      <c r="J369" s="17" t="s">
        <v>70</v>
      </c>
      <c r="K369" s="10">
        <v>118782</v>
      </c>
      <c r="L369" s="25" t="str">
        <f>IF(Orders!$K369&lt;=50,"Low",IF(Orders!$K369&gt;=200000,"High","Medium"))</f>
        <v>Medium</v>
      </c>
    </row>
    <row r="370" spans="1:12" x14ac:dyDescent="0.35">
      <c r="A370" s="11">
        <v>9317</v>
      </c>
      <c r="B370" s="13" t="s">
        <v>1361</v>
      </c>
      <c r="C370" s="14">
        <v>43560</v>
      </c>
      <c r="D370" s="14">
        <v>43564</v>
      </c>
      <c r="E370" s="13" t="s">
        <v>19</v>
      </c>
      <c r="F370" s="13" t="s">
        <v>1362</v>
      </c>
      <c r="G370" s="15" t="str">
        <f>INDEX(Table12[[#This Row],[State]],MATCH(Orders!F370,Table12[[#This Row],[Customer ID]],0))</f>
        <v>Pennsylvania</v>
      </c>
      <c r="H370" s="13" t="s">
        <v>1364</v>
      </c>
      <c r="I370" s="15">
        <v>4</v>
      </c>
      <c r="J370" s="13" t="s">
        <v>31</v>
      </c>
      <c r="K370" s="16">
        <v>769184</v>
      </c>
      <c r="L370" s="24" t="str">
        <f>IF(Orders!$K370&lt;=50,"Low",IF(Orders!$K370&gt;=200000,"High","Medium"))</f>
        <v>High</v>
      </c>
    </row>
    <row r="371" spans="1:12" x14ac:dyDescent="0.35">
      <c r="A371" s="12">
        <v>8799</v>
      </c>
      <c r="B371" s="17" t="s">
        <v>1366</v>
      </c>
      <c r="C371" s="18">
        <v>43561</v>
      </c>
      <c r="D371" s="18">
        <v>43565</v>
      </c>
      <c r="E371" s="17" t="s">
        <v>19</v>
      </c>
      <c r="F371" s="17" t="s">
        <v>1367</v>
      </c>
      <c r="G371" s="19" t="str">
        <f>INDEX(Table12[[#This Row],[State]],MATCH(Orders!F371,Table12[[#This Row],[Customer ID]],0))</f>
        <v>Vermont</v>
      </c>
      <c r="H371" s="17" t="s">
        <v>1369</v>
      </c>
      <c r="I371" s="19">
        <v>5</v>
      </c>
      <c r="J371" s="17" t="s">
        <v>70</v>
      </c>
      <c r="K371" s="10">
        <v>1294.75</v>
      </c>
      <c r="L371" s="25" t="str">
        <f>IF(Orders!$K371&lt;=50,"Low",IF(Orders!$K371&gt;=200000,"High","Medium"))</f>
        <v>Medium</v>
      </c>
    </row>
    <row r="372" spans="1:12" x14ac:dyDescent="0.35">
      <c r="A372" s="11">
        <v>754</v>
      </c>
      <c r="B372" s="13" t="s">
        <v>1371</v>
      </c>
      <c r="C372" s="14">
        <v>43562</v>
      </c>
      <c r="D372" s="14">
        <v>43564</v>
      </c>
      <c r="E372" s="13" t="s">
        <v>38</v>
      </c>
      <c r="F372" s="13" t="s">
        <v>1372</v>
      </c>
      <c r="G372" s="15" t="str">
        <f>INDEX(Table12[[#This Row],[State]],MATCH(Orders!F372,Table12[[#This Row],[Customer ID]],0))</f>
        <v>California</v>
      </c>
      <c r="H372" s="13" t="s">
        <v>1374</v>
      </c>
      <c r="I372" s="15">
        <v>3</v>
      </c>
      <c r="J372" s="13" t="s">
        <v>31</v>
      </c>
      <c r="K372" s="16">
        <v>1199976</v>
      </c>
      <c r="L372" s="24" t="str">
        <f>IF(Orders!$K372&lt;=50,"Low",IF(Orders!$K372&gt;=200000,"High","Medium"))</f>
        <v>High</v>
      </c>
    </row>
    <row r="373" spans="1:12" x14ac:dyDescent="0.35">
      <c r="A373" s="12">
        <v>4735</v>
      </c>
      <c r="B373" s="17" t="s">
        <v>1376</v>
      </c>
      <c r="C373" s="18">
        <v>43562</v>
      </c>
      <c r="D373" s="18">
        <v>43567</v>
      </c>
      <c r="E373" s="17" t="s">
        <v>19</v>
      </c>
      <c r="F373" s="17" t="s">
        <v>1377</v>
      </c>
      <c r="G373" s="19" t="str">
        <f>INDEX(Table12[[#This Row],[State]],MATCH(Orders!F373,Table12[[#This Row],[Customer ID]],0))</f>
        <v>New York</v>
      </c>
      <c r="H373" s="17" t="s">
        <v>1312</v>
      </c>
      <c r="I373" s="19">
        <v>3</v>
      </c>
      <c r="J373" s="17" t="s">
        <v>31</v>
      </c>
      <c r="K373" s="10">
        <v>658746</v>
      </c>
      <c r="L373" s="25" t="str">
        <f>IF(Orders!$K373&lt;=50,"Low",IF(Orders!$K373&gt;=200000,"High","Medium"))</f>
        <v>High</v>
      </c>
    </row>
    <row r="374" spans="1:12" x14ac:dyDescent="0.35">
      <c r="A374" s="11">
        <v>8517</v>
      </c>
      <c r="B374" s="13" t="s">
        <v>1379</v>
      </c>
      <c r="C374" s="14">
        <v>43562</v>
      </c>
      <c r="D374" s="14">
        <v>43566</v>
      </c>
      <c r="E374" s="13" t="s">
        <v>19</v>
      </c>
      <c r="F374" s="13" t="s">
        <v>1380</v>
      </c>
      <c r="G374" s="15" t="str">
        <f>INDEX(Table12[[#This Row],[State]],MATCH(Orders!F374,Table12[[#This Row],[Customer ID]],0))</f>
        <v>New York</v>
      </c>
      <c r="H374" s="13" t="s">
        <v>1382</v>
      </c>
      <c r="I374" s="15">
        <v>2</v>
      </c>
      <c r="J374" s="13" t="s">
        <v>31</v>
      </c>
      <c r="K374" s="16">
        <v>3.64</v>
      </c>
      <c r="L374" s="24" t="str">
        <f>IF(Orders!$K374&lt;=50,"Low",IF(Orders!$K374&gt;=200000,"High","Medium"))</f>
        <v>Low</v>
      </c>
    </row>
    <row r="375" spans="1:12" x14ac:dyDescent="0.35">
      <c r="A375" s="12">
        <v>9369</v>
      </c>
      <c r="B375" s="17" t="s">
        <v>1384</v>
      </c>
      <c r="C375" s="18">
        <v>43562</v>
      </c>
      <c r="D375" s="18">
        <v>43564</v>
      </c>
      <c r="E375" s="17" t="s">
        <v>38</v>
      </c>
      <c r="F375" s="17" t="s">
        <v>1385</v>
      </c>
      <c r="G375" s="19" t="str">
        <f>INDEX(Table12[[#This Row],[State]],MATCH(Orders!F375,Table12[[#This Row],[Customer ID]],0))</f>
        <v>New Jersey</v>
      </c>
      <c r="H375" s="17" t="s">
        <v>1388</v>
      </c>
      <c r="I375" s="19">
        <v>2</v>
      </c>
      <c r="J375" s="17" t="s">
        <v>70</v>
      </c>
      <c r="K375" s="10">
        <v>37.94</v>
      </c>
      <c r="L375" s="25" t="str">
        <f>IF(Orders!$K375&lt;=50,"Low",IF(Orders!$K375&gt;=200000,"High","Medium"))</f>
        <v>Low</v>
      </c>
    </row>
    <row r="376" spans="1:12" x14ac:dyDescent="0.35">
      <c r="A376" s="11">
        <v>9935</v>
      </c>
      <c r="B376" s="13" t="s">
        <v>1390</v>
      </c>
      <c r="C376" s="14">
        <v>43562</v>
      </c>
      <c r="D376" s="14">
        <v>43567</v>
      </c>
      <c r="E376" s="13" t="s">
        <v>19</v>
      </c>
      <c r="F376" s="13" t="s">
        <v>1391</v>
      </c>
      <c r="G376" s="15" t="str">
        <f>INDEX(Table12[[#This Row],[State]],MATCH(Orders!F376,Table12[[#This Row],[Customer ID]],0))</f>
        <v>Pennsylvania</v>
      </c>
      <c r="H376" s="13" t="s">
        <v>1393</v>
      </c>
      <c r="I376" s="15">
        <v>3</v>
      </c>
      <c r="J376" s="13" t="s">
        <v>70</v>
      </c>
      <c r="K376" s="16">
        <v>33528</v>
      </c>
      <c r="L376" s="24" t="str">
        <f>IF(Orders!$K376&lt;=50,"Low",IF(Orders!$K376&gt;=200000,"High","Medium"))</f>
        <v>Medium</v>
      </c>
    </row>
    <row r="377" spans="1:12" x14ac:dyDescent="0.35">
      <c r="A377" s="12">
        <v>9936</v>
      </c>
      <c r="B377" s="17" t="s">
        <v>1390</v>
      </c>
      <c r="C377" s="18">
        <v>43562</v>
      </c>
      <c r="D377" s="18">
        <v>43567</v>
      </c>
      <c r="E377" s="17" t="s">
        <v>19</v>
      </c>
      <c r="F377" s="17" t="s">
        <v>1391</v>
      </c>
      <c r="G377" s="19" t="str">
        <f>INDEX(Table12[[#This Row],[State]],MATCH(Orders!F377,Table12[[#This Row],[Customer ID]],0))</f>
        <v>Pennsylvania</v>
      </c>
      <c r="H377" s="17" t="s">
        <v>1395</v>
      </c>
      <c r="I377" s="19">
        <v>3</v>
      </c>
      <c r="J377" s="17" t="s">
        <v>70</v>
      </c>
      <c r="K377" s="10">
        <v>36744</v>
      </c>
      <c r="L377" s="25" t="str">
        <f>IF(Orders!$K377&lt;=50,"Low",IF(Orders!$K377&gt;=200000,"High","Medium"))</f>
        <v>Medium</v>
      </c>
    </row>
    <row r="378" spans="1:12" x14ac:dyDescent="0.35">
      <c r="A378" s="11">
        <v>355</v>
      </c>
      <c r="B378" s="13" t="s">
        <v>1397</v>
      </c>
      <c r="C378" s="14">
        <v>43563</v>
      </c>
      <c r="D378" s="14">
        <v>43568</v>
      </c>
      <c r="E378" s="13" t="s">
        <v>19</v>
      </c>
      <c r="F378" s="13" t="s">
        <v>1398</v>
      </c>
      <c r="G378" s="15" t="str">
        <f>INDEX(Table12[[#This Row],[State]],MATCH(Orders!F378,Table12[[#This Row],[Customer ID]],0))</f>
        <v>New York</v>
      </c>
      <c r="H378" s="13" t="s">
        <v>1400</v>
      </c>
      <c r="I378" s="15">
        <v>6</v>
      </c>
      <c r="J378" s="13" t="s">
        <v>70</v>
      </c>
      <c r="K378" s="16">
        <v>388704</v>
      </c>
      <c r="L378" s="24" t="str">
        <f>IF(Orders!$K378&lt;=50,"Low",IF(Orders!$K378&gt;=200000,"High","Medium"))</f>
        <v>High</v>
      </c>
    </row>
    <row r="379" spans="1:12" x14ac:dyDescent="0.35">
      <c r="A379" s="12">
        <v>356</v>
      </c>
      <c r="B379" s="17" t="s">
        <v>1397</v>
      </c>
      <c r="C379" s="18">
        <v>43563</v>
      </c>
      <c r="D379" s="18">
        <v>43568</v>
      </c>
      <c r="E379" s="17" t="s">
        <v>19</v>
      </c>
      <c r="F379" s="17" t="s">
        <v>1398</v>
      </c>
      <c r="G379" s="19" t="str">
        <f>INDEX(Table12[[#This Row],[State]],MATCH(Orders!F379,Table12[[#This Row],[Customer ID]],0))</f>
        <v>New York</v>
      </c>
      <c r="H379" s="17" t="s">
        <v>220</v>
      </c>
      <c r="I379" s="19">
        <v>2</v>
      </c>
      <c r="J379" s="17" t="s">
        <v>31</v>
      </c>
      <c r="K379" s="10">
        <v>8.26</v>
      </c>
      <c r="L379" s="25" t="str">
        <f>IF(Orders!$K379&lt;=50,"Low",IF(Orders!$K379&gt;=200000,"High","Medium"))</f>
        <v>Low</v>
      </c>
    </row>
    <row r="380" spans="1:12" x14ac:dyDescent="0.35">
      <c r="A380" s="11">
        <v>357</v>
      </c>
      <c r="B380" s="13" t="s">
        <v>1397</v>
      </c>
      <c r="C380" s="14">
        <v>43563</v>
      </c>
      <c r="D380" s="14">
        <v>43568</v>
      </c>
      <c r="E380" s="13" t="s">
        <v>19</v>
      </c>
      <c r="F380" s="13" t="s">
        <v>1398</v>
      </c>
      <c r="G380" s="15" t="str">
        <f>INDEX(Table12[[#This Row],[State]],MATCH(Orders!F380,Table12[[#This Row],[Customer ID]],0))</f>
        <v>New York</v>
      </c>
      <c r="H380" s="13" t="s">
        <v>1402</v>
      </c>
      <c r="I380" s="15">
        <v>4</v>
      </c>
      <c r="J380" s="13" t="s">
        <v>31</v>
      </c>
      <c r="K380" s="16">
        <v>17.04</v>
      </c>
      <c r="L380" s="24" t="str">
        <f>IF(Orders!$K380&lt;=50,"Low",IF(Orders!$K380&gt;=200000,"High","Medium"))</f>
        <v>Low</v>
      </c>
    </row>
    <row r="381" spans="1:12" x14ac:dyDescent="0.35">
      <c r="A381" s="12">
        <v>358</v>
      </c>
      <c r="B381" s="17" t="s">
        <v>1397</v>
      </c>
      <c r="C381" s="18">
        <v>43563</v>
      </c>
      <c r="D381" s="18">
        <v>43568</v>
      </c>
      <c r="E381" s="17" t="s">
        <v>19</v>
      </c>
      <c r="F381" s="17" t="s">
        <v>1398</v>
      </c>
      <c r="G381" s="19" t="str">
        <f>INDEX(Table12[[#This Row],[State]],MATCH(Orders!F381,Table12[[#This Row],[Customer ID]],0))</f>
        <v>New York</v>
      </c>
      <c r="H381" s="17" t="s">
        <v>1404</v>
      </c>
      <c r="I381" s="19">
        <v>5</v>
      </c>
      <c r="J381" s="17" t="s">
        <v>31</v>
      </c>
      <c r="K381" s="10">
        <v>34.4</v>
      </c>
      <c r="L381" s="25" t="str">
        <f>IF(Orders!$K381&lt;=50,"Low",IF(Orders!$K381&gt;=200000,"High","Medium"))</f>
        <v>Low</v>
      </c>
    </row>
    <row r="382" spans="1:12" x14ac:dyDescent="0.35">
      <c r="A382" s="11">
        <v>904</v>
      </c>
      <c r="B382" s="13" t="s">
        <v>1406</v>
      </c>
      <c r="C382" s="14">
        <v>43563</v>
      </c>
      <c r="D382" s="14">
        <v>43567</v>
      </c>
      <c r="E382" s="13" t="s">
        <v>19</v>
      </c>
      <c r="F382" s="13" t="s">
        <v>1407</v>
      </c>
      <c r="G382" s="15" t="str">
        <f>INDEX(Table12[[#This Row],[State]],MATCH(Orders!F382,Table12[[#This Row],[Customer ID]],0))</f>
        <v>California</v>
      </c>
      <c r="H382" s="13" t="s">
        <v>1409</v>
      </c>
      <c r="I382" s="15">
        <v>3</v>
      </c>
      <c r="J382" s="13" t="s">
        <v>70</v>
      </c>
      <c r="K382" s="16">
        <v>20.04</v>
      </c>
      <c r="L382" s="24" t="str">
        <f>IF(Orders!$K382&lt;=50,"Low",IF(Orders!$K382&gt;=200000,"High","Medium"))</f>
        <v>Low</v>
      </c>
    </row>
    <row r="383" spans="1:12" x14ac:dyDescent="0.35">
      <c r="A383" s="12">
        <v>905</v>
      </c>
      <c r="B383" s="17" t="s">
        <v>1406</v>
      </c>
      <c r="C383" s="18">
        <v>43563</v>
      </c>
      <c r="D383" s="18">
        <v>43567</v>
      </c>
      <c r="E383" s="17" t="s">
        <v>19</v>
      </c>
      <c r="F383" s="17" t="s">
        <v>1407</v>
      </c>
      <c r="G383" s="19" t="str">
        <f>INDEX(Table12[[#This Row],[State]],MATCH(Orders!F383,Table12[[#This Row],[Customer ID]],0))</f>
        <v>California</v>
      </c>
      <c r="H383" s="17" t="s">
        <v>1411</v>
      </c>
      <c r="I383" s="19">
        <v>2</v>
      </c>
      <c r="J383" s="17" t="s">
        <v>70</v>
      </c>
      <c r="K383" s="10">
        <v>64.959999999999994</v>
      </c>
      <c r="L383" s="25" t="str">
        <f>IF(Orders!$K383&lt;=50,"Low",IF(Orders!$K383&gt;=200000,"High","Medium"))</f>
        <v>Medium</v>
      </c>
    </row>
    <row r="384" spans="1:12" x14ac:dyDescent="0.35">
      <c r="A384" s="11">
        <v>906</v>
      </c>
      <c r="B384" s="13" t="s">
        <v>1406</v>
      </c>
      <c r="C384" s="14">
        <v>43563</v>
      </c>
      <c r="D384" s="14">
        <v>43567</v>
      </c>
      <c r="E384" s="13" t="s">
        <v>19</v>
      </c>
      <c r="F384" s="13" t="s">
        <v>1407</v>
      </c>
      <c r="G384" s="15" t="str">
        <f>INDEX(Table12[[#This Row],[State]],MATCH(Orders!F384,Table12[[#This Row],[Customer ID]],0))</f>
        <v>California</v>
      </c>
      <c r="H384" s="13" t="s">
        <v>1413</v>
      </c>
      <c r="I384" s="15">
        <v>2</v>
      </c>
      <c r="J384" s="13" t="s">
        <v>70</v>
      </c>
      <c r="K384" s="16">
        <v>12.96</v>
      </c>
      <c r="L384" s="24" t="str">
        <f>IF(Orders!$K384&lt;=50,"Low",IF(Orders!$K384&gt;=200000,"High","Medium"))</f>
        <v>Low</v>
      </c>
    </row>
    <row r="385" spans="1:12" x14ac:dyDescent="0.35">
      <c r="A385" s="12">
        <v>1198</v>
      </c>
      <c r="B385" s="17" t="s">
        <v>1415</v>
      </c>
      <c r="C385" s="18">
        <v>43563</v>
      </c>
      <c r="D385" s="18">
        <v>43567</v>
      </c>
      <c r="E385" s="17" t="s">
        <v>19</v>
      </c>
      <c r="F385" s="17" t="s">
        <v>846</v>
      </c>
      <c r="G385" s="19" t="str">
        <f>INDEX(Table12[[#This Row],[State]],MATCH(Orders!F385,Table12[[#This Row],[Customer ID]],0))</f>
        <v>Texas</v>
      </c>
      <c r="H385" s="17" t="s">
        <v>1416</v>
      </c>
      <c r="I385" s="19">
        <v>9</v>
      </c>
      <c r="J385" s="17" t="s">
        <v>70</v>
      </c>
      <c r="K385" s="10">
        <v>431928</v>
      </c>
      <c r="L385" s="25" t="str">
        <f>IF(Orders!$K385&lt;=50,"Low",IF(Orders!$K385&gt;=200000,"High","Medium"))</f>
        <v>High</v>
      </c>
    </row>
    <row r="386" spans="1:12" x14ac:dyDescent="0.35">
      <c r="A386" s="11">
        <v>1199</v>
      </c>
      <c r="B386" s="13" t="s">
        <v>1415</v>
      </c>
      <c r="C386" s="14">
        <v>43563</v>
      </c>
      <c r="D386" s="14">
        <v>43567</v>
      </c>
      <c r="E386" s="13" t="s">
        <v>19</v>
      </c>
      <c r="F386" s="13" t="s">
        <v>846</v>
      </c>
      <c r="G386" s="15" t="str">
        <f>INDEX(Table12[[#This Row],[State]],MATCH(Orders!F386,Table12[[#This Row],[Customer ID]],0))</f>
        <v>Texas</v>
      </c>
      <c r="H386" s="13" t="s">
        <v>1418</v>
      </c>
      <c r="I386" s="15">
        <v>4</v>
      </c>
      <c r="J386" s="13" t="s">
        <v>70</v>
      </c>
      <c r="K386" s="16">
        <v>95984</v>
      </c>
      <c r="L386" s="24" t="str">
        <f>IF(Orders!$K386&lt;=50,"Low",IF(Orders!$K386&gt;=200000,"High","Medium"))</f>
        <v>Medium</v>
      </c>
    </row>
    <row r="387" spans="1:12" x14ac:dyDescent="0.35">
      <c r="A387" s="12">
        <v>1200</v>
      </c>
      <c r="B387" s="17" t="s">
        <v>1415</v>
      </c>
      <c r="C387" s="18">
        <v>43563</v>
      </c>
      <c r="D387" s="18">
        <v>43567</v>
      </c>
      <c r="E387" s="17" t="s">
        <v>19</v>
      </c>
      <c r="F387" s="17" t="s">
        <v>846</v>
      </c>
      <c r="G387" s="19" t="str">
        <f>INDEX(Table12[[#This Row],[State]],MATCH(Orders!F387,Table12[[#This Row],[Customer ID]],0))</f>
        <v>Texas</v>
      </c>
      <c r="H387" s="17" t="s">
        <v>1420</v>
      </c>
      <c r="I387" s="19">
        <v>4</v>
      </c>
      <c r="J387" s="17" t="s">
        <v>31</v>
      </c>
      <c r="K387" s="10">
        <v>1088792</v>
      </c>
      <c r="L387" s="25" t="str">
        <f>IF(Orders!$K387&lt;=50,"Low",IF(Orders!$K387&gt;=200000,"High","Medium"))</f>
        <v>High</v>
      </c>
    </row>
    <row r="388" spans="1:12" x14ac:dyDescent="0.35">
      <c r="A388" s="11">
        <v>3673</v>
      </c>
      <c r="B388" s="13" t="s">
        <v>1422</v>
      </c>
      <c r="C388" s="14">
        <v>43563</v>
      </c>
      <c r="D388" s="14">
        <v>43569</v>
      </c>
      <c r="E388" s="13" t="s">
        <v>19</v>
      </c>
      <c r="F388" s="13" t="s">
        <v>1423</v>
      </c>
      <c r="G388" s="15" t="str">
        <f>INDEX(Table12[[#This Row],[State]],MATCH(Orders!F388,Table12[[#This Row],[Customer ID]],0))</f>
        <v>Ohio</v>
      </c>
      <c r="H388" s="13" t="s">
        <v>1425</v>
      </c>
      <c r="I388" s="15">
        <v>1</v>
      </c>
      <c r="J388" s="13" t="s">
        <v>31</v>
      </c>
      <c r="K388" s="16">
        <v>8872</v>
      </c>
      <c r="L388" s="24" t="str">
        <f>IF(Orders!$K388&lt;=50,"Low",IF(Orders!$K388&gt;=200000,"High","Medium"))</f>
        <v>Medium</v>
      </c>
    </row>
    <row r="389" spans="1:12" x14ac:dyDescent="0.35">
      <c r="A389" s="12">
        <v>3674</v>
      </c>
      <c r="B389" s="17" t="s">
        <v>1422</v>
      </c>
      <c r="C389" s="18">
        <v>43563</v>
      </c>
      <c r="D389" s="18">
        <v>43569</v>
      </c>
      <c r="E389" s="17" t="s">
        <v>19</v>
      </c>
      <c r="F389" s="17" t="s">
        <v>1423</v>
      </c>
      <c r="G389" s="19" t="str">
        <f>INDEX(Table12[[#This Row],[State]],MATCH(Orders!F389,Table12[[#This Row],[Customer ID]],0))</f>
        <v>Ohio</v>
      </c>
      <c r="H389" s="17" t="s">
        <v>1427</v>
      </c>
      <c r="I389" s="19">
        <v>6</v>
      </c>
      <c r="J389" s="17" t="s">
        <v>70</v>
      </c>
      <c r="K389" s="10">
        <v>121104</v>
      </c>
      <c r="L389" s="25" t="str">
        <f>IF(Orders!$K389&lt;=50,"Low",IF(Orders!$K389&gt;=200000,"High","Medium"))</f>
        <v>Medium</v>
      </c>
    </row>
    <row r="390" spans="1:12" x14ac:dyDescent="0.35">
      <c r="A390" s="11">
        <v>4196</v>
      </c>
      <c r="B390" s="13" t="s">
        <v>1429</v>
      </c>
      <c r="C390" s="14">
        <v>43563</v>
      </c>
      <c r="D390" s="14">
        <v>43569</v>
      </c>
      <c r="E390" s="13" t="s">
        <v>19</v>
      </c>
      <c r="F390" s="13" t="s">
        <v>954</v>
      </c>
      <c r="G390" s="15" t="str">
        <f>INDEX(Table12[[#This Row],[State]],MATCH(Orders!F390,Table12[[#This Row],[Customer ID]],0))</f>
        <v>California</v>
      </c>
      <c r="H390" s="13" t="s">
        <v>1430</v>
      </c>
      <c r="I390" s="15">
        <v>5</v>
      </c>
      <c r="J390" s="13" t="s">
        <v>31</v>
      </c>
      <c r="K390" s="16">
        <v>24.7</v>
      </c>
      <c r="L390" s="24" t="str">
        <f>IF(Orders!$K390&lt;=50,"Low",IF(Orders!$K390&gt;=200000,"High","Medium"))</f>
        <v>Low</v>
      </c>
    </row>
    <row r="391" spans="1:12" x14ac:dyDescent="0.35">
      <c r="A391" s="12">
        <v>5508</v>
      </c>
      <c r="B391" s="17" t="s">
        <v>1432</v>
      </c>
      <c r="C391" s="18">
        <v>43563</v>
      </c>
      <c r="D391" s="18">
        <v>43569</v>
      </c>
      <c r="E391" s="17" t="s">
        <v>19</v>
      </c>
      <c r="F391" s="17" t="s">
        <v>585</v>
      </c>
      <c r="G391" s="19" t="str">
        <f>INDEX(Table12[[#This Row],[State]],MATCH(Orders!F391,Table12[[#This Row],[Customer ID]],0))</f>
        <v>Georgia</v>
      </c>
      <c r="H391" s="17" t="s">
        <v>1433</v>
      </c>
      <c r="I391" s="19">
        <v>4</v>
      </c>
      <c r="J391" s="17" t="s">
        <v>70</v>
      </c>
      <c r="K391" s="10">
        <v>17.920000000000002</v>
      </c>
      <c r="L391" s="25" t="str">
        <f>IF(Orders!$K391&lt;=50,"Low",IF(Orders!$K391&gt;=200000,"High","Medium"))</f>
        <v>Low</v>
      </c>
    </row>
    <row r="392" spans="1:12" x14ac:dyDescent="0.35">
      <c r="A392" s="11">
        <v>6151</v>
      </c>
      <c r="B392" s="13" t="s">
        <v>1435</v>
      </c>
      <c r="C392" s="14">
        <v>43563</v>
      </c>
      <c r="D392" s="14">
        <v>43566</v>
      </c>
      <c r="E392" s="13" t="s">
        <v>38</v>
      </c>
      <c r="F392" s="13" t="s">
        <v>1436</v>
      </c>
      <c r="G392" s="15" t="str">
        <f>INDEX(Table12[[#This Row],[State]],MATCH(Orders!F392,Table12[[#This Row],[Customer ID]],0))</f>
        <v>Georgia</v>
      </c>
      <c r="H392" s="13" t="s">
        <v>1438</v>
      </c>
      <c r="I392" s="15">
        <v>5</v>
      </c>
      <c r="J392" s="13" t="s">
        <v>70</v>
      </c>
      <c r="K392" s="16">
        <v>354.9</v>
      </c>
      <c r="L392" s="24" t="str">
        <f>IF(Orders!$K392&lt;=50,"Low",IF(Orders!$K392&gt;=200000,"High","Medium"))</f>
        <v>Medium</v>
      </c>
    </row>
    <row r="393" spans="1:12" x14ac:dyDescent="0.35">
      <c r="A393" s="12">
        <v>6717</v>
      </c>
      <c r="B393" s="17" t="s">
        <v>1440</v>
      </c>
      <c r="C393" s="18">
        <v>43563</v>
      </c>
      <c r="D393" s="18">
        <v>43570</v>
      </c>
      <c r="E393" s="17" t="s">
        <v>19</v>
      </c>
      <c r="F393" s="17" t="s">
        <v>1441</v>
      </c>
      <c r="G393" s="19" t="str">
        <f>INDEX(Table12[[#This Row],[State]],MATCH(Orders!F393,Table12[[#This Row],[Customer ID]],0))</f>
        <v>Arkansas</v>
      </c>
      <c r="H393" s="17" t="s">
        <v>1445</v>
      </c>
      <c r="I393" s="19">
        <v>6</v>
      </c>
      <c r="J393" s="17" t="s">
        <v>70</v>
      </c>
      <c r="K393" s="10">
        <v>30</v>
      </c>
      <c r="L393" s="25" t="str">
        <f>IF(Orders!$K393&lt;=50,"Low",IF(Orders!$K393&gt;=200000,"High","Medium"))</f>
        <v>Low</v>
      </c>
    </row>
    <row r="394" spans="1:12" x14ac:dyDescent="0.35">
      <c r="A394" s="11">
        <v>6718</v>
      </c>
      <c r="B394" s="13" t="s">
        <v>1440</v>
      </c>
      <c r="C394" s="14">
        <v>43563</v>
      </c>
      <c r="D394" s="14">
        <v>43570</v>
      </c>
      <c r="E394" s="13" t="s">
        <v>19</v>
      </c>
      <c r="F394" s="13" t="s">
        <v>1441</v>
      </c>
      <c r="G394" s="15" t="str">
        <f>INDEX(Table12[[#This Row],[State]],MATCH(Orders!F394,Table12[[#This Row],[Customer ID]],0))</f>
        <v>Arkansas</v>
      </c>
      <c r="H394" s="13" t="s">
        <v>864</v>
      </c>
      <c r="I394" s="15">
        <v>4</v>
      </c>
      <c r="J394" s="13" t="s">
        <v>31</v>
      </c>
      <c r="K394" s="16">
        <v>25.92</v>
      </c>
      <c r="L394" s="24" t="str">
        <f>IF(Orders!$K394&lt;=50,"Low",IF(Orders!$K394&gt;=200000,"High","Medium"))</f>
        <v>Low</v>
      </c>
    </row>
    <row r="395" spans="1:12" x14ac:dyDescent="0.35">
      <c r="A395" s="12">
        <v>6719</v>
      </c>
      <c r="B395" s="17" t="s">
        <v>1440</v>
      </c>
      <c r="C395" s="18">
        <v>43563</v>
      </c>
      <c r="D395" s="18">
        <v>43570</v>
      </c>
      <c r="E395" s="17" t="s">
        <v>19</v>
      </c>
      <c r="F395" s="17" t="s">
        <v>1441</v>
      </c>
      <c r="G395" s="19" t="str">
        <f>INDEX(Table12[[#This Row],[State]],MATCH(Orders!F395,Table12[[#This Row],[Customer ID]],0))</f>
        <v>Arkansas</v>
      </c>
      <c r="H395" s="17" t="s">
        <v>1447</v>
      </c>
      <c r="I395" s="19">
        <v>4</v>
      </c>
      <c r="J395" s="17" t="s">
        <v>70</v>
      </c>
      <c r="K395" s="10">
        <v>159.91999999999999</v>
      </c>
      <c r="L395" s="25" t="str">
        <f>IF(Orders!$K395&lt;=50,"Low",IF(Orders!$K395&gt;=200000,"High","Medium"))</f>
        <v>Medium</v>
      </c>
    </row>
    <row r="396" spans="1:12" x14ac:dyDescent="0.35">
      <c r="A396" s="11">
        <v>1560</v>
      </c>
      <c r="B396" s="13" t="s">
        <v>1449</v>
      </c>
      <c r="C396" s="14">
        <v>43564</v>
      </c>
      <c r="D396" s="14">
        <v>43568</v>
      </c>
      <c r="E396" s="13" t="s">
        <v>19</v>
      </c>
      <c r="F396" s="13" t="s">
        <v>1450</v>
      </c>
      <c r="G396" s="15" t="str">
        <f>INDEX(Table12[[#This Row],[State]],MATCH(Orders!F396,Table12[[#This Row],[Customer ID]],0))</f>
        <v>Washington</v>
      </c>
      <c r="H396" s="13" t="s">
        <v>1452</v>
      </c>
      <c r="I396" s="15">
        <v>9</v>
      </c>
      <c r="J396" s="13" t="s">
        <v>70</v>
      </c>
      <c r="K396" s="16">
        <v>35352</v>
      </c>
      <c r="L396" s="24" t="str">
        <f>IF(Orders!$K396&lt;=50,"Low",IF(Orders!$K396&gt;=200000,"High","Medium"))</f>
        <v>Medium</v>
      </c>
    </row>
    <row r="397" spans="1:12" x14ac:dyDescent="0.35">
      <c r="A397" s="12">
        <v>3054</v>
      </c>
      <c r="B397" s="17" t="s">
        <v>1454</v>
      </c>
      <c r="C397" s="18">
        <v>43564</v>
      </c>
      <c r="D397" s="18">
        <v>43569</v>
      </c>
      <c r="E397" s="17" t="s">
        <v>94</v>
      </c>
      <c r="F397" s="17" t="s">
        <v>1455</v>
      </c>
      <c r="G397" s="19" t="str">
        <f>INDEX(Table12[[#This Row],[State]],MATCH(Orders!F397,Table12[[#This Row],[Customer ID]],0))</f>
        <v>Michigan</v>
      </c>
      <c r="H397" s="17" t="s">
        <v>1369</v>
      </c>
      <c r="I397" s="19">
        <v>2</v>
      </c>
      <c r="J397" s="17" t="s">
        <v>31</v>
      </c>
      <c r="K397" s="10">
        <v>517.9</v>
      </c>
      <c r="L397" s="25" t="str">
        <f>IF(Orders!$K397&lt;=50,"Low",IF(Orders!$K397&gt;=200000,"High","Medium"))</f>
        <v>Medium</v>
      </c>
    </row>
    <row r="398" spans="1:12" x14ac:dyDescent="0.35">
      <c r="A398" s="11">
        <v>3055</v>
      </c>
      <c r="B398" s="13" t="s">
        <v>1454</v>
      </c>
      <c r="C398" s="14">
        <v>43564</v>
      </c>
      <c r="D398" s="14">
        <v>43569</v>
      </c>
      <c r="E398" s="13" t="s">
        <v>94</v>
      </c>
      <c r="F398" s="13" t="s">
        <v>1455</v>
      </c>
      <c r="G398" s="15" t="str">
        <f>INDEX(Table12[[#This Row],[State]],MATCH(Orders!F398,Table12[[#This Row],[Customer ID]],0))</f>
        <v>Michigan</v>
      </c>
      <c r="H398" s="13" t="s">
        <v>1458</v>
      </c>
      <c r="I398" s="15">
        <v>2</v>
      </c>
      <c r="J398" s="13" t="s">
        <v>70</v>
      </c>
      <c r="K398" s="16">
        <v>5.28</v>
      </c>
      <c r="L398" s="24" t="str">
        <f>IF(Orders!$K398&lt;=50,"Low",IF(Orders!$K398&gt;=200000,"High","Medium"))</f>
        <v>Low</v>
      </c>
    </row>
    <row r="399" spans="1:12" x14ac:dyDescent="0.35">
      <c r="A399" s="12">
        <v>5400</v>
      </c>
      <c r="B399" s="17" t="s">
        <v>1460</v>
      </c>
      <c r="C399" s="18">
        <v>43564</v>
      </c>
      <c r="D399" s="18">
        <v>43569</v>
      </c>
      <c r="E399" s="17" t="s">
        <v>19</v>
      </c>
      <c r="F399" s="17" t="s">
        <v>1461</v>
      </c>
      <c r="G399" s="19" t="str">
        <f>INDEX(Table12[[#This Row],[State]],MATCH(Orders!F399,Table12[[#This Row],[Customer ID]],0))</f>
        <v>California</v>
      </c>
      <c r="H399" s="17" t="s">
        <v>1463</v>
      </c>
      <c r="I399" s="19">
        <v>5</v>
      </c>
      <c r="J399" s="17" t="s">
        <v>70</v>
      </c>
      <c r="K399" s="10">
        <v>556665</v>
      </c>
      <c r="L399" s="25" t="str">
        <f>IF(Orders!$K399&lt;=50,"Low",IF(Orders!$K399&gt;=200000,"High","Medium"))</f>
        <v>High</v>
      </c>
    </row>
    <row r="400" spans="1:12" x14ac:dyDescent="0.35">
      <c r="A400" s="11">
        <v>900</v>
      </c>
      <c r="B400" s="13" t="s">
        <v>1465</v>
      </c>
      <c r="C400" s="14">
        <v>43565</v>
      </c>
      <c r="D400" s="14">
        <v>43567</v>
      </c>
      <c r="E400" s="13" t="s">
        <v>38</v>
      </c>
      <c r="F400" s="13" t="s">
        <v>544</v>
      </c>
      <c r="G400" s="15" t="str">
        <f>INDEX(Table12[[#This Row],[State]],MATCH(Orders!F400,Table12[[#This Row],[Customer ID]],0))</f>
        <v>Ohio</v>
      </c>
      <c r="H400" s="13" t="s">
        <v>1466</v>
      </c>
      <c r="I400" s="15">
        <v>2</v>
      </c>
      <c r="J400" s="13" t="s">
        <v>70</v>
      </c>
      <c r="K400" s="16">
        <v>8904</v>
      </c>
      <c r="L400" s="24" t="str">
        <f>IF(Orders!$K400&lt;=50,"Low",IF(Orders!$K400&gt;=200000,"High","Medium"))</f>
        <v>Medium</v>
      </c>
    </row>
    <row r="401" spans="1:12" x14ac:dyDescent="0.35">
      <c r="A401" s="12">
        <v>4500</v>
      </c>
      <c r="B401" s="17" t="s">
        <v>1468</v>
      </c>
      <c r="C401" s="18">
        <v>43565</v>
      </c>
      <c r="D401" s="18">
        <v>43571</v>
      </c>
      <c r="E401" s="17" t="s">
        <v>19</v>
      </c>
      <c r="F401" s="17" t="s">
        <v>1469</v>
      </c>
      <c r="G401" s="19" t="str">
        <f>INDEX(Table12[[#This Row],[State]],MATCH(Orders!F401,Table12[[#This Row],[Customer ID]],0))</f>
        <v>California</v>
      </c>
      <c r="H401" s="17" t="s">
        <v>1472</v>
      </c>
      <c r="I401" s="19">
        <v>2</v>
      </c>
      <c r="J401" s="17" t="s">
        <v>70</v>
      </c>
      <c r="K401" s="10">
        <v>12.96</v>
      </c>
      <c r="L401" s="25" t="str">
        <f>IF(Orders!$K401&lt;=50,"Low",IF(Orders!$K401&gt;=200000,"High","Medium"))</f>
        <v>Low</v>
      </c>
    </row>
    <row r="402" spans="1:12" x14ac:dyDescent="0.35">
      <c r="A402" s="11">
        <v>4501</v>
      </c>
      <c r="B402" s="13" t="s">
        <v>1468</v>
      </c>
      <c r="C402" s="14">
        <v>43565</v>
      </c>
      <c r="D402" s="14">
        <v>43571</v>
      </c>
      <c r="E402" s="13" t="s">
        <v>19</v>
      </c>
      <c r="F402" s="13" t="s">
        <v>1469</v>
      </c>
      <c r="G402" s="15" t="str">
        <f>INDEX(Table12[[#This Row],[State]],MATCH(Orders!F402,Table12[[#This Row],[Customer ID]],0))</f>
        <v>California</v>
      </c>
      <c r="H402" s="13" t="s">
        <v>647</v>
      </c>
      <c r="I402" s="15">
        <v>5</v>
      </c>
      <c r="J402" s="13" t="s">
        <v>70</v>
      </c>
      <c r="K402" s="16">
        <v>23.2</v>
      </c>
      <c r="L402" s="24" t="str">
        <f>IF(Orders!$K402&lt;=50,"Low",IF(Orders!$K402&gt;=200000,"High","Medium"))</f>
        <v>Low</v>
      </c>
    </row>
    <row r="403" spans="1:12" x14ac:dyDescent="0.35">
      <c r="A403" s="12">
        <v>6736</v>
      </c>
      <c r="B403" s="17" t="s">
        <v>1474</v>
      </c>
      <c r="C403" s="18">
        <v>43565</v>
      </c>
      <c r="D403" s="18">
        <v>43572</v>
      </c>
      <c r="E403" s="17" t="s">
        <v>19</v>
      </c>
      <c r="F403" s="17" t="s">
        <v>1475</v>
      </c>
      <c r="G403" s="19" t="str">
        <f>INDEX(Table12[[#This Row],[State]],MATCH(Orders!F403,Table12[[#This Row],[Customer ID]],0))</f>
        <v>California</v>
      </c>
      <c r="H403" s="17" t="s">
        <v>1477</v>
      </c>
      <c r="I403" s="19">
        <v>3</v>
      </c>
      <c r="J403" s="17" t="s">
        <v>70</v>
      </c>
      <c r="K403" s="10">
        <v>113.76</v>
      </c>
      <c r="L403" s="25" t="str">
        <f>IF(Orders!$K403&lt;=50,"Low",IF(Orders!$K403&gt;=200000,"High","Medium"))</f>
        <v>Medium</v>
      </c>
    </row>
    <row r="404" spans="1:12" x14ac:dyDescent="0.35">
      <c r="A404" s="11">
        <v>6737</v>
      </c>
      <c r="B404" s="13" t="s">
        <v>1474</v>
      </c>
      <c r="C404" s="14">
        <v>43565</v>
      </c>
      <c r="D404" s="14">
        <v>43572</v>
      </c>
      <c r="E404" s="13" t="s">
        <v>19</v>
      </c>
      <c r="F404" s="13" t="s">
        <v>1475</v>
      </c>
      <c r="G404" s="15" t="str">
        <f>INDEX(Table12[[#This Row],[State]],MATCH(Orders!F404,Table12[[#This Row],[Customer ID]],0))</f>
        <v>California</v>
      </c>
      <c r="H404" s="13" t="s">
        <v>1479</v>
      </c>
      <c r="I404" s="15">
        <v>3</v>
      </c>
      <c r="J404" s="13" t="s">
        <v>70</v>
      </c>
      <c r="K404" s="16">
        <v>579.51</v>
      </c>
      <c r="L404" s="24" t="str">
        <f>IF(Orders!$K404&lt;=50,"Low",IF(Orders!$K404&gt;=200000,"High","Medium"))</f>
        <v>Medium</v>
      </c>
    </row>
    <row r="405" spans="1:12" x14ac:dyDescent="0.35">
      <c r="A405" s="12">
        <v>6738</v>
      </c>
      <c r="B405" s="17" t="s">
        <v>1474</v>
      </c>
      <c r="C405" s="18">
        <v>43565</v>
      </c>
      <c r="D405" s="18">
        <v>43572</v>
      </c>
      <c r="E405" s="17" t="s">
        <v>19</v>
      </c>
      <c r="F405" s="17" t="s">
        <v>1475</v>
      </c>
      <c r="G405" s="19" t="str">
        <f>INDEX(Table12[[#This Row],[State]],MATCH(Orders!F405,Table12[[#This Row],[Customer ID]],0))</f>
        <v>California</v>
      </c>
      <c r="H405" s="17" t="s">
        <v>1481</v>
      </c>
      <c r="I405" s="19">
        <v>9</v>
      </c>
      <c r="J405" s="17" t="s">
        <v>70</v>
      </c>
      <c r="K405" s="10">
        <v>150.66</v>
      </c>
      <c r="L405" s="25" t="str">
        <f>IF(Orders!$K405&lt;=50,"Low",IF(Orders!$K405&gt;=200000,"High","Medium"))</f>
        <v>Medium</v>
      </c>
    </row>
    <row r="406" spans="1:12" x14ac:dyDescent="0.35">
      <c r="A406" s="11">
        <v>6739</v>
      </c>
      <c r="B406" s="13" t="s">
        <v>1474</v>
      </c>
      <c r="C406" s="14">
        <v>43565</v>
      </c>
      <c r="D406" s="14">
        <v>43572</v>
      </c>
      <c r="E406" s="13" t="s">
        <v>19</v>
      </c>
      <c r="F406" s="13" t="s">
        <v>1475</v>
      </c>
      <c r="G406" s="15" t="str">
        <f>INDEX(Table12[[#This Row],[State]],MATCH(Orders!F406,Table12[[#This Row],[Customer ID]],0))</f>
        <v>California</v>
      </c>
      <c r="H406" s="13" t="s">
        <v>1483</v>
      </c>
      <c r="I406" s="15">
        <v>4</v>
      </c>
      <c r="J406" s="13" t="s">
        <v>31</v>
      </c>
      <c r="K406" s="16">
        <v>48032</v>
      </c>
      <c r="L406" s="24" t="str">
        <f>IF(Orders!$K406&lt;=50,"Low",IF(Orders!$K406&gt;=200000,"High","Medium"))</f>
        <v>Medium</v>
      </c>
    </row>
    <row r="407" spans="1:12" x14ac:dyDescent="0.35">
      <c r="A407" s="12">
        <v>7474</v>
      </c>
      <c r="B407" s="17" t="s">
        <v>1485</v>
      </c>
      <c r="C407" s="18">
        <v>43565</v>
      </c>
      <c r="D407" s="18">
        <v>43570</v>
      </c>
      <c r="E407" s="17" t="s">
        <v>19</v>
      </c>
      <c r="F407" s="17" t="s">
        <v>1486</v>
      </c>
      <c r="G407" s="19" t="str">
        <f>INDEX(Table12[[#This Row],[State]],MATCH(Orders!F407,Table12[[#This Row],[Customer ID]],0))</f>
        <v>Illinois</v>
      </c>
      <c r="H407" s="17" t="s">
        <v>1488</v>
      </c>
      <c r="I407" s="19">
        <v>4</v>
      </c>
      <c r="J407" s="17" t="s">
        <v>70</v>
      </c>
      <c r="K407" s="10">
        <v>13568</v>
      </c>
      <c r="L407" s="25" t="str">
        <f>IF(Orders!$K407&lt;=50,"Low",IF(Orders!$K407&gt;=200000,"High","Medium"))</f>
        <v>Medium</v>
      </c>
    </row>
    <row r="408" spans="1:12" x14ac:dyDescent="0.35">
      <c r="A408" s="11">
        <v>1130</v>
      </c>
      <c r="B408" s="13" t="s">
        <v>1490</v>
      </c>
      <c r="C408" s="14">
        <v>43567</v>
      </c>
      <c r="D408" s="14">
        <v>43571</v>
      </c>
      <c r="E408" s="13" t="s">
        <v>19</v>
      </c>
      <c r="F408" s="13" t="s">
        <v>1491</v>
      </c>
      <c r="G408" s="15" t="str">
        <f>INDEX(Table12[[#This Row],[State]],MATCH(Orders!F408,Table12[[#This Row],[Customer ID]],0))</f>
        <v>Virginia</v>
      </c>
      <c r="H408" s="13" t="s">
        <v>1493</v>
      </c>
      <c r="I408" s="15">
        <v>4</v>
      </c>
      <c r="J408" s="13" t="s">
        <v>70</v>
      </c>
      <c r="K408" s="16">
        <v>343.92</v>
      </c>
      <c r="L408" s="24" t="str">
        <f>IF(Orders!$K408&lt;=50,"Low",IF(Orders!$K408&gt;=200000,"High","Medium"))</f>
        <v>Medium</v>
      </c>
    </row>
    <row r="409" spans="1:12" x14ac:dyDescent="0.35">
      <c r="A409" s="12">
        <v>1131</v>
      </c>
      <c r="B409" s="17" t="s">
        <v>1490</v>
      </c>
      <c r="C409" s="18">
        <v>43567</v>
      </c>
      <c r="D409" s="18">
        <v>43571</v>
      </c>
      <c r="E409" s="17" t="s">
        <v>19</v>
      </c>
      <c r="F409" s="17" t="s">
        <v>1491</v>
      </c>
      <c r="G409" s="19" t="str">
        <f>INDEX(Table12[[#This Row],[State]],MATCH(Orders!F409,Table12[[#This Row],[Customer ID]],0))</f>
        <v>Virginia</v>
      </c>
      <c r="H409" s="17" t="s">
        <v>1495</v>
      </c>
      <c r="I409" s="19">
        <v>1</v>
      </c>
      <c r="J409" s="17" t="s">
        <v>70</v>
      </c>
      <c r="K409" s="10">
        <v>40.99</v>
      </c>
      <c r="L409" s="25" t="str">
        <f>IF(Orders!$K409&lt;=50,"Low",IF(Orders!$K409&gt;=200000,"High","Medium"))</f>
        <v>Low</v>
      </c>
    </row>
    <row r="410" spans="1:12" x14ac:dyDescent="0.35">
      <c r="A410" s="11">
        <v>1132</v>
      </c>
      <c r="B410" s="13" t="s">
        <v>1490</v>
      </c>
      <c r="C410" s="14">
        <v>43567</v>
      </c>
      <c r="D410" s="14">
        <v>43571</v>
      </c>
      <c r="E410" s="13" t="s">
        <v>19</v>
      </c>
      <c r="F410" s="13" t="s">
        <v>1491</v>
      </c>
      <c r="G410" s="15" t="str">
        <f>INDEX(Table12[[#This Row],[State]],MATCH(Orders!F410,Table12[[#This Row],[Customer ID]],0))</f>
        <v>Virginia</v>
      </c>
      <c r="H410" s="13" t="s">
        <v>1497</v>
      </c>
      <c r="I410" s="15">
        <v>5</v>
      </c>
      <c r="J410" s="13" t="s">
        <v>70</v>
      </c>
      <c r="K410" s="16">
        <v>63.9</v>
      </c>
      <c r="L410" s="24" t="str">
        <f>IF(Orders!$K410&lt;=50,"Low",IF(Orders!$K410&gt;=200000,"High","Medium"))</f>
        <v>Medium</v>
      </c>
    </row>
    <row r="411" spans="1:12" x14ac:dyDescent="0.35">
      <c r="A411" s="12">
        <v>5775</v>
      </c>
      <c r="B411" s="17" t="s">
        <v>1499</v>
      </c>
      <c r="C411" s="18">
        <v>43567</v>
      </c>
      <c r="D411" s="18">
        <v>43571</v>
      </c>
      <c r="E411" s="17" t="s">
        <v>19</v>
      </c>
      <c r="F411" s="17" t="s">
        <v>1500</v>
      </c>
      <c r="G411" s="19" t="str">
        <f>INDEX(Table12[[#This Row],[State]],MATCH(Orders!F411,Table12[[#This Row],[Customer ID]],0))</f>
        <v>California</v>
      </c>
      <c r="H411" s="17" t="s">
        <v>604</v>
      </c>
      <c r="I411" s="19">
        <v>7</v>
      </c>
      <c r="J411" s="17" t="s">
        <v>31</v>
      </c>
      <c r="K411" s="10">
        <v>638288</v>
      </c>
      <c r="L411" s="25" t="str">
        <f>IF(Orders!$K411&lt;=50,"Low",IF(Orders!$K411&gt;=200000,"High","Medium"))</f>
        <v>High</v>
      </c>
    </row>
    <row r="412" spans="1:12" x14ac:dyDescent="0.35">
      <c r="A412" s="11">
        <v>5776</v>
      </c>
      <c r="B412" s="13" t="s">
        <v>1499</v>
      </c>
      <c r="C412" s="14">
        <v>43567</v>
      </c>
      <c r="D412" s="14">
        <v>43571</v>
      </c>
      <c r="E412" s="13" t="s">
        <v>19</v>
      </c>
      <c r="F412" s="13" t="s">
        <v>1500</v>
      </c>
      <c r="G412" s="15" t="str">
        <f>INDEX(Table12[[#This Row],[State]],MATCH(Orders!F412,Table12[[#This Row],[Customer ID]],0))</f>
        <v>California</v>
      </c>
      <c r="H412" s="13" t="s">
        <v>1502</v>
      </c>
      <c r="I412" s="15">
        <v>1</v>
      </c>
      <c r="J412" s="13" t="s">
        <v>70</v>
      </c>
      <c r="K412" s="16">
        <v>13208</v>
      </c>
      <c r="L412" s="24" t="str">
        <f>IF(Orders!$K412&lt;=50,"Low",IF(Orders!$K412&gt;=200000,"High","Medium"))</f>
        <v>Medium</v>
      </c>
    </row>
    <row r="413" spans="1:12" x14ac:dyDescent="0.35">
      <c r="A413" s="12">
        <v>7361</v>
      </c>
      <c r="B413" s="17" t="s">
        <v>1504</v>
      </c>
      <c r="C413" s="18">
        <v>43567</v>
      </c>
      <c r="D413" s="18">
        <v>43569</v>
      </c>
      <c r="E413" s="17" t="s">
        <v>38</v>
      </c>
      <c r="F413" s="17" t="s">
        <v>1505</v>
      </c>
      <c r="G413" s="19" t="str">
        <f>INDEX(Table12[[#This Row],[State]],MATCH(Orders!F413,Table12[[#This Row],[Customer ID]],0))</f>
        <v>California</v>
      </c>
      <c r="H413" s="17" t="s">
        <v>598</v>
      </c>
      <c r="I413" s="19">
        <v>3</v>
      </c>
      <c r="J413" s="17" t="s">
        <v>31</v>
      </c>
      <c r="K413" s="10">
        <v>19.440000000000001</v>
      </c>
      <c r="L413" s="25" t="str">
        <f>IF(Orders!$K413&lt;=50,"Low",IF(Orders!$K413&gt;=200000,"High","Medium"))</f>
        <v>Low</v>
      </c>
    </row>
    <row r="414" spans="1:12" x14ac:dyDescent="0.35">
      <c r="A414" s="11">
        <v>7362</v>
      </c>
      <c r="B414" s="13" t="s">
        <v>1504</v>
      </c>
      <c r="C414" s="14">
        <v>43567</v>
      </c>
      <c r="D414" s="14">
        <v>43569</v>
      </c>
      <c r="E414" s="13" t="s">
        <v>38</v>
      </c>
      <c r="F414" s="13" t="s">
        <v>1505</v>
      </c>
      <c r="G414" s="15" t="str">
        <f>INDEX(Table12[[#This Row],[State]],MATCH(Orders!F414,Table12[[#This Row],[Customer ID]],0))</f>
        <v>California</v>
      </c>
      <c r="H414" s="13" t="s">
        <v>1507</v>
      </c>
      <c r="I414" s="15">
        <v>3</v>
      </c>
      <c r="J414" s="13" t="s">
        <v>70</v>
      </c>
      <c r="K414" s="16">
        <v>194352</v>
      </c>
      <c r="L414" s="24" t="str">
        <f>IF(Orders!$K414&lt;=50,"Low",IF(Orders!$K414&gt;=200000,"High","Medium"))</f>
        <v>Medium</v>
      </c>
    </row>
    <row r="415" spans="1:12" x14ac:dyDescent="0.35">
      <c r="A415" s="12">
        <v>7363</v>
      </c>
      <c r="B415" s="17" t="s">
        <v>1504</v>
      </c>
      <c r="C415" s="18">
        <v>43567</v>
      </c>
      <c r="D415" s="18">
        <v>43569</v>
      </c>
      <c r="E415" s="17" t="s">
        <v>38</v>
      </c>
      <c r="F415" s="17" t="s">
        <v>1505</v>
      </c>
      <c r="G415" s="19" t="str">
        <f>INDEX(Table12[[#This Row],[State]],MATCH(Orders!F415,Table12[[#This Row],[Customer ID]],0))</f>
        <v>California</v>
      </c>
      <c r="H415" s="17" t="s">
        <v>1509</v>
      </c>
      <c r="I415" s="19">
        <v>3</v>
      </c>
      <c r="J415" s="17" t="s">
        <v>70</v>
      </c>
      <c r="K415" s="10">
        <v>36624</v>
      </c>
      <c r="L415" s="25" t="str">
        <f>IF(Orders!$K415&lt;=50,"Low",IF(Orders!$K415&gt;=200000,"High","Medium"))</f>
        <v>Medium</v>
      </c>
    </row>
    <row r="416" spans="1:12" x14ac:dyDescent="0.35">
      <c r="A416" s="11">
        <v>9135</v>
      </c>
      <c r="B416" s="13" t="s">
        <v>1511</v>
      </c>
      <c r="C416" s="14">
        <v>43567</v>
      </c>
      <c r="D416" s="14">
        <v>43572</v>
      </c>
      <c r="E416" s="13" t="s">
        <v>19</v>
      </c>
      <c r="F416" s="13" t="s">
        <v>1303</v>
      </c>
      <c r="G416" s="15" t="str">
        <f>INDEX(Table12[[#This Row],[State]],MATCH(Orders!F416,Table12[[#This Row],[Customer ID]],0))</f>
        <v>North Carolina</v>
      </c>
      <c r="H416" s="13" t="s">
        <v>1285</v>
      </c>
      <c r="I416" s="15">
        <v>3</v>
      </c>
      <c r="J416" s="13" t="s">
        <v>31</v>
      </c>
      <c r="K416" s="16">
        <v>129552</v>
      </c>
      <c r="L416" s="24" t="str">
        <f>IF(Orders!$K416&lt;=50,"Low",IF(Orders!$K416&gt;=200000,"High","Medium"))</f>
        <v>Medium</v>
      </c>
    </row>
    <row r="417" spans="1:12" x14ac:dyDescent="0.35">
      <c r="A417" s="12">
        <v>9136</v>
      </c>
      <c r="B417" s="17" t="s">
        <v>1511</v>
      </c>
      <c r="C417" s="18">
        <v>43567</v>
      </c>
      <c r="D417" s="18">
        <v>43572</v>
      </c>
      <c r="E417" s="17" t="s">
        <v>19</v>
      </c>
      <c r="F417" s="17" t="s">
        <v>1303</v>
      </c>
      <c r="G417" s="19" t="str">
        <f>INDEX(Table12[[#This Row],[State]],MATCH(Orders!F417,Table12[[#This Row],[Customer ID]],0))</f>
        <v>North Carolina</v>
      </c>
      <c r="H417" s="17" t="s">
        <v>1513</v>
      </c>
      <c r="I417" s="19">
        <v>1</v>
      </c>
      <c r="J417" s="17" t="s">
        <v>70</v>
      </c>
      <c r="K417" s="10">
        <v>51984</v>
      </c>
      <c r="L417" s="25" t="str">
        <f>IF(Orders!$K417&lt;=50,"Low",IF(Orders!$K417&gt;=200000,"High","Medium"))</f>
        <v>Medium</v>
      </c>
    </row>
    <row r="418" spans="1:12" x14ac:dyDescent="0.35">
      <c r="A418" s="11">
        <v>9137</v>
      </c>
      <c r="B418" s="13" t="s">
        <v>1511</v>
      </c>
      <c r="C418" s="14">
        <v>43567</v>
      </c>
      <c r="D418" s="14">
        <v>43572</v>
      </c>
      <c r="E418" s="13" t="s">
        <v>19</v>
      </c>
      <c r="F418" s="13" t="s">
        <v>1303</v>
      </c>
      <c r="G418" s="15" t="str">
        <f>INDEX(Table12[[#This Row],[State]],MATCH(Orders!F418,Table12[[#This Row],[Customer ID]],0))</f>
        <v>North Carolina</v>
      </c>
      <c r="H418" s="13" t="s">
        <v>1515</v>
      </c>
      <c r="I418" s="15">
        <v>3</v>
      </c>
      <c r="J418" s="13" t="s">
        <v>70</v>
      </c>
      <c r="K418" s="16">
        <v>10272</v>
      </c>
      <c r="L418" s="24" t="str">
        <f>IF(Orders!$K418&lt;=50,"Low",IF(Orders!$K418&gt;=200000,"High","Medium"))</f>
        <v>Medium</v>
      </c>
    </row>
    <row r="419" spans="1:12" x14ac:dyDescent="0.35">
      <c r="A419" s="12">
        <v>7775</v>
      </c>
      <c r="B419" s="17" t="s">
        <v>1517</v>
      </c>
      <c r="C419" s="18">
        <v>43568</v>
      </c>
      <c r="D419" s="18">
        <v>43570</v>
      </c>
      <c r="E419" s="17" t="s">
        <v>38</v>
      </c>
      <c r="F419" s="17" t="s">
        <v>1518</v>
      </c>
      <c r="G419" s="19" t="str">
        <f>INDEX(Table12[[#This Row],[State]],MATCH(Orders!F419,Table12[[#This Row],[Customer ID]],0))</f>
        <v>California</v>
      </c>
      <c r="H419" s="17" t="s">
        <v>1520</v>
      </c>
      <c r="I419" s="19">
        <v>3</v>
      </c>
      <c r="J419" s="17" t="s">
        <v>70</v>
      </c>
      <c r="K419" s="10">
        <v>6.12</v>
      </c>
      <c r="L419" s="25" t="str">
        <f>IF(Orders!$K419&lt;=50,"Low",IF(Orders!$K419&gt;=200000,"High","Medium"))</f>
        <v>Low</v>
      </c>
    </row>
    <row r="420" spans="1:12" x14ac:dyDescent="0.35">
      <c r="A420" s="11">
        <v>418</v>
      </c>
      <c r="B420" s="13" t="s">
        <v>1522</v>
      </c>
      <c r="C420" s="14">
        <v>43569</v>
      </c>
      <c r="D420" s="14">
        <v>43573</v>
      </c>
      <c r="E420" s="13" t="s">
        <v>19</v>
      </c>
      <c r="F420" s="13" t="s">
        <v>1523</v>
      </c>
      <c r="G420" s="15" t="str">
        <f>INDEX(Table12[[#This Row],[State]],MATCH(Orders!F420,Table12[[#This Row],[Customer ID]],0))</f>
        <v>California</v>
      </c>
      <c r="H420" s="13" t="s">
        <v>1525</v>
      </c>
      <c r="I420" s="15">
        <v>5</v>
      </c>
      <c r="J420" s="13" t="s">
        <v>31</v>
      </c>
      <c r="K420" s="16">
        <v>383.8</v>
      </c>
      <c r="L420" s="24" t="str">
        <f>IF(Orders!$K420&lt;=50,"Low",IF(Orders!$K420&gt;=200000,"High","Medium"))</f>
        <v>Medium</v>
      </c>
    </row>
    <row r="421" spans="1:12" x14ac:dyDescent="0.35">
      <c r="A421" s="12">
        <v>1980</v>
      </c>
      <c r="B421" s="17" t="s">
        <v>1527</v>
      </c>
      <c r="C421" s="18">
        <v>43569</v>
      </c>
      <c r="D421" s="18">
        <v>43569</v>
      </c>
      <c r="E421" s="17" t="s">
        <v>208</v>
      </c>
      <c r="F421" s="17" t="s">
        <v>1158</v>
      </c>
      <c r="G421" s="19" t="str">
        <f>INDEX(Table12[[#This Row],[State]],MATCH(Orders!F421,Table12[[#This Row],[Customer ID]],0))</f>
        <v>Arizona</v>
      </c>
      <c r="H421" s="17" t="s">
        <v>1528</v>
      </c>
      <c r="I421" s="19">
        <v>4</v>
      </c>
      <c r="J421" s="17" t="s">
        <v>70</v>
      </c>
      <c r="K421" s="10">
        <v>933536</v>
      </c>
      <c r="L421" s="25" t="str">
        <f>IF(Orders!$K421&lt;=50,"Low",IF(Orders!$K421&gt;=200000,"High","Medium"))</f>
        <v>High</v>
      </c>
    </row>
    <row r="422" spans="1:12" x14ac:dyDescent="0.35">
      <c r="A422" s="11">
        <v>1981</v>
      </c>
      <c r="B422" s="13" t="s">
        <v>1527</v>
      </c>
      <c r="C422" s="14">
        <v>43569</v>
      </c>
      <c r="D422" s="14">
        <v>43569</v>
      </c>
      <c r="E422" s="13" t="s">
        <v>208</v>
      </c>
      <c r="F422" s="13" t="s">
        <v>1158</v>
      </c>
      <c r="G422" s="15" t="str">
        <f>INDEX(Table12[[#This Row],[State]],MATCH(Orders!F422,Table12[[#This Row],[Customer ID]],0))</f>
        <v>Arizona</v>
      </c>
      <c r="H422" s="13" t="s">
        <v>1530</v>
      </c>
      <c r="I422" s="15">
        <v>4</v>
      </c>
      <c r="J422" s="13" t="s">
        <v>70</v>
      </c>
      <c r="K422" s="16">
        <v>42976</v>
      </c>
      <c r="L422" s="24" t="str">
        <f>IF(Orders!$K422&lt;=50,"Low",IF(Orders!$K422&gt;=200000,"High","Medium"))</f>
        <v>Medium</v>
      </c>
    </row>
    <row r="423" spans="1:12" x14ac:dyDescent="0.35">
      <c r="A423" s="12">
        <v>2723</v>
      </c>
      <c r="B423" s="17" t="s">
        <v>1532</v>
      </c>
      <c r="C423" s="18">
        <v>43569</v>
      </c>
      <c r="D423" s="18">
        <v>43574</v>
      </c>
      <c r="E423" s="17" t="s">
        <v>94</v>
      </c>
      <c r="F423" s="17" t="s">
        <v>1533</v>
      </c>
      <c r="G423" s="19" t="str">
        <f>INDEX(Table12[[#This Row],[State]],MATCH(Orders!F423,Table12[[#This Row],[Customer ID]],0))</f>
        <v>Virginia</v>
      </c>
      <c r="H423" s="17" t="s">
        <v>821</v>
      </c>
      <c r="I423" s="19">
        <v>5</v>
      </c>
      <c r="J423" s="17" t="s">
        <v>70</v>
      </c>
      <c r="K423" s="10">
        <v>81.2</v>
      </c>
      <c r="L423" s="25" t="str">
        <f>IF(Orders!$K423&lt;=50,"Low",IF(Orders!$K423&gt;=200000,"High","Medium"))</f>
        <v>Medium</v>
      </c>
    </row>
    <row r="424" spans="1:12" x14ac:dyDescent="0.35">
      <c r="A424" s="11">
        <v>5890</v>
      </c>
      <c r="B424" s="13" t="s">
        <v>1536</v>
      </c>
      <c r="C424" s="14">
        <v>43569</v>
      </c>
      <c r="D424" s="14">
        <v>43572</v>
      </c>
      <c r="E424" s="13" t="s">
        <v>38</v>
      </c>
      <c r="F424" s="13" t="s">
        <v>1537</v>
      </c>
      <c r="G424" s="15" t="str">
        <f>INDEX(Table12[[#This Row],[State]],MATCH(Orders!F424,Table12[[#This Row],[Customer ID]],0))</f>
        <v>Maryland</v>
      </c>
      <c r="H424" s="13" t="s">
        <v>1540</v>
      </c>
      <c r="I424" s="15">
        <v>2</v>
      </c>
      <c r="J424" s="13" t="s">
        <v>70</v>
      </c>
      <c r="K424" s="16">
        <v>25.06</v>
      </c>
      <c r="L424" s="24" t="str">
        <f>IF(Orders!$K424&lt;=50,"Low",IF(Orders!$K424&gt;=200000,"High","Medium"))</f>
        <v>Low</v>
      </c>
    </row>
    <row r="425" spans="1:12" x14ac:dyDescent="0.35">
      <c r="A425" s="12">
        <v>430</v>
      </c>
      <c r="B425" s="17" t="s">
        <v>1542</v>
      </c>
      <c r="C425" s="18">
        <v>43570</v>
      </c>
      <c r="D425" s="18">
        <v>43576</v>
      </c>
      <c r="E425" s="17" t="s">
        <v>19</v>
      </c>
      <c r="F425" s="17" t="s">
        <v>1543</v>
      </c>
      <c r="G425" s="19" t="str">
        <f>INDEX(Table12[[#This Row],[State]],MATCH(Orders!F425,Table12[[#This Row],[Customer ID]],0))</f>
        <v>North Carolina</v>
      </c>
      <c r="H425" s="17" t="s">
        <v>1546</v>
      </c>
      <c r="I425" s="19">
        <v>2</v>
      </c>
      <c r="J425" s="17" t="s">
        <v>70</v>
      </c>
      <c r="K425" s="10">
        <v>189588</v>
      </c>
      <c r="L425" s="25" t="str">
        <f>IF(Orders!$K425&lt;=50,"Low",IF(Orders!$K425&gt;=200000,"High","Medium"))</f>
        <v>Medium</v>
      </c>
    </row>
    <row r="426" spans="1:12" x14ac:dyDescent="0.35">
      <c r="A426" s="11">
        <v>433</v>
      </c>
      <c r="B426" s="13" t="s">
        <v>1542</v>
      </c>
      <c r="C426" s="14">
        <v>43570</v>
      </c>
      <c r="D426" s="14">
        <v>43576</v>
      </c>
      <c r="E426" s="13" t="s">
        <v>19</v>
      </c>
      <c r="F426" s="13" t="s">
        <v>1543</v>
      </c>
      <c r="G426" s="15" t="str">
        <f>INDEX(Table12[[#This Row],[State]],MATCH(Orders!F426,Table12[[#This Row],[Customer ID]],0))</f>
        <v>North Carolina</v>
      </c>
      <c r="H426" s="13" t="s">
        <v>1548</v>
      </c>
      <c r="I426" s="15">
        <v>2</v>
      </c>
      <c r="J426" s="13" t="s">
        <v>70</v>
      </c>
      <c r="K426" s="16">
        <v>4768</v>
      </c>
      <c r="L426" s="24" t="str">
        <f>IF(Orders!$K426&lt;=50,"Low",IF(Orders!$K426&gt;=200000,"High","Medium"))</f>
        <v>Medium</v>
      </c>
    </row>
    <row r="427" spans="1:12" x14ac:dyDescent="0.35">
      <c r="A427" s="12">
        <v>552</v>
      </c>
      <c r="B427" s="17" t="s">
        <v>1550</v>
      </c>
      <c r="C427" s="18">
        <v>43570</v>
      </c>
      <c r="D427" s="18">
        <v>43572</v>
      </c>
      <c r="E427" s="17" t="s">
        <v>94</v>
      </c>
      <c r="F427" s="17" t="s">
        <v>1551</v>
      </c>
      <c r="G427" s="19" t="str">
        <f>INDEX(Table12[[#This Row],[State]],MATCH(Orders!F427,Table12[[#This Row],[Customer ID]],0))</f>
        <v>California</v>
      </c>
      <c r="H427" s="17" t="s">
        <v>1553</v>
      </c>
      <c r="I427" s="19">
        <v>2</v>
      </c>
      <c r="J427" s="17" t="s">
        <v>31</v>
      </c>
      <c r="K427" s="10">
        <v>1121568</v>
      </c>
      <c r="L427" s="25" t="str">
        <f>IF(Orders!$K427&lt;=50,"Low",IF(Orders!$K427&gt;=200000,"High","Medium"))</f>
        <v>High</v>
      </c>
    </row>
    <row r="428" spans="1:12" x14ac:dyDescent="0.35">
      <c r="A428" s="11">
        <v>1591</v>
      </c>
      <c r="B428" s="13" t="s">
        <v>1555</v>
      </c>
      <c r="C428" s="14">
        <v>43570</v>
      </c>
      <c r="D428" s="14">
        <v>43574</v>
      </c>
      <c r="E428" s="13" t="s">
        <v>19</v>
      </c>
      <c r="F428" s="13" t="s">
        <v>1070</v>
      </c>
      <c r="G428" s="15" t="str">
        <f>INDEX(Table12[[#This Row],[State]],MATCH(Orders!F428,Table12[[#This Row],[Customer ID]],0))</f>
        <v>Texas</v>
      </c>
      <c r="H428" s="13" t="s">
        <v>1557</v>
      </c>
      <c r="I428" s="15">
        <v>7</v>
      </c>
      <c r="J428" s="13" t="s">
        <v>70</v>
      </c>
      <c r="K428" s="16">
        <v>33488</v>
      </c>
      <c r="L428" s="24" t="str">
        <f>IF(Orders!$K428&lt;=50,"Low",IF(Orders!$K428&gt;=200000,"High","Medium"))</f>
        <v>Medium</v>
      </c>
    </row>
    <row r="429" spans="1:12" x14ac:dyDescent="0.35">
      <c r="A429" s="12">
        <v>1592</v>
      </c>
      <c r="B429" s="17" t="s">
        <v>1555</v>
      </c>
      <c r="C429" s="18">
        <v>43570</v>
      </c>
      <c r="D429" s="18">
        <v>43574</v>
      </c>
      <c r="E429" s="17" t="s">
        <v>19</v>
      </c>
      <c r="F429" s="17" t="s">
        <v>1070</v>
      </c>
      <c r="G429" s="19" t="str">
        <f>INDEX(Table12[[#This Row],[State]],MATCH(Orders!F429,Table12[[#This Row],[Customer ID]],0))</f>
        <v>Texas</v>
      </c>
      <c r="H429" s="17" t="s">
        <v>1559</v>
      </c>
      <c r="I429" s="19">
        <v>5</v>
      </c>
      <c r="J429" s="17" t="s">
        <v>70</v>
      </c>
      <c r="K429" s="10">
        <v>8.0399999999999991</v>
      </c>
      <c r="L429" s="25" t="str">
        <f>IF(Orders!$K429&lt;=50,"Low",IF(Orders!$K429&gt;=200000,"High","Medium"))</f>
        <v>Low</v>
      </c>
    </row>
    <row r="430" spans="1:12" x14ac:dyDescent="0.35">
      <c r="A430" s="11">
        <v>2253</v>
      </c>
      <c r="B430" s="13" t="s">
        <v>1561</v>
      </c>
      <c r="C430" s="14">
        <v>43570</v>
      </c>
      <c r="D430" s="14">
        <v>43572</v>
      </c>
      <c r="E430" s="13" t="s">
        <v>94</v>
      </c>
      <c r="F430" s="13" t="s">
        <v>1562</v>
      </c>
      <c r="G430" s="15" t="str">
        <f>INDEX(Table12[[#This Row],[State]],MATCH(Orders!F430,Table12[[#This Row],[Customer ID]],0))</f>
        <v>California</v>
      </c>
      <c r="H430" s="13" t="s">
        <v>1564</v>
      </c>
      <c r="I430" s="15">
        <v>3</v>
      </c>
      <c r="J430" s="13" t="s">
        <v>70</v>
      </c>
      <c r="K430" s="16">
        <v>143.69999999999999</v>
      </c>
      <c r="L430" s="24" t="str">
        <f>IF(Orders!$K430&lt;=50,"Low",IF(Orders!$K430&gt;=200000,"High","Medium"))</f>
        <v>Medium</v>
      </c>
    </row>
    <row r="431" spans="1:12" x14ac:dyDescent="0.35">
      <c r="A431" s="12">
        <v>4160</v>
      </c>
      <c r="B431" s="17" t="s">
        <v>1566</v>
      </c>
      <c r="C431" s="18">
        <v>43571</v>
      </c>
      <c r="D431" s="18">
        <v>43578</v>
      </c>
      <c r="E431" s="17" t="s">
        <v>19</v>
      </c>
      <c r="F431" s="17" t="s">
        <v>1567</v>
      </c>
      <c r="G431" s="19" t="str">
        <f>INDEX(Table12[[#This Row],[State]],MATCH(Orders!F431,Table12[[#This Row],[Customer ID]],0))</f>
        <v>Georgia</v>
      </c>
      <c r="H431" s="17" t="s">
        <v>1569</v>
      </c>
      <c r="I431" s="19">
        <v>3</v>
      </c>
      <c r="J431" s="17" t="s">
        <v>70</v>
      </c>
      <c r="K431" s="10">
        <v>12.84</v>
      </c>
      <c r="L431" s="25" t="str">
        <f>IF(Orders!$K431&lt;=50,"Low",IF(Orders!$K431&gt;=200000,"High","Medium"))</f>
        <v>Low</v>
      </c>
    </row>
    <row r="432" spans="1:12" x14ac:dyDescent="0.35">
      <c r="A432" s="11">
        <v>4278</v>
      </c>
      <c r="B432" s="13" t="s">
        <v>1571</v>
      </c>
      <c r="C432" s="14">
        <v>43571</v>
      </c>
      <c r="D432" s="14">
        <v>43575</v>
      </c>
      <c r="E432" s="13" t="s">
        <v>19</v>
      </c>
      <c r="F432" s="13" t="s">
        <v>1572</v>
      </c>
      <c r="G432" s="15" t="str">
        <f>INDEX(Table12[[#This Row],[State]],MATCH(Orders!F432,Table12[[#This Row],[Customer ID]],0))</f>
        <v>New Jersey</v>
      </c>
      <c r="H432" s="13" t="s">
        <v>1574</v>
      </c>
      <c r="I432" s="15">
        <v>7</v>
      </c>
      <c r="J432" s="13" t="s">
        <v>70</v>
      </c>
      <c r="K432" s="16">
        <v>9099.93</v>
      </c>
      <c r="L432" s="24" t="str">
        <f>IF(Orders!$K432&lt;=50,"Low",IF(Orders!$K432&gt;=200000,"High","Medium"))</f>
        <v>Medium</v>
      </c>
    </row>
    <row r="433" spans="1:12" x14ac:dyDescent="0.35">
      <c r="A433" s="12">
        <v>4279</v>
      </c>
      <c r="B433" s="17" t="s">
        <v>1571</v>
      </c>
      <c r="C433" s="18">
        <v>43571</v>
      </c>
      <c r="D433" s="18">
        <v>43575</v>
      </c>
      <c r="E433" s="17" t="s">
        <v>19</v>
      </c>
      <c r="F433" s="17" t="s">
        <v>1572</v>
      </c>
      <c r="G433" s="19" t="str">
        <f>INDEX(Table12[[#This Row],[State]],MATCH(Orders!F433,Table12[[#This Row],[Customer ID]],0))</f>
        <v>New Jersey</v>
      </c>
      <c r="H433" s="17" t="s">
        <v>1576</v>
      </c>
      <c r="I433" s="19">
        <v>2</v>
      </c>
      <c r="J433" s="17" t="s">
        <v>70</v>
      </c>
      <c r="K433" s="10">
        <v>9.9600000000000009</v>
      </c>
      <c r="L433" s="25" t="str">
        <f>IF(Orders!$K433&lt;=50,"Low",IF(Orders!$K433&gt;=200000,"High","Medium"))</f>
        <v>Low</v>
      </c>
    </row>
    <row r="434" spans="1:12" x14ac:dyDescent="0.35">
      <c r="A434" s="11">
        <v>4280</v>
      </c>
      <c r="B434" s="13" t="s">
        <v>1571</v>
      </c>
      <c r="C434" s="14">
        <v>43571</v>
      </c>
      <c r="D434" s="14">
        <v>43575</v>
      </c>
      <c r="E434" s="13" t="s">
        <v>19</v>
      </c>
      <c r="F434" s="13" t="s">
        <v>1572</v>
      </c>
      <c r="G434" s="15" t="str">
        <f>INDEX(Table12[[#This Row],[State]],MATCH(Orders!F434,Table12[[#This Row],[Customer ID]],0))</f>
        <v>New Jersey</v>
      </c>
      <c r="H434" s="13" t="s">
        <v>1578</v>
      </c>
      <c r="I434" s="15">
        <v>5</v>
      </c>
      <c r="J434" s="13" t="s">
        <v>70</v>
      </c>
      <c r="K434" s="16">
        <v>25.3</v>
      </c>
      <c r="L434" s="24" t="str">
        <f>IF(Orders!$K434&lt;=50,"Low",IF(Orders!$K434&gt;=200000,"High","Medium"))</f>
        <v>Low</v>
      </c>
    </row>
    <row r="435" spans="1:12" x14ac:dyDescent="0.35">
      <c r="A435" s="12">
        <v>6919</v>
      </c>
      <c r="B435" s="17" t="s">
        <v>1580</v>
      </c>
      <c r="C435" s="18">
        <v>43571</v>
      </c>
      <c r="D435" s="18">
        <v>43573</v>
      </c>
      <c r="E435" s="17" t="s">
        <v>94</v>
      </c>
      <c r="F435" s="17" t="s">
        <v>1581</v>
      </c>
      <c r="G435" s="19" t="str">
        <f>INDEX(Table12[[#This Row],[State]],MATCH(Orders!F435,Table12[[#This Row],[Customer ID]],0))</f>
        <v>Washington</v>
      </c>
      <c r="H435" s="17" t="s">
        <v>1583</v>
      </c>
      <c r="I435" s="19">
        <v>3</v>
      </c>
      <c r="J435" s="17" t="s">
        <v>70</v>
      </c>
      <c r="K435" s="10">
        <v>28.8</v>
      </c>
      <c r="L435" s="25" t="str">
        <f>IF(Orders!$K435&lt;=50,"Low",IF(Orders!$K435&gt;=200000,"High","Medium"))</f>
        <v>Low</v>
      </c>
    </row>
    <row r="436" spans="1:12" x14ac:dyDescent="0.35">
      <c r="A436" s="11">
        <v>7130</v>
      </c>
      <c r="B436" s="13" t="s">
        <v>1585</v>
      </c>
      <c r="C436" s="14">
        <v>43571</v>
      </c>
      <c r="D436" s="14">
        <v>43577</v>
      </c>
      <c r="E436" s="13" t="s">
        <v>19</v>
      </c>
      <c r="F436" s="13" t="s">
        <v>1586</v>
      </c>
      <c r="G436" s="15" t="str">
        <f>INDEX(Table12[[#This Row],[State]],MATCH(Orders!F436,Table12[[#This Row],[Customer ID]],0))</f>
        <v>Tennessee</v>
      </c>
      <c r="H436" s="13" t="s">
        <v>1588</v>
      </c>
      <c r="I436" s="15">
        <v>4</v>
      </c>
      <c r="J436" s="13" t="s">
        <v>31</v>
      </c>
      <c r="K436" s="16">
        <v>35168</v>
      </c>
      <c r="L436" s="24" t="str">
        <f>IF(Orders!$K436&lt;=50,"Low",IF(Orders!$K436&gt;=200000,"High","Medium"))</f>
        <v>Medium</v>
      </c>
    </row>
    <row r="437" spans="1:12" x14ac:dyDescent="0.35">
      <c r="A437" s="12">
        <v>7131</v>
      </c>
      <c r="B437" s="17" t="s">
        <v>1585</v>
      </c>
      <c r="C437" s="18">
        <v>43571</v>
      </c>
      <c r="D437" s="18">
        <v>43577</v>
      </c>
      <c r="E437" s="17" t="s">
        <v>19</v>
      </c>
      <c r="F437" s="17" t="s">
        <v>1586</v>
      </c>
      <c r="G437" s="19" t="str">
        <f>INDEX(Table12[[#This Row],[State]],MATCH(Orders!F437,Table12[[#This Row],[Customer ID]],0))</f>
        <v>Tennessee</v>
      </c>
      <c r="H437" s="17" t="s">
        <v>1590</v>
      </c>
      <c r="I437" s="19">
        <v>7</v>
      </c>
      <c r="J437" s="17" t="s">
        <v>70</v>
      </c>
      <c r="K437" s="10">
        <v>123088</v>
      </c>
      <c r="L437" s="25" t="str">
        <f>IF(Orders!$K437&lt;=50,"Low",IF(Orders!$K437&gt;=200000,"High","Medium"))</f>
        <v>Medium</v>
      </c>
    </row>
    <row r="438" spans="1:12" x14ac:dyDescent="0.35">
      <c r="A438" s="11">
        <v>2644</v>
      </c>
      <c r="B438" s="13" t="s">
        <v>1592</v>
      </c>
      <c r="C438" s="14">
        <v>43572</v>
      </c>
      <c r="D438" s="14">
        <v>43576</v>
      </c>
      <c r="E438" s="13" t="s">
        <v>94</v>
      </c>
      <c r="F438" s="13" t="s">
        <v>414</v>
      </c>
      <c r="G438" s="15" t="str">
        <f>INDEX(Table12[[#This Row],[State]],MATCH(Orders!F438,Table12[[#This Row],[Customer ID]],0))</f>
        <v>North Carolina</v>
      </c>
      <c r="H438" s="13" t="s">
        <v>1593</v>
      </c>
      <c r="I438" s="15">
        <v>1</v>
      </c>
      <c r="J438" s="13" t="s">
        <v>31</v>
      </c>
      <c r="K438" s="16">
        <v>36792</v>
      </c>
      <c r="L438" s="24" t="str">
        <f>IF(Orders!$K438&lt;=50,"Low",IF(Orders!$K438&gt;=200000,"High","Medium"))</f>
        <v>Medium</v>
      </c>
    </row>
    <row r="439" spans="1:12" x14ac:dyDescent="0.35">
      <c r="A439" s="12">
        <v>2645</v>
      </c>
      <c r="B439" s="17" t="s">
        <v>1592</v>
      </c>
      <c r="C439" s="18">
        <v>43572</v>
      </c>
      <c r="D439" s="18">
        <v>43576</v>
      </c>
      <c r="E439" s="17" t="s">
        <v>94</v>
      </c>
      <c r="F439" s="17" t="s">
        <v>414</v>
      </c>
      <c r="G439" s="19" t="str">
        <f>INDEX(Table12[[#This Row],[State]],MATCH(Orders!F439,Table12[[#This Row],[Customer ID]],0))</f>
        <v>North Carolina</v>
      </c>
      <c r="H439" s="17" t="s">
        <v>1595</v>
      </c>
      <c r="I439" s="19">
        <v>8</v>
      </c>
      <c r="J439" s="17" t="s">
        <v>70</v>
      </c>
      <c r="K439" s="10">
        <v>18624</v>
      </c>
      <c r="L439" s="25" t="str">
        <f>IF(Orders!$K439&lt;=50,"Low",IF(Orders!$K439&gt;=200000,"High","Medium"))</f>
        <v>Medium</v>
      </c>
    </row>
    <row r="440" spans="1:12" x14ac:dyDescent="0.35">
      <c r="A440" s="11">
        <v>3790</v>
      </c>
      <c r="B440" s="13" t="s">
        <v>1597</v>
      </c>
      <c r="C440" s="14">
        <v>43572</v>
      </c>
      <c r="D440" s="14">
        <v>43576</v>
      </c>
      <c r="E440" s="13" t="s">
        <v>19</v>
      </c>
      <c r="F440" s="13" t="s">
        <v>1455</v>
      </c>
      <c r="G440" s="15" t="str">
        <f>INDEX(Table12[[#This Row],[State]],MATCH(Orders!F440,Table12[[#This Row],[Customer ID]],0))</f>
        <v>Nebraska</v>
      </c>
      <c r="H440" s="13" t="s">
        <v>1600</v>
      </c>
      <c r="I440" s="15">
        <v>5</v>
      </c>
      <c r="J440" s="13" t="s">
        <v>31</v>
      </c>
      <c r="K440" s="16">
        <v>29.05</v>
      </c>
      <c r="L440" s="24" t="str">
        <f>IF(Orders!$K440&lt;=50,"Low",IF(Orders!$K440&gt;=200000,"High","Medium"))</f>
        <v>Low</v>
      </c>
    </row>
    <row r="441" spans="1:12" x14ac:dyDescent="0.35">
      <c r="A441" s="12">
        <v>3986</v>
      </c>
      <c r="B441" s="17" t="s">
        <v>1602</v>
      </c>
      <c r="C441" s="18">
        <v>43572</v>
      </c>
      <c r="D441" s="18">
        <v>43576</v>
      </c>
      <c r="E441" s="17" t="s">
        <v>19</v>
      </c>
      <c r="F441" s="17" t="s">
        <v>1603</v>
      </c>
      <c r="G441" s="19" t="str">
        <f>INDEX(Table12[[#This Row],[State]],MATCH(Orders!F441,Table12[[#This Row],[Customer ID]],0))</f>
        <v>California</v>
      </c>
      <c r="H441" s="17" t="s">
        <v>1605</v>
      </c>
      <c r="I441" s="19">
        <v>3</v>
      </c>
      <c r="J441" s="17" t="s">
        <v>70</v>
      </c>
      <c r="K441" s="10">
        <v>257499</v>
      </c>
      <c r="L441" s="25" t="str">
        <f>IF(Orders!$K441&lt;=50,"Low",IF(Orders!$K441&gt;=200000,"High","Medium"))</f>
        <v>High</v>
      </c>
    </row>
    <row r="442" spans="1:12" x14ac:dyDescent="0.35">
      <c r="A442" s="11">
        <v>3989</v>
      </c>
      <c r="B442" s="13" t="s">
        <v>1607</v>
      </c>
      <c r="C442" s="14">
        <v>43572</v>
      </c>
      <c r="D442" s="14">
        <v>43577</v>
      </c>
      <c r="E442" s="13" t="s">
        <v>19</v>
      </c>
      <c r="F442" s="13" t="s">
        <v>1608</v>
      </c>
      <c r="G442" s="15" t="str">
        <f>INDEX(Table12[[#This Row],[State]],MATCH(Orders!F442,Table12[[#This Row],[Customer ID]],0))</f>
        <v>Tennessee</v>
      </c>
      <c r="H442" s="13" t="s">
        <v>1610</v>
      </c>
      <c r="I442" s="15">
        <v>5</v>
      </c>
      <c r="J442" s="13" t="s">
        <v>70</v>
      </c>
      <c r="K442" s="16">
        <v>79.12</v>
      </c>
      <c r="L442" s="24" t="str">
        <f>IF(Orders!$K442&lt;=50,"Low",IF(Orders!$K442&gt;=200000,"High","Medium"))</f>
        <v>Medium</v>
      </c>
    </row>
    <row r="443" spans="1:12" x14ac:dyDescent="0.35">
      <c r="A443" s="12">
        <v>2422</v>
      </c>
      <c r="B443" s="17" t="s">
        <v>1612</v>
      </c>
      <c r="C443" s="18">
        <v>43573</v>
      </c>
      <c r="D443" s="18">
        <v>43578</v>
      </c>
      <c r="E443" s="17" t="s">
        <v>19</v>
      </c>
      <c r="F443" s="17" t="s">
        <v>1613</v>
      </c>
      <c r="G443" s="19" t="str">
        <f>INDEX(Table12[[#This Row],[State]],MATCH(Orders!F443,Table12[[#This Row],[Customer ID]],0))</f>
        <v>Illinois</v>
      </c>
      <c r="H443" s="17" t="s">
        <v>1616</v>
      </c>
      <c r="I443" s="19">
        <v>3</v>
      </c>
      <c r="J443" s="17" t="s">
        <v>31</v>
      </c>
      <c r="K443" s="10">
        <v>230376</v>
      </c>
      <c r="L443" s="25" t="str">
        <f>IF(Orders!$K443&lt;=50,"Low",IF(Orders!$K443&gt;=200000,"High","Medium"))</f>
        <v>High</v>
      </c>
    </row>
    <row r="444" spans="1:12" x14ac:dyDescent="0.35">
      <c r="A444" s="11">
        <v>2423</v>
      </c>
      <c r="B444" s="13" t="s">
        <v>1612</v>
      </c>
      <c r="C444" s="14">
        <v>43573</v>
      </c>
      <c r="D444" s="14">
        <v>43578</v>
      </c>
      <c r="E444" s="13" t="s">
        <v>19</v>
      </c>
      <c r="F444" s="13" t="s">
        <v>1613</v>
      </c>
      <c r="G444" s="15" t="str">
        <f>INDEX(Table12[[#This Row],[State]],MATCH(Orders!F444,Table12[[#This Row],[Customer ID]],0))</f>
        <v>Illinois</v>
      </c>
      <c r="H444" s="13" t="s">
        <v>1618</v>
      </c>
      <c r="I444" s="15">
        <v>2</v>
      </c>
      <c r="J444" s="13" t="s">
        <v>70</v>
      </c>
      <c r="K444" s="16">
        <v>9664</v>
      </c>
      <c r="L444" s="24" t="str">
        <f>IF(Orders!$K444&lt;=50,"Low",IF(Orders!$K444&gt;=200000,"High","Medium"))</f>
        <v>Medium</v>
      </c>
    </row>
    <row r="445" spans="1:12" x14ac:dyDescent="0.35">
      <c r="A445" s="12">
        <v>7780</v>
      </c>
      <c r="B445" s="17" t="s">
        <v>1620</v>
      </c>
      <c r="C445" s="18">
        <v>43573</v>
      </c>
      <c r="D445" s="18">
        <v>43577</v>
      </c>
      <c r="E445" s="17" t="s">
        <v>19</v>
      </c>
      <c r="F445" s="17" t="s">
        <v>1621</v>
      </c>
      <c r="G445" s="19" t="str">
        <f>INDEX(Table12[[#This Row],[State]],MATCH(Orders!F445,Table12[[#This Row],[Customer ID]],0))</f>
        <v>Virginia</v>
      </c>
      <c r="H445" s="17" t="s">
        <v>1624</v>
      </c>
      <c r="I445" s="19">
        <v>4</v>
      </c>
      <c r="J445" s="17" t="s">
        <v>31</v>
      </c>
      <c r="K445" s="10">
        <v>203.92</v>
      </c>
      <c r="L445" s="25" t="str">
        <f>IF(Orders!$K445&lt;=50,"Low",IF(Orders!$K445&gt;=200000,"High","Medium"))</f>
        <v>Medium</v>
      </c>
    </row>
    <row r="446" spans="1:12" x14ac:dyDescent="0.35">
      <c r="A446" s="11">
        <v>7781</v>
      </c>
      <c r="B446" s="13" t="s">
        <v>1620</v>
      </c>
      <c r="C446" s="14">
        <v>43573</v>
      </c>
      <c r="D446" s="14">
        <v>43577</v>
      </c>
      <c r="E446" s="13" t="s">
        <v>19</v>
      </c>
      <c r="F446" s="13" t="s">
        <v>1621</v>
      </c>
      <c r="G446" s="15" t="str">
        <f>INDEX(Table12[[#This Row],[State]],MATCH(Orders!F446,Table12[[#This Row],[Customer ID]],0))</f>
        <v>Virginia</v>
      </c>
      <c r="H446" s="13" t="s">
        <v>1626</v>
      </c>
      <c r="I446" s="15">
        <v>4</v>
      </c>
      <c r="J446" s="13" t="s">
        <v>70</v>
      </c>
      <c r="K446" s="16">
        <v>29.56</v>
      </c>
      <c r="L446" s="24" t="str">
        <f>IF(Orders!$K446&lt;=50,"Low",IF(Orders!$K446&gt;=200000,"High","Medium"))</f>
        <v>Low</v>
      </c>
    </row>
    <row r="447" spans="1:12" x14ac:dyDescent="0.35">
      <c r="A447" s="12">
        <v>8453</v>
      </c>
      <c r="B447" s="17" t="s">
        <v>1628</v>
      </c>
      <c r="C447" s="18">
        <v>43573</v>
      </c>
      <c r="D447" s="18">
        <v>43578</v>
      </c>
      <c r="E447" s="17" t="s">
        <v>19</v>
      </c>
      <c r="F447" s="17" t="s">
        <v>1629</v>
      </c>
      <c r="G447" s="19" t="str">
        <f>INDEX(Table12[[#This Row],[State]],MATCH(Orders!F447,Table12[[#This Row],[Customer ID]],0))</f>
        <v>Texas</v>
      </c>
      <c r="H447" s="17" t="s">
        <v>1044</v>
      </c>
      <c r="I447" s="19">
        <v>4</v>
      </c>
      <c r="J447" s="17" t="s">
        <v>31</v>
      </c>
      <c r="K447" s="10">
        <v>344372</v>
      </c>
      <c r="L447" s="25" t="str">
        <f>IF(Orders!$K447&lt;=50,"Low",IF(Orders!$K447&gt;=200000,"High","Medium"))</f>
        <v>High</v>
      </c>
    </row>
    <row r="448" spans="1:12" x14ac:dyDescent="0.35">
      <c r="A448" s="11">
        <v>8454</v>
      </c>
      <c r="B448" s="13" t="s">
        <v>1628</v>
      </c>
      <c r="C448" s="14">
        <v>43573</v>
      </c>
      <c r="D448" s="14">
        <v>43578</v>
      </c>
      <c r="E448" s="13" t="s">
        <v>19</v>
      </c>
      <c r="F448" s="13" t="s">
        <v>1629</v>
      </c>
      <c r="G448" s="15" t="str">
        <f>INDEX(Table12[[#This Row],[State]],MATCH(Orders!F448,Table12[[#This Row],[Customer ID]],0))</f>
        <v>Texas</v>
      </c>
      <c r="H448" s="13" t="s">
        <v>1631</v>
      </c>
      <c r="I448" s="15">
        <v>3</v>
      </c>
      <c r="J448" s="13" t="s">
        <v>70</v>
      </c>
      <c r="K448" s="16">
        <v>1554936</v>
      </c>
      <c r="L448" s="24" t="str">
        <f>IF(Orders!$K448&lt;=50,"Low",IF(Orders!$K448&gt;=200000,"High","Medium"))</f>
        <v>High</v>
      </c>
    </row>
    <row r="449" spans="1:12" x14ac:dyDescent="0.35">
      <c r="A449" s="12">
        <v>8455</v>
      </c>
      <c r="B449" s="17" t="s">
        <v>1628</v>
      </c>
      <c r="C449" s="18">
        <v>43573</v>
      </c>
      <c r="D449" s="18">
        <v>43578</v>
      </c>
      <c r="E449" s="17" t="s">
        <v>19</v>
      </c>
      <c r="F449" s="17" t="s">
        <v>1629</v>
      </c>
      <c r="G449" s="19" t="str">
        <f>INDEX(Table12[[#This Row],[State]],MATCH(Orders!F449,Table12[[#This Row],[Customer ID]],0))</f>
        <v>Texas</v>
      </c>
      <c r="H449" s="17" t="s">
        <v>1633</v>
      </c>
      <c r="I449" s="19">
        <v>5</v>
      </c>
      <c r="J449" s="17" t="s">
        <v>70</v>
      </c>
      <c r="K449" s="10">
        <v>127.88</v>
      </c>
      <c r="L449" s="25" t="str">
        <f>IF(Orders!$K449&lt;=50,"Low",IF(Orders!$K449&gt;=200000,"High","Medium"))</f>
        <v>Medium</v>
      </c>
    </row>
    <row r="450" spans="1:12" x14ac:dyDescent="0.35">
      <c r="A450" s="11">
        <v>9678</v>
      </c>
      <c r="B450" s="13" t="s">
        <v>1635</v>
      </c>
      <c r="C450" s="14">
        <v>43573</v>
      </c>
      <c r="D450" s="14">
        <v>43578</v>
      </c>
      <c r="E450" s="13" t="s">
        <v>19</v>
      </c>
      <c r="F450" s="13" t="s">
        <v>1636</v>
      </c>
      <c r="G450" s="15" t="str">
        <f>INDEX(Table12[[#This Row],[State]],MATCH(Orders!F450,Table12[[#This Row],[Customer ID]],0))</f>
        <v>New York</v>
      </c>
      <c r="H450" s="13" t="s">
        <v>203</v>
      </c>
      <c r="I450" s="15">
        <v>3</v>
      </c>
      <c r="J450" s="13" t="s">
        <v>70</v>
      </c>
      <c r="K450" s="16">
        <v>6.99</v>
      </c>
      <c r="L450" s="24" t="str">
        <f>IF(Orders!$K450&lt;=50,"Low",IF(Orders!$K450&gt;=200000,"High","Medium"))</f>
        <v>Low</v>
      </c>
    </row>
    <row r="451" spans="1:12" x14ac:dyDescent="0.35">
      <c r="A451" s="12">
        <v>9679</v>
      </c>
      <c r="B451" s="17" t="s">
        <v>1635</v>
      </c>
      <c r="C451" s="18">
        <v>43573</v>
      </c>
      <c r="D451" s="18">
        <v>43578</v>
      </c>
      <c r="E451" s="17" t="s">
        <v>19</v>
      </c>
      <c r="F451" s="17" t="s">
        <v>1636</v>
      </c>
      <c r="G451" s="19" t="str">
        <f>INDEX(Table12[[#This Row],[State]],MATCH(Orders!F451,Table12[[#This Row],[Customer ID]],0))</f>
        <v>New York</v>
      </c>
      <c r="H451" s="17" t="s">
        <v>1638</v>
      </c>
      <c r="I451" s="19">
        <v>1</v>
      </c>
      <c r="J451" s="17" t="s">
        <v>31</v>
      </c>
      <c r="K451" s="10">
        <v>6.84</v>
      </c>
      <c r="L451" s="25" t="str">
        <f>IF(Orders!$K451&lt;=50,"Low",IF(Orders!$K451&gt;=200000,"High","Medium"))</f>
        <v>Low</v>
      </c>
    </row>
    <row r="452" spans="1:12" x14ac:dyDescent="0.35">
      <c r="A452" s="11">
        <v>1403</v>
      </c>
      <c r="B452" s="13" t="s">
        <v>1640</v>
      </c>
      <c r="C452" s="14">
        <v>43574</v>
      </c>
      <c r="D452" s="14">
        <v>43580</v>
      </c>
      <c r="E452" s="13" t="s">
        <v>19</v>
      </c>
      <c r="F452" s="13" t="s">
        <v>1357</v>
      </c>
      <c r="G452" s="15" t="str">
        <f>INDEX(Table12[[#This Row],[State]],MATCH(Orders!F452,Table12[[#This Row],[Customer ID]],0))</f>
        <v>Ohio</v>
      </c>
      <c r="H452" s="13" t="s">
        <v>1641</v>
      </c>
      <c r="I452" s="15">
        <v>2</v>
      </c>
      <c r="J452" s="13" t="s">
        <v>70</v>
      </c>
      <c r="K452" s="16">
        <v>205176</v>
      </c>
      <c r="L452" s="24" t="str">
        <f>IF(Orders!$K452&lt;=50,"Low",IF(Orders!$K452&gt;=200000,"High","Medium"))</f>
        <v>High</v>
      </c>
    </row>
    <row r="453" spans="1:12" x14ac:dyDescent="0.35">
      <c r="A453" s="12">
        <v>1404</v>
      </c>
      <c r="B453" s="17" t="s">
        <v>1640</v>
      </c>
      <c r="C453" s="18">
        <v>43574</v>
      </c>
      <c r="D453" s="18">
        <v>43580</v>
      </c>
      <c r="E453" s="17" t="s">
        <v>19</v>
      </c>
      <c r="F453" s="17" t="s">
        <v>1357</v>
      </c>
      <c r="G453" s="19" t="str">
        <f>INDEX(Table12[[#This Row],[State]],MATCH(Orders!F453,Table12[[#This Row],[Customer ID]],0))</f>
        <v>Ohio</v>
      </c>
      <c r="H453" s="17" t="s">
        <v>1643</v>
      </c>
      <c r="I453" s="19">
        <v>5</v>
      </c>
      <c r="J453" s="17" t="s">
        <v>70</v>
      </c>
      <c r="K453" s="10">
        <v>419.4</v>
      </c>
      <c r="L453" s="25" t="str">
        <f>IF(Orders!$K453&lt;=50,"Low",IF(Orders!$K453&gt;=200000,"High","Medium"))</f>
        <v>Medium</v>
      </c>
    </row>
    <row r="454" spans="1:12" x14ac:dyDescent="0.35">
      <c r="A454" s="11">
        <v>1605</v>
      </c>
      <c r="B454" s="13" t="s">
        <v>1645</v>
      </c>
      <c r="C454" s="14">
        <v>43574</v>
      </c>
      <c r="D454" s="14">
        <v>43579</v>
      </c>
      <c r="E454" s="13" t="s">
        <v>94</v>
      </c>
      <c r="F454" s="13" t="s">
        <v>1646</v>
      </c>
      <c r="G454" s="15" t="str">
        <f>INDEX(Table12[[#This Row],[State]],MATCH(Orders!F454,Table12[[#This Row],[Customer ID]],0))</f>
        <v>California</v>
      </c>
      <c r="H454" s="13" t="s">
        <v>1648</v>
      </c>
      <c r="I454" s="15">
        <v>5</v>
      </c>
      <c r="J454" s="13" t="s">
        <v>36</v>
      </c>
      <c r="K454" s="16">
        <v>39.96</v>
      </c>
      <c r="L454" s="24" t="str">
        <f>IF(Orders!$K454&lt;=50,"Low",IF(Orders!$K454&gt;=200000,"High","Medium"))</f>
        <v>Low</v>
      </c>
    </row>
    <row r="455" spans="1:12" x14ac:dyDescent="0.35">
      <c r="A455" s="12">
        <v>1606</v>
      </c>
      <c r="B455" s="17" t="s">
        <v>1645</v>
      </c>
      <c r="C455" s="18">
        <v>43574</v>
      </c>
      <c r="D455" s="18">
        <v>43579</v>
      </c>
      <c r="E455" s="17" t="s">
        <v>94</v>
      </c>
      <c r="F455" s="17" t="s">
        <v>1646</v>
      </c>
      <c r="G455" s="19" t="str">
        <f>INDEX(Table12[[#This Row],[State]],MATCH(Orders!F455,Table12[[#This Row],[Customer ID]],0))</f>
        <v>California</v>
      </c>
      <c r="H455" s="17" t="s">
        <v>1650</v>
      </c>
      <c r="I455" s="19">
        <v>3</v>
      </c>
      <c r="J455" s="17" t="s">
        <v>31</v>
      </c>
      <c r="K455" s="10">
        <v>5.46</v>
      </c>
      <c r="L455" s="25" t="str">
        <f>IF(Orders!$K455&lt;=50,"Low",IF(Orders!$K455&gt;=200000,"High","Medium"))</f>
        <v>Low</v>
      </c>
    </row>
    <row r="456" spans="1:12" x14ac:dyDescent="0.35">
      <c r="A456" s="11">
        <v>1607</v>
      </c>
      <c r="B456" s="13" t="s">
        <v>1645</v>
      </c>
      <c r="C456" s="14">
        <v>43574</v>
      </c>
      <c r="D456" s="14">
        <v>43579</v>
      </c>
      <c r="E456" s="13" t="s">
        <v>94</v>
      </c>
      <c r="F456" s="13" t="s">
        <v>1646</v>
      </c>
      <c r="G456" s="15" t="str">
        <f>INDEX(Table12[[#This Row],[State]],MATCH(Orders!F456,Table12[[#This Row],[Customer ID]],0))</f>
        <v>California</v>
      </c>
      <c r="H456" s="13" t="s">
        <v>1652</v>
      </c>
      <c r="I456" s="15">
        <v>5</v>
      </c>
      <c r="J456" s="13" t="s">
        <v>31</v>
      </c>
      <c r="K456" s="16">
        <v>73.2</v>
      </c>
      <c r="L456" s="24" t="str">
        <f>IF(Orders!$K456&lt;=50,"Low",IF(Orders!$K456&gt;=200000,"High","Medium"))</f>
        <v>Medium</v>
      </c>
    </row>
    <row r="457" spans="1:12" x14ac:dyDescent="0.35">
      <c r="A457" s="12">
        <v>1608</v>
      </c>
      <c r="B457" s="17" t="s">
        <v>1645</v>
      </c>
      <c r="C457" s="18">
        <v>43574</v>
      </c>
      <c r="D457" s="18">
        <v>43579</v>
      </c>
      <c r="E457" s="17" t="s">
        <v>94</v>
      </c>
      <c r="F457" s="17" t="s">
        <v>1646</v>
      </c>
      <c r="G457" s="19" t="str">
        <f>INDEX(Table12[[#This Row],[State]],MATCH(Orders!F457,Table12[[#This Row],[Customer ID]],0))</f>
        <v>California</v>
      </c>
      <c r="H457" s="17" t="s">
        <v>1654</v>
      </c>
      <c r="I457" s="19">
        <v>1</v>
      </c>
      <c r="J457" s="17" t="s">
        <v>31</v>
      </c>
      <c r="K457" s="10">
        <v>5.84</v>
      </c>
      <c r="L457" s="25" t="str">
        <f>IF(Orders!$K457&lt;=50,"Low",IF(Orders!$K457&gt;=200000,"High","Medium"))</f>
        <v>Low</v>
      </c>
    </row>
    <row r="458" spans="1:12" x14ac:dyDescent="0.35">
      <c r="A458" s="11">
        <v>1609</v>
      </c>
      <c r="B458" s="13" t="s">
        <v>1645</v>
      </c>
      <c r="C458" s="14">
        <v>43574</v>
      </c>
      <c r="D458" s="14">
        <v>43579</v>
      </c>
      <c r="E458" s="13" t="s">
        <v>94</v>
      </c>
      <c r="F458" s="13" t="s">
        <v>1646</v>
      </c>
      <c r="G458" s="15" t="str">
        <f>INDEX(Table12[[#This Row],[State]],MATCH(Orders!F458,Table12[[#This Row],[Customer ID]],0))</f>
        <v>California</v>
      </c>
      <c r="H458" s="13" t="s">
        <v>1656</v>
      </c>
      <c r="I458" s="15">
        <v>4</v>
      </c>
      <c r="J458" s="13" t="s">
        <v>70</v>
      </c>
      <c r="K458" s="16">
        <v>22.72</v>
      </c>
      <c r="L458" s="24" t="str">
        <f>IF(Orders!$K458&lt;=50,"Low",IF(Orders!$K458&gt;=200000,"High","Medium"))</f>
        <v>Low</v>
      </c>
    </row>
    <row r="459" spans="1:12" x14ac:dyDescent="0.35">
      <c r="A459" s="12">
        <v>1610</v>
      </c>
      <c r="B459" s="17" t="s">
        <v>1645</v>
      </c>
      <c r="C459" s="18">
        <v>43574</v>
      </c>
      <c r="D459" s="18">
        <v>43579</v>
      </c>
      <c r="E459" s="17" t="s">
        <v>94</v>
      </c>
      <c r="F459" s="17" t="s">
        <v>1646</v>
      </c>
      <c r="G459" s="19" t="str">
        <f>INDEX(Table12[[#This Row],[State]],MATCH(Orders!F459,Table12[[#This Row],[Customer ID]],0))</f>
        <v>California</v>
      </c>
      <c r="H459" s="17" t="s">
        <v>1658</v>
      </c>
      <c r="I459" s="19">
        <v>3</v>
      </c>
      <c r="J459" s="17" t="s">
        <v>70</v>
      </c>
      <c r="K459" s="10">
        <v>9336</v>
      </c>
      <c r="L459" s="25" t="str">
        <f>IF(Orders!$K459&lt;=50,"Low",IF(Orders!$K459&gt;=200000,"High","Medium"))</f>
        <v>Medium</v>
      </c>
    </row>
    <row r="460" spans="1:12" x14ac:dyDescent="0.35">
      <c r="A460" s="11">
        <v>7108</v>
      </c>
      <c r="B460" s="13" t="s">
        <v>1660</v>
      </c>
      <c r="C460" s="14">
        <v>43574</v>
      </c>
      <c r="D460" s="14">
        <v>43581</v>
      </c>
      <c r="E460" s="13" t="s">
        <v>19</v>
      </c>
      <c r="F460" s="13" t="s">
        <v>1661</v>
      </c>
      <c r="G460" s="15" t="str">
        <f>INDEX(Table12[[#This Row],[State]],MATCH(Orders!F460,Table12[[#This Row],[Customer ID]],0))</f>
        <v>New York</v>
      </c>
      <c r="H460" s="13" t="s">
        <v>1663</v>
      </c>
      <c r="I460" s="15">
        <v>2</v>
      </c>
      <c r="J460" s="13" t="s">
        <v>31</v>
      </c>
      <c r="K460" s="16">
        <v>25.98</v>
      </c>
      <c r="L460" s="24" t="str">
        <f>IF(Orders!$K460&lt;=50,"Low",IF(Orders!$K460&gt;=200000,"High","Medium"))</f>
        <v>Low</v>
      </c>
    </row>
    <row r="461" spans="1:12" x14ac:dyDescent="0.35">
      <c r="A461" s="12">
        <v>7109</v>
      </c>
      <c r="B461" s="17" t="s">
        <v>1660</v>
      </c>
      <c r="C461" s="18">
        <v>43574</v>
      </c>
      <c r="D461" s="18">
        <v>43581</v>
      </c>
      <c r="E461" s="17" t="s">
        <v>19</v>
      </c>
      <c r="F461" s="17" t="s">
        <v>1661</v>
      </c>
      <c r="G461" s="19" t="str">
        <f>INDEX(Table12[[#This Row],[State]],MATCH(Orders!F461,Table12[[#This Row],[Customer ID]],0))</f>
        <v>New York</v>
      </c>
      <c r="H461" s="17" t="s">
        <v>1665</v>
      </c>
      <c r="I461" s="19">
        <v>2</v>
      </c>
      <c r="J461" s="17" t="s">
        <v>31</v>
      </c>
      <c r="K461" s="10">
        <v>3.28</v>
      </c>
      <c r="L461" s="25" t="str">
        <f>IF(Orders!$K461&lt;=50,"Low",IF(Orders!$K461&gt;=200000,"High","Medium"))</f>
        <v>Low</v>
      </c>
    </row>
    <row r="462" spans="1:12" x14ac:dyDescent="0.35">
      <c r="A462" s="11">
        <v>7110</v>
      </c>
      <c r="B462" s="13" t="s">
        <v>1660</v>
      </c>
      <c r="C462" s="14">
        <v>43574</v>
      </c>
      <c r="D462" s="14">
        <v>43581</v>
      </c>
      <c r="E462" s="13" t="s">
        <v>19</v>
      </c>
      <c r="F462" s="13" t="s">
        <v>1661</v>
      </c>
      <c r="G462" s="15" t="str">
        <f>INDEX(Table12[[#This Row],[State]],MATCH(Orders!F462,Table12[[#This Row],[Customer ID]],0))</f>
        <v>New York</v>
      </c>
      <c r="H462" s="13" t="s">
        <v>1667</v>
      </c>
      <c r="I462" s="15">
        <v>4</v>
      </c>
      <c r="J462" s="13" t="s">
        <v>31</v>
      </c>
      <c r="K462" s="16">
        <v>459.88</v>
      </c>
      <c r="L462" s="24" t="str">
        <f>IF(Orders!$K462&lt;=50,"Low",IF(Orders!$K462&gt;=200000,"High","Medium"))</f>
        <v>Medium</v>
      </c>
    </row>
    <row r="463" spans="1:12" x14ac:dyDescent="0.35">
      <c r="A463" s="12">
        <v>7111</v>
      </c>
      <c r="B463" s="17" t="s">
        <v>1660</v>
      </c>
      <c r="C463" s="18">
        <v>43574</v>
      </c>
      <c r="D463" s="18">
        <v>43581</v>
      </c>
      <c r="E463" s="17" t="s">
        <v>19</v>
      </c>
      <c r="F463" s="17" t="s">
        <v>1661</v>
      </c>
      <c r="G463" s="19" t="str">
        <f>INDEX(Table12[[#This Row],[State]],MATCH(Orders!F463,Table12[[#This Row],[Customer ID]],0))</f>
        <v>New York</v>
      </c>
      <c r="H463" s="17" t="s">
        <v>1669</v>
      </c>
      <c r="I463" s="19">
        <v>2</v>
      </c>
      <c r="J463" s="17" t="s">
        <v>31</v>
      </c>
      <c r="K463" s="10">
        <v>7.76</v>
      </c>
      <c r="L463" s="25" t="str">
        <f>IF(Orders!$K463&lt;=50,"Low",IF(Orders!$K463&gt;=200000,"High","Medium"))</f>
        <v>Low</v>
      </c>
    </row>
    <row r="464" spans="1:12" x14ac:dyDescent="0.35">
      <c r="A464" s="11">
        <v>7112</v>
      </c>
      <c r="B464" s="13" t="s">
        <v>1660</v>
      </c>
      <c r="C464" s="14">
        <v>43574</v>
      </c>
      <c r="D464" s="14">
        <v>43581</v>
      </c>
      <c r="E464" s="13" t="s">
        <v>19</v>
      </c>
      <c r="F464" s="13" t="s">
        <v>1661</v>
      </c>
      <c r="G464" s="15" t="str">
        <f>INDEX(Table12[[#This Row],[State]],MATCH(Orders!F464,Table12[[#This Row],[Customer ID]],0))</f>
        <v>New York</v>
      </c>
      <c r="H464" s="13" t="s">
        <v>1671</v>
      </c>
      <c r="I464" s="15">
        <v>2</v>
      </c>
      <c r="J464" s="13" t="s">
        <v>70</v>
      </c>
      <c r="K464" s="16">
        <v>71.959999999999994</v>
      </c>
      <c r="L464" s="24" t="str">
        <f>IF(Orders!$K464&lt;=50,"Low",IF(Orders!$K464&gt;=200000,"High","Medium"))</f>
        <v>Medium</v>
      </c>
    </row>
    <row r="465" spans="1:12" x14ac:dyDescent="0.35">
      <c r="A465" s="12">
        <v>7113</v>
      </c>
      <c r="B465" s="17" t="s">
        <v>1660</v>
      </c>
      <c r="C465" s="18">
        <v>43574</v>
      </c>
      <c r="D465" s="18">
        <v>43581</v>
      </c>
      <c r="E465" s="17" t="s">
        <v>19</v>
      </c>
      <c r="F465" s="17" t="s">
        <v>1661</v>
      </c>
      <c r="G465" s="19" t="str">
        <f>INDEX(Table12[[#This Row],[State]],MATCH(Orders!F465,Table12[[#This Row],[Customer ID]],0))</f>
        <v>New York</v>
      </c>
      <c r="H465" s="17" t="s">
        <v>1673</v>
      </c>
      <c r="I465" s="19">
        <v>5</v>
      </c>
      <c r="J465" s="17" t="s">
        <v>70</v>
      </c>
      <c r="K465" s="10">
        <v>54.9</v>
      </c>
      <c r="L465" s="25" t="str">
        <f>IF(Orders!$K465&lt;=50,"Low",IF(Orders!$K465&gt;=200000,"High","Medium"))</f>
        <v>Medium</v>
      </c>
    </row>
    <row r="466" spans="1:12" x14ac:dyDescent="0.35">
      <c r="A466" s="11">
        <v>7114</v>
      </c>
      <c r="B466" s="13" t="s">
        <v>1660</v>
      </c>
      <c r="C466" s="14">
        <v>43574</v>
      </c>
      <c r="D466" s="14">
        <v>43581</v>
      </c>
      <c r="E466" s="13" t="s">
        <v>19</v>
      </c>
      <c r="F466" s="13" t="s">
        <v>1661</v>
      </c>
      <c r="G466" s="15" t="str">
        <f>INDEX(Table12[[#This Row],[State]],MATCH(Orders!F466,Table12[[#This Row],[Customer ID]],0))</f>
        <v>New York</v>
      </c>
      <c r="H466" s="13" t="s">
        <v>647</v>
      </c>
      <c r="I466" s="15">
        <v>2</v>
      </c>
      <c r="J466" s="13" t="s">
        <v>70</v>
      </c>
      <c r="K466" s="16">
        <v>9.2799999999999994</v>
      </c>
      <c r="L466" s="24" t="str">
        <f>IF(Orders!$K466&lt;=50,"Low",IF(Orders!$K466&gt;=200000,"High","Medium"))</f>
        <v>Low</v>
      </c>
    </row>
    <row r="467" spans="1:12" x14ac:dyDescent="0.35">
      <c r="A467" s="12">
        <v>1271</v>
      </c>
      <c r="B467" s="17" t="s">
        <v>1675</v>
      </c>
      <c r="C467" s="18">
        <v>43576</v>
      </c>
      <c r="D467" s="18">
        <v>43581</v>
      </c>
      <c r="E467" s="17" t="s">
        <v>19</v>
      </c>
      <c r="F467" s="17" t="s">
        <v>1049</v>
      </c>
      <c r="G467" s="19" t="str">
        <f>INDEX(Table12[[#This Row],[State]],MATCH(Orders!F467,Table12[[#This Row],[Customer ID]],0))</f>
        <v>Illinois</v>
      </c>
      <c r="H467" s="17" t="s">
        <v>1676</v>
      </c>
      <c r="I467" s="19">
        <v>4</v>
      </c>
      <c r="J467" s="17" t="s">
        <v>36</v>
      </c>
      <c r="K467" s="10">
        <v>102336</v>
      </c>
      <c r="L467" s="25" t="str">
        <f>IF(Orders!$K467&lt;=50,"Low",IF(Orders!$K467&gt;=200000,"High","Medium"))</f>
        <v>Medium</v>
      </c>
    </row>
    <row r="468" spans="1:12" x14ac:dyDescent="0.35">
      <c r="A468" s="11">
        <v>1272</v>
      </c>
      <c r="B468" s="13" t="s">
        <v>1675</v>
      </c>
      <c r="C468" s="14">
        <v>43576</v>
      </c>
      <c r="D468" s="14">
        <v>43581</v>
      </c>
      <c r="E468" s="13" t="s">
        <v>19</v>
      </c>
      <c r="F468" s="13" t="s">
        <v>1049</v>
      </c>
      <c r="G468" s="15" t="str">
        <f>INDEX(Table12[[#This Row],[State]],MATCH(Orders!F468,Table12[[#This Row],[Customer ID]],0))</f>
        <v>Illinois</v>
      </c>
      <c r="H468" s="13" t="s">
        <v>1678</v>
      </c>
      <c r="I468" s="15">
        <v>3</v>
      </c>
      <c r="J468" s="13" t="s">
        <v>31</v>
      </c>
      <c r="K468" s="16">
        <v>48792</v>
      </c>
      <c r="L468" s="24" t="str">
        <f>IF(Orders!$K468&lt;=50,"Low",IF(Orders!$K468&gt;=200000,"High","Medium"))</f>
        <v>Medium</v>
      </c>
    </row>
    <row r="469" spans="1:12" x14ac:dyDescent="0.35">
      <c r="A469" s="12">
        <v>1273</v>
      </c>
      <c r="B469" s="17" t="s">
        <v>1675</v>
      </c>
      <c r="C469" s="18">
        <v>43576</v>
      </c>
      <c r="D469" s="18">
        <v>43581</v>
      </c>
      <c r="E469" s="17" t="s">
        <v>19</v>
      </c>
      <c r="F469" s="17" t="s">
        <v>1049</v>
      </c>
      <c r="G469" s="19" t="str">
        <f>INDEX(Table12[[#This Row],[State]],MATCH(Orders!F469,Table12[[#This Row],[Customer ID]],0))</f>
        <v>Illinois</v>
      </c>
      <c r="H469" s="17" t="s">
        <v>1680</v>
      </c>
      <c r="I469" s="19">
        <v>8</v>
      </c>
      <c r="J469" s="17" t="s">
        <v>36</v>
      </c>
      <c r="K469" s="10">
        <v>44848</v>
      </c>
      <c r="L469" s="25" t="str">
        <f>IF(Orders!$K469&lt;=50,"Low",IF(Orders!$K469&gt;=200000,"High","Medium"))</f>
        <v>Medium</v>
      </c>
    </row>
    <row r="470" spans="1:12" x14ac:dyDescent="0.35">
      <c r="A470" s="11">
        <v>7986</v>
      </c>
      <c r="B470" s="13" t="s">
        <v>1682</v>
      </c>
      <c r="C470" s="14">
        <v>43576</v>
      </c>
      <c r="D470" s="14">
        <v>43579</v>
      </c>
      <c r="E470" s="13" t="s">
        <v>38</v>
      </c>
      <c r="F470" s="13" t="s">
        <v>1683</v>
      </c>
      <c r="G470" s="15" t="str">
        <f>INDEX(Table12[[#This Row],[State]],MATCH(Orders!F470,Table12[[#This Row],[Customer ID]],0))</f>
        <v>Washington</v>
      </c>
      <c r="H470" s="13" t="s">
        <v>1685</v>
      </c>
      <c r="I470" s="15">
        <v>5</v>
      </c>
      <c r="J470" s="13" t="s">
        <v>70</v>
      </c>
      <c r="K470" s="16">
        <v>8.32</v>
      </c>
      <c r="L470" s="24" t="str">
        <f>IF(Orders!$K470&lt;=50,"Low",IF(Orders!$K470&gt;=200000,"High","Medium"))</f>
        <v>Low</v>
      </c>
    </row>
    <row r="471" spans="1:12" x14ac:dyDescent="0.35">
      <c r="A471" s="12">
        <v>9206</v>
      </c>
      <c r="B471" s="17" t="s">
        <v>1687</v>
      </c>
      <c r="C471" s="18">
        <v>43576</v>
      </c>
      <c r="D471" s="18">
        <v>43576</v>
      </c>
      <c r="E471" s="17" t="s">
        <v>208</v>
      </c>
      <c r="F471" s="17" t="s">
        <v>1475</v>
      </c>
      <c r="G471" s="19" t="str">
        <f>INDEX(Table12[[#This Row],[State]],MATCH(Orders!F471,Table12[[#This Row],[Customer ID]],0))</f>
        <v>Connecticut</v>
      </c>
      <c r="H471" s="17" t="s">
        <v>1688</v>
      </c>
      <c r="I471" s="19">
        <v>3</v>
      </c>
      <c r="J471" s="17" t="s">
        <v>31</v>
      </c>
      <c r="K471" s="10">
        <v>15.48</v>
      </c>
      <c r="L471" s="25" t="str">
        <f>IF(Orders!$K471&lt;=50,"Low",IF(Orders!$K471&gt;=200000,"High","Medium"))</f>
        <v>Low</v>
      </c>
    </row>
    <row r="472" spans="1:12" x14ac:dyDescent="0.35">
      <c r="A472" s="11">
        <v>9207</v>
      </c>
      <c r="B472" s="13" t="s">
        <v>1687</v>
      </c>
      <c r="C472" s="14">
        <v>43576</v>
      </c>
      <c r="D472" s="14">
        <v>43576</v>
      </c>
      <c r="E472" s="13" t="s">
        <v>208</v>
      </c>
      <c r="F472" s="13" t="s">
        <v>1475</v>
      </c>
      <c r="G472" s="15" t="str">
        <f>INDEX(Table12[[#This Row],[State]],MATCH(Orders!F472,Table12[[#This Row],[Customer ID]],0))</f>
        <v>Connecticut</v>
      </c>
      <c r="H472" s="13" t="s">
        <v>1690</v>
      </c>
      <c r="I472" s="15">
        <v>8</v>
      </c>
      <c r="J472" s="13" t="s">
        <v>36</v>
      </c>
      <c r="K472" s="16">
        <v>51.84</v>
      </c>
      <c r="L472" s="24" t="str">
        <f>IF(Orders!$K472&lt;=50,"Low",IF(Orders!$K472&gt;=200000,"High","Medium"))</f>
        <v>Medium</v>
      </c>
    </row>
    <row r="473" spans="1:12" x14ac:dyDescent="0.35">
      <c r="A473" s="12">
        <v>463</v>
      </c>
      <c r="B473" s="17" t="s">
        <v>1692</v>
      </c>
      <c r="C473" s="18">
        <v>43577</v>
      </c>
      <c r="D473" s="18">
        <v>43584</v>
      </c>
      <c r="E473" s="17" t="s">
        <v>19</v>
      </c>
      <c r="F473" s="17" t="s">
        <v>1693</v>
      </c>
      <c r="G473" s="19" t="str">
        <f>INDEX(Table12[[#This Row],[State]],MATCH(Orders!F473,Table12[[#This Row],[Customer ID]],0))</f>
        <v>Arizona</v>
      </c>
      <c r="H473" s="17" t="s">
        <v>1696</v>
      </c>
      <c r="I473" s="19">
        <v>5</v>
      </c>
      <c r="J473" s="17" t="s">
        <v>36</v>
      </c>
      <c r="K473" s="10">
        <v>23.56</v>
      </c>
      <c r="L473" s="25" t="str">
        <f>IF(Orders!$K473&lt;=50,"Low",IF(Orders!$K473&gt;=200000,"High","Medium"))</f>
        <v>Low</v>
      </c>
    </row>
    <row r="474" spans="1:12" x14ac:dyDescent="0.35">
      <c r="A474" s="11">
        <v>464</v>
      </c>
      <c r="B474" s="13" t="s">
        <v>1692</v>
      </c>
      <c r="C474" s="14">
        <v>43577</v>
      </c>
      <c r="D474" s="14">
        <v>43584</v>
      </c>
      <c r="E474" s="13" t="s">
        <v>19</v>
      </c>
      <c r="F474" s="13" t="s">
        <v>1693</v>
      </c>
      <c r="G474" s="15" t="str">
        <f>INDEX(Table12[[#This Row],[State]],MATCH(Orders!F474,Table12[[#This Row],[Customer ID]],0))</f>
        <v>Arizona</v>
      </c>
      <c r="H474" s="13" t="s">
        <v>1698</v>
      </c>
      <c r="I474" s="15">
        <v>6</v>
      </c>
      <c r="J474" s="13" t="s">
        <v>31</v>
      </c>
      <c r="K474" s="16">
        <v>1272.6300000000001</v>
      </c>
      <c r="L474" s="24" t="str">
        <f>IF(Orders!$K474&lt;=50,"Low",IF(Orders!$K474&gt;=200000,"High","Medium"))</f>
        <v>Medium</v>
      </c>
    </row>
    <row r="475" spans="1:12" x14ac:dyDescent="0.35">
      <c r="A475" s="12">
        <v>465</v>
      </c>
      <c r="B475" s="17" t="s">
        <v>1692</v>
      </c>
      <c r="C475" s="18">
        <v>43577</v>
      </c>
      <c r="D475" s="18">
        <v>43584</v>
      </c>
      <c r="E475" s="17" t="s">
        <v>19</v>
      </c>
      <c r="F475" s="17" t="s">
        <v>1693</v>
      </c>
      <c r="G475" s="19" t="str">
        <f>INDEX(Table12[[#This Row],[State]],MATCH(Orders!F475,Table12[[#This Row],[Customer ID]],0))</f>
        <v>Arizona</v>
      </c>
      <c r="H475" s="17" t="s">
        <v>1700</v>
      </c>
      <c r="I475" s="19">
        <v>5</v>
      </c>
      <c r="J475" s="17" t="s">
        <v>31</v>
      </c>
      <c r="K475" s="10">
        <v>28485</v>
      </c>
      <c r="L475" s="25" t="str">
        <f>IF(Orders!$K475&lt;=50,"Low",IF(Orders!$K475&gt;=200000,"High","Medium"))</f>
        <v>Medium</v>
      </c>
    </row>
    <row r="476" spans="1:12" x14ac:dyDescent="0.35">
      <c r="A476" s="11">
        <v>466</v>
      </c>
      <c r="B476" s="13" t="s">
        <v>1692</v>
      </c>
      <c r="C476" s="14">
        <v>43577</v>
      </c>
      <c r="D476" s="14">
        <v>43584</v>
      </c>
      <c r="E476" s="13" t="s">
        <v>19</v>
      </c>
      <c r="F476" s="13" t="s">
        <v>1693</v>
      </c>
      <c r="G476" s="15" t="str">
        <f>INDEX(Table12[[#This Row],[State]],MATCH(Orders!F476,Table12[[#This Row],[Customer ID]],0))</f>
        <v>Arizona</v>
      </c>
      <c r="H476" s="13" t="s">
        <v>1702</v>
      </c>
      <c r="I476" s="15">
        <v>2</v>
      </c>
      <c r="J476" s="13" t="s">
        <v>70</v>
      </c>
      <c r="K476" s="16">
        <v>185376</v>
      </c>
      <c r="L476" s="24" t="str">
        <f>IF(Orders!$K476&lt;=50,"Low",IF(Orders!$K476&gt;=200000,"High","Medium"))</f>
        <v>Medium</v>
      </c>
    </row>
    <row r="477" spans="1:12" x14ac:dyDescent="0.35">
      <c r="A477" s="12">
        <v>467</v>
      </c>
      <c r="B477" s="17" t="s">
        <v>1692</v>
      </c>
      <c r="C477" s="18">
        <v>43577</v>
      </c>
      <c r="D477" s="18">
        <v>43584</v>
      </c>
      <c r="E477" s="17" t="s">
        <v>19</v>
      </c>
      <c r="F477" s="17" t="s">
        <v>1693</v>
      </c>
      <c r="G477" s="19" t="str">
        <f>INDEX(Table12[[#This Row],[State]],MATCH(Orders!F477,Table12[[#This Row],[Customer ID]],0))</f>
        <v>Arizona</v>
      </c>
      <c r="H477" s="17" t="s">
        <v>1704</v>
      </c>
      <c r="I477" s="19">
        <v>2</v>
      </c>
      <c r="J477" s="17" t="s">
        <v>70</v>
      </c>
      <c r="K477" s="10">
        <v>78272</v>
      </c>
      <c r="L477" s="25" t="str">
        <f>IF(Orders!$K477&lt;=50,"Low",IF(Orders!$K477&gt;=200000,"High","Medium"))</f>
        <v>Medium</v>
      </c>
    </row>
    <row r="478" spans="1:12" x14ac:dyDescent="0.35">
      <c r="A478" s="11">
        <v>1037</v>
      </c>
      <c r="B478" s="13" t="s">
        <v>1706</v>
      </c>
      <c r="C478" s="14">
        <v>43577</v>
      </c>
      <c r="D478" s="14">
        <v>43581</v>
      </c>
      <c r="E478" s="13" t="s">
        <v>19</v>
      </c>
      <c r="F478" s="13" t="s">
        <v>1707</v>
      </c>
      <c r="G478" s="15" t="str">
        <f>INDEX(Table12[[#This Row],[State]],MATCH(Orders!F478,Table12[[#This Row],[Customer ID]],0))</f>
        <v>Missouri</v>
      </c>
      <c r="H478" s="13" t="s">
        <v>1710</v>
      </c>
      <c r="I478" s="15">
        <v>2</v>
      </c>
      <c r="J478" s="13" t="s">
        <v>70</v>
      </c>
      <c r="K478" s="16">
        <v>86.62</v>
      </c>
      <c r="L478" s="24" t="str">
        <f>IF(Orders!$K478&lt;=50,"Low",IF(Orders!$K478&gt;=200000,"High","Medium"))</f>
        <v>Medium</v>
      </c>
    </row>
    <row r="479" spans="1:12" x14ac:dyDescent="0.35">
      <c r="A479" s="12">
        <v>1577</v>
      </c>
      <c r="B479" s="17" t="s">
        <v>1712</v>
      </c>
      <c r="C479" s="18">
        <v>43577</v>
      </c>
      <c r="D479" s="18">
        <v>43582</v>
      </c>
      <c r="E479" s="17" t="s">
        <v>19</v>
      </c>
      <c r="F479" s="17" t="s">
        <v>1713</v>
      </c>
      <c r="G479" s="19" t="str">
        <f>INDEX(Table12[[#This Row],[State]],MATCH(Orders!F479,Table12[[#This Row],[Customer ID]],0))</f>
        <v>Illinois</v>
      </c>
      <c r="H479" s="17" t="s">
        <v>1716</v>
      </c>
      <c r="I479" s="19">
        <v>2</v>
      </c>
      <c r="J479" s="17" t="s">
        <v>31</v>
      </c>
      <c r="K479" s="10">
        <v>23952</v>
      </c>
      <c r="L479" s="25" t="str">
        <f>IF(Orders!$K479&lt;=50,"Low",IF(Orders!$K479&gt;=200000,"High","Medium"))</f>
        <v>Medium</v>
      </c>
    </row>
    <row r="480" spans="1:12" x14ac:dyDescent="0.35">
      <c r="A480" s="11">
        <v>1886</v>
      </c>
      <c r="B480" s="13" t="s">
        <v>1718</v>
      </c>
      <c r="C480" s="14">
        <v>43577</v>
      </c>
      <c r="D480" s="14">
        <v>43581</v>
      </c>
      <c r="E480" s="13" t="s">
        <v>94</v>
      </c>
      <c r="F480" s="13" t="s">
        <v>264</v>
      </c>
      <c r="G480" s="15" t="str">
        <f>INDEX(Table12[[#This Row],[State]],MATCH(Orders!F480,Table12[[#This Row],[Customer ID]],0))</f>
        <v>California</v>
      </c>
      <c r="H480" s="13" t="s">
        <v>1719</v>
      </c>
      <c r="I480" s="15">
        <v>3</v>
      </c>
      <c r="J480" s="13" t="s">
        <v>31</v>
      </c>
      <c r="K480" s="16">
        <v>31.56</v>
      </c>
      <c r="L480" s="24" t="str">
        <f>IF(Orders!$K480&lt;=50,"Low",IF(Orders!$K480&gt;=200000,"High","Medium"))</f>
        <v>Low</v>
      </c>
    </row>
    <row r="481" spans="1:12" x14ac:dyDescent="0.35">
      <c r="A481" s="12">
        <v>9503</v>
      </c>
      <c r="B481" s="17" t="s">
        <v>1721</v>
      </c>
      <c r="C481" s="18">
        <v>43577</v>
      </c>
      <c r="D481" s="18">
        <v>43584</v>
      </c>
      <c r="E481" s="17" t="s">
        <v>19</v>
      </c>
      <c r="F481" s="17" t="s">
        <v>1722</v>
      </c>
      <c r="G481" s="19" t="str">
        <f>INDEX(Table12[[#This Row],[State]],MATCH(Orders!F481,Table12[[#This Row],[Customer ID]],0))</f>
        <v>New York</v>
      </c>
      <c r="H481" s="17" t="s">
        <v>1725</v>
      </c>
      <c r="I481" s="19">
        <v>9</v>
      </c>
      <c r="J481" s="17" t="s">
        <v>70</v>
      </c>
      <c r="K481" s="10">
        <v>32.130000000000003</v>
      </c>
      <c r="L481" s="25" t="str">
        <f>IF(Orders!$K481&lt;=50,"Low",IF(Orders!$K481&gt;=200000,"High","Medium"))</f>
        <v>Low</v>
      </c>
    </row>
    <row r="482" spans="1:12" x14ac:dyDescent="0.35">
      <c r="A482" s="11">
        <v>9504</v>
      </c>
      <c r="B482" s="13" t="s">
        <v>1721</v>
      </c>
      <c r="C482" s="14">
        <v>43577</v>
      </c>
      <c r="D482" s="14">
        <v>43584</v>
      </c>
      <c r="E482" s="13" t="s">
        <v>19</v>
      </c>
      <c r="F482" s="13" t="s">
        <v>1722</v>
      </c>
      <c r="G482" s="15" t="str">
        <f>INDEX(Table12[[#This Row],[State]],MATCH(Orders!F482,Table12[[#This Row],[Customer ID]],0))</f>
        <v>New York</v>
      </c>
      <c r="H482" s="13" t="s">
        <v>1727</v>
      </c>
      <c r="I482" s="15">
        <v>1</v>
      </c>
      <c r="J482" s="13" t="s">
        <v>31</v>
      </c>
      <c r="K482" s="16">
        <v>2.88</v>
      </c>
      <c r="L482" s="24" t="str">
        <f>IF(Orders!$K482&lt;=50,"Low",IF(Orders!$K482&gt;=200000,"High","Medium"))</f>
        <v>Low</v>
      </c>
    </row>
    <row r="483" spans="1:12" x14ac:dyDescent="0.35">
      <c r="A483" s="12">
        <v>324</v>
      </c>
      <c r="B483" s="17" t="s">
        <v>1729</v>
      </c>
      <c r="C483" s="18">
        <v>43578</v>
      </c>
      <c r="D483" s="18">
        <v>43582</v>
      </c>
      <c r="E483" s="17" t="s">
        <v>19</v>
      </c>
      <c r="F483" s="17" t="s">
        <v>1730</v>
      </c>
      <c r="G483" s="19" t="str">
        <f>INDEX(Table12[[#This Row],[State]],MATCH(Orders!F483,Table12[[#This Row],[Customer ID]],0))</f>
        <v>California</v>
      </c>
      <c r="H483" s="17" t="s">
        <v>1733</v>
      </c>
      <c r="I483" s="19">
        <v>6</v>
      </c>
      <c r="J483" s="17" t="s">
        <v>31</v>
      </c>
      <c r="K483" s="10">
        <v>251.52</v>
      </c>
      <c r="L483" s="25" t="str">
        <f>IF(Orders!$K483&lt;=50,"Low",IF(Orders!$K483&gt;=200000,"High","Medium"))</f>
        <v>Medium</v>
      </c>
    </row>
    <row r="484" spans="1:12" x14ac:dyDescent="0.35">
      <c r="A484" s="11">
        <v>325</v>
      </c>
      <c r="B484" s="13" t="s">
        <v>1729</v>
      </c>
      <c r="C484" s="14">
        <v>43578</v>
      </c>
      <c r="D484" s="14">
        <v>43582</v>
      </c>
      <c r="E484" s="13" t="s">
        <v>19</v>
      </c>
      <c r="F484" s="13" t="s">
        <v>1730</v>
      </c>
      <c r="G484" s="15" t="str">
        <f>INDEX(Table12[[#This Row],[State]],MATCH(Orders!F484,Table12[[#This Row],[Customer ID]],0))</f>
        <v>California</v>
      </c>
      <c r="H484" s="13" t="s">
        <v>1735</v>
      </c>
      <c r="I484" s="15">
        <v>1</v>
      </c>
      <c r="J484" s="13" t="s">
        <v>36</v>
      </c>
      <c r="K484" s="16">
        <v>99.99</v>
      </c>
      <c r="L484" s="24" t="str">
        <f>IF(Orders!$K484&lt;=50,"Low",IF(Orders!$K484&gt;=200000,"High","Medium"))</f>
        <v>Medium</v>
      </c>
    </row>
    <row r="485" spans="1:12" x14ac:dyDescent="0.35">
      <c r="A485" s="12">
        <v>359</v>
      </c>
      <c r="B485" s="17" t="s">
        <v>1737</v>
      </c>
      <c r="C485" s="18">
        <v>43578</v>
      </c>
      <c r="D485" s="18">
        <v>43583</v>
      </c>
      <c r="E485" s="17" t="s">
        <v>19</v>
      </c>
      <c r="F485" s="17" t="s">
        <v>1738</v>
      </c>
      <c r="G485" s="19" t="str">
        <f>INDEX(Table12[[#This Row],[State]],MATCH(Orders!F485,Table12[[#This Row],[Customer ID]],0))</f>
        <v>North Carolina</v>
      </c>
      <c r="H485" s="17" t="s">
        <v>1740</v>
      </c>
      <c r="I485" s="19">
        <v>5</v>
      </c>
      <c r="J485" s="17" t="s">
        <v>70</v>
      </c>
      <c r="K485" s="10">
        <v>36.24</v>
      </c>
      <c r="L485" s="25" t="str">
        <f>IF(Orders!$K485&lt;=50,"Low",IF(Orders!$K485&gt;=200000,"High","Medium"))</f>
        <v>Low</v>
      </c>
    </row>
    <row r="486" spans="1:12" x14ac:dyDescent="0.35">
      <c r="A486" s="11">
        <v>2829</v>
      </c>
      <c r="B486" s="13" t="s">
        <v>1742</v>
      </c>
      <c r="C486" s="14">
        <v>43578</v>
      </c>
      <c r="D486" s="14">
        <v>43581</v>
      </c>
      <c r="E486" s="13" t="s">
        <v>38</v>
      </c>
      <c r="F486" s="13" t="s">
        <v>1743</v>
      </c>
      <c r="G486" s="15" t="str">
        <f>INDEX(Table12[[#This Row],[State]],MATCH(Orders!F486,Table12[[#This Row],[Customer ID]],0))</f>
        <v>Ohio</v>
      </c>
      <c r="H486" s="13" t="s">
        <v>1745</v>
      </c>
      <c r="I486" s="15">
        <v>6</v>
      </c>
      <c r="J486" s="13" t="s">
        <v>31</v>
      </c>
      <c r="K486" s="16">
        <v>108336</v>
      </c>
      <c r="L486" s="24" t="str">
        <f>IF(Orders!$K486&lt;=50,"Low",IF(Orders!$K486&gt;=200000,"High","Medium"))</f>
        <v>Medium</v>
      </c>
    </row>
    <row r="487" spans="1:12" x14ac:dyDescent="0.35">
      <c r="A487" s="12">
        <v>2830</v>
      </c>
      <c r="B487" s="17" t="s">
        <v>1742</v>
      </c>
      <c r="C487" s="18">
        <v>43578</v>
      </c>
      <c r="D487" s="18">
        <v>43581</v>
      </c>
      <c r="E487" s="17" t="s">
        <v>38</v>
      </c>
      <c r="F487" s="17" t="s">
        <v>1743</v>
      </c>
      <c r="G487" s="19" t="str">
        <f>INDEX(Table12[[#This Row],[State]],MATCH(Orders!F487,Table12[[#This Row],[Customer ID]],0))</f>
        <v>Ohio</v>
      </c>
      <c r="H487" s="17" t="s">
        <v>1747</v>
      </c>
      <c r="I487" s="19">
        <v>5</v>
      </c>
      <c r="J487" s="17" t="s">
        <v>36</v>
      </c>
      <c r="K487" s="10">
        <v>55.92</v>
      </c>
      <c r="L487" s="25" t="str">
        <f>IF(Orders!$K487&lt;=50,"Low",IF(Orders!$K487&gt;=200000,"High","Medium"))</f>
        <v>Medium</v>
      </c>
    </row>
    <row r="488" spans="1:12" x14ac:dyDescent="0.35">
      <c r="A488" s="11">
        <v>2831</v>
      </c>
      <c r="B488" s="13" t="s">
        <v>1742</v>
      </c>
      <c r="C488" s="14">
        <v>43578</v>
      </c>
      <c r="D488" s="14">
        <v>43581</v>
      </c>
      <c r="E488" s="13" t="s">
        <v>38</v>
      </c>
      <c r="F488" s="13" t="s">
        <v>1743</v>
      </c>
      <c r="G488" s="15" t="str">
        <f>INDEX(Table12[[#This Row],[State]],MATCH(Orders!F488,Table12[[#This Row],[Customer ID]],0))</f>
        <v>Ohio</v>
      </c>
      <c r="H488" s="13" t="s">
        <v>1749</v>
      </c>
      <c r="I488" s="15">
        <v>2</v>
      </c>
      <c r="J488" s="13" t="s">
        <v>36</v>
      </c>
      <c r="K488" s="16">
        <v>78304</v>
      </c>
      <c r="L488" s="24" t="str">
        <f>IF(Orders!$K488&lt;=50,"Low",IF(Orders!$K488&gt;=200000,"High","Medium"))</f>
        <v>Medium</v>
      </c>
    </row>
    <row r="489" spans="1:12" x14ac:dyDescent="0.35">
      <c r="A489" s="12">
        <v>9668</v>
      </c>
      <c r="B489" s="17" t="s">
        <v>1751</v>
      </c>
      <c r="C489" s="18">
        <v>43578</v>
      </c>
      <c r="D489" s="18">
        <v>43582</v>
      </c>
      <c r="E489" s="17" t="s">
        <v>19</v>
      </c>
      <c r="F489" s="17" t="s">
        <v>1752</v>
      </c>
      <c r="G489" s="19" t="str">
        <f>INDEX(Table12[[#This Row],[State]],MATCH(Orders!F489,Table12[[#This Row],[Customer ID]],0))</f>
        <v>California</v>
      </c>
      <c r="H489" s="17" t="s">
        <v>1755</v>
      </c>
      <c r="I489" s="19">
        <v>7</v>
      </c>
      <c r="J489" s="17" t="s">
        <v>36</v>
      </c>
      <c r="K489" s="10">
        <v>18088</v>
      </c>
      <c r="L489" s="25" t="str">
        <f>IF(Orders!$K489&lt;=50,"Low",IF(Orders!$K489&gt;=200000,"High","Medium"))</f>
        <v>Medium</v>
      </c>
    </row>
    <row r="490" spans="1:12" x14ac:dyDescent="0.35">
      <c r="A490" s="11">
        <v>9669</v>
      </c>
      <c r="B490" s="13" t="s">
        <v>1751</v>
      </c>
      <c r="C490" s="14">
        <v>43578</v>
      </c>
      <c r="D490" s="14">
        <v>43582</v>
      </c>
      <c r="E490" s="13" t="s">
        <v>19</v>
      </c>
      <c r="F490" s="13" t="s">
        <v>1752</v>
      </c>
      <c r="G490" s="15" t="str">
        <f>INDEX(Table12[[#This Row],[State]],MATCH(Orders!F490,Table12[[#This Row],[Customer ID]],0))</f>
        <v>California</v>
      </c>
      <c r="H490" s="13" t="s">
        <v>692</v>
      </c>
      <c r="I490" s="15">
        <v>3</v>
      </c>
      <c r="J490" s="13" t="s">
        <v>70</v>
      </c>
      <c r="K490" s="16">
        <v>71.97</v>
      </c>
      <c r="L490" s="24" t="str">
        <f>IF(Orders!$K490&lt;=50,"Low",IF(Orders!$K490&gt;=200000,"High","Medium"))</f>
        <v>Medium</v>
      </c>
    </row>
    <row r="491" spans="1:12" x14ac:dyDescent="0.35">
      <c r="A491" s="12">
        <v>1180</v>
      </c>
      <c r="B491" s="17" t="s">
        <v>1757</v>
      </c>
      <c r="C491" s="18">
        <v>43579</v>
      </c>
      <c r="D491" s="18">
        <v>43582</v>
      </c>
      <c r="E491" s="17" t="s">
        <v>94</v>
      </c>
      <c r="F491" s="17" t="s">
        <v>1758</v>
      </c>
      <c r="G491" s="19" t="str">
        <f>INDEX(Table12[[#This Row],[State]],MATCH(Orders!F491,Table12[[#This Row],[Customer ID]],0))</f>
        <v>Texas</v>
      </c>
      <c r="H491" s="17" t="s">
        <v>1760</v>
      </c>
      <c r="I491" s="19">
        <v>3</v>
      </c>
      <c r="J491" s="17" t="s">
        <v>36</v>
      </c>
      <c r="K491" s="10">
        <v>258696</v>
      </c>
      <c r="L491" s="25" t="str">
        <f>IF(Orders!$K491&lt;=50,"Low",IF(Orders!$K491&gt;=200000,"High","Medium"))</f>
        <v>High</v>
      </c>
    </row>
    <row r="492" spans="1:12" x14ac:dyDescent="0.35">
      <c r="A492" s="11">
        <v>3235</v>
      </c>
      <c r="B492" s="13" t="s">
        <v>1762</v>
      </c>
      <c r="C492" s="14">
        <v>43579</v>
      </c>
      <c r="D492" s="14">
        <v>43582</v>
      </c>
      <c r="E492" s="13" t="s">
        <v>38</v>
      </c>
      <c r="F492" s="13" t="s">
        <v>1763</v>
      </c>
      <c r="G492" s="15" t="str">
        <f>INDEX(Table12[[#This Row],[State]],MATCH(Orders!F492,Table12[[#This Row],[Customer ID]],0))</f>
        <v>California</v>
      </c>
      <c r="H492" s="13" t="s">
        <v>1765</v>
      </c>
      <c r="I492" s="15">
        <v>1</v>
      </c>
      <c r="J492" s="13" t="s">
        <v>31</v>
      </c>
      <c r="K492" s="16">
        <v>3984</v>
      </c>
      <c r="L492" s="24" t="str">
        <f>IF(Orders!$K492&lt;=50,"Low",IF(Orders!$K492&gt;=200000,"High","Medium"))</f>
        <v>Medium</v>
      </c>
    </row>
    <row r="493" spans="1:12" x14ac:dyDescent="0.35">
      <c r="A493" s="12">
        <v>4987</v>
      </c>
      <c r="B493" s="17" t="s">
        <v>1767</v>
      </c>
      <c r="C493" s="18">
        <v>43579</v>
      </c>
      <c r="D493" s="18">
        <v>43583</v>
      </c>
      <c r="E493" s="17" t="s">
        <v>19</v>
      </c>
      <c r="F493" s="17" t="s">
        <v>1768</v>
      </c>
      <c r="G493" s="19" t="str">
        <f>INDEX(Table12[[#This Row],[State]],MATCH(Orders!F493,Table12[[#This Row],[Customer ID]],0))</f>
        <v>Colorado</v>
      </c>
      <c r="H493" s="17" t="s">
        <v>1771</v>
      </c>
      <c r="I493" s="19">
        <v>3</v>
      </c>
      <c r="J493" s="17" t="s">
        <v>36</v>
      </c>
      <c r="K493" s="10">
        <v>15552</v>
      </c>
      <c r="L493" s="25" t="str">
        <f>IF(Orders!$K493&lt;=50,"Low",IF(Orders!$K493&gt;=200000,"High","Medium"))</f>
        <v>Medium</v>
      </c>
    </row>
    <row r="494" spans="1:12" x14ac:dyDescent="0.35">
      <c r="A494" s="11">
        <v>4988</v>
      </c>
      <c r="B494" s="13" t="s">
        <v>1767</v>
      </c>
      <c r="C494" s="14">
        <v>43579</v>
      </c>
      <c r="D494" s="14">
        <v>43583</v>
      </c>
      <c r="E494" s="13" t="s">
        <v>19</v>
      </c>
      <c r="F494" s="13" t="s">
        <v>1768</v>
      </c>
      <c r="G494" s="15" t="str">
        <f>INDEX(Table12[[#This Row],[State]],MATCH(Orders!F494,Table12[[#This Row],[Customer ID]],0))</f>
        <v>Colorado</v>
      </c>
      <c r="H494" s="13" t="s">
        <v>1008</v>
      </c>
      <c r="I494" s="15">
        <v>6</v>
      </c>
      <c r="J494" s="13" t="s">
        <v>36</v>
      </c>
      <c r="K494" s="16">
        <v>1325.76</v>
      </c>
      <c r="L494" s="24" t="str">
        <f>IF(Orders!$K494&lt;=50,"Low",IF(Orders!$K494&gt;=200000,"High","Medium"))</f>
        <v>Medium</v>
      </c>
    </row>
    <row r="495" spans="1:12" x14ac:dyDescent="0.35">
      <c r="A495" s="12">
        <v>4989</v>
      </c>
      <c r="B495" s="17" t="s">
        <v>1767</v>
      </c>
      <c r="C495" s="18">
        <v>43579</v>
      </c>
      <c r="D495" s="18">
        <v>43583</v>
      </c>
      <c r="E495" s="17" t="s">
        <v>19</v>
      </c>
      <c r="F495" s="17" t="s">
        <v>1768</v>
      </c>
      <c r="G495" s="19" t="str">
        <f>INDEX(Table12[[#This Row],[State]],MATCH(Orders!F495,Table12[[#This Row],[Customer ID]],0))</f>
        <v>Colorado</v>
      </c>
      <c r="H495" s="17" t="s">
        <v>1773</v>
      </c>
      <c r="I495" s="19">
        <v>2</v>
      </c>
      <c r="J495" s="17" t="s">
        <v>70</v>
      </c>
      <c r="K495" s="10">
        <v>3108</v>
      </c>
      <c r="L495" s="25" t="str">
        <f>IF(Orders!$K495&lt;=50,"Low",IF(Orders!$K495&gt;=200000,"High","Medium"))</f>
        <v>Medium</v>
      </c>
    </row>
    <row r="496" spans="1:12" x14ac:dyDescent="0.35">
      <c r="A496" s="11">
        <v>332</v>
      </c>
      <c r="B496" s="13" t="s">
        <v>1775</v>
      </c>
      <c r="C496" s="14">
        <v>43580</v>
      </c>
      <c r="D496" s="14">
        <v>43584</v>
      </c>
      <c r="E496" s="13" t="s">
        <v>94</v>
      </c>
      <c r="F496" s="13" t="s">
        <v>1776</v>
      </c>
      <c r="G496" s="15" t="str">
        <f>INDEX(Table12[[#This Row],[State]],MATCH(Orders!F496,Table12[[#This Row],[Customer ID]],0))</f>
        <v>Pennsylvania</v>
      </c>
      <c r="H496" s="13" t="s">
        <v>1778</v>
      </c>
      <c r="I496" s="15">
        <v>2</v>
      </c>
      <c r="J496" s="13" t="s">
        <v>70</v>
      </c>
      <c r="K496" s="16">
        <v>82.8</v>
      </c>
      <c r="L496" s="24" t="str">
        <f>IF(Orders!$K496&lt;=50,"Low",IF(Orders!$K496&gt;=200000,"High","Medium"))</f>
        <v>Medium</v>
      </c>
    </row>
    <row r="497" spans="1:12" x14ac:dyDescent="0.35">
      <c r="A497" s="12">
        <v>333</v>
      </c>
      <c r="B497" s="17" t="s">
        <v>1775</v>
      </c>
      <c r="C497" s="18">
        <v>43580</v>
      </c>
      <c r="D497" s="18">
        <v>43584</v>
      </c>
      <c r="E497" s="17" t="s">
        <v>94</v>
      </c>
      <c r="F497" s="17" t="s">
        <v>1776</v>
      </c>
      <c r="G497" s="19" t="str">
        <f>INDEX(Table12[[#This Row],[State]],MATCH(Orders!F497,Table12[[#This Row],[Customer ID]],0))</f>
        <v>Pennsylvania</v>
      </c>
      <c r="H497" s="17" t="s">
        <v>1130</v>
      </c>
      <c r="I497" s="19">
        <v>2</v>
      </c>
      <c r="J497" s="17" t="s">
        <v>70</v>
      </c>
      <c r="K497" s="10">
        <v>20724</v>
      </c>
      <c r="L497" s="25" t="str">
        <f>IF(Orders!$K497&lt;=50,"Low",IF(Orders!$K497&gt;=200000,"High","Medium"))</f>
        <v>Medium</v>
      </c>
    </row>
    <row r="498" spans="1:12" x14ac:dyDescent="0.35">
      <c r="A498" s="11">
        <v>334</v>
      </c>
      <c r="B498" s="13" t="s">
        <v>1775</v>
      </c>
      <c r="C498" s="14">
        <v>43580</v>
      </c>
      <c r="D498" s="14">
        <v>43584</v>
      </c>
      <c r="E498" s="13" t="s">
        <v>94</v>
      </c>
      <c r="F498" s="13" t="s">
        <v>1776</v>
      </c>
      <c r="G498" s="15" t="str">
        <f>INDEX(Table12[[#This Row],[State]],MATCH(Orders!F498,Table12[[#This Row],[Customer ID]],0))</f>
        <v>Pennsylvania</v>
      </c>
      <c r="H498" s="13" t="s">
        <v>1780</v>
      </c>
      <c r="I498" s="15">
        <v>3</v>
      </c>
      <c r="J498" s="13" t="s">
        <v>31</v>
      </c>
      <c r="K498" s="16">
        <v>4896</v>
      </c>
      <c r="L498" s="24" t="str">
        <f>IF(Orders!$K498&lt;=50,"Low",IF(Orders!$K498&gt;=200000,"High","Medium"))</f>
        <v>Medium</v>
      </c>
    </row>
    <row r="499" spans="1:12" x14ac:dyDescent="0.35">
      <c r="A499" s="12">
        <v>4648</v>
      </c>
      <c r="B499" s="17" t="s">
        <v>1782</v>
      </c>
      <c r="C499" s="18">
        <v>43581</v>
      </c>
      <c r="D499" s="18">
        <v>43586</v>
      </c>
      <c r="E499" s="17" t="s">
        <v>19</v>
      </c>
      <c r="F499" s="17" t="s">
        <v>1025</v>
      </c>
      <c r="G499" s="19" t="str">
        <f>INDEX(Table12[[#This Row],[State]],MATCH(Orders!F499,Table12[[#This Row],[Customer ID]],0))</f>
        <v>New York</v>
      </c>
      <c r="H499" s="17" t="s">
        <v>756</v>
      </c>
      <c r="I499" s="19">
        <v>3</v>
      </c>
      <c r="J499" s="17" t="s">
        <v>31</v>
      </c>
      <c r="K499" s="10">
        <v>434646</v>
      </c>
      <c r="L499" s="25" t="str">
        <f>IF(Orders!$K499&lt;=50,"Low",IF(Orders!$K499&gt;=200000,"High","Medium"))</f>
        <v>High</v>
      </c>
    </row>
    <row r="500" spans="1:12" x14ac:dyDescent="0.35">
      <c r="A500" s="11">
        <v>611</v>
      </c>
      <c r="B500" s="13" t="s">
        <v>1783</v>
      </c>
      <c r="C500" s="14">
        <v>43583</v>
      </c>
      <c r="D500" s="14">
        <v>43586</v>
      </c>
      <c r="E500" s="13" t="s">
        <v>38</v>
      </c>
      <c r="F500" s="13" t="s">
        <v>1784</v>
      </c>
      <c r="G500" s="15" t="str">
        <f>INDEX(Table12[[#This Row],[State]],MATCH(Orders!F500,Table12[[#This Row],[Customer ID]],0))</f>
        <v>Texas</v>
      </c>
      <c r="H500" s="13" t="s">
        <v>1786</v>
      </c>
      <c r="I500" s="15">
        <v>3</v>
      </c>
      <c r="J500" s="13" t="s">
        <v>31</v>
      </c>
      <c r="K500" s="16">
        <v>369576</v>
      </c>
      <c r="L500" s="24" t="str">
        <f>IF(Orders!$K500&lt;=50,"Low",IF(Orders!$K500&gt;=200000,"High","Medium"))</f>
        <v>High</v>
      </c>
    </row>
    <row r="501" spans="1:12" x14ac:dyDescent="0.35">
      <c r="A501" s="12">
        <v>612</v>
      </c>
      <c r="B501" s="17" t="s">
        <v>1783</v>
      </c>
      <c r="C501" s="18">
        <v>43583</v>
      </c>
      <c r="D501" s="18">
        <v>43586</v>
      </c>
      <c r="E501" s="17" t="s">
        <v>38</v>
      </c>
      <c r="F501" s="17" t="s">
        <v>1784</v>
      </c>
      <c r="G501" s="19" t="str">
        <f>INDEX(Table12[[#This Row],[State]],MATCH(Orders!F501,Table12[[#This Row],[Customer ID]],0))</f>
        <v>Texas</v>
      </c>
      <c r="H501" s="17" t="s">
        <v>1788</v>
      </c>
      <c r="I501" s="19">
        <v>4</v>
      </c>
      <c r="J501" s="17" t="s">
        <v>36</v>
      </c>
      <c r="K501" s="10">
        <v>15712</v>
      </c>
      <c r="L501" s="25" t="str">
        <f>IF(Orders!$K501&lt;=50,"Low",IF(Orders!$K501&gt;=200000,"High","Medium"))</f>
        <v>Medium</v>
      </c>
    </row>
    <row r="502" spans="1:12" x14ac:dyDescent="0.35">
      <c r="A502" s="11">
        <v>1072</v>
      </c>
      <c r="B502" s="13" t="s">
        <v>1790</v>
      </c>
      <c r="C502" s="14">
        <v>43583</v>
      </c>
      <c r="D502" s="14">
        <v>43587</v>
      </c>
      <c r="E502" s="13" t="s">
        <v>19</v>
      </c>
      <c r="F502" s="13" t="s">
        <v>1791</v>
      </c>
      <c r="G502" s="15" t="str">
        <f>INDEX(Table12[[#This Row],[State]],MATCH(Orders!F502,Table12[[#This Row],[Customer ID]],0))</f>
        <v>Colorado</v>
      </c>
      <c r="H502" s="13" t="s">
        <v>1793</v>
      </c>
      <c r="I502" s="15">
        <v>3</v>
      </c>
      <c r="J502" s="13" t="s">
        <v>70</v>
      </c>
      <c r="K502" s="16">
        <v>29472</v>
      </c>
      <c r="L502" s="24" t="str">
        <f>IF(Orders!$K502&lt;=50,"Low",IF(Orders!$K502&gt;=200000,"High","Medium"))</f>
        <v>Medium</v>
      </c>
    </row>
    <row r="503" spans="1:12" x14ac:dyDescent="0.35">
      <c r="A503" s="12">
        <v>2614</v>
      </c>
      <c r="B503" s="17" t="s">
        <v>1795</v>
      </c>
      <c r="C503" s="18">
        <v>43583</v>
      </c>
      <c r="D503" s="18">
        <v>43590</v>
      </c>
      <c r="E503" s="17" t="s">
        <v>19</v>
      </c>
      <c r="F503" s="17" t="s">
        <v>63</v>
      </c>
      <c r="G503" s="19" t="str">
        <f>INDEX(Table12[[#This Row],[State]],MATCH(Orders!F503,Table12[[#This Row],[Customer ID]],0))</f>
        <v>California</v>
      </c>
      <c r="H503" s="17" t="s">
        <v>1796</v>
      </c>
      <c r="I503" s="19">
        <v>2</v>
      </c>
      <c r="J503" s="17" t="s">
        <v>36</v>
      </c>
      <c r="K503" s="10">
        <v>41568</v>
      </c>
      <c r="L503" s="25" t="str">
        <f>IF(Orders!$K503&lt;=50,"Low",IF(Orders!$K503&gt;=200000,"High","Medium"))</f>
        <v>Medium</v>
      </c>
    </row>
    <row r="504" spans="1:12" x14ac:dyDescent="0.35">
      <c r="A504" s="11">
        <v>7913</v>
      </c>
      <c r="B504" s="13" t="s">
        <v>1798</v>
      </c>
      <c r="C504" s="14">
        <v>43583</v>
      </c>
      <c r="D504" s="14">
        <v>43585</v>
      </c>
      <c r="E504" s="13" t="s">
        <v>94</v>
      </c>
      <c r="F504" s="13" t="s">
        <v>1799</v>
      </c>
      <c r="G504" s="15" t="str">
        <f>INDEX(Table12[[#This Row],[State]],MATCH(Orders!F504,Table12[[#This Row],[Customer ID]],0))</f>
        <v>Illinois</v>
      </c>
      <c r="H504" s="13" t="s">
        <v>1802</v>
      </c>
      <c r="I504" s="15">
        <v>2</v>
      </c>
      <c r="J504" s="13" t="s">
        <v>70</v>
      </c>
      <c r="K504" s="16">
        <v>30344</v>
      </c>
      <c r="L504" s="24" t="str">
        <f>IF(Orders!$K504&lt;=50,"Low",IF(Orders!$K504&gt;=200000,"High","Medium"))</f>
        <v>Medium</v>
      </c>
    </row>
    <row r="505" spans="1:12" x14ac:dyDescent="0.35">
      <c r="A505" s="12">
        <v>1716</v>
      </c>
      <c r="B505" s="17" t="s">
        <v>1804</v>
      </c>
      <c r="C505" s="18">
        <v>43585</v>
      </c>
      <c r="D505" s="18">
        <v>43589</v>
      </c>
      <c r="E505" s="17" t="s">
        <v>19</v>
      </c>
      <c r="F505" s="17" t="s">
        <v>1805</v>
      </c>
      <c r="G505" s="19" t="str">
        <f>INDEX(Table12[[#This Row],[State]],MATCH(Orders!F505,Table12[[#This Row],[Customer ID]],0))</f>
        <v>New York</v>
      </c>
      <c r="H505" s="17" t="s">
        <v>1807</v>
      </c>
      <c r="I505" s="19">
        <v>2</v>
      </c>
      <c r="J505" s="17" t="s">
        <v>31</v>
      </c>
      <c r="K505" s="10">
        <v>7712</v>
      </c>
      <c r="L505" s="25" t="str">
        <f>IF(Orders!$K505&lt;=50,"Low",IF(Orders!$K505&gt;=200000,"High","Medium"))</f>
        <v>Medium</v>
      </c>
    </row>
    <row r="506" spans="1:12" x14ac:dyDescent="0.35">
      <c r="A506" s="11">
        <v>2155</v>
      </c>
      <c r="B506" s="13" t="s">
        <v>1809</v>
      </c>
      <c r="C506" s="14">
        <v>43585</v>
      </c>
      <c r="D506" s="14">
        <v>43590</v>
      </c>
      <c r="E506" s="13" t="s">
        <v>19</v>
      </c>
      <c r="F506" s="13" t="s">
        <v>414</v>
      </c>
      <c r="G506" s="15" t="str">
        <f>INDEX(Table12[[#This Row],[State]],MATCH(Orders!F506,Table12[[#This Row],[Customer ID]],0))</f>
        <v>Texas</v>
      </c>
      <c r="H506" s="13" t="s">
        <v>1810</v>
      </c>
      <c r="I506" s="15">
        <v>3</v>
      </c>
      <c r="J506" s="13" t="s">
        <v>31</v>
      </c>
      <c r="K506" s="16">
        <v>22608</v>
      </c>
      <c r="L506" s="24" t="str">
        <f>IF(Orders!$K506&lt;=50,"Low",IF(Orders!$K506&gt;=200000,"High","Medium"))</f>
        <v>Medium</v>
      </c>
    </row>
    <row r="507" spans="1:12" x14ac:dyDescent="0.35">
      <c r="A507" s="12">
        <v>2542</v>
      </c>
      <c r="B507" s="17" t="s">
        <v>1812</v>
      </c>
      <c r="C507" s="18">
        <v>43585</v>
      </c>
      <c r="D507" s="18">
        <v>43589</v>
      </c>
      <c r="E507" s="17" t="s">
        <v>19</v>
      </c>
      <c r="F507" s="17" t="s">
        <v>1813</v>
      </c>
      <c r="G507" s="19" t="str">
        <f>INDEX(Table12[[#This Row],[State]],MATCH(Orders!F507,Table12[[#This Row],[Customer ID]],0))</f>
        <v>Arizona</v>
      </c>
      <c r="H507" s="17" t="s">
        <v>1815</v>
      </c>
      <c r="I507" s="19">
        <v>7</v>
      </c>
      <c r="J507" s="17" t="s">
        <v>31</v>
      </c>
      <c r="K507" s="10">
        <v>111888</v>
      </c>
      <c r="L507" s="25" t="str">
        <f>IF(Orders!$K507&lt;=50,"Low",IF(Orders!$K507&gt;=200000,"High","Medium"))</f>
        <v>Medium</v>
      </c>
    </row>
    <row r="508" spans="1:12" x14ac:dyDescent="0.35">
      <c r="A508" s="11">
        <v>2664</v>
      </c>
      <c r="B508" s="13" t="s">
        <v>1817</v>
      </c>
      <c r="C508" s="14">
        <v>43586</v>
      </c>
      <c r="D508" s="14">
        <v>43589</v>
      </c>
      <c r="E508" s="13" t="s">
        <v>38</v>
      </c>
      <c r="F508" s="13" t="s">
        <v>1461</v>
      </c>
      <c r="G508" s="15" t="str">
        <f>INDEX(Table12[[#This Row],[State]],MATCH(Orders!F508,Table12[[#This Row],[Customer ID]],0))</f>
        <v>Tennessee</v>
      </c>
      <c r="H508" s="13" t="s">
        <v>1818</v>
      </c>
      <c r="I508" s="15">
        <v>1</v>
      </c>
      <c r="J508" s="13" t="s">
        <v>36</v>
      </c>
      <c r="K508" s="16">
        <v>3984</v>
      </c>
      <c r="L508" s="24" t="str">
        <f>IF(Orders!$K508&lt;=50,"Low",IF(Orders!$K508&gt;=200000,"High","Medium"))</f>
        <v>Medium</v>
      </c>
    </row>
    <row r="509" spans="1:12" x14ac:dyDescent="0.35">
      <c r="A509" s="12">
        <v>2665</v>
      </c>
      <c r="B509" s="17" t="s">
        <v>1817</v>
      </c>
      <c r="C509" s="18">
        <v>43586</v>
      </c>
      <c r="D509" s="18">
        <v>43589</v>
      </c>
      <c r="E509" s="17" t="s">
        <v>38</v>
      </c>
      <c r="F509" s="17" t="s">
        <v>1461</v>
      </c>
      <c r="G509" s="19" t="str">
        <f>INDEX(Table12[[#This Row],[State]],MATCH(Orders!F509,Table12[[#This Row],[Customer ID]],0))</f>
        <v>Tennessee</v>
      </c>
      <c r="H509" s="17" t="s">
        <v>1820</v>
      </c>
      <c r="I509" s="19">
        <v>3</v>
      </c>
      <c r="J509" s="17" t="s">
        <v>36</v>
      </c>
      <c r="K509" s="10">
        <v>370.62</v>
      </c>
      <c r="L509" s="25" t="str">
        <f>IF(Orders!$K509&lt;=50,"Low",IF(Orders!$K509&gt;=200000,"High","Medium"))</f>
        <v>Medium</v>
      </c>
    </row>
    <row r="510" spans="1:12" x14ac:dyDescent="0.35">
      <c r="A510" s="11">
        <v>2666</v>
      </c>
      <c r="B510" s="13" t="s">
        <v>1817</v>
      </c>
      <c r="C510" s="14">
        <v>43586</v>
      </c>
      <c r="D510" s="14">
        <v>43589</v>
      </c>
      <c r="E510" s="13" t="s">
        <v>38</v>
      </c>
      <c r="F510" s="13" t="s">
        <v>1461</v>
      </c>
      <c r="G510" s="15" t="str">
        <f>INDEX(Table12[[#This Row],[State]],MATCH(Orders!F510,Table12[[#This Row],[Customer ID]],0))</f>
        <v>Tennessee</v>
      </c>
      <c r="H510" s="13" t="s">
        <v>1822</v>
      </c>
      <c r="I510" s="15">
        <v>2</v>
      </c>
      <c r="J510" s="13" t="s">
        <v>31</v>
      </c>
      <c r="K510" s="16">
        <v>2742</v>
      </c>
      <c r="L510" s="24" t="str">
        <f>IF(Orders!$K510&lt;=50,"Low",IF(Orders!$K510&gt;=200000,"High","Medium"))</f>
        <v>Medium</v>
      </c>
    </row>
    <row r="511" spans="1:12" x14ac:dyDescent="0.35">
      <c r="A511" s="12">
        <v>5862</v>
      </c>
      <c r="B511" s="17" t="s">
        <v>1824</v>
      </c>
      <c r="C511" s="18">
        <v>43586</v>
      </c>
      <c r="D511" s="18">
        <v>43589</v>
      </c>
      <c r="E511" s="17" t="s">
        <v>94</v>
      </c>
      <c r="F511" s="17" t="s">
        <v>1825</v>
      </c>
      <c r="G511" s="19" t="str">
        <f>INDEX(Table12[[#This Row],[State]],MATCH(Orders!F511,Table12[[#This Row],[Customer ID]],0))</f>
        <v>Arkansas</v>
      </c>
      <c r="H511" s="17" t="s">
        <v>1828</v>
      </c>
      <c r="I511" s="19">
        <v>2</v>
      </c>
      <c r="J511" s="17" t="s">
        <v>70</v>
      </c>
      <c r="K511" s="10">
        <v>109.92</v>
      </c>
      <c r="L511" s="25" t="str">
        <f>IF(Orders!$K511&lt;=50,"Low",IF(Orders!$K511&gt;=200000,"High","Medium"))</f>
        <v>Medium</v>
      </c>
    </row>
    <row r="512" spans="1:12" x14ac:dyDescent="0.35">
      <c r="A512" s="11">
        <v>5863</v>
      </c>
      <c r="B512" s="13" t="s">
        <v>1824</v>
      </c>
      <c r="C512" s="14">
        <v>43586</v>
      </c>
      <c r="D512" s="14">
        <v>43589</v>
      </c>
      <c r="E512" s="13" t="s">
        <v>94</v>
      </c>
      <c r="F512" s="13" t="s">
        <v>1825</v>
      </c>
      <c r="G512" s="15" t="str">
        <f>INDEX(Table12[[#This Row],[State]],MATCH(Orders!F512,Table12[[#This Row],[Customer ID]],0))</f>
        <v>Arkansas</v>
      </c>
      <c r="H512" s="13" t="s">
        <v>405</v>
      </c>
      <c r="I512" s="15">
        <v>3</v>
      </c>
      <c r="J512" s="13" t="s">
        <v>31</v>
      </c>
      <c r="K512" s="16">
        <v>19.440000000000001</v>
      </c>
      <c r="L512" s="24" t="str">
        <f>IF(Orders!$K512&lt;=50,"Low",IF(Orders!$K512&gt;=200000,"High","Medium"))</f>
        <v>Low</v>
      </c>
    </row>
    <row r="513" spans="1:12" x14ac:dyDescent="0.35">
      <c r="A513" s="12">
        <v>5864</v>
      </c>
      <c r="B513" s="17" t="s">
        <v>1824</v>
      </c>
      <c r="C513" s="18">
        <v>43586</v>
      </c>
      <c r="D513" s="18">
        <v>43589</v>
      </c>
      <c r="E513" s="17" t="s">
        <v>94</v>
      </c>
      <c r="F513" s="17" t="s">
        <v>1825</v>
      </c>
      <c r="G513" s="19" t="str">
        <f>INDEX(Table12[[#This Row],[State]],MATCH(Orders!F513,Table12[[#This Row],[Customer ID]],0))</f>
        <v>Arkansas</v>
      </c>
      <c r="H513" s="17" t="s">
        <v>1830</v>
      </c>
      <c r="I513" s="19">
        <v>2</v>
      </c>
      <c r="J513" s="17" t="s">
        <v>70</v>
      </c>
      <c r="K513" s="10">
        <v>11.16</v>
      </c>
      <c r="L513" s="25" t="str">
        <f>IF(Orders!$K513&lt;=50,"Low",IF(Orders!$K513&gt;=200000,"High","Medium"))</f>
        <v>Low</v>
      </c>
    </row>
    <row r="514" spans="1:12" x14ac:dyDescent="0.35">
      <c r="A514" s="11">
        <v>1278</v>
      </c>
      <c r="B514" s="13" t="s">
        <v>1832</v>
      </c>
      <c r="C514" s="14">
        <v>43587</v>
      </c>
      <c r="D514" s="14">
        <v>43592</v>
      </c>
      <c r="E514" s="13" t="s">
        <v>19</v>
      </c>
      <c r="F514" s="13" t="s">
        <v>908</v>
      </c>
      <c r="G514" s="15" t="str">
        <f>INDEX(Table12[[#This Row],[State]],MATCH(Orders!F514,Table12[[#This Row],[Customer ID]],0))</f>
        <v>Texas</v>
      </c>
      <c r="H514" s="13" t="s">
        <v>1671</v>
      </c>
      <c r="I514" s="15">
        <v>3</v>
      </c>
      <c r="J514" s="13" t="s">
        <v>36</v>
      </c>
      <c r="K514" s="16">
        <v>86352</v>
      </c>
      <c r="L514" s="24" t="str">
        <f>IF(Orders!$K514&lt;=50,"Low",IF(Orders!$K514&gt;=200000,"High","Medium"))</f>
        <v>Medium</v>
      </c>
    </row>
    <row r="515" spans="1:12" x14ac:dyDescent="0.35">
      <c r="A515" s="12">
        <v>3237</v>
      </c>
      <c r="B515" s="17" t="s">
        <v>1833</v>
      </c>
      <c r="C515" s="18">
        <v>43587</v>
      </c>
      <c r="D515" s="18">
        <v>43587</v>
      </c>
      <c r="E515" s="17" t="s">
        <v>208</v>
      </c>
      <c r="F515" s="17" t="s">
        <v>1834</v>
      </c>
      <c r="G515" s="19" t="str">
        <f>INDEX(Table12[[#This Row],[State]],MATCH(Orders!F515,Table12[[#This Row],[Customer ID]],0))</f>
        <v>New York</v>
      </c>
      <c r="H515" s="17" t="s">
        <v>1836</v>
      </c>
      <c r="I515" s="19">
        <v>3</v>
      </c>
      <c r="J515" s="17" t="s">
        <v>36</v>
      </c>
      <c r="K515" s="10">
        <v>44.94</v>
      </c>
      <c r="L515" s="25" t="str">
        <f>IF(Orders!$K515&lt;=50,"Low",IF(Orders!$K515&gt;=200000,"High","Medium"))</f>
        <v>Low</v>
      </c>
    </row>
    <row r="516" spans="1:12" x14ac:dyDescent="0.35">
      <c r="A516" s="11">
        <v>3238</v>
      </c>
      <c r="B516" s="13" t="s">
        <v>1833</v>
      </c>
      <c r="C516" s="14">
        <v>43587</v>
      </c>
      <c r="D516" s="14">
        <v>43587</v>
      </c>
      <c r="E516" s="13" t="s">
        <v>208</v>
      </c>
      <c r="F516" s="13" t="s">
        <v>1834</v>
      </c>
      <c r="G516" s="15" t="str">
        <f>INDEX(Table12[[#This Row],[State]],MATCH(Orders!F516,Table12[[#This Row],[Customer ID]],0))</f>
        <v>New York</v>
      </c>
      <c r="H516" s="13" t="s">
        <v>1700</v>
      </c>
      <c r="I516" s="15">
        <v>3</v>
      </c>
      <c r="J516" s="13" t="s">
        <v>31</v>
      </c>
      <c r="K516" s="16">
        <v>45576</v>
      </c>
      <c r="L516" s="24" t="str">
        <f>IF(Orders!$K516&lt;=50,"Low",IF(Orders!$K516&gt;=200000,"High","Medium"))</f>
        <v>Medium</v>
      </c>
    </row>
    <row r="517" spans="1:12" x14ac:dyDescent="0.35">
      <c r="A517" s="12">
        <v>5316</v>
      </c>
      <c r="B517" s="17" t="s">
        <v>1838</v>
      </c>
      <c r="C517" s="18">
        <v>43587</v>
      </c>
      <c r="D517" s="18">
        <v>43593</v>
      </c>
      <c r="E517" s="17" t="s">
        <v>19</v>
      </c>
      <c r="F517" s="17" t="s">
        <v>699</v>
      </c>
      <c r="G517" s="19" t="str">
        <f>INDEX(Table12[[#This Row],[State]],MATCH(Orders!F517,Table12[[#This Row],[Customer ID]],0))</f>
        <v>North Carolina</v>
      </c>
      <c r="H517" s="17" t="s">
        <v>1796</v>
      </c>
      <c r="I517" s="19">
        <v>9</v>
      </c>
      <c r="J517" s="17" t="s">
        <v>70</v>
      </c>
      <c r="K517" s="10">
        <v>187056</v>
      </c>
      <c r="L517" s="25" t="str">
        <f>IF(Orders!$K517&lt;=50,"Low",IF(Orders!$K517&gt;=200000,"High","Medium"))</f>
        <v>Medium</v>
      </c>
    </row>
    <row r="518" spans="1:12" x14ac:dyDescent="0.35">
      <c r="A518" s="11">
        <v>7849</v>
      </c>
      <c r="B518" s="13" t="s">
        <v>1840</v>
      </c>
      <c r="C518" s="14">
        <v>43587</v>
      </c>
      <c r="D518" s="14">
        <v>43591</v>
      </c>
      <c r="E518" s="13" t="s">
        <v>19</v>
      </c>
      <c r="F518" s="13" t="s">
        <v>1841</v>
      </c>
      <c r="G518" s="15" t="str">
        <f>INDEX(Table12[[#This Row],[State]],MATCH(Orders!F518,Table12[[#This Row],[Customer ID]],0))</f>
        <v>Texas</v>
      </c>
      <c r="H518" s="13" t="s">
        <v>1844</v>
      </c>
      <c r="I518" s="15">
        <v>3</v>
      </c>
      <c r="J518" s="13" t="s">
        <v>36</v>
      </c>
      <c r="K518" s="16">
        <v>18936</v>
      </c>
      <c r="L518" s="24" t="str">
        <f>IF(Orders!$K518&lt;=50,"Low",IF(Orders!$K518&gt;=200000,"High","Medium"))</f>
        <v>Medium</v>
      </c>
    </row>
    <row r="519" spans="1:12" x14ac:dyDescent="0.35">
      <c r="A519" s="12">
        <v>7850</v>
      </c>
      <c r="B519" s="17" t="s">
        <v>1840</v>
      </c>
      <c r="C519" s="18">
        <v>43587</v>
      </c>
      <c r="D519" s="18">
        <v>43591</v>
      </c>
      <c r="E519" s="17" t="s">
        <v>19</v>
      </c>
      <c r="F519" s="17" t="s">
        <v>1841</v>
      </c>
      <c r="G519" s="19" t="str">
        <f>INDEX(Table12[[#This Row],[State]],MATCH(Orders!F519,Table12[[#This Row],[Customer ID]],0))</f>
        <v>Texas</v>
      </c>
      <c r="H519" s="17" t="s">
        <v>1846</v>
      </c>
      <c r="I519" s="19">
        <v>3</v>
      </c>
      <c r="J519" s="17" t="s">
        <v>70</v>
      </c>
      <c r="K519" s="10">
        <v>12672</v>
      </c>
      <c r="L519" s="25" t="str">
        <f>IF(Orders!$K519&lt;=50,"Low",IF(Orders!$K519&gt;=200000,"High","Medium"))</f>
        <v>Medium</v>
      </c>
    </row>
    <row r="520" spans="1:12" x14ac:dyDescent="0.35">
      <c r="A520" s="11">
        <v>7851</v>
      </c>
      <c r="B520" s="13" t="s">
        <v>1840</v>
      </c>
      <c r="C520" s="14">
        <v>43587</v>
      </c>
      <c r="D520" s="14">
        <v>43591</v>
      </c>
      <c r="E520" s="13" t="s">
        <v>19</v>
      </c>
      <c r="F520" s="13" t="s">
        <v>1841</v>
      </c>
      <c r="G520" s="15" t="str">
        <f>INDEX(Table12[[#This Row],[State]],MATCH(Orders!F520,Table12[[#This Row],[Customer ID]],0))</f>
        <v>Texas</v>
      </c>
      <c r="H520" s="13" t="s">
        <v>1848</v>
      </c>
      <c r="I520" s="15">
        <v>2</v>
      </c>
      <c r="J520" s="13" t="s">
        <v>31</v>
      </c>
      <c r="K520" s="16">
        <v>5.04</v>
      </c>
      <c r="L520" s="24" t="str">
        <f>IF(Orders!$K520&lt;=50,"Low",IF(Orders!$K520&gt;=200000,"High","Medium"))</f>
        <v>Low</v>
      </c>
    </row>
    <row r="521" spans="1:12" x14ac:dyDescent="0.35">
      <c r="A521" s="12">
        <v>8505</v>
      </c>
      <c r="B521" s="17" t="s">
        <v>1850</v>
      </c>
      <c r="C521" s="18">
        <v>43587</v>
      </c>
      <c r="D521" s="18">
        <v>43591</v>
      </c>
      <c r="E521" s="17" t="s">
        <v>19</v>
      </c>
      <c r="F521" s="17" t="s">
        <v>1851</v>
      </c>
      <c r="G521" s="19" t="str">
        <f>INDEX(Table12[[#This Row],[State]],MATCH(Orders!F521,Table12[[#This Row],[Customer ID]],0))</f>
        <v>Texas</v>
      </c>
      <c r="H521" s="17" t="s">
        <v>1853</v>
      </c>
      <c r="I521" s="19">
        <v>4</v>
      </c>
      <c r="J521" s="17" t="s">
        <v>70</v>
      </c>
      <c r="K521" s="10">
        <v>366744</v>
      </c>
      <c r="L521" s="25" t="str">
        <f>IF(Orders!$K521&lt;=50,"Low",IF(Orders!$K521&gt;=200000,"High","Medium"))</f>
        <v>High</v>
      </c>
    </row>
    <row r="522" spans="1:12" x14ac:dyDescent="0.35">
      <c r="A522" s="11">
        <v>9851</v>
      </c>
      <c r="B522" s="13" t="s">
        <v>1855</v>
      </c>
      <c r="C522" s="14">
        <v>43587</v>
      </c>
      <c r="D522" s="14">
        <v>43591</v>
      </c>
      <c r="E522" s="13" t="s">
        <v>19</v>
      </c>
      <c r="F522" s="13" t="s">
        <v>1001</v>
      </c>
      <c r="G522" s="15" t="str">
        <f>INDEX(Table12[[#This Row],[State]],MATCH(Orders!F522,Table12[[#This Row],[Customer ID]],0))</f>
        <v>New York</v>
      </c>
      <c r="H522" s="13" t="s">
        <v>1856</v>
      </c>
      <c r="I522" s="15">
        <v>2</v>
      </c>
      <c r="J522" s="13" t="s">
        <v>31</v>
      </c>
      <c r="K522" s="16">
        <v>12.56</v>
      </c>
      <c r="L522" s="24" t="str">
        <f>IF(Orders!$K522&lt;=50,"Low",IF(Orders!$K522&gt;=200000,"High","Medium"))</f>
        <v>Low</v>
      </c>
    </row>
    <row r="523" spans="1:12" x14ac:dyDescent="0.35">
      <c r="A523" s="12">
        <v>9852</v>
      </c>
      <c r="B523" s="17" t="s">
        <v>1855</v>
      </c>
      <c r="C523" s="18">
        <v>43587</v>
      </c>
      <c r="D523" s="18">
        <v>43591</v>
      </c>
      <c r="E523" s="17" t="s">
        <v>19</v>
      </c>
      <c r="F523" s="17" t="s">
        <v>1001</v>
      </c>
      <c r="G523" s="19" t="str">
        <f>INDEX(Table12[[#This Row],[State]],MATCH(Orders!F523,Table12[[#This Row],[Customer ID]],0))</f>
        <v>New York</v>
      </c>
      <c r="H523" s="17" t="s">
        <v>1858</v>
      </c>
      <c r="I523" s="19">
        <v>3</v>
      </c>
      <c r="J523" s="17" t="s">
        <v>36</v>
      </c>
      <c r="K523" s="10">
        <v>90.48</v>
      </c>
      <c r="L523" s="25" t="str">
        <f>IF(Orders!$K523&lt;=50,"Low",IF(Orders!$K523&gt;=200000,"High","Medium"))</f>
        <v>Medium</v>
      </c>
    </row>
    <row r="524" spans="1:12" x14ac:dyDescent="0.35">
      <c r="A524" s="11">
        <v>9853</v>
      </c>
      <c r="B524" s="13" t="s">
        <v>1855</v>
      </c>
      <c r="C524" s="14">
        <v>43587</v>
      </c>
      <c r="D524" s="14">
        <v>43591</v>
      </c>
      <c r="E524" s="13" t="s">
        <v>19</v>
      </c>
      <c r="F524" s="13" t="s">
        <v>1001</v>
      </c>
      <c r="G524" s="15" t="str">
        <f>INDEX(Table12[[#This Row],[State]],MATCH(Orders!F524,Table12[[#This Row],[Customer ID]],0))</f>
        <v>New York</v>
      </c>
      <c r="H524" s="13" t="s">
        <v>1860</v>
      </c>
      <c r="I524" s="15">
        <v>2</v>
      </c>
      <c r="J524" s="13" t="s">
        <v>31</v>
      </c>
      <c r="K524" s="16">
        <v>13.08</v>
      </c>
      <c r="L524" s="24" t="str">
        <f>IF(Orders!$K524&lt;=50,"Low",IF(Orders!$K524&gt;=200000,"High","Medium"))</f>
        <v>Low</v>
      </c>
    </row>
    <row r="525" spans="1:12" x14ac:dyDescent="0.35">
      <c r="A525" s="12">
        <v>9854</v>
      </c>
      <c r="B525" s="17" t="s">
        <v>1855</v>
      </c>
      <c r="C525" s="18">
        <v>43587</v>
      </c>
      <c r="D525" s="18">
        <v>43591</v>
      </c>
      <c r="E525" s="17" t="s">
        <v>19</v>
      </c>
      <c r="F525" s="17" t="s">
        <v>1001</v>
      </c>
      <c r="G525" s="19" t="str">
        <f>INDEX(Table12[[#This Row],[State]],MATCH(Orders!F525,Table12[[#This Row],[Customer ID]],0))</f>
        <v>New York</v>
      </c>
      <c r="H525" s="17" t="s">
        <v>1862</v>
      </c>
      <c r="I525" s="19">
        <v>5</v>
      </c>
      <c r="J525" s="17" t="s">
        <v>36</v>
      </c>
      <c r="K525" s="10">
        <v>214.7</v>
      </c>
      <c r="L525" s="25" t="str">
        <f>IF(Orders!$K525&lt;=50,"Low",IF(Orders!$K525&gt;=200000,"High","Medium"))</f>
        <v>Medium</v>
      </c>
    </row>
    <row r="526" spans="1:12" x14ac:dyDescent="0.35">
      <c r="A526" s="11">
        <v>4436</v>
      </c>
      <c r="B526" s="13" t="s">
        <v>1864</v>
      </c>
      <c r="C526" s="14">
        <v>43588</v>
      </c>
      <c r="D526" s="14">
        <v>43593</v>
      </c>
      <c r="E526" s="13" t="s">
        <v>19</v>
      </c>
      <c r="F526" s="13" t="s">
        <v>311</v>
      </c>
      <c r="G526" s="15" t="str">
        <f>INDEX(Table12[[#This Row],[State]],MATCH(Orders!F526,Table12[[#This Row],[Customer ID]],0))</f>
        <v>Illinois</v>
      </c>
      <c r="H526" s="13" t="s">
        <v>359</v>
      </c>
      <c r="I526" s="15">
        <v>1</v>
      </c>
      <c r="J526" s="13" t="s">
        <v>36</v>
      </c>
      <c r="K526" s="16">
        <v>2182</v>
      </c>
      <c r="L526" s="24" t="str">
        <f>IF(Orders!$K526&lt;=50,"Low",IF(Orders!$K526&gt;=200000,"High","Medium"))</f>
        <v>Medium</v>
      </c>
    </row>
    <row r="527" spans="1:12" x14ac:dyDescent="0.35">
      <c r="A527" s="12">
        <v>4437</v>
      </c>
      <c r="B527" s="17" t="s">
        <v>1864</v>
      </c>
      <c r="C527" s="18">
        <v>43588</v>
      </c>
      <c r="D527" s="18">
        <v>43593</v>
      </c>
      <c r="E527" s="17" t="s">
        <v>19</v>
      </c>
      <c r="F527" s="17" t="s">
        <v>311</v>
      </c>
      <c r="G527" s="19" t="str">
        <f>INDEX(Table12[[#This Row],[State]],MATCH(Orders!F527,Table12[[#This Row],[Customer ID]],0))</f>
        <v>Illinois</v>
      </c>
      <c r="H527" s="17" t="s">
        <v>1865</v>
      </c>
      <c r="I527" s="19">
        <v>7</v>
      </c>
      <c r="J527" s="17" t="s">
        <v>36</v>
      </c>
      <c r="K527" s="10">
        <v>27384</v>
      </c>
      <c r="L527" s="25" t="str">
        <f>IF(Orders!$K527&lt;=50,"Low",IF(Orders!$K527&gt;=200000,"High","Medium"))</f>
        <v>Medium</v>
      </c>
    </row>
    <row r="528" spans="1:12" x14ac:dyDescent="0.35">
      <c r="A528" s="11">
        <v>4438</v>
      </c>
      <c r="B528" s="13" t="s">
        <v>1864</v>
      </c>
      <c r="C528" s="14">
        <v>43588</v>
      </c>
      <c r="D528" s="14">
        <v>43593</v>
      </c>
      <c r="E528" s="13" t="s">
        <v>19</v>
      </c>
      <c r="F528" s="13" t="s">
        <v>311</v>
      </c>
      <c r="G528" s="15" t="str">
        <f>INDEX(Table12[[#This Row],[State]],MATCH(Orders!F528,Table12[[#This Row],[Customer ID]],0))</f>
        <v>Illinois</v>
      </c>
      <c r="H528" s="13" t="s">
        <v>1867</v>
      </c>
      <c r="I528" s="15">
        <v>3</v>
      </c>
      <c r="J528" s="13" t="s">
        <v>70</v>
      </c>
      <c r="K528" s="16">
        <v>26406</v>
      </c>
      <c r="L528" s="24" t="str">
        <f>IF(Orders!$K528&lt;=50,"Low",IF(Orders!$K528&gt;=200000,"High","Medium"))</f>
        <v>Medium</v>
      </c>
    </row>
    <row r="529" spans="1:12" x14ac:dyDescent="0.35">
      <c r="A529" s="12">
        <v>9559</v>
      </c>
      <c r="B529" s="17" t="s">
        <v>1869</v>
      </c>
      <c r="C529" s="18">
        <v>43588</v>
      </c>
      <c r="D529" s="18">
        <v>43590</v>
      </c>
      <c r="E529" s="17" t="s">
        <v>38</v>
      </c>
      <c r="F529" s="17" t="s">
        <v>1870</v>
      </c>
      <c r="G529" s="19" t="str">
        <f>INDEX(Table12[[#This Row],[State]],MATCH(Orders!F529,Table12[[#This Row],[Customer ID]],0))</f>
        <v>Ohio</v>
      </c>
      <c r="H529" s="17" t="s">
        <v>1201</v>
      </c>
      <c r="I529" s="19">
        <v>5</v>
      </c>
      <c r="J529" s="17" t="s">
        <v>36</v>
      </c>
      <c r="K529" s="10">
        <v>132.52000000000001</v>
      </c>
      <c r="L529" s="25" t="str">
        <f>IF(Orders!$K529&lt;=50,"Low",IF(Orders!$K529&gt;=200000,"High","Medium"))</f>
        <v>Medium</v>
      </c>
    </row>
    <row r="530" spans="1:12" x14ac:dyDescent="0.35">
      <c r="A530" s="11">
        <v>9560</v>
      </c>
      <c r="B530" s="13" t="s">
        <v>1869</v>
      </c>
      <c r="C530" s="14">
        <v>43588</v>
      </c>
      <c r="D530" s="14">
        <v>43590</v>
      </c>
      <c r="E530" s="13" t="s">
        <v>38</v>
      </c>
      <c r="F530" s="13" t="s">
        <v>1870</v>
      </c>
      <c r="G530" s="15" t="str">
        <f>INDEX(Table12[[#This Row],[State]],MATCH(Orders!F530,Table12[[#This Row],[Customer ID]],0))</f>
        <v>Ohio</v>
      </c>
      <c r="H530" s="13" t="s">
        <v>1873</v>
      </c>
      <c r="I530" s="15">
        <v>5</v>
      </c>
      <c r="J530" s="13" t="s">
        <v>36</v>
      </c>
      <c r="K530" s="16">
        <v>195.64</v>
      </c>
      <c r="L530" s="24" t="str">
        <f>IF(Orders!$K530&lt;=50,"Low",IF(Orders!$K530&gt;=200000,"High","Medium"))</f>
        <v>Medium</v>
      </c>
    </row>
    <row r="531" spans="1:12" x14ac:dyDescent="0.35">
      <c r="A531" s="12">
        <v>9561</v>
      </c>
      <c r="B531" s="17" t="s">
        <v>1869</v>
      </c>
      <c r="C531" s="18">
        <v>43588</v>
      </c>
      <c r="D531" s="18">
        <v>43590</v>
      </c>
      <c r="E531" s="17" t="s">
        <v>38</v>
      </c>
      <c r="F531" s="17" t="s">
        <v>1870</v>
      </c>
      <c r="G531" s="19" t="str">
        <f>INDEX(Table12[[#This Row],[State]],MATCH(Orders!F531,Table12[[#This Row],[Customer ID]],0))</f>
        <v>Ohio</v>
      </c>
      <c r="H531" s="17" t="s">
        <v>1875</v>
      </c>
      <c r="I531" s="19">
        <v>2</v>
      </c>
      <c r="J531" s="17" t="s">
        <v>70</v>
      </c>
      <c r="K531" s="10">
        <v>51968</v>
      </c>
      <c r="L531" s="25" t="str">
        <f>IF(Orders!$K531&lt;=50,"Low",IF(Orders!$K531&gt;=200000,"High","Medium"))</f>
        <v>Medium</v>
      </c>
    </row>
    <row r="532" spans="1:12" x14ac:dyDescent="0.35">
      <c r="A532" s="11">
        <v>9562</v>
      </c>
      <c r="B532" s="13" t="s">
        <v>1869</v>
      </c>
      <c r="C532" s="14">
        <v>43588</v>
      </c>
      <c r="D532" s="14">
        <v>43590</v>
      </c>
      <c r="E532" s="13" t="s">
        <v>38</v>
      </c>
      <c r="F532" s="13" t="s">
        <v>1870</v>
      </c>
      <c r="G532" s="15" t="str">
        <f>INDEX(Table12[[#This Row],[State]],MATCH(Orders!F532,Table12[[#This Row],[Customer ID]],0))</f>
        <v>Ohio</v>
      </c>
      <c r="H532" s="13" t="s">
        <v>1877</v>
      </c>
      <c r="I532" s="15">
        <v>3</v>
      </c>
      <c r="J532" s="13" t="s">
        <v>31</v>
      </c>
      <c r="K532" s="16">
        <v>431976</v>
      </c>
      <c r="L532" s="24" t="str">
        <f>IF(Orders!$K532&lt;=50,"Low",IF(Orders!$K532&gt;=200000,"High","Medium"))</f>
        <v>High</v>
      </c>
    </row>
    <row r="533" spans="1:12" x14ac:dyDescent="0.35">
      <c r="A533" s="12">
        <v>9563</v>
      </c>
      <c r="B533" s="17" t="s">
        <v>1869</v>
      </c>
      <c r="C533" s="18">
        <v>43588</v>
      </c>
      <c r="D533" s="18">
        <v>43590</v>
      </c>
      <c r="E533" s="17" t="s">
        <v>38</v>
      </c>
      <c r="F533" s="17" t="s">
        <v>1870</v>
      </c>
      <c r="G533" s="19" t="str">
        <f>INDEX(Table12[[#This Row],[State]],MATCH(Orders!F533,Table12[[#This Row],[Customer ID]],0))</f>
        <v>Ohio</v>
      </c>
      <c r="H533" s="17" t="s">
        <v>1879</v>
      </c>
      <c r="I533" s="19">
        <v>3</v>
      </c>
      <c r="J533" s="17" t="s">
        <v>36</v>
      </c>
      <c r="K533" s="10">
        <v>224937</v>
      </c>
      <c r="L533" s="25" t="str">
        <f>IF(Orders!$K533&lt;=50,"Low",IF(Orders!$K533&gt;=200000,"High","Medium"))</f>
        <v>High</v>
      </c>
    </row>
    <row r="534" spans="1:12" x14ac:dyDescent="0.35">
      <c r="A534" s="11">
        <v>9564</v>
      </c>
      <c r="B534" s="13" t="s">
        <v>1869</v>
      </c>
      <c r="C534" s="14">
        <v>43588</v>
      </c>
      <c r="D534" s="14">
        <v>43590</v>
      </c>
      <c r="E534" s="13" t="s">
        <v>38</v>
      </c>
      <c r="F534" s="13" t="s">
        <v>1870</v>
      </c>
      <c r="G534" s="15" t="str">
        <f>INDEX(Table12[[#This Row],[State]],MATCH(Orders!F534,Table12[[#This Row],[Customer ID]],0))</f>
        <v>Ohio</v>
      </c>
      <c r="H534" s="13" t="s">
        <v>1881</v>
      </c>
      <c r="I534" s="15">
        <v>2</v>
      </c>
      <c r="J534" s="13" t="s">
        <v>36</v>
      </c>
      <c r="K534" s="16">
        <v>6</v>
      </c>
      <c r="L534" s="24" t="str">
        <f>IF(Orders!$K534&lt;=50,"Low",IF(Orders!$K534&gt;=200000,"High","Medium"))</f>
        <v>Low</v>
      </c>
    </row>
    <row r="535" spans="1:12" x14ac:dyDescent="0.35">
      <c r="A535" s="12">
        <v>1358</v>
      </c>
      <c r="B535" s="17" t="s">
        <v>1883</v>
      </c>
      <c r="C535" s="18">
        <v>43590</v>
      </c>
      <c r="D535" s="18">
        <v>43592</v>
      </c>
      <c r="E535" s="17" t="s">
        <v>38</v>
      </c>
      <c r="F535" s="17" t="s">
        <v>1884</v>
      </c>
      <c r="G535" s="19" t="str">
        <f>INDEX(Table12[[#This Row],[State]],MATCH(Orders!F535,Table12[[#This Row],[Customer ID]],0))</f>
        <v>Kentucky</v>
      </c>
      <c r="H535" s="17" t="s">
        <v>1887</v>
      </c>
      <c r="I535" s="19">
        <v>3</v>
      </c>
      <c r="J535" s="17" t="s">
        <v>36</v>
      </c>
      <c r="K535" s="10">
        <v>79.14</v>
      </c>
      <c r="L535" s="25" t="str">
        <f>IF(Orders!$K535&lt;=50,"Low",IF(Orders!$K535&gt;=200000,"High","Medium"))</f>
        <v>Medium</v>
      </c>
    </row>
    <row r="536" spans="1:12" x14ac:dyDescent="0.35">
      <c r="A536" s="11">
        <v>2286</v>
      </c>
      <c r="B536" s="13" t="s">
        <v>1889</v>
      </c>
      <c r="C536" s="14">
        <v>43590</v>
      </c>
      <c r="D536" s="14">
        <v>43593</v>
      </c>
      <c r="E536" s="13" t="s">
        <v>38</v>
      </c>
      <c r="F536" s="13" t="s">
        <v>1890</v>
      </c>
      <c r="G536" s="15" t="str">
        <f>INDEX(Table12[[#This Row],[State]],MATCH(Orders!F536,Table12[[#This Row],[Customer ID]],0))</f>
        <v>Tennessee</v>
      </c>
      <c r="H536" s="13" t="s">
        <v>1893</v>
      </c>
      <c r="I536" s="15">
        <v>3</v>
      </c>
      <c r="J536" s="13" t="s">
        <v>70</v>
      </c>
      <c r="K536" s="16">
        <v>14352</v>
      </c>
      <c r="L536" s="24" t="str">
        <f>IF(Orders!$K536&lt;=50,"Low",IF(Orders!$K536&gt;=200000,"High","Medium"))</f>
        <v>Medium</v>
      </c>
    </row>
    <row r="537" spans="1:12" x14ac:dyDescent="0.35">
      <c r="A537" s="12">
        <v>2589</v>
      </c>
      <c r="B537" s="17" t="s">
        <v>1895</v>
      </c>
      <c r="C537" s="18">
        <v>43590</v>
      </c>
      <c r="D537" s="18">
        <v>43594</v>
      </c>
      <c r="E537" s="17" t="s">
        <v>19</v>
      </c>
      <c r="F537" s="17" t="s">
        <v>1896</v>
      </c>
      <c r="G537" s="19" t="str">
        <f>INDEX(Table12[[#This Row],[State]],MATCH(Orders!F537,Table12[[#This Row],[Customer ID]],0))</f>
        <v>California</v>
      </c>
      <c r="H537" s="17" t="s">
        <v>1898</v>
      </c>
      <c r="I537" s="19">
        <v>1</v>
      </c>
      <c r="J537" s="17" t="s">
        <v>70</v>
      </c>
      <c r="K537" s="10">
        <v>5.98</v>
      </c>
      <c r="L537" s="25" t="str">
        <f>IF(Orders!$K537&lt;=50,"Low",IF(Orders!$K537&gt;=200000,"High","Medium"))</f>
        <v>Low</v>
      </c>
    </row>
    <row r="538" spans="1:12" x14ac:dyDescent="0.35">
      <c r="A538" s="11">
        <v>2590</v>
      </c>
      <c r="B538" s="13" t="s">
        <v>1895</v>
      </c>
      <c r="C538" s="14">
        <v>43590</v>
      </c>
      <c r="D538" s="14">
        <v>43594</v>
      </c>
      <c r="E538" s="13" t="s">
        <v>19</v>
      </c>
      <c r="F538" s="13" t="s">
        <v>1896</v>
      </c>
      <c r="G538" s="15" t="str">
        <f>INDEX(Table12[[#This Row],[State]],MATCH(Orders!F538,Table12[[#This Row],[Customer ID]],0))</f>
        <v>California</v>
      </c>
      <c r="H538" s="13" t="s">
        <v>1900</v>
      </c>
      <c r="I538" s="15">
        <v>3</v>
      </c>
      <c r="J538" s="13" t="s">
        <v>36</v>
      </c>
      <c r="K538" s="16">
        <v>246168</v>
      </c>
      <c r="L538" s="24" t="str">
        <f>IF(Orders!$K538&lt;=50,"Low",IF(Orders!$K538&gt;=200000,"High","Medium"))</f>
        <v>High</v>
      </c>
    </row>
    <row r="539" spans="1:12" x14ac:dyDescent="0.35">
      <c r="A539" s="12">
        <v>2820</v>
      </c>
      <c r="B539" s="17" t="s">
        <v>1902</v>
      </c>
      <c r="C539" s="18">
        <v>43590</v>
      </c>
      <c r="D539" s="18">
        <v>43593</v>
      </c>
      <c r="E539" s="17" t="s">
        <v>38</v>
      </c>
      <c r="F539" s="17" t="s">
        <v>1903</v>
      </c>
      <c r="G539" s="19" t="str">
        <f>INDEX(Table12[[#This Row],[State]],MATCH(Orders!F539,Table12[[#This Row],[Customer ID]],0))</f>
        <v>California</v>
      </c>
      <c r="H539" s="17" t="s">
        <v>1906</v>
      </c>
      <c r="I539" s="19">
        <v>5</v>
      </c>
      <c r="J539" s="17" t="s">
        <v>36</v>
      </c>
      <c r="K539" s="10">
        <v>6.72</v>
      </c>
      <c r="L539" s="25" t="str">
        <f>IF(Orders!$K539&lt;=50,"Low",IF(Orders!$K539&gt;=200000,"High","Medium"))</f>
        <v>Low</v>
      </c>
    </row>
    <row r="540" spans="1:12" x14ac:dyDescent="0.35">
      <c r="A540" s="11">
        <v>2821</v>
      </c>
      <c r="B540" s="13" t="s">
        <v>1902</v>
      </c>
      <c r="C540" s="14">
        <v>43590</v>
      </c>
      <c r="D540" s="14">
        <v>43593</v>
      </c>
      <c r="E540" s="13" t="s">
        <v>38</v>
      </c>
      <c r="F540" s="13" t="s">
        <v>1903</v>
      </c>
      <c r="G540" s="15" t="str">
        <f>INDEX(Table12[[#This Row],[State]],MATCH(Orders!F540,Table12[[#This Row],[Customer ID]],0))</f>
        <v>California</v>
      </c>
      <c r="H540" s="13" t="s">
        <v>1908</v>
      </c>
      <c r="I540" s="15">
        <v>3</v>
      </c>
      <c r="J540" s="13" t="s">
        <v>36</v>
      </c>
      <c r="K540" s="16">
        <v>298776</v>
      </c>
      <c r="L540" s="24" t="str">
        <f>IF(Orders!$K540&lt;=50,"Low",IF(Orders!$K540&gt;=200000,"High","Medium"))</f>
        <v>High</v>
      </c>
    </row>
    <row r="541" spans="1:12" x14ac:dyDescent="0.35">
      <c r="A541" s="12">
        <v>3041</v>
      </c>
      <c r="B541" s="17" t="s">
        <v>1910</v>
      </c>
      <c r="C541" s="18">
        <v>43590</v>
      </c>
      <c r="D541" s="18">
        <v>43594</v>
      </c>
      <c r="E541" s="17" t="s">
        <v>19</v>
      </c>
      <c r="F541" s="17" t="s">
        <v>1331</v>
      </c>
      <c r="G541" s="19" t="str">
        <f>INDEX(Table12[[#This Row],[State]],MATCH(Orders!F541,Table12[[#This Row],[Customer ID]],0))</f>
        <v>Tennessee</v>
      </c>
      <c r="H541" s="17" t="s">
        <v>116</v>
      </c>
      <c r="I541" s="19">
        <v>5</v>
      </c>
      <c r="J541" s="17" t="s">
        <v>70</v>
      </c>
      <c r="K541" s="10">
        <v>16.72</v>
      </c>
      <c r="L541" s="25" t="str">
        <f>IF(Orders!$K541&lt;=50,"Low",IF(Orders!$K541&gt;=200000,"High","Medium"))</f>
        <v>Low</v>
      </c>
    </row>
    <row r="542" spans="1:12" x14ac:dyDescent="0.35">
      <c r="A542" s="11">
        <v>5696</v>
      </c>
      <c r="B542" s="13" t="s">
        <v>1912</v>
      </c>
      <c r="C542" s="14">
        <v>43590</v>
      </c>
      <c r="D542" s="14">
        <v>43592</v>
      </c>
      <c r="E542" s="13" t="s">
        <v>94</v>
      </c>
      <c r="F542" s="13" t="s">
        <v>1913</v>
      </c>
      <c r="G542" s="15" t="str">
        <f>INDEX(Table12[[#This Row],[State]],MATCH(Orders!F542,Table12[[#This Row],[Customer ID]],0))</f>
        <v>California</v>
      </c>
      <c r="H542" s="13" t="s">
        <v>1915</v>
      </c>
      <c r="I542" s="15">
        <v>2</v>
      </c>
      <c r="J542" s="13" t="s">
        <v>36</v>
      </c>
      <c r="K542" s="16">
        <v>71088</v>
      </c>
      <c r="L542" s="24" t="str">
        <f>IF(Orders!$K542&lt;=50,"Low",IF(Orders!$K542&gt;=200000,"High","Medium"))</f>
        <v>Medium</v>
      </c>
    </row>
    <row r="543" spans="1:12" x14ac:dyDescent="0.35">
      <c r="A543" s="12">
        <v>7115</v>
      </c>
      <c r="B543" s="17" t="s">
        <v>1917</v>
      </c>
      <c r="C543" s="18">
        <v>43590</v>
      </c>
      <c r="D543" s="18">
        <v>43591</v>
      </c>
      <c r="E543" s="17" t="s">
        <v>38</v>
      </c>
      <c r="F543" s="17" t="s">
        <v>1918</v>
      </c>
      <c r="G543" s="19" t="str">
        <f>INDEX(Table12[[#This Row],[State]],MATCH(Orders!F543,Table12[[#This Row],[Customer ID]],0))</f>
        <v>Nevada</v>
      </c>
      <c r="H543" s="17" t="s">
        <v>1920</v>
      </c>
      <c r="I543" s="19">
        <v>6</v>
      </c>
      <c r="J543" s="17" t="s">
        <v>36</v>
      </c>
      <c r="K543" s="10">
        <v>1685.88</v>
      </c>
      <c r="L543" s="25" t="str">
        <f>IF(Orders!$K543&lt;=50,"Low",IF(Orders!$K543&gt;=200000,"High","Medium"))</f>
        <v>Medium</v>
      </c>
    </row>
    <row r="544" spans="1:12" x14ac:dyDescent="0.35">
      <c r="A544" s="11">
        <v>7116</v>
      </c>
      <c r="B544" s="13" t="s">
        <v>1917</v>
      </c>
      <c r="C544" s="14">
        <v>43590</v>
      </c>
      <c r="D544" s="14">
        <v>43591</v>
      </c>
      <c r="E544" s="13" t="s">
        <v>38</v>
      </c>
      <c r="F544" s="13" t="s">
        <v>1918</v>
      </c>
      <c r="G544" s="15" t="str">
        <f>INDEX(Table12[[#This Row],[State]],MATCH(Orders!F544,Table12[[#This Row],[Customer ID]],0))</f>
        <v>Nevada</v>
      </c>
      <c r="H544" s="13" t="s">
        <v>1922</v>
      </c>
      <c r="I544" s="15">
        <v>2</v>
      </c>
      <c r="J544" s="13" t="s">
        <v>31</v>
      </c>
      <c r="K544" s="16">
        <v>5728</v>
      </c>
      <c r="L544" s="24" t="str">
        <f>IF(Orders!$K544&lt;=50,"Low",IF(Orders!$K544&gt;=200000,"High","Medium"))</f>
        <v>Medium</v>
      </c>
    </row>
    <row r="545" spans="1:12" x14ac:dyDescent="0.35">
      <c r="A545" s="12">
        <v>8752</v>
      </c>
      <c r="B545" s="17" t="s">
        <v>1924</v>
      </c>
      <c r="C545" s="18">
        <v>43590</v>
      </c>
      <c r="D545" s="18">
        <v>43594</v>
      </c>
      <c r="E545" s="17" t="s">
        <v>19</v>
      </c>
      <c r="F545" s="17" t="s">
        <v>884</v>
      </c>
      <c r="G545" s="19" t="str">
        <f>INDEX(Table12[[#This Row],[State]],MATCH(Orders!F545,Table12[[#This Row],[Customer ID]],0))</f>
        <v>Florida</v>
      </c>
      <c r="H545" s="17" t="s">
        <v>1926</v>
      </c>
      <c r="I545" s="19">
        <v>4</v>
      </c>
      <c r="J545" s="17" t="s">
        <v>70</v>
      </c>
      <c r="K545" s="10">
        <v>93248</v>
      </c>
      <c r="L545" s="25" t="str">
        <f>IF(Orders!$K545&lt;=50,"Low",IF(Orders!$K545&gt;=200000,"High","Medium"))</f>
        <v>Medium</v>
      </c>
    </row>
    <row r="546" spans="1:12" x14ac:dyDescent="0.35">
      <c r="A546" s="11">
        <v>8753</v>
      </c>
      <c r="B546" s="13" t="s">
        <v>1924</v>
      </c>
      <c r="C546" s="14">
        <v>43590</v>
      </c>
      <c r="D546" s="14">
        <v>43594</v>
      </c>
      <c r="E546" s="13" t="s">
        <v>19</v>
      </c>
      <c r="F546" s="13" t="s">
        <v>884</v>
      </c>
      <c r="G546" s="15" t="str">
        <f>INDEX(Table12[[#This Row],[State]],MATCH(Orders!F546,Table12[[#This Row],[Customer ID]],0))</f>
        <v>Florida</v>
      </c>
      <c r="H546" s="13" t="s">
        <v>1928</v>
      </c>
      <c r="I546" s="15">
        <v>3</v>
      </c>
      <c r="J546" s="13" t="s">
        <v>36</v>
      </c>
      <c r="K546" s="16">
        <v>177.48</v>
      </c>
      <c r="L546" s="24" t="str">
        <f>IF(Orders!$K546&lt;=50,"Low",IF(Orders!$K546&gt;=200000,"High","Medium"))</f>
        <v>Medium</v>
      </c>
    </row>
    <row r="547" spans="1:12" x14ac:dyDescent="0.35">
      <c r="A547" s="12">
        <v>2380</v>
      </c>
      <c r="B547" s="17" t="s">
        <v>1930</v>
      </c>
      <c r="C547" s="18">
        <v>43591</v>
      </c>
      <c r="D547" s="18">
        <v>43595</v>
      </c>
      <c r="E547" s="17" t="s">
        <v>19</v>
      </c>
      <c r="F547" s="17" t="s">
        <v>1931</v>
      </c>
      <c r="G547" s="19" t="str">
        <f>INDEX(Table12[[#This Row],[State]],MATCH(Orders!F547,Table12[[#This Row],[Customer ID]],0))</f>
        <v>Ohio</v>
      </c>
      <c r="H547" s="17" t="s">
        <v>1934</v>
      </c>
      <c r="I547" s="19">
        <v>2</v>
      </c>
      <c r="J547" s="17" t="s">
        <v>70</v>
      </c>
      <c r="K547" s="10">
        <v>7216</v>
      </c>
      <c r="L547" s="25" t="str">
        <f>IF(Orders!$K547&lt;=50,"Low",IF(Orders!$K547&gt;=200000,"High","Medium"))</f>
        <v>Medium</v>
      </c>
    </row>
    <row r="548" spans="1:12" x14ac:dyDescent="0.35">
      <c r="A548" s="11">
        <v>2381</v>
      </c>
      <c r="B548" s="13" t="s">
        <v>1930</v>
      </c>
      <c r="C548" s="14">
        <v>43591</v>
      </c>
      <c r="D548" s="14">
        <v>43595</v>
      </c>
      <c r="E548" s="13" t="s">
        <v>19</v>
      </c>
      <c r="F548" s="13" t="s">
        <v>1931</v>
      </c>
      <c r="G548" s="15" t="str">
        <f>INDEX(Table12[[#This Row],[State]],MATCH(Orders!F548,Table12[[#This Row],[Customer ID]],0))</f>
        <v>Ohio</v>
      </c>
      <c r="H548" s="13" t="s">
        <v>1936</v>
      </c>
      <c r="I548" s="15">
        <v>2</v>
      </c>
      <c r="J548" s="13" t="s">
        <v>36</v>
      </c>
      <c r="K548" s="16">
        <v>49568</v>
      </c>
      <c r="L548" s="24" t="str">
        <f>IF(Orders!$K548&lt;=50,"Low",IF(Orders!$K548&gt;=200000,"High","Medium"))</f>
        <v>Medium</v>
      </c>
    </row>
    <row r="549" spans="1:12" x14ac:dyDescent="0.35">
      <c r="A549" s="12">
        <v>2382</v>
      </c>
      <c r="B549" s="17" t="s">
        <v>1930</v>
      </c>
      <c r="C549" s="18">
        <v>43591</v>
      </c>
      <c r="D549" s="18">
        <v>43595</v>
      </c>
      <c r="E549" s="17" t="s">
        <v>19</v>
      </c>
      <c r="F549" s="17" t="s">
        <v>1931</v>
      </c>
      <c r="G549" s="19" t="str">
        <f>INDEX(Table12[[#This Row],[State]],MATCH(Orders!F549,Table12[[#This Row],[Customer ID]],0))</f>
        <v>Ohio</v>
      </c>
      <c r="H549" s="17" t="s">
        <v>1254</v>
      </c>
      <c r="I549" s="19">
        <v>7</v>
      </c>
      <c r="J549" s="17" t="s">
        <v>36</v>
      </c>
      <c r="K549" s="10">
        <v>54712</v>
      </c>
      <c r="L549" s="25" t="str">
        <f>IF(Orders!$K549&lt;=50,"Low",IF(Orders!$K549&gt;=200000,"High","Medium"))</f>
        <v>Medium</v>
      </c>
    </row>
    <row r="550" spans="1:12" x14ac:dyDescent="0.35">
      <c r="A550" s="11">
        <v>3359</v>
      </c>
      <c r="B550" s="13" t="s">
        <v>1939</v>
      </c>
      <c r="C550" s="14">
        <v>43591</v>
      </c>
      <c r="D550" s="14">
        <v>43595</v>
      </c>
      <c r="E550" s="13" t="s">
        <v>19</v>
      </c>
      <c r="F550" s="13" t="s">
        <v>1752</v>
      </c>
      <c r="G550" s="15" t="str">
        <f>INDEX(Table12[[#This Row],[State]],MATCH(Orders!F550,Table12[[#This Row],[Customer ID]],0))</f>
        <v>Illinois</v>
      </c>
      <c r="H550" s="13" t="s">
        <v>1940</v>
      </c>
      <c r="I550" s="15">
        <v>2</v>
      </c>
      <c r="J550" s="13" t="s">
        <v>31</v>
      </c>
      <c r="K550" s="16">
        <v>3208</v>
      </c>
      <c r="L550" s="24" t="str">
        <f>IF(Orders!$K550&lt;=50,"Low",IF(Orders!$K550&gt;=200000,"High","Medium"))</f>
        <v>Medium</v>
      </c>
    </row>
    <row r="551" spans="1:12" x14ac:dyDescent="0.35">
      <c r="A551" s="12">
        <v>3360</v>
      </c>
      <c r="B551" s="17" t="s">
        <v>1939</v>
      </c>
      <c r="C551" s="18">
        <v>43591</v>
      </c>
      <c r="D551" s="18">
        <v>43595</v>
      </c>
      <c r="E551" s="17" t="s">
        <v>19</v>
      </c>
      <c r="F551" s="17" t="s">
        <v>1752</v>
      </c>
      <c r="G551" s="19" t="str">
        <f>INDEX(Table12[[#This Row],[State]],MATCH(Orders!F551,Table12[[#This Row],[Customer ID]],0))</f>
        <v>Illinois</v>
      </c>
      <c r="H551" s="17" t="s">
        <v>1942</v>
      </c>
      <c r="I551" s="19">
        <v>2</v>
      </c>
      <c r="J551" s="17" t="s">
        <v>36</v>
      </c>
      <c r="K551" s="10">
        <v>26176</v>
      </c>
      <c r="L551" s="25" t="str">
        <f>IF(Orders!$K551&lt;=50,"Low",IF(Orders!$K551&gt;=200000,"High","Medium"))</f>
        <v>Medium</v>
      </c>
    </row>
    <row r="552" spans="1:12" x14ac:dyDescent="0.35">
      <c r="A552" s="11">
        <v>6633</v>
      </c>
      <c r="B552" s="13" t="s">
        <v>1944</v>
      </c>
      <c r="C552" s="14">
        <v>43591</v>
      </c>
      <c r="D552" s="14">
        <v>43593</v>
      </c>
      <c r="E552" s="13" t="s">
        <v>94</v>
      </c>
      <c r="F552" s="13" t="s">
        <v>1931</v>
      </c>
      <c r="G552" s="15" t="str">
        <f>INDEX(Table12[[#This Row],[State]],MATCH(Orders!F552,Table12[[#This Row],[Customer ID]],0))</f>
        <v>Missouri</v>
      </c>
      <c r="H552" s="13" t="s">
        <v>678</v>
      </c>
      <c r="I552" s="15">
        <v>1</v>
      </c>
      <c r="J552" s="13" t="s">
        <v>70</v>
      </c>
      <c r="K552" s="16">
        <v>54.48</v>
      </c>
      <c r="L552" s="24" t="str">
        <f>IF(Orders!$K552&lt;=50,"Low",IF(Orders!$K552&gt;=200000,"High","Medium"))</f>
        <v>Medium</v>
      </c>
    </row>
    <row r="553" spans="1:12" x14ac:dyDescent="0.35">
      <c r="A553" s="12">
        <v>9676</v>
      </c>
      <c r="B553" s="17" t="s">
        <v>1945</v>
      </c>
      <c r="C553" s="18">
        <v>43591</v>
      </c>
      <c r="D553" s="18">
        <v>43595</v>
      </c>
      <c r="E553" s="17" t="s">
        <v>19</v>
      </c>
      <c r="F553" s="17" t="s">
        <v>1946</v>
      </c>
      <c r="G553" s="19" t="str">
        <f>INDEX(Table12[[#This Row],[State]],MATCH(Orders!F553,Table12[[#This Row],[Customer ID]],0))</f>
        <v>California</v>
      </c>
      <c r="H553" s="17" t="s">
        <v>1948</v>
      </c>
      <c r="I553" s="19">
        <v>4</v>
      </c>
      <c r="J553" s="17" t="s">
        <v>70</v>
      </c>
      <c r="K553" s="10">
        <v>41.6</v>
      </c>
      <c r="L553" s="25" t="str">
        <f>IF(Orders!$K553&lt;=50,"Low",IF(Orders!$K553&gt;=200000,"High","Medium"))</f>
        <v>Low</v>
      </c>
    </row>
    <row r="554" spans="1:12" x14ac:dyDescent="0.35">
      <c r="A554" s="11">
        <v>2180</v>
      </c>
      <c r="B554" s="13" t="s">
        <v>1950</v>
      </c>
      <c r="C554" s="14">
        <v>43592</v>
      </c>
      <c r="D554" s="14">
        <v>43596</v>
      </c>
      <c r="E554" s="13" t="s">
        <v>19</v>
      </c>
      <c r="F554" s="13" t="s">
        <v>903</v>
      </c>
      <c r="G554" s="15" t="str">
        <f>INDEX(Table12[[#This Row],[State]],MATCH(Orders!F554,Table12[[#This Row],[Customer ID]],0))</f>
        <v>New York</v>
      </c>
      <c r="H554" s="13" t="s">
        <v>1951</v>
      </c>
      <c r="I554" s="15">
        <v>7</v>
      </c>
      <c r="J554" s="13" t="s">
        <v>36</v>
      </c>
      <c r="K554" s="16">
        <v>85232</v>
      </c>
      <c r="L554" s="24" t="str">
        <f>IF(Orders!$K554&lt;=50,"Low",IF(Orders!$K554&gt;=200000,"High","Medium"))</f>
        <v>Medium</v>
      </c>
    </row>
    <row r="555" spans="1:12" x14ac:dyDescent="0.35">
      <c r="A555" s="12">
        <v>2181</v>
      </c>
      <c r="B555" s="17" t="s">
        <v>1950</v>
      </c>
      <c r="C555" s="18">
        <v>43592</v>
      </c>
      <c r="D555" s="18">
        <v>43596</v>
      </c>
      <c r="E555" s="17" t="s">
        <v>19</v>
      </c>
      <c r="F555" s="17" t="s">
        <v>903</v>
      </c>
      <c r="G555" s="19" t="str">
        <f>INDEX(Table12[[#This Row],[State]],MATCH(Orders!F555,Table12[[#This Row],[Customer ID]],0))</f>
        <v>New York</v>
      </c>
      <c r="H555" s="17" t="s">
        <v>1953</v>
      </c>
      <c r="I555" s="19">
        <v>3</v>
      </c>
      <c r="J555" s="17" t="s">
        <v>36</v>
      </c>
      <c r="K555" s="10">
        <v>44.4</v>
      </c>
      <c r="L555" s="25" t="str">
        <f>IF(Orders!$K555&lt;=50,"Low",IF(Orders!$K555&gt;=200000,"High","Medium"))</f>
        <v>Low</v>
      </c>
    </row>
    <row r="556" spans="1:12" x14ac:dyDescent="0.35">
      <c r="A556" s="11">
        <v>2182</v>
      </c>
      <c r="B556" s="13" t="s">
        <v>1950</v>
      </c>
      <c r="C556" s="14">
        <v>43592</v>
      </c>
      <c r="D556" s="14">
        <v>43596</v>
      </c>
      <c r="E556" s="13" t="s">
        <v>19</v>
      </c>
      <c r="F556" s="13" t="s">
        <v>903</v>
      </c>
      <c r="G556" s="15" t="str">
        <f>INDEX(Table12[[#This Row],[State]],MATCH(Orders!F556,Table12[[#This Row],[Customer ID]],0))</f>
        <v>New York</v>
      </c>
      <c r="H556" s="13" t="s">
        <v>1955</v>
      </c>
      <c r="I556" s="15">
        <v>4</v>
      </c>
      <c r="J556" s="13" t="s">
        <v>70</v>
      </c>
      <c r="K556" s="16">
        <v>442764</v>
      </c>
      <c r="L556" s="24" t="str">
        <f>IF(Orders!$K556&lt;=50,"Low",IF(Orders!$K556&gt;=200000,"High","Medium"))</f>
        <v>High</v>
      </c>
    </row>
    <row r="557" spans="1:12" x14ac:dyDescent="0.35">
      <c r="A557" s="12">
        <v>2183</v>
      </c>
      <c r="B557" s="17" t="s">
        <v>1950</v>
      </c>
      <c r="C557" s="18">
        <v>43592</v>
      </c>
      <c r="D557" s="18">
        <v>43596</v>
      </c>
      <c r="E557" s="17" t="s">
        <v>19</v>
      </c>
      <c r="F557" s="17" t="s">
        <v>903</v>
      </c>
      <c r="G557" s="19" t="str">
        <f>INDEX(Table12[[#This Row],[State]],MATCH(Orders!F557,Table12[[#This Row],[Customer ID]],0))</f>
        <v>New York</v>
      </c>
      <c r="H557" s="17" t="s">
        <v>1957</v>
      </c>
      <c r="I557" s="19">
        <v>5</v>
      </c>
      <c r="J557" s="17" t="s">
        <v>31</v>
      </c>
      <c r="K557" s="10">
        <v>3999.95</v>
      </c>
      <c r="L557" s="25" t="str">
        <f>IF(Orders!$K557&lt;=50,"Low",IF(Orders!$K557&gt;=200000,"High","Medium"))</f>
        <v>Medium</v>
      </c>
    </row>
    <row r="558" spans="1:12" x14ac:dyDescent="0.35">
      <c r="A558" s="11">
        <v>2184</v>
      </c>
      <c r="B558" s="13" t="s">
        <v>1950</v>
      </c>
      <c r="C558" s="14">
        <v>43592</v>
      </c>
      <c r="D558" s="14">
        <v>43596</v>
      </c>
      <c r="E558" s="13" t="s">
        <v>19</v>
      </c>
      <c r="F558" s="13" t="s">
        <v>903</v>
      </c>
      <c r="G558" s="15" t="str">
        <f>INDEX(Table12[[#This Row],[State]],MATCH(Orders!F558,Table12[[#This Row],[Customer ID]],0))</f>
        <v>New York</v>
      </c>
      <c r="H558" s="13" t="s">
        <v>1959</v>
      </c>
      <c r="I558" s="15">
        <v>5</v>
      </c>
      <c r="J558" s="13" t="s">
        <v>31</v>
      </c>
      <c r="K558" s="16">
        <v>199.95</v>
      </c>
      <c r="L558" s="24" t="str">
        <f>IF(Orders!$K558&lt;=50,"Low",IF(Orders!$K558&gt;=200000,"High","Medium"))</f>
        <v>Medium</v>
      </c>
    </row>
    <row r="559" spans="1:12" x14ac:dyDescent="0.35">
      <c r="A559" s="12">
        <v>2185</v>
      </c>
      <c r="B559" s="17" t="s">
        <v>1950</v>
      </c>
      <c r="C559" s="18">
        <v>43592</v>
      </c>
      <c r="D559" s="18">
        <v>43596</v>
      </c>
      <c r="E559" s="17" t="s">
        <v>19</v>
      </c>
      <c r="F559" s="17" t="s">
        <v>903</v>
      </c>
      <c r="G559" s="19" t="str">
        <f>INDEX(Table12[[#This Row],[State]],MATCH(Orders!F559,Table12[[#This Row],[Customer ID]],0))</f>
        <v>New York</v>
      </c>
      <c r="H559" s="17" t="s">
        <v>1961</v>
      </c>
      <c r="I559" s="19">
        <v>8</v>
      </c>
      <c r="J559" s="17" t="s">
        <v>70</v>
      </c>
      <c r="K559" s="10">
        <v>63.68</v>
      </c>
      <c r="L559" s="25" t="str">
        <f>IF(Orders!$K559&lt;=50,"Low",IF(Orders!$K559&gt;=200000,"High","Medium"))</f>
        <v>Medium</v>
      </c>
    </row>
    <row r="560" spans="1:12" x14ac:dyDescent="0.35">
      <c r="A560" s="11">
        <v>1602</v>
      </c>
      <c r="B560" s="13" t="s">
        <v>1963</v>
      </c>
      <c r="C560" s="14">
        <v>43593</v>
      </c>
      <c r="D560" s="14">
        <v>43598</v>
      </c>
      <c r="E560" s="13" t="s">
        <v>94</v>
      </c>
      <c r="F560" s="13" t="s">
        <v>1964</v>
      </c>
      <c r="G560" s="15" t="str">
        <f>INDEX(Table12[[#This Row],[State]],MATCH(Orders!F560,Table12[[#This Row],[Customer ID]],0))</f>
        <v>Delaware</v>
      </c>
      <c r="H560" s="13" t="s">
        <v>1966</v>
      </c>
      <c r="I560" s="15">
        <v>2</v>
      </c>
      <c r="J560" s="13" t="s">
        <v>31</v>
      </c>
      <c r="K560" s="16">
        <v>211.96</v>
      </c>
      <c r="L560" s="24" t="str">
        <f>IF(Orders!$K560&lt;=50,"Low",IF(Orders!$K560&gt;=200000,"High","Medium"))</f>
        <v>Medium</v>
      </c>
    </row>
    <row r="561" spans="1:12" x14ac:dyDescent="0.35">
      <c r="A561" s="12">
        <v>1631</v>
      </c>
      <c r="B561" s="17" t="s">
        <v>1968</v>
      </c>
      <c r="C561" s="18">
        <v>43593</v>
      </c>
      <c r="D561" s="18">
        <v>43593</v>
      </c>
      <c r="E561" s="17" t="s">
        <v>208</v>
      </c>
      <c r="F561" s="17" t="s">
        <v>1969</v>
      </c>
      <c r="G561" s="19" t="str">
        <f>INDEX(Table12[[#This Row],[State]],MATCH(Orders!F561,Table12[[#This Row],[Customer ID]],0))</f>
        <v>Ohio</v>
      </c>
      <c r="H561" s="17" t="s">
        <v>1971</v>
      </c>
      <c r="I561" s="19">
        <v>3</v>
      </c>
      <c r="J561" s="17" t="s">
        <v>70</v>
      </c>
      <c r="K561" s="10">
        <v>1006056</v>
      </c>
      <c r="L561" s="25" t="str">
        <f>IF(Orders!$K561&lt;=50,"Low",IF(Orders!$K561&gt;=200000,"High","Medium"))</f>
        <v>High</v>
      </c>
    </row>
    <row r="562" spans="1:12" x14ac:dyDescent="0.35">
      <c r="A562" s="11">
        <v>1632</v>
      </c>
      <c r="B562" s="13" t="s">
        <v>1968</v>
      </c>
      <c r="C562" s="14">
        <v>43593</v>
      </c>
      <c r="D562" s="14">
        <v>43593</v>
      </c>
      <c r="E562" s="13" t="s">
        <v>208</v>
      </c>
      <c r="F562" s="13" t="s">
        <v>1969</v>
      </c>
      <c r="G562" s="15" t="str">
        <f>INDEX(Table12[[#This Row],[State]],MATCH(Orders!F562,Table12[[#This Row],[Customer ID]],0))</f>
        <v>Ohio</v>
      </c>
      <c r="H562" s="13" t="s">
        <v>1973</v>
      </c>
      <c r="I562" s="15">
        <v>2</v>
      </c>
      <c r="J562" s="13" t="s">
        <v>70</v>
      </c>
      <c r="K562" s="16">
        <v>10688</v>
      </c>
      <c r="L562" s="24" t="str">
        <f>IF(Orders!$K562&lt;=50,"Low",IF(Orders!$K562&gt;=200000,"High","Medium"))</f>
        <v>Medium</v>
      </c>
    </row>
    <row r="563" spans="1:12" x14ac:dyDescent="0.35">
      <c r="A563" s="12">
        <v>1633</v>
      </c>
      <c r="B563" s="17" t="s">
        <v>1968</v>
      </c>
      <c r="C563" s="18">
        <v>43593</v>
      </c>
      <c r="D563" s="18">
        <v>43593</v>
      </c>
      <c r="E563" s="17" t="s">
        <v>208</v>
      </c>
      <c r="F563" s="17" t="s">
        <v>1969</v>
      </c>
      <c r="G563" s="19" t="str">
        <f>INDEX(Table12[[#This Row],[State]],MATCH(Orders!F563,Table12[[#This Row],[Customer ID]],0))</f>
        <v>Ohio</v>
      </c>
      <c r="H563" s="17" t="s">
        <v>1975</v>
      </c>
      <c r="I563" s="19">
        <v>2</v>
      </c>
      <c r="J563" s="17" t="s">
        <v>70</v>
      </c>
      <c r="K563" s="10">
        <v>10368</v>
      </c>
      <c r="L563" s="25" t="str">
        <f>IF(Orders!$K563&lt;=50,"Low",IF(Orders!$K563&gt;=200000,"High","Medium"))</f>
        <v>Medium</v>
      </c>
    </row>
    <row r="564" spans="1:12" x14ac:dyDescent="0.35">
      <c r="A564" s="11">
        <v>1634</v>
      </c>
      <c r="B564" s="13" t="s">
        <v>1968</v>
      </c>
      <c r="C564" s="14">
        <v>43593</v>
      </c>
      <c r="D564" s="14">
        <v>43593</v>
      </c>
      <c r="E564" s="13" t="s">
        <v>208</v>
      </c>
      <c r="F564" s="13" t="s">
        <v>1969</v>
      </c>
      <c r="G564" s="15" t="str">
        <f>INDEX(Table12[[#This Row],[State]],MATCH(Orders!F564,Table12[[#This Row],[Customer ID]],0))</f>
        <v>Ohio</v>
      </c>
      <c r="H564" s="13" t="s">
        <v>1233</v>
      </c>
      <c r="I564" s="15">
        <v>2</v>
      </c>
      <c r="J564" s="13" t="s">
        <v>36</v>
      </c>
      <c r="K564" s="16">
        <v>25.12</v>
      </c>
      <c r="L564" s="24" t="str">
        <f>IF(Orders!$K564&lt;=50,"Low",IF(Orders!$K564&gt;=200000,"High","Medium"))</f>
        <v>Low</v>
      </c>
    </row>
    <row r="565" spans="1:12" x14ac:dyDescent="0.35">
      <c r="A565" s="12">
        <v>1635</v>
      </c>
      <c r="B565" s="17" t="s">
        <v>1968</v>
      </c>
      <c r="C565" s="18">
        <v>43593</v>
      </c>
      <c r="D565" s="18">
        <v>43593</v>
      </c>
      <c r="E565" s="17" t="s">
        <v>208</v>
      </c>
      <c r="F565" s="17" t="s">
        <v>1969</v>
      </c>
      <c r="G565" s="19" t="str">
        <f>INDEX(Table12[[#This Row],[State]],MATCH(Orders!F565,Table12[[#This Row],[Customer ID]],0))</f>
        <v>Ohio</v>
      </c>
      <c r="H565" s="17" t="s">
        <v>1977</v>
      </c>
      <c r="I565" s="19">
        <v>2</v>
      </c>
      <c r="J565" s="17" t="s">
        <v>31</v>
      </c>
      <c r="K565" s="10">
        <v>58112</v>
      </c>
      <c r="L565" s="25" t="str">
        <f>IF(Orders!$K565&lt;=50,"Low",IF(Orders!$K565&gt;=200000,"High","Medium"))</f>
        <v>Medium</v>
      </c>
    </row>
    <row r="566" spans="1:12" x14ac:dyDescent="0.35">
      <c r="A566" s="11">
        <v>4815</v>
      </c>
      <c r="B566" s="13" t="s">
        <v>1979</v>
      </c>
      <c r="C566" s="14">
        <v>43593</v>
      </c>
      <c r="D566" s="14">
        <v>43595</v>
      </c>
      <c r="E566" s="13" t="s">
        <v>38</v>
      </c>
      <c r="F566" s="13" t="s">
        <v>1980</v>
      </c>
      <c r="G566" s="15" t="str">
        <f>INDEX(Table12[[#This Row],[State]],MATCH(Orders!F566,Table12[[#This Row],[Customer ID]],0))</f>
        <v>California</v>
      </c>
      <c r="H566" s="13" t="s">
        <v>1982</v>
      </c>
      <c r="I566" s="15">
        <v>3</v>
      </c>
      <c r="J566" s="13" t="s">
        <v>70</v>
      </c>
      <c r="K566" s="16">
        <v>17.940000000000001</v>
      </c>
      <c r="L566" s="24" t="str">
        <f>IF(Orders!$K566&lt;=50,"Low",IF(Orders!$K566&gt;=200000,"High","Medium"))</f>
        <v>Low</v>
      </c>
    </row>
    <row r="567" spans="1:12" x14ac:dyDescent="0.35">
      <c r="A567" s="12">
        <v>494</v>
      </c>
      <c r="B567" s="17" t="s">
        <v>1984</v>
      </c>
      <c r="C567" s="18">
        <v>43594</v>
      </c>
      <c r="D567" s="18">
        <v>43599</v>
      </c>
      <c r="E567" s="17" t="s">
        <v>19</v>
      </c>
      <c r="F567" s="17" t="s">
        <v>1985</v>
      </c>
      <c r="G567" s="19" t="str">
        <f>INDEX(Table12[[#This Row],[State]],MATCH(Orders!F567,Table12[[#This Row],[Customer ID]],0))</f>
        <v>Washington</v>
      </c>
      <c r="H567" s="17" t="s">
        <v>1987</v>
      </c>
      <c r="I567" s="19">
        <v>2</v>
      </c>
      <c r="J567" s="17" t="s">
        <v>36</v>
      </c>
      <c r="K567" s="10">
        <v>93.98</v>
      </c>
      <c r="L567" s="25" t="str">
        <f>IF(Orders!$K567&lt;=50,"Low",IF(Orders!$K567&gt;=200000,"High","Medium"))</f>
        <v>Medium</v>
      </c>
    </row>
    <row r="568" spans="1:12" x14ac:dyDescent="0.35">
      <c r="A568" s="11">
        <v>1557</v>
      </c>
      <c r="B568" s="13" t="s">
        <v>1989</v>
      </c>
      <c r="C568" s="14">
        <v>43594</v>
      </c>
      <c r="D568" s="14">
        <v>43600</v>
      </c>
      <c r="E568" s="13" t="s">
        <v>19</v>
      </c>
      <c r="F568" s="13" t="s">
        <v>1990</v>
      </c>
      <c r="G568" s="15" t="str">
        <f>INDEX(Table12[[#This Row],[State]],MATCH(Orders!F568,Table12[[#This Row],[Customer ID]],0))</f>
        <v>Pennsylvania</v>
      </c>
      <c r="H568" s="13" t="s">
        <v>411</v>
      </c>
      <c r="I568" s="15">
        <v>1</v>
      </c>
      <c r="J568" s="13" t="s">
        <v>36</v>
      </c>
      <c r="K568" s="16">
        <v>9344</v>
      </c>
      <c r="L568" s="24" t="str">
        <f>IF(Orders!$K568&lt;=50,"Low",IF(Orders!$K568&gt;=200000,"High","Medium"))</f>
        <v>Medium</v>
      </c>
    </row>
    <row r="569" spans="1:12" x14ac:dyDescent="0.35">
      <c r="A569" s="12">
        <v>1558</v>
      </c>
      <c r="B569" s="17" t="s">
        <v>1989</v>
      </c>
      <c r="C569" s="18">
        <v>43594</v>
      </c>
      <c r="D569" s="18">
        <v>43600</v>
      </c>
      <c r="E569" s="17" t="s">
        <v>19</v>
      </c>
      <c r="F569" s="17" t="s">
        <v>1990</v>
      </c>
      <c r="G569" s="19" t="str">
        <f>INDEX(Table12[[#This Row],[State]],MATCH(Orders!F569,Table12[[#This Row],[Customer ID]],0))</f>
        <v>Pennsylvania</v>
      </c>
      <c r="H569" s="17" t="s">
        <v>137</v>
      </c>
      <c r="I569" s="19">
        <v>5</v>
      </c>
      <c r="J569" s="17" t="s">
        <v>70</v>
      </c>
      <c r="K569" s="10">
        <v>79.36</v>
      </c>
      <c r="L569" s="25" t="str">
        <f>IF(Orders!$K569&lt;=50,"Low",IF(Orders!$K569&gt;=200000,"High","Medium"))</f>
        <v>Medium</v>
      </c>
    </row>
    <row r="570" spans="1:12" x14ac:dyDescent="0.35">
      <c r="A570" s="11">
        <v>5583</v>
      </c>
      <c r="B570" s="13" t="s">
        <v>1992</v>
      </c>
      <c r="C570" s="14">
        <v>43594</v>
      </c>
      <c r="D570" s="14">
        <v>43598</v>
      </c>
      <c r="E570" s="13" t="s">
        <v>19</v>
      </c>
      <c r="F570" s="13" t="s">
        <v>1993</v>
      </c>
      <c r="G570" s="15" t="str">
        <f>INDEX(Table12[[#This Row],[State]],MATCH(Orders!F570,Table12[[#This Row],[Customer ID]],0))</f>
        <v>New York</v>
      </c>
      <c r="H570" s="13" t="s">
        <v>1995</v>
      </c>
      <c r="I570" s="15">
        <v>5</v>
      </c>
      <c r="J570" s="13" t="s">
        <v>70</v>
      </c>
      <c r="K570" s="16">
        <v>8</v>
      </c>
      <c r="L570" s="24" t="str">
        <f>IF(Orders!$K570&lt;=50,"Low",IF(Orders!$K570&gt;=200000,"High","Medium"))</f>
        <v>Low</v>
      </c>
    </row>
    <row r="571" spans="1:12" x14ac:dyDescent="0.35">
      <c r="A571" s="12">
        <v>6847</v>
      </c>
      <c r="B571" s="17" t="s">
        <v>1997</v>
      </c>
      <c r="C571" s="18">
        <v>43594</v>
      </c>
      <c r="D571" s="18">
        <v>43599</v>
      </c>
      <c r="E571" s="17" t="s">
        <v>19</v>
      </c>
      <c r="F571" s="17" t="s">
        <v>1998</v>
      </c>
      <c r="G571" s="19" t="str">
        <f>INDEX(Table12[[#This Row],[State]],MATCH(Orders!F571,Table12[[#This Row],[Customer ID]],0))</f>
        <v>California</v>
      </c>
      <c r="H571" s="17" t="s">
        <v>2000</v>
      </c>
      <c r="I571" s="19">
        <v>4</v>
      </c>
      <c r="J571" s="17" t="s">
        <v>31</v>
      </c>
      <c r="K571" s="10">
        <v>32.04</v>
      </c>
      <c r="L571" s="25" t="str">
        <f>IF(Orders!$K571&lt;=50,"Low",IF(Orders!$K571&gt;=200000,"High","Medium"))</f>
        <v>Low</v>
      </c>
    </row>
    <row r="572" spans="1:12" x14ac:dyDescent="0.35">
      <c r="A572" s="11">
        <v>7833</v>
      </c>
      <c r="B572" s="13" t="s">
        <v>2002</v>
      </c>
      <c r="C572" s="14">
        <v>43594</v>
      </c>
      <c r="D572" s="14">
        <v>43598</v>
      </c>
      <c r="E572" s="13" t="s">
        <v>19</v>
      </c>
      <c r="F572" s="13" t="s">
        <v>937</v>
      </c>
      <c r="G572" s="15" t="str">
        <f>INDEX(Table12[[#This Row],[State]],MATCH(Orders!F572,Table12[[#This Row],[Customer ID]],0))</f>
        <v>Texas</v>
      </c>
      <c r="H572" s="13" t="s">
        <v>2003</v>
      </c>
      <c r="I572" s="15">
        <v>2</v>
      </c>
      <c r="J572" s="13" t="s">
        <v>70</v>
      </c>
      <c r="K572" s="16">
        <v>19136</v>
      </c>
      <c r="L572" s="24" t="str">
        <f>IF(Orders!$K572&lt;=50,"Low",IF(Orders!$K572&gt;=200000,"High","Medium"))</f>
        <v>Medium</v>
      </c>
    </row>
    <row r="573" spans="1:12" x14ac:dyDescent="0.35">
      <c r="A573" s="12">
        <v>8412</v>
      </c>
      <c r="B573" s="17" t="s">
        <v>2005</v>
      </c>
      <c r="C573" s="18">
        <v>43594</v>
      </c>
      <c r="D573" s="18">
        <v>43597</v>
      </c>
      <c r="E573" s="17" t="s">
        <v>94</v>
      </c>
      <c r="F573" s="17" t="s">
        <v>2006</v>
      </c>
      <c r="G573" s="19" t="str">
        <f>INDEX(Table12[[#This Row],[State]],MATCH(Orders!F573,Table12[[#This Row],[Customer ID]],0))</f>
        <v>Virginia</v>
      </c>
      <c r="H573" s="17" t="s">
        <v>2008</v>
      </c>
      <c r="I573" s="19">
        <v>7</v>
      </c>
      <c r="J573" s="17" t="s">
        <v>31</v>
      </c>
      <c r="K573" s="10">
        <v>27.86</v>
      </c>
      <c r="L573" s="25" t="str">
        <f>IF(Orders!$K573&lt;=50,"Low",IF(Orders!$K573&gt;=200000,"High","Medium"))</f>
        <v>Low</v>
      </c>
    </row>
    <row r="574" spans="1:12" x14ac:dyDescent="0.35">
      <c r="A574" s="11">
        <v>8915</v>
      </c>
      <c r="B574" s="13" t="s">
        <v>2010</v>
      </c>
      <c r="C574" s="14">
        <v>43594</v>
      </c>
      <c r="D574" s="14">
        <v>43598</v>
      </c>
      <c r="E574" s="13" t="s">
        <v>19</v>
      </c>
      <c r="F574" s="13" t="s">
        <v>2011</v>
      </c>
      <c r="G574" s="15" t="str">
        <f>INDEX(Table12[[#This Row],[State]],MATCH(Orders!F574,Table12[[#This Row],[Customer ID]],0))</f>
        <v>Texas</v>
      </c>
      <c r="H574" s="13" t="s">
        <v>2014</v>
      </c>
      <c r="I574" s="15">
        <v>6</v>
      </c>
      <c r="J574" s="13" t="s">
        <v>31</v>
      </c>
      <c r="K574" s="16">
        <v>856656</v>
      </c>
      <c r="L574" s="24" t="str">
        <f>IF(Orders!$K574&lt;=50,"Low",IF(Orders!$K574&gt;=200000,"High","Medium"))</f>
        <v>High</v>
      </c>
    </row>
    <row r="575" spans="1:12" x14ac:dyDescent="0.35">
      <c r="A575" s="12">
        <v>8916</v>
      </c>
      <c r="B575" s="17" t="s">
        <v>2010</v>
      </c>
      <c r="C575" s="18">
        <v>43594</v>
      </c>
      <c r="D575" s="18">
        <v>43598</v>
      </c>
      <c r="E575" s="17" t="s">
        <v>19</v>
      </c>
      <c r="F575" s="17" t="s">
        <v>2011</v>
      </c>
      <c r="G575" s="19" t="str">
        <f>INDEX(Table12[[#This Row],[State]],MATCH(Orders!F575,Table12[[#This Row],[Customer ID]],0))</f>
        <v>Texas</v>
      </c>
      <c r="H575" s="17" t="s">
        <v>2016</v>
      </c>
      <c r="I575" s="19">
        <v>4</v>
      </c>
      <c r="J575" s="17" t="s">
        <v>36</v>
      </c>
      <c r="K575" s="10">
        <v>13184</v>
      </c>
      <c r="L575" s="25" t="str">
        <f>IF(Orders!$K575&lt;=50,"Low",IF(Orders!$K575&gt;=200000,"High","Medium"))</f>
        <v>Medium</v>
      </c>
    </row>
    <row r="576" spans="1:12" x14ac:dyDescent="0.35">
      <c r="A576" s="11">
        <v>8917</v>
      </c>
      <c r="B576" s="13" t="s">
        <v>2010</v>
      </c>
      <c r="C576" s="14">
        <v>43594</v>
      </c>
      <c r="D576" s="14">
        <v>43598</v>
      </c>
      <c r="E576" s="13" t="s">
        <v>19</v>
      </c>
      <c r="F576" s="13" t="s">
        <v>2011</v>
      </c>
      <c r="G576" s="15" t="str">
        <f>INDEX(Table12[[#This Row],[State]],MATCH(Orders!F576,Table12[[#This Row],[Customer ID]],0))</f>
        <v>Texas</v>
      </c>
      <c r="H576" s="13" t="s">
        <v>2018</v>
      </c>
      <c r="I576" s="15">
        <v>4</v>
      </c>
      <c r="J576" s="13" t="s">
        <v>31</v>
      </c>
      <c r="K576" s="16">
        <v>48784</v>
      </c>
      <c r="L576" s="24" t="str">
        <f>IF(Orders!$K576&lt;=50,"Low",IF(Orders!$K576&gt;=200000,"High","Medium"))</f>
        <v>Medium</v>
      </c>
    </row>
    <row r="577" spans="1:12" x14ac:dyDescent="0.35">
      <c r="A577" s="12">
        <v>8918</v>
      </c>
      <c r="B577" s="17" t="s">
        <v>2010</v>
      </c>
      <c r="C577" s="18">
        <v>43594</v>
      </c>
      <c r="D577" s="18">
        <v>43598</v>
      </c>
      <c r="E577" s="17" t="s">
        <v>19</v>
      </c>
      <c r="F577" s="17" t="s">
        <v>2011</v>
      </c>
      <c r="G577" s="19" t="str">
        <f>INDEX(Table12[[#This Row],[State]],MATCH(Orders!F577,Table12[[#This Row],[Customer ID]],0))</f>
        <v>Texas</v>
      </c>
      <c r="H577" s="17" t="s">
        <v>1564</v>
      </c>
      <c r="I577" s="19">
        <v>2</v>
      </c>
      <c r="J577" s="17" t="s">
        <v>36</v>
      </c>
      <c r="K577" s="10">
        <v>76.64</v>
      </c>
      <c r="L577" s="25" t="str">
        <f>IF(Orders!$K577&lt;=50,"Low",IF(Orders!$K577&gt;=200000,"High","Medium"))</f>
        <v>Medium</v>
      </c>
    </row>
    <row r="578" spans="1:12" x14ac:dyDescent="0.35">
      <c r="A578" s="11">
        <v>8919</v>
      </c>
      <c r="B578" s="13" t="s">
        <v>2010</v>
      </c>
      <c r="C578" s="14">
        <v>43594</v>
      </c>
      <c r="D578" s="14">
        <v>43598</v>
      </c>
      <c r="E578" s="13" t="s">
        <v>19</v>
      </c>
      <c r="F578" s="13" t="s">
        <v>2011</v>
      </c>
      <c r="G578" s="15" t="str">
        <f>INDEX(Table12[[#This Row],[State]],MATCH(Orders!F578,Table12[[#This Row],[Customer ID]],0))</f>
        <v>Texas</v>
      </c>
      <c r="H578" s="13" t="s">
        <v>1018</v>
      </c>
      <c r="I578" s="15">
        <v>6</v>
      </c>
      <c r="J578" s="13" t="s">
        <v>70</v>
      </c>
      <c r="K578" s="16">
        <v>18528</v>
      </c>
      <c r="L578" s="24" t="str">
        <f>IF(Orders!$K578&lt;=50,"Low",IF(Orders!$K578&gt;=200000,"High","Medium"))</f>
        <v>Medium</v>
      </c>
    </row>
    <row r="579" spans="1:12" x14ac:dyDescent="0.35">
      <c r="A579" s="12">
        <v>6573</v>
      </c>
      <c r="B579" s="17" t="s">
        <v>2020</v>
      </c>
      <c r="C579" s="18">
        <v>43595</v>
      </c>
      <c r="D579" s="18">
        <v>43601</v>
      </c>
      <c r="E579" s="17" t="s">
        <v>19</v>
      </c>
      <c r="F579" s="17" t="s">
        <v>2021</v>
      </c>
      <c r="G579" s="19" t="str">
        <f>INDEX(Table12[[#This Row],[State]],MATCH(Orders!F579,Table12[[#This Row],[Customer ID]],0))</f>
        <v>Washington</v>
      </c>
      <c r="H579" s="17" t="s">
        <v>1893</v>
      </c>
      <c r="I579" s="19">
        <v>2</v>
      </c>
      <c r="J579" s="17" t="s">
        <v>36</v>
      </c>
      <c r="K579" s="10">
        <v>11.96</v>
      </c>
      <c r="L579" s="25" t="str">
        <f>IF(Orders!$K579&lt;=50,"Low",IF(Orders!$K579&gt;=200000,"High","Medium"))</f>
        <v>Low</v>
      </c>
    </row>
    <row r="580" spans="1:12" x14ac:dyDescent="0.35">
      <c r="A580" s="11">
        <v>8249</v>
      </c>
      <c r="B580" s="13" t="s">
        <v>2023</v>
      </c>
      <c r="C580" s="14">
        <v>43595</v>
      </c>
      <c r="D580" s="14">
        <v>43598</v>
      </c>
      <c r="E580" s="13" t="s">
        <v>94</v>
      </c>
      <c r="F580" s="13" t="s">
        <v>2024</v>
      </c>
      <c r="G580" s="15" t="str">
        <f>INDEX(Table12[[#This Row],[State]],MATCH(Orders!F580,Table12[[#This Row],[Customer ID]],0))</f>
        <v>Pennsylvania</v>
      </c>
      <c r="H580" s="13" t="s">
        <v>2026</v>
      </c>
      <c r="I580" s="15">
        <v>2</v>
      </c>
      <c r="J580" s="13" t="s">
        <v>36</v>
      </c>
      <c r="K580" s="16">
        <v>743988</v>
      </c>
      <c r="L580" s="24" t="str">
        <f>IF(Orders!$K580&lt;=50,"Low",IF(Orders!$K580&gt;=200000,"High","Medium"))</f>
        <v>High</v>
      </c>
    </row>
    <row r="581" spans="1:12" x14ac:dyDescent="0.35">
      <c r="A581" s="12">
        <v>9379</v>
      </c>
      <c r="B581" s="17" t="s">
        <v>2028</v>
      </c>
      <c r="C581" s="18">
        <v>43595</v>
      </c>
      <c r="D581" s="18">
        <v>43600</v>
      </c>
      <c r="E581" s="17" t="s">
        <v>19</v>
      </c>
      <c r="F581" s="17" t="s">
        <v>1946</v>
      </c>
      <c r="G581" s="19" t="str">
        <f>INDEX(Table12[[#This Row],[State]],MATCH(Orders!F581,Table12[[#This Row],[Customer ID]],0))</f>
        <v>Illinois</v>
      </c>
      <c r="H581" s="17" t="s">
        <v>2029</v>
      </c>
      <c r="I581" s="19">
        <v>2</v>
      </c>
      <c r="J581" s="17" t="s">
        <v>70</v>
      </c>
      <c r="K581" s="10">
        <v>7072</v>
      </c>
      <c r="L581" s="25" t="str">
        <f>IF(Orders!$K581&lt;=50,"Low",IF(Orders!$K581&gt;=200000,"High","Medium"))</f>
        <v>Medium</v>
      </c>
    </row>
    <row r="582" spans="1:12" x14ac:dyDescent="0.35">
      <c r="A582" s="11">
        <v>161</v>
      </c>
      <c r="B582" s="13" t="s">
        <v>2031</v>
      </c>
      <c r="C582" s="14">
        <v>43596</v>
      </c>
      <c r="D582" s="14">
        <v>43597</v>
      </c>
      <c r="E582" s="13" t="s">
        <v>38</v>
      </c>
      <c r="F582" s="13" t="s">
        <v>2032</v>
      </c>
      <c r="G582" s="15" t="str">
        <f>INDEX(Table12[[#This Row],[State]],MATCH(Orders!F582,Table12[[#This Row],[Customer ID]],0))</f>
        <v>California</v>
      </c>
      <c r="H582" s="13" t="s">
        <v>1982</v>
      </c>
      <c r="I582" s="15">
        <v>1</v>
      </c>
      <c r="J582" s="13" t="s">
        <v>31</v>
      </c>
      <c r="K582" s="16">
        <v>5.98</v>
      </c>
      <c r="L582" s="24" t="str">
        <f>IF(Orders!$K582&lt;=50,"Low",IF(Orders!$K582&gt;=200000,"High","Medium"))</f>
        <v>Low</v>
      </c>
    </row>
    <row r="583" spans="1:12" x14ac:dyDescent="0.35">
      <c r="A583" s="12">
        <v>1590</v>
      </c>
      <c r="B583" s="17" t="s">
        <v>2034</v>
      </c>
      <c r="C583" s="18">
        <v>43597</v>
      </c>
      <c r="D583" s="18">
        <v>43601</v>
      </c>
      <c r="E583" s="17" t="s">
        <v>19</v>
      </c>
      <c r="F583" s="17" t="s">
        <v>1188</v>
      </c>
      <c r="G583" s="19" t="str">
        <f>INDEX(Table12[[#This Row],[State]],MATCH(Orders!F583,Table12[[#This Row],[Customer ID]],0))</f>
        <v>Virginia</v>
      </c>
      <c r="H583" s="17" t="s">
        <v>2036</v>
      </c>
      <c r="I583" s="19">
        <v>4</v>
      </c>
      <c r="J583" s="17" t="s">
        <v>31</v>
      </c>
      <c r="K583" s="10">
        <v>10.96</v>
      </c>
      <c r="L583" s="25" t="str">
        <f>IF(Orders!$K583&lt;=50,"Low",IF(Orders!$K583&gt;=200000,"High","Medium"))</f>
        <v>Low</v>
      </c>
    </row>
    <row r="584" spans="1:12" x14ac:dyDescent="0.35">
      <c r="A584" s="11">
        <v>3772</v>
      </c>
      <c r="B584" s="13" t="s">
        <v>2038</v>
      </c>
      <c r="C584" s="14">
        <v>43597</v>
      </c>
      <c r="D584" s="14">
        <v>43602</v>
      </c>
      <c r="E584" s="13" t="s">
        <v>19</v>
      </c>
      <c r="F584" s="13" t="s">
        <v>1469</v>
      </c>
      <c r="G584" s="15" t="str">
        <f>INDEX(Table12[[#This Row],[State]],MATCH(Orders!F584,Table12[[#This Row],[Customer ID]],0))</f>
        <v>Pennsylvania</v>
      </c>
      <c r="H584" s="13" t="s">
        <v>499</v>
      </c>
      <c r="I584" s="15">
        <v>2</v>
      </c>
      <c r="J584" s="13" t="s">
        <v>70</v>
      </c>
      <c r="K584" s="16">
        <v>82368</v>
      </c>
      <c r="L584" s="24" t="str">
        <f>IF(Orders!$K584&lt;=50,"Low",IF(Orders!$K584&gt;=200000,"High","Medium"))</f>
        <v>Medium</v>
      </c>
    </row>
    <row r="585" spans="1:12" x14ac:dyDescent="0.35">
      <c r="A585" s="12">
        <v>7077</v>
      </c>
      <c r="B585" s="17" t="s">
        <v>2039</v>
      </c>
      <c r="C585" s="18">
        <v>43597</v>
      </c>
      <c r="D585" s="18">
        <v>43602</v>
      </c>
      <c r="E585" s="17" t="s">
        <v>19</v>
      </c>
      <c r="F585" s="17" t="s">
        <v>1537</v>
      </c>
      <c r="G585" s="19" t="str">
        <f>INDEX(Table12[[#This Row],[State]],MATCH(Orders!F585,Table12[[#This Row],[Customer ID]],0))</f>
        <v>Washington</v>
      </c>
      <c r="H585" s="17" t="s">
        <v>2040</v>
      </c>
      <c r="I585" s="19">
        <v>5</v>
      </c>
      <c r="J585" s="17" t="s">
        <v>70</v>
      </c>
      <c r="K585" s="10">
        <v>54.9</v>
      </c>
      <c r="L585" s="25" t="str">
        <f>IF(Orders!$K585&lt;=50,"Low",IF(Orders!$K585&gt;=200000,"High","Medium"))</f>
        <v>Medium</v>
      </c>
    </row>
    <row r="586" spans="1:12" x14ac:dyDescent="0.35">
      <c r="A586" s="11">
        <v>9272</v>
      </c>
      <c r="B586" s="13" t="s">
        <v>2042</v>
      </c>
      <c r="C586" s="14">
        <v>43597</v>
      </c>
      <c r="D586" s="14">
        <v>43602</v>
      </c>
      <c r="E586" s="13" t="s">
        <v>19</v>
      </c>
      <c r="F586" s="13" t="s">
        <v>2043</v>
      </c>
      <c r="G586" s="15" t="str">
        <f>INDEX(Table12[[#This Row],[State]],MATCH(Orders!F586,Table12[[#This Row],[Customer ID]],0))</f>
        <v>New York</v>
      </c>
      <c r="H586" s="13" t="s">
        <v>2045</v>
      </c>
      <c r="I586" s="15">
        <v>3</v>
      </c>
      <c r="J586" s="13" t="s">
        <v>36</v>
      </c>
      <c r="K586" s="16">
        <v>10.02</v>
      </c>
      <c r="L586" s="24" t="str">
        <f>IF(Orders!$K586&lt;=50,"Low",IF(Orders!$K586&gt;=200000,"High","Medium"))</f>
        <v>Low</v>
      </c>
    </row>
    <row r="587" spans="1:12" x14ac:dyDescent="0.35">
      <c r="A587" s="12">
        <v>9273</v>
      </c>
      <c r="B587" s="17" t="s">
        <v>2042</v>
      </c>
      <c r="C587" s="18">
        <v>43597</v>
      </c>
      <c r="D587" s="18">
        <v>43602</v>
      </c>
      <c r="E587" s="17" t="s">
        <v>19</v>
      </c>
      <c r="F587" s="17" t="s">
        <v>2043</v>
      </c>
      <c r="G587" s="19" t="str">
        <f>INDEX(Table12[[#This Row],[State]],MATCH(Orders!F587,Table12[[#This Row],[Customer ID]],0))</f>
        <v>New York</v>
      </c>
      <c r="H587" s="17" t="s">
        <v>2047</v>
      </c>
      <c r="I587" s="19">
        <v>4</v>
      </c>
      <c r="J587" s="17" t="s">
        <v>70</v>
      </c>
      <c r="K587" s="10">
        <v>631.96</v>
      </c>
      <c r="L587" s="25" t="str">
        <f>IF(Orders!$K587&lt;=50,"Low",IF(Orders!$K587&gt;=200000,"High","Medium"))</f>
        <v>Medium</v>
      </c>
    </row>
    <row r="588" spans="1:12" x14ac:dyDescent="0.35">
      <c r="A588" s="11">
        <v>9496</v>
      </c>
      <c r="B588" s="13" t="s">
        <v>2049</v>
      </c>
      <c r="C588" s="14">
        <v>43597</v>
      </c>
      <c r="D588" s="14">
        <v>43601</v>
      </c>
      <c r="E588" s="13" t="s">
        <v>19</v>
      </c>
      <c r="F588" s="13" t="s">
        <v>1082</v>
      </c>
      <c r="G588" s="15" t="str">
        <f>INDEX(Table12[[#This Row],[State]],MATCH(Orders!F588,Table12[[#This Row],[Customer ID]],0))</f>
        <v>California</v>
      </c>
      <c r="H588" s="13" t="s">
        <v>2051</v>
      </c>
      <c r="I588" s="15">
        <v>6</v>
      </c>
      <c r="J588" s="13" t="s">
        <v>36</v>
      </c>
      <c r="K588" s="16">
        <v>120</v>
      </c>
      <c r="L588" s="24" t="str">
        <f>IF(Orders!$K588&lt;=50,"Low",IF(Orders!$K588&gt;=200000,"High","Medium"))</f>
        <v>Medium</v>
      </c>
    </row>
    <row r="589" spans="1:12" x14ac:dyDescent="0.35">
      <c r="A589" s="12">
        <v>9497</v>
      </c>
      <c r="B589" s="17" t="s">
        <v>2049</v>
      </c>
      <c r="C589" s="18">
        <v>43597</v>
      </c>
      <c r="D589" s="18">
        <v>43601</v>
      </c>
      <c r="E589" s="17" t="s">
        <v>19</v>
      </c>
      <c r="F589" s="17" t="s">
        <v>1082</v>
      </c>
      <c r="G589" s="19" t="str">
        <f>INDEX(Table12[[#This Row],[State]],MATCH(Orders!F589,Table12[[#This Row],[Customer ID]],0))</f>
        <v>California</v>
      </c>
      <c r="H589" s="17" t="s">
        <v>2053</v>
      </c>
      <c r="I589" s="19">
        <v>1</v>
      </c>
      <c r="J589" s="17" t="s">
        <v>70</v>
      </c>
      <c r="K589" s="10">
        <v>8.67</v>
      </c>
      <c r="L589" s="25" t="str">
        <f>IF(Orders!$K589&lt;=50,"Low",IF(Orders!$K589&gt;=200000,"High","Medium"))</f>
        <v>Low</v>
      </c>
    </row>
    <row r="590" spans="1:12" x14ac:dyDescent="0.35">
      <c r="A590" s="11">
        <v>2161</v>
      </c>
      <c r="B590" s="13" t="s">
        <v>2055</v>
      </c>
      <c r="C590" s="14">
        <v>43599</v>
      </c>
      <c r="D590" s="14">
        <v>43599</v>
      </c>
      <c r="E590" s="13" t="s">
        <v>208</v>
      </c>
      <c r="F590" s="13" t="s">
        <v>2056</v>
      </c>
      <c r="G590" s="15" t="str">
        <f>INDEX(Table12[[#This Row],[State]],MATCH(Orders!F590,Table12[[#This Row],[Customer ID]],0))</f>
        <v>Ohio</v>
      </c>
      <c r="H590" s="13" t="s">
        <v>2059</v>
      </c>
      <c r="I590" s="15">
        <v>1</v>
      </c>
      <c r="J590" s="13" t="s">
        <v>31</v>
      </c>
      <c r="K590" s="16">
        <v>79384</v>
      </c>
      <c r="L590" s="24" t="str">
        <f>IF(Orders!$K590&lt;=50,"Low",IF(Orders!$K590&gt;=200000,"High","Medium"))</f>
        <v>Medium</v>
      </c>
    </row>
    <row r="591" spans="1:12" x14ac:dyDescent="0.35">
      <c r="A591" s="12">
        <v>4797</v>
      </c>
      <c r="B591" s="17" t="s">
        <v>2061</v>
      </c>
      <c r="C591" s="18">
        <v>43599</v>
      </c>
      <c r="D591" s="18">
        <v>43604</v>
      </c>
      <c r="E591" s="17" t="s">
        <v>19</v>
      </c>
      <c r="F591" s="17" t="s">
        <v>2062</v>
      </c>
      <c r="G591" s="19" t="str">
        <f>INDEX(Table12[[#This Row],[State]],MATCH(Orders!F591,Table12[[#This Row],[Customer ID]],0))</f>
        <v>Florida</v>
      </c>
      <c r="H591" s="17" t="s">
        <v>2064</v>
      </c>
      <c r="I591" s="19">
        <v>3</v>
      </c>
      <c r="J591" s="17" t="s">
        <v>31</v>
      </c>
      <c r="K591" s="10">
        <v>57582</v>
      </c>
      <c r="L591" s="25" t="str">
        <f>IF(Orders!$K591&lt;=50,"Low",IF(Orders!$K591&gt;=200000,"High","Medium"))</f>
        <v>Medium</v>
      </c>
    </row>
    <row r="592" spans="1:12" x14ac:dyDescent="0.35">
      <c r="A592" s="11">
        <v>4798</v>
      </c>
      <c r="B592" s="13" t="s">
        <v>2061</v>
      </c>
      <c r="C592" s="14">
        <v>43599</v>
      </c>
      <c r="D592" s="14">
        <v>43604</v>
      </c>
      <c r="E592" s="13" t="s">
        <v>19</v>
      </c>
      <c r="F592" s="13" t="s">
        <v>2062</v>
      </c>
      <c r="G592" s="15" t="str">
        <f>INDEX(Table12[[#This Row],[State]],MATCH(Orders!F592,Table12[[#This Row],[Customer ID]],0))</f>
        <v>Florida</v>
      </c>
      <c r="H592" s="13" t="s">
        <v>2066</v>
      </c>
      <c r="I592" s="15">
        <v>6</v>
      </c>
      <c r="J592" s="13" t="s">
        <v>70</v>
      </c>
      <c r="K592" s="16">
        <v>31104</v>
      </c>
      <c r="L592" s="24" t="str">
        <f>IF(Orders!$K592&lt;=50,"Low",IF(Orders!$K592&gt;=200000,"High","Medium"))</f>
        <v>Medium</v>
      </c>
    </row>
    <row r="593" spans="1:12" x14ac:dyDescent="0.35">
      <c r="A593" s="12">
        <v>4799</v>
      </c>
      <c r="B593" s="17" t="s">
        <v>2061</v>
      </c>
      <c r="C593" s="18">
        <v>43599</v>
      </c>
      <c r="D593" s="18">
        <v>43604</v>
      </c>
      <c r="E593" s="17" t="s">
        <v>19</v>
      </c>
      <c r="F593" s="17" t="s">
        <v>2062</v>
      </c>
      <c r="G593" s="19" t="str">
        <f>INDEX(Table12[[#This Row],[State]],MATCH(Orders!F593,Table12[[#This Row],[Customer ID]],0))</f>
        <v>Florida</v>
      </c>
      <c r="H593" s="17" t="s">
        <v>2068</v>
      </c>
      <c r="I593" s="19">
        <v>3</v>
      </c>
      <c r="J593" s="17" t="s">
        <v>31</v>
      </c>
      <c r="K593" s="10">
        <v>30192</v>
      </c>
      <c r="L593" s="25" t="str">
        <f>IF(Orders!$K593&lt;=50,"Low",IF(Orders!$K593&gt;=200000,"High","Medium"))</f>
        <v>Medium</v>
      </c>
    </row>
    <row r="594" spans="1:12" x14ac:dyDescent="0.35">
      <c r="A594" s="11">
        <v>4800</v>
      </c>
      <c r="B594" s="13" t="s">
        <v>2061</v>
      </c>
      <c r="C594" s="14">
        <v>43599</v>
      </c>
      <c r="D594" s="14">
        <v>43604</v>
      </c>
      <c r="E594" s="13" t="s">
        <v>19</v>
      </c>
      <c r="F594" s="13" t="s">
        <v>2062</v>
      </c>
      <c r="G594" s="15" t="str">
        <f>INDEX(Table12[[#This Row],[State]],MATCH(Orders!F594,Table12[[#This Row],[Customer ID]],0))</f>
        <v>Florida</v>
      </c>
      <c r="H594" s="13" t="s">
        <v>2070</v>
      </c>
      <c r="I594" s="15">
        <v>5</v>
      </c>
      <c r="J594" s="13" t="s">
        <v>36</v>
      </c>
      <c r="K594" s="16">
        <v>43.6</v>
      </c>
      <c r="L594" s="24" t="str">
        <f>IF(Orders!$K594&lt;=50,"Low",IF(Orders!$K594&gt;=200000,"High","Medium"))</f>
        <v>Low</v>
      </c>
    </row>
    <row r="595" spans="1:12" x14ac:dyDescent="0.35">
      <c r="A595" s="12">
        <v>4801</v>
      </c>
      <c r="B595" s="17" t="s">
        <v>2061</v>
      </c>
      <c r="C595" s="18">
        <v>43599</v>
      </c>
      <c r="D595" s="18">
        <v>43604</v>
      </c>
      <c r="E595" s="17" t="s">
        <v>19</v>
      </c>
      <c r="F595" s="17" t="s">
        <v>2062</v>
      </c>
      <c r="G595" s="19" t="str">
        <f>INDEX(Table12[[#This Row],[State]],MATCH(Orders!F595,Table12[[#This Row],[Customer ID]],0))</f>
        <v>Florida</v>
      </c>
      <c r="H595" s="17" t="s">
        <v>2072</v>
      </c>
      <c r="I595" s="19">
        <v>2</v>
      </c>
      <c r="J595" s="17" t="s">
        <v>70</v>
      </c>
      <c r="K595" s="10">
        <v>4768</v>
      </c>
      <c r="L595" s="25" t="str">
        <f>IF(Orders!$K595&lt;=50,"Low",IF(Orders!$K595&gt;=200000,"High","Medium"))</f>
        <v>Medium</v>
      </c>
    </row>
    <row r="596" spans="1:12" x14ac:dyDescent="0.35">
      <c r="A596" s="11">
        <v>4802</v>
      </c>
      <c r="B596" s="13" t="s">
        <v>2061</v>
      </c>
      <c r="C596" s="14">
        <v>43599</v>
      </c>
      <c r="D596" s="14">
        <v>43604</v>
      </c>
      <c r="E596" s="13" t="s">
        <v>19</v>
      </c>
      <c r="F596" s="13" t="s">
        <v>2062</v>
      </c>
      <c r="G596" s="15" t="str">
        <f>INDEX(Table12[[#This Row],[State]],MATCH(Orders!F596,Table12[[#This Row],[Customer ID]],0))</f>
        <v>Florida</v>
      </c>
      <c r="H596" s="13" t="s">
        <v>2074</v>
      </c>
      <c r="I596" s="15">
        <v>2</v>
      </c>
      <c r="J596" s="13" t="s">
        <v>36</v>
      </c>
      <c r="K596" s="16">
        <v>10.38</v>
      </c>
      <c r="L596" s="24" t="str">
        <f>IF(Orders!$K596&lt;=50,"Low",IF(Orders!$K596&gt;=200000,"High","Medium"))</f>
        <v>Low</v>
      </c>
    </row>
    <row r="597" spans="1:12" x14ac:dyDescent="0.35">
      <c r="A597" s="12">
        <v>4803</v>
      </c>
      <c r="B597" s="17" t="s">
        <v>2061</v>
      </c>
      <c r="C597" s="18">
        <v>43599</v>
      </c>
      <c r="D597" s="18">
        <v>43604</v>
      </c>
      <c r="E597" s="17" t="s">
        <v>19</v>
      </c>
      <c r="F597" s="17" t="s">
        <v>2062</v>
      </c>
      <c r="G597" s="19" t="str">
        <f>INDEX(Table12[[#This Row],[State]],MATCH(Orders!F597,Table12[[#This Row],[Customer ID]],0))</f>
        <v>Florida</v>
      </c>
      <c r="H597" s="17" t="s">
        <v>651</v>
      </c>
      <c r="I597" s="19">
        <v>8</v>
      </c>
      <c r="J597" s="17" t="s">
        <v>70</v>
      </c>
      <c r="K597" s="10">
        <v>13392</v>
      </c>
      <c r="L597" s="25" t="str">
        <f>IF(Orders!$K597&lt;=50,"Low",IF(Orders!$K597&gt;=200000,"High","Medium"))</f>
        <v>Medium</v>
      </c>
    </row>
    <row r="598" spans="1:12" x14ac:dyDescent="0.35">
      <c r="A598" s="11">
        <v>7280</v>
      </c>
      <c r="B598" s="13" t="s">
        <v>2076</v>
      </c>
      <c r="C598" s="14">
        <v>43599</v>
      </c>
      <c r="D598" s="14">
        <v>43599</v>
      </c>
      <c r="E598" s="13" t="s">
        <v>208</v>
      </c>
      <c r="F598" s="13" t="s">
        <v>2077</v>
      </c>
      <c r="G598" s="15" t="str">
        <f>INDEX(Table12[[#This Row],[State]],MATCH(Orders!F598,Table12[[#This Row],[Customer ID]],0))</f>
        <v>Arizona</v>
      </c>
      <c r="H598" s="13" t="s">
        <v>1201</v>
      </c>
      <c r="I598" s="15">
        <v>7</v>
      </c>
      <c r="J598" s="13" t="s">
        <v>31</v>
      </c>
      <c r="K598" s="16">
        <v>185528</v>
      </c>
      <c r="L598" s="24" t="str">
        <f>IF(Orders!$K598&lt;=50,"Low",IF(Orders!$K598&gt;=200000,"High","Medium"))</f>
        <v>Medium</v>
      </c>
    </row>
    <row r="599" spans="1:12" x14ac:dyDescent="0.35">
      <c r="A599" s="12">
        <v>2096</v>
      </c>
      <c r="B599" s="17" t="s">
        <v>2080</v>
      </c>
      <c r="C599" s="18">
        <v>43600</v>
      </c>
      <c r="D599" s="18">
        <v>43605</v>
      </c>
      <c r="E599" s="17" t="s">
        <v>19</v>
      </c>
      <c r="F599" s="17" t="s">
        <v>2081</v>
      </c>
      <c r="G599" s="19" t="str">
        <f>INDEX(Table12[[#This Row],[State]],MATCH(Orders!F599,Table12[[#This Row],[Customer ID]],0))</f>
        <v>Mississippi</v>
      </c>
      <c r="H599" s="17" t="s">
        <v>2064</v>
      </c>
      <c r="I599" s="19">
        <v>8</v>
      </c>
      <c r="J599" s="17" t="s">
        <v>36</v>
      </c>
      <c r="K599" s="10">
        <v>511.84</v>
      </c>
      <c r="L599" s="25" t="str">
        <f>IF(Orders!$K599&lt;=50,"Low",IF(Orders!$K599&gt;=200000,"High","Medium"))</f>
        <v>Medium</v>
      </c>
    </row>
    <row r="600" spans="1:12" x14ac:dyDescent="0.35">
      <c r="A600" s="11">
        <v>2097</v>
      </c>
      <c r="B600" s="13" t="s">
        <v>2080</v>
      </c>
      <c r="C600" s="14">
        <v>43600</v>
      </c>
      <c r="D600" s="14">
        <v>43605</v>
      </c>
      <c r="E600" s="13" t="s">
        <v>19</v>
      </c>
      <c r="F600" s="13" t="s">
        <v>2081</v>
      </c>
      <c r="G600" s="15" t="str">
        <f>INDEX(Table12[[#This Row],[State]],MATCH(Orders!F600,Table12[[#This Row],[Customer ID]],0))</f>
        <v>Mississippi</v>
      </c>
      <c r="H600" s="13" t="s">
        <v>2083</v>
      </c>
      <c r="I600" s="15">
        <v>4</v>
      </c>
      <c r="J600" s="13" t="s">
        <v>31</v>
      </c>
      <c r="K600" s="16">
        <v>91.96</v>
      </c>
      <c r="L600" s="24" t="str">
        <f>IF(Orders!$K600&lt;=50,"Low",IF(Orders!$K600&gt;=200000,"High","Medium"))</f>
        <v>Medium</v>
      </c>
    </row>
    <row r="601" spans="1:12" x14ac:dyDescent="0.35">
      <c r="A601" s="12">
        <v>2098</v>
      </c>
      <c r="B601" s="17" t="s">
        <v>2080</v>
      </c>
      <c r="C601" s="18">
        <v>43600</v>
      </c>
      <c r="D601" s="18">
        <v>43605</v>
      </c>
      <c r="E601" s="17" t="s">
        <v>19</v>
      </c>
      <c r="F601" s="17" t="s">
        <v>2081</v>
      </c>
      <c r="G601" s="19" t="str">
        <f>INDEX(Table12[[#This Row],[State]],MATCH(Orders!F601,Table12[[#This Row],[Customer ID]],0))</f>
        <v>Mississippi</v>
      </c>
      <c r="H601" s="17" t="s">
        <v>2085</v>
      </c>
      <c r="I601" s="19">
        <v>3</v>
      </c>
      <c r="J601" s="17" t="s">
        <v>31</v>
      </c>
      <c r="K601" s="10">
        <v>8.34</v>
      </c>
      <c r="L601" s="25" t="str">
        <f>IF(Orders!$K601&lt;=50,"Low",IF(Orders!$K601&gt;=200000,"High","Medium"))</f>
        <v>Low</v>
      </c>
    </row>
    <row r="602" spans="1:12" x14ac:dyDescent="0.35">
      <c r="A602" s="11">
        <v>4830</v>
      </c>
      <c r="B602" s="13" t="s">
        <v>2087</v>
      </c>
      <c r="C602" s="14">
        <v>43600</v>
      </c>
      <c r="D602" s="14">
        <v>43606</v>
      </c>
      <c r="E602" s="13" t="s">
        <v>19</v>
      </c>
      <c r="F602" s="13" t="s">
        <v>2088</v>
      </c>
      <c r="G602" s="15" t="str">
        <f>INDEX(Table12[[#This Row],[State]],MATCH(Orders!F602,Table12[[#This Row],[Customer ID]],0))</f>
        <v>New York</v>
      </c>
      <c r="H602" s="13" t="s">
        <v>2090</v>
      </c>
      <c r="I602" s="15">
        <v>3</v>
      </c>
      <c r="J602" s="13" t="s">
        <v>36</v>
      </c>
      <c r="K602" s="16">
        <v>13776</v>
      </c>
      <c r="L602" s="24" t="str">
        <f>IF(Orders!$K602&lt;=50,"Low",IF(Orders!$K602&gt;=200000,"High","Medium"))</f>
        <v>Medium</v>
      </c>
    </row>
    <row r="603" spans="1:12" x14ac:dyDescent="0.35">
      <c r="A603" s="12">
        <v>4965</v>
      </c>
      <c r="B603" s="17" t="s">
        <v>2092</v>
      </c>
      <c r="C603" s="18">
        <v>43600</v>
      </c>
      <c r="D603" s="18">
        <v>43604</v>
      </c>
      <c r="E603" s="17" t="s">
        <v>94</v>
      </c>
      <c r="F603" s="17" t="s">
        <v>2093</v>
      </c>
      <c r="G603" s="19" t="str">
        <f>INDEX(Table12[[#This Row],[State]],MATCH(Orders!F603,Table12[[#This Row],[Customer ID]],0))</f>
        <v>Florida</v>
      </c>
      <c r="H603" s="17" t="s">
        <v>2096</v>
      </c>
      <c r="I603" s="19">
        <v>4</v>
      </c>
      <c r="J603" s="17" t="s">
        <v>31</v>
      </c>
      <c r="K603" s="10">
        <v>7764</v>
      </c>
      <c r="L603" s="25" t="str">
        <f>IF(Orders!$K603&lt;=50,"Low",IF(Orders!$K603&gt;=200000,"High","Medium"))</f>
        <v>Medium</v>
      </c>
    </row>
    <row r="604" spans="1:12" x14ac:dyDescent="0.35">
      <c r="A604" s="11">
        <v>7734</v>
      </c>
      <c r="B604" s="13" t="s">
        <v>2098</v>
      </c>
      <c r="C604" s="14">
        <v>43600</v>
      </c>
      <c r="D604" s="14">
        <v>43604</v>
      </c>
      <c r="E604" s="13" t="s">
        <v>94</v>
      </c>
      <c r="F604" s="13" t="s">
        <v>2099</v>
      </c>
      <c r="G604" s="15" t="str">
        <f>INDEX(Table12[[#This Row],[State]],MATCH(Orders!F604,Table12[[#This Row],[Customer ID]],0))</f>
        <v>Ohio</v>
      </c>
      <c r="H604" s="13" t="s">
        <v>2101</v>
      </c>
      <c r="I604" s="15">
        <v>4</v>
      </c>
      <c r="J604" s="13" t="s">
        <v>31</v>
      </c>
      <c r="K604" s="16">
        <v>15232</v>
      </c>
      <c r="L604" s="24" t="str">
        <f>IF(Orders!$K604&lt;=50,"Low",IF(Orders!$K604&gt;=200000,"High","Medium"))</f>
        <v>Medium</v>
      </c>
    </row>
    <row r="605" spans="1:12" x14ac:dyDescent="0.35">
      <c r="A605" s="12">
        <v>1336</v>
      </c>
      <c r="B605" s="17" t="s">
        <v>2103</v>
      </c>
      <c r="C605" s="18">
        <v>43601</v>
      </c>
      <c r="D605" s="18">
        <v>43608</v>
      </c>
      <c r="E605" s="17" t="s">
        <v>19</v>
      </c>
      <c r="F605" s="17" t="s">
        <v>2104</v>
      </c>
      <c r="G605" s="19" t="str">
        <f>INDEX(Table12[[#This Row],[State]],MATCH(Orders!F605,Table12[[#This Row],[Customer ID]],0))</f>
        <v>Connecticut</v>
      </c>
      <c r="H605" s="17" t="s">
        <v>1016</v>
      </c>
      <c r="I605" s="19">
        <v>4</v>
      </c>
      <c r="J605" s="17" t="s">
        <v>36</v>
      </c>
      <c r="K605" s="10">
        <v>552.55999999999995</v>
      </c>
      <c r="L605" s="25" t="str">
        <f>IF(Orders!$K605&lt;=50,"Low",IF(Orders!$K605&gt;=200000,"High","Medium"))</f>
        <v>Medium</v>
      </c>
    </row>
    <row r="606" spans="1:12" x14ac:dyDescent="0.35">
      <c r="A606" s="11">
        <v>3945</v>
      </c>
      <c r="B606" s="13" t="s">
        <v>2107</v>
      </c>
      <c r="C606" s="14">
        <v>43601</v>
      </c>
      <c r="D606" s="14">
        <v>43606</v>
      </c>
      <c r="E606" s="13" t="s">
        <v>94</v>
      </c>
      <c r="F606" s="13" t="s">
        <v>2108</v>
      </c>
      <c r="G606" s="15" t="str">
        <f>INDEX(Table12[[#This Row],[State]],MATCH(Orders!F606,Table12[[#This Row],[Customer ID]],0))</f>
        <v>California</v>
      </c>
      <c r="H606" s="13" t="s">
        <v>2110</v>
      </c>
      <c r="I606" s="15">
        <v>3</v>
      </c>
      <c r="J606" s="13" t="s">
        <v>31</v>
      </c>
      <c r="K606" s="16">
        <v>17.34</v>
      </c>
      <c r="L606" s="24" t="str">
        <f>IF(Orders!$K606&lt;=50,"Low",IF(Orders!$K606&gt;=200000,"High","Medium"))</f>
        <v>Low</v>
      </c>
    </row>
    <row r="607" spans="1:12" x14ac:dyDescent="0.35">
      <c r="A607" s="12">
        <v>9610</v>
      </c>
      <c r="B607" s="17" t="s">
        <v>2112</v>
      </c>
      <c r="C607" s="18">
        <v>43601</v>
      </c>
      <c r="D607" s="18">
        <v>43604</v>
      </c>
      <c r="E607" s="17" t="s">
        <v>94</v>
      </c>
      <c r="F607" s="17" t="s">
        <v>2113</v>
      </c>
      <c r="G607" s="19" t="str">
        <f>INDEX(Table12[[#This Row],[State]],MATCH(Orders!F607,Table12[[#This Row],[Customer ID]],0))</f>
        <v>California</v>
      </c>
      <c r="H607" s="17" t="s">
        <v>2115</v>
      </c>
      <c r="I607" s="19">
        <v>4</v>
      </c>
      <c r="J607" s="17" t="s">
        <v>36</v>
      </c>
      <c r="K607" s="10">
        <v>282.83999999999997</v>
      </c>
      <c r="L607" s="25" t="str">
        <f>IF(Orders!$K607&lt;=50,"Low",IF(Orders!$K607&gt;=200000,"High","Medium"))</f>
        <v>Medium</v>
      </c>
    </row>
    <row r="608" spans="1:12" x14ac:dyDescent="0.35">
      <c r="A608" s="11">
        <v>9611</v>
      </c>
      <c r="B608" s="13" t="s">
        <v>2112</v>
      </c>
      <c r="C608" s="14">
        <v>43601</v>
      </c>
      <c r="D608" s="14">
        <v>43604</v>
      </c>
      <c r="E608" s="13" t="s">
        <v>94</v>
      </c>
      <c r="F608" s="13" t="s">
        <v>2113</v>
      </c>
      <c r="G608" s="15" t="str">
        <f>INDEX(Table12[[#This Row],[State]],MATCH(Orders!F608,Table12[[#This Row],[Customer ID]],0))</f>
        <v>California</v>
      </c>
      <c r="H608" s="13" t="s">
        <v>2117</v>
      </c>
      <c r="I608" s="15">
        <v>9</v>
      </c>
      <c r="J608" s="13" t="s">
        <v>31</v>
      </c>
      <c r="K608" s="16">
        <v>27.72</v>
      </c>
      <c r="L608" s="24" t="str">
        <f>IF(Orders!$K608&lt;=50,"Low",IF(Orders!$K608&gt;=200000,"High","Medium"))</f>
        <v>Low</v>
      </c>
    </row>
    <row r="609" spans="1:12" x14ac:dyDescent="0.35">
      <c r="A609" s="12">
        <v>1907</v>
      </c>
      <c r="B609" s="17" t="s">
        <v>2119</v>
      </c>
      <c r="C609" s="18">
        <v>43602</v>
      </c>
      <c r="D609" s="18">
        <v>43606</v>
      </c>
      <c r="E609" s="17" t="s">
        <v>19</v>
      </c>
      <c r="F609" s="17" t="s">
        <v>2120</v>
      </c>
      <c r="G609" s="19" t="str">
        <f>INDEX(Table12[[#This Row],[State]],MATCH(Orders!F609,Table12[[#This Row],[Customer ID]],0))</f>
        <v>Florida</v>
      </c>
      <c r="H609" s="17" t="s">
        <v>871</v>
      </c>
      <c r="I609" s="19">
        <v>2</v>
      </c>
      <c r="J609" s="17" t="s">
        <v>36</v>
      </c>
      <c r="K609" s="10">
        <v>2952</v>
      </c>
      <c r="L609" s="25" t="str">
        <f>IF(Orders!$K609&lt;=50,"Low",IF(Orders!$K609&gt;=200000,"High","Medium"))</f>
        <v>Medium</v>
      </c>
    </row>
    <row r="610" spans="1:12" x14ac:dyDescent="0.35">
      <c r="A610" s="11">
        <v>1908</v>
      </c>
      <c r="B610" s="13" t="s">
        <v>2119</v>
      </c>
      <c r="C610" s="14">
        <v>43602</v>
      </c>
      <c r="D610" s="14">
        <v>43606</v>
      </c>
      <c r="E610" s="13" t="s">
        <v>19</v>
      </c>
      <c r="F610" s="13" t="s">
        <v>2120</v>
      </c>
      <c r="G610" s="15" t="str">
        <f>INDEX(Table12[[#This Row],[State]],MATCH(Orders!F610,Table12[[#This Row],[Customer ID]],0))</f>
        <v>Florida</v>
      </c>
      <c r="H610" s="13" t="s">
        <v>1483</v>
      </c>
      <c r="I610" s="15">
        <v>6</v>
      </c>
      <c r="J610" s="13" t="s">
        <v>70</v>
      </c>
      <c r="K610" s="16">
        <v>27018</v>
      </c>
      <c r="L610" s="24" t="str">
        <f>IF(Orders!$K610&lt;=50,"Low",IF(Orders!$K610&gt;=200000,"High","Medium"))</f>
        <v>Medium</v>
      </c>
    </row>
    <row r="611" spans="1:12" x14ac:dyDescent="0.35">
      <c r="A611" s="12">
        <v>4705</v>
      </c>
      <c r="B611" s="17" t="s">
        <v>2123</v>
      </c>
      <c r="C611" s="18">
        <v>43602</v>
      </c>
      <c r="D611" s="18">
        <v>43603</v>
      </c>
      <c r="E611" s="17" t="s">
        <v>38</v>
      </c>
      <c r="F611" s="17" t="s">
        <v>2124</v>
      </c>
      <c r="G611" s="19" t="str">
        <f>INDEX(Table12[[#This Row],[State]],MATCH(Orders!F611,Table12[[#This Row],[Customer ID]],0))</f>
        <v>Connecticut</v>
      </c>
      <c r="H611" s="17" t="s">
        <v>2127</v>
      </c>
      <c r="I611" s="19">
        <v>7</v>
      </c>
      <c r="J611" s="17" t="s">
        <v>70</v>
      </c>
      <c r="K611" s="10">
        <v>65.17</v>
      </c>
      <c r="L611" s="25" t="str">
        <f>IF(Orders!$K611&lt;=50,"Low",IF(Orders!$K611&gt;=200000,"High","Medium"))</f>
        <v>Medium</v>
      </c>
    </row>
    <row r="612" spans="1:12" x14ac:dyDescent="0.35">
      <c r="A612" s="11">
        <v>4706</v>
      </c>
      <c r="B612" s="13" t="s">
        <v>2123</v>
      </c>
      <c r="C612" s="14">
        <v>43602</v>
      </c>
      <c r="D612" s="14">
        <v>43603</v>
      </c>
      <c r="E612" s="13" t="s">
        <v>38</v>
      </c>
      <c r="F612" s="13" t="s">
        <v>2124</v>
      </c>
      <c r="G612" s="15" t="str">
        <f>INDEX(Table12[[#This Row],[State]],MATCH(Orders!F612,Table12[[#This Row],[Customer ID]],0))</f>
        <v>Connecticut</v>
      </c>
      <c r="H612" s="13" t="s">
        <v>2129</v>
      </c>
      <c r="I612" s="15">
        <v>2</v>
      </c>
      <c r="J612" s="13" t="s">
        <v>36</v>
      </c>
      <c r="K612" s="16">
        <v>14.62</v>
      </c>
      <c r="L612" s="24" t="str">
        <f>IF(Orders!$K612&lt;=50,"Low",IF(Orders!$K612&gt;=200000,"High","Medium"))</f>
        <v>Low</v>
      </c>
    </row>
    <row r="613" spans="1:12" x14ac:dyDescent="0.35">
      <c r="A613" s="12">
        <v>4707</v>
      </c>
      <c r="B613" s="17" t="s">
        <v>2123</v>
      </c>
      <c r="C613" s="18">
        <v>43602</v>
      </c>
      <c r="D613" s="18">
        <v>43603</v>
      </c>
      <c r="E613" s="17" t="s">
        <v>38</v>
      </c>
      <c r="F613" s="17" t="s">
        <v>2124</v>
      </c>
      <c r="G613" s="19" t="str">
        <f>INDEX(Table12[[#This Row],[State]],MATCH(Orders!F613,Table12[[#This Row],[Customer ID]],0))</f>
        <v>Connecticut</v>
      </c>
      <c r="H613" s="17" t="s">
        <v>1710</v>
      </c>
      <c r="I613" s="19">
        <v>4</v>
      </c>
      <c r="J613" s="17" t="s">
        <v>70</v>
      </c>
      <c r="K613" s="10">
        <v>173.24</v>
      </c>
      <c r="L613" s="25" t="str">
        <f>IF(Orders!$K613&lt;=50,"Low",IF(Orders!$K613&gt;=200000,"High","Medium"))</f>
        <v>Medium</v>
      </c>
    </row>
    <row r="614" spans="1:12" x14ac:dyDescent="0.35">
      <c r="A614" s="11">
        <v>7787</v>
      </c>
      <c r="B614" s="13" t="s">
        <v>2131</v>
      </c>
      <c r="C614" s="14">
        <v>43602</v>
      </c>
      <c r="D614" s="14">
        <v>43605</v>
      </c>
      <c r="E614" s="13" t="s">
        <v>38</v>
      </c>
      <c r="F614" s="13" t="s">
        <v>2132</v>
      </c>
      <c r="G614" s="15" t="str">
        <f>INDEX(Table12[[#This Row],[State]],MATCH(Orders!F614,Table12[[#This Row],[Customer ID]],0))</f>
        <v>Illinois</v>
      </c>
      <c r="H614" s="13" t="s">
        <v>2134</v>
      </c>
      <c r="I614" s="15">
        <v>1</v>
      </c>
      <c r="J614" s="13" t="s">
        <v>31</v>
      </c>
      <c r="K614" s="16">
        <v>2.89</v>
      </c>
      <c r="L614" s="24" t="str">
        <f>IF(Orders!$K614&lt;=50,"Low",IF(Orders!$K614&gt;=200000,"High","Medium"))</f>
        <v>Low</v>
      </c>
    </row>
    <row r="615" spans="1:12" x14ac:dyDescent="0.35">
      <c r="A615" s="12">
        <v>7788</v>
      </c>
      <c r="B615" s="17" t="s">
        <v>2131</v>
      </c>
      <c r="C615" s="18">
        <v>43602</v>
      </c>
      <c r="D615" s="18">
        <v>43605</v>
      </c>
      <c r="E615" s="17" t="s">
        <v>38</v>
      </c>
      <c r="F615" s="17" t="s">
        <v>2132</v>
      </c>
      <c r="G615" s="19" t="str">
        <f>INDEX(Table12[[#This Row],[State]],MATCH(Orders!F615,Table12[[#This Row],[Customer ID]],0))</f>
        <v>Illinois</v>
      </c>
      <c r="H615" s="17" t="s">
        <v>2136</v>
      </c>
      <c r="I615" s="19">
        <v>3</v>
      </c>
      <c r="J615" s="17" t="s">
        <v>70</v>
      </c>
      <c r="K615" s="10">
        <v>7896</v>
      </c>
      <c r="L615" s="25" t="str">
        <f>IF(Orders!$K615&lt;=50,"Low",IF(Orders!$K615&gt;=200000,"High","Medium"))</f>
        <v>Medium</v>
      </c>
    </row>
    <row r="616" spans="1:12" x14ac:dyDescent="0.35">
      <c r="A616" s="11">
        <v>7789</v>
      </c>
      <c r="B616" s="13" t="s">
        <v>2131</v>
      </c>
      <c r="C616" s="14">
        <v>43602</v>
      </c>
      <c r="D616" s="14">
        <v>43605</v>
      </c>
      <c r="E616" s="13" t="s">
        <v>38</v>
      </c>
      <c r="F616" s="13" t="s">
        <v>2132</v>
      </c>
      <c r="G616" s="15" t="str">
        <f>INDEX(Table12[[#This Row],[State]],MATCH(Orders!F616,Table12[[#This Row],[Customer ID]],0))</f>
        <v>Illinois</v>
      </c>
      <c r="H616" s="13" t="s">
        <v>1810</v>
      </c>
      <c r="I616" s="15">
        <v>3</v>
      </c>
      <c r="J616" s="13" t="s">
        <v>70</v>
      </c>
      <c r="K616" s="16">
        <v>22608</v>
      </c>
      <c r="L616" s="24" t="str">
        <f>IF(Orders!$K616&lt;=50,"Low",IF(Orders!$K616&gt;=200000,"High","Medium"))</f>
        <v>Medium</v>
      </c>
    </row>
    <row r="617" spans="1:12" x14ac:dyDescent="0.35">
      <c r="A617" s="12">
        <v>7790</v>
      </c>
      <c r="B617" s="17" t="s">
        <v>2131</v>
      </c>
      <c r="C617" s="18">
        <v>43602</v>
      </c>
      <c r="D617" s="18">
        <v>43605</v>
      </c>
      <c r="E617" s="17" t="s">
        <v>38</v>
      </c>
      <c r="F617" s="17" t="s">
        <v>2132</v>
      </c>
      <c r="G617" s="19" t="str">
        <f>INDEX(Table12[[#This Row],[State]],MATCH(Orders!F617,Table12[[#This Row],[Customer ID]],0))</f>
        <v>Illinois</v>
      </c>
      <c r="H617" s="17" t="s">
        <v>570</v>
      </c>
      <c r="I617" s="19">
        <v>8</v>
      </c>
      <c r="J617" s="17" t="s">
        <v>31</v>
      </c>
      <c r="K617" s="10">
        <v>30528</v>
      </c>
      <c r="L617" s="25" t="str">
        <f>IF(Orders!$K617&lt;=50,"Low",IF(Orders!$K617&gt;=200000,"High","Medium"))</f>
        <v>Medium</v>
      </c>
    </row>
    <row r="618" spans="1:12" x14ac:dyDescent="0.35">
      <c r="A618" s="11">
        <v>1677</v>
      </c>
      <c r="B618" s="13" t="s">
        <v>2138</v>
      </c>
      <c r="C618" s="14">
        <v>43603</v>
      </c>
      <c r="D618" s="14">
        <v>43609</v>
      </c>
      <c r="E618" s="13" t="s">
        <v>19</v>
      </c>
      <c r="F618" s="13" t="s">
        <v>704</v>
      </c>
      <c r="G618" s="15" t="str">
        <f>INDEX(Table12[[#This Row],[State]],MATCH(Orders!F618,Table12[[#This Row],[Customer ID]],0))</f>
        <v>California</v>
      </c>
      <c r="H618" s="13" t="s">
        <v>2139</v>
      </c>
      <c r="I618" s="15">
        <v>3</v>
      </c>
      <c r="J618" s="13" t="s">
        <v>31</v>
      </c>
      <c r="K618" s="16">
        <v>104.28</v>
      </c>
      <c r="L618" s="24" t="str">
        <f>IF(Orders!$K618&lt;=50,"Low",IF(Orders!$K618&gt;=200000,"High","Medium"))</f>
        <v>Medium</v>
      </c>
    </row>
    <row r="619" spans="1:12" x14ac:dyDescent="0.35">
      <c r="A619" s="12">
        <v>1678</v>
      </c>
      <c r="B619" s="17" t="s">
        <v>2138</v>
      </c>
      <c r="C619" s="18">
        <v>43603</v>
      </c>
      <c r="D619" s="18">
        <v>43609</v>
      </c>
      <c r="E619" s="17" t="s">
        <v>19</v>
      </c>
      <c r="F619" s="17" t="s">
        <v>704</v>
      </c>
      <c r="G619" s="19" t="str">
        <f>INDEX(Table12[[#This Row],[State]],MATCH(Orders!F619,Table12[[#This Row],[Customer ID]],0))</f>
        <v>California</v>
      </c>
      <c r="H619" s="17" t="s">
        <v>2141</v>
      </c>
      <c r="I619" s="19">
        <v>3</v>
      </c>
      <c r="J619" s="17" t="s">
        <v>31</v>
      </c>
      <c r="K619" s="10">
        <v>17.940000000000001</v>
      </c>
      <c r="L619" s="25" t="str">
        <f>IF(Orders!$K619&lt;=50,"Low",IF(Orders!$K619&gt;=200000,"High","Medium"))</f>
        <v>Low</v>
      </c>
    </row>
    <row r="620" spans="1:12" x14ac:dyDescent="0.35">
      <c r="A620" s="11">
        <v>770</v>
      </c>
      <c r="B620" s="13" t="s">
        <v>2143</v>
      </c>
      <c r="C620" s="14">
        <v>43604</v>
      </c>
      <c r="D620" s="14">
        <v>43609</v>
      </c>
      <c r="E620" s="13" t="s">
        <v>19</v>
      </c>
      <c r="F620" s="13" t="s">
        <v>2144</v>
      </c>
      <c r="G620" s="15" t="str">
        <f>INDEX(Table12[[#This Row],[State]],MATCH(Orders!F620,Table12[[#This Row],[Customer ID]],0))</f>
        <v>Virginia</v>
      </c>
      <c r="H620" s="13" t="s">
        <v>966</v>
      </c>
      <c r="I620" s="15">
        <v>2</v>
      </c>
      <c r="J620" s="13" t="s">
        <v>36</v>
      </c>
      <c r="K620" s="16">
        <v>641.96</v>
      </c>
      <c r="L620" s="24" t="str">
        <f>IF(Orders!$K620&lt;=50,"Low",IF(Orders!$K620&gt;=200000,"High","Medium"))</f>
        <v>Medium</v>
      </c>
    </row>
    <row r="621" spans="1:12" x14ac:dyDescent="0.35">
      <c r="A621" s="12">
        <v>1717</v>
      </c>
      <c r="B621" s="17" t="s">
        <v>2146</v>
      </c>
      <c r="C621" s="18">
        <v>43604</v>
      </c>
      <c r="D621" s="18">
        <v>43609</v>
      </c>
      <c r="E621" s="17" t="s">
        <v>19</v>
      </c>
      <c r="F621" s="17" t="s">
        <v>2147</v>
      </c>
      <c r="G621" s="19" t="str">
        <f>INDEX(Table12[[#This Row],[State]],MATCH(Orders!F621,Table12[[#This Row],[Customer ID]],0))</f>
        <v>New York</v>
      </c>
      <c r="H621" s="17" t="s">
        <v>2149</v>
      </c>
      <c r="I621" s="19">
        <v>5</v>
      </c>
      <c r="J621" s="17" t="s">
        <v>70</v>
      </c>
      <c r="K621" s="10">
        <v>242.9</v>
      </c>
      <c r="L621" s="25" t="str">
        <f>IF(Orders!$K621&lt;=50,"Low",IF(Orders!$K621&gt;=200000,"High","Medium"))</f>
        <v>Medium</v>
      </c>
    </row>
    <row r="622" spans="1:12" x14ac:dyDescent="0.35">
      <c r="A622" s="11">
        <v>1718</v>
      </c>
      <c r="B622" s="13" t="s">
        <v>2146</v>
      </c>
      <c r="C622" s="14">
        <v>43604</v>
      </c>
      <c r="D622" s="14">
        <v>43609</v>
      </c>
      <c r="E622" s="13" t="s">
        <v>19</v>
      </c>
      <c r="F622" s="13" t="s">
        <v>2147</v>
      </c>
      <c r="G622" s="15" t="str">
        <f>INDEX(Table12[[#This Row],[State]],MATCH(Orders!F622,Table12[[#This Row],[Customer ID]],0))</f>
        <v>New York</v>
      </c>
      <c r="H622" s="13" t="s">
        <v>2151</v>
      </c>
      <c r="I622" s="15">
        <v>5</v>
      </c>
      <c r="J622" s="13" t="s">
        <v>36</v>
      </c>
      <c r="K622" s="16">
        <v>454.9</v>
      </c>
      <c r="L622" s="24" t="str">
        <f>IF(Orders!$K622&lt;=50,"Low",IF(Orders!$K622&gt;=200000,"High","Medium"))</f>
        <v>Medium</v>
      </c>
    </row>
    <row r="623" spans="1:12" x14ac:dyDescent="0.35">
      <c r="A623" s="12">
        <v>1719</v>
      </c>
      <c r="B623" s="17" t="s">
        <v>2146</v>
      </c>
      <c r="C623" s="18">
        <v>43604</v>
      </c>
      <c r="D623" s="18">
        <v>43609</v>
      </c>
      <c r="E623" s="17" t="s">
        <v>19</v>
      </c>
      <c r="F623" s="17" t="s">
        <v>2147</v>
      </c>
      <c r="G623" s="19" t="str">
        <f>INDEX(Table12[[#This Row],[State]],MATCH(Orders!F623,Table12[[#This Row],[Customer ID]],0))</f>
        <v>New York</v>
      </c>
      <c r="H623" s="17" t="s">
        <v>466</v>
      </c>
      <c r="I623" s="19">
        <v>4</v>
      </c>
      <c r="J623" s="17" t="s">
        <v>36</v>
      </c>
      <c r="K623" s="10">
        <v>35.92</v>
      </c>
      <c r="L623" s="25" t="str">
        <f>IF(Orders!$K623&lt;=50,"Low",IF(Orders!$K623&gt;=200000,"High","Medium"))</f>
        <v>Low</v>
      </c>
    </row>
    <row r="624" spans="1:12" x14ac:dyDescent="0.35">
      <c r="A624" s="11">
        <v>1720</v>
      </c>
      <c r="B624" s="13" t="s">
        <v>2146</v>
      </c>
      <c r="C624" s="14">
        <v>43604</v>
      </c>
      <c r="D624" s="14">
        <v>43609</v>
      </c>
      <c r="E624" s="13" t="s">
        <v>19</v>
      </c>
      <c r="F624" s="13" t="s">
        <v>2147</v>
      </c>
      <c r="G624" s="15" t="str">
        <f>INDEX(Table12[[#This Row],[State]],MATCH(Orders!F624,Table12[[#This Row],[Customer ID]],0))</f>
        <v>New York</v>
      </c>
      <c r="H624" s="13" t="s">
        <v>169</v>
      </c>
      <c r="I624" s="15">
        <v>8</v>
      </c>
      <c r="J624" s="13" t="s">
        <v>36</v>
      </c>
      <c r="K624" s="16">
        <v>39.76</v>
      </c>
      <c r="L624" s="24" t="str">
        <f>IF(Orders!$K624&lt;=50,"Low",IF(Orders!$K624&gt;=200000,"High","Medium"))</f>
        <v>Low</v>
      </c>
    </row>
    <row r="625" spans="1:12" x14ac:dyDescent="0.35">
      <c r="A625" s="12">
        <v>1721</v>
      </c>
      <c r="B625" s="17" t="s">
        <v>2146</v>
      </c>
      <c r="C625" s="18">
        <v>43604</v>
      </c>
      <c r="D625" s="18">
        <v>43609</v>
      </c>
      <c r="E625" s="17" t="s">
        <v>19</v>
      </c>
      <c r="F625" s="17" t="s">
        <v>2147</v>
      </c>
      <c r="G625" s="19" t="str">
        <f>INDEX(Table12[[#This Row],[State]],MATCH(Orders!F625,Table12[[#This Row],[Customer ID]],0))</f>
        <v>New York</v>
      </c>
      <c r="H625" s="17" t="s">
        <v>2153</v>
      </c>
      <c r="I625" s="19">
        <v>4</v>
      </c>
      <c r="J625" s="17" t="s">
        <v>36</v>
      </c>
      <c r="K625" s="10">
        <v>47744</v>
      </c>
      <c r="L625" s="25" t="str">
        <f>IF(Orders!$K625&lt;=50,"Low",IF(Orders!$K625&gt;=200000,"High","Medium"))</f>
        <v>Medium</v>
      </c>
    </row>
    <row r="626" spans="1:12" x14ac:dyDescent="0.35">
      <c r="A626" s="11">
        <v>2499</v>
      </c>
      <c r="B626" s="13" t="s">
        <v>2155</v>
      </c>
      <c r="C626" s="14">
        <v>43604</v>
      </c>
      <c r="D626" s="14">
        <v>43609</v>
      </c>
      <c r="E626" s="13" t="s">
        <v>19</v>
      </c>
      <c r="F626" s="13" t="s">
        <v>2156</v>
      </c>
      <c r="G626" s="15" t="str">
        <f>INDEX(Table12[[#This Row],[State]],MATCH(Orders!F626,Table12[[#This Row],[Customer ID]],0))</f>
        <v>California</v>
      </c>
      <c r="H626" s="13" t="s">
        <v>2158</v>
      </c>
      <c r="I626" s="15">
        <v>1</v>
      </c>
      <c r="J626" s="13" t="s">
        <v>70</v>
      </c>
      <c r="K626" s="16">
        <v>9584</v>
      </c>
      <c r="L626" s="24" t="str">
        <f>IF(Orders!$K626&lt;=50,"Low",IF(Orders!$K626&gt;=200000,"High","Medium"))</f>
        <v>Medium</v>
      </c>
    </row>
    <row r="627" spans="1:12" x14ac:dyDescent="0.35">
      <c r="A627" s="12">
        <v>3531</v>
      </c>
      <c r="B627" s="17" t="s">
        <v>2160</v>
      </c>
      <c r="C627" s="18">
        <v>43604</v>
      </c>
      <c r="D627" s="18">
        <v>43608</v>
      </c>
      <c r="E627" s="17" t="s">
        <v>19</v>
      </c>
      <c r="F627" s="17" t="s">
        <v>2120</v>
      </c>
      <c r="G627" s="19" t="str">
        <f>INDEX(Table12[[#This Row],[State]],MATCH(Orders!F627,Table12[[#This Row],[Customer ID]],0))</f>
        <v>Indiana</v>
      </c>
      <c r="H627" s="17" t="s">
        <v>1569</v>
      </c>
      <c r="I627" s="19">
        <v>5</v>
      </c>
      <c r="J627" s="17" t="s">
        <v>36</v>
      </c>
      <c r="K627" s="10">
        <v>21.4</v>
      </c>
      <c r="L627" s="25" t="str">
        <f>IF(Orders!$K627&lt;=50,"Low",IF(Orders!$K627&gt;=200000,"High","Medium"))</f>
        <v>Low</v>
      </c>
    </row>
    <row r="628" spans="1:12" x14ac:dyDescent="0.35">
      <c r="A628" s="11">
        <v>7467</v>
      </c>
      <c r="B628" s="13" t="s">
        <v>2162</v>
      </c>
      <c r="C628" s="14">
        <v>43604</v>
      </c>
      <c r="D628" s="14">
        <v>43608</v>
      </c>
      <c r="E628" s="13" t="s">
        <v>19</v>
      </c>
      <c r="F628" s="13" t="s">
        <v>2163</v>
      </c>
      <c r="G628" s="15" t="str">
        <f>INDEX(Table12[[#This Row],[State]],MATCH(Orders!F628,Table12[[#This Row],[Customer ID]],0))</f>
        <v>California</v>
      </c>
      <c r="H628" s="13" t="s">
        <v>2165</v>
      </c>
      <c r="I628" s="15">
        <v>8</v>
      </c>
      <c r="J628" s="13" t="s">
        <v>36</v>
      </c>
      <c r="K628" s="16">
        <v>87.84</v>
      </c>
      <c r="L628" s="24" t="str">
        <f>IF(Orders!$K628&lt;=50,"Low",IF(Orders!$K628&gt;=200000,"High","Medium"))</f>
        <v>Medium</v>
      </c>
    </row>
    <row r="629" spans="1:12" x14ac:dyDescent="0.35">
      <c r="A629" s="12">
        <v>639</v>
      </c>
      <c r="B629" s="17" t="s">
        <v>2166</v>
      </c>
      <c r="C629" s="18">
        <v>43605</v>
      </c>
      <c r="D629" s="18">
        <v>43610</v>
      </c>
      <c r="E629" s="17" t="s">
        <v>19</v>
      </c>
      <c r="F629" s="17" t="s">
        <v>884</v>
      </c>
      <c r="G629" s="19" t="str">
        <f>INDEX(Table12[[#This Row],[State]],MATCH(Orders!F629,Table12[[#This Row],[Customer ID]],0))</f>
        <v>California</v>
      </c>
      <c r="H629" s="17" t="s">
        <v>2168</v>
      </c>
      <c r="I629" s="19">
        <v>5</v>
      </c>
      <c r="J629" s="17" t="s">
        <v>36</v>
      </c>
      <c r="K629" s="10">
        <v>1049.2</v>
      </c>
      <c r="L629" s="25" t="str">
        <f>IF(Orders!$K629&lt;=50,"Low",IF(Orders!$K629&gt;=200000,"High","Medium"))</f>
        <v>Medium</v>
      </c>
    </row>
    <row r="630" spans="1:12" x14ac:dyDescent="0.35">
      <c r="A630" s="11">
        <v>640</v>
      </c>
      <c r="B630" s="13" t="s">
        <v>2166</v>
      </c>
      <c r="C630" s="14">
        <v>43605</v>
      </c>
      <c r="D630" s="14">
        <v>43610</v>
      </c>
      <c r="E630" s="13" t="s">
        <v>19</v>
      </c>
      <c r="F630" s="13" t="s">
        <v>884</v>
      </c>
      <c r="G630" s="15" t="str">
        <f>INDEX(Table12[[#This Row],[State]],MATCH(Orders!F630,Table12[[#This Row],[Customer ID]],0))</f>
        <v>California</v>
      </c>
      <c r="H630" s="13" t="s">
        <v>2170</v>
      </c>
      <c r="I630" s="15">
        <v>4</v>
      </c>
      <c r="J630" s="13" t="s">
        <v>70</v>
      </c>
      <c r="K630" s="16">
        <v>15424</v>
      </c>
      <c r="L630" s="24" t="str">
        <f>IF(Orders!$K630&lt;=50,"Low",IF(Orders!$K630&gt;=200000,"High","Medium"))</f>
        <v>Medium</v>
      </c>
    </row>
    <row r="631" spans="1:12" x14ac:dyDescent="0.35">
      <c r="A631" s="12">
        <v>793</v>
      </c>
      <c r="B631" s="17" t="s">
        <v>2172</v>
      </c>
      <c r="C631" s="18">
        <v>43605</v>
      </c>
      <c r="D631" s="18">
        <v>43605</v>
      </c>
      <c r="E631" s="17" t="s">
        <v>208</v>
      </c>
      <c r="F631" s="17" t="s">
        <v>2173</v>
      </c>
      <c r="G631" s="19" t="str">
        <f>INDEX(Table12[[#This Row],[State]],MATCH(Orders!F631,Table12[[#This Row],[Customer ID]],0))</f>
        <v>North Carolina</v>
      </c>
      <c r="H631" s="17" t="s">
        <v>848</v>
      </c>
      <c r="I631" s="19">
        <v>5</v>
      </c>
      <c r="J631" s="17" t="s">
        <v>70</v>
      </c>
      <c r="K631" s="10">
        <v>1363.96</v>
      </c>
      <c r="L631" s="25" t="str">
        <f>IF(Orders!$K631&lt;=50,"Low",IF(Orders!$K631&gt;=200000,"High","Medium"))</f>
        <v>Medium</v>
      </c>
    </row>
    <row r="632" spans="1:12" x14ac:dyDescent="0.35">
      <c r="A632" s="11">
        <v>3688</v>
      </c>
      <c r="B632" s="13" t="s">
        <v>2176</v>
      </c>
      <c r="C632" s="14">
        <v>43605</v>
      </c>
      <c r="D632" s="14">
        <v>43609</v>
      </c>
      <c r="E632" s="13" t="s">
        <v>19</v>
      </c>
      <c r="F632" s="13" t="s">
        <v>1210</v>
      </c>
      <c r="G632" s="15" t="str">
        <f>INDEX(Table12[[#This Row],[State]],MATCH(Orders!F632,Table12[[#This Row],[Customer ID]],0))</f>
        <v>Florida</v>
      </c>
      <c r="H632" s="13" t="s">
        <v>1316</v>
      </c>
      <c r="I632" s="15">
        <v>2</v>
      </c>
      <c r="J632" s="13" t="s">
        <v>36</v>
      </c>
      <c r="K632" s="16">
        <v>2694</v>
      </c>
      <c r="L632" s="24" t="str">
        <f>IF(Orders!$K632&lt;=50,"Low",IF(Orders!$K632&gt;=200000,"High","Medium"))</f>
        <v>Medium</v>
      </c>
    </row>
    <row r="633" spans="1:12" x14ac:dyDescent="0.35">
      <c r="A633" s="12">
        <v>3968</v>
      </c>
      <c r="B633" s="17" t="s">
        <v>2178</v>
      </c>
      <c r="C633" s="18">
        <v>43605</v>
      </c>
      <c r="D633" s="18">
        <v>43608</v>
      </c>
      <c r="E633" s="17" t="s">
        <v>38</v>
      </c>
      <c r="F633" s="17" t="s">
        <v>1423</v>
      </c>
      <c r="G633" s="19" t="str">
        <f>INDEX(Table12[[#This Row],[State]],MATCH(Orders!F633,Table12[[#This Row],[Customer ID]],0))</f>
        <v>Colorado</v>
      </c>
      <c r="H633" s="17" t="s">
        <v>2179</v>
      </c>
      <c r="I633" s="19">
        <v>7</v>
      </c>
      <c r="J633" s="17" t="s">
        <v>70</v>
      </c>
      <c r="K633" s="10">
        <v>40635</v>
      </c>
      <c r="L633" s="25" t="str">
        <f>IF(Orders!$K633&lt;=50,"Low",IF(Orders!$K633&gt;=200000,"High","Medium"))</f>
        <v>Medium</v>
      </c>
    </row>
    <row r="634" spans="1:12" x14ac:dyDescent="0.35">
      <c r="A634" s="11">
        <v>524</v>
      </c>
      <c r="B634" s="13" t="s">
        <v>2181</v>
      </c>
      <c r="C634" s="14">
        <v>43606</v>
      </c>
      <c r="D634" s="14">
        <v>43608</v>
      </c>
      <c r="E634" s="13" t="s">
        <v>38</v>
      </c>
      <c r="F634" s="13" t="s">
        <v>2056</v>
      </c>
      <c r="G634" s="15" t="str">
        <f>INDEX(Table12[[#This Row],[State]],MATCH(Orders!F634,Table12[[#This Row],[Customer ID]],0))</f>
        <v>California</v>
      </c>
      <c r="H634" s="13" t="s">
        <v>2182</v>
      </c>
      <c r="I634" s="15">
        <v>3</v>
      </c>
      <c r="J634" s="13" t="s">
        <v>36</v>
      </c>
      <c r="K634" s="16">
        <v>55176</v>
      </c>
      <c r="L634" s="24" t="str">
        <f>IF(Orders!$K634&lt;=50,"Low",IF(Orders!$K634&gt;=200000,"High","Medium"))</f>
        <v>Medium</v>
      </c>
    </row>
    <row r="635" spans="1:12" x14ac:dyDescent="0.35">
      <c r="A635" s="12">
        <v>525</v>
      </c>
      <c r="B635" s="17" t="s">
        <v>2181</v>
      </c>
      <c r="C635" s="18">
        <v>43606</v>
      </c>
      <c r="D635" s="18">
        <v>43608</v>
      </c>
      <c r="E635" s="17" t="s">
        <v>38</v>
      </c>
      <c r="F635" s="17" t="s">
        <v>2056</v>
      </c>
      <c r="G635" s="19" t="str">
        <f>INDEX(Table12[[#This Row],[State]],MATCH(Orders!F635,Table12[[#This Row],[Customer ID]],0))</f>
        <v>California</v>
      </c>
      <c r="H635" s="17" t="s">
        <v>1201</v>
      </c>
      <c r="I635" s="19">
        <v>2</v>
      </c>
      <c r="J635" s="17" t="s">
        <v>36</v>
      </c>
      <c r="K635" s="10">
        <v>66.260000000000005</v>
      </c>
      <c r="L635" s="25" t="str">
        <f>IF(Orders!$K635&lt;=50,"Low",IF(Orders!$K635&gt;=200000,"High","Medium"))</f>
        <v>Medium</v>
      </c>
    </row>
    <row r="636" spans="1:12" x14ac:dyDescent="0.35">
      <c r="A636" s="11">
        <v>2419</v>
      </c>
      <c r="B636" s="13" t="s">
        <v>2184</v>
      </c>
      <c r="C636" s="14">
        <v>43606</v>
      </c>
      <c r="D636" s="14">
        <v>43613</v>
      </c>
      <c r="E636" s="13" t="s">
        <v>19</v>
      </c>
      <c r="F636" s="13" t="s">
        <v>2185</v>
      </c>
      <c r="G636" s="15" t="str">
        <f>INDEX(Table12[[#This Row],[State]],MATCH(Orders!F636,Table12[[#This Row],[Customer ID]],0))</f>
        <v>Nevada</v>
      </c>
      <c r="H636" s="13" t="s">
        <v>2188</v>
      </c>
      <c r="I636" s="15">
        <v>10</v>
      </c>
      <c r="J636" s="13" t="s">
        <v>70</v>
      </c>
      <c r="K636" s="16">
        <v>2396.4</v>
      </c>
      <c r="L636" s="24" t="str">
        <f>IF(Orders!$K636&lt;=50,"Low",IF(Orders!$K636&gt;=200000,"High","Medium"))</f>
        <v>Medium</v>
      </c>
    </row>
    <row r="637" spans="1:12" x14ac:dyDescent="0.35">
      <c r="A637" s="12">
        <v>4361</v>
      </c>
      <c r="B637" s="17" t="s">
        <v>2190</v>
      </c>
      <c r="C637" s="18">
        <v>43606</v>
      </c>
      <c r="D637" s="18">
        <v>43608</v>
      </c>
      <c r="E637" s="17" t="s">
        <v>38</v>
      </c>
      <c r="F637" s="17" t="s">
        <v>2191</v>
      </c>
      <c r="G637" s="19" t="str">
        <f>INDEX(Table12[[#This Row],[State]],MATCH(Orders!F637,Table12[[#This Row],[Customer ID]],0))</f>
        <v>Rhode Island</v>
      </c>
      <c r="H637" s="17" t="s">
        <v>2195</v>
      </c>
      <c r="I637" s="19">
        <v>2</v>
      </c>
      <c r="J637" s="17" t="s">
        <v>70</v>
      </c>
      <c r="K637" s="10">
        <v>111.96</v>
      </c>
      <c r="L637" s="25" t="str">
        <f>IF(Orders!$K637&lt;=50,"Low",IF(Orders!$K637&gt;=200000,"High","Medium"))</f>
        <v>Medium</v>
      </c>
    </row>
    <row r="638" spans="1:12" x14ac:dyDescent="0.35">
      <c r="A638" s="11">
        <v>7068</v>
      </c>
      <c r="B638" s="13" t="s">
        <v>2196</v>
      </c>
      <c r="C638" s="14">
        <v>43606</v>
      </c>
      <c r="D638" s="14">
        <v>43611</v>
      </c>
      <c r="E638" s="13" t="s">
        <v>19</v>
      </c>
      <c r="F638" s="13" t="s">
        <v>2197</v>
      </c>
      <c r="G638" s="15" t="str">
        <f>INDEX(Table12[[#This Row],[State]],MATCH(Orders!F638,Table12[[#This Row],[Customer ID]],0))</f>
        <v>Texas</v>
      </c>
      <c r="H638" s="13" t="s">
        <v>2199</v>
      </c>
      <c r="I638" s="15">
        <v>2</v>
      </c>
      <c r="J638" s="13" t="s">
        <v>70</v>
      </c>
      <c r="K638" s="16">
        <v>1964</v>
      </c>
      <c r="L638" s="24" t="str">
        <f>IF(Orders!$K638&lt;=50,"Low",IF(Orders!$K638&gt;=200000,"High","Medium"))</f>
        <v>Medium</v>
      </c>
    </row>
    <row r="639" spans="1:12" x14ac:dyDescent="0.35">
      <c r="A639" s="12">
        <v>7069</v>
      </c>
      <c r="B639" s="17" t="s">
        <v>2196</v>
      </c>
      <c r="C639" s="18">
        <v>43606</v>
      </c>
      <c r="D639" s="18">
        <v>43611</v>
      </c>
      <c r="E639" s="17" t="s">
        <v>19</v>
      </c>
      <c r="F639" s="17" t="s">
        <v>2197</v>
      </c>
      <c r="G639" s="19" t="str">
        <f>INDEX(Table12[[#This Row],[State]],MATCH(Orders!F639,Table12[[#This Row],[Customer ID]],0))</f>
        <v>Texas</v>
      </c>
      <c r="H639" s="17" t="s">
        <v>2201</v>
      </c>
      <c r="I639" s="19">
        <v>9</v>
      </c>
      <c r="J639" s="17" t="s">
        <v>36</v>
      </c>
      <c r="K639" s="10">
        <v>82656</v>
      </c>
      <c r="L639" s="25" t="str">
        <f>IF(Orders!$K639&lt;=50,"Low",IF(Orders!$K639&gt;=200000,"High","Medium"))</f>
        <v>Medium</v>
      </c>
    </row>
    <row r="640" spans="1:12" x14ac:dyDescent="0.35">
      <c r="A640" s="11">
        <v>9796</v>
      </c>
      <c r="B640" s="13" t="s">
        <v>2203</v>
      </c>
      <c r="C640" s="14">
        <v>43606</v>
      </c>
      <c r="D640" s="14">
        <v>43613</v>
      </c>
      <c r="E640" s="13" t="s">
        <v>19</v>
      </c>
      <c r="F640" s="13" t="s">
        <v>2204</v>
      </c>
      <c r="G640" s="15" t="str">
        <f>INDEX(Table12[[#This Row],[State]],MATCH(Orders!F640,Table12[[#This Row],[Customer ID]],0))</f>
        <v>Illinois</v>
      </c>
      <c r="H640" s="13" t="s">
        <v>2206</v>
      </c>
      <c r="I640" s="15">
        <v>3</v>
      </c>
      <c r="J640" s="13" t="s">
        <v>31</v>
      </c>
      <c r="K640" s="16">
        <v>3798</v>
      </c>
      <c r="L640" s="24" t="str">
        <f>IF(Orders!$K640&lt;=50,"Low",IF(Orders!$K640&gt;=200000,"High","Medium"))</f>
        <v>Medium</v>
      </c>
    </row>
    <row r="641" spans="1:12" x14ac:dyDescent="0.35">
      <c r="A641" s="12">
        <v>2441</v>
      </c>
      <c r="B641" s="17" t="s">
        <v>2208</v>
      </c>
      <c r="C641" s="18">
        <v>43607</v>
      </c>
      <c r="D641" s="18">
        <v>43612</v>
      </c>
      <c r="E641" s="17" t="s">
        <v>19</v>
      </c>
      <c r="F641" s="17" t="s">
        <v>1752</v>
      </c>
      <c r="G641" s="19" t="str">
        <f>INDEX(Table12[[#This Row],[State]],MATCH(Orders!F641,Table12[[#This Row],[Customer ID]],0))</f>
        <v>New Jersey</v>
      </c>
      <c r="H641" s="17" t="s">
        <v>1778</v>
      </c>
      <c r="I641" s="19">
        <v>5</v>
      </c>
      <c r="J641" s="17" t="s">
        <v>31</v>
      </c>
      <c r="K641" s="10">
        <v>345</v>
      </c>
      <c r="L641" s="25" t="str">
        <f>IF(Orders!$K641&lt;=50,"Low",IF(Orders!$K641&gt;=200000,"High","Medium"))</f>
        <v>Medium</v>
      </c>
    </row>
    <row r="642" spans="1:12" x14ac:dyDescent="0.35">
      <c r="A642" s="11">
        <v>2442</v>
      </c>
      <c r="B642" s="13" t="s">
        <v>2208</v>
      </c>
      <c r="C642" s="14">
        <v>43607</v>
      </c>
      <c r="D642" s="14">
        <v>43612</v>
      </c>
      <c r="E642" s="13" t="s">
        <v>19</v>
      </c>
      <c r="F642" s="13" t="s">
        <v>1752</v>
      </c>
      <c r="G642" s="15" t="str">
        <f>INDEX(Table12[[#This Row],[State]],MATCH(Orders!F642,Table12[[#This Row],[Customer ID]],0))</f>
        <v>New Jersey</v>
      </c>
      <c r="H642" s="13" t="s">
        <v>1908</v>
      </c>
      <c r="I642" s="15">
        <v>2</v>
      </c>
      <c r="J642" s="13" t="s">
        <v>70</v>
      </c>
      <c r="K642" s="16">
        <v>174286</v>
      </c>
      <c r="L642" s="24" t="str">
        <f>IF(Orders!$K642&lt;=50,"Low",IF(Orders!$K642&gt;=200000,"High","Medium"))</f>
        <v>Medium</v>
      </c>
    </row>
    <row r="643" spans="1:12" x14ac:dyDescent="0.35">
      <c r="A643" s="12">
        <v>2443</v>
      </c>
      <c r="B643" s="17" t="s">
        <v>2208</v>
      </c>
      <c r="C643" s="18">
        <v>43607</v>
      </c>
      <c r="D643" s="18">
        <v>43612</v>
      </c>
      <c r="E643" s="17" t="s">
        <v>19</v>
      </c>
      <c r="F643" s="17" t="s">
        <v>1752</v>
      </c>
      <c r="G643" s="19" t="str">
        <f>INDEX(Table12[[#This Row],[State]],MATCH(Orders!F643,Table12[[#This Row],[Customer ID]],0))</f>
        <v>New Jersey</v>
      </c>
      <c r="H643" s="17" t="s">
        <v>2210</v>
      </c>
      <c r="I643" s="19">
        <v>4</v>
      </c>
      <c r="J643" s="17" t="s">
        <v>36</v>
      </c>
      <c r="K643" s="10">
        <v>662.84</v>
      </c>
      <c r="L643" s="25" t="str">
        <f>IF(Orders!$K643&lt;=50,"Low",IF(Orders!$K643&gt;=200000,"High","Medium"))</f>
        <v>Medium</v>
      </c>
    </row>
    <row r="644" spans="1:12" x14ac:dyDescent="0.35">
      <c r="A644" s="11">
        <v>2444</v>
      </c>
      <c r="B644" s="13" t="s">
        <v>2208</v>
      </c>
      <c r="C644" s="14">
        <v>43607</v>
      </c>
      <c r="D644" s="14">
        <v>43612</v>
      </c>
      <c r="E644" s="13" t="s">
        <v>19</v>
      </c>
      <c r="F644" s="13" t="s">
        <v>1752</v>
      </c>
      <c r="G644" s="15" t="str">
        <f>INDEX(Table12[[#This Row],[State]],MATCH(Orders!F644,Table12[[#This Row],[Customer ID]],0))</f>
        <v>New Jersey</v>
      </c>
      <c r="H644" s="13" t="s">
        <v>2212</v>
      </c>
      <c r="I644" s="15">
        <v>5</v>
      </c>
      <c r="J644" s="13" t="s">
        <v>70</v>
      </c>
      <c r="K644" s="16">
        <v>95.1</v>
      </c>
      <c r="L644" s="24" t="str">
        <f>IF(Orders!$K644&lt;=50,"Low",IF(Orders!$K644&gt;=200000,"High","Medium"))</f>
        <v>Medium</v>
      </c>
    </row>
    <row r="645" spans="1:12" x14ac:dyDescent="0.35">
      <c r="A645" s="12">
        <v>2445</v>
      </c>
      <c r="B645" s="17" t="s">
        <v>2208</v>
      </c>
      <c r="C645" s="18">
        <v>43607</v>
      </c>
      <c r="D645" s="18">
        <v>43612</v>
      </c>
      <c r="E645" s="17" t="s">
        <v>19</v>
      </c>
      <c r="F645" s="17" t="s">
        <v>1752</v>
      </c>
      <c r="G645" s="19" t="str">
        <f>INDEX(Table12[[#This Row],[State]],MATCH(Orders!F645,Table12[[#This Row],[Customer ID]],0))</f>
        <v>New Jersey</v>
      </c>
      <c r="H645" s="17" t="s">
        <v>1433</v>
      </c>
      <c r="I645" s="19">
        <v>6</v>
      </c>
      <c r="J645" s="17" t="s">
        <v>31</v>
      </c>
      <c r="K645" s="10">
        <v>26.88</v>
      </c>
      <c r="L645" s="25" t="str">
        <f>IF(Orders!$K645&lt;=50,"Low",IF(Orders!$K645&gt;=200000,"High","Medium"))</f>
        <v>Low</v>
      </c>
    </row>
    <row r="646" spans="1:12" x14ac:dyDescent="0.35">
      <c r="A646" s="11">
        <v>2446</v>
      </c>
      <c r="B646" s="13" t="s">
        <v>2208</v>
      </c>
      <c r="C646" s="14">
        <v>43607</v>
      </c>
      <c r="D646" s="14">
        <v>43612</v>
      </c>
      <c r="E646" s="13" t="s">
        <v>19</v>
      </c>
      <c r="F646" s="13" t="s">
        <v>1752</v>
      </c>
      <c r="G646" s="15" t="str">
        <f>INDEX(Table12[[#This Row],[State]],MATCH(Orders!F646,Table12[[#This Row],[Customer ID]],0))</f>
        <v>New Jersey</v>
      </c>
      <c r="H646" s="13" t="s">
        <v>2214</v>
      </c>
      <c r="I646" s="15">
        <v>2</v>
      </c>
      <c r="J646" s="13" t="s">
        <v>36</v>
      </c>
      <c r="K646" s="16">
        <v>257.98</v>
      </c>
      <c r="L646" s="24" t="str">
        <f>IF(Orders!$K646&lt;=50,"Low",IF(Orders!$K646&gt;=200000,"High","Medium"))</f>
        <v>Medium</v>
      </c>
    </row>
    <row r="647" spans="1:12" x14ac:dyDescent="0.35">
      <c r="A647" s="12">
        <v>4724</v>
      </c>
      <c r="B647" s="17" t="s">
        <v>2216</v>
      </c>
      <c r="C647" s="18">
        <v>43607</v>
      </c>
      <c r="D647" s="18">
        <v>43607</v>
      </c>
      <c r="E647" s="17" t="s">
        <v>208</v>
      </c>
      <c r="F647" s="17" t="s">
        <v>356</v>
      </c>
      <c r="G647" s="19" t="str">
        <f>INDEX(Table12[[#This Row],[State]],MATCH(Orders!F647,Table12[[#This Row],[Customer ID]],0))</f>
        <v>Georgia</v>
      </c>
      <c r="H647" s="17" t="s">
        <v>1788</v>
      </c>
      <c r="I647" s="19">
        <v>3</v>
      </c>
      <c r="J647" s="17" t="s">
        <v>31</v>
      </c>
      <c r="K647" s="10">
        <v>14.73</v>
      </c>
      <c r="L647" s="25" t="str">
        <f>IF(Orders!$K647&lt;=50,"Low",IF(Orders!$K647&gt;=200000,"High","Medium"))</f>
        <v>Low</v>
      </c>
    </row>
    <row r="648" spans="1:12" x14ac:dyDescent="0.35">
      <c r="A648" s="11">
        <v>8456</v>
      </c>
      <c r="B648" s="13" t="s">
        <v>2218</v>
      </c>
      <c r="C648" s="14">
        <v>43607</v>
      </c>
      <c r="D648" s="14">
        <v>43614</v>
      </c>
      <c r="E648" s="13" t="s">
        <v>19</v>
      </c>
      <c r="F648" s="13" t="s">
        <v>2219</v>
      </c>
      <c r="G648" s="15" t="str">
        <f>INDEX(Table12[[#This Row],[State]],MATCH(Orders!F648,Table12[[#This Row],[Customer ID]],0))</f>
        <v>California</v>
      </c>
      <c r="H648" s="13" t="s">
        <v>2221</v>
      </c>
      <c r="I648" s="15">
        <v>2</v>
      </c>
      <c r="J648" s="13" t="s">
        <v>31</v>
      </c>
      <c r="K648" s="16">
        <v>222384</v>
      </c>
      <c r="L648" s="24" t="str">
        <f>IF(Orders!$K648&lt;=50,"Low",IF(Orders!$K648&gt;=200000,"High","Medium"))</f>
        <v>High</v>
      </c>
    </row>
    <row r="649" spans="1:12" x14ac:dyDescent="0.35">
      <c r="A649" s="12">
        <v>1330</v>
      </c>
      <c r="B649" s="17" t="s">
        <v>2223</v>
      </c>
      <c r="C649" s="18">
        <v>43608</v>
      </c>
      <c r="D649" s="18">
        <v>43612</v>
      </c>
      <c r="E649" s="17" t="s">
        <v>19</v>
      </c>
      <c r="F649" s="17" t="s">
        <v>2224</v>
      </c>
      <c r="G649" s="19" t="str">
        <f>INDEX(Table12[[#This Row],[State]],MATCH(Orders!F649,Table12[[#This Row],[Customer ID]],0))</f>
        <v>California</v>
      </c>
      <c r="H649" s="17" t="s">
        <v>1155</v>
      </c>
      <c r="I649" s="19">
        <v>3</v>
      </c>
      <c r="J649" s="17" t="s">
        <v>70</v>
      </c>
      <c r="K649" s="10">
        <v>37.049999999999997</v>
      </c>
      <c r="L649" s="25" t="str">
        <f>IF(Orders!$K649&lt;=50,"Low",IF(Orders!$K649&gt;=200000,"High","Medium"))</f>
        <v>Low</v>
      </c>
    </row>
    <row r="650" spans="1:12" x14ac:dyDescent="0.35">
      <c r="A650" s="11">
        <v>1445</v>
      </c>
      <c r="B650" s="13" t="s">
        <v>2226</v>
      </c>
      <c r="C650" s="14">
        <v>43608</v>
      </c>
      <c r="D650" s="14">
        <v>43613</v>
      </c>
      <c r="E650" s="13" t="s">
        <v>19</v>
      </c>
      <c r="F650" s="13" t="s">
        <v>2227</v>
      </c>
      <c r="G650" s="15" t="str">
        <f>INDEX(Table12[[#This Row],[State]],MATCH(Orders!F650,Table12[[#This Row],[Customer ID]],0))</f>
        <v>Illinois</v>
      </c>
      <c r="H650" s="13" t="s">
        <v>2229</v>
      </c>
      <c r="I650" s="15">
        <v>9</v>
      </c>
      <c r="J650" s="13" t="s">
        <v>70</v>
      </c>
      <c r="K650" s="16">
        <v>1979928</v>
      </c>
      <c r="L650" s="24" t="str">
        <f>IF(Orders!$K650&lt;=50,"Low",IF(Orders!$K650&gt;=200000,"High","Medium"))</f>
        <v>High</v>
      </c>
    </row>
    <row r="651" spans="1:12" x14ac:dyDescent="0.35">
      <c r="A651" s="12">
        <v>1578</v>
      </c>
      <c r="B651" s="17" t="s">
        <v>2231</v>
      </c>
      <c r="C651" s="18">
        <v>43608</v>
      </c>
      <c r="D651" s="18">
        <v>43612</v>
      </c>
      <c r="E651" s="17" t="s">
        <v>19</v>
      </c>
      <c r="F651" s="17" t="s">
        <v>2232</v>
      </c>
      <c r="G651" s="19" t="str">
        <f>INDEX(Table12[[#This Row],[State]],MATCH(Orders!F651,Table12[[#This Row],[Customer ID]],0))</f>
        <v>Alabama</v>
      </c>
      <c r="H651" s="17" t="s">
        <v>2236</v>
      </c>
      <c r="I651" s="19">
        <v>1</v>
      </c>
      <c r="J651" s="17" t="s">
        <v>36</v>
      </c>
      <c r="K651" s="10">
        <v>4.9800000000000004</v>
      </c>
      <c r="L651" s="25" t="str">
        <f>IF(Orders!$K651&lt;=50,"Low",IF(Orders!$K651&gt;=200000,"High","Medium"))</f>
        <v>Low</v>
      </c>
    </row>
    <row r="652" spans="1:12" x14ac:dyDescent="0.35">
      <c r="A652" s="11">
        <v>6426</v>
      </c>
      <c r="B652" s="13" t="s">
        <v>2238</v>
      </c>
      <c r="C652" s="14">
        <v>43608</v>
      </c>
      <c r="D652" s="14">
        <v>43612</v>
      </c>
      <c r="E652" s="13" t="s">
        <v>19</v>
      </c>
      <c r="F652" s="13" t="s">
        <v>2239</v>
      </c>
      <c r="G652" s="15" t="str">
        <f>INDEX(Table12[[#This Row],[State]],MATCH(Orders!F652,Table12[[#This Row],[Customer ID]],0))</f>
        <v>Pennsylvania</v>
      </c>
      <c r="H652" s="13" t="s">
        <v>2241</v>
      </c>
      <c r="I652" s="15">
        <v>4</v>
      </c>
      <c r="J652" s="13" t="s">
        <v>70</v>
      </c>
      <c r="K652" s="16">
        <v>2399976</v>
      </c>
      <c r="L652" s="24" t="str">
        <f>IF(Orders!$K652&lt;=50,"Low",IF(Orders!$K652&gt;=200000,"High","Medium"))</f>
        <v>High</v>
      </c>
    </row>
    <row r="653" spans="1:12" x14ac:dyDescent="0.35">
      <c r="A653" s="12">
        <v>6427</v>
      </c>
      <c r="B653" s="17" t="s">
        <v>2238</v>
      </c>
      <c r="C653" s="18">
        <v>43608</v>
      </c>
      <c r="D653" s="18">
        <v>43612</v>
      </c>
      <c r="E653" s="17" t="s">
        <v>19</v>
      </c>
      <c r="F653" s="17" t="s">
        <v>2239</v>
      </c>
      <c r="G653" s="19" t="str">
        <f>INDEX(Table12[[#This Row],[State]],MATCH(Orders!F653,Table12[[#This Row],[Customer ID]],0))</f>
        <v>Pennsylvania</v>
      </c>
      <c r="H653" s="17" t="s">
        <v>2243</v>
      </c>
      <c r="I653" s="19">
        <v>1</v>
      </c>
      <c r="J653" s="17" t="s">
        <v>36</v>
      </c>
      <c r="K653" s="10">
        <v>6294</v>
      </c>
      <c r="L653" s="25" t="str">
        <f>IF(Orders!$K653&lt;=50,"Low",IF(Orders!$K653&gt;=200000,"High","Medium"))</f>
        <v>Medium</v>
      </c>
    </row>
    <row r="654" spans="1:12" x14ac:dyDescent="0.35">
      <c r="A654" s="11">
        <v>6428</v>
      </c>
      <c r="B654" s="13" t="s">
        <v>2238</v>
      </c>
      <c r="C654" s="14">
        <v>43608</v>
      </c>
      <c r="D654" s="14">
        <v>43612</v>
      </c>
      <c r="E654" s="13" t="s">
        <v>19</v>
      </c>
      <c r="F654" s="13" t="s">
        <v>2239</v>
      </c>
      <c r="G654" s="15" t="str">
        <f>INDEX(Table12[[#This Row],[State]],MATCH(Orders!F654,Table12[[#This Row],[Customer ID]],0))</f>
        <v>Pennsylvania</v>
      </c>
      <c r="H654" s="13" t="s">
        <v>2245</v>
      </c>
      <c r="I654" s="15">
        <v>2</v>
      </c>
      <c r="J654" s="13" t="s">
        <v>31</v>
      </c>
      <c r="K654" s="16">
        <v>10368</v>
      </c>
      <c r="L654" s="24" t="str">
        <f>IF(Orders!$K654&lt;=50,"Low",IF(Orders!$K654&gt;=200000,"High","Medium"))</f>
        <v>Medium</v>
      </c>
    </row>
    <row r="655" spans="1:12" x14ac:dyDescent="0.35">
      <c r="A655" s="12">
        <v>6429</v>
      </c>
      <c r="B655" s="17" t="s">
        <v>2238</v>
      </c>
      <c r="C655" s="18">
        <v>43608</v>
      </c>
      <c r="D655" s="18">
        <v>43612</v>
      </c>
      <c r="E655" s="17" t="s">
        <v>19</v>
      </c>
      <c r="F655" s="17" t="s">
        <v>2239</v>
      </c>
      <c r="G655" s="19" t="str">
        <f>INDEX(Table12[[#This Row],[State]],MATCH(Orders!F655,Table12[[#This Row],[Customer ID]],0))</f>
        <v>Pennsylvania</v>
      </c>
      <c r="H655" s="17" t="s">
        <v>139</v>
      </c>
      <c r="I655" s="19">
        <v>3</v>
      </c>
      <c r="J655" s="17" t="s">
        <v>70</v>
      </c>
      <c r="K655" s="10">
        <v>122382</v>
      </c>
      <c r="L655" s="25" t="str">
        <f>IF(Orders!$K655&lt;=50,"Low",IF(Orders!$K655&gt;=200000,"High","Medium"))</f>
        <v>Medium</v>
      </c>
    </row>
    <row r="656" spans="1:12" x14ac:dyDescent="0.35">
      <c r="A656" s="11">
        <v>5002</v>
      </c>
      <c r="B656" s="13" t="s">
        <v>2247</v>
      </c>
      <c r="C656" s="14">
        <v>43609</v>
      </c>
      <c r="D656" s="14">
        <v>43609</v>
      </c>
      <c r="E656" s="13" t="s">
        <v>208</v>
      </c>
      <c r="F656" s="13" t="s">
        <v>1423</v>
      </c>
      <c r="G656" s="15" t="str">
        <f>INDEX(Table12[[#This Row],[State]],MATCH(Orders!F656,Table12[[#This Row],[Customer ID]],0))</f>
        <v>Virginia</v>
      </c>
      <c r="H656" s="13" t="s">
        <v>2249</v>
      </c>
      <c r="I656" s="15">
        <v>5</v>
      </c>
      <c r="J656" s="13" t="s">
        <v>36</v>
      </c>
      <c r="K656" s="16">
        <v>69.5</v>
      </c>
      <c r="L656" s="24" t="str">
        <f>IF(Orders!$K656&lt;=50,"Low",IF(Orders!$K656&gt;=200000,"High","Medium"))</f>
        <v>Medium</v>
      </c>
    </row>
    <row r="657" spans="1:12" x14ac:dyDescent="0.35">
      <c r="A657" s="12">
        <v>5003</v>
      </c>
      <c r="B657" s="17" t="s">
        <v>2247</v>
      </c>
      <c r="C657" s="18">
        <v>43609</v>
      </c>
      <c r="D657" s="18">
        <v>43609</v>
      </c>
      <c r="E657" s="17" t="s">
        <v>208</v>
      </c>
      <c r="F657" s="17" t="s">
        <v>1423</v>
      </c>
      <c r="G657" s="19" t="str">
        <f>INDEX(Table12[[#This Row],[State]],MATCH(Orders!F657,Table12[[#This Row],[Customer ID]],0))</f>
        <v>Virginia</v>
      </c>
      <c r="H657" s="17" t="s">
        <v>1564</v>
      </c>
      <c r="I657" s="19">
        <v>4</v>
      </c>
      <c r="J657" s="17" t="s">
        <v>70</v>
      </c>
      <c r="K657" s="10">
        <v>191.6</v>
      </c>
      <c r="L657" s="25" t="str">
        <f>IF(Orders!$K657&lt;=50,"Low",IF(Orders!$K657&gt;=200000,"High","Medium"))</f>
        <v>Medium</v>
      </c>
    </row>
    <row r="658" spans="1:12" x14ac:dyDescent="0.35">
      <c r="A658" s="11">
        <v>8482</v>
      </c>
      <c r="B658" s="13" t="s">
        <v>2251</v>
      </c>
      <c r="C658" s="14">
        <v>43609</v>
      </c>
      <c r="D658" s="14">
        <v>43613</v>
      </c>
      <c r="E658" s="13" t="s">
        <v>19</v>
      </c>
      <c r="F658" s="13" t="s">
        <v>2252</v>
      </c>
      <c r="G658" s="15" t="str">
        <f>INDEX(Table12[[#This Row],[State]],MATCH(Orders!F658,Table12[[#This Row],[Customer ID]],0))</f>
        <v>Pennsylvania</v>
      </c>
      <c r="H658" s="13" t="s">
        <v>2254</v>
      </c>
      <c r="I658" s="15">
        <v>3</v>
      </c>
      <c r="J658" s="13" t="s">
        <v>31</v>
      </c>
      <c r="K658" s="16">
        <v>16656</v>
      </c>
      <c r="L658" s="24" t="str">
        <f>IF(Orders!$K658&lt;=50,"Low",IF(Orders!$K658&gt;=200000,"High","Medium"))</f>
        <v>Medium</v>
      </c>
    </row>
    <row r="659" spans="1:12" x14ac:dyDescent="0.35">
      <c r="A659" s="12">
        <v>2986</v>
      </c>
      <c r="B659" s="17" t="s">
        <v>2256</v>
      </c>
      <c r="C659" s="18">
        <v>43610</v>
      </c>
      <c r="D659" s="18">
        <v>43615</v>
      </c>
      <c r="E659" s="17" t="s">
        <v>19</v>
      </c>
      <c r="F659" s="17" t="s">
        <v>824</v>
      </c>
      <c r="G659" s="19" t="str">
        <f>INDEX(Table12[[#This Row],[State]],MATCH(Orders!F659,Table12[[#This Row],[Customer ID]],0))</f>
        <v>Georgia</v>
      </c>
      <c r="H659" s="17" t="s">
        <v>2257</v>
      </c>
      <c r="I659" s="19">
        <v>4</v>
      </c>
      <c r="J659" s="17" t="s">
        <v>31</v>
      </c>
      <c r="K659" s="10">
        <v>24.96</v>
      </c>
      <c r="L659" s="25" t="str">
        <f>IF(Orders!$K659&lt;=50,"Low",IF(Orders!$K659&gt;=200000,"High","Medium"))</f>
        <v>Low</v>
      </c>
    </row>
    <row r="660" spans="1:12" x14ac:dyDescent="0.35">
      <c r="A660" s="11">
        <v>2987</v>
      </c>
      <c r="B660" s="13" t="s">
        <v>2256</v>
      </c>
      <c r="C660" s="14">
        <v>43610</v>
      </c>
      <c r="D660" s="14">
        <v>43615</v>
      </c>
      <c r="E660" s="13" t="s">
        <v>19</v>
      </c>
      <c r="F660" s="13" t="s">
        <v>824</v>
      </c>
      <c r="G660" s="15" t="str">
        <f>INDEX(Table12[[#This Row],[State]],MATCH(Orders!F660,Table12[[#This Row],[Customer ID]],0))</f>
        <v>Georgia</v>
      </c>
      <c r="H660" s="13" t="s">
        <v>2259</v>
      </c>
      <c r="I660" s="15">
        <v>2</v>
      </c>
      <c r="J660" s="13" t="s">
        <v>70</v>
      </c>
      <c r="K660" s="16">
        <v>19.36</v>
      </c>
      <c r="L660" s="24" t="str">
        <f>IF(Orders!$K660&lt;=50,"Low",IF(Orders!$K660&gt;=200000,"High","Medium"))</f>
        <v>Low</v>
      </c>
    </row>
    <row r="661" spans="1:12" x14ac:dyDescent="0.35">
      <c r="A661" s="12">
        <v>2988</v>
      </c>
      <c r="B661" s="17" t="s">
        <v>2256</v>
      </c>
      <c r="C661" s="18">
        <v>43610</v>
      </c>
      <c r="D661" s="18">
        <v>43615</v>
      </c>
      <c r="E661" s="17" t="s">
        <v>19</v>
      </c>
      <c r="F661" s="17" t="s">
        <v>824</v>
      </c>
      <c r="G661" s="19" t="str">
        <f>INDEX(Table12[[#This Row],[State]],MATCH(Orders!F661,Table12[[#This Row],[Customer ID]],0))</f>
        <v>Georgia</v>
      </c>
      <c r="H661" s="17" t="s">
        <v>2261</v>
      </c>
      <c r="I661" s="19">
        <v>9</v>
      </c>
      <c r="J661" s="17" t="s">
        <v>70</v>
      </c>
      <c r="K661" s="10">
        <v>1267.6500000000001</v>
      </c>
      <c r="L661" s="25" t="str">
        <f>IF(Orders!$K661&lt;=50,"Low",IF(Orders!$K661&gt;=200000,"High","Medium"))</f>
        <v>Medium</v>
      </c>
    </row>
    <row r="662" spans="1:12" x14ac:dyDescent="0.35">
      <c r="A662" s="11">
        <v>1274</v>
      </c>
      <c r="B662" s="13" t="s">
        <v>2263</v>
      </c>
      <c r="C662" s="14">
        <v>43611</v>
      </c>
      <c r="D662" s="14">
        <v>43611</v>
      </c>
      <c r="E662" s="13" t="s">
        <v>208</v>
      </c>
      <c r="F662" s="13" t="s">
        <v>2264</v>
      </c>
      <c r="G662" s="15" t="str">
        <f>INDEX(Table12[[#This Row],[State]],MATCH(Orders!F662,Table12[[#This Row],[Customer ID]],0))</f>
        <v>Texas</v>
      </c>
      <c r="H662" s="13" t="s">
        <v>119</v>
      </c>
      <c r="I662" s="15">
        <v>2</v>
      </c>
      <c r="J662" s="13" t="s">
        <v>31</v>
      </c>
      <c r="K662" s="16">
        <v>10368</v>
      </c>
      <c r="L662" s="24" t="str">
        <f>IF(Orders!$K662&lt;=50,"Low",IF(Orders!$K662&gt;=200000,"High","Medium"))</f>
        <v>Medium</v>
      </c>
    </row>
    <row r="663" spans="1:12" x14ac:dyDescent="0.35">
      <c r="A663" s="12">
        <v>1275</v>
      </c>
      <c r="B663" s="17" t="s">
        <v>2263</v>
      </c>
      <c r="C663" s="18">
        <v>43611</v>
      </c>
      <c r="D663" s="18">
        <v>43611</v>
      </c>
      <c r="E663" s="17" t="s">
        <v>208</v>
      </c>
      <c r="F663" s="17" t="s">
        <v>2264</v>
      </c>
      <c r="G663" s="19" t="str">
        <f>INDEX(Table12[[#This Row],[State]],MATCH(Orders!F663,Table12[[#This Row],[Customer ID]],0))</f>
        <v>Texas</v>
      </c>
      <c r="H663" s="17" t="s">
        <v>2266</v>
      </c>
      <c r="I663" s="19">
        <v>5</v>
      </c>
      <c r="J663" s="17" t="s">
        <v>36</v>
      </c>
      <c r="K663" s="10">
        <v>388.43</v>
      </c>
      <c r="L663" s="25" t="str">
        <f>IF(Orders!$K663&lt;=50,"Low",IF(Orders!$K663&gt;=200000,"High","Medium"))</f>
        <v>Medium</v>
      </c>
    </row>
    <row r="664" spans="1:12" x14ac:dyDescent="0.35">
      <c r="A664" s="11">
        <v>1276</v>
      </c>
      <c r="B664" s="13" t="s">
        <v>2263</v>
      </c>
      <c r="C664" s="14">
        <v>43611</v>
      </c>
      <c r="D664" s="14">
        <v>43611</v>
      </c>
      <c r="E664" s="13" t="s">
        <v>208</v>
      </c>
      <c r="F664" s="13" t="s">
        <v>2264</v>
      </c>
      <c r="G664" s="15" t="str">
        <f>INDEX(Table12[[#This Row],[State]],MATCH(Orders!F664,Table12[[#This Row],[Customer ID]],0))</f>
        <v>Texas</v>
      </c>
      <c r="H664" s="13" t="s">
        <v>2141</v>
      </c>
      <c r="I664" s="15">
        <v>3</v>
      </c>
      <c r="J664" s="13" t="s">
        <v>70</v>
      </c>
      <c r="K664" s="16">
        <v>14352</v>
      </c>
      <c r="L664" s="24" t="str">
        <f>IF(Orders!$K664&lt;=50,"Low",IF(Orders!$K664&gt;=200000,"High","Medium"))</f>
        <v>Medium</v>
      </c>
    </row>
    <row r="665" spans="1:12" x14ac:dyDescent="0.35">
      <c r="A665" s="12">
        <v>1277</v>
      </c>
      <c r="B665" s="17" t="s">
        <v>2263</v>
      </c>
      <c r="C665" s="18">
        <v>43611</v>
      </c>
      <c r="D665" s="18">
        <v>43611</v>
      </c>
      <c r="E665" s="17" t="s">
        <v>208</v>
      </c>
      <c r="F665" s="17" t="s">
        <v>2264</v>
      </c>
      <c r="G665" s="19" t="str">
        <f>INDEX(Table12[[#This Row],[State]],MATCH(Orders!F665,Table12[[#This Row],[Customer ID]],0))</f>
        <v>Texas</v>
      </c>
      <c r="H665" s="17" t="s">
        <v>2268</v>
      </c>
      <c r="I665" s="19">
        <v>1</v>
      </c>
      <c r="J665" s="17" t="s">
        <v>36</v>
      </c>
      <c r="K665" s="10">
        <v>63992</v>
      </c>
      <c r="L665" s="25" t="str">
        <f>IF(Orders!$K665&lt;=50,"Low",IF(Orders!$K665&gt;=200000,"High","Medium"))</f>
        <v>Medium</v>
      </c>
    </row>
    <row r="666" spans="1:12" x14ac:dyDescent="0.35">
      <c r="A666" s="11">
        <v>1639</v>
      </c>
      <c r="B666" s="13" t="s">
        <v>2270</v>
      </c>
      <c r="C666" s="14">
        <v>43611</v>
      </c>
      <c r="D666" s="14">
        <v>43617</v>
      </c>
      <c r="E666" s="13" t="s">
        <v>19</v>
      </c>
      <c r="F666" s="13" t="s">
        <v>306</v>
      </c>
      <c r="G666" s="15" t="str">
        <f>INDEX(Table12[[#This Row],[State]],MATCH(Orders!F666,Table12[[#This Row],[Customer ID]],0))</f>
        <v>District of Columbia</v>
      </c>
      <c r="H666" s="13" t="s">
        <v>2272</v>
      </c>
      <c r="I666" s="15">
        <v>3</v>
      </c>
      <c r="J666" s="13" t="s">
        <v>36</v>
      </c>
      <c r="K666" s="16">
        <v>19.440000000000001</v>
      </c>
      <c r="L666" s="24" t="str">
        <f>IF(Orders!$K666&lt;=50,"Low",IF(Orders!$K666&gt;=200000,"High","Medium"))</f>
        <v>Low</v>
      </c>
    </row>
    <row r="667" spans="1:12" x14ac:dyDescent="0.35">
      <c r="A667" s="12">
        <v>1640</v>
      </c>
      <c r="B667" s="17" t="s">
        <v>2270</v>
      </c>
      <c r="C667" s="18">
        <v>43611</v>
      </c>
      <c r="D667" s="18">
        <v>43617</v>
      </c>
      <c r="E667" s="17" t="s">
        <v>19</v>
      </c>
      <c r="F667" s="17" t="s">
        <v>306</v>
      </c>
      <c r="G667" s="19" t="str">
        <f>INDEX(Table12[[#This Row],[State]],MATCH(Orders!F667,Table12[[#This Row],[Customer ID]],0))</f>
        <v>District of Columbia</v>
      </c>
      <c r="H667" s="17" t="s">
        <v>2170</v>
      </c>
      <c r="I667" s="19">
        <v>2</v>
      </c>
      <c r="J667" s="17" t="s">
        <v>70</v>
      </c>
      <c r="K667" s="10">
        <v>9.64</v>
      </c>
      <c r="L667" s="25" t="str">
        <f>IF(Orders!$K667&lt;=50,"Low",IF(Orders!$K667&gt;=200000,"High","Medium"))</f>
        <v>Low</v>
      </c>
    </row>
    <row r="668" spans="1:12" x14ac:dyDescent="0.35">
      <c r="A668" s="11">
        <v>1641</v>
      </c>
      <c r="B668" s="13" t="s">
        <v>2270</v>
      </c>
      <c r="C668" s="14">
        <v>43611</v>
      </c>
      <c r="D668" s="14">
        <v>43617</v>
      </c>
      <c r="E668" s="13" t="s">
        <v>19</v>
      </c>
      <c r="F668" s="13" t="s">
        <v>306</v>
      </c>
      <c r="G668" s="15" t="str">
        <f>INDEX(Table12[[#This Row],[State]],MATCH(Orders!F668,Table12[[#This Row],[Customer ID]],0))</f>
        <v>District of Columbia</v>
      </c>
      <c r="H668" s="13" t="s">
        <v>2274</v>
      </c>
      <c r="I668" s="15">
        <v>2</v>
      </c>
      <c r="J668" s="13" t="s">
        <v>70</v>
      </c>
      <c r="K668" s="16">
        <v>12.7</v>
      </c>
      <c r="L668" s="24" t="str">
        <f>IF(Orders!$K668&lt;=50,"Low",IF(Orders!$K668&gt;=200000,"High","Medium"))</f>
        <v>Low</v>
      </c>
    </row>
    <row r="669" spans="1:12" x14ac:dyDescent="0.35">
      <c r="A669" s="12">
        <v>1642</v>
      </c>
      <c r="B669" s="17" t="s">
        <v>2270</v>
      </c>
      <c r="C669" s="18">
        <v>43611</v>
      </c>
      <c r="D669" s="18">
        <v>43617</v>
      </c>
      <c r="E669" s="17" t="s">
        <v>19</v>
      </c>
      <c r="F669" s="17" t="s">
        <v>306</v>
      </c>
      <c r="G669" s="19" t="str">
        <f>INDEX(Table12[[#This Row],[State]],MATCH(Orders!F669,Table12[[#This Row],[Customer ID]],0))</f>
        <v>District of Columbia</v>
      </c>
      <c r="H669" s="17" t="s">
        <v>657</v>
      </c>
      <c r="I669" s="19">
        <v>3</v>
      </c>
      <c r="J669" s="17" t="s">
        <v>31</v>
      </c>
      <c r="K669" s="10">
        <v>41.37</v>
      </c>
      <c r="L669" s="25" t="str">
        <f>IF(Orders!$K669&lt;=50,"Low",IF(Orders!$K669&gt;=200000,"High","Medium"))</f>
        <v>Low</v>
      </c>
    </row>
    <row r="670" spans="1:12" x14ac:dyDescent="0.35">
      <c r="A670" s="11">
        <v>3214</v>
      </c>
      <c r="B670" s="13" t="s">
        <v>2276</v>
      </c>
      <c r="C670" s="14">
        <v>43611</v>
      </c>
      <c r="D670" s="14">
        <v>43617</v>
      </c>
      <c r="E670" s="13" t="s">
        <v>19</v>
      </c>
      <c r="F670" s="13" t="s">
        <v>2077</v>
      </c>
      <c r="G670" s="15" t="str">
        <f>INDEX(Table12[[#This Row],[State]],MATCH(Orders!F670,Table12[[#This Row],[Customer ID]],0))</f>
        <v>Pennsylvania</v>
      </c>
      <c r="H670" s="13" t="s">
        <v>2277</v>
      </c>
      <c r="I670" s="15">
        <v>1</v>
      </c>
      <c r="J670" s="13" t="s">
        <v>36</v>
      </c>
      <c r="K670" s="16">
        <v>1504</v>
      </c>
      <c r="L670" s="24" t="str">
        <f>IF(Orders!$K670&lt;=50,"Low",IF(Orders!$K670&gt;=200000,"High","Medium"))</f>
        <v>Medium</v>
      </c>
    </row>
    <row r="671" spans="1:12" x14ac:dyDescent="0.35">
      <c r="A671" s="12">
        <v>3215</v>
      </c>
      <c r="B671" s="17" t="s">
        <v>2276</v>
      </c>
      <c r="C671" s="18">
        <v>43611</v>
      </c>
      <c r="D671" s="18">
        <v>43617</v>
      </c>
      <c r="E671" s="17" t="s">
        <v>19</v>
      </c>
      <c r="F671" s="17" t="s">
        <v>2077</v>
      </c>
      <c r="G671" s="19" t="str">
        <f>INDEX(Table12[[#This Row],[State]],MATCH(Orders!F671,Table12[[#This Row],[Customer ID]],0))</f>
        <v>Pennsylvania</v>
      </c>
      <c r="H671" s="17" t="s">
        <v>2279</v>
      </c>
      <c r="I671" s="19">
        <v>2</v>
      </c>
      <c r="J671" s="17" t="s">
        <v>70</v>
      </c>
      <c r="K671" s="10">
        <v>34848</v>
      </c>
      <c r="L671" s="25" t="str">
        <f>IF(Orders!$K671&lt;=50,"Low",IF(Orders!$K671&gt;=200000,"High","Medium"))</f>
        <v>Medium</v>
      </c>
    </row>
    <row r="672" spans="1:12" x14ac:dyDescent="0.35">
      <c r="A672" s="11">
        <v>6605</v>
      </c>
      <c r="B672" s="13" t="s">
        <v>2281</v>
      </c>
      <c r="C672" s="14">
        <v>43611</v>
      </c>
      <c r="D672" s="14">
        <v>43616</v>
      </c>
      <c r="E672" s="13" t="s">
        <v>19</v>
      </c>
      <c r="F672" s="13" t="s">
        <v>2282</v>
      </c>
      <c r="G672" s="15" t="str">
        <f>INDEX(Table12[[#This Row],[State]],MATCH(Orders!F672,Table12[[#This Row],[Customer ID]],0))</f>
        <v>California</v>
      </c>
      <c r="H672" s="13" t="s">
        <v>2285</v>
      </c>
      <c r="I672" s="15">
        <v>3</v>
      </c>
      <c r="J672" s="13" t="s">
        <v>36</v>
      </c>
      <c r="K672" s="16">
        <v>5.94</v>
      </c>
      <c r="L672" s="24" t="str">
        <f>IF(Orders!$K672&lt;=50,"Low",IF(Orders!$K672&gt;=200000,"High","Medium"))</f>
        <v>Low</v>
      </c>
    </row>
    <row r="673" spans="1:12" x14ac:dyDescent="0.35">
      <c r="A673" s="12">
        <v>6606</v>
      </c>
      <c r="B673" s="17" t="s">
        <v>2281</v>
      </c>
      <c r="C673" s="18">
        <v>43611</v>
      </c>
      <c r="D673" s="18">
        <v>43616</v>
      </c>
      <c r="E673" s="17" t="s">
        <v>19</v>
      </c>
      <c r="F673" s="17" t="s">
        <v>2282</v>
      </c>
      <c r="G673" s="19" t="str">
        <f>INDEX(Table12[[#This Row],[State]],MATCH(Orders!F673,Table12[[#This Row],[Customer ID]],0))</f>
        <v>California</v>
      </c>
      <c r="H673" s="17" t="s">
        <v>2287</v>
      </c>
      <c r="I673" s="19">
        <v>7</v>
      </c>
      <c r="J673" s="17" t="s">
        <v>36</v>
      </c>
      <c r="K673" s="10">
        <v>45.36</v>
      </c>
      <c r="L673" s="25" t="str">
        <f>IF(Orders!$K673&lt;=50,"Low",IF(Orders!$K673&gt;=200000,"High","Medium"))</f>
        <v>Low</v>
      </c>
    </row>
    <row r="674" spans="1:12" x14ac:dyDescent="0.35">
      <c r="A674" s="11">
        <v>6607</v>
      </c>
      <c r="B674" s="13" t="s">
        <v>2281</v>
      </c>
      <c r="C674" s="14">
        <v>43611</v>
      </c>
      <c r="D674" s="14">
        <v>43616</v>
      </c>
      <c r="E674" s="13" t="s">
        <v>19</v>
      </c>
      <c r="F674" s="13" t="s">
        <v>2282</v>
      </c>
      <c r="G674" s="15" t="str">
        <f>INDEX(Table12[[#This Row],[State]],MATCH(Orders!F674,Table12[[#This Row],[Customer ID]],0))</f>
        <v>California</v>
      </c>
      <c r="H674" s="13" t="s">
        <v>2289</v>
      </c>
      <c r="I674" s="15">
        <v>4</v>
      </c>
      <c r="J674" s="13" t="s">
        <v>31</v>
      </c>
      <c r="K674" s="16">
        <v>211168</v>
      </c>
      <c r="L674" s="24" t="str">
        <f>IF(Orders!$K674&lt;=50,"Low",IF(Orders!$K674&gt;=200000,"High","Medium"))</f>
        <v>High</v>
      </c>
    </row>
    <row r="675" spans="1:12" x14ac:dyDescent="0.35">
      <c r="A675" s="12">
        <v>6608</v>
      </c>
      <c r="B675" s="17" t="s">
        <v>2281</v>
      </c>
      <c r="C675" s="18">
        <v>43611</v>
      </c>
      <c r="D675" s="18">
        <v>43616</v>
      </c>
      <c r="E675" s="17" t="s">
        <v>19</v>
      </c>
      <c r="F675" s="17" t="s">
        <v>2282</v>
      </c>
      <c r="G675" s="19" t="str">
        <f>INDEX(Table12[[#This Row],[State]],MATCH(Orders!F675,Table12[[#This Row],[Customer ID]],0))</f>
        <v>California</v>
      </c>
      <c r="H675" s="17" t="s">
        <v>2291</v>
      </c>
      <c r="I675" s="19">
        <v>6</v>
      </c>
      <c r="J675" s="17" t="s">
        <v>36</v>
      </c>
      <c r="K675" s="10">
        <v>484704</v>
      </c>
      <c r="L675" s="25" t="str">
        <f>IF(Orders!$K675&lt;=50,"Low",IF(Orders!$K675&gt;=200000,"High","Medium"))</f>
        <v>High</v>
      </c>
    </row>
    <row r="676" spans="1:12" x14ac:dyDescent="0.35">
      <c r="A676" s="11">
        <v>6609</v>
      </c>
      <c r="B676" s="13" t="s">
        <v>2281</v>
      </c>
      <c r="C676" s="14">
        <v>43611</v>
      </c>
      <c r="D676" s="14">
        <v>43616</v>
      </c>
      <c r="E676" s="13" t="s">
        <v>19</v>
      </c>
      <c r="F676" s="13" t="s">
        <v>2282</v>
      </c>
      <c r="G676" s="15" t="str">
        <f>INDEX(Table12[[#This Row],[State]],MATCH(Orders!F676,Table12[[#This Row],[Customer ID]],0))</f>
        <v>California</v>
      </c>
      <c r="H676" s="13" t="s">
        <v>2293</v>
      </c>
      <c r="I676" s="15">
        <v>3</v>
      </c>
      <c r="J676" s="13" t="s">
        <v>31</v>
      </c>
      <c r="K676" s="16">
        <v>371976</v>
      </c>
      <c r="L676" s="24" t="str">
        <f>IF(Orders!$K676&lt;=50,"Low",IF(Orders!$K676&gt;=200000,"High","Medium"))</f>
        <v>High</v>
      </c>
    </row>
    <row r="677" spans="1:12" x14ac:dyDescent="0.35">
      <c r="A677" s="12">
        <v>9276</v>
      </c>
      <c r="B677" s="17" t="s">
        <v>2295</v>
      </c>
      <c r="C677" s="18">
        <v>43611</v>
      </c>
      <c r="D677" s="18">
        <v>43614</v>
      </c>
      <c r="E677" s="17" t="s">
        <v>94</v>
      </c>
      <c r="F677" s="17" t="s">
        <v>1264</v>
      </c>
      <c r="G677" s="19" t="str">
        <f>INDEX(Table12[[#This Row],[State]],MATCH(Orders!F677,Table12[[#This Row],[Customer ID]],0))</f>
        <v>Florida</v>
      </c>
      <c r="H677" s="17" t="s">
        <v>2297</v>
      </c>
      <c r="I677" s="19">
        <v>6</v>
      </c>
      <c r="J677" s="17" t="s">
        <v>70</v>
      </c>
      <c r="K677" s="10">
        <v>184704</v>
      </c>
      <c r="L677" s="25" t="str">
        <f>IF(Orders!$K677&lt;=50,"Low",IF(Orders!$K677&gt;=200000,"High","Medium"))</f>
        <v>Medium</v>
      </c>
    </row>
    <row r="678" spans="1:12" x14ac:dyDescent="0.35">
      <c r="A678" s="11">
        <v>9277</v>
      </c>
      <c r="B678" s="13" t="s">
        <v>2295</v>
      </c>
      <c r="C678" s="14">
        <v>43611</v>
      </c>
      <c r="D678" s="14">
        <v>43614</v>
      </c>
      <c r="E678" s="13" t="s">
        <v>94</v>
      </c>
      <c r="F678" s="13" t="s">
        <v>1264</v>
      </c>
      <c r="G678" s="15" t="str">
        <f>INDEX(Table12[[#This Row],[State]],MATCH(Orders!F678,Table12[[#This Row],[Customer ID]],0))</f>
        <v>Florida</v>
      </c>
      <c r="H678" s="13" t="s">
        <v>2299</v>
      </c>
      <c r="I678" s="15">
        <v>2</v>
      </c>
      <c r="J678" s="13" t="s">
        <v>36</v>
      </c>
      <c r="K678" s="16">
        <v>47.92</v>
      </c>
      <c r="L678" s="24" t="str">
        <f>IF(Orders!$K678&lt;=50,"Low",IF(Orders!$K678&gt;=200000,"High","Medium"))</f>
        <v>Low</v>
      </c>
    </row>
    <row r="679" spans="1:12" x14ac:dyDescent="0.35">
      <c r="A679" s="12">
        <v>9501</v>
      </c>
      <c r="B679" s="17" t="s">
        <v>2301</v>
      </c>
      <c r="C679" s="18">
        <v>43611</v>
      </c>
      <c r="D679" s="18">
        <v>43615</v>
      </c>
      <c r="E679" s="17" t="s">
        <v>19</v>
      </c>
      <c r="F679" s="17" t="s">
        <v>1825</v>
      </c>
      <c r="G679" s="19" t="str">
        <f>INDEX(Table12[[#This Row],[State]],MATCH(Orders!F679,Table12[[#This Row],[Customer ID]],0))</f>
        <v>Wisconsin</v>
      </c>
      <c r="H679" s="17" t="s">
        <v>466</v>
      </c>
      <c r="I679" s="19">
        <v>3</v>
      </c>
      <c r="J679" s="17" t="s">
        <v>70</v>
      </c>
      <c r="K679" s="10">
        <v>26.94</v>
      </c>
      <c r="L679" s="25" t="str">
        <f>IF(Orders!$K679&lt;=50,"Low",IF(Orders!$K679&gt;=200000,"High","Medium"))</f>
        <v>Low</v>
      </c>
    </row>
    <row r="680" spans="1:12" x14ac:dyDescent="0.35">
      <c r="A680" s="11">
        <v>5171</v>
      </c>
      <c r="B680" s="13" t="s">
        <v>2302</v>
      </c>
      <c r="C680" s="14">
        <v>43612</v>
      </c>
      <c r="D680" s="14">
        <v>43614</v>
      </c>
      <c r="E680" s="13" t="s">
        <v>94</v>
      </c>
      <c r="F680" s="13" t="s">
        <v>142</v>
      </c>
      <c r="G680" s="15" t="str">
        <f>INDEX(Table12[[#This Row],[State]],MATCH(Orders!F680,Table12[[#This Row],[Customer ID]],0))</f>
        <v>Michigan</v>
      </c>
      <c r="H680" s="13" t="s">
        <v>1553</v>
      </c>
      <c r="I680" s="15">
        <v>5</v>
      </c>
      <c r="J680" s="13" t="s">
        <v>36</v>
      </c>
      <c r="K680" s="16">
        <v>3504.9</v>
      </c>
      <c r="L680" s="24" t="str">
        <f>IF(Orders!$K680&lt;=50,"Low",IF(Orders!$K680&gt;=200000,"High","Medium"))</f>
        <v>Medium</v>
      </c>
    </row>
    <row r="681" spans="1:12" x14ac:dyDescent="0.35">
      <c r="A681" s="12">
        <v>5172</v>
      </c>
      <c r="B681" s="17" t="s">
        <v>2302</v>
      </c>
      <c r="C681" s="18">
        <v>43612</v>
      </c>
      <c r="D681" s="18">
        <v>43614</v>
      </c>
      <c r="E681" s="17" t="s">
        <v>94</v>
      </c>
      <c r="F681" s="17" t="s">
        <v>142</v>
      </c>
      <c r="G681" s="19" t="str">
        <f>INDEX(Table12[[#This Row],[State]],MATCH(Orders!F681,Table12[[#This Row],[Customer ID]],0))</f>
        <v>Michigan</v>
      </c>
      <c r="H681" s="17" t="s">
        <v>2303</v>
      </c>
      <c r="I681" s="19">
        <v>3</v>
      </c>
      <c r="J681" s="17" t="s">
        <v>31</v>
      </c>
      <c r="K681" s="10">
        <v>144.12</v>
      </c>
      <c r="L681" s="25" t="str">
        <f>IF(Orders!$K681&lt;=50,"Low",IF(Orders!$K681&gt;=200000,"High","Medium"))</f>
        <v>Medium</v>
      </c>
    </row>
    <row r="682" spans="1:12" x14ac:dyDescent="0.35">
      <c r="A682" s="11">
        <v>5173</v>
      </c>
      <c r="B682" s="13" t="s">
        <v>2302</v>
      </c>
      <c r="C682" s="14">
        <v>43612</v>
      </c>
      <c r="D682" s="14">
        <v>43614</v>
      </c>
      <c r="E682" s="13" t="s">
        <v>94</v>
      </c>
      <c r="F682" s="13" t="s">
        <v>142</v>
      </c>
      <c r="G682" s="15" t="str">
        <f>INDEX(Table12[[#This Row],[State]],MATCH(Orders!F682,Table12[[#This Row],[Customer ID]],0))</f>
        <v>Michigan</v>
      </c>
      <c r="H682" s="13" t="s">
        <v>2305</v>
      </c>
      <c r="I682" s="15">
        <v>3</v>
      </c>
      <c r="J682" s="13" t="s">
        <v>36</v>
      </c>
      <c r="K682" s="16">
        <v>314.55</v>
      </c>
      <c r="L682" s="24" t="str">
        <f>IF(Orders!$K682&lt;=50,"Low",IF(Orders!$K682&gt;=200000,"High","Medium"))</f>
        <v>Medium</v>
      </c>
    </row>
    <row r="683" spans="1:12" x14ac:dyDescent="0.35">
      <c r="A683" s="12">
        <v>7605</v>
      </c>
      <c r="B683" s="17" t="s">
        <v>2307</v>
      </c>
      <c r="C683" s="18">
        <v>43612</v>
      </c>
      <c r="D683" s="18">
        <v>43616</v>
      </c>
      <c r="E683" s="17" t="s">
        <v>19</v>
      </c>
      <c r="F683" s="17" t="s">
        <v>2308</v>
      </c>
      <c r="G683" s="19" t="str">
        <f>INDEX(Table12[[#This Row],[State]],MATCH(Orders!F683,Table12[[#This Row],[Customer ID]],0))</f>
        <v>Illinois</v>
      </c>
      <c r="H683" s="17" t="s">
        <v>2310</v>
      </c>
      <c r="I683" s="19">
        <v>3</v>
      </c>
      <c r="J683" s="17" t="s">
        <v>31</v>
      </c>
      <c r="K683" s="10">
        <v>25176</v>
      </c>
      <c r="L683" s="25" t="str">
        <f>IF(Orders!$K683&lt;=50,"Low",IF(Orders!$K683&gt;=200000,"High","Medium"))</f>
        <v>Medium</v>
      </c>
    </row>
    <row r="684" spans="1:12" x14ac:dyDescent="0.35">
      <c r="A684" s="11">
        <v>7606</v>
      </c>
      <c r="B684" s="13" t="s">
        <v>2307</v>
      </c>
      <c r="C684" s="14">
        <v>43612</v>
      </c>
      <c r="D684" s="14">
        <v>43616</v>
      </c>
      <c r="E684" s="13" t="s">
        <v>19</v>
      </c>
      <c r="F684" s="13" t="s">
        <v>2308</v>
      </c>
      <c r="G684" s="15" t="str">
        <f>INDEX(Table12[[#This Row],[State]],MATCH(Orders!F684,Table12[[#This Row],[Customer ID]],0))</f>
        <v>Illinois</v>
      </c>
      <c r="H684" s="13" t="s">
        <v>2312</v>
      </c>
      <c r="I684" s="15">
        <v>2</v>
      </c>
      <c r="J684" s="13" t="s">
        <v>31</v>
      </c>
      <c r="K684" s="16">
        <v>5584</v>
      </c>
      <c r="L684" s="24" t="str">
        <f>IF(Orders!$K684&lt;=50,"Low",IF(Orders!$K684&gt;=200000,"High","Medium"))</f>
        <v>Medium</v>
      </c>
    </row>
    <row r="685" spans="1:12" x14ac:dyDescent="0.35">
      <c r="A685" s="12">
        <v>7607</v>
      </c>
      <c r="B685" s="17" t="s">
        <v>2307</v>
      </c>
      <c r="C685" s="18">
        <v>43612</v>
      </c>
      <c r="D685" s="18">
        <v>43616</v>
      </c>
      <c r="E685" s="17" t="s">
        <v>19</v>
      </c>
      <c r="F685" s="17" t="s">
        <v>2308</v>
      </c>
      <c r="G685" s="19" t="str">
        <f>INDEX(Table12[[#This Row],[State]],MATCH(Orders!F685,Table12[[#This Row],[Customer ID]],0))</f>
        <v>Illinois</v>
      </c>
      <c r="H685" s="17" t="s">
        <v>669</v>
      </c>
      <c r="I685" s="19">
        <v>9</v>
      </c>
      <c r="J685" s="17" t="s">
        <v>70</v>
      </c>
      <c r="K685" s="10">
        <v>1297368</v>
      </c>
      <c r="L685" s="25" t="str">
        <f>IF(Orders!$K685&lt;=50,"Low",IF(Orders!$K685&gt;=200000,"High","Medium"))</f>
        <v>High</v>
      </c>
    </row>
    <row r="686" spans="1:12" x14ac:dyDescent="0.35">
      <c r="A686" s="11">
        <v>7869</v>
      </c>
      <c r="B686" s="13" t="s">
        <v>2314</v>
      </c>
      <c r="C686" s="14">
        <v>43612</v>
      </c>
      <c r="D686" s="14">
        <v>43618</v>
      </c>
      <c r="E686" s="13" t="s">
        <v>19</v>
      </c>
      <c r="F686" s="13" t="s">
        <v>2315</v>
      </c>
      <c r="G686" s="15" t="str">
        <f>INDEX(Table12[[#This Row],[State]],MATCH(Orders!F686,Table12[[#This Row],[Customer ID]],0))</f>
        <v>California</v>
      </c>
      <c r="H686" s="13" t="s">
        <v>2317</v>
      </c>
      <c r="I686" s="15">
        <v>2</v>
      </c>
      <c r="J686" s="13" t="s">
        <v>31</v>
      </c>
      <c r="K686" s="16">
        <v>13.38</v>
      </c>
      <c r="L686" s="24" t="str">
        <f>IF(Orders!$K686&lt;=50,"Low",IF(Orders!$K686&gt;=200000,"High","Medium"))</f>
        <v>Low</v>
      </c>
    </row>
    <row r="687" spans="1:12" x14ac:dyDescent="0.35">
      <c r="A687" s="12">
        <v>853</v>
      </c>
      <c r="B687" s="17" t="s">
        <v>2319</v>
      </c>
      <c r="C687" s="18">
        <v>43613</v>
      </c>
      <c r="D687" s="18">
        <v>43620</v>
      </c>
      <c r="E687" s="17" t="s">
        <v>19</v>
      </c>
      <c r="F687" s="17" t="s">
        <v>2320</v>
      </c>
      <c r="G687" s="19" t="str">
        <f>INDEX(Table12[[#This Row],[State]],MATCH(Orders!F687,Table12[[#This Row],[Customer ID]],0))</f>
        <v>Mississippi</v>
      </c>
      <c r="H687" s="17" t="s">
        <v>2322</v>
      </c>
      <c r="I687" s="19">
        <v>6</v>
      </c>
      <c r="J687" s="17" t="s">
        <v>70</v>
      </c>
      <c r="K687" s="10">
        <v>185.88</v>
      </c>
      <c r="L687" s="25" t="str">
        <f>IF(Orders!$K687&lt;=50,"Low",IF(Orders!$K687&gt;=200000,"High","Medium"))</f>
        <v>Medium</v>
      </c>
    </row>
    <row r="688" spans="1:12" x14ac:dyDescent="0.35">
      <c r="A688" s="11">
        <v>3169</v>
      </c>
      <c r="B688" s="13" t="s">
        <v>2324</v>
      </c>
      <c r="C688" s="14">
        <v>43613</v>
      </c>
      <c r="D688" s="14">
        <v>43619</v>
      </c>
      <c r="E688" s="13" t="s">
        <v>19</v>
      </c>
      <c r="F688" s="13" t="s">
        <v>2325</v>
      </c>
      <c r="G688" s="15" t="str">
        <f>INDEX(Table12[[#This Row],[State]],MATCH(Orders!F688,Table12[[#This Row],[Customer ID]],0))</f>
        <v>Florida</v>
      </c>
      <c r="H688" s="13" t="s">
        <v>2327</v>
      </c>
      <c r="I688" s="15">
        <v>8</v>
      </c>
      <c r="J688" s="13" t="s">
        <v>36</v>
      </c>
      <c r="K688" s="16">
        <v>390272</v>
      </c>
      <c r="L688" s="24" t="str">
        <f>IF(Orders!$K688&lt;=50,"Low",IF(Orders!$K688&gt;=200000,"High","Medium"))</f>
        <v>High</v>
      </c>
    </row>
    <row r="689" spans="1:12" x14ac:dyDescent="0.35">
      <c r="A689" s="12">
        <v>3170</v>
      </c>
      <c r="B689" s="17" t="s">
        <v>2324</v>
      </c>
      <c r="C689" s="18">
        <v>43613</v>
      </c>
      <c r="D689" s="18">
        <v>43619</v>
      </c>
      <c r="E689" s="17" t="s">
        <v>19</v>
      </c>
      <c r="F689" s="17" t="s">
        <v>2325</v>
      </c>
      <c r="G689" s="19" t="str">
        <f>INDEX(Table12[[#This Row],[State]],MATCH(Orders!F689,Table12[[#This Row],[Customer ID]],0))</f>
        <v>Florida</v>
      </c>
      <c r="H689" s="17" t="s">
        <v>2329</v>
      </c>
      <c r="I689" s="19">
        <v>13</v>
      </c>
      <c r="J689" s="17" t="s">
        <v>70</v>
      </c>
      <c r="K689" s="10">
        <v>62192</v>
      </c>
      <c r="L689" s="25" t="str">
        <f>IF(Orders!$K689&lt;=50,"Low",IF(Orders!$K689&gt;=200000,"High","Medium"))</f>
        <v>Medium</v>
      </c>
    </row>
    <row r="690" spans="1:12" x14ac:dyDescent="0.35">
      <c r="A690" s="11">
        <v>3421</v>
      </c>
      <c r="B690" s="13" t="s">
        <v>2331</v>
      </c>
      <c r="C690" s="14">
        <v>43613</v>
      </c>
      <c r="D690" s="14">
        <v>43619</v>
      </c>
      <c r="E690" s="13" t="s">
        <v>19</v>
      </c>
      <c r="F690" s="13" t="s">
        <v>1969</v>
      </c>
      <c r="G690" s="15" t="str">
        <f>INDEX(Table12[[#This Row],[State]],MATCH(Orders!F690,Table12[[#This Row],[Customer ID]],0))</f>
        <v>California</v>
      </c>
      <c r="H690" s="13" t="s">
        <v>2332</v>
      </c>
      <c r="I690" s="15">
        <v>2</v>
      </c>
      <c r="J690" s="13" t="s">
        <v>31</v>
      </c>
      <c r="K690" s="16">
        <v>262.24</v>
      </c>
      <c r="L690" s="24" t="str">
        <f>IF(Orders!$K690&lt;=50,"Low",IF(Orders!$K690&gt;=200000,"High","Medium"))</f>
        <v>Medium</v>
      </c>
    </row>
    <row r="691" spans="1:12" x14ac:dyDescent="0.35">
      <c r="A691" s="12">
        <v>3422</v>
      </c>
      <c r="B691" s="17" t="s">
        <v>2331</v>
      </c>
      <c r="C691" s="18">
        <v>43613</v>
      </c>
      <c r="D691" s="18">
        <v>43619</v>
      </c>
      <c r="E691" s="17" t="s">
        <v>19</v>
      </c>
      <c r="F691" s="17" t="s">
        <v>1969</v>
      </c>
      <c r="G691" s="19" t="str">
        <f>INDEX(Table12[[#This Row],[State]],MATCH(Orders!F691,Table12[[#This Row],[Customer ID]],0))</f>
        <v>California</v>
      </c>
      <c r="H691" s="17" t="s">
        <v>2334</v>
      </c>
      <c r="I691" s="19">
        <v>8</v>
      </c>
      <c r="J691" s="17" t="s">
        <v>31</v>
      </c>
      <c r="K691" s="10">
        <v>182.72</v>
      </c>
      <c r="L691" s="25" t="str">
        <f>IF(Orders!$K691&lt;=50,"Low",IF(Orders!$K691&gt;=200000,"High","Medium"))</f>
        <v>Medium</v>
      </c>
    </row>
    <row r="692" spans="1:12" x14ac:dyDescent="0.35">
      <c r="A692" s="11">
        <v>3423</v>
      </c>
      <c r="B692" s="13" t="s">
        <v>2331</v>
      </c>
      <c r="C692" s="14">
        <v>43613</v>
      </c>
      <c r="D692" s="14">
        <v>43619</v>
      </c>
      <c r="E692" s="13" t="s">
        <v>19</v>
      </c>
      <c r="F692" s="13" t="s">
        <v>1969</v>
      </c>
      <c r="G692" s="15" t="str">
        <f>INDEX(Table12[[#This Row],[State]],MATCH(Orders!F692,Table12[[#This Row],[Customer ID]],0))</f>
        <v>California</v>
      </c>
      <c r="H692" s="13" t="s">
        <v>55</v>
      </c>
      <c r="I692" s="15">
        <v>7</v>
      </c>
      <c r="J692" s="13" t="s">
        <v>70</v>
      </c>
      <c r="K692" s="16">
        <v>131.6</v>
      </c>
      <c r="L692" s="24" t="str">
        <f>IF(Orders!$K692&lt;=50,"Low",IF(Orders!$K692&gt;=200000,"High","Medium"))</f>
        <v>Medium</v>
      </c>
    </row>
    <row r="693" spans="1:12" x14ac:dyDescent="0.35">
      <c r="A693" s="12">
        <v>3424</v>
      </c>
      <c r="B693" s="17" t="s">
        <v>2331</v>
      </c>
      <c r="C693" s="18">
        <v>43613</v>
      </c>
      <c r="D693" s="18">
        <v>43619</v>
      </c>
      <c r="E693" s="17" t="s">
        <v>19</v>
      </c>
      <c r="F693" s="17" t="s">
        <v>1969</v>
      </c>
      <c r="G693" s="19" t="str">
        <f>INDEX(Table12[[#This Row],[State]],MATCH(Orders!F693,Table12[[#This Row],[Customer ID]],0))</f>
        <v>California</v>
      </c>
      <c r="H693" s="17" t="s">
        <v>1223</v>
      </c>
      <c r="I693" s="19">
        <v>4</v>
      </c>
      <c r="J693" s="17" t="s">
        <v>70</v>
      </c>
      <c r="K693" s="10">
        <v>22.72</v>
      </c>
      <c r="L693" s="25" t="str">
        <f>IF(Orders!$K693&lt;=50,"Low",IF(Orders!$K693&gt;=200000,"High","Medium"))</f>
        <v>Low</v>
      </c>
    </row>
    <row r="694" spans="1:12" x14ac:dyDescent="0.35">
      <c r="A694" s="11">
        <v>3425</v>
      </c>
      <c r="B694" s="13" t="s">
        <v>2331</v>
      </c>
      <c r="C694" s="14">
        <v>43613</v>
      </c>
      <c r="D694" s="14">
        <v>43619</v>
      </c>
      <c r="E694" s="13" t="s">
        <v>19</v>
      </c>
      <c r="F694" s="13" t="s">
        <v>1969</v>
      </c>
      <c r="G694" s="15" t="str">
        <f>INDEX(Table12[[#This Row],[State]],MATCH(Orders!F694,Table12[[#This Row],[Customer ID]],0))</f>
        <v>California</v>
      </c>
      <c r="H694" s="13" t="s">
        <v>2336</v>
      </c>
      <c r="I694" s="15">
        <v>2</v>
      </c>
      <c r="J694" s="13" t="s">
        <v>70</v>
      </c>
      <c r="K694" s="16">
        <v>558.4</v>
      </c>
      <c r="L694" s="24" t="str">
        <f>IF(Orders!$K694&lt;=50,"Low",IF(Orders!$K694&gt;=200000,"High","Medium"))</f>
        <v>Medium</v>
      </c>
    </row>
    <row r="695" spans="1:12" x14ac:dyDescent="0.35">
      <c r="A695" s="12">
        <v>3532</v>
      </c>
      <c r="B695" s="17" t="s">
        <v>2338</v>
      </c>
      <c r="C695" s="18">
        <v>43613</v>
      </c>
      <c r="D695" s="18">
        <v>43613</v>
      </c>
      <c r="E695" s="17" t="s">
        <v>208</v>
      </c>
      <c r="F695" s="17" t="s">
        <v>1001</v>
      </c>
      <c r="G695" s="19" t="str">
        <f>INDEX(Table12[[#This Row],[State]],MATCH(Orders!F695,Table12[[#This Row],[Customer ID]],0))</f>
        <v>New York</v>
      </c>
      <c r="H695" s="17" t="s">
        <v>1673</v>
      </c>
      <c r="I695" s="19">
        <v>5</v>
      </c>
      <c r="J695" s="17" t="s">
        <v>31</v>
      </c>
      <c r="K695" s="10">
        <v>54.9</v>
      </c>
      <c r="L695" s="25" t="str">
        <f>IF(Orders!$K695&lt;=50,"Low",IF(Orders!$K695&gt;=200000,"High","Medium"))</f>
        <v>Medium</v>
      </c>
    </row>
    <row r="696" spans="1:12" x14ac:dyDescent="0.35">
      <c r="A696" s="11">
        <v>7315</v>
      </c>
      <c r="B696" s="13" t="s">
        <v>2339</v>
      </c>
      <c r="C696" s="14">
        <v>43613</v>
      </c>
      <c r="D696" s="14">
        <v>43618</v>
      </c>
      <c r="E696" s="13" t="s">
        <v>19</v>
      </c>
      <c r="F696" s="13" t="s">
        <v>1693</v>
      </c>
      <c r="G696" s="15" t="str">
        <f>INDEX(Table12[[#This Row],[State]],MATCH(Orders!F696,Table12[[#This Row],[Customer ID]],0))</f>
        <v>Illinois</v>
      </c>
      <c r="H696" s="13" t="s">
        <v>2341</v>
      </c>
      <c r="I696" s="15">
        <v>1</v>
      </c>
      <c r="J696" s="13" t="s">
        <v>36</v>
      </c>
      <c r="K696" s="16">
        <v>286.39999999999998</v>
      </c>
      <c r="L696" s="24" t="str">
        <f>IF(Orders!$K696&lt;=50,"Low",IF(Orders!$K696&gt;=200000,"High","Medium"))</f>
        <v>Medium</v>
      </c>
    </row>
    <row r="697" spans="1:12" x14ac:dyDescent="0.35">
      <c r="A697" s="12">
        <v>534</v>
      </c>
      <c r="B697" s="17" t="s">
        <v>2343</v>
      </c>
      <c r="C697" s="18">
        <v>43614</v>
      </c>
      <c r="D697" s="18">
        <v>43617</v>
      </c>
      <c r="E697" s="17" t="s">
        <v>94</v>
      </c>
      <c r="F697" s="17" t="s">
        <v>2344</v>
      </c>
      <c r="G697" s="19" t="str">
        <f>INDEX(Table12[[#This Row],[State]],MATCH(Orders!F697,Table12[[#This Row],[Customer ID]],0))</f>
        <v>Alabama</v>
      </c>
      <c r="H697" s="17" t="s">
        <v>2347</v>
      </c>
      <c r="I697" s="19">
        <v>5</v>
      </c>
      <c r="J697" s="17" t="s">
        <v>31</v>
      </c>
      <c r="K697" s="10">
        <v>979.95</v>
      </c>
      <c r="L697" s="25" t="str">
        <f>IF(Orders!$K697&lt;=50,"Low",IF(Orders!$K697&gt;=200000,"High","Medium"))</f>
        <v>Medium</v>
      </c>
    </row>
    <row r="698" spans="1:12" x14ac:dyDescent="0.35">
      <c r="A698" s="11">
        <v>535</v>
      </c>
      <c r="B698" s="13" t="s">
        <v>2343</v>
      </c>
      <c r="C698" s="14">
        <v>43614</v>
      </c>
      <c r="D698" s="14">
        <v>43617</v>
      </c>
      <c r="E698" s="13" t="s">
        <v>94</v>
      </c>
      <c r="F698" s="13" t="s">
        <v>2344</v>
      </c>
      <c r="G698" s="15" t="str">
        <f>INDEX(Table12[[#This Row],[State]],MATCH(Orders!F698,Table12[[#This Row],[Customer ID]],0))</f>
        <v>Alabama</v>
      </c>
      <c r="H698" s="13" t="s">
        <v>444</v>
      </c>
      <c r="I698" s="15">
        <v>5</v>
      </c>
      <c r="J698" s="13" t="s">
        <v>31</v>
      </c>
      <c r="K698" s="16">
        <v>22.75</v>
      </c>
      <c r="L698" s="24" t="str">
        <f>IF(Orders!$K698&lt;=50,"Low",IF(Orders!$K698&gt;=200000,"High","Medium"))</f>
        <v>Low</v>
      </c>
    </row>
    <row r="699" spans="1:12" x14ac:dyDescent="0.35">
      <c r="A699" s="12">
        <v>3958</v>
      </c>
      <c r="B699" s="17" t="s">
        <v>2349</v>
      </c>
      <c r="C699" s="18">
        <v>43614</v>
      </c>
      <c r="D699" s="18">
        <v>43618</v>
      </c>
      <c r="E699" s="17" t="s">
        <v>19</v>
      </c>
      <c r="F699" s="17" t="s">
        <v>1282</v>
      </c>
      <c r="G699" s="19" t="str">
        <f>INDEX(Table12[[#This Row],[State]],MATCH(Orders!F699,Table12[[#This Row],[Customer ID]],0))</f>
        <v>Tennessee</v>
      </c>
      <c r="H699" s="17" t="s">
        <v>1540</v>
      </c>
      <c r="I699" s="19">
        <v>3</v>
      </c>
      <c r="J699" s="17" t="s">
        <v>36</v>
      </c>
      <c r="K699" s="10">
        <v>11277</v>
      </c>
      <c r="L699" s="25" t="str">
        <f>IF(Orders!$K699&lt;=50,"Low",IF(Orders!$K699&gt;=200000,"High","Medium"))</f>
        <v>Medium</v>
      </c>
    </row>
    <row r="700" spans="1:12" x14ac:dyDescent="0.35">
      <c r="A700" s="11">
        <v>3959</v>
      </c>
      <c r="B700" s="13" t="s">
        <v>2349</v>
      </c>
      <c r="C700" s="14">
        <v>43614</v>
      </c>
      <c r="D700" s="14">
        <v>43618</v>
      </c>
      <c r="E700" s="13" t="s">
        <v>19</v>
      </c>
      <c r="F700" s="13" t="s">
        <v>1282</v>
      </c>
      <c r="G700" s="15" t="str">
        <f>INDEX(Table12[[#This Row],[State]],MATCH(Orders!F700,Table12[[#This Row],[Customer ID]],0))</f>
        <v>Tennessee</v>
      </c>
      <c r="H700" s="13" t="s">
        <v>2350</v>
      </c>
      <c r="I700" s="15">
        <v>2</v>
      </c>
      <c r="J700" s="13" t="s">
        <v>70</v>
      </c>
      <c r="K700" s="16">
        <v>4448</v>
      </c>
      <c r="L700" s="24" t="str">
        <f>IF(Orders!$K700&lt;=50,"Low",IF(Orders!$K700&gt;=200000,"High","Medium"))</f>
        <v>Medium</v>
      </c>
    </row>
    <row r="701" spans="1:12" x14ac:dyDescent="0.35">
      <c r="A701" s="12">
        <v>3960</v>
      </c>
      <c r="B701" s="17" t="s">
        <v>2349</v>
      </c>
      <c r="C701" s="18">
        <v>43614</v>
      </c>
      <c r="D701" s="18">
        <v>43618</v>
      </c>
      <c r="E701" s="17" t="s">
        <v>19</v>
      </c>
      <c r="F701" s="17" t="s">
        <v>1282</v>
      </c>
      <c r="G701" s="19" t="str">
        <f>INDEX(Table12[[#This Row],[State]],MATCH(Orders!F701,Table12[[#This Row],[Customer ID]],0))</f>
        <v>Tennessee</v>
      </c>
      <c r="H701" s="17" t="s">
        <v>2352</v>
      </c>
      <c r="I701" s="19">
        <v>3</v>
      </c>
      <c r="J701" s="17" t="s">
        <v>31</v>
      </c>
      <c r="K701" s="10">
        <v>44.76</v>
      </c>
      <c r="L701" s="25" t="str">
        <f>IF(Orders!$K701&lt;=50,"Low",IF(Orders!$K701&gt;=200000,"High","Medium"))</f>
        <v>Low</v>
      </c>
    </row>
    <row r="702" spans="1:12" x14ac:dyDescent="0.35">
      <c r="A702" s="11">
        <v>501</v>
      </c>
      <c r="B702" s="13" t="s">
        <v>2354</v>
      </c>
      <c r="C702" s="14">
        <v>43615</v>
      </c>
      <c r="D702" s="14">
        <v>43620</v>
      </c>
      <c r="E702" s="13" t="s">
        <v>19</v>
      </c>
      <c r="F702" s="13" t="s">
        <v>2355</v>
      </c>
      <c r="G702" s="15" t="str">
        <f>INDEX(Table12[[#This Row],[State]],MATCH(Orders!F702,Table12[[#This Row],[Customer ID]],0))</f>
        <v>Colorado</v>
      </c>
      <c r="H702" s="13" t="s">
        <v>1858</v>
      </c>
      <c r="I702" s="15">
        <v>2</v>
      </c>
      <c r="J702" s="13" t="s">
        <v>31</v>
      </c>
      <c r="K702" s="16">
        <v>22.62</v>
      </c>
      <c r="L702" s="24" t="str">
        <f>IF(Orders!$K702&lt;=50,"Low",IF(Orders!$K702&gt;=200000,"High","Medium"))</f>
        <v>Low</v>
      </c>
    </row>
    <row r="703" spans="1:12" x14ac:dyDescent="0.35">
      <c r="A703" s="12">
        <v>502</v>
      </c>
      <c r="B703" s="17" t="s">
        <v>2354</v>
      </c>
      <c r="C703" s="18">
        <v>43615</v>
      </c>
      <c r="D703" s="18">
        <v>43620</v>
      </c>
      <c r="E703" s="17" t="s">
        <v>19</v>
      </c>
      <c r="F703" s="17" t="s">
        <v>2355</v>
      </c>
      <c r="G703" s="19" t="str">
        <f>INDEX(Table12[[#This Row],[State]],MATCH(Orders!F703,Table12[[#This Row],[Customer ID]],0))</f>
        <v>Colorado</v>
      </c>
      <c r="H703" s="17" t="s">
        <v>2358</v>
      </c>
      <c r="I703" s="19">
        <v>2</v>
      </c>
      <c r="J703" s="17" t="s">
        <v>31</v>
      </c>
      <c r="K703" s="10">
        <v>14952</v>
      </c>
      <c r="L703" s="25" t="str">
        <f>IF(Orders!$K703&lt;=50,"Low",IF(Orders!$K703&gt;=200000,"High","Medium"))</f>
        <v>Medium</v>
      </c>
    </row>
    <row r="704" spans="1:12" x14ac:dyDescent="0.35">
      <c r="A704" s="11">
        <v>503</v>
      </c>
      <c r="B704" s="13" t="s">
        <v>2354</v>
      </c>
      <c r="C704" s="14">
        <v>43615</v>
      </c>
      <c r="D704" s="14">
        <v>43620</v>
      </c>
      <c r="E704" s="13" t="s">
        <v>19</v>
      </c>
      <c r="F704" s="13" t="s">
        <v>2355</v>
      </c>
      <c r="G704" s="15" t="str">
        <f>INDEX(Table12[[#This Row],[State]],MATCH(Orders!F704,Table12[[#This Row],[Customer ID]],0))</f>
        <v>Colorado</v>
      </c>
      <c r="H704" s="13" t="s">
        <v>2360</v>
      </c>
      <c r="I704" s="15">
        <v>2</v>
      </c>
      <c r="J704" s="13" t="s">
        <v>36</v>
      </c>
      <c r="K704" s="16">
        <v>801568</v>
      </c>
      <c r="L704" s="24" t="str">
        <f>IF(Orders!$K704&lt;=50,"Low",IF(Orders!$K704&gt;=200000,"High","Medium"))</f>
        <v>High</v>
      </c>
    </row>
    <row r="705" spans="1:12" x14ac:dyDescent="0.35">
      <c r="A705" s="12">
        <v>504</v>
      </c>
      <c r="B705" s="17" t="s">
        <v>2354</v>
      </c>
      <c r="C705" s="18">
        <v>43615</v>
      </c>
      <c r="D705" s="18">
        <v>43620</v>
      </c>
      <c r="E705" s="17" t="s">
        <v>19</v>
      </c>
      <c r="F705" s="17" t="s">
        <v>2355</v>
      </c>
      <c r="G705" s="19" t="str">
        <f>INDEX(Table12[[#This Row],[State]],MATCH(Orders!F705,Table12[[#This Row],[Customer ID]],0))</f>
        <v>Colorado</v>
      </c>
      <c r="H705" s="17" t="s">
        <v>1458</v>
      </c>
      <c r="I705" s="19">
        <v>3</v>
      </c>
      <c r="J705" s="17" t="s">
        <v>70</v>
      </c>
      <c r="K705" s="10">
        <v>2376</v>
      </c>
      <c r="L705" s="25" t="str">
        <f>IF(Orders!$K705&lt;=50,"Low",IF(Orders!$K705&gt;=200000,"High","Medium"))</f>
        <v>Medium</v>
      </c>
    </row>
    <row r="706" spans="1:12" x14ac:dyDescent="0.35">
      <c r="A706" s="11">
        <v>505</v>
      </c>
      <c r="B706" s="13" t="s">
        <v>2354</v>
      </c>
      <c r="C706" s="14">
        <v>43615</v>
      </c>
      <c r="D706" s="14">
        <v>43620</v>
      </c>
      <c r="E706" s="13" t="s">
        <v>19</v>
      </c>
      <c r="F706" s="13" t="s">
        <v>2355</v>
      </c>
      <c r="G706" s="15" t="str">
        <f>INDEX(Table12[[#This Row],[State]],MATCH(Orders!F706,Table12[[#This Row],[Customer ID]],0))</f>
        <v>Colorado</v>
      </c>
      <c r="H706" s="13" t="s">
        <v>497</v>
      </c>
      <c r="I706" s="15">
        <v>1</v>
      </c>
      <c r="J706" s="13" t="s">
        <v>70</v>
      </c>
      <c r="K706" s="16">
        <v>32792</v>
      </c>
      <c r="L706" s="24" t="str">
        <f>IF(Orders!$K706&lt;=50,"Low",IF(Orders!$K706&gt;=200000,"High","Medium"))</f>
        <v>Medium</v>
      </c>
    </row>
    <row r="707" spans="1:12" x14ac:dyDescent="0.35">
      <c r="A707" s="12">
        <v>979</v>
      </c>
      <c r="B707" s="17" t="s">
        <v>2362</v>
      </c>
      <c r="C707" s="18">
        <v>43615</v>
      </c>
      <c r="D707" s="18">
        <v>43616</v>
      </c>
      <c r="E707" s="17" t="s">
        <v>38</v>
      </c>
      <c r="F707" s="17" t="s">
        <v>2363</v>
      </c>
      <c r="G707" s="19" t="str">
        <f>INDEX(Table12[[#This Row],[State]],MATCH(Orders!F707,Table12[[#This Row],[Customer ID]],0))</f>
        <v>North Carolina</v>
      </c>
      <c r="H707" s="17" t="s">
        <v>2366</v>
      </c>
      <c r="I707" s="19">
        <v>2</v>
      </c>
      <c r="J707" s="17" t="s">
        <v>36</v>
      </c>
      <c r="K707" s="10">
        <v>3282</v>
      </c>
      <c r="L707" s="25" t="str">
        <f>IF(Orders!$K707&lt;=50,"Low",IF(Orders!$K707&gt;=200000,"High","Medium"))</f>
        <v>Medium</v>
      </c>
    </row>
    <row r="708" spans="1:12" x14ac:dyDescent="0.35">
      <c r="A708" s="11">
        <v>1234</v>
      </c>
      <c r="B708" s="13" t="s">
        <v>2368</v>
      </c>
      <c r="C708" s="14">
        <v>43615</v>
      </c>
      <c r="D708" s="14">
        <v>43617</v>
      </c>
      <c r="E708" s="13" t="s">
        <v>38</v>
      </c>
      <c r="F708" s="13" t="s">
        <v>2369</v>
      </c>
      <c r="G708" s="15" t="str">
        <f>INDEX(Table12[[#This Row],[State]],MATCH(Orders!F708,Table12[[#This Row],[Customer ID]],0))</f>
        <v>Ohio</v>
      </c>
      <c r="H708" s="13" t="s">
        <v>2371</v>
      </c>
      <c r="I708" s="15">
        <v>2</v>
      </c>
      <c r="J708" s="13" t="s">
        <v>31</v>
      </c>
      <c r="K708" s="16">
        <v>839988</v>
      </c>
      <c r="L708" s="24" t="str">
        <f>IF(Orders!$K708&lt;=50,"Low",IF(Orders!$K708&gt;=200000,"High","Medium"))</f>
        <v>High</v>
      </c>
    </row>
    <row r="709" spans="1:12" x14ac:dyDescent="0.35">
      <c r="A709" s="12">
        <v>5301</v>
      </c>
      <c r="B709" s="17" t="s">
        <v>2373</v>
      </c>
      <c r="C709" s="18">
        <v>43615</v>
      </c>
      <c r="D709" s="18">
        <v>43619</v>
      </c>
      <c r="E709" s="17" t="s">
        <v>19</v>
      </c>
      <c r="F709" s="17" t="s">
        <v>2163</v>
      </c>
      <c r="G709" s="19" t="str">
        <f>INDEX(Table12[[#This Row],[State]],MATCH(Orders!F709,Table12[[#This Row],[Customer ID]],0))</f>
        <v>Virginia</v>
      </c>
      <c r="H709" s="17" t="s">
        <v>2374</v>
      </c>
      <c r="I709" s="19">
        <v>10</v>
      </c>
      <c r="J709" s="17" t="s">
        <v>31</v>
      </c>
      <c r="K709" s="10">
        <v>2275.5</v>
      </c>
      <c r="L709" s="25" t="str">
        <f>IF(Orders!$K709&lt;=50,"Low",IF(Orders!$K709&gt;=200000,"High","Medium"))</f>
        <v>Medium</v>
      </c>
    </row>
    <row r="710" spans="1:12" x14ac:dyDescent="0.35">
      <c r="A710" s="11">
        <v>5302</v>
      </c>
      <c r="B710" s="13" t="s">
        <v>2373</v>
      </c>
      <c r="C710" s="14">
        <v>43615</v>
      </c>
      <c r="D710" s="14">
        <v>43619</v>
      </c>
      <c r="E710" s="13" t="s">
        <v>19</v>
      </c>
      <c r="F710" s="13" t="s">
        <v>2163</v>
      </c>
      <c r="G710" s="15" t="str">
        <f>INDEX(Table12[[#This Row],[State]],MATCH(Orders!F710,Table12[[#This Row],[Customer ID]],0))</f>
        <v>Virginia</v>
      </c>
      <c r="H710" s="13" t="s">
        <v>2376</v>
      </c>
      <c r="I710" s="15">
        <v>6</v>
      </c>
      <c r="J710" s="13" t="s">
        <v>70</v>
      </c>
      <c r="K710" s="16">
        <v>1979.7</v>
      </c>
      <c r="L710" s="24" t="str">
        <f>IF(Orders!$K710&lt;=50,"Low",IF(Orders!$K710&gt;=200000,"High","Medium"))</f>
        <v>Medium</v>
      </c>
    </row>
    <row r="711" spans="1:12" x14ac:dyDescent="0.35">
      <c r="A711" s="12">
        <v>5303</v>
      </c>
      <c r="B711" s="17" t="s">
        <v>2373</v>
      </c>
      <c r="C711" s="18">
        <v>43615</v>
      </c>
      <c r="D711" s="18">
        <v>43619</v>
      </c>
      <c r="E711" s="17" t="s">
        <v>19</v>
      </c>
      <c r="F711" s="17" t="s">
        <v>2163</v>
      </c>
      <c r="G711" s="19" t="str">
        <f>INDEX(Table12[[#This Row],[State]],MATCH(Orders!F711,Table12[[#This Row],[Customer ID]],0))</f>
        <v>Virginia</v>
      </c>
      <c r="H711" s="17" t="s">
        <v>1305</v>
      </c>
      <c r="I711" s="19">
        <v>6</v>
      </c>
      <c r="J711" s="17" t="s">
        <v>36</v>
      </c>
      <c r="K711" s="10">
        <v>62.1</v>
      </c>
      <c r="L711" s="25" t="str">
        <f>IF(Orders!$K711&lt;=50,"Low",IF(Orders!$K711&gt;=200000,"High","Medium"))</f>
        <v>Medium</v>
      </c>
    </row>
    <row r="712" spans="1:12" x14ac:dyDescent="0.35">
      <c r="A712" s="11">
        <v>5471</v>
      </c>
      <c r="B712" s="13" t="s">
        <v>2378</v>
      </c>
      <c r="C712" s="14">
        <v>43615</v>
      </c>
      <c r="D712" s="14">
        <v>43620</v>
      </c>
      <c r="E712" s="13" t="s">
        <v>19</v>
      </c>
      <c r="F712" s="13" t="s">
        <v>2379</v>
      </c>
      <c r="G712" s="15" t="str">
        <f>INDEX(Table12[[#This Row],[State]],MATCH(Orders!F712,Table12[[#This Row],[Customer ID]],0))</f>
        <v>Ohio</v>
      </c>
      <c r="H712" s="13" t="s">
        <v>962</v>
      </c>
      <c r="I712" s="15">
        <v>5</v>
      </c>
      <c r="J712" s="13" t="s">
        <v>31</v>
      </c>
      <c r="K712" s="16">
        <v>123.92</v>
      </c>
      <c r="L712" s="24" t="str">
        <f>IF(Orders!$K712&lt;=50,"Low",IF(Orders!$K712&gt;=200000,"High","Medium"))</f>
        <v>Medium</v>
      </c>
    </row>
    <row r="713" spans="1:12" x14ac:dyDescent="0.35">
      <c r="A713" s="12">
        <v>7067</v>
      </c>
      <c r="B713" s="17" t="s">
        <v>2382</v>
      </c>
      <c r="C713" s="18">
        <v>43615</v>
      </c>
      <c r="D713" s="18">
        <v>43619</v>
      </c>
      <c r="E713" s="17" t="s">
        <v>19</v>
      </c>
      <c r="F713" s="17" t="s">
        <v>2383</v>
      </c>
      <c r="G713" s="19" t="str">
        <f>INDEX(Table12[[#This Row],[State]],MATCH(Orders!F713,Table12[[#This Row],[Customer ID]],0))</f>
        <v>California</v>
      </c>
      <c r="H713" s="17" t="s">
        <v>2385</v>
      </c>
      <c r="I713" s="19">
        <v>6</v>
      </c>
      <c r="J713" s="17" t="s">
        <v>70</v>
      </c>
      <c r="K713" s="10">
        <v>38.880000000000003</v>
      </c>
      <c r="L713" s="25" t="str">
        <f>IF(Orders!$K713&lt;=50,"Low",IF(Orders!$K713&gt;=200000,"High","Medium"))</f>
        <v>Low</v>
      </c>
    </row>
    <row r="714" spans="1:12" x14ac:dyDescent="0.35">
      <c r="A714" s="11">
        <v>7254</v>
      </c>
      <c r="B714" s="13" t="s">
        <v>2387</v>
      </c>
      <c r="C714" s="14">
        <v>43615</v>
      </c>
      <c r="D714" s="14">
        <v>43620</v>
      </c>
      <c r="E714" s="13" t="s">
        <v>19</v>
      </c>
      <c r="F714" s="13" t="s">
        <v>2388</v>
      </c>
      <c r="G714" s="15" t="str">
        <f>INDEX(Table12[[#This Row],[State]],MATCH(Orders!F714,Table12[[#This Row],[Customer ID]],0))</f>
        <v>Wisconsin</v>
      </c>
      <c r="H714" s="13" t="s">
        <v>2391</v>
      </c>
      <c r="I714" s="15">
        <v>3</v>
      </c>
      <c r="J714" s="13" t="s">
        <v>31</v>
      </c>
      <c r="K714" s="16">
        <v>364.74</v>
      </c>
      <c r="L714" s="24" t="str">
        <f>IF(Orders!$K714&lt;=50,"Low",IF(Orders!$K714&gt;=200000,"High","Medium"))</f>
        <v>Medium</v>
      </c>
    </row>
    <row r="715" spans="1:12" x14ac:dyDescent="0.35">
      <c r="A715" s="12">
        <v>7255</v>
      </c>
      <c r="B715" s="17" t="s">
        <v>2387</v>
      </c>
      <c r="C715" s="18">
        <v>43615</v>
      </c>
      <c r="D715" s="18">
        <v>43620</v>
      </c>
      <c r="E715" s="17" t="s">
        <v>19</v>
      </c>
      <c r="F715" s="17" t="s">
        <v>2388</v>
      </c>
      <c r="G715" s="19" t="str">
        <f>INDEX(Table12[[#This Row],[State]],MATCH(Orders!F715,Table12[[#This Row],[Customer ID]],0))</f>
        <v>Wisconsin</v>
      </c>
      <c r="H715" s="17" t="s">
        <v>946</v>
      </c>
      <c r="I715" s="19">
        <v>5</v>
      </c>
      <c r="J715" s="17" t="s">
        <v>70</v>
      </c>
      <c r="K715" s="10">
        <v>47.4</v>
      </c>
      <c r="L715" s="25" t="str">
        <f>IF(Orders!$K715&lt;=50,"Low",IF(Orders!$K715&gt;=200000,"High","Medium"))</f>
        <v>Low</v>
      </c>
    </row>
    <row r="716" spans="1:12" x14ac:dyDescent="0.35">
      <c r="A716" s="11">
        <v>7256</v>
      </c>
      <c r="B716" s="13" t="s">
        <v>2387</v>
      </c>
      <c r="C716" s="14">
        <v>43615</v>
      </c>
      <c r="D716" s="14">
        <v>43620</v>
      </c>
      <c r="E716" s="13" t="s">
        <v>19</v>
      </c>
      <c r="F716" s="13" t="s">
        <v>2388</v>
      </c>
      <c r="G716" s="15" t="str">
        <f>INDEX(Table12[[#This Row],[State]],MATCH(Orders!F716,Table12[[#This Row],[Customer ID]],0))</f>
        <v>Wisconsin</v>
      </c>
      <c r="H716" s="13" t="s">
        <v>2393</v>
      </c>
      <c r="I716" s="15">
        <v>4</v>
      </c>
      <c r="J716" s="13" t="s">
        <v>31</v>
      </c>
      <c r="K716" s="16">
        <v>49.76</v>
      </c>
      <c r="L716" s="24" t="str">
        <f>IF(Orders!$K716&lt;=50,"Low",IF(Orders!$K716&gt;=200000,"High","Medium"))</f>
        <v>Low</v>
      </c>
    </row>
    <row r="717" spans="1:12" x14ac:dyDescent="0.35">
      <c r="A717" s="12">
        <v>7257</v>
      </c>
      <c r="B717" s="17" t="s">
        <v>2387</v>
      </c>
      <c r="C717" s="18">
        <v>43615</v>
      </c>
      <c r="D717" s="18">
        <v>43620</v>
      </c>
      <c r="E717" s="17" t="s">
        <v>19</v>
      </c>
      <c r="F717" s="17" t="s">
        <v>2388</v>
      </c>
      <c r="G717" s="19" t="str">
        <f>INDEX(Table12[[#This Row],[State]],MATCH(Orders!F717,Table12[[#This Row],[Customer ID]],0))</f>
        <v>Wisconsin</v>
      </c>
      <c r="H717" s="17" t="s">
        <v>2350</v>
      </c>
      <c r="I717" s="19">
        <v>2</v>
      </c>
      <c r="J717" s="17" t="s">
        <v>70</v>
      </c>
      <c r="K717" s="10">
        <v>5.56</v>
      </c>
      <c r="L717" s="25" t="str">
        <f>IF(Orders!$K717&lt;=50,"Low",IF(Orders!$K717&gt;=200000,"High","Medium"))</f>
        <v>Low</v>
      </c>
    </row>
    <row r="718" spans="1:12" x14ac:dyDescent="0.35">
      <c r="A718" s="11">
        <v>7258</v>
      </c>
      <c r="B718" s="13" t="s">
        <v>2387</v>
      </c>
      <c r="C718" s="14">
        <v>43615</v>
      </c>
      <c r="D718" s="14">
        <v>43620</v>
      </c>
      <c r="E718" s="13" t="s">
        <v>19</v>
      </c>
      <c r="F718" s="13" t="s">
        <v>2388</v>
      </c>
      <c r="G718" s="15" t="str">
        <f>INDEX(Table12[[#This Row],[State]],MATCH(Orders!F718,Table12[[#This Row],[Customer ID]],0))</f>
        <v>Wisconsin</v>
      </c>
      <c r="H718" s="13" t="s">
        <v>2305</v>
      </c>
      <c r="I718" s="15">
        <v>6</v>
      </c>
      <c r="J718" s="13" t="s">
        <v>70</v>
      </c>
      <c r="K718" s="16">
        <v>629.1</v>
      </c>
      <c r="L718" s="24" t="str">
        <f>IF(Orders!$K718&lt;=50,"Low",IF(Orders!$K718&gt;=200000,"High","Medium"))</f>
        <v>Medium</v>
      </c>
    </row>
    <row r="719" spans="1:12" x14ac:dyDescent="0.35">
      <c r="A719" s="12">
        <v>7259</v>
      </c>
      <c r="B719" s="17" t="s">
        <v>2387</v>
      </c>
      <c r="C719" s="18">
        <v>43615</v>
      </c>
      <c r="D719" s="18">
        <v>43620</v>
      </c>
      <c r="E719" s="17" t="s">
        <v>19</v>
      </c>
      <c r="F719" s="17" t="s">
        <v>2388</v>
      </c>
      <c r="G719" s="19" t="str">
        <f>INDEX(Table12[[#This Row],[State]],MATCH(Orders!F719,Table12[[#This Row],[Customer ID]],0))</f>
        <v>Wisconsin</v>
      </c>
      <c r="H719" s="17" t="s">
        <v>2395</v>
      </c>
      <c r="I719" s="19">
        <v>5</v>
      </c>
      <c r="J719" s="17" t="s">
        <v>70</v>
      </c>
      <c r="K719" s="10">
        <v>14.7</v>
      </c>
      <c r="L719" s="25" t="str">
        <f>IF(Orders!$K719&lt;=50,"Low",IF(Orders!$K719&gt;=200000,"High","Medium"))</f>
        <v>Low</v>
      </c>
    </row>
    <row r="720" spans="1:12" x14ac:dyDescent="0.35">
      <c r="A720" s="11">
        <v>7260</v>
      </c>
      <c r="B720" s="13" t="s">
        <v>2387</v>
      </c>
      <c r="C720" s="14">
        <v>43615</v>
      </c>
      <c r="D720" s="14">
        <v>43620</v>
      </c>
      <c r="E720" s="13" t="s">
        <v>19</v>
      </c>
      <c r="F720" s="13" t="s">
        <v>2388</v>
      </c>
      <c r="G720" s="15" t="str">
        <f>INDEX(Table12[[#This Row],[State]],MATCH(Orders!F720,Table12[[#This Row],[Customer ID]],0))</f>
        <v>Wisconsin</v>
      </c>
      <c r="H720" s="13" t="s">
        <v>2397</v>
      </c>
      <c r="I720" s="15">
        <v>7</v>
      </c>
      <c r="J720" s="13" t="s">
        <v>31</v>
      </c>
      <c r="K720" s="16">
        <v>45.36</v>
      </c>
      <c r="L720" s="24" t="str">
        <f>IF(Orders!$K720&lt;=50,"Low",IF(Orders!$K720&gt;=200000,"High","Medium"))</f>
        <v>Low</v>
      </c>
    </row>
    <row r="721" spans="1:12" x14ac:dyDescent="0.35">
      <c r="A721" s="12">
        <v>7261</v>
      </c>
      <c r="B721" s="17" t="s">
        <v>2387</v>
      </c>
      <c r="C721" s="18">
        <v>43615</v>
      </c>
      <c r="D721" s="18">
        <v>43620</v>
      </c>
      <c r="E721" s="17" t="s">
        <v>19</v>
      </c>
      <c r="F721" s="17" t="s">
        <v>2388</v>
      </c>
      <c r="G721" s="19" t="str">
        <f>INDEX(Table12[[#This Row],[State]],MATCH(Orders!F721,Table12[[#This Row],[Customer ID]],0))</f>
        <v>Wisconsin</v>
      </c>
      <c r="H721" s="17" t="s">
        <v>2399</v>
      </c>
      <c r="I721" s="19">
        <v>1</v>
      </c>
      <c r="J721" s="17" t="s">
        <v>70</v>
      </c>
      <c r="K721" s="10">
        <v>125.99</v>
      </c>
      <c r="L721" s="25" t="str">
        <f>IF(Orders!$K721&lt;=50,"Low",IF(Orders!$K721&gt;=200000,"High","Medium"))</f>
        <v>Medium</v>
      </c>
    </row>
    <row r="722" spans="1:12" x14ac:dyDescent="0.35">
      <c r="A722" s="11">
        <v>7409</v>
      </c>
      <c r="B722" s="13" t="s">
        <v>2401</v>
      </c>
      <c r="C722" s="14">
        <v>43615</v>
      </c>
      <c r="D722" s="14">
        <v>43622</v>
      </c>
      <c r="E722" s="13" t="s">
        <v>19</v>
      </c>
      <c r="F722" s="13" t="s">
        <v>751</v>
      </c>
      <c r="G722" s="15" t="str">
        <f>INDEX(Table12[[#This Row],[State]],MATCH(Orders!F722,Table12[[#This Row],[Customer ID]],0))</f>
        <v>California</v>
      </c>
      <c r="H722" s="13" t="s">
        <v>2310</v>
      </c>
      <c r="I722" s="15">
        <v>8</v>
      </c>
      <c r="J722" s="13" t="s">
        <v>70</v>
      </c>
      <c r="K722" s="16">
        <v>167.84</v>
      </c>
      <c r="L722" s="24" t="str">
        <f>IF(Orders!$K722&lt;=50,"Low",IF(Orders!$K722&gt;=200000,"High","Medium"))</f>
        <v>Medium</v>
      </c>
    </row>
    <row r="723" spans="1:12" x14ac:dyDescent="0.35">
      <c r="A723" s="12">
        <v>8296</v>
      </c>
      <c r="B723" s="17" t="s">
        <v>2402</v>
      </c>
      <c r="C723" s="18">
        <v>43615</v>
      </c>
      <c r="D723" s="18">
        <v>43619</v>
      </c>
      <c r="E723" s="17" t="s">
        <v>19</v>
      </c>
      <c r="F723" s="17" t="s">
        <v>1450</v>
      </c>
      <c r="G723" s="19" t="str">
        <f>INDEX(Table12[[#This Row],[State]],MATCH(Orders!F723,Table12[[#This Row],[Customer ID]],0))</f>
        <v>Virginia</v>
      </c>
      <c r="H723" s="17" t="s">
        <v>2403</v>
      </c>
      <c r="I723" s="19">
        <v>9</v>
      </c>
      <c r="J723" s="17" t="s">
        <v>70</v>
      </c>
      <c r="K723" s="10">
        <v>26.55</v>
      </c>
      <c r="L723" s="25" t="str">
        <f>IF(Orders!$K723&lt;=50,"Low",IF(Orders!$K723&gt;=200000,"High","Medium"))</f>
        <v>Low</v>
      </c>
    </row>
    <row r="724" spans="1:12" x14ac:dyDescent="0.35">
      <c r="A724" s="11">
        <v>8297</v>
      </c>
      <c r="B724" s="13" t="s">
        <v>2402</v>
      </c>
      <c r="C724" s="14">
        <v>43615</v>
      </c>
      <c r="D724" s="14">
        <v>43619</v>
      </c>
      <c r="E724" s="13" t="s">
        <v>19</v>
      </c>
      <c r="F724" s="13" t="s">
        <v>1450</v>
      </c>
      <c r="G724" s="15" t="str">
        <f>INDEX(Table12[[#This Row],[State]],MATCH(Orders!F724,Table12[[#This Row],[Customer ID]],0))</f>
        <v>Virginia</v>
      </c>
      <c r="H724" s="13" t="s">
        <v>2405</v>
      </c>
      <c r="I724" s="15">
        <v>2</v>
      </c>
      <c r="J724" s="13" t="s">
        <v>31</v>
      </c>
      <c r="K724" s="16">
        <v>111.98</v>
      </c>
      <c r="L724" s="24" t="str">
        <f>IF(Orders!$K724&lt;=50,"Low",IF(Orders!$K724&gt;=200000,"High","Medium"))</f>
        <v>Medium</v>
      </c>
    </row>
    <row r="725" spans="1:12" x14ac:dyDescent="0.35">
      <c r="A725" s="12">
        <v>9718</v>
      </c>
      <c r="B725" s="17" t="s">
        <v>2407</v>
      </c>
      <c r="C725" s="18">
        <v>43615</v>
      </c>
      <c r="D725" s="18">
        <v>43616</v>
      </c>
      <c r="E725" s="17" t="s">
        <v>208</v>
      </c>
      <c r="F725" s="17" t="s">
        <v>2408</v>
      </c>
      <c r="G725" s="19" t="str">
        <f>INDEX(Table12[[#This Row],[State]],MATCH(Orders!F725,Table12[[#This Row],[Customer ID]],0))</f>
        <v>Texas</v>
      </c>
      <c r="H725" s="17" t="s">
        <v>2410</v>
      </c>
      <c r="I725" s="19">
        <v>5</v>
      </c>
      <c r="J725" s="17" t="s">
        <v>70</v>
      </c>
      <c r="K725" s="10">
        <v>79.959999999999994</v>
      </c>
      <c r="L725" s="25" t="str">
        <f>IF(Orders!$K725&lt;=50,"Low",IF(Orders!$K725&gt;=200000,"High","Medium"))</f>
        <v>Medium</v>
      </c>
    </row>
    <row r="726" spans="1:12" x14ac:dyDescent="0.35">
      <c r="A726" s="11">
        <v>9719</v>
      </c>
      <c r="B726" s="13" t="s">
        <v>2407</v>
      </c>
      <c r="C726" s="14">
        <v>43615</v>
      </c>
      <c r="D726" s="14">
        <v>43616</v>
      </c>
      <c r="E726" s="13" t="s">
        <v>208</v>
      </c>
      <c r="F726" s="13" t="s">
        <v>2408</v>
      </c>
      <c r="G726" s="15" t="str">
        <f>INDEX(Table12[[#This Row],[State]],MATCH(Orders!F726,Table12[[#This Row],[Customer ID]],0))</f>
        <v>Texas</v>
      </c>
      <c r="H726" s="13" t="s">
        <v>2405</v>
      </c>
      <c r="I726" s="15">
        <v>5</v>
      </c>
      <c r="J726" s="13" t="s">
        <v>70</v>
      </c>
      <c r="K726" s="16">
        <v>223.96</v>
      </c>
      <c r="L726" s="24" t="str">
        <f>IF(Orders!$K726&lt;=50,"Low",IF(Orders!$K726&gt;=200000,"High","Medium"))</f>
        <v>Medium</v>
      </c>
    </row>
    <row r="727" spans="1:12" x14ac:dyDescent="0.35">
      <c r="A727" s="12">
        <v>8901</v>
      </c>
      <c r="B727" s="17" t="s">
        <v>2412</v>
      </c>
      <c r="C727" s="18">
        <v>43616</v>
      </c>
      <c r="D727" s="18">
        <v>43620</v>
      </c>
      <c r="E727" s="17" t="s">
        <v>19</v>
      </c>
      <c r="F727" s="17" t="s">
        <v>1500</v>
      </c>
      <c r="G727" s="19" t="str">
        <f>INDEX(Table12[[#This Row],[State]],MATCH(Orders!F727,Table12[[#This Row],[Customer ID]],0))</f>
        <v>Illinois</v>
      </c>
      <c r="H727" s="17" t="s">
        <v>2414</v>
      </c>
      <c r="I727" s="19">
        <v>3</v>
      </c>
      <c r="J727" s="17" t="s">
        <v>31</v>
      </c>
      <c r="K727" s="10">
        <v>32064</v>
      </c>
      <c r="L727" s="25" t="str">
        <f>IF(Orders!$K727&lt;=50,"Low",IF(Orders!$K727&gt;=200000,"High","Medium"))</f>
        <v>Medium</v>
      </c>
    </row>
    <row r="728" spans="1:12" x14ac:dyDescent="0.35">
      <c r="A728" s="11">
        <v>8902</v>
      </c>
      <c r="B728" s="13" t="s">
        <v>2412</v>
      </c>
      <c r="C728" s="14">
        <v>43616</v>
      </c>
      <c r="D728" s="14">
        <v>43620</v>
      </c>
      <c r="E728" s="13" t="s">
        <v>19</v>
      </c>
      <c r="F728" s="13" t="s">
        <v>1500</v>
      </c>
      <c r="G728" s="15" t="str">
        <f>INDEX(Table12[[#This Row],[State]],MATCH(Orders!F728,Table12[[#This Row],[Customer ID]],0))</f>
        <v>Illinois</v>
      </c>
      <c r="H728" s="13" t="s">
        <v>2416</v>
      </c>
      <c r="I728" s="15">
        <v>4</v>
      </c>
      <c r="J728" s="13" t="s">
        <v>70</v>
      </c>
      <c r="K728" s="16">
        <v>18496</v>
      </c>
      <c r="L728" s="24" t="str">
        <f>IF(Orders!$K728&lt;=50,"Low",IF(Orders!$K728&gt;=200000,"High","Medium"))</f>
        <v>Medium</v>
      </c>
    </row>
    <row r="729" spans="1:12" x14ac:dyDescent="0.35">
      <c r="A729" s="12">
        <v>8903</v>
      </c>
      <c r="B729" s="17" t="s">
        <v>2412</v>
      </c>
      <c r="C729" s="18">
        <v>43616</v>
      </c>
      <c r="D729" s="18">
        <v>43620</v>
      </c>
      <c r="E729" s="17" t="s">
        <v>19</v>
      </c>
      <c r="F729" s="17" t="s">
        <v>1500</v>
      </c>
      <c r="G729" s="19" t="str">
        <f>INDEX(Table12[[#This Row],[State]],MATCH(Orders!F729,Table12[[#This Row],[Customer ID]],0))</f>
        <v>Illinois</v>
      </c>
      <c r="H729" s="17" t="s">
        <v>2418</v>
      </c>
      <c r="I729" s="19">
        <v>3</v>
      </c>
      <c r="J729" s="17" t="s">
        <v>70</v>
      </c>
      <c r="K729" s="10">
        <v>191079</v>
      </c>
      <c r="L729" s="25" t="str">
        <f>IF(Orders!$K729&lt;=50,"Low",IF(Orders!$K729&gt;=200000,"High","Medium"))</f>
        <v>Medium</v>
      </c>
    </row>
    <row r="730" spans="1:12" x14ac:dyDescent="0.35">
      <c r="A730" s="11">
        <v>8904</v>
      </c>
      <c r="B730" s="13" t="s">
        <v>2412</v>
      </c>
      <c r="C730" s="14">
        <v>43616</v>
      </c>
      <c r="D730" s="14">
        <v>43620</v>
      </c>
      <c r="E730" s="13" t="s">
        <v>19</v>
      </c>
      <c r="F730" s="13" t="s">
        <v>1500</v>
      </c>
      <c r="G730" s="15" t="str">
        <f>INDEX(Table12[[#This Row],[State]],MATCH(Orders!F730,Table12[[#This Row],[Customer ID]],0))</f>
        <v>Illinois</v>
      </c>
      <c r="H730" s="13" t="s">
        <v>119</v>
      </c>
      <c r="I730" s="15">
        <v>2</v>
      </c>
      <c r="J730" s="13" t="s">
        <v>31</v>
      </c>
      <c r="K730" s="16">
        <v>10368</v>
      </c>
      <c r="L730" s="24" t="str">
        <f>IF(Orders!$K730&lt;=50,"Low",IF(Orders!$K730&gt;=200000,"High","Medium"))</f>
        <v>Medium</v>
      </c>
    </row>
    <row r="731" spans="1:12" x14ac:dyDescent="0.35">
      <c r="A731" s="12">
        <v>9631</v>
      </c>
      <c r="B731" s="17" t="s">
        <v>2420</v>
      </c>
      <c r="C731" s="18">
        <v>43616</v>
      </c>
      <c r="D731" s="18">
        <v>43622</v>
      </c>
      <c r="E731" s="17" t="s">
        <v>19</v>
      </c>
      <c r="F731" s="17" t="s">
        <v>113</v>
      </c>
      <c r="G731" s="19" t="str">
        <f>INDEX(Table12[[#This Row],[State]],MATCH(Orders!F731,Table12[[#This Row],[Customer ID]],0))</f>
        <v>New York</v>
      </c>
      <c r="H731" s="17" t="s">
        <v>2421</v>
      </c>
      <c r="I731" s="19">
        <v>3</v>
      </c>
      <c r="J731" s="17" t="s">
        <v>70</v>
      </c>
      <c r="K731" s="10">
        <v>7152</v>
      </c>
      <c r="L731" s="25" t="str">
        <f>IF(Orders!$K731&lt;=50,"Low",IF(Orders!$K731&gt;=200000,"High","Medium"))</f>
        <v>Medium</v>
      </c>
    </row>
    <row r="732" spans="1:12" x14ac:dyDescent="0.35">
      <c r="A732" s="11">
        <v>9632</v>
      </c>
      <c r="B732" s="13" t="s">
        <v>2420</v>
      </c>
      <c r="C732" s="14">
        <v>43616</v>
      </c>
      <c r="D732" s="14">
        <v>43622</v>
      </c>
      <c r="E732" s="13" t="s">
        <v>19</v>
      </c>
      <c r="F732" s="13" t="s">
        <v>113</v>
      </c>
      <c r="G732" s="15" t="str">
        <f>INDEX(Table12[[#This Row],[State]],MATCH(Orders!F732,Table12[[#This Row],[Customer ID]],0))</f>
        <v>New York</v>
      </c>
      <c r="H732" s="13" t="s">
        <v>2423</v>
      </c>
      <c r="I732" s="15">
        <v>6</v>
      </c>
      <c r="J732" s="13" t="s">
        <v>70</v>
      </c>
      <c r="K732" s="16">
        <v>179.7</v>
      </c>
      <c r="L732" s="24" t="str">
        <f>IF(Orders!$K732&lt;=50,"Low",IF(Orders!$K732&gt;=200000,"High","Medium"))</f>
        <v>Medium</v>
      </c>
    </row>
    <row r="733" spans="1:12" x14ac:dyDescent="0.35">
      <c r="A733" s="12">
        <v>2851</v>
      </c>
      <c r="B733" s="17" t="s">
        <v>2425</v>
      </c>
      <c r="C733" s="18">
        <v>43618</v>
      </c>
      <c r="D733" s="18">
        <v>43621</v>
      </c>
      <c r="E733" s="17" t="s">
        <v>38</v>
      </c>
      <c r="F733" s="17" t="s">
        <v>2426</v>
      </c>
      <c r="G733" s="19" t="str">
        <f>INDEX(Table12[[#This Row],[State]],MATCH(Orders!F733,Table12[[#This Row],[Customer ID]],0))</f>
        <v>Pennsylvania</v>
      </c>
      <c r="H733" s="17" t="s">
        <v>624</v>
      </c>
      <c r="I733" s="19">
        <v>1</v>
      </c>
      <c r="J733" s="17" t="s">
        <v>31</v>
      </c>
      <c r="K733" s="10">
        <v>64784</v>
      </c>
      <c r="L733" s="25" t="str">
        <f>IF(Orders!$K733&lt;=50,"Low",IF(Orders!$K733&gt;=200000,"High","Medium"))</f>
        <v>Medium</v>
      </c>
    </row>
    <row r="734" spans="1:12" x14ac:dyDescent="0.35">
      <c r="A734" s="11">
        <v>7211</v>
      </c>
      <c r="B734" s="13" t="s">
        <v>2428</v>
      </c>
      <c r="C734" s="14">
        <v>43618</v>
      </c>
      <c r="D734" s="14">
        <v>43622</v>
      </c>
      <c r="E734" s="13" t="s">
        <v>19</v>
      </c>
      <c r="F734" s="13" t="s">
        <v>1001</v>
      </c>
      <c r="G734" s="15" t="str">
        <f>INDEX(Table12[[#This Row],[State]],MATCH(Orders!F734,Table12[[#This Row],[Customer ID]],0))</f>
        <v>Washington</v>
      </c>
      <c r="H734" s="13" t="s">
        <v>2429</v>
      </c>
      <c r="I734" s="15">
        <v>3</v>
      </c>
      <c r="J734" s="13" t="s">
        <v>70</v>
      </c>
      <c r="K734" s="16">
        <v>30.18</v>
      </c>
      <c r="L734" s="24" t="str">
        <f>IF(Orders!$K734&lt;=50,"Low",IF(Orders!$K734&gt;=200000,"High","Medium"))</f>
        <v>Low</v>
      </c>
    </row>
    <row r="735" spans="1:12" x14ac:dyDescent="0.35">
      <c r="A735" s="12">
        <v>7212</v>
      </c>
      <c r="B735" s="17" t="s">
        <v>2428</v>
      </c>
      <c r="C735" s="18">
        <v>43618</v>
      </c>
      <c r="D735" s="18">
        <v>43622</v>
      </c>
      <c r="E735" s="17" t="s">
        <v>19</v>
      </c>
      <c r="F735" s="17" t="s">
        <v>1001</v>
      </c>
      <c r="G735" s="19" t="str">
        <f>INDEX(Table12[[#This Row],[State]],MATCH(Orders!F735,Table12[[#This Row],[Customer ID]],0))</f>
        <v>Washington</v>
      </c>
      <c r="H735" s="17" t="s">
        <v>2431</v>
      </c>
      <c r="I735" s="19">
        <v>12</v>
      </c>
      <c r="J735" s="17" t="s">
        <v>31</v>
      </c>
      <c r="K735" s="10">
        <v>51648</v>
      </c>
      <c r="L735" s="25" t="str">
        <f>IF(Orders!$K735&lt;=50,"Low",IF(Orders!$K735&gt;=200000,"High","Medium"))</f>
        <v>Medium</v>
      </c>
    </row>
    <row r="736" spans="1:12" x14ac:dyDescent="0.35">
      <c r="A736" s="11">
        <v>7213</v>
      </c>
      <c r="B736" s="13" t="s">
        <v>2428</v>
      </c>
      <c r="C736" s="14">
        <v>43618</v>
      </c>
      <c r="D736" s="14">
        <v>43622</v>
      </c>
      <c r="E736" s="13" t="s">
        <v>19</v>
      </c>
      <c r="F736" s="13" t="s">
        <v>1001</v>
      </c>
      <c r="G736" s="15" t="str">
        <f>INDEX(Table12[[#This Row],[State]],MATCH(Orders!F736,Table12[[#This Row],[Customer ID]],0))</f>
        <v>Washington</v>
      </c>
      <c r="H736" s="13" t="s">
        <v>2433</v>
      </c>
      <c r="I736" s="15">
        <v>3</v>
      </c>
      <c r="J736" s="13" t="s">
        <v>70</v>
      </c>
      <c r="K736" s="16">
        <v>11232</v>
      </c>
      <c r="L736" s="24" t="str">
        <f>IF(Orders!$K736&lt;=50,"Low",IF(Orders!$K736&gt;=200000,"High","Medium"))</f>
        <v>Medium</v>
      </c>
    </row>
    <row r="737" spans="1:12" x14ac:dyDescent="0.35">
      <c r="A737" s="12">
        <v>9938</v>
      </c>
      <c r="B737" s="17" t="s">
        <v>2435</v>
      </c>
      <c r="C737" s="18">
        <v>43619</v>
      </c>
      <c r="D737" s="18">
        <v>43622</v>
      </c>
      <c r="E737" s="17" t="s">
        <v>94</v>
      </c>
      <c r="F737" s="17" t="s">
        <v>2191</v>
      </c>
      <c r="G737" s="19" t="str">
        <f>INDEX(Table12[[#This Row],[State]],MATCH(Orders!F737,Table12[[#This Row],[Customer ID]],0))</f>
        <v>California</v>
      </c>
      <c r="H737" s="17" t="s">
        <v>1915</v>
      </c>
      <c r="I737" s="19">
        <v>2</v>
      </c>
      <c r="J737" s="17" t="s">
        <v>70</v>
      </c>
      <c r="K737" s="10">
        <v>71088</v>
      </c>
      <c r="L737" s="25" t="str">
        <f>IF(Orders!$K737&lt;=50,"Low",IF(Orders!$K737&gt;=200000,"High","Medium"))</f>
        <v>Medium</v>
      </c>
    </row>
    <row r="738" spans="1:12" x14ac:dyDescent="0.35">
      <c r="A738" s="11">
        <v>70</v>
      </c>
      <c r="B738" s="13" t="s">
        <v>2436</v>
      </c>
      <c r="C738" s="14">
        <v>43620</v>
      </c>
      <c r="D738" s="14">
        <v>43622</v>
      </c>
      <c r="E738" s="13" t="s">
        <v>38</v>
      </c>
      <c r="F738" s="13" t="s">
        <v>725</v>
      </c>
      <c r="G738" s="15" t="str">
        <f>INDEX(Table12[[#This Row],[State]],MATCH(Orders!F738,Table12[[#This Row],[Customer ID]],0))</f>
        <v>Virginia</v>
      </c>
      <c r="H738" s="13" t="s">
        <v>2437</v>
      </c>
      <c r="I738" s="15">
        <v>2</v>
      </c>
      <c r="J738" s="13" t="s">
        <v>70</v>
      </c>
      <c r="K738" s="16">
        <v>75.88</v>
      </c>
      <c r="L738" s="24" t="str">
        <f>IF(Orders!$K738&lt;=50,"Low",IF(Orders!$K738&gt;=200000,"High","Medium"))</f>
        <v>Medium</v>
      </c>
    </row>
    <row r="739" spans="1:12" x14ac:dyDescent="0.35">
      <c r="A739" s="12">
        <v>238</v>
      </c>
      <c r="B739" s="17" t="s">
        <v>2439</v>
      </c>
      <c r="C739" s="18">
        <v>43620</v>
      </c>
      <c r="D739" s="18">
        <v>43625</v>
      </c>
      <c r="E739" s="17" t="s">
        <v>94</v>
      </c>
      <c r="F739" s="17" t="s">
        <v>2227</v>
      </c>
      <c r="G739" s="19" t="str">
        <f>INDEX(Table12[[#This Row],[State]],MATCH(Orders!F739,Table12[[#This Row],[Customer ID]],0))</f>
        <v>Illinois</v>
      </c>
      <c r="H739" s="17" t="s">
        <v>2440</v>
      </c>
      <c r="I739" s="19">
        <v>5</v>
      </c>
      <c r="J739" s="17" t="s">
        <v>31</v>
      </c>
      <c r="K739" s="10">
        <v>25.92</v>
      </c>
      <c r="L739" s="25" t="str">
        <f>IF(Orders!$K739&lt;=50,"Low",IF(Orders!$K739&gt;=200000,"High","Medium"))</f>
        <v>Low</v>
      </c>
    </row>
    <row r="740" spans="1:12" x14ac:dyDescent="0.35">
      <c r="A740" s="11">
        <v>239</v>
      </c>
      <c r="B740" s="13" t="s">
        <v>2439</v>
      </c>
      <c r="C740" s="14">
        <v>43620</v>
      </c>
      <c r="D740" s="14">
        <v>43625</v>
      </c>
      <c r="E740" s="13" t="s">
        <v>94</v>
      </c>
      <c r="F740" s="13" t="s">
        <v>2227</v>
      </c>
      <c r="G740" s="15" t="str">
        <f>INDEX(Table12[[#This Row],[State]],MATCH(Orders!F740,Table12[[#This Row],[Customer ID]],0))</f>
        <v>Illinois</v>
      </c>
      <c r="H740" s="13" t="s">
        <v>2168</v>
      </c>
      <c r="I740" s="15">
        <v>5</v>
      </c>
      <c r="J740" s="13" t="s">
        <v>70</v>
      </c>
      <c r="K740" s="16">
        <v>419.68</v>
      </c>
      <c r="L740" s="24" t="str">
        <f>IF(Orders!$K740&lt;=50,"Low",IF(Orders!$K740&gt;=200000,"High","Medium"))</f>
        <v>Medium</v>
      </c>
    </row>
    <row r="741" spans="1:12" x14ac:dyDescent="0.35">
      <c r="A741" s="12">
        <v>240</v>
      </c>
      <c r="B741" s="17" t="s">
        <v>2439</v>
      </c>
      <c r="C741" s="18">
        <v>43620</v>
      </c>
      <c r="D741" s="18">
        <v>43625</v>
      </c>
      <c r="E741" s="17" t="s">
        <v>94</v>
      </c>
      <c r="F741" s="17" t="s">
        <v>2227</v>
      </c>
      <c r="G741" s="19" t="str">
        <f>INDEX(Table12[[#This Row],[State]],MATCH(Orders!F741,Table12[[#This Row],[Customer ID]],0))</f>
        <v>Illinois</v>
      </c>
      <c r="H741" s="17" t="s">
        <v>2442</v>
      </c>
      <c r="I741" s="19">
        <v>3</v>
      </c>
      <c r="J741" s="17" t="s">
        <v>31</v>
      </c>
      <c r="K741" s="10">
        <v>11688</v>
      </c>
      <c r="L741" s="25" t="str">
        <f>IF(Orders!$K741&lt;=50,"Low",IF(Orders!$K741&gt;=200000,"High","Medium"))</f>
        <v>Medium</v>
      </c>
    </row>
    <row r="742" spans="1:12" x14ac:dyDescent="0.35">
      <c r="A742" s="11">
        <v>241</v>
      </c>
      <c r="B742" s="13" t="s">
        <v>2439</v>
      </c>
      <c r="C742" s="14">
        <v>43620</v>
      </c>
      <c r="D742" s="14">
        <v>43625</v>
      </c>
      <c r="E742" s="13" t="s">
        <v>94</v>
      </c>
      <c r="F742" s="13" t="s">
        <v>2227</v>
      </c>
      <c r="G742" s="15" t="str">
        <f>INDEX(Table12[[#This Row],[State]],MATCH(Orders!F742,Table12[[#This Row],[Customer ID]],0))</f>
        <v>Illinois</v>
      </c>
      <c r="H742" s="13" t="s">
        <v>2443</v>
      </c>
      <c r="I742" s="15">
        <v>2</v>
      </c>
      <c r="J742" s="13" t="s">
        <v>31</v>
      </c>
      <c r="K742" s="16">
        <v>31984</v>
      </c>
      <c r="L742" s="24" t="str">
        <f>IF(Orders!$K742&lt;=50,"Low",IF(Orders!$K742&gt;=200000,"High","Medium"))</f>
        <v>Medium</v>
      </c>
    </row>
    <row r="743" spans="1:12" x14ac:dyDescent="0.35">
      <c r="A743" s="12">
        <v>242</v>
      </c>
      <c r="B743" s="17" t="s">
        <v>2439</v>
      </c>
      <c r="C743" s="18">
        <v>43620</v>
      </c>
      <c r="D743" s="18">
        <v>43625</v>
      </c>
      <c r="E743" s="17" t="s">
        <v>94</v>
      </c>
      <c r="F743" s="17" t="s">
        <v>2227</v>
      </c>
      <c r="G743" s="19" t="str">
        <f>INDEX(Table12[[#This Row],[State]],MATCH(Orders!F743,Table12[[#This Row],[Customer ID]],0))</f>
        <v>Illinois</v>
      </c>
      <c r="H743" s="17" t="s">
        <v>2445</v>
      </c>
      <c r="I743" s="19">
        <v>5</v>
      </c>
      <c r="J743" s="17" t="s">
        <v>31</v>
      </c>
      <c r="K743" s="10">
        <v>177225</v>
      </c>
      <c r="L743" s="25" t="str">
        <f>IF(Orders!$K743&lt;=50,"Low",IF(Orders!$K743&gt;=200000,"High","Medium"))</f>
        <v>Medium</v>
      </c>
    </row>
    <row r="744" spans="1:12" x14ac:dyDescent="0.35">
      <c r="A744" s="11">
        <v>243</v>
      </c>
      <c r="B744" s="13" t="s">
        <v>2439</v>
      </c>
      <c r="C744" s="14">
        <v>43620</v>
      </c>
      <c r="D744" s="14">
        <v>43625</v>
      </c>
      <c r="E744" s="13" t="s">
        <v>94</v>
      </c>
      <c r="F744" s="13" t="s">
        <v>2227</v>
      </c>
      <c r="G744" s="15" t="str">
        <f>INDEX(Table12[[#This Row],[State]],MATCH(Orders!F744,Table12[[#This Row],[Customer ID]],0))</f>
        <v>Illinois</v>
      </c>
      <c r="H744" s="13" t="s">
        <v>2447</v>
      </c>
      <c r="I744" s="15">
        <v>3</v>
      </c>
      <c r="J744" s="13" t="s">
        <v>70</v>
      </c>
      <c r="K744" s="16">
        <v>4044</v>
      </c>
      <c r="L744" s="24" t="str">
        <f>IF(Orders!$K744&lt;=50,"Low",IF(Orders!$K744&gt;=200000,"High","Medium"))</f>
        <v>Medium</v>
      </c>
    </row>
    <row r="745" spans="1:12" x14ac:dyDescent="0.35">
      <c r="A745" s="12">
        <v>244</v>
      </c>
      <c r="B745" s="17" t="s">
        <v>2439</v>
      </c>
      <c r="C745" s="18">
        <v>43620</v>
      </c>
      <c r="D745" s="18">
        <v>43625</v>
      </c>
      <c r="E745" s="17" t="s">
        <v>94</v>
      </c>
      <c r="F745" s="17" t="s">
        <v>2227</v>
      </c>
      <c r="G745" s="19" t="str">
        <f>INDEX(Table12[[#This Row],[State]],MATCH(Orders!F745,Table12[[#This Row],[Customer ID]],0))</f>
        <v>Illinois</v>
      </c>
      <c r="H745" s="17" t="s">
        <v>2449</v>
      </c>
      <c r="I745" s="19">
        <v>2</v>
      </c>
      <c r="J745" s="17" t="s">
        <v>70</v>
      </c>
      <c r="K745" s="10">
        <v>7408</v>
      </c>
      <c r="L745" s="25" t="str">
        <f>IF(Orders!$K745&lt;=50,"Low",IF(Orders!$K745&gt;=200000,"High","Medium"))</f>
        <v>Medium</v>
      </c>
    </row>
    <row r="746" spans="1:12" x14ac:dyDescent="0.35">
      <c r="A746" s="11">
        <v>2602</v>
      </c>
      <c r="B746" s="13" t="s">
        <v>2451</v>
      </c>
      <c r="C746" s="14">
        <v>43620</v>
      </c>
      <c r="D746" s="14">
        <v>43620</v>
      </c>
      <c r="E746" s="13" t="s">
        <v>208</v>
      </c>
      <c r="F746" s="13" t="s">
        <v>2452</v>
      </c>
      <c r="G746" s="15" t="str">
        <f>INDEX(Table12[[#This Row],[State]],MATCH(Orders!F746,Table12[[#This Row],[Customer ID]],0))</f>
        <v>New York</v>
      </c>
      <c r="H746" s="13" t="s">
        <v>2454</v>
      </c>
      <c r="I746" s="15">
        <v>3</v>
      </c>
      <c r="J746" s="13" t="s">
        <v>70</v>
      </c>
      <c r="K746" s="16">
        <v>14.94</v>
      </c>
      <c r="L746" s="24" t="str">
        <f>IF(Orders!$K746&lt;=50,"Low",IF(Orders!$K746&gt;=200000,"High","Medium"))</f>
        <v>Low</v>
      </c>
    </row>
    <row r="747" spans="1:12" x14ac:dyDescent="0.35">
      <c r="A747" s="12">
        <v>2603</v>
      </c>
      <c r="B747" s="17" t="s">
        <v>2451</v>
      </c>
      <c r="C747" s="18">
        <v>43620</v>
      </c>
      <c r="D747" s="18">
        <v>43620</v>
      </c>
      <c r="E747" s="17" t="s">
        <v>208</v>
      </c>
      <c r="F747" s="17" t="s">
        <v>2452</v>
      </c>
      <c r="G747" s="19" t="str">
        <f>INDEX(Table12[[#This Row],[State]],MATCH(Orders!F747,Table12[[#This Row],[Customer ID]],0))</f>
        <v>New York</v>
      </c>
      <c r="H747" s="17" t="s">
        <v>2455</v>
      </c>
      <c r="I747" s="19">
        <v>3</v>
      </c>
      <c r="J747" s="17" t="s">
        <v>31</v>
      </c>
      <c r="K747" s="10">
        <v>1349.85</v>
      </c>
      <c r="L747" s="25" t="str">
        <f>IF(Orders!$K747&lt;=50,"Low",IF(Orders!$K747&gt;=200000,"High","Medium"))</f>
        <v>Medium</v>
      </c>
    </row>
    <row r="748" spans="1:12" x14ac:dyDescent="0.35">
      <c r="A748" s="11">
        <v>2604</v>
      </c>
      <c r="B748" s="13" t="s">
        <v>2451</v>
      </c>
      <c r="C748" s="14">
        <v>43620</v>
      </c>
      <c r="D748" s="14">
        <v>43620</v>
      </c>
      <c r="E748" s="13" t="s">
        <v>208</v>
      </c>
      <c r="F748" s="13" t="s">
        <v>2452</v>
      </c>
      <c r="G748" s="15" t="str">
        <f>INDEX(Table12[[#This Row],[State]],MATCH(Orders!F748,Table12[[#This Row],[Customer ID]],0))</f>
        <v>New York</v>
      </c>
      <c r="H748" s="13" t="s">
        <v>2457</v>
      </c>
      <c r="I748" s="15">
        <v>1</v>
      </c>
      <c r="J748" s="13" t="s">
        <v>70</v>
      </c>
      <c r="K748" s="16">
        <v>136784</v>
      </c>
      <c r="L748" s="24" t="str">
        <f>IF(Orders!$K748&lt;=50,"Low",IF(Orders!$K748&gt;=200000,"High","Medium"))</f>
        <v>Medium</v>
      </c>
    </row>
    <row r="749" spans="1:12" x14ac:dyDescent="0.35">
      <c r="A749" s="12">
        <v>2605</v>
      </c>
      <c r="B749" s="17" t="s">
        <v>2451</v>
      </c>
      <c r="C749" s="18">
        <v>43620</v>
      </c>
      <c r="D749" s="18">
        <v>43620</v>
      </c>
      <c r="E749" s="17" t="s">
        <v>208</v>
      </c>
      <c r="F749" s="17" t="s">
        <v>2452</v>
      </c>
      <c r="G749" s="19" t="str">
        <f>INDEX(Table12[[#This Row],[State]],MATCH(Orders!F749,Table12[[#This Row],[Customer ID]],0))</f>
        <v>New York</v>
      </c>
      <c r="H749" s="17" t="s">
        <v>2459</v>
      </c>
      <c r="I749" s="19">
        <v>4</v>
      </c>
      <c r="J749" s="17" t="s">
        <v>70</v>
      </c>
      <c r="K749" s="10">
        <v>61.12</v>
      </c>
      <c r="L749" s="25" t="str">
        <f>IF(Orders!$K749&lt;=50,"Low",IF(Orders!$K749&gt;=200000,"High","Medium"))</f>
        <v>Medium</v>
      </c>
    </row>
    <row r="750" spans="1:12" x14ac:dyDescent="0.35">
      <c r="A750" s="11">
        <v>1134</v>
      </c>
      <c r="B750" s="13" t="s">
        <v>2461</v>
      </c>
      <c r="C750" s="14">
        <v>43621</v>
      </c>
      <c r="D750" s="14">
        <v>43625</v>
      </c>
      <c r="E750" s="13" t="s">
        <v>19</v>
      </c>
      <c r="F750" s="13" t="s">
        <v>2462</v>
      </c>
      <c r="G750" s="15" t="str">
        <f>INDEX(Table12[[#This Row],[State]],MATCH(Orders!F750,Table12[[#This Row],[Customer ID]],0))</f>
        <v>Pennsylvania</v>
      </c>
      <c r="H750" s="13" t="s">
        <v>2464</v>
      </c>
      <c r="I750" s="15">
        <v>4</v>
      </c>
      <c r="J750" s="13" t="s">
        <v>70</v>
      </c>
      <c r="K750" s="16">
        <v>124608</v>
      </c>
      <c r="L750" s="24" t="str">
        <f>IF(Orders!$K750&lt;=50,"Low",IF(Orders!$K750&gt;=200000,"High","Medium"))</f>
        <v>Medium</v>
      </c>
    </row>
    <row r="751" spans="1:12" x14ac:dyDescent="0.35">
      <c r="A751" s="12">
        <v>1135</v>
      </c>
      <c r="B751" s="17" t="s">
        <v>2461</v>
      </c>
      <c r="C751" s="18">
        <v>43621</v>
      </c>
      <c r="D751" s="18">
        <v>43625</v>
      </c>
      <c r="E751" s="17" t="s">
        <v>19</v>
      </c>
      <c r="F751" s="17" t="s">
        <v>2462</v>
      </c>
      <c r="G751" s="19" t="str">
        <f>INDEX(Table12[[#This Row],[State]],MATCH(Orders!F751,Table12[[#This Row],[Customer ID]],0))</f>
        <v>Pennsylvania</v>
      </c>
      <c r="H751" s="17" t="s">
        <v>1848</v>
      </c>
      <c r="I751" s="19">
        <v>3</v>
      </c>
      <c r="J751" s="17" t="s">
        <v>70</v>
      </c>
      <c r="K751" s="10">
        <v>7.56</v>
      </c>
      <c r="L751" s="25" t="str">
        <f>IF(Orders!$K751&lt;=50,"Low",IF(Orders!$K751&gt;=200000,"High","Medium"))</f>
        <v>Low</v>
      </c>
    </row>
    <row r="752" spans="1:12" x14ac:dyDescent="0.35">
      <c r="A752" s="11">
        <v>3727</v>
      </c>
      <c r="B752" s="13" t="s">
        <v>2466</v>
      </c>
      <c r="C752" s="14">
        <v>43621</v>
      </c>
      <c r="D752" s="14">
        <v>43627</v>
      </c>
      <c r="E752" s="13" t="s">
        <v>19</v>
      </c>
      <c r="F752" s="13" t="s">
        <v>2467</v>
      </c>
      <c r="G752" s="15" t="str">
        <f>INDEX(Table12[[#This Row],[State]],MATCH(Orders!F752,Table12[[#This Row],[Customer ID]],0))</f>
        <v>Delaware</v>
      </c>
      <c r="H752" s="13" t="s">
        <v>669</v>
      </c>
      <c r="I752" s="15">
        <v>2</v>
      </c>
      <c r="J752" s="13" t="s">
        <v>70</v>
      </c>
      <c r="K752" s="16">
        <v>360.38</v>
      </c>
      <c r="L752" s="24" t="str">
        <f>IF(Orders!$K752&lt;=50,"Low",IF(Orders!$K752&gt;=200000,"High","Medium"))</f>
        <v>Medium</v>
      </c>
    </row>
    <row r="753" spans="1:12" x14ac:dyDescent="0.35">
      <c r="A753" s="12">
        <v>3728</v>
      </c>
      <c r="B753" s="17" t="s">
        <v>2466</v>
      </c>
      <c r="C753" s="18">
        <v>43621</v>
      </c>
      <c r="D753" s="18">
        <v>43627</v>
      </c>
      <c r="E753" s="17" t="s">
        <v>19</v>
      </c>
      <c r="F753" s="17" t="s">
        <v>2467</v>
      </c>
      <c r="G753" s="19" t="str">
        <f>INDEX(Table12[[#This Row],[State]],MATCH(Orders!F753,Table12[[#This Row],[Customer ID]],0))</f>
        <v>Delaware</v>
      </c>
      <c r="H753" s="17" t="s">
        <v>2469</v>
      </c>
      <c r="I753" s="19">
        <v>2</v>
      </c>
      <c r="J753" s="17" t="s">
        <v>31</v>
      </c>
      <c r="K753" s="10">
        <v>11.16</v>
      </c>
      <c r="L753" s="25" t="str">
        <f>IF(Orders!$K753&lt;=50,"Low",IF(Orders!$K753&gt;=200000,"High","Medium"))</f>
        <v>Low</v>
      </c>
    </row>
    <row r="754" spans="1:12" x14ac:dyDescent="0.35">
      <c r="A754" s="11">
        <v>3729</v>
      </c>
      <c r="B754" s="13" t="s">
        <v>2466</v>
      </c>
      <c r="C754" s="14">
        <v>43621</v>
      </c>
      <c r="D754" s="14">
        <v>43627</v>
      </c>
      <c r="E754" s="13" t="s">
        <v>19</v>
      </c>
      <c r="F754" s="13" t="s">
        <v>2467</v>
      </c>
      <c r="G754" s="15" t="str">
        <f>INDEX(Table12[[#This Row],[State]],MATCH(Orders!F754,Table12[[#This Row],[Customer ID]],0))</f>
        <v>Delaware</v>
      </c>
      <c r="H754" s="13" t="s">
        <v>2471</v>
      </c>
      <c r="I754" s="15">
        <v>3</v>
      </c>
      <c r="J754" s="13" t="s">
        <v>70</v>
      </c>
      <c r="K754" s="16">
        <v>14.94</v>
      </c>
      <c r="L754" s="24" t="str">
        <f>IF(Orders!$K754&lt;=50,"Low",IF(Orders!$K754&gt;=200000,"High","Medium"))</f>
        <v>Low</v>
      </c>
    </row>
    <row r="755" spans="1:12" x14ac:dyDescent="0.35">
      <c r="A755" s="12">
        <v>5523</v>
      </c>
      <c r="B755" s="17" t="s">
        <v>2473</v>
      </c>
      <c r="C755" s="18">
        <v>43621</v>
      </c>
      <c r="D755" s="18">
        <v>43623</v>
      </c>
      <c r="E755" s="17" t="s">
        <v>38</v>
      </c>
      <c r="F755" s="17" t="s">
        <v>2474</v>
      </c>
      <c r="G755" s="19" t="str">
        <f>INDEX(Table12[[#This Row],[State]],MATCH(Orders!F755,Table12[[#This Row],[Customer ID]],0))</f>
        <v>California</v>
      </c>
      <c r="H755" s="17" t="s">
        <v>2477</v>
      </c>
      <c r="I755" s="19">
        <v>6</v>
      </c>
      <c r="J755" s="17" t="s">
        <v>70</v>
      </c>
      <c r="K755" s="10">
        <v>21552</v>
      </c>
      <c r="L755" s="25" t="str">
        <f>IF(Orders!$K755&lt;=50,"Low",IF(Orders!$K755&gt;=200000,"High","Medium"))</f>
        <v>Medium</v>
      </c>
    </row>
    <row r="756" spans="1:12" x14ac:dyDescent="0.35">
      <c r="A756" s="11">
        <v>5524</v>
      </c>
      <c r="B756" s="13" t="s">
        <v>2473</v>
      </c>
      <c r="C756" s="14">
        <v>43621</v>
      </c>
      <c r="D756" s="14">
        <v>43623</v>
      </c>
      <c r="E756" s="13" t="s">
        <v>38</v>
      </c>
      <c r="F756" s="13" t="s">
        <v>2474</v>
      </c>
      <c r="G756" s="15" t="str">
        <f>INDEX(Table12[[#This Row],[State]],MATCH(Orders!F756,Table12[[#This Row],[Customer ID]],0))</f>
        <v>California</v>
      </c>
      <c r="H756" s="13" t="s">
        <v>2478</v>
      </c>
      <c r="I756" s="15">
        <v>4</v>
      </c>
      <c r="J756" s="13" t="s">
        <v>31</v>
      </c>
      <c r="K756" s="16">
        <v>58.24</v>
      </c>
      <c r="L756" s="24" t="str">
        <f>IF(Orders!$K756&lt;=50,"Low",IF(Orders!$K756&gt;=200000,"High","Medium"))</f>
        <v>Medium</v>
      </c>
    </row>
    <row r="757" spans="1:12" x14ac:dyDescent="0.35">
      <c r="A757" s="12">
        <v>9375</v>
      </c>
      <c r="B757" s="17" t="s">
        <v>2480</v>
      </c>
      <c r="C757" s="18">
        <v>43621</v>
      </c>
      <c r="D757" s="18">
        <v>43625</v>
      </c>
      <c r="E757" s="17" t="s">
        <v>19</v>
      </c>
      <c r="F757" s="17" t="s">
        <v>2481</v>
      </c>
      <c r="G757" s="19" t="str">
        <f>INDEX(Table12[[#This Row],[State]],MATCH(Orders!F757,Table12[[#This Row],[Customer ID]],0))</f>
        <v>Washington</v>
      </c>
      <c r="H757" s="17" t="s">
        <v>2483</v>
      </c>
      <c r="I757" s="19">
        <v>6</v>
      </c>
      <c r="J757" s="17" t="s">
        <v>70</v>
      </c>
      <c r="K757" s="10">
        <v>61.38</v>
      </c>
      <c r="L757" s="25" t="str">
        <f>IF(Orders!$K757&lt;=50,"Low",IF(Orders!$K757&gt;=200000,"High","Medium"))</f>
        <v>Medium</v>
      </c>
    </row>
    <row r="758" spans="1:12" x14ac:dyDescent="0.35">
      <c r="A758" s="11">
        <v>265</v>
      </c>
      <c r="B758" s="13" t="s">
        <v>2485</v>
      </c>
      <c r="C758" s="14">
        <v>43622</v>
      </c>
      <c r="D758" s="14">
        <v>43629</v>
      </c>
      <c r="E758" s="13" t="s">
        <v>19</v>
      </c>
      <c r="F758" s="13" t="s">
        <v>209</v>
      </c>
      <c r="G758" s="15" t="str">
        <f>INDEX(Table12[[#This Row],[State]],MATCH(Orders!F758,Table12[[#This Row],[Customer ID]],0))</f>
        <v>Illinois</v>
      </c>
      <c r="H758" s="13" t="s">
        <v>1900</v>
      </c>
      <c r="I758" s="15">
        <v>4</v>
      </c>
      <c r="J758" s="13" t="s">
        <v>70</v>
      </c>
      <c r="K758" s="16">
        <v>328224</v>
      </c>
      <c r="L758" s="24" t="str">
        <f>IF(Orders!$K758&lt;=50,"Low",IF(Orders!$K758&gt;=200000,"High","Medium"))</f>
        <v>High</v>
      </c>
    </row>
    <row r="759" spans="1:12" x14ac:dyDescent="0.35">
      <c r="A759" s="12">
        <v>434</v>
      </c>
      <c r="B759" s="17" t="s">
        <v>2486</v>
      </c>
      <c r="C759" s="18">
        <v>43622</v>
      </c>
      <c r="D759" s="18">
        <v>43623</v>
      </c>
      <c r="E759" s="17" t="s">
        <v>38</v>
      </c>
      <c r="F759" s="17" t="s">
        <v>1110</v>
      </c>
      <c r="G759" s="19" t="str">
        <f>INDEX(Table12[[#This Row],[State]],MATCH(Orders!F759,Table12[[#This Row],[Customer ID]],0))</f>
        <v>Massachusetts</v>
      </c>
      <c r="H759" s="17" t="s">
        <v>2488</v>
      </c>
      <c r="I759" s="19">
        <v>5</v>
      </c>
      <c r="J759" s="17" t="s">
        <v>70</v>
      </c>
      <c r="K759" s="10">
        <v>714.3</v>
      </c>
      <c r="L759" s="25" t="str">
        <f>IF(Orders!$K759&lt;=50,"Low",IF(Orders!$K759&gt;=200000,"High","Medium"))</f>
        <v>Medium</v>
      </c>
    </row>
    <row r="760" spans="1:12" x14ac:dyDescent="0.35">
      <c r="A760" s="11">
        <v>5085</v>
      </c>
      <c r="B760" s="13" t="s">
        <v>2490</v>
      </c>
      <c r="C760" s="14">
        <v>43622</v>
      </c>
      <c r="D760" s="14">
        <v>43625</v>
      </c>
      <c r="E760" s="13" t="s">
        <v>94</v>
      </c>
      <c r="F760" s="13" t="s">
        <v>2491</v>
      </c>
      <c r="G760" s="15" t="str">
        <f>INDEX(Table12[[#This Row],[State]],MATCH(Orders!F760,Table12[[#This Row],[Customer ID]],0))</f>
        <v>Massachusetts</v>
      </c>
      <c r="H760" s="13" t="s">
        <v>177</v>
      </c>
      <c r="I760" s="15">
        <v>4</v>
      </c>
      <c r="J760" s="13" t="s">
        <v>70</v>
      </c>
      <c r="K760" s="16">
        <v>105.52</v>
      </c>
      <c r="L760" s="24" t="str">
        <f>IF(Orders!$K760&lt;=50,"Low",IF(Orders!$K760&gt;=200000,"High","Medium"))</f>
        <v>Medium</v>
      </c>
    </row>
    <row r="761" spans="1:12" x14ac:dyDescent="0.35">
      <c r="A761" s="12">
        <v>5532</v>
      </c>
      <c r="B761" s="17" t="s">
        <v>2493</v>
      </c>
      <c r="C761" s="18">
        <v>43622</v>
      </c>
      <c r="D761" s="18">
        <v>43623</v>
      </c>
      <c r="E761" s="17" t="s">
        <v>38</v>
      </c>
      <c r="F761" s="17" t="s">
        <v>954</v>
      </c>
      <c r="G761" s="19" t="str">
        <f>INDEX(Table12[[#This Row],[State]],MATCH(Orders!F761,Table12[[#This Row],[Customer ID]],0))</f>
        <v>Arkansas</v>
      </c>
      <c r="H761" s="17" t="s">
        <v>1354</v>
      </c>
      <c r="I761" s="19">
        <v>6</v>
      </c>
      <c r="J761" s="17" t="s">
        <v>70</v>
      </c>
      <c r="K761" s="10">
        <v>179.94</v>
      </c>
      <c r="L761" s="25" t="str">
        <f>IF(Orders!$K761&lt;=50,"Low",IF(Orders!$K761&gt;=200000,"High","Medium"))</f>
        <v>Medium</v>
      </c>
    </row>
    <row r="762" spans="1:12" x14ac:dyDescent="0.35">
      <c r="A762" s="11">
        <v>5533</v>
      </c>
      <c r="B762" s="13" t="s">
        <v>2493</v>
      </c>
      <c r="C762" s="14">
        <v>43622</v>
      </c>
      <c r="D762" s="14">
        <v>43623</v>
      </c>
      <c r="E762" s="13" t="s">
        <v>38</v>
      </c>
      <c r="F762" s="13" t="s">
        <v>954</v>
      </c>
      <c r="G762" s="15" t="str">
        <f>INDEX(Table12[[#This Row],[State]],MATCH(Orders!F762,Table12[[#This Row],[Customer ID]],0))</f>
        <v>Arkansas</v>
      </c>
      <c r="H762" s="13" t="s">
        <v>922</v>
      </c>
      <c r="I762" s="15">
        <v>3</v>
      </c>
      <c r="J762" s="13" t="s">
        <v>70</v>
      </c>
      <c r="K762" s="16">
        <v>26.85</v>
      </c>
      <c r="L762" s="24" t="str">
        <f>IF(Orders!$K762&lt;=50,"Low",IF(Orders!$K762&gt;=200000,"High","Medium"))</f>
        <v>Low</v>
      </c>
    </row>
    <row r="763" spans="1:12" x14ac:dyDescent="0.35">
      <c r="A763" s="12">
        <v>5534</v>
      </c>
      <c r="B763" s="17" t="s">
        <v>2493</v>
      </c>
      <c r="C763" s="18">
        <v>43622</v>
      </c>
      <c r="D763" s="18">
        <v>43623</v>
      </c>
      <c r="E763" s="17" t="s">
        <v>38</v>
      </c>
      <c r="F763" s="17" t="s">
        <v>954</v>
      </c>
      <c r="G763" s="19" t="str">
        <f>INDEX(Table12[[#This Row],[State]],MATCH(Orders!F763,Table12[[#This Row],[Customer ID]],0))</f>
        <v>Arkansas</v>
      </c>
      <c r="H763" s="17" t="s">
        <v>1760</v>
      </c>
      <c r="I763" s="19">
        <v>3</v>
      </c>
      <c r="J763" s="17" t="s">
        <v>70</v>
      </c>
      <c r="K763" s="10">
        <v>323.37</v>
      </c>
      <c r="L763" s="25" t="str">
        <f>IF(Orders!$K763&lt;=50,"Low",IF(Orders!$K763&gt;=200000,"High","Medium"))</f>
        <v>Medium</v>
      </c>
    </row>
    <row r="764" spans="1:12" x14ac:dyDescent="0.35">
      <c r="A764" s="11">
        <v>5535</v>
      </c>
      <c r="B764" s="13" t="s">
        <v>2493</v>
      </c>
      <c r="C764" s="14">
        <v>43622</v>
      </c>
      <c r="D764" s="14">
        <v>43623</v>
      </c>
      <c r="E764" s="13" t="s">
        <v>38</v>
      </c>
      <c r="F764" s="13" t="s">
        <v>954</v>
      </c>
      <c r="G764" s="15" t="str">
        <f>INDEX(Table12[[#This Row],[State]],MATCH(Orders!F764,Table12[[#This Row],[Customer ID]],0))</f>
        <v>Arkansas</v>
      </c>
      <c r="H764" s="13" t="s">
        <v>2494</v>
      </c>
      <c r="I764" s="15">
        <v>3</v>
      </c>
      <c r="J764" s="13" t="s">
        <v>31</v>
      </c>
      <c r="K764" s="16">
        <v>59.94</v>
      </c>
      <c r="L764" s="24" t="str">
        <f>IF(Orders!$K764&lt;=50,"Low",IF(Orders!$K764&gt;=200000,"High","Medium"))</f>
        <v>Medium</v>
      </c>
    </row>
    <row r="765" spans="1:12" x14ac:dyDescent="0.35">
      <c r="A765" s="12">
        <v>5536</v>
      </c>
      <c r="B765" s="17" t="s">
        <v>2493</v>
      </c>
      <c r="C765" s="18">
        <v>43622</v>
      </c>
      <c r="D765" s="18">
        <v>43623</v>
      </c>
      <c r="E765" s="17" t="s">
        <v>38</v>
      </c>
      <c r="F765" s="17" t="s">
        <v>954</v>
      </c>
      <c r="G765" s="19" t="str">
        <f>INDEX(Table12[[#This Row],[State]],MATCH(Orders!F765,Table12[[#This Row],[Customer ID]],0))</f>
        <v>Arkansas</v>
      </c>
      <c r="H765" s="17" t="s">
        <v>2496</v>
      </c>
      <c r="I765" s="19">
        <v>3</v>
      </c>
      <c r="J765" s="17" t="s">
        <v>70</v>
      </c>
      <c r="K765" s="10">
        <v>64.14</v>
      </c>
      <c r="L765" s="25" t="str">
        <f>IF(Orders!$K765&lt;=50,"Low",IF(Orders!$K765&gt;=200000,"High","Medium"))</f>
        <v>Medium</v>
      </c>
    </row>
    <row r="766" spans="1:12" x14ac:dyDescent="0.35">
      <c r="A766" s="11">
        <v>5537</v>
      </c>
      <c r="B766" s="13" t="s">
        <v>2493</v>
      </c>
      <c r="C766" s="14">
        <v>43622</v>
      </c>
      <c r="D766" s="14">
        <v>43623</v>
      </c>
      <c r="E766" s="13" t="s">
        <v>38</v>
      </c>
      <c r="F766" s="13" t="s">
        <v>954</v>
      </c>
      <c r="G766" s="15" t="str">
        <f>INDEX(Table12[[#This Row],[State]],MATCH(Orders!F766,Table12[[#This Row],[Customer ID]],0))</f>
        <v>Arkansas</v>
      </c>
      <c r="H766" s="13" t="s">
        <v>1658</v>
      </c>
      <c r="I766" s="15">
        <v>3</v>
      </c>
      <c r="J766" s="13" t="s">
        <v>70</v>
      </c>
      <c r="K766" s="16">
        <v>11.67</v>
      </c>
      <c r="L766" s="24" t="str">
        <f>IF(Orders!$K766&lt;=50,"Low",IF(Orders!$K766&gt;=200000,"High","Medium"))</f>
        <v>Low</v>
      </c>
    </row>
    <row r="767" spans="1:12" x14ac:dyDescent="0.35">
      <c r="A767" s="12">
        <v>5538</v>
      </c>
      <c r="B767" s="17" t="s">
        <v>2493</v>
      </c>
      <c r="C767" s="18">
        <v>43622</v>
      </c>
      <c r="D767" s="18">
        <v>43623</v>
      </c>
      <c r="E767" s="17" t="s">
        <v>38</v>
      </c>
      <c r="F767" s="17" t="s">
        <v>954</v>
      </c>
      <c r="G767" s="19" t="str">
        <f>INDEX(Table12[[#This Row],[State]],MATCH(Orders!F767,Table12[[#This Row],[Customer ID]],0))</f>
        <v>Arkansas</v>
      </c>
      <c r="H767" s="17" t="s">
        <v>2498</v>
      </c>
      <c r="I767" s="19">
        <v>2</v>
      </c>
      <c r="J767" s="17" t="s">
        <v>31</v>
      </c>
      <c r="K767" s="10">
        <v>12.96</v>
      </c>
      <c r="L767" s="25" t="str">
        <f>IF(Orders!$K767&lt;=50,"Low",IF(Orders!$K767&gt;=200000,"High","Medium"))</f>
        <v>Low</v>
      </c>
    </row>
    <row r="768" spans="1:12" x14ac:dyDescent="0.35">
      <c r="A768" s="11">
        <v>9120</v>
      </c>
      <c r="B768" s="13" t="s">
        <v>2500</v>
      </c>
      <c r="C768" s="14">
        <v>43622</v>
      </c>
      <c r="D768" s="14">
        <v>43628</v>
      </c>
      <c r="E768" s="13" t="s">
        <v>19</v>
      </c>
      <c r="F768" s="13" t="s">
        <v>1543</v>
      </c>
      <c r="G768" s="15" t="str">
        <f>INDEX(Table12[[#This Row],[State]],MATCH(Orders!F768,Table12[[#This Row],[Customer ID]],0))</f>
        <v>California</v>
      </c>
      <c r="H768" s="13" t="s">
        <v>2501</v>
      </c>
      <c r="I768" s="15">
        <v>7</v>
      </c>
      <c r="J768" s="13" t="s">
        <v>70</v>
      </c>
      <c r="K768" s="16">
        <v>22.05</v>
      </c>
      <c r="L768" s="24" t="str">
        <f>IF(Orders!$K768&lt;=50,"Low",IF(Orders!$K768&gt;=200000,"High","Medium"))</f>
        <v>Low</v>
      </c>
    </row>
    <row r="769" spans="1:12" x14ac:dyDescent="0.35">
      <c r="A769" s="12">
        <v>9121</v>
      </c>
      <c r="B769" s="17" t="s">
        <v>2500</v>
      </c>
      <c r="C769" s="18">
        <v>43622</v>
      </c>
      <c r="D769" s="18">
        <v>43628</v>
      </c>
      <c r="E769" s="17" t="s">
        <v>19</v>
      </c>
      <c r="F769" s="17" t="s">
        <v>1543</v>
      </c>
      <c r="G769" s="19" t="str">
        <f>INDEX(Table12[[#This Row],[State]],MATCH(Orders!F769,Table12[[#This Row],[Customer ID]],0))</f>
        <v>California</v>
      </c>
      <c r="H769" s="17" t="s">
        <v>2503</v>
      </c>
      <c r="I769" s="19">
        <v>5</v>
      </c>
      <c r="J769" s="17" t="s">
        <v>70</v>
      </c>
      <c r="K769" s="10">
        <v>99.9</v>
      </c>
      <c r="L769" s="25" t="str">
        <f>IF(Orders!$K769&lt;=50,"Low",IF(Orders!$K769&gt;=200000,"High","Medium"))</f>
        <v>Medium</v>
      </c>
    </row>
    <row r="770" spans="1:12" x14ac:dyDescent="0.35">
      <c r="A770" s="11">
        <v>9661</v>
      </c>
      <c r="B770" s="13" t="s">
        <v>2505</v>
      </c>
      <c r="C770" s="14">
        <v>43622</v>
      </c>
      <c r="D770" s="14">
        <v>43627</v>
      </c>
      <c r="E770" s="13" t="s">
        <v>19</v>
      </c>
      <c r="F770" s="13" t="s">
        <v>1241</v>
      </c>
      <c r="G770" s="15" t="str">
        <f>INDEX(Table12[[#This Row],[State]],MATCH(Orders!F770,Table12[[#This Row],[Customer ID]],0))</f>
        <v>California</v>
      </c>
      <c r="H770" s="13" t="s">
        <v>2507</v>
      </c>
      <c r="I770" s="15">
        <v>9</v>
      </c>
      <c r="J770" s="13" t="s">
        <v>70</v>
      </c>
      <c r="K770" s="16">
        <v>3023928</v>
      </c>
      <c r="L770" s="24" t="str">
        <f>IF(Orders!$K770&lt;=50,"Low",IF(Orders!$K770&gt;=200000,"High","Medium"))</f>
        <v>High</v>
      </c>
    </row>
    <row r="771" spans="1:12" x14ac:dyDescent="0.35">
      <c r="A771" s="12">
        <v>9662</v>
      </c>
      <c r="B771" s="17" t="s">
        <v>2505</v>
      </c>
      <c r="C771" s="18">
        <v>43622</v>
      </c>
      <c r="D771" s="18">
        <v>43627</v>
      </c>
      <c r="E771" s="17" t="s">
        <v>19</v>
      </c>
      <c r="F771" s="17" t="s">
        <v>1241</v>
      </c>
      <c r="G771" s="19" t="str">
        <f>INDEX(Table12[[#This Row],[State]],MATCH(Orders!F771,Table12[[#This Row],[Customer ID]],0))</f>
        <v>California</v>
      </c>
      <c r="H771" s="17" t="s">
        <v>2509</v>
      </c>
      <c r="I771" s="19">
        <v>2</v>
      </c>
      <c r="J771" s="17" t="s">
        <v>31</v>
      </c>
      <c r="K771" s="10">
        <v>26.96</v>
      </c>
      <c r="L771" s="25" t="str">
        <f>IF(Orders!$K771&lt;=50,"Low",IF(Orders!$K771&gt;=200000,"High","Medium"))</f>
        <v>Low</v>
      </c>
    </row>
    <row r="772" spans="1:12" x14ac:dyDescent="0.35">
      <c r="A772" s="11">
        <v>9663</v>
      </c>
      <c r="B772" s="13" t="s">
        <v>2505</v>
      </c>
      <c r="C772" s="14">
        <v>43622</v>
      </c>
      <c r="D772" s="14">
        <v>43627</v>
      </c>
      <c r="E772" s="13" t="s">
        <v>19</v>
      </c>
      <c r="F772" s="13" t="s">
        <v>1241</v>
      </c>
      <c r="G772" s="15" t="str">
        <f>INDEX(Table12[[#This Row],[State]],MATCH(Orders!F772,Table12[[#This Row],[Customer ID]],0))</f>
        <v>California</v>
      </c>
      <c r="H772" s="13" t="s">
        <v>2511</v>
      </c>
      <c r="I772" s="15">
        <v>3</v>
      </c>
      <c r="J772" s="13" t="s">
        <v>31</v>
      </c>
      <c r="K772" s="16">
        <v>477.6</v>
      </c>
      <c r="L772" s="24" t="str">
        <f>IF(Orders!$K772&lt;=50,"Low",IF(Orders!$K772&gt;=200000,"High","Medium"))</f>
        <v>Medium</v>
      </c>
    </row>
    <row r="773" spans="1:12" x14ac:dyDescent="0.35">
      <c r="A773" s="12">
        <v>9898</v>
      </c>
      <c r="B773" s="17" t="s">
        <v>2513</v>
      </c>
      <c r="C773" s="18">
        <v>43622</v>
      </c>
      <c r="D773" s="18">
        <v>43626</v>
      </c>
      <c r="E773" s="17" t="s">
        <v>19</v>
      </c>
      <c r="F773" s="17" t="s">
        <v>2514</v>
      </c>
      <c r="G773" s="19" t="str">
        <f>INDEX(Table12[[#This Row],[State]],MATCH(Orders!F773,Table12[[#This Row],[Customer ID]],0))</f>
        <v>Ohio</v>
      </c>
      <c r="H773" s="17" t="s">
        <v>1096</v>
      </c>
      <c r="I773" s="19">
        <v>3</v>
      </c>
      <c r="J773" s="17" t="s">
        <v>70</v>
      </c>
      <c r="K773" s="10">
        <v>466.32</v>
      </c>
      <c r="L773" s="25" t="str">
        <f>IF(Orders!$K773&lt;=50,"Low",IF(Orders!$K773&gt;=200000,"High","Medium"))</f>
        <v>Medium</v>
      </c>
    </row>
    <row r="774" spans="1:12" x14ac:dyDescent="0.35">
      <c r="A774" s="11">
        <v>9899</v>
      </c>
      <c r="B774" s="13" t="s">
        <v>2513</v>
      </c>
      <c r="C774" s="14">
        <v>43622</v>
      </c>
      <c r="D774" s="14">
        <v>43626</v>
      </c>
      <c r="E774" s="13" t="s">
        <v>19</v>
      </c>
      <c r="F774" s="13" t="s">
        <v>2514</v>
      </c>
      <c r="G774" s="15" t="str">
        <f>INDEX(Table12[[#This Row],[State]],MATCH(Orders!F774,Table12[[#This Row],[Customer ID]],0))</f>
        <v>Ohio</v>
      </c>
      <c r="H774" s="13" t="s">
        <v>2516</v>
      </c>
      <c r="I774" s="15">
        <v>2</v>
      </c>
      <c r="J774" s="13" t="s">
        <v>31</v>
      </c>
      <c r="K774" s="16">
        <v>82.64</v>
      </c>
      <c r="L774" s="24" t="str">
        <f>IF(Orders!$K774&lt;=50,"Low",IF(Orders!$K774&gt;=200000,"High","Medium"))</f>
        <v>Medium</v>
      </c>
    </row>
    <row r="775" spans="1:12" x14ac:dyDescent="0.35">
      <c r="A775" s="12">
        <v>3149</v>
      </c>
      <c r="B775" s="17" t="s">
        <v>2518</v>
      </c>
      <c r="C775" s="18">
        <v>43623</v>
      </c>
      <c r="D775" s="18">
        <v>43626</v>
      </c>
      <c r="E775" s="17" t="s">
        <v>38</v>
      </c>
      <c r="F775" s="17" t="s">
        <v>562</v>
      </c>
      <c r="G775" s="19" t="str">
        <f>INDEX(Table12[[#This Row],[State]],MATCH(Orders!F775,Table12[[#This Row],[Customer ID]],0))</f>
        <v>New York</v>
      </c>
      <c r="H775" s="17" t="s">
        <v>1771</v>
      </c>
      <c r="I775" s="19">
        <v>5</v>
      </c>
      <c r="J775" s="17" t="s">
        <v>70</v>
      </c>
      <c r="K775" s="10">
        <v>32.4</v>
      </c>
      <c r="L775" s="25" t="str">
        <f>IF(Orders!$K775&lt;=50,"Low",IF(Orders!$K775&gt;=200000,"High","Medium"))</f>
        <v>Low</v>
      </c>
    </row>
    <row r="776" spans="1:12" x14ac:dyDescent="0.35">
      <c r="A776" s="11">
        <v>3577</v>
      </c>
      <c r="B776" s="13" t="s">
        <v>2519</v>
      </c>
      <c r="C776" s="14">
        <v>43623</v>
      </c>
      <c r="D776" s="14">
        <v>43627</v>
      </c>
      <c r="E776" s="13" t="s">
        <v>19</v>
      </c>
      <c r="F776" s="13" t="s">
        <v>2520</v>
      </c>
      <c r="G776" s="15" t="str">
        <f>INDEX(Table12[[#This Row],[State]],MATCH(Orders!F776,Table12[[#This Row],[Customer ID]],0))</f>
        <v>California</v>
      </c>
      <c r="H776" s="13" t="s">
        <v>1309</v>
      </c>
      <c r="I776" s="15">
        <v>1</v>
      </c>
      <c r="J776" s="13" t="s">
        <v>31</v>
      </c>
      <c r="K776" s="16">
        <v>4784</v>
      </c>
      <c r="L776" s="24" t="str">
        <f>IF(Orders!$K776&lt;=50,"Low",IF(Orders!$K776&gt;=200000,"High","Medium"))</f>
        <v>Medium</v>
      </c>
    </row>
    <row r="777" spans="1:12" x14ac:dyDescent="0.35">
      <c r="A777" s="12">
        <v>3578</v>
      </c>
      <c r="B777" s="17" t="s">
        <v>2519</v>
      </c>
      <c r="C777" s="18">
        <v>43623</v>
      </c>
      <c r="D777" s="18">
        <v>43627</v>
      </c>
      <c r="E777" s="17" t="s">
        <v>19</v>
      </c>
      <c r="F777" s="17" t="s">
        <v>2520</v>
      </c>
      <c r="G777" s="19" t="str">
        <f>INDEX(Table12[[#This Row],[State]],MATCH(Orders!F777,Table12[[#This Row],[Customer ID]],0))</f>
        <v>California</v>
      </c>
      <c r="H777" s="17" t="s">
        <v>2522</v>
      </c>
      <c r="I777" s="19">
        <v>1</v>
      </c>
      <c r="J777" s="17" t="s">
        <v>70</v>
      </c>
      <c r="K777" s="10">
        <v>4.7300000000000004</v>
      </c>
      <c r="L777" s="25" t="str">
        <f>IF(Orders!$K777&lt;=50,"Low",IF(Orders!$K777&gt;=200000,"High","Medium"))</f>
        <v>Low</v>
      </c>
    </row>
    <row r="778" spans="1:12" x14ac:dyDescent="0.35">
      <c r="A778" s="11">
        <v>9583</v>
      </c>
      <c r="B778" s="13" t="s">
        <v>2524</v>
      </c>
      <c r="C778" s="14">
        <v>43623</v>
      </c>
      <c r="D778" s="14">
        <v>43627</v>
      </c>
      <c r="E778" s="13" t="s">
        <v>19</v>
      </c>
      <c r="F778" s="13" t="s">
        <v>2525</v>
      </c>
      <c r="G778" s="15" t="str">
        <f>INDEX(Table12[[#This Row],[State]],MATCH(Orders!F778,Table12[[#This Row],[Customer ID]],0))</f>
        <v>Pennsylvania</v>
      </c>
      <c r="H778" s="13" t="s">
        <v>1559</v>
      </c>
      <c r="I778" s="15">
        <v>6</v>
      </c>
      <c r="J778" s="13" t="s">
        <v>70</v>
      </c>
      <c r="K778" s="16">
        <v>9648</v>
      </c>
      <c r="L778" s="24" t="str">
        <f>IF(Orders!$K778&lt;=50,"Low",IF(Orders!$K778&gt;=200000,"High","Medium"))</f>
        <v>Medium</v>
      </c>
    </row>
    <row r="779" spans="1:12" x14ac:dyDescent="0.35">
      <c r="A779" s="12">
        <v>1927</v>
      </c>
      <c r="B779" s="17" t="s">
        <v>2527</v>
      </c>
      <c r="C779" s="18">
        <v>43625</v>
      </c>
      <c r="D779" s="18">
        <v>43631</v>
      </c>
      <c r="E779" s="17" t="s">
        <v>19</v>
      </c>
      <c r="F779" s="17" t="s">
        <v>2528</v>
      </c>
      <c r="G779" s="19" t="str">
        <f>INDEX(Table12[[#This Row],[State]],MATCH(Orders!F779,Table12[[#This Row],[Customer ID]],0))</f>
        <v>California</v>
      </c>
      <c r="H779" s="17" t="s">
        <v>1928</v>
      </c>
      <c r="I779" s="19">
        <v>3</v>
      </c>
      <c r="J779" s="17" t="s">
        <v>70</v>
      </c>
      <c r="K779" s="10">
        <v>177.48</v>
      </c>
      <c r="L779" s="25" t="str">
        <f>IF(Orders!$K779&lt;=50,"Low",IF(Orders!$K779&gt;=200000,"High","Medium"))</f>
        <v>Medium</v>
      </c>
    </row>
    <row r="780" spans="1:12" x14ac:dyDescent="0.35">
      <c r="A780" s="11">
        <v>2839</v>
      </c>
      <c r="B780" s="13" t="s">
        <v>2530</v>
      </c>
      <c r="C780" s="14">
        <v>43625</v>
      </c>
      <c r="D780" s="14">
        <v>43628</v>
      </c>
      <c r="E780" s="13" t="s">
        <v>38</v>
      </c>
      <c r="F780" s="13" t="s">
        <v>2531</v>
      </c>
      <c r="G780" s="15" t="str">
        <f>INDEX(Table12[[#This Row],[State]],MATCH(Orders!F780,Table12[[#This Row],[Customer ID]],0))</f>
        <v>Florida</v>
      </c>
      <c r="H780" s="13" t="s">
        <v>2533</v>
      </c>
      <c r="I780" s="15">
        <v>2</v>
      </c>
      <c r="J780" s="13" t="s">
        <v>70</v>
      </c>
      <c r="K780" s="16">
        <v>695.7</v>
      </c>
      <c r="L780" s="24" t="str">
        <f>IF(Orders!$K780&lt;=50,"Low",IF(Orders!$K780&gt;=200000,"High","Medium"))</f>
        <v>Medium</v>
      </c>
    </row>
    <row r="781" spans="1:12" x14ac:dyDescent="0.35">
      <c r="A781" s="12">
        <v>5468</v>
      </c>
      <c r="B781" s="17" t="s">
        <v>2535</v>
      </c>
      <c r="C781" s="18">
        <v>43625</v>
      </c>
      <c r="D781" s="18">
        <v>43630</v>
      </c>
      <c r="E781" s="17" t="s">
        <v>19</v>
      </c>
      <c r="F781" s="17" t="s">
        <v>1210</v>
      </c>
      <c r="G781" s="19" t="str">
        <f>INDEX(Table12[[#This Row],[State]],MATCH(Orders!F781,Table12[[#This Row],[Customer ID]],0))</f>
        <v>California</v>
      </c>
      <c r="H781" s="17" t="s">
        <v>2536</v>
      </c>
      <c r="I781" s="19">
        <v>3</v>
      </c>
      <c r="J781" s="17" t="s">
        <v>70</v>
      </c>
      <c r="K781" s="10">
        <v>122352</v>
      </c>
      <c r="L781" s="25" t="str">
        <f>IF(Orders!$K781&lt;=50,"Low",IF(Orders!$K781&gt;=200000,"High","Medium"))</f>
        <v>Medium</v>
      </c>
    </row>
    <row r="782" spans="1:12" x14ac:dyDescent="0.35">
      <c r="A782" s="11">
        <v>6047</v>
      </c>
      <c r="B782" s="13" t="s">
        <v>2538</v>
      </c>
      <c r="C782" s="14">
        <v>43625</v>
      </c>
      <c r="D782" s="14">
        <v>43632</v>
      </c>
      <c r="E782" s="13" t="s">
        <v>19</v>
      </c>
      <c r="F782" s="13" t="s">
        <v>2539</v>
      </c>
      <c r="G782" s="15" t="str">
        <f>INDEX(Table12[[#This Row],[State]],MATCH(Orders!F782,Table12[[#This Row],[Customer ID]],0))</f>
        <v>Minnesota</v>
      </c>
      <c r="H782" s="13" t="s">
        <v>2542</v>
      </c>
      <c r="I782" s="15">
        <v>3</v>
      </c>
      <c r="J782" s="13" t="s">
        <v>70</v>
      </c>
      <c r="K782" s="16">
        <v>692.94</v>
      </c>
      <c r="L782" s="24" t="str">
        <f>IF(Orders!$K782&lt;=50,"Low",IF(Orders!$K782&gt;=200000,"High","Medium"))</f>
        <v>Medium</v>
      </c>
    </row>
    <row r="783" spans="1:12" x14ac:dyDescent="0.35">
      <c r="A783" s="12">
        <v>557</v>
      </c>
      <c r="B783" s="17" t="s">
        <v>2544</v>
      </c>
      <c r="C783" s="18">
        <v>43626</v>
      </c>
      <c r="D783" s="18">
        <v>43631</v>
      </c>
      <c r="E783" s="17" t="s">
        <v>19</v>
      </c>
      <c r="F783" s="17" t="s">
        <v>2545</v>
      </c>
      <c r="G783" s="19" t="str">
        <f>INDEX(Table12[[#This Row],[State]],MATCH(Orders!F783,Table12[[#This Row],[Customer ID]],0))</f>
        <v>California</v>
      </c>
      <c r="H783" s="17" t="s">
        <v>1305</v>
      </c>
      <c r="I783" s="19">
        <v>2</v>
      </c>
      <c r="J783" s="17" t="s">
        <v>70</v>
      </c>
      <c r="K783" s="10">
        <v>20.7</v>
      </c>
      <c r="L783" s="25" t="str">
        <f>IF(Orders!$K783&lt;=50,"Low",IF(Orders!$K783&gt;=200000,"High","Medium"))</f>
        <v>Low</v>
      </c>
    </row>
    <row r="784" spans="1:12" x14ac:dyDescent="0.35">
      <c r="A784" s="11">
        <v>558</v>
      </c>
      <c r="B784" s="13" t="s">
        <v>2544</v>
      </c>
      <c r="C784" s="14">
        <v>43626</v>
      </c>
      <c r="D784" s="14">
        <v>43631</v>
      </c>
      <c r="E784" s="13" t="s">
        <v>19</v>
      </c>
      <c r="F784" s="13" t="s">
        <v>2545</v>
      </c>
      <c r="G784" s="15" t="str">
        <f>INDEX(Table12[[#This Row],[State]],MATCH(Orders!F784,Table12[[#This Row],[Customer ID]],0))</f>
        <v>California</v>
      </c>
      <c r="H784" s="13" t="s">
        <v>392</v>
      </c>
      <c r="I784" s="15">
        <v>4</v>
      </c>
      <c r="J784" s="13" t="s">
        <v>31</v>
      </c>
      <c r="K784" s="16">
        <v>1335.68</v>
      </c>
      <c r="L784" s="24" t="str">
        <f>IF(Orders!$K784&lt;=50,"Low",IF(Orders!$K784&gt;=200000,"High","Medium"))</f>
        <v>Medium</v>
      </c>
    </row>
    <row r="785" spans="1:12" x14ac:dyDescent="0.35">
      <c r="A785" s="12">
        <v>559</v>
      </c>
      <c r="B785" s="17" t="s">
        <v>2544</v>
      </c>
      <c r="C785" s="18">
        <v>43626</v>
      </c>
      <c r="D785" s="18">
        <v>43631</v>
      </c>
      <c r="E785" s="17" t="s">
        <v>19</v>
      </c>
      <c r="F785" s="17" t="s">
        <v>2545</v>
      </c>
      <c r="G785" s="19" t="str">
        <f>INDEX(Table12[[#This Row],[State]],MATCH(Orders!F785,Table12[[#This Row],[Customer ID]],0))</f>
        <v>California</v>
      </c>
      <c r="H785" s="17" t="s">
        <v>1771</v>
      </c>
      <c r="I785" s="19">
        <v>5</v>
      </c>
      <c r="J785" s="17" t="s">
        <v>70</v>
      </c>
      <c r="K785" s="10">
        <v>32.4</v>
      </c>
      <c r="L785" s="25" t="str">
        <f>IF(Orders!$K785&lt;=50,"Low",IF(Orders!$K785&gt;=200000,"High","Medium"))</f>
        <v>Low</v>
      </c>
    </row>
    <row r="786" spans="1:12" x14ac:dyDescent="0.35">
      <c r="A786" s="11">
        <v>4583</v>
      </c>
      <c r="B786" s="13" t="s">
        <v>2547</v>
      </c>
      <c r="C786" s="14">
        <v>43626</v>
      </c>
      <c r="D786" s="14">
        <v>43628</v>
      </c>
      <c r="E786" s="13" t="s">
        <v>38</v>
      </c>
      <c r="F786" s="13" t="s">
        <v>166</v>
      </c>
      <c r="G786" s="15" t="str">
        <f>INDEX(Table12[[#This Row],[State]],MATCH(Orders!F786,Table12[[#This Row],[Customer ID]],0))</f>
        <v>Pennsylvania</v>
      </c>
      <c r="H786" s="13" t="s">
        <v>2548</v>
      </c>
      <c r="I786" s="15">
        <v>8</v>
      </c>
      <c r="J786" s="13" t="s">
        <v>70</v>
      </c>
      <c r="K786" s="16">
        <v>23616</v>
      </c>
      <c r="L786" s="24" t="str">
        <f>IF(Orders!$K786&lt;=50,"Low",IF(Orders!$K786&gt;=200000,"High","Medium"))</f>
        <v>Medium</v>
      </c>
    </row>
    <row r="787" spans="1:12" x14ac:dyDescent="0.35">
      <c r="A787" s="12">
        <v>2428</v>
      </c>
      <c r="B787" s="17" t="s">
        <v>2550</v>
      </c>
      <c r="C787" s="18">
        <v>43627</v>
      </c>
      <c r="D787" s="18">
        <v>43633</v>
      </c>
      <c r="E787" s="17" t="s">
        <v>19</v>
      </c>
      <c r="F787" s="17" t="s">
        <v>2551</v>
      </c>
      <c r="G787" s="19" t="str">
        <f>INDEX(Table12[[#This Row],[State]],MATCH(Orders!F787,Table12[[#This Row],[Customer ID]],0))</f>
        <v>Texas</v>
      </c>
      <c r="H787" s="17" t="s">
        <v>1906</v>
      </c>
      <c r="I787" s="19">
        <v>4</v>
      </c>
      <c r="J787" s="17" t="s">
        <v>70</v>
      </c>
      <c r="K787" s="10">
        <v>1344</v>
      </c>
      <c r="L787" s="25" t="str">
        <f>IF(Orders!$K787&lt;=50,"Low",IF(Orders!$K787&gt;=200000,"High","Medium"))</f>
        <v>Medium</v>
      </c>
    </row>
    <row r="788" spans="1:12" x14ac:dyDescent="0.35">
      <c r="A788" s="11">
        <v>2429</v>
      </c>
      <c r="B788" s="13" t="s">
        <v>2550</v>
      </c>
      <c r="C788" s="14">
        <v>43627</v>
      </c>
      <c r="D788" s="14">
        <v>43633</v>
      </c>
      <c r="E788" s="13" t="s">
        <v>19</v>
      </c>
      <c r="F788" s="13" t="s">
        <v>2551</v>
      </c>
      <c r="G788" s="15" t="str">
        <f>INDEX(Table12[[#This Row],[State]],MATCH(Orders!F788,Table12[[#This Row],[Customer ID]],0))</f>
        <v>Texas</v>
      </c>
      <c r="H788" s="13" t="s">
        <v>2553</v>
      </c>
      <c r="I788" s="15">
        <v>4</v>
      </c>
      <c r="J788" s="13" t="s">
        <v>31</v>
      </c>
      <c r="K788" s="16">
        <v>8272</v>
      </c>
      <c r="L788" s="24" t="str">
        <f>IF(Orders!$K788&lt;=50,"Low",IF(Orders!$K788&gt;=200000,"High","Medium"))</f>
        <v>Medium</v>
      </c>
    </row>
    <row r="789" spans="1:12" x14ac:dyDescent="0.35">
      <c r="A789" s="12">
        <v>2430</v>
      </c>
      <c r="B789" s="17" t="s">
        <v>2550</v>
      </c>
      <c r="C789" s="18">
        <v>43627</v>
      </c>
      <c r="D789" s="18">
        <v>43633</v>
      </c>
      <c r="E789" s="17" t="s">
        <v>19</v>
      </c>
      <c r="F789" s="17" t="s">
        <v>2551</v>
      </c>
      <c r="G789" s="19" t="str">
        <f>INDEX(Table12[[#This Row],[State]],MATCH(Orders!F789,Table12[[#This Row],[Customer ID]],0))</f>
        <v>Texas</v>
      </c>
      <c r="H789" s="17" t="s">
        <v>2555</v>
      </c>
      <c r="I789" s="19">
        <v>7</v>
      </c>
      <c r="J789" s="17" t="s">
        <v>31</v>
      </c>
      <c r="K789" s="10">
        <v>12544</v>
      </c>
      <c r="L789" s="25" t="str">
        <f>IF(Orders!$K789&lt;=50,"Low",IF(Orders!$K789&gt;=200000,"High","Medium"))</f>
        <v>Medium</v>
      </c>
    </row>
    <row r="790" spans="1:12" x14ac:dyDescent="0.35">
      <c r="A790" s="11">
        <v>2758</v>
      </c>
      <c r="B790" s="13" t="s">
        <v>2557</v>
      </c>
      <c r="C790" s="14">
        <v>43627</v>
      </c>
      <c r="D790" s="14">
        <v>43629</v>
      </c>
      <c r="E790" s="13" t="s">
        <v>94</v>
      </c>
      <c r="F790" s="13" t="s">
        <v>2558</v>
      </c>
      <c r="G790" s="15" t="str">
        <f>INDEX(Table12[[#This Row],[State]],MATCH(Orders!F790,Table12[[#This Row],[Customer ID]],0))</f>
        <v>New York</v>
      </c>
      <c r="H790" s="13" t="s">
        <v>2560</v>
      </c>
      <c r="I790" s="15">
        <v>3</v>
      </c>
      <c r="J790" s="13" t="s">
        <v>31</v>
      </c>
      <c r="K790" s="16">
        <v>239.97</v>
      </c>
      <c r="L790" s="24" t="str">
        <f>IF(Orders!$K790&lt;=50,"Low",IF(Orders!$K790&gt;=200000,"High","Medium"))</f>
        <v>Medium</v>
      </c>
    </row>
    <row r="791" spans="1:12" x14ac:dyDescent="0.35">
      <c r="A791" s="12">
        <v>5668</v>
      </c>
      <c r="B791" s="17" t="s">
        <v>2562</v>
      </c>
      <c r="C791" s="18">
        <v>43627</v>
      </c>
      <c r="D791" s="18">
        <v>43631</v>
      </c>
      <c r="E791" s="17" t="s">
        <v>19</v>
      </c>
      <c r="F791" s="17" t="s">
        <v>439</v>
      </c>
      <c r="G791" s="19" t="str">
        <f>INDEX(Table12[[#This Row],[State]],MATCH(Orders!F791,Table12[[#This Row],[Customer ID]],0))</f>
        <v>Washington</v>
      </c>
      <c r="H791" s="17" t="s">
        <v>2563</v>
      </c>
      <c r="I791" s="19">
        <v>2</v>
      </c>
      <c r="J791" s="17" t="s">
        <v>70</v>
      </c>
      <c r="K791" s="10">
        <v>14.62</v>
      </c>
      <c r="L791" s="25" t="str">
        <f>IF(Orders!$K791&lt;=50,"Low",IF(Orders!$K791&gt;=200000,"High","Medium"))</f>
        <v>Low</v>
      </c>
    </row>
    <row r="792" spans="1:12" x14ac:dyDescent="0.35">
      <c r="A792" s="11">
        <v>5669</v>
      </c>
      <c r="B792" s="13" t="s">
        <v>2562</v>
      </c>
      <c r="C792" s="14">
        <v>43627</v>
      </c>
      <c r="D792" s="14">
        <v>43631</v>
      </c>
      <c r="E792" s="13" t="s">
        <v>19</v>
      </c>
      <c r="F792" s="13" t="s">
        <v>439</v>
      </c>
      <c r="G792" s="15" t="str">
        <f>INDEX(Table12[[#This Row],[State]],MATCH(Orders!F792,Table12[[#This Row],[Customer ID]],0))</f>
        <v>Washington</v>
      </c>
      <c r="H792" s="13" t="s">
        <v>2170</v>
      </c>
      <c r="I792" s="15">
        <v>14</v>
      </c>
      <c r="J792" s="13" t="s">
        <v>31</v>
      </c>
      <c r="K792" s="16">
        <v>53984</v>
      </c>
      <c r="L792" s="24" t="str">
        <f>IF(Orders!$K792&lt;=50,"Low",IF(Orders!$K792&gt;=200000,"High","Medium"))</f>
        <v>Medium</v>
      </c>
    </row>
    <row r="793" spans="1:12" x14ac:dyDescent="0.35">
      <c r="A793" s="12">
        <v>5670</v>
      </c>
      <c r="B793" s="17" t="s">
        <v>2562</v>
      </c>
      <c r="C793" s="18">
        <v>43627</v>
      </c>
      <c r="D793" s="18">
        <v>43631</v>
      </c>
      <c r="E793" s="17" t="s">
        <v>19</v>
      </c>
      <c r="F793" s="17" t="s">
        <v>439</v>
      </c>
      <c r="G793" s="19" t="str">
        <f>INDEX(Table12[[#This Row],[State]],MATCH(Orders!F793,Table12[[#This Row],[Customer ID]],0))</f>
        <v>Washington</v>
      </c>
      <c r="H793" s="17" t="s">
        <v>2565</v>
      </c>
      <c r="I793" s="19">
        <v>3</v>
      </c>
      <c r="J793" s="17" t="s">
        <v>70</v>
      </c>
      <c r="K793" s="10">
        <v>389.97</v>
      </c>
      <c r="L793" s="25" t="str">
        <f>IF(Orders!$K793&lt;=50,"Low",IF(Orders!$K793&gt;=200000,"High","Medium"))</f>
        <v>Medium</v>
      </c>
    </row>
    <row r="794" spans="1:12" x14ac:dyDescent="0.35">
      <c r="A794" s="11">
        <v>8370</v>
      </c>
      <c r="B794" s="13" t="s">
        <v>2567</v>
      </c>
      <c r="C794" s="14">
        <v>43627</v>
      </c>
      <c r="D794" s="14">
        <v>43632</v>
      </c>
      <c r="E794" s="13" t="s">
        <v>19</v>
      </c>
      <c r="F794" s="13" t="s">
        <v>2568</v>
      </c>
      <c r="G794" s="15" t="str">
        <f>INDEX(Table12[[#This Row],[State]],MATCH(Orders!F794,Table12[[#This Row],[Customer ID]],0))</f>
        <v>California</v>
      </c>
      <c r="H794" s="13" t="s">
        <v>2570</v>
      </c>
      <c r="I794" s="15">
        <v>3</v>
      </c>
      <c r="J794" s="13" t="s">
        <v>31</v>
      </c>
      <c r="K794" s="16">
        <v>902712</v>
      </c>
      <c r="L794" s="24" t="str">
        <f>IF(Orders!$K794&lt;=50,"Low",IF(Orders!$K794&gt;=200000,"High","Medium"))</f>
        <v>High</v>
      </c>
    </row>
    <row r="795" spans="1:12" x14ac:dyDescent="0.35">
      <c r="A795" s="12">
        <v>3</v>
      </c>
      <c r="B795" s="17" t="s">
        <v>2572</v>
      </c>
      <c r="C795" s="18">
        <v>43628</v>
      </c>
      <c r="D795" s="18">
        <v>43632</v>
      </c>
      <c r="E795" s="17" t="s">
        <v>94</v>
      </c>
      <c r="F795" s="17" t="s">
        <v>2573</v>
      </c>
      <c r="G795" s="19" t="str">
        <f>INDEX(Table12[[#This Row],[State]],MATCH(Orders!F795,Table12[[#This Row],[Customer ID]],0))</f>
        <v>California</v>
      </c>
      <c r="H795" s="17" t="s">
        <v>2575</v>
      </c>
      <c r="I795" s="19">
        <v>2</v>
      </c>
      <c r="J795" s="17" t="s">
        <v>31</v>
      </c>
      <c r="K795" s="10">
        <v>14.62</v>
      </c>
      <c r="L795" s="25" t="str">
        <f>IF(Orders!$K795&lt;=50,"Low",IF(Orders!$K795&gt;=200000,"High","Medium"))</f>
        <v>Low</v>
      </c>
    </row>
    <row r="796" spans="1:12" x14ac:dyDescent="0.35">
      <c r="A796" s="11">
        <v>80</v>
      </c>
      <c r="B796" s="13" t="s">
        <v>2577</v>
      </c>
      <c r="C796" s="14">
        <v>43628</v>
      </c>
      <c r="D796" s="14">
        <v>43631</v>
      </c>
      <c r="E796" s="13" t="s">
        <v>38</v>
      </c>
      <c r="F796" s="13" t="s">
        <v>1006</v>
      </c>
      <c r="G796" s="15" t="str">
        <f>INDEX(Table12[[#This Row],[State]],MATCH(Orders!F796,Table12[[#This Row],[Customer ID]],0))</f>
        <v>Alabama</v>
      </c>
      <c r="H796" s="13" t="s">
        <v>2578</v>
      </c>
      <c r="I796" s="15">
        <v>1</v>
      </c>
      <c r="J796" s="13" t="s">
        <v>31</v>
      </c>
      <c r="K796" s="16">
        <v>208.16</v>
      </c>
      <c r="L796" s="24" t="str">
        <f>IF(Orders!$K796&lt;=50,"Low",IF(Orders!$K796&gt;=200000,"High","Medium"))</f>
        <v>Medium</v>
      </c>
    </row>
    <row r="797" spans="1:12" x14ac:dyDescent="0.35">
      <c r="A797" s="12">
        <v>81</v>
      </c>
      <c r="B797" s="17" t="s">
        <v>2577</v>
      </c>
      <c r="C797" s="18">
        <v>43628</v>
      </c>
      <c r="D797" s="18">
        <v>43631</v>
      </c>
      <c r="E797" s="17" t="s">
        <v>38</v>
      </c>
      <c r="F797" s="17" t="s">
        <v>1006</v>
      </c>
      <c r="G797" s="19" t="str">
        <f>INDEX(Table12[[#This Row],[State]],MATCH(Orders!F797,Table12[[#This Row],[Customer ID]],0))</f>
        <v>Alabama</v>
      </c>
      <c r="H797" s="17" t="s">
        <v>651</v>
      </c>
      <c r="I797" s="19">
        <v>3</v>
      </c>
      <c r="J797" s="17" t="s">
        <v>31</v>
      </c>
      <c r="K797" s="10">
        <v>16.739999999999998</v>
      </c>
      <c r="L797" s="25" t="str">
        <f>IF(Orders!$K797&lt;=50,"Low",IF(Orders!$K797&gt;=200000,"High","Medium"))</f>
        <v>Low</v>
      </c>
    </row>
    <row r="798" spans="1:12" x14ac:dyDescent="0.35">
      <c r="A798" s="11">
        <v>120</v>
      </c>
      <c r="B798" s="13" t="s">
        <v>2580</v>
      </c>
      <c r="C798" s="14">
        <v>43628</v>
      </c>
      <c r="D798" s="14">
        <v>43631</v>
      </c>
      <c r="E798" s="13" t="s">
        <v>38</v>
      </c>
      <c r="F798" s="13" t="s">
        <v>362</v>
      </c>
      <c r="G798" s="15" t="str">
        <f>INDEX(Table12[[#This Row],[State]],MATCH(Orders!F798,Table12[[#This Row],[Customer ID]],0))</f>
        <v>Delaware</v>
      </c>
      <c r="H798" s="13" t="s">
        <v>2581</v>
      </c>
      <c r="I798" s="15">
        <v>3</v>
      </c>
      <c r="J798" s="13" t="s">
        <v>31</v>
      </c>
      <c r="K798" s="16">
        <v>47.04</v>
      </c>
      <c r="L798" s="24" t="str">
        <f>IF(Orders!$K798&lt;=50,"Low",IF(Orders!$K798&gt;=200000,"High","Medium"))</f>
        <v>Low</v>
      </c>
    </row>
    <row r="799" spans="1:12" x14ac:dyDescent="0.35">
      <c r="A799" s="12">
        <v>121</v>
      </c>
      <c r="B799" s="17" t="s">
        <v>2580</v>
      </c>
      <c r="C799" s="18">
        <v>43628</v>
      </c>
      <c r="D799" s="18">
        <v>43631</v>
      </c>
      <c r="E799" s="17" t="s">
        <v>38</v>
      </c>
      <c r="F799" s="17" t="s">
        <v>362</v>
      </c>
      <c r="G799" s="19" t="str">
        <f>INDEX(Table12[[#This Row],[State]],MATCH(Orders!F799,Table12[[#This Row],[Customer ID]],0))</f>
        <v>Delaware</v>
      </c>
      <c r="H799" s="17" t="s">
        <v>2583</v>
      </c>
      <c r="I799" s="19">
        <v>4</v>
      </c>
      <c r="J799" s="17" t="s">
        <v>31</v>
      </c>
      <c r="K799" s="10">
        <v>30.84</v>
      </c>
      <c r="L799" s="25" t="str">
        <f>IF(Orders!$K799&lt;=50,"Low",IF(Orders!$K799&gt;=200000,"High","Medium"))</f>
        <v>Low</v>
      </c>
    </row>
    <row r="800" spans="1:12" x14ac:dyDescent="0.35">
      <c r="A800" s="11">
        <v>122</v>
      </c>
      <c r="B800" s="13" t="s">
        <v>2580</v>
      </c>
      <c r="C800" s="14">
        <v>43628</v>
      </c>
      <c r="D800" s="14">
        <v>43631</v>
      </c>
      <c r="E800" s="13" t="s">
        <v>38</v>
      </c>
      <c r="F800" s="13" t="s">
        <v>362</v>
      </c>
      <c r="G800" s="15" t="str">
        <f>INDEX(Table12[[#This Row],[State]],MATCH(Orders!F800,Table12[[#This Row],[Customer ID]],0))</f>
        <v>Delaware</v>
      </c>
      <c r="H800" s="13" t="s">
        <v>2585</v>
      </c>
      <c r="I800" s="15">
        <v>6</v>
      </c>
      <c r="J800" s="13" t="s">
        <v>31</v>
      </c>
      <c r="K800" s="16">
        <v>226.56</v>
      </c>
      <c r="L800" s="24" t="str">
        <f>IF(Orders!$K800&lt;=50,"Low",IF(Orders!$K800&gt;=200000,"High","Medium"))</f>
        <v>Medium</v>
      </c>
    </row>
    <row r="801" spans="1:12" x14ac:dyDescent="0.35">
      <c r="A801" s="12">
        <v>123</v>
      </c>
      <c r="B801" s="17" t="s">
        <v>2580</v>
      </c>
      <c r="C801" s="18">
        <v>43628</v>
      </c>
      <c r="D801" s="18">
        <v>43631</v>
      </c>
      <c r="E801" s="17" t="s">
        <v>38</v>
      </c>
      <c r="F801" s="17" t="s">
        <v>362</v>
      </c>
      <c r="G801" s="19" t="str">
        <f>INDEX(Table12[[#This Row],[State]],MATCH(Orders!F801,Table12[[#This Row],[Customer ID]],0))</f>
        <v>Delaware</v>
      </c>
      <c r="H801" s="17" t="s">
        <v>1497</v>
      </c>
      <c r="I801" s="19">
        <v>9</v>
      </c>
      <c r="J801" s="17" t="s">
        <v>70</v>
      </c>
      <c r="K801" s="10">
        <v>115.02</v>
      </c>
      <c r="L801" s="25" t="str">
        <f>IF(Orders!$K801&lt;=50,"Low",IF(Orders!$K801&gt;=200000,"High","Medium"))</f>
        <v>Medium</v>
      </c>
    </row>
    <row r="802" spans="1:12" x14ac:dyDescent="0.35">
      <c r="A802" s="11">
        <v>124</v>
      </c>
      <c r="B802" s="13" t="s">
        <v>2580</v>
      </c>
      <c r="C802" s="14">
        <v>43628</v>
      </c>
      <c r="D802" s="14">
        <v>43631</v>
      </c>
      <c r="E802" s="13" t="s">
        <v>38</v>
      </c>
      <c r="F802" s="13" t="s">
        <v>362</v>
      </c>
      <c r="G802" s="15" t="str">
        <f>INDEX(Table12[[#This Row],[State]],MATCH(Orders!F802,Table12[[#This Row],[Customer ID]],0))</f>
        <v>Delaware</v>
      </c>
      <c r="H802" s="13" t="s">
        <v>2587</v>
      </c>
      <c r="I802" s="15">
        <v>7</v>
      </c>
      <c r="J802" s="13" t="s">
        <v>31</v>
      </c>
      <c r="K802" s="16">
        <v>68.040000000000006</v>
      </c>
      <c r="L802" s="24" t="str">
        <f>IF(Orders!$K802&lt;=50,"Low",IF(Orders!$K802&gt;=200000,"High","Medium"))</f>
        <v>Medium</v>
      </c>
    </row>
    <row r="803" spans="1:12" x14ac:dyDescent="0.35">
      <c r="A803" s="12">
        <v>437</v>
      </c>
      <c r="B803" s="17" t="s">
        <v>2589</v>
      </c>
      <c r="C803" s="18">
        <v>43628</v>
      </c>
      <c r="D803" s="18">
        <v>43630</v>
      </c>
      <c r="E803" s="17" t="s">
        <v>94</v>
      </c>
      <c r="F803" s="17" t="s">
        <v>2590</v>
      </c>
      <c r="G803" s="19" t="str">
        <f>INDEX(Table12[[#This Row],[State]],MATCH(Orders!F803,Table12[[#This Row],[Customer ID]],0))</f>
        <v>Illinois</v>
      </c>
      <c r="H803" s="17" t="s">
        <v>2592</v>
      </c>
      <c r="I803" s="19">
        <v>3</v>
      </c>
      <c r="J803" s="17" t="s">
        <v>31</v>
      </c>
      <c r="K803" s="10">
        <v>1007979</v>
      </c>
      <c r="L803" s="25" t="str">
        <f>IF(Orders!$K803&lt;=50,"Low",IF(Orders!$K803&gt;=200000,"High","Medium"))</f>
        <v>High</v>
      </c>
    </row>
    <row r="804" spans="1:12" x14ac:dyDescent="0.35">
      <c r="A804" s="11">
        <v>438</v>
      </c>
      <c r="B804" s="13" t="s">
        <v>2589</v>
      </c>
      <c r="C804" s="14">
        <v>43628</v>
      </c>
      <c r="D804" s="14">
        <v>43630</v>
      </c>
      <c r="E804" s="13" t="s">
        <v>94</v>
      </c>
      <c r="F804" s="13" t="s">
        <v>2590</v>
      </c>
      <c r="G804" s="15" t="str">
        <f>INDEX(Table12[[#This Row],[State]],MATCH(Orders!F804,Table12[[#This Row],[Customer ID]],0))</f>
        <v>Illinois</v>
      </c>
      <c r="H804" s="13" t="s">
        <v>1793</v>
      </c>
      <c r="I804" s="15">
        <v>7</v>
      </c>
      <c r="J804" s="13" t="s">
        <v>70</v>
      </c>
      <c r="K804" s="16">
        <v>313488</v>
      </c>
      <c r="L804" s="24" t="str">
        <f>IF(Orders!$K804&lt;=50,"Low",IF(Orders!$K804&gt;=200000,"High","Medium"))</f>
        <v>High</v>
      </c>
    </row>
    <row r="805" spans="1:12" x14ac:dyDescent="0.35">
      <c r="A805" s="12">
        <v>2903</v>
      </c>
      <c r="B805" s="17" t="s">
        <v>2595</v>
      </c>
      <c r="C805" s="18">
        <v>43628</v>
      </c>
      <c r="D805" s="18">
        <v>43633</v>
      </c>
      <c r="E805" s="17" t="s">
        <v>19</v>
      </c>
      <c r="F805" s="17" t="s">
        <v>2596</v>
      </c>
      <c r="G805" s="19" t="str">
        <f>INDEX(Table12[[#This Row],[State]],MATCH(Orders!F805,Table12[[#This Row],[Customer ID]],0))</f>
        <v>Illinois</v>
      </c>
      <c r="H805" s="17" t="s">
        <v>2598</v>
      </c>
      <c r="I805" s="19">
        <v>5</v>
      </c>
      <c r="J805" s="17" t="s">
        <v>70</v>
      </c>
      <c r="K805" s="10">
        <v>23.12</v>
      </c>
      <c r="L805" s="25" t="str">
        <f>IF(Orders!$K805&lt;=50,"Low",IF(Orders!$K805&gt;=200000,"High","Medium"))</f>
        <v>Low</v>
      </c>
    </row>
    <row r="806" spans="1:12" x14ac:dyDescent="0.35">
      <c r="A806" s="11">
        <v>7148</v>
      </c>
      <c r="B806" s="13" t="s">
        <v>2600</v>
      </c>
      <c r="C806" s="14">
        <v>43628</v>
      </c>
      <c r="D806" s="14">
        <v>43633</v>
      </c>
      <c r="E806" s="13" t="s">
        <v>19</v>
      </c>
      <c r="F806" s="13" t="s">
        <v>311</v>
      </c>
      <c r="G806" s="15" t="str">
        <f>INDEX(Table12[[#This Row],[State]],MATCH(Orders!F806,Table12[[#This Row],[Customer ID]],0))</f>
        <v>New York</v>
      </c>
      <c r="H806" s="13" t="s">
        <v>2601</v>
      </c>
      <c r="I806" s="15">
        <v>3</v>
      </c>
      <c r="J806" s="13" t="s">
        <v>70</v>
      </c>
      <c r="K806" s="16">
        <v>92.94</v>
      </c>
      <c r="L806" s="24" t="str">
        <f>IF(Orders!$K806&lt;=50,"Low",IF(Orders!$K806&gt;=200000,"High","Medium"))</f>
        <v>Medium</v>
      </c>
    </row>
    <row r="807" spans="1:12" x14ac:dyDescent="0.35">
      <c r="A807" s="12">
        <v>7149</v>
      </c>
      <c r="B807" s="17" t="s">
        <v>2600</v>
      </c>
      <c r="C807" s="18">
        <v>43628</v>
      </c>
      <c r="D807" s="18">
        <v>43633</v>
      </c>
      <c r="E807" s="17" t="s">
        <v>19</v>
      </c>
      <c r="F807" s="17" t="s">
        <v>311</v>
      </c>
      <c r="G807" s="19" t="str">
        <f>INDEX(Table12[[#This Row],[State]],MATCH(Orders!F807,Table12[[#This Row],[Customer ID]],0))</f>
        <v>New York</v>
      </c>
      <c r="H807" s="17" t="s">
        <v>2603</v>
      </c>
      <c r="I807" s="19">
        <v>3</v>
      </c>
      <c r="J807" s="17" t="s">
        <v>70</v>
      </c>
      <c r="K807" s="10">
        <v>52.56</v>
      </c>
      <c r="L807" s="25" t="str">
        <f>IF(Orders!$K807&lt;=50,"Low",IF(Orders!$K807&gt;=200000,"High","Medium"))</f>
        <v>Medium</v>
      </c>
    </row>
    <row r="808" spans="1:12" x14ac:dyDescent="0.35">
      <c r="A808" s="11">
        <v>8224</v>
      </c>
      <c r="B808" s="13" t="s">
        <v>2605</v>
      </c>
      <c r="C808" s="14">
        <v>43628</v>
      </c>
      <c r="D808" s="14">
        <v>43632</v>
      </c>
      <c r="E808" s="13" t="s">
        <v>19</v>
      </c>
      <c r="F808" s="13" t="s">
        <v>592</v>
      </c>
      <c r="G808" s="15" t="str">
        <f>INDEX(Table12[[#This Row],[State]],MATCH(Orders!F808,Table12[[#This Row],[Customer ID]],0))</f>
        <v>California</v>
      </c>
      <c r="H808" s="13" t="s">
        <v>2601</v>
      </c>
      <c r="I808" s="15">
        <v>6</v>
      </c>
      <c r="J808" s="13" t="s">
        <v>70</v>
      </c>
      <c r="K808" s="16">
        <v>185.88</v>
      </c>
      <c r="L808" s="24" t="str">
        <f>IF(Orders!$K808&lt;=50,"Low",IF(Orders!$K808&gt;=200000,"High","Medium"))</f>
        <v>Medium</v>
      </c>
    </row>
    <row r="809" spans="1:12" x14ac:dyDescent="0.35">
      <c r="A809" s="12">
        <v>8225</v>
      </c>
      <c r="B809" s="17" t="s">
        <v>2605</v>
      </c>
      <c r="C809" s="18">
        <v>43628</v>
      </c>
      <c r="D809" s="18">
        <v>43632</v>
      </c>
      <c r="E809" s="17" t="s">
        <v>19</v>
      </c>
      <c r="F809" s="17" t="s">
        <v>592</v>
      </c>
      <c r="G809" s="19" t="str">
        <f>INDEX(Table12[[#This Row],[State]],MATCH(Orders!F809,Table12[[#This Row],[Customer ID]],0))</f>
        <v>California</v>
      </c>
      <c r="H809" s="17" t="s">
        <v>2385</v>
      </c>
      <c r="I809" s="19">
        <v>2</v>
      </c>
      <c r="J809" s="17" t="s">
        <v>70</v>
      </c>
      <c r="K809" s="10">
        <v>12.96</v>
      </c>
      <c r="L809" s="25" t="str">
        <f>IF(Orders!$K809&lt;=50,"Low",IF(Orders!$K809&gt;=200000,"High","Medium"))</f>
        <v>Low</v>
      </c>
    </row>
    <row r="810" spans="1:12" x14ac:dyDescent="0.35">
      <c r="A810" s="11">
        <v>8717</v>
      </c>
      <c r="B810" s="13" t="s">
        <v>2607</v>
      </c>
      <c r="C810" s="14">
        <v>43628</v>
      </c>
      <c r="D810" s="14">
        <v>43632</v>
      </c>
      <c r="E810" s="13" t="s">
        <v>94</v>
      </c>
      <c r="F810" s="13" t="s">
        <v>2608</v>
      </c>
      <c r="G810" s="15" t="str">
        <f>INDEX(Table12[[#This Row],[State]],MATCH(Orders!F810,Table12[[#This Row],[Customer ID]],0))</f>
        <v>Texas</v>
      </c>
      <c r="H810" s="13" t="s">
        <v>2610</v>
      </c>
      <c r="I810" s="15">
        <v>4</v>
      </c>
      <c r="J810" s="13" t="s">
        <v>70</v>
      </c>
      <c r="K810" s="16">
        <v>64384</v>
      </c>
      <c r="L810" s="24" t="str">
        <f>IF(Orders!$K810&lt;=50,"Low",IF(Orders!$K810&gt;=200000,"High","Medium"))</f>
        <v>Medium</v>
      </c>
    </row>
    <row r="811" spans="1:12" x14ac:dyDescent="0.35">
      <c r="A811" s="12">
        <v>8718</v>
      </c>
      <c r="B811" s="17" t="s">
        <v>2607</v>
      </c>
      <c r="C811" s="18">
        <v>43628</v>
      </c>
      <c r="D811" s="18">
        <v>43632</v>
      </c>
      <c r="E811" s="17" t="s">
        <v>94</v>
      </c>
      <c r="F811" s="17" t="s">
        <v>2608</v>
      </c>
      <c r="G811" s="19" t="str">
        <f>INDEX(Table12[[#This Row],[State]],MATCH(Orders!F811,Table12[[#This Row],[Customer ID]],0))</f>
        <v>Texas</v>
      </c>
      <c r="H811" s="17" t="s">
        <v>2612</v>
      </c>
      <c r="I811" s="19">
        <v>2</v>
      </c>
      <c r="J811" s="17" t="s">
        <v>70</v>
      </c>
      <c r="K811" s="10">
        <v>6984</v>
      </c>
      <c r="L811" s="25" t="str">
        <f>IF(Orders!$K811&lt;=50,"Low",IF(Orders!$K811&gt;=200000,"High","Medium"))</f>
        <v>Medium</v>
      </c>
    </row>
    <row r="812" spans="1:12" x14ac:dyDescent="0.35">
      <c r="A812" s="11">
        <v>8719</v>
      </c>
      <c r="B812" s="13" t="s">
        <v>2607</v>
      </c>
      <c r="C812" s="14">
        <v>43628</v>
      </c>
      <c r="D812" s="14">
        <v>43632</v>
      </c>
      <c r="E812" s="13" t="s">
        <v>94</v>
      </c>
      <c r="F812" s="13" t="s">
        <v>2608</v>
      </c>
      <c r="G812" s="15" t="str">
        <f>INDEX(Table12[[#This Row],[State]],MATCH(Orders!F812,Table12[[#This Row],[Customer ID]],0))</f>
        <v>Texas</v>
      </c>
      <c r="H812" s="13" t="s">
        <v>2614</v>
      </c>
      <c r="I812" s="15">
        <v>8</v>
      </c>
      <c r="J812" s="13" t="s">
        <v>70</v>
      </c>
      <c r="K812" s="16">
        <v>11264</v>
      </c>
      <c r="L812" s="24" t="str">
        <f>IF(Orders!$K812&lt;=50,"Low",IF(Orders!$K812&gt;=200000,"High","Medium"))</f>
        <v>Medium</v>
      </c>
    </row>
    <row r="813" spans="1:12" x14ac:dyDescent="0.35">
      <c r="A813" s="12">
        <v>8720</v>
      </c>
      <c r="B813" s="17" t="s">
        <v>2607</v>
      </c>
      <c r="C813" s="18">
        <v>43628</v>
      </c>
      <c r="D813" s="18">
        <v>43632</v>
      </c>
      <c r="E813" s="17" t="s">
        <v>94</v>
      </c>
      <c r="F813" s="17" t="s">
        <v>2608</v>
      </c>
      <c r="G813" s="19" t="str">
        <f>INDEX(Table12[[#This Row],[State]],MATCH(Orders!F813,Table12[[#This Row],[Customer ID]],0))</f>
        <v>Texas</v>
      </c>
      <c r="H813" s="17" t="s">
        <v>2616</v>
      </c>
      <c r="I813" s="19">
        <v>3</v>
      </c>
      <c r="J813" s="17" t="s">
        <v>70</v>
      </c>
      <c r="K813" s="10">
        <v>15552</v>
      </c>
      <c r="L813" s="25" t="str">
        <f>IF(Orders!$K813&lt;=50,"Low",IF(Orders!$K813&gt;=200000,"High","Medium"))</f>
        <v>Medium</v>
      </c>
    </row>
    <row r="814" spans="1:12" x14ac:dyDescent="0.35">
      <c r="A814" s="11">
        <v>8721</v>
      </c>
      <c r="B814" s="13" t="s">
        <v>2607</v>
      </c>
      <c r="C814" s="14">
        <v>43628</v>
      </c>
      <c r="D814" s="14">
        <v>43632</v>
      </c>
      <c r="E814" s="13" t="s">
        <v>94</v>
      </c>
      <c r="F814" s="13" t="s">
        <v>2608</v>
      </c>
      <c r="G814" s="15" t="str">
        <f>INDEX(Table12[[#This Row],[State]],MATCH(Orders!F814,Table12[[#This Row],[Customer ID]],0))</f>
        <v>Texas</v>
      </c>
      <c r="H814" s="13" t="s">
        <v>2618</v>
      </c>
      <c r="I814" s="15">
        <v>2</v>
      </c>
      <c r="J814" s="13" t="s">
        <v>70</v>
      </c>
      <c r="K814" s="16">
        <v>379372</v>
      </c>
      <c r="L814" s="24" t="str">
        <f>IF(Orders!$K814&lt;=50,"Low",IF(Orders!$K814&gt;=200000,"High","Medium"))</f>
        <v>High</v>
      </c>
    </row>
    <row r="815" spans="1:12" x14ac:dyDescent="0.35">
      <c r="A815" s="12">
        <v>8722</v>
      </c>
      <c r="B815" s="17" t="s">
        <v>2607</v>
      </c>
      <c r="C815" s="18">
        <v>43628</v>
      </c>
      <c r="D815" s="18">
        <v>43632</v>
      </c>
      <c r="E815" s="17" t="s">
        <v>94</v>
      </c>
      <c r="F815" s="17" t="s">
        <v>2608</v>
      </c>
      <c r="G815" s="19" t="str">
        <f>INDEX(Table12[[#This Row],[State]],MATCH(Orders!F815,Table12[[#This Row],[Customer ID]],0))</f>
        <v>Texas</v>
      </c>
      <c r="H815" s="17" t="s">
        <v>2620</v>
      </c>
      <c r="I815" s="19">
        <v>9</v>
      </c>
      <c r="J815" s="17" t="s">
        <v>70</v>
      </c>
      <c r="K815" s="10">
        <v>67536</v>
      </c>
      <c r="L815" s="25" t="str">
        <f>IF(Orders!$K815&lt;=50,"Low",IF(Orders!$K815&gt;=200000,"High","Medium"))</f>
        <v>Medium</v>
      </c>
    </row>
    <row r="816" spans="1:12" x14ac:dyDescent="0.35">
      <c r="A816" s="11">
        <v>8723</v>
      </c>
      <c r="B816" s="13" t="s">
        <v>2607</v>
      </c>
      <c r="C816" s="14">
        <v>43628</v>
      </c>
      <c r="D816" s="14">
        <v>43632</v>
      </c>
      <c r="E816" s="13" t="s">
        <v>94</v>
      </c>
      <c r="F816" s="13" t="s">
        <v>2608</v>
      </c>
      <c r="G816" s="15" t="str">
        <f>INDEX(Table12[[#This Row],[State]],MATCH(Orders!F816,Table12[[#This Row],[Customer ID]],0))</f>
        <v>Texas</v>
      </c>
      <c r="H816" s="13" t="s">
        <v>2622</v>
      </c>
      <c r="I816" s="15">
        <v>2</v>
      </c>
      <c r="J816" s="13" t="s">
        <v>70</v>
      </c>
      <c r="K816" s="16">
        <v>1524</v>
      </c>
      <c r="L816" s="24" t="str">
        <f>IF(Orders!$K816&lt;=50,"Low",IF(Orders!$K816&gt;=200000,"High","Medium"))</f>
        <v>Medium</v>
      </c>
    </row>
    <row r="817" spans="1:12" x14ac:dyDescent="0.35">
      <c r="A817" s="12">
        <v>3662</v>
      </c>
      <c r="B817" s="17" t="s">
        <v>2624</v>
      </c>
      <c r="C817" s="18">
        <v>43629</v>
      </c>
      <c r="D817" s="18">
        <v>43631</v>
      </c>
      <c r="E817" s="17" t="s">
        <v>94</v>
      </c>
      <c r="F817" s="17" t="s">
        <v>395</v>
      </c>
      <c r="G817" s="19" t="str">
        <f>INDEX(Table12[[#This Row],[State]],MATCH(Orders!F817,Table12[[#This Row],[Customer ID]],0))</f>
        <v>Michigan</v>
      </c>
      <c r="H817" s="17" t="s">
        <v>2625</v>
      </c>
      <c r="I817" s="19">
        <v>3</v>
      </c>
      <c r="J817" s="17" t="s">
        <v>31</v>
      </c>
      <c r="K817" s="10">
        <v>377.97</v>
      </c>
      <c r="L817" s="25" t="str">
        <f>IF(Orders!$K817&lt;=50,"Low",IF(Orders!$K817&gt;=200000,"High","Medium"))</f>
        <v>Medium</v>
      </c>
    </row>
    <row r="818" spans="1:12" x14ac:dyDescent="0.35">
      <c r="A818" s="11">
        <v>4142</v>
      </c>
      <c r="B818" s="13" t="s">
        <v>2627</v>
      </c>
      <c r="C818" s="14">
        <v>43629</v>
      </c>
      <c r="D818" s="14">
        <v>43633</v>
      </c>
      <c r="E818" s="13" t="s">
        <v>19</v>
      </c>
      <c r="F818" s="13" t="s">
        <v>1985</v>
      </c>
      <c r="G818" s="15" t="str">
        <f>INDEX(Table12[[#This Row],[State]],MATCH(Orders!F818,Table12[[#This Row],[Customer ID]],0))</f>
        <v>Kansas</v>
      </c>
      <c r="H818" s="13" t="s">
        <v>2630</v>
      </c>
      <c r="I818" s="15">
        <v>3</v>
      </c>
      <c r="J818" s="13" t="s">
        <v>70</v>
      </c>
      <c r="K818" s="16">
        <v>18.899999999999999</v>
      </c>
      <c r="L818" s="24" t="str">
        <f>IF(Orders!$K818&lt;=50,"Low",IF(Orders!$K818&gt;=200000,"High","Medium"))</f>
        <v>Low</v>
      </c>
    </row>
    <row r="819" spans="1:12" x14ac:dyDescent="0.35">
      <c r="A819" s="12">
        <v>6594</v>
      </c>
      <c r="B819" s="17" t="s">
        <v>2632</v>
      </c>
      <c r="C819" s="18">
        <v>43629</v>
      </c>
      <c r="D819" s="18">
        <v>43632</v>
      </c>
      <c r="E819" s="17" t="s">
        <v>94</v>
      </c>
      <c r="F819" s="17" t="s">
        <v>620</v>
      </c>
      <c r="G819" s="19" t="str">
        <f>INDEX(Table12[[#This Row],[State]],MATCH(Orders!F819,Table12[[#This Row],[Customer ID]],0))</f>
        <v>New York</v>
      </c>
      <c r="H819" s="17" t="s">
        <v>2633</v>
      </c>
      <c r="I819" s="19">
        <v>2</v>
      </c>
      <c r="J819" s="17" t="s">
        <v>70</v>
      </c>
      <c r="K819" s="10">
        <v>33568</v>
      </c>
      <c r="L819" s="25" t="str">
        <f>IF(Orders!$K819&lt;=50,"Low",IF(Orders!$K819&gt;=200000,"High","Medium"))</f>
        <v>Medium</v>
      </c>
    </row>
    <row r="820" spans="1:12" x14ac:dyDescent="0.35">
      <c r="A820" s="11">
        <v>1099</v>
      </c>
      <c r="B820" s="13" t="s">
        <v>2635</v>
      </c>
      <c r="C820" s="14">
        <v>43630</v>
      </c>
      <c r="D820" s="14">
        <v>43633</v>
      </c>
      <c r="E820" s="13" t="s">
        <v>38</v>
      </c>
      <c r="F820" s="13" t="s">
        <v>675</v>
      </c>
      <c r="G820" s="15" t="str">
        <f>INDEX(Table12[[#This Row],[State]],MATCH(Orders!F820,Table12[[#This Row],[Customer ID]],0))</f>
        <v>California</v>
      </c>
      <c r="H820" s="13" t="s">
        <v>2636</v>
      </c>
      <c r="I820" s="15">
        <v>4</v>
      </c>
      <c r="J820" s="13" t="s">
        <v>70</v>
      </c>
      <c r="K820" s="16">
        <v>7.04</v>
      </c>
      <c r="L820" s="24" t="str">
        <f>IF(Orders!$K820&lt;=50,"Low",IF(Orders!$K820&gt;=200000,"High","Medium"))</f>
        <v>Low</v>
      </c>
    </row>
    <row r="821" spans="1:12" x14ac:dyDescent="0.35">
      <c r="A821" s="12">
        <v>1100</v>
      </c>
      <c r="B821" s="17" t="s">
        <v>2635</v>
      </c>
      <c r="C821" s="18">
        <v>43630</v>
      </c>
      <c r="D821" s="18">
        <v>43633</v>
      </c>
      <c r="E821" s="17" t="s">
        <v>38</v>
      </c>
      <c r="F821" s="17" t="s">
        <v>675</v>
      </c>
      <c r="G821" s="19" t="str">
        <f>INDEX(Table12[[#This Row],[State]],MATCH(Orders!F821,Table12[[#This Row],[Customer ID]],0))</f>
        <v>California</v>
      </c>
      <c r="H821" s="17" t="s">
        <v>1595</v>
      </c>
      <c r="I821" s="19">
        <v>3</v>
      </c>
      <c r="J821" s="17" t="s">
        <v>31</v>
      </c>
      <c r="K821" s="10">
        <v>8.73</v>
      </c>
      <c r="L821" s="25" t="str">
        <f>IF(Orders!$K821&lt;=50,"Low",IF(Orders!$K821&gt;=200000,"High","Medium"))</f>
        <v>Low</v>
      </c>
    </row>
    <row r="822" spans="1:12" x14ac:dyDescent="0.35">
      <c r="A822" s="11">
        <v>1101</v>
      </c>
      <c r="B822" s="13" t="s">
        <v>2635</v>
      </c>
      <c r="C822" s="14">
        <v>43630</v>
      </c>
      <c r="D822" s="14">
        <v>43633</v>
      </c>
      <c r="E822" s="13" t="s">
        <v>38</v>
      </c>
      <c r="F822" s="13" t="s">
        <v>675</v>
      </c>
      <c r="G822" s="15" t="str">
        <f>INDEX(Table12[[#This Row],[State]],MATCH(Orders!F822,Table12[[#This Row],[Customer ID]],0))</f>
        <v>California</v>
      </c>
      <c r="H822" s="13" t="s">
        <v>1178</v>
      </c>
      <c r="I822" s="15">
        <v>1</v>
      </c>
      <c r="J822" s="13" t="s">
        <v>70</v>
      </c>
      <c r="K822" s="16">
        <v>29.29</v>
      </c>
      <c r="L822" s="24" t="str">
        <f>IF(Orders!$K822&lt;=50,"Low",IF(Orders!$K822&gt;=200000,"High","Medium"))</f>
        <v>Low</v>
      </c>
    </row>
    <row r="823" spans="1:12" x14ac:dyDescent="0.35">
      <c r="A823" s="12">
        <v>1102</v>
      </c>
      <c r="B823" s="17" t="s">
        <v>2635</v>
      </c>
      <c r="C823" s="18">
        <v>43630</v>
      </c>
      <c r="D823" s="18">
        <v>43633</v>
      </c>
      <c r="E823" s="17" t="s">
        <v>38</v>
      </c>
      <c r="F823" s="17" t="s">
        <v>675</v>
      </c>
      <c r="G823" s="19" t="str">
        <f>INDEX(Table12[[#This Row],[State]],MATCH(Orders!F823,Table12[[#This Row],[Customer ID]],0))</f>
        <v>California</v>
      </c>
      <c r="H823" s="17" t="s">
        <v>2638</v>
      </c>
      <c r="I823" s="19">
        <v>3</v>
      </c>
      <c r="J823" s="17" t="s">
        <v>70</v>
      </c>
      <c r="K823" s="10">
        <v>8.64</v>
      </c>
      <c r="L823" s="25" t="str">
        <f>IF(Orders!$K823&lt;=50,"Low",IF(Orders!$K823&gt;=200000,"High","Medium"))</f>
        <v>Low</v>
      </c>
    </row>
    <row r="824" spans="1:12" x14ac:dyDescent="0.35">
      <c r="A824" s="11">
        <v>5428</v>
      </c>
      <c r="B824" s="13" t="s">
        <v>2640</v>
      </c>
      <c r="C824" s="14">
        <v>43630</v>
      </c>
      <c r="D824" s="14">
        <v>43630</v>
      </c>
      <c r="E824" s="13" t="s">
        <v>208</v>
      </c>
      <c r="F824" s="13" t="s">
        <v>2641</v>
      </c>
      <c r="G824" s="15" t="str">
        <f>INDEX(Table12[[#This Row],[State]],MATCH(Orders!F824,Table12[[#This Row],[Customer ID]],0))</f>
        <v>California</v>
      </c>
      <c r="H824" s="13" t="s">
        <v>2643</v>
      </c>
      <c r="I824" s="15">
        <v>5</v>
      </c>
      <c r="J824" s="13" t="s">
        <v>31</v>
      </c>
      <c r="K824" s="16">
        <v>599165</v>
      </c>
      <c r="L824" s="24" t="str">
        <f>IF(Orders!$K824&lt;=50,"Low",IF(Orders!$K824&gt;=200000,"High","Medium"))</f>
        <v>High</v>
      </c>
    </row>
    <row r="825" spans="1:12" x14ac:dyDescent="0.35">
      <c r="A825" s="12">
        <v>5871</v>
      </c>
      <c r="B825" s="17" t="s">
        <v>2645</v>
      </c>
      <c r="C825" s="18">
        <v>43630</v>
      </c>
      <c r="D825" s="18">
        <v>43630</v>
      </c>
      <c r="E825" s="17" t="s">
        <v>208</v>
      </c>
      <c r="F825" s="17" t="s">
        <v>840</v>
      </c>
      <c r="G825" s="19" t="str">
        <f>INDEX(Table12[[#This Row],[State]],MATCH(Orders!F825,Table12[[#This Row],[Customer ID]],0))</f>
        <v>California</v>
      </c>
      <c r="H825" s="17" t="s">
        <v>2542</v>
      </c>
      <c r="I825" s="19">
        <v>7</v>
      </c>
      <c r="J825" s="17" t="s">
        <v>70</v>
      </c>
      <c r="K825" s="10">
        <v>1293488</v>
      </c>
      <c r="L825" s="25" t="str">
        <f>IF(Orders!$K825&lt;=50,"Low",IF(Orders!$K825&gt;=200000,"High","Medium"))</f>
        <v>High</v>
      </c>
    </row>
    <row r="826" spans="1:12" x14ac:dyDescent="0.35">
      <c r="A826" s="11">
        <v>7880</v>
      </c>
      <c r="B826" s="13" t="s">
        <v>2647</v>
      </c>
      <c r="C826" s="14">
        <v>43630</v>
      </c>
      <c r="D826" s="14">
        <v>43637</v>
      </c>
      <c r="E826" s="13" t="s">
        <v>19</v>
      </c>
      <c r="F826" s="13" t="s">
        <v>2648</v>
      </c>
      <c r="G826" s="15" t="str">
        <f>INDEX(Table12[[#This Row],[State]],MATCH(Orders!F826,Table12[[#This Row],[Customer ID]],0))</f>
        <v>Pennsylvania</v>
      </c>
      <c r="H826" s="13" t="s">
        <v>1920</v>
      </c>
      <c r="I826" s="15">
        <v>2</v>
      </c>
      <c r="J826" s="13" t="s">
        <v>36</v>
      </c>
      <c r="K826" s="16">
        <v>337176</v>
      </c>
      <c r="L826" s="24" t="str">
        <f>IF(Orders!$K826&lt;=50,"Low",IF(Orders!$K826&gt;=200000,"High","Medium"))</f>
        <v>High</v>
      </c>
    </row>
    <row r="827" spans="1:12" x14ac:dyDescent="0.35">
      <c r="A827" s="12">
        <v>7992</v>
      </c>
      <c r="B827" s="17" t="s">
        <v>2650</v>
      </c>
      <c r="C827" s="18">
        <v>43630</v>
      </c>
      <c r="D827" s="18">
        <v>43633</v>
      </c>
      <c r="E827" s="17" t="s">
        <v>38</v>
      </c>
      <c r="F827" s="17" t="s">
        <v>1082</v>
      </c>
      <c r="G827" s="19" t="str">
        <f>INDEX(Table12[[#This Row],[State]],MATCH(Orders!F827,Table12[[#This Row],[Customer ID]],0))</f>
        <v>Florida</v>
      </c>
      <c r="H827" s="17" t="s">
        <v>2652</v>
      </c>
      <c r="I827" s="19">
        <v>4</v>
      </c>
      <c r="J827" s="17" t="s">
        <v>36</v>
      </c>
      <c r="K827" s="10">
        <v>39936</v>
      </c>
      <c r="L827" s="25" t="str">
        <f>IF(Orders!$K827&lt;=50,"Low",IF(Orders!$K827&gt;=200000,"High","Medium"))</f>
        <v>Medium</v>
      </c>
    </row>
    <row r="828" spans="1:12" x14ac:dyDescent="0.35">
      <c r="A828" s="11">
        <v>7993</v>
      </c>
      <c r="B828" s="13" t="s">
        <v>2650</v>
      </c>
      <c r="C828" s="14">
        <v>43630</v>
      </c>
      <c r="D828" s="14">
        <v>43633</v>
      </c>
      <c r="E828" s="13" t="s">
        <v>38</v>
      </c>
      <c r="F828" s="13" t="s">
        <v>1082</v>
      </c>
      <c r="G828" s="15" t="str">
        <f>INDEX(Table12[[#This Row],[State]],MATCH(Orders!F828,Table12[[#This Row],[Customer ID]],0))</f>
        <v>Florida</v>
      </c>
      <c r="H828" s="13" t="s">
        <v>2654</v>
      </c>
      <c r="I828" s="15">
        <v>2</v>
      </c>
      <c r="J828" s="13" t="s">
        <v>31</v>
      </c>
      <c r="K828" s="16">
        <v>18464</v>
      </c>
      <c r="L828" s="24" t="str">
        <f>IF(Orders!$K828&lt;=50,"Low",IF(Orders!$K828&gt;=200000,"High","Medium"))</f>
        <v>Medium</v>
      </c>
    </row>
    <row r="829" spans="1:12" x14ac:dyDescent="0.35">
      <c r="A829" s="12">
        <v>9060</v>
      </c>
      <c r="B829" s="17" t="s">
        <v>2656</v>
      </c>
      <c r="C829" s="18">
        <v>43630</v>
      </c>
      <c r="D829" s="18">
        <v>43634</v>
      </c>
      <c r="E829" s="17" t="s">
        <v>19</v>
      </c>
      <c r="F829" s="17" t="s">
        <v>2657</v>
      </c>
      <c r="G829" s="19" t="str">
        <f>INDEX(Table12[[#This Row],[State]],MATCH(Orders!F829,Table12[[#This Row],[Customer ID]],0))</f>
        <v>Washington</v>
      </c>
      <c r="H829" s="17" t="s">
        <v>988</v>
      </c>
      <c r="I829" s="19">
        <v>7</v>
      </c>
      <c r="J829" s="17" t="s">
        <v>36</v>
      </c>
      <c r="K829" s="10">
        <v>1115.17</v>
      </c>
      <c r="L829" s="25" t="str">
        <f>IF(Orders!$K829&lt;=50,"Low",IF(Orders!$K829&gt;=200000,"High","Medium"))</f>
        <v>Medium</v>
      </c>
    </row>
    <row r="830" spans="1:12" x14ac:dyDescent="0.35">
      <c r="A830" s="11">
        <v>6050</v>
      </c>
      <c r="B830" s="13" t="s">
        <v>2659</v>
      </c>
      <c r="C830" s="14">
        <v>43631</v>
      </c>
      <c r="D830" s="14">
        <v>43634</v>
      </c>
      <c r="E830" s="13" t="s">
        <v>38</v>
      </c>
      <c r="F830" s="13" t="s">
        <v>2315</v>
      </c>
      <c r="G830" s="15" t="str">
        <f>INDEX(Table12[[#This Row],[State]],MATCH(Orders!F830,Table12[[#This Row],[Customer ID]],0))</f>
        <v>Texas</v>
      </c>
      <c r="H830" s="13" t="s">
        <v>2660</v>
      </c>
      <c r="I830" s="15">
        <v>7</v>
      </c>
      <c r="J830" s="13" t="s">
        <v>31</v>
      </c>
      <c r="K830" s="16">
        <v>173488</v>
      </c>
      <c r="L830" s="24" t="str">
        <f>IF(Orders!$K830&lt;=50,"Low",IF(Orders!$K830&gt;=200000,"High","Medium"))</f>
        <v>Medium</v>
      </c>
    </row>
    <row r="831" spans="1:12" x14ac:dyDescent="0.35">
      <c r="A831" s="12">
        <v>4179</v>
      </c>
      <c r="B831" s="17" t="s">
        <v>2662</v>
      </c>
      <c r="C831" s="18">
        <v>43632</v>
      </c>
      <c r="D831" s="18">
        <v>43634</v>
      </c>
      <c r="E831" s="17" t="s">
        <v>94</v>
      </c>
      <c r="F831" s="17" t="s">
        <v>1551</v>
      </c>
      <c r="G831" s="19" t="str">
        <f>INDEX(Table12[[#This Row],[State]],MATCH(Orders!F831,Table12[[#This Row],[Customer ID]],0))</f>
        <v>California</v>
      </c>
      <c r="H831" s="17" t="s">
        <v>1341</v>
      </c>
      <c r="I831" s="19">
        <v>5</v>
      </c>
      <c r="J831" s="17" t="s">
        <v>36</v>
      </c>
      <c r="K831" s="10">
        <v>46.35</v>
      </c>
      <c r="L831" s="25" t="str">
        <f>IF(Orders!$K831&lt;=50,"Low",IF(Orders!$K831&gt;=200000,"High","Medium"))</f>
        <v>Low</v>
      </c>
    </row>
    <row r="832" spans="1:12" x14ac:dyDescent="0.35">
      <c r="A832" s="11">
        <v>9456</v>
      </c>
      <c r="B832" s="13" t="s">
        <v>2663</v>
      </c>
      <c r="C832" s="14">
        <v>43632</v>
      </c>
      <c r="D832" s="14">
        <v>43635</v>
      </c>
      <c r="E832" s="13" t="s">
        <v>94</v>
      </c>
      <c r="F832" s="13" t="s">
        <v>2664</v>
      </c>
      <c r="G832" s="15" t="str">
        <f>INDEX(Table12[[#This Row],[State]],MATCH(Orders!F832,Table12[[#This Row],[Customer ID]],0))</f>
        <v>Tennessee</v>
      </c>
      <c r="H832" s="13" t="s">
        <v>2666</v>
      </c>
      <c r="I832" s="15">
        <v>1</v>
      </c>
      <c r="J832" s="13" t="s">
        <v>70</v>
      </c>
      <c r="K832" s="16">
        <v>91475</v>
      </c>
      <c r="L832" s="24" t="str">
        <f>IF(Orders!$K832&lt;=50,"Low",IF(Orders!$K832&gt;=200000,"High","Medium"))</f>
        <v>Medium</v>
      </c>
    </row>
    <row r="833" spans="1:12" x14ac:dyDescent="0.35">
      <c r="A833" s="12">
        <v>9744</v>
      </c>
      <c r="B833" s="17" t="s">
        <v>2668</v>
      </c>
      <c r="C833" s="18">
        <v>43632</v>
      </c>
      <c r="D833" s="18">
        <v>43638</v>
      </c>
      <c r="E833" s="17" t="s">
        <v>19</v>
      </c>
      <c r="F833" s="17" t="s">
        <v>2669</v>
      </c>
      <c r="G833" s="19" t="str">
        <f>INDEX(Table12[[#This Row],[State]],MATCH(Orders!F833,Table12[[#This Row],[Customer ID]],0))</f>
        <v>Delaware</v>
      </c>
      <c r="H833" s="17" t="s">
        <v>802</v>
      </c>
      <c r="I833" s="19">
        <v>3</v>
      </c>
      <c r="J833" s="17" t="s">
        <v>31</v>
      </c>
      <c r="K833" s="10">
        <v>9.4499999999999993</v>
      </c>
      <c r="L833" s="25" t="str">
        <f>IF(Orders!$K833&lt;=50,"Low",IF(Orders!$K833&gt;=200000,"High","Medium"))</f>
        <v>Low</v>
      </c>
    </row>
    <row r="834" spans="1:12" x14ac:dyDescent="0.35">
      <c r="A834" s="11">
        <v>56</v>
      </c>
      <c r="B834" s="13" t="s">
        <v>2671</v>
      </c>
      <c r="C834" s="14">
        <v>43633</v>
      </c>
      <c r="D834" s="14">
        <v>43634</v>
      </c>
      <c r="E834" s="13" t="s">
        <v>38</v>
      </c>
      <c r="F834" s="13" t="s">
        <v>2672</v>
      </c>
      <c r="G834" s="15" t="str">
        <f>INDEX(Table12[[#This Row],[State]],MATCH(Orders!F834,Table12[[#This Row],[Customer ID]],0))</f>
        <v>New York</v>
      </c>
      <c r="H834" s="13" t="s">
        <v>2139</v>
      </c>
      <c r="I834" s="15">
        <v>6</v>
      </c>
      <c r="J834" s="13" t="s">
        <v>36</v>
      </c>
      <c r="K834" s="16">
        <v>208.56</v>
      </c>
      <c r="L834" s="24" t="str">
        <f>IF(Orders!$K834&lt;=50,"Low",IF(Orders!$K834&gt;=200000,"High","Medium"))</f>
        <v>Medium</v>
      </c>
    </row>
    <row r="835" spans="1:12" x14ac:dyDescent="0.35">
      <c r="A835" s="12">
        <v>57</v>
      </c>
      <c r="B835" s="17" t="s">
        <v>2671</v>
      </c>
      <c r="C835" s="18">
        <v>43633</v>
      </c>
      <c r="D835" s="18">
        <v>43634</v>
      </c>
      <c r="E835" s="17" t="s">
        <v>38</v>
      </c>
      <c r="F835" s="17" t="s">
        <v>2672</v>
      </c>
      <c r="G835" s="19" t="str">
        <f>INDEX(Table12[[#This Row],[State]],MATCH(Orders!F835,Table12[[#This Row],[Customer ID]],0))</f>
        <v>New York</v>
      </c>
      <c r="H835" s="17" t="s">
        <v>2674</v>
      </c>
      <c r="I835" s="19">
        <v>5</v>
      </c>
      <c r="J835" s="17" t="s">
        <v>31</v>
      </c>
      <c r="K835" s="10">
        <v>32.4</v>
      </c>
      <c r="L835" s="25" t="str">
        <f>IF(Orders!$K835&lt;=50,"Low",IF(Orders!$K835&gt;=200000,"High","Medium"))</f>
        <v>Low</v>
      </c>
    </row>
    <row r="836" spans="1:12" x14ac:dyDescent="0.35">
      <c r="A836" s="11">
        <v>58</v>
      </c>
      <c r="B836" s="13" t="s">
        <v>2671</v>
      </c>
      <c r="C836" s="14">
        <v>43633</v>
      </c>
      <c r="D836" s="14">
        <v>43634</v>
      </c>
      <c r="E836" s="13" t="s">
        <v>38</v>
      </c>
      <c r="F836" s="13" t="s">
        <v>2672</v>
      </c>
      <c r="G836" s="15" t="str">
        <f>INDEX(Table12[[#This Row],[State]],MATCH(Orders!F836,Table12[[#This Row],[Customer ID]],0))</f>
        <v>New York</v>
      </c>
      <c r="H836" s="13" t="s">
        <v>2676</v>
      </c>
      <c r="I836" s="15">
        <v>5</v>
      </c>
      <c r="J836" s="13" t="s">
        <v>31</v>
      </c>
      <c r="K836" s="16">
        <v>319.41000000000003</v>
      </c>
      <c r="L836" s="24" t="str">
        <f>IF(Orders!$K836&lt;=50,"Low",IF(Orders!$K836&gt;=200000,"High","Medium"))</f>
        <v>Medium</v>
      </c>
    </row>
    <row r="837" spans="1:12" x14ac:dyDescent="0.35">
      <c r="A837" s="12">
        <v>59</v>
      </c>
      <c r="B837" s="17" t="s">
        <v>2671</v>
      </c>
      <c r="C837" s="18">
        <v>43633</v>
      </c>
      <c r="D837" s="18">
        <v>43634</v>
      </c>
      <c r="E837" s="17" t="s">
        <v>38</v>
      </c>
      <c r="F837" s="17" t="s">
        <v>2672</v>
      </c>
      <c r="G837" s="19" t="str">
        <f>INDEX(Table12[[#This Row],[State]],MATCH(Orders!F837,Table12[[#This Row],[Customer ID]],0))</f>
        <v>New York</v>
      </c>
      <c r="H837" s="17" t="s">
        <v>2678</v>
      </c>
      <c r="I837" s="19">
        <v>2</v>
      </c>
      <c r="J837" s="17" t="s">
        <v>36</v>
      </c>
      <c r="K837" s="10">
        <v>14.56</v>
      </c>
      <c r="L837" s="25" t="str">
        <f>IF(Orders!$K837&lt;=50,"Low",IF(Orders!$K837&gt;=200000,"High","Medium"))</f>
        <v>Low</v>
      </c>
    </row>
    <row r="838" spans="1:12" x14ac:dyDescent="0.35">
      <c r="A838" s="11">
        <v>60</v>
      </c>
      <c r="B838" s="13" t="s">
        <v>2671</v>
      </c>
      <c r="C838" s="14">
        <v>43633</v>
      </c>
      <c r="D838" s="14">
        <v>43634</v>
      </c>
      <c r="E838" s="13" t="s">
        <v>38</v>
      </c>
      <c r="F838" s="13" t="s">
        <v>2672</v>
      </c>
      <c r="G838" s="15" t="str">
        <f>INDEX(Table12[[#This Row],[State]],MATCH(Orders!F838,Table12[[#This Row],[Customer ID]],0))</f>
        <v>New York</v>
      </c>
      <c r="H838" s="13" t="s">
        <v>2680</v>
      </c>
      <c r="I838" s="15">
        <v>2</v>
      </c>
      <c r="J838" s="13" t="s">
        <v>31</v>
      </c>
      <c r="K838" s="16">
        <v>30</v>
      </c>
      <c r="L838" s="24" t="str">
        <f>IF(Orders!$K838&lt;=50,"Low",IF(Orders!$K838&gt;=200000,"High","Medium"))</f>
        <v>Low</v>
      </c>
    </row>
    <row r="839" spans="1:12" x14ac:dyDescent="0.35">
      <c r="A839" s="12">
        <v>61</v>
      </c>
      <c r="B839" s="17" t="s">
        <v>2671</v>
      </c>
      <c r="C839" s="18">
        <v>43633</v>
      </c>
      <c r="D839" s="18">
        <v>43634</v>
      </c>
      <c r="E839" s="17" t="s">
        <v>38</v>
      </c>
      <c r="F839" s="17" t="s">
        <v>2672</v>
      </c>
      <c r="G839" s="19" t="str">
        <f>INDEX(Table12[[#This Row],[State]],MATCH(Orders!F839,Table12[[#This Row],[Customer ID]],0))</f>
        <v>New York</v>
      </c>
      <c r="H839" s="17" t="s">
        <v>129</v>
      </c>
      <c r="I839" s="19">
        <v>4</v>
      </c>
      <c r="J839" s="17" t="s">
        <v>70</v>
      </c>
      <c r="K839" s="10">
        <v>48.48</v>
      </c>
      <c r="L839" s="25" t="str">
        <f>IF(Orders!$K839&lt;=50,"Low",IF(Orders!$K839&gt;=200000,"High","Medium"))</f>
        <v>Low</v>
      </c>
    </row>
    <row r="840" spans="1:12" x14ac:dyDescent="0.35">
      <c r="A840" s="11">
        <v>62</v>
      </c>
      <c r="B840" s="13" t="s">
        <v>2671</v>
      </c>
      <c r="C840" s="14">
        <v>43633</v>
      </c>
      <c r="D840" s="14">
        <v>43634</v>
      </c>
      <c r="E840" s="13" t="s">
        <v>38</v>
      </c>
      <c r="F840" s="13" t="s">
        <v>2672</v>
      </c>
      <c r="G840" s="15" t="str">
        <f>INDEX(Table12[[#This Row],[State]],MATCH(Orders!F840,Table12[[#This Row],[Customer ID]],0))</f>
        <v>New York</v>
      </c>
      <c r="H840" s="13" t="s">
        <v>1171</v>
      </c>
      <c r="I840" s="15">
        <v>1</v>
      </c>
      <c r="J840" s="13" t="s">
        <v>31</v>
      </c>
      <c r="K840" s="16">
        <v>1.68</v>
      </c>
      <c r="L840" s="24" t="str">
        <f>IF(Orders!$K840&lt;=50,"Low",IF(Orders!$K840&gt;=200000,"High","Medium"))</f>
        <v>Low</v>
      </c>
    </row>
    <row r="841" spans="1:12" x14ac:dyDescent="0.35">
      <c r="A841" s="12">
        <v>1552</v>
      </c>
      <c r="B841" s="17" t="s">
        <v>2682</v>
      </c>
      <c r="C841" s="18">
        <v>43633</v>
      </c>
      <c r="D841" s="18">
        <v>43638</v>
      </c>
      <c r="E841" s="17" t="s">
        <v>19</v>
      </c>
      <c r="F841" s="17" t="s">
        <v>2683</v>
      </c>
      <c r="G841" s="19" t="str">
        <f>INDEX(Table12[[#This Row],[State]],MATCH(Orders!F841,Table12[[#This Row],[Customer ID]],0))</f>
        <v>California</v>
      </c>
      <c r="H841" s="17" t="s">
        <v>2685</v>
      </c>
      <c r="I841" s="19">
        <v>2</v>
      </c>
      <c r="J841" s="17" t="s">
        <v>36</v>
      </c>
      <c r="K841" s="10">
        <v>111.96</v>
      </c>
      <c r="L841" s="25" t="str">
        <f>IF(Orders!$K841&lt;=50,"Low",IF(Orders!$K841&gt;=200000,"High","Medium"))</f>
        <v>Medium</v>
      </c>
    </row>
    <row r="842" spans="1:12" x14ac:dyDescent="0.35">
      <c r="A842" s="11">
        <v>3537</v>
      </c>
      <c r="B842" s="13" t="s">
        <v>2687</v>
      </c>
      <c r="C842" s="14">
        <v>43633</v>
      </c>
      <c r="D842" s="14">
        <v>43636</v>
      </c>
      <c r="E842" s="13" t="s">
        <v>94</v>
      </c>
      <c r="F842" s="13" t="s">
        <v>579</v>
      </c>
      <c r="G842" s="15" t="str">
        <f>INDEX(Table12[[#This Row],[State]],MATCH(Orders!F842,Table12[[#This Row],[Customer ID]],0))</f>
        <v>New York</v>
      </c>
      <c r="H842" s="13" t="s">
        <v>2688</v>
      </c>
      <c r="I842" s="15">
        <v>3</v>
      </c>
      <c r="J842" s="13" t="s">
        <v>70</v>
      </c>
      <c r="K842" s="16">
        <v>40.74</v>
      </c>
      <c r="L842" s="24" t="str">
        <f>IF(Orders!$K842&lt;=50,"Low",IF(Orders!$K842&gt;=200000,"High","Medium"))</f>
        <v>Low</v>
      </c>
    </row>
    <row r="843" spans="1:12" x14ac:dyDescent="0.35">
      <c r="A843" s="12">
        <v>6616</v>
      </c>
      <c r="B843" s="17" t="s">
        <v>2690</v>
      </c>
      <c r="C843" s="18">
        <v>43633</v>
      </c>
      <c r="D843" s="18">
        <v>43635</v>
      </c>
      <c r="E843" s="17" t="s">
        <v>38</v>
      </c>
      <c r="F843" s="17" t="s">
        <v>2691</v>
      </c>
      <c r="G843" s="19" t="str">
        <f>INDEX(Table12[[#This Row],[State]],MATCH(Orders!F843,Table12[[#This Row],[Customer ID]],0))</f>
        <v>California</v>
      </c>
      <c r="H843" s="17" t="s">
        <v>2643</v>
      </c>
      <c r="I843" s="19">
        <v>2</v>
      </c>
      <c r="J843" s="17" t="s">
        <v>70</v>
      </c>
      <c r="K843" s="10">
        <v>239666</v>
      </c>
      <c r="L843" s="25" t="str">
        <f>IF(Orders!$K843&lt;=50,"Low",IF(Orders!$K843&gt;=200000,"High","Medium"))</f>
        <v>High</v>
      </c>
    </row>
    <row r="844" spans="1:12" x14ac:dyDescent="0.35">
      <c r="A844" s="11">
        <v>6617</v>
      </c>
      <c r="B844" s="13" t="s">
        <v>2690</v>
      </c>
      <c r="C844" s="14">
        <v>43633</v>
      </c>
      <c r="D844" s="14">
        <v>43635</v>
      </c>
      <c r="E844" s="13" t="s">
        <v>38</v>
      </c>
      <c r="F844" s="13" t="s">
        <v>2691</v>
      </c>
      <c r="G844" s="15" t="str">
        <f>INDEX(Table12[[#This Row],[State]],MATCH(Orders!F844,Table12[[#This Row],[Customer ID]],0))</f>
        <v>California</v>
      </c>
      <c r="H844" s="13" t="s">
        <v>1881</v>
      </c>
      <c r="I844" s="15">
        <v>6</v>
      </c>
      <c r="J844" s="13" t="s">
        <v>70</v>
      </c>
      <c r="K844" s="16">
        <v>22.5</v>
      </c>
      <c r="L844" s="24" t="str">
        <f>IF(Orders!$K844&lt;=50,"Low",IF(Orders!$K844&gt;=200000,"High","Medium"))</f>
        <v>Low</v>
      </c>
    </row>
    <row r="845" spans="1:12" x14ac:dyDescent="0.35">
      <c r="A845" s="12">
        <v>6618</v>
      </c>
      <c r="B845" s="17" t="s">
        <v>2690</v>
      </c>
      <c r="C845" s="18">
        <v>43633</v>
      </c>
      <c r="D845" s="18">
        <v>43635</v>
      </c>
      <c r="E845" s="17" t="s">
        <v>38</v>
      </c>
      <c r="F845" s="17" t="s">
        <v>2691</v>
      </c>
      <c r="G845" s="19" t="str">
        <f>INDEX(Table12[[#This Row],[State]],MATCH(Orders!F845,Table12[[#This Row],[Customer ID]],0))</f>
        <v>California</v>
      </c>
      <c r="H845" s="17" t="s">
        <v>1828</v>
      </c>
      <c r="I845" s="19">
        <v>4</v>
      </c>
      <c r="J845" s="17" t="s">
        <v>31</v>
      </c>
      <c r="K845" s="10">
        <v>219.84</v>
      </c>
      <c r="L845" s="25" t="str">
        <f>IF(Orders!$K845&lt;=50,"Low",IF(Orders!$K845&gt;=200000,"High","Medium"))</f>
        <v>Medium</v>
      </c>
    </row>
    <row r="846" spans="1:12" x14ac:dyDescent="0.35">
      <c r="A846" s="11">
        <v>7532</v>
      </c>
      <c r="B846" s="13" t="s">
        <v>2693</v>
      </c>
      <c r="C846" s="14">
        <v>43633</v>
      </c>
      <c r="D846" s="14">
        <v>43635</v>
      </c>
      <c r="E846" s="13" t="s">
        <v>38</v>
      </c>
      <c r="F846" s="13" t="s">
        <v>2694</v>
      </c>
      <c r="G846" s="15" t="str">
        <f>INDEX(Table12[[#This Row],[State]],MATCH(Orders!F846,Table12[[#This Row],[Customer ID]],0))</f>
        <v>Colorado</v>
      </c>
      <c r="H846" s="13" t="s">
        <v>2697</v>
      </c>
      <c r="I846" s="15">
        <v>3</v>
      </c>
      <c r="J846" s="13" t="s">
        <v>36</v>
      </c>
      <c r="K846" s="16">
        <v>266352</v>
      </c>
      <c r="L846" s="24" t="str">
        <f>IF(Orders!$K846&lt;=50,"Low",IF(Orders!$K846&gt;=200000,"High","Medium"))</f>
        <v>High</v>
      </c>
    </row>
    <row r="847" spans="1:12" x14ac:dyDescent="0.35">
      <c r="A847" s="12">
        <v>7533</v>
      </c>
      <c r="B847" s="17" t="s">
        <v>2693</v>
      </c>
      <c r="C847" s="18">
        <v>43633</v>
      </c>
      <c r="D847" s="18">
        <v>43635</v>
      </c>
      <c r="E847" s="17" t="s">
        <v>38</v>
      </c>
      <c r="F847" s="17" t="s">
        <v>2694</v>
      </c>
      <c r="G847" s="19" t="str">
        <f>INDEX(Table12[[#This Row],[State]],MATCH(Orders!F847,Table12[[#This Row],[Customer ID]],0))</f>
        <v>Colorado</v>
      </c>
      <c r="H847" s="17" t="s">
        <v>2699</v>
      </c>
      <c r="I847" s="19">
        <v>4</v>
      </c>
      <c r="J847" s="17" t="s">
        <v>36</v>
      </c>
      <c r="K847" s="10">
        <v>483136</v>
      </c>
      <c r="L847" s="25" t="str">
        <f>IF(Orders!$K847&lt;=50,"Low",IF(Orders!$K847&gt;=200000,"High","Medium"))</f>
        <v>High</v>
      </c>
    </row>
    <row r="848" spans="1:12" x14ac:dyDescent="0.35">
      <c r="A848" s="11">
        <v>7744</v>
      </c>
      <c r="B848" s="13" t="s">
        <v>2701</v>
      </c>
      <c r="C848" s="14">
        <v>43633</v>
      </c>
      <c r="D848" s="14">
        <v>43638</v>
      </c>
      <c r="E848" s="13" t="s">
        <v>19</v>
      </c>
      <c r="F848" s="13" t="s">
        <v>2191</v>
      </c>
      <c r="G848" s="15" t="str">
        <f>INDEX(Table12[[#This Row],[State]],MATCH(Orders!F848,Table12[[#This Row],[Customer ID]],0))</f>
        <v>Connecticut</v>
      </c>
      <c r="H848" s="13" t="s">
        <v>2702</v>
      </c>
      <c r="I848" s="15">
        <v>2</v>
      </c>
      <c r="J848" s="13" t="s">
        <v>70</v>
      </c>
      <c r="K848" s="16">
        <v>7.96</v>
      </c>
      <c r="L848" s="24" t="str">
        <f>IF(Orders!$K848&lt;=50,"Low",IF(Orders!$K848&gt;=200000,"High","Medium"))</f>
        <v>Low</v>
      </c>
    </row>
    <row r="849" spans="1:12" x14ac:dyDescent="0.35">
      <c r="A849" s="12">
        <v>7745</v>
      </c>
      <c r="B849" s="17" t="s">
        <v>2701</v>
      </c>
      <c r="C849" s="18">
        <v>43633</v>
      </c>
      <c r="D849" s="18">
        <v>43638</v>
      </c>
      <c r="E849" s="17" t="s">
        <v>19</v>
      </c>
      <c r="F849" s="17" t="s">
        <v>2191</v>
      </c>
      <c r="G849" s="19" t="str">
        <f>INDEX(Table12[[#This Row],[State]],MATCH(Orders!F849,Table12[[#This Row],[Customer ID]],0))</f>
        <v>Connecticut</v>
      </c>
      <c r="H849" s="17" t="s">
        <v>2704</v>
      </c>
      <c r="I849" s="19">
        <v>3</v>
      </c>
      <c r="J849" s="17" t="s">
        <v>36</v>
      </c>
      <c r="K849" s="10">
        <v>566.97</v>
      </c>
      <c r="L849" s="25" t="str">
        <f>IF(Orders!$K849&lt;=50,"Low",IF(Orders!$K849&gt;=200000,"High","Medium"))</f>
        <v>Medium</v>
      </c>
    </row>
    <row r="850" spans="1:12" x14ac:dyDescent="0.35">
      <c r="A850" s="11">
        <v>7746</v>
      </c>
      <c r="B850" s="13" t="s">
        <v>2701</v>
      </c>
      <c r="C850" s="14">
        <v>43633</v>
      </c>
      <c r="D850" s="14">
        <v>43638</v>
      </c>
      <c r="E850" s="13" t="s">
        <v>19</v>
      </c>
      <c r="F850" s="13" t="s">
        <v>2191</v>
      </c>
      <c r="G850" s="15" t="str">
        <f>INDEX(Table12[[#This Row],[State]],MATCH(Orders!F850,Table12[[#This Row],[Customer ID]],0))</f>
        <v>Connecticut</v>
      </c>
      <c r="H850" s="13" t="s">
        <v>2706</v>
      </c>
      <c r="I850" s="15">
        <v>3</v>
      </c>
      <c r="J850" s="13" t="s">
        <v>36</v>
      </c>
      <c r="K850" s="16">
        <v>9.84</v>
      </c>
      <c r="L850" s="24" t="str">
        <f>IF(Orders!$K850&lt;=50,"Low",IF(Orders!$K850&gt;=200000,"High","Medium"))</f>
        <v>Low</v>
      </c>
    </row>
    <row r="851" spans="1:12" x14ac:dyDescent="0.35">
      <c r="A851" s="12">
        <v>9604</v>
      </c>
      <c r="B851" s="17" t="s">
        <v>2708</v>
      </c>
      <c r="C851" s="18">
        <v>43633</v>
      </c>
      <c r="D851" s="18">
        <v>43639</v>
      </c>
      <c r="E851" s="17" t="s">
        <v>19</v>
      </c>
      <c r="F851" s="17" t="s">
        <v>2709</v>
      </c>
      <c r="G851" s="19" t="str">
        <f>INDEX(Table12[[#This Row],[State]],MATCH(Orders!F851,Table12[[#This Row],[Customer ID]],0))</f>
        <v>New York</v>
      </c>
      <c r="H851" s="17" t="s">
        <v>2712</v>
      </c>
      <c r="I851" s="19">
        <v>3</v>
      </c>
      <c r="J851" s="17" t="s">
        <v>31</v>
      </c>
      <c r="K851" s="10">
        <v>376866</v>
      </c>
      <c r="L851" s="25" t="str">
        <f>IF(Orders!$K851&lt;=50,"Low",IF(Orders!$K851&gt;=200000,"High","Medium"))</f>
        <v>High</v>
      </c>
    </row>
    <row r="852" spans="1:12" x14ac:dyDescent="0.35">
      <c r="A852" s="11">
        <v>6849</v>
      </c>
      <c r="B852" s="13" t="s">
        <v>2714</v>
      </c>
      <c r="C852" s="14">
        <v>43634</v>
      </c>
      <c r="D852" s="14">
        <v>43637</v>
      </c>
      <c r="E852" s="13" t="s">
        <v>38</v>
      </c>
      <c r="F852" s="13" t="s">
        <v>1115</v>
      </c>
      <c r="G852" s="15" t="str">
        <f>INDEX(Table12[[#This Row],[State]],MATCH(Orders!F852,Table12[[#This Row],[Customer ID]],0))</f>
        <v>Illinois</v>
      </c>
      <c r="H852" s="13" t="s">
        <v>2716</v>
      </c>
      <c r="I852" s="15">
        <v>2</v>
      </c>
      <c r="J852" s="13" t="s">
        <v>70</v>
      </c>
      <c r="K852" s="16">
        <v>76864</v>
      </c>
      <c r="L852" s="24" t="str">
        <f>IF(Orders!$K852&lt;=50,"Low",IF(Orders!$K852&gt;=200000,"High","Medium"))</f>
        <v>Medium</v>
      </c>
    </row>
    <row r="853" spans="1:12" x14ac:dyDescent="0.35">
      <c r="A853" s="12">
        <v>9548</v>
      </c>
      <c r="B853" s="17" t="s">
        <v>2718</v>
      </c>
      <c r="C853" s="18">
        <v>43634</v>
      </c>
      <c r="D853" s="18">
        <v>43636</v>
      </c>
      <c r="E853" s="17" t="s">
        <v>94</v>
      </c>
      <c r="F853" s="17" t="s">
        <v>1006</v>
      </c>
      <c r="G853" s="19" t="str">
        <f>INDEX(Table12[[#This Row],[State]],MATCH(Orders!F853,Table12[[#This Row],[Customer ID]],0))</f>
        <v>Pennsylvania</v>
      </c>
      <c r="H853" s="17" t="s">
        <v>2719</v>
      </c>
      <c r="I853" s="19">
        <v>2</v>
      </c>
      <c r="J853" s="17" t="s">
        <v>36</v>
      </c>
      <c r="K853" s="10">
        <v>6848</v>
      </c>
      <c r="L853" s="25" t="str">
        <f>IF(Orders!$K853&lt;=50,"Low",IF(Orders!$K853&gt;=200000,"High","Medium"))</f>
        <v>Medium</v>
      </c>
    </row>
    <row r="854" spans="1:12" x14ac:dyDescent="0.35">
      <c r="A854" s="11">
        <v>9549</v>
      </c>
      <c r="B854" s="13" t="s">
        <v>2718</v>
      </c>
      <c r="C854" s="14">
        <v>43634</v>
      </c>
      <c r="D854" s="14">
        <v>43636</v>
      </c>
      <c r="E854" s="13" t="s">
        <v>94</v>
      </c>
      <c r="F854" s="13" t="s">
        <v>1006</v>
      </c>
      <c r="G854" s="15" t="str">
        <f>INDEX(Table12[[#This Row],[State]],MATCH(Orders!F854,Table12[[#This Row],[Customer ID]],0))</f>
        <v>Pennsylvania</v>
      </c>
      <c r="H854" s="13" t="s">
        <v>2583</v>
      </c>
      <c r="I854" s="15">
        <v>2</v>
      </c>
      <c r="J854" s="13" t="s">
        <v>31</v>
      </c>
      <c r="K854" s="16">
        <v>4626</v>
      </c>
      <c r="L854" s="24" t="str">
        <f>IF(Orders!$K854&lt;=50,"Low",IF(Orders!$K854&gt;=200000,"High","Medium"))</f>
        <v>Medium</v>
      </c>
    </row>
    <row r="855" spans="1:12" x14ac:dyDescent="0.35">
      <c r="A855" s="12">
        <v>9550</v>
      </c>
      <c r="B855" s="17" t="s">
        <v>2718</v>
      </c>
      <c r="C855" s="18">
        <v>43634</v>
      </c>
      <c r="D855" s="18">
        <v>43636</v>
      </c>
      <c r="E855" s="17" t="s">
        <v>94</v>
      </c>
      <c r="F855" s="17" t="s">
        <v>1006</v>
      </c>
      <c r="G855" s="19" t="str">
        <f>INDEX(Table12[[#This Row],[State]],MATCH(Orders!F855,Table12[[#This Row],[Customer ID]],0))</f>
        <v>Pennsylvania</v>
      </c>
      <c r="H855" s="17" t="s">
        <v>2721</v>
      </c>
      <c r="I855" s="19">
        <v>3</v>
      </c>
      <c r="J855" s="17" t="s">
        <v>70</v>
      </c>
      <c r="K855" s="10">
        <v>453.6</v>
      </c>
      <c r="L855" s="25" t="str">
        <f>IF(Orders!$K855&lt;=50,"Low",IF(Orders!$K855&gt;=200000,"High","Medium"))</f>
        <v>Medium</v>
      </c>
    </row>
    <row r="856" spans="1:12" x14ac:dyDescent="0.35">
      <c r="A856" s="11">
        <v>941</v>
      </c>
      <c r="B856" s="13" t="s">
        <v>2723</v>
      </c>
      <c r="C856" s="14">
        <v>43635</v>
      </c>
      <c r="D856" s="14">
        <v>43636</v>
      </c>
      <c r="E856" s="13" t="s">
        <v>38</v>
      </c>
      <c r="F856" s="13" t="s">
        <v>2426</v>
      </c>
      <c r="G856" s="15" t="str">
        <f>INDEX(Table12[[#This Row],[State]],MATCH(Orders!F856,Table12[[#This Row],[Customer ID]],0))</f>
        <v>California</v>
      </c>
      <c r="H856" s="13" t="s">
        <v>2724</v>
      </c>
      <c r="I856" s="15">
        <v>2</v>
      </c>
      <c r="J856" s="13" t="s">
        <v>70</v>
      </c>
      <c r="K856" s="16">
        <v>17.12</v>
      </c>
      <c r="L856" s="24" t="str">
        <f>IF(Orders!$K856&lt;=50,"Low",IF(Orders!$K856&gt;=200000,"High","Medium"))</f>
        <v>Low</v>
      </c>
    </row>
    <row r="857" spans="1:12" x14ac:dyDescent="0.35">
      <c r="A857" s="12">
        <v>48</v>
      </c>
      <c r="B857" s="17" t="s">
        <v>2726</v>
      </c>
      <c r="C857" s="18">
        <v>43636</v>
      </c>
      <c r="D857" s="18">
        <v>43641</v>
      </c>
      <c r="E857" s="17" t="s">
        <v>19</v>
      </c>
      <c r="F857" s="17" t="s">
        <v>2727</v>
      </c>
      <c r="G857" s="19" t="str">
        <f>INDEX(Table12[[#This Row],[State]],MATCH(Orders!F857,Table12[[#This Row],[Customer ID]],0))</f>
        <v>Delaware</v>
      </c>
      <c r="H857" s="17" t="s">
        <v>2680</v>
      </c>
      <c r="I857" s="19">
        <v>3</v>
      </c>
      <c r="J857" s="17" t="s">
        <v>31</v>
      </c>
      <c r="K857" s="10">
        <v>45</v>
      </c>
      <c r="L857" s="25" t="str">
        <f>IF(Orders!$K857&lt;=50,"Low",IF(Orders!$K857&gt;=200000,"High","Medium"))</f>
        <v>Low</v>
      </c>
    </row>
    <row r="858" spans="1:12" x14ac:dyDescent="0.35">
      <c r="A858" s="11">
        <v>49</v>
      </c>
      <c r="B858" s="13" t="s">
        <v>2726</v>
      </c>
      <c r="C858" s="14">
        <v>43636</v>
      </c>
      <c r="D858" s="14">
        <v>43641</v>
      </c>
      <c r="E858" s="13" t="s">
        <v>19</v>
      </c>
      <c r="F858" s="13" t="s">
        <v>2727</v>
      </c>
      <c r="G858" s="15" t="str">
        <f>INDEX(Table12[[#This Row],[State]],MATCH(Orders!F858,Table12[[#This Row],[Customer ID]],0))</f>
        <v>Delaware</v>
      </c>
      <c r="H858" s="13" t="s">
        <v>2070</v>
      </c>
      <c r="I858" s="15">
        <v>2</v>
      </c>
      <c r="J858" s="13" t="s">
        <v>31</v>
      </c>
      <c r="K858" s="16">
        <v>21.8</v>
      </c>
      <c r="L858" s="24" t="str">
        <f>IF(Orders!$K858&lt;=50,"Low",IF(Orders!$K858&gt;=200000,"High","Medium"))</f>
        <v>Low</v>
      </c>
    </row>
    <row r="859" spans="1:12" x14ac:dyDescent="0.35">
      <c r="A859" s="12">
        <v>851</v>
      </c>
      <c r="B859" s="17" t="s">
        <v>2729</v>
      </c>
      <c r="C859" s="18">
        <v>43636</v>
      </c>
      <c r="D859" s="18">
        <v>43641</v>
      </c>
      <c r="E859" s="17" t="s">
        <v>94</v>
      </c>
      <c r="F859" s="17" t="s">
        <v>2730</v>
      </c>
      <c r="G859" s="19" t="str">
        <f>INDEX(Table12[[#This Row],[State]],MATCH(Orders!F859,Table12[[#This Row],[Customer ID]],0))</f>
        <v>California</v>
      </c>
      <c r="H859" s="17" t="s">
        <v>2733</v>
      </c>
      <c r="I859" s="19">
        <v>2</v>
      </c>
      <c r="J859" s="17" t="s">
        <v>31</v>
      </c>
      <c r="K859" s="10">
        <v>5.16</v>
      </c>
      <c r="L859" s="25" t="str">
        <f>IF(Orders!$K859&lt;=50,"Low",IF(Orders!$K859&gt;=200000,"High","Medium"))</f>
        <v>Low</v>
      </c>
    </row>
    <row r="860" spans="1:12" x14ac:dyDescent="0.35">
      <c r="A860" s="11">
        <v>852</v>
      </c>
      <c r="B860" s="13" t="s">
        <v>2729</v>
      </c>
      <c r="C860" s="14">
        <v>43636</v>
      </c>
      <c r="D860" s="14">
        <v>43641</v>
      </c>
      <c r="E860" s="13" t="s">
        <v>94</v>
      </c>
      <c r="F860" s="13" t="s">
        <v>2730</v>
      </c>
      <c r="G860" s="15" t="str">
        <f>INDEX(Table12[[#This Row],[State]],MATCH(Orders!F860,Table12[[#This Row],[Customer ID]],0))</f>
        <v>California</v>
      </c>
      <c r="H860" s="13" t="s">
        <v>2735</v>
      </c>
      <c r="I860" s="15">
        <v>6</v>
      </c>
      <c r="J860" s="13" t="s">
        <v>36</v>
      </c>
      <c r="K860" s="16">
        <v>38.880000000000003</v>
      </c>
      <c r="L860" s="24" t="str">
        <f>IF(Orders!$K860&lt;=50,"Low",IF(Orders!$K860&gt;=200000,"High","Medium"))</f>
        <v>Low</v>
      </c>
    </row>
    <row r="861" spans="1:12" x14ac:dyDescent="0.35">
      <c r="A861" s="12">
        <v>934</v>
      </c>
      <c r="B861" s="17" t="s">
        <v>2737</v>
      </c>
      <c r="C861" s="18">
        <v>43636</v>
      </c>
      <c r="D861" s="18">
        <v>43640</v>
      </c>
      <c r="E861" s="17" t="s">
        <v>19</v>
      </c>
      <c r="F861" s="17" t="s">
        <v>2738</v>
      </c>
      <c r="G861" s="19" t="str">
        <f>INDEX(Table12[[#This Row],[State]],MATCH(Orders!F861,Table12[[#This Row],[Customer ID]],0))</f>
        <v>Pennsylvania</v>
      </c>
      <c r="H861" s="17" t="s">
        <v>2740</v>
      </c>
      <c r="I861" s="19">
        <v>8</v>
      </c>
      <c r="J861" s="17" t="s">
        <v>36</v>
      </c>
      <c r="K861" s="10">
        <v>45056</v>
      </c>
      <c r="L861" s="25" t="str">
        <f>IF(Orders!$K861&lt;=50,"Low",IF(Orders!$K861&gt;=200000,"High","Medium"))</f>
        <v>Medium</v>
      </c>
    </row>
    <row r="862" spans="1:12" x14ac:dyDescent="0.35">
      <c r="A862" s="11">
        <v>935</v>
      </c>
      <c r="B862" s="13" t="s">
        <v>2737</v>
      </c>
      <c r="C862" s="14">
        <v>43636</v>
      </c>
      <c r="D862" s="14">
        <v>43640</v>
      </c>
      <c r="E862" s="13" t="s">
        <v>19</v>
      </c>
      <c r="F862" s="13" t="s">
        <v>2738</v>
      </c>
      <c r="G862" s="15" t="str">
        <f>INDEX(Table12[[#This Row],[State]],MATCH(Orders!F862,Table12[[#This Row],[Customer ID]],0))</f>
        <v>Pennsylvania</v>
      </c>
      <c r="H862" s="13" t="s">
        <v>1502</v>
      </c>
      <c r="I862" s="15">
        <v>6</v>
      </c>
      <c r="J862" s="13" t="s">
        <v>70</v>
      </c>
      <c r="K862" s="16">
        <v>29718</v>
      </c>
      <c r="L862" s="24" t="str">
        <f>IF(Orders!$K862&lt;=50,"Low",IF(Orders!$K862&gt;=200000,"High","Medium"))</f>
        <v>Medium</v>
      </c>
    </row>
    <row r="863" spans="1:12" x14ac:dyDescent="0.35">
      <c r="A863" s="12">
        <v>936</v>
      </c>
      <c r="B863" s="17" t="s">
        <v>2737</v>
      </c>
      <c r="C863" s="18">
        <v>43636</v>
      </c>
      <c r="D863" s="18">
        <v>43640</v>
      </c>
      <c r="E863" s="17" t="s">
        <v>19</v>
      </c>
      <c r="F863" s="17" t="s">
        <v>2738</v>
      </c>
      <c r="G863" s="19" t="str">
        <f>INDEX(Table12[[#This Row],[State]],MATCH(Orders!F863,Table12[[#This Row],[Customer ID]],0))</f>
        <v>Pennsylvania</v>
      </c>
      <c r="H863" s="17" t="s">
        <v>2735</v>
      </c>
      <c r="I863" s="19">
        <v>3</v>
      </c>
      <c r="J863" s="17" t="s">
        <v>70</v>
      </c>
      <c r="K863" s="10">
        <v>15552</v>
      </c>
      <c r="L863" s="25" t="str">
        <f>IF(Orders!$K863&lt;=50,"Low",IF(Orders!$K863&gt;=200000,"High","Medium"))</f>
        <v>Medium</v>
      </c>
    </row>
    <row r="864" spans="1:12" x14ac:dyDescent="0.35">
      <c r="A864" s="11">
        <v>937</v>
      </c>
      <c r="B864" s="13" t="s">
        <v>2737</v>
      </c>
      <c r="C864" s="14">
        <v>43636</v>
      </c>
      <c r="D864" s="14">
        <v>43640</v>
      </c>
      <c r="E864" s="13" t="s">
        <v>19</v>
      </c>
      <c r="F864" s="13" t="s">
        <v>2738</v>
      </c>
      <c r="G864" s="15" t="str">
        <f>INDEX(Table12[[#This Row],[State]],MATCH(Orders!F864,Table12[[#This Row],[Customer ID]],0))</f>
        <v>Pennsylvania</v>
      </c>
      <c r="H864" s="13" t="s">
        <v>2742</v>
      </c>
      <c r="I864" s="15">
        <v>2</v>
      </c>
      <c r="J864" s="13" t="s">
        <v>36</v>
      </c>
      <c r="K864" s="16">
        <v>447696</v>
      </c>
      <c r="L864" s="24" t="str">
        <f>IF(Orders!$K864&lt;=50,"Low",IF(Orders!$K864&gt;=200000,"High","Medium"))</f>
        <v>High</v>
      </c>
    </row>
    <row r="865" spans="1:12" x14ac:dyDescent="0.35">
      <c r="A865" s="12">
        <v>1307</v>
      </c>
      <c r="B865" s="17" t="s">
        <v>2744</v>
      </c>
      <c r="C865" s="18">
        <v>43636</v>
      </c>
      <c r="D865" s="18">
        <v>43637</v>
      </c>
      <c r="E865" s="17" t="s">
        <v>38</v>
      </c>
      <c r="F865" s="17" t="s">
        <v>209</v>
      </c>
      <c r="G865" s="19" t="str">
        <f>INDEX(Table12[[#This Row],[State]],MATCH(Orders!F865,Table12[[#This Row],[Customer ID]],0))</f>
        <v>California</v>
      </c>
      <c r="H865" s="17" t="s">
        <v>1973</v>
      </c>
      <c r="I865" s="19">
        <v>7</v>
      </c>
      <c r="J865" s="17" t="s">
        <v>36</v>
      </c>
      <c r="K865" s="10">
        <v>46.76</v>
      </c>
      <c r="L865" s="25" t="str">
        <f>IF(Orders!$K865&lt;=50,"Low",IF(Orders!$K865&gt;=200000,"High","Medium"))</f>
        <v>Low</v>
      </c>
    </row>
    <row r="866" spans="1:12" x14ac:dyDescent="0.35">
      <c r="A866" s="11">
        <v>1308</v>
      </c>
      <c r="B866" s="13" t="s">
        <v>2744</v>
      </c>
      <c r="C866" s="14">
        <v>43636</v>
      </c>
      <c r="D866" s="14">
        <v>43637</v>
      </c>
      <c r="E866" s="13" t="s">
        <v>38</v>
      </c>
      <c r="F866" s="13" t="s">
        <v>209</v>
      </c>
      <c r="G866" s="15" t="str">
        <f>INDEX(Table12[[#This Row],[State]],MATCH(Orders!F866,Table12[[#This Row],[Customer ID]],0))</f>
        <v>California</v>
      </c>
      <c r="H866" s="13" t="s">
        <v>1256</v>
      </c>
      <c r="I866" s="15">
        <v>3</v>
      </c>
      <c r="J866" s="13" t="s">
        <v>70</v>
      </c>
      <c r="K866" s="16">
        <v>17712</v>
      </c>
      <c r="L866" s="24" t="str">
        <f>IF(Orders!$K866&lt;=50,"Low",IF(Orders!$K866&gt;=200000,"High","Medium"))</f>
        <v>Medium</v>
      </c>
    </row>
    <row r="867" spans="1:12" x14ac:dyDescent="0.35">
      <c r="A867" s="12">
        <v>1309</v>
      </c>
      <c r="B867" s="17" t="s">
        <v>2744</v>
      </c>
      <c r="C867" s="18">
        <v>43636</v>
      </c>
      <c r="D867" s="18">
        <v>43637</v>
      </c>
      <c r="E867" s="17" t="s">
        <v>38</v>
      </c>
      <c r="F867" s="17" t="s">
        <v>209</v>
      </c>
      <c r="G867" s="19" t="str">
        <f>INDEX(Table12[[#This Row],[State]],MATCH(Orders!F867,Table12[[#This Row],[Customer ID]],0))</f>
        <v>California</v>
      </c>
      <c r="H867" s="17" t="s">
        <v>2745</v>
      </c>
      <c r="I867" s="19">
        <v>2</v>
      </c>
      <c r="J867" s="17" t="s">
        <v>70</v>
      </c>
      <c r="K867" s="10">
        <v>21.78</v>
      </c>
      <c r="L867" s="25" t="str">
        <f>IF(Orders!$K867&lt;=50,"Low",IF(Orders!$K867&gt;=200000,"High","Medium"))</f>
        <v>Low</v>
      </c>
    </row>
    <row r="868" spans="1:12" x14ac:dyDescent="0.35">
      <c r="A868" s="11">
        <v>1310</v>
      </c>
      <c r="B868" s="13" t="s">
        <v>2744</v>
      </c>
      <c r="C868" s="14">
        <v>43636</v>
      </c>
      <c r="D868" s="14">
        <v>43637</v>
      </c>
      <c r="E868" s="13" t="s">
        <v>38</v>
      </c>
      <c r="F868" s="13" t="s">
        <v>209</v>
      </c>
      <c r="G868" s="15" t="str">
        <f>INDEX(Table12[[#This Row],[State]],MATCH(Orders!F868,Table12[[#This Row],[Customer ID]],0))</f>
        <v>California</v>
      </c>
      <c r="H868" s="13" t="s">
        <v>1285</v>
      </c>
      <c r="I868" s="15">
        <v>3</v>
      </c>
      <c r="J868" s="13" t="s">
        <v>31</v>
      </c>
      <c r="K868" s="16">
        <v>161.94</v>
      </c>
      <c r="L868" s="24" t="str">
        <f>IF(Orders!$K868&lt;=50,"Low",IF(Orders!$K868&gt;=200000,"High","Medium"))</f>
        <v>Medium</v>
      </c>
    </row>
    <row r="869" spans="1:12" x14ac:dyDescent="0.35">
      <c r="A869" s="12">
        <v>1311</v>
      </c>
      <c r="B869" s="17" t="s">
        <v>2744</v>
      </c>
      <c r="C869" s="18">
        <v>43636</v>
      </c>
      <c r="D869" s="18">
        <v>43637</v>
      </c>
      <c r="E869" s="17" t="s">
        <v>38</v>
      </c>
      <c r="F869" s="17" t="s">
        <v>209</v>
      </c>
      <c r="G869" s="19" t="str">
        <f>INDEX(Table12[[#This Row],[State]],MATCH(Orders!F869,Table12[[#This Row],[Customer ID]],0))</f>
        <v>California</v>
      </c>
      <c r="H869" s="17" t="s">
        <v>2747</v>
      </c>
      <c r="I869" s="19">
        <v>2</v>
      </c>
      <c r="J869" s="17" t="s">
        <v>31</v>
      </c>
      <c r="K869" s="10">
        <v>161568</v>
      </c>
      <c r="L869" s="25" t="str">
        <f>IF(Orders!$K869&lt;=50,"Low",IF(Orders!$K869&gt;=200000,"High","Medium"))</f>
        <v>Medium</v>
      </c>
    </row>
    <row r="870" spans="1:12" x14ac:dyDescent="0.35">
      <c r="A870" s="11">
        <v>1945</v>
      </c>
      <c r="B870" s="13" t="s">
        <v>2749</v>
      </c>
      <c r="C870" s="14">
        <v>43636</v>
      </c>
      <c r="D870" s="14">
        <v>43642</v>
      </c>
      <c r="E870" s="13" t="s">
        <v>19</v>
      </c>
      <c r="F870" s="13" t="s">
        <v>592</v>
      </c>
      <c r="G870" s="15" t="str">
        <f>INDEX(Table12[[#This Row],[State]],MATCH(Orders!F870,Table12[[#This Row],[Customer ID]],0))</f>
        <v>Texas</v>
      </c>
      <c r="H870" s="13" t="s">
        <v>1354</v>
      </c>
      <c r="I870" s="15">
        <v>4</v>
      </c>
      <c r="J870" s="13" t="s">
        <v>31</v>
      </c>
      <c r="K870" s="16">
        <v>95968</v>
      </c>
      <c r="L870" s="24" t="str">
        <f>IF(Orders!$K870&lt;=50,"Low",IF(Orders!$K870&gt;=200000,"High","Medium"))</f>
        <v>Medium</v>
      </c>
    </row>
    <row r="871" spans="1:12" x14ac:dyDescent="0.35">
      <c r="A871" s="12">
        <v>1946</v>
      </c>
      <c r="B871" s="17" t="s">
        <v>2749</v>
      </c>
      <c r="C871" s="18">
        <v>43636</v>
      </c>
      <c r="D871" s="18">
        <v>43642</v>
      </c>
      <c r="E871" s="17" t="s">
        <v>19</v>
      </c>
      <c r="F871" s="17" t="s">
        <v>592</v>
      </c>
      <c r="G871" s="19" t="str">
        <f>INDEX(Table12[[#This Row],[State]],MATCH(Orders!F871,Table12[[#This Row],[Customer ID]],0))</f>
        <v>Texas</v>
      </c>
      <c r="H871" s="17" t="s">
        <v>598</v>
      </c>
      <c r="I871" s="19">
        <v>2</v>
      </c>
      <c r="J871" s="17" t="s">
        <v>70</v>
      </c>
      <c r="K871" s="10">
        <v>10368</v>
      </c>
      <c r="L871" s="25" t="str">
        <f>IF(Orders!$K871&lt;=50,"Low",IF(Orders!$K871&gt;=200000,"High","Medium"))</f>
        <v>Medium</v>
      </c>
    </row>
    <row r="872" spans="1:12" x14ac:dyDescent="0.35">
      <c r="A872" s="11">
        <v>7287</v>
      </c>
      <c r="B872" s="13" t="s">
        <v>2751</v>
      </c>
      <c r="C872" s="14">
        <v>43636</v>
      </c>
      <c r="D872" s="14">
        <v>43641</v>
      </c>
      <c r="E872" s="13" t="s">
        <v>19</v>
      </c>
      <c r="F872" s="13" t="s">
        <v>1572</v>
      </c>
      <c r="G872" s="15" t="str">
        <f>INDEX(Table12[[#This Row],[State]],MATCH(Orders!F872,Table12[[#This Row],[Customer ID]],0))</f>
        <v>Oklahoma</v>
      </c>
      <c r="H872" s="13" t="s">
        <v>2753</v>
      </c>
      <c r="I872" s="15">
        <v>1</v>
      </c>
      <c r="J872" s="13" t="s">
        <v>36</v>
      </c>
      <c r="K872" s="16">
        <v>6.9</v>
      </c>
      <c r="L872" s="24" t="str">
        <f>IF(Orders!$K872&lt;=50,"Low",IF(Orders!$K872&gt;=200000,"High","Medium"))</f>
        <v>Low</v>
      </c>
    </row>
    <row r="873" spans="1:12" x14ac:dyDescent="0.35">
      <c r="A873" s="12">
        <v>7288</v>
      </c>
      <c r="B873" s="17" t="s">
        <v>2751</v>
      </c>
      <c r="C873" s="18">
        <v>43636</v>
      </c>
      <c r="D873" s="18">
        <v>43641</v>
      </c>
      <c r="E873" s="17" t="s">
        <v>19</v>
      </c>
      <c r="F873" s="17" t="s">
        <v>1572</v>
      </c>
      <c r="G873" s="19" t="str">
        <f>INDEX(Table12[[#This Row],[State]],MATCH(Orders!F873,Table12[[#This Row],[Customer ID]],0))</f>
        <v>Oklahoma</v>
      </c>
      <c r="H873" s="17" t="s">
        <v>116</v>
      </c>
      <c r="I873" s="19">
        <v>3</v>
      </c>
      <c r="J873" s="17" t="s">
        <v>31</v>
      </c>
      <c r="K873" s="10">
        <v>57.69</v>
      </c>
      <c r="L873" s="25" t="str">
        <f>IF(Orders!$K873&lt;=50,"Low",IF(Orders!$K873&gt;=200000,"High","Medium"))</f>
        <v>Medium</v>
      </c>
    </row>
    <row r="874" spans="1:12" x14ac:dyDescent="0.35">
      <c r="A874" s="11">
        <v>5226</v>
      </c>
      <c r="B874" s="13" t="s">
        <v>2755</v>
      </c>
      <c r="C874" s="14">
        <v>43637</v>
      </c>
      <c r="D874" s="14">
        <v>43642</v>
      </c>
      <c r="E874" s="13" t="s">
        <v>19</v>
      </c>
      <c r="F874" s="13" t="s">
        <v>1841</v>
      </c>
      <c r="G874" s="15" t="str">
        <f>INDEX(Table12[[#This Row],[State]],MATCH(Orders!F874,Table12[[#This Row],[Customer ID]],0))</f>
        <v>New York</v>
      </c>
      <c r="H874" s="13" t="s">
        <v>2756</v>
      </c>
      <c r="I874" s="15">
        <v>5</v>
      </c>
      <c r="J874" s="13" t="s">
        <v>70</v>
      </c>
      <c r="K874" s="16">
        <v>36.56</v>
      </c>
      <c r="L874" s="24" t="str">
        <f>IF(Orders!$K874&lt;=50,"Low",IF(Orders!$K874&gt;=200000,"High","Medium"))</f>
        <v>Low</v>
      </c>
    </row>
    <row r="875" spans="1:12" x14ac:dyDescent="0.35">
      <c r="A875" s="12">
        <v>5227</v>
      </c>
      <c r="B875" s="17" t="s">
        <v>2755</v>
      </c>
      <c r="C875" s="18">
        <v>43637</v>
      </c>
      <c r="D875" s="18">
        <v>43642</v>
      </c>
      <c r="E875" s="17" t="s">
        <v>19</v>
      </c>
      <c r="F875" s="17" t="s">
        <v>1841</v>
      </c>
      <c r="G875" s="19" t="str">
        <f>INDEX(Table12[[#This Row],[State]],MATCH(Orders!F875,Table12[[#This Row],[Customer ID]],0))</f>
        <v>New York</v>
      </c>
      <c r="H875" s="17" t="s">
        <v>2758</v>
      </c>
      <c r="I875" s="19">
        <v>6</v>
      </c>
      <c r="J875" s="17" t="s">
        <v>70</v>
      </c>
      <c r="K875" s="10">
        <v>186144</v>
      </c>
      <c r="L875" s="25" t="str">
        <f>IF(Orders!$K875&lt;=50,"Low",IF(Orders!$K875&gt;=200000,"High","Medium"))</f>
        <v>Medium</v>
      </c>
    </row>
    <row r="876" spans="1:12" x14ac:dyDescent="0.35">
      <c r="A876" s="11">
        <v>5228</v>
      </c>
      <c r="B876" s="13" t="s">
        <v>2755</v>
      </c>
      <c r="C876" s="14">
        <v>43637</v>
      </c>
      <c r="D876" s="14">
        <v>43642</v>
      </c>
      <c r="E876" s="13" t="s">
        <v>19</v>
      </c>
      <c r="F876" s="13" t="s">
        <v>1841</v>
      </c>
      <c r="G876" s="15" t="str">
        <f>INDEX(Table12[[#This Row],[State]],MATCH(Orders!F876,Table12[[#This Row],[Customer ID]],0))</f>
        <v>New York</v>
      </c>
      <c r="H876" s="13" t="s">
        <v>905</v>
      </c>
      <c r="I876" s="15">
        <v>2</v>
      </c>
      <c r="J876" s="13" t="s">
        <v>36</v>
      </c>
      <c r="K876" s="16">
        <v>353568</v>
      </c>
      <c r="L876" s="24" t="str">
        <f>IF(Orders!$K876&lt;=50,"Low",IF(Orders!$K876&gt;=200000,"High","Medium"))</f>
        <v>High</v>
      </c>
    </row>
    <row r="877" spans="1:12" x14ac:dyDescent="0.35">
      <c r="A877" s="12">
        <v>8659</v>
      </c>
      <c r="B877" s="17" t="s">
        <v>2760</v>
      </c>
      <c r="C877" s="18">
        <v>43637</v>
      </c>
      <c r="D877" s="18">
        <v>43641</v>
      </c>
      <c r="E877" s="17" t="s">
        <v>19</v>
      </c>
      <c r="F877" s="17" t="s">
        <v>2481</v>
      </c>
      <c r="G877" s="19" t="str">
        <f>INDEX(Table12[[#This Row],[State]],MATCH(Orders!F877,Table12[[#This Row],[Customer ID]],0))</f>
        <v>Illinois</v>
      </c>
      <c r="H877" s="17" t="s">
        <v>667</v>
      </c>
      <c r="I877" s="19">
        <v>1</v>
      </c>
      <c r="J877" s="17" t="s">
        <v>31</v>
      </c>
      <c r="K877" s="10">
        <v>0.83599999999999997</v>
      </c>
      <c r="L877" s="25" t="str">
        <f>IF(Orders!$K877&lt;=50,"Low",IF(Orders!$K877&gt;=200000,"High","Medium"))</f>
        <v>Low</v>
      </c>
    </row>
    <row r="878" spans="1:12" x14ac:dyDescent="0.35">
      <c r="A878" s="11">
        <v>2085</v>
      </c>
      <c r="B878" s="13" t="s">
        <v>2761</v>
      </c>
      <c r="C878" s="14">
        <v>43639</v>
      </c>
      <c r="D878" s="14">
        <v>43644</v>
      </c>
      <c r="E878" s="13" t="s">
        <v>19</v>
      </c>
      <c r="F878" s="13" t="s">
        <v>2762</v>
      </c>
      <c r="G878" s="15" t="str">
        <f>INDEX(Table12[[#This Row],[State]],MATCH(Orders!F878,Table12[[#This Row],[Customer ID]],0))</f>
        <v>New York</v>
      </c>
      <c r="H878" s="13" t="s">
        <v>2764</v>
      </c>
      <c r="I878" s="15">
        <v>4</v>
      </c>
      <c r="J878" s="13" t="s">
        <v>31</v>
      </c>
      <c r="K878" s="16">
        <v>122.12</v>
      </c>
      <c r="L878" s="24" t="str">
        <f>IF(Orders!$K878&lt;=50,"Low",IF(Orders!$K878&gt;=200000,"High","Medium"))</f>
        <v>Medium</v>
      </c>
    </row>
    <row r="879" spans="1:12" x14ac:dyDescent="0.35">
      <c r="A879" s="12">
        <v>2086</v>
      </c>
      <c r="B879" s="17" t="s">
        <v>2761</v>
      </c>
      <c r="C879" s="18">
        <v>43639</v>
      </c>
      <c r="D879" s="18">
        <v>43644</v>
      </c>
      <c r="E879" s="17" t="s">
        <v>19</v>
      </c>
      <c r="F879" s="17" t="s">
        <v>2762</v>
      </c>
      <c r="G879" s="19" t="str">
        <f>INDEX(Table12[[#This Row],[State]],MATCH(Orders!F879,Table12[[#This Row],[Customer ID]],0))</f>
        <v>New York</v>
      </c>
      <c r="H879" s="17" t="s">
        <v>2766</v>
      </c>
      <c r="I879" s="19">
        <v>5</v>
      </c>
      <c r="J879" s="17" t="s">
        <v>70</v>
      </c>
      <c r="K879" s="10">
        <v>18.45</v>
      </c>
      <c r="L879" s="25" t="str">
        <f>IF(Orders!$K879&lt;=50,"Low",IF(Orders!$K879&gt;=200000,"High","Medium"))</f>
        <v>Low</v>
      </c>
    </row>
    <row r="880" spans="1:12" x14ac:dyDescent="0.35">
      <c r="A880" s="11">
        <v>2087</v>
      </c>
      <c r="B880" s="13" t="s">
        <v>2761</v>
      </c>
      <c r="C880" s="14">
        <v>43639</v>
      </c>
      <c r="D880" s="14">
        <v>43644</v>
      </c>
      <c r="E880" s="13" t="s">
        <v>19</v>
      </c>
      <c r="F880" s="13" t="s">
        <v>2762</v>
      </c>
      <c r="G880" s="15" t="str">
        <f>INDEX(Table12[[#This Row],[State]],MATCH(Orders!F880,Table12[[#This Row],[Customer ID]],0))</f>
        <v>New York</v>
      </c>
      <c r="H880" s="13" t="s">
        <v>1513</v>
      </c>
      <c r="I880" s="15">
        <v>5</v>
      </c>
      <c r="J880" s="13" t="s">
        <v>70</v>
      </c>
      <c r="K880" s="16">
        <v>324.89999999999998</v>
      </c>
      <c r="L880" s="24" t="str">
        <f>IF(Orders!$K880&lt;=50,"Low",IF(Orders!$K880&gt;=200000,"High","Medium"))</f>
        <v>Medium</v>
      </c>
    </row>
    <row r="881" spans="1:12" x14ac:dyDescent="0.35">
      <c r="A881" s="12">
        <v>2088</v>
      </c>
      <c r="B881" s="17" t="s">
        <v>2761</v>
      </c>
      <c r="C881" s="18">
        <v>43639</v>
      </c>
      <c r="D881" s="18">
        <v>43644</v>
      </c>
      <c r="E881" s="17" t="s">
        <v>19</v>
      </c>
      <c r="F881" s="17" t="s">
        <v>2762</v>
      </c>
      <c r="G881" s="19" t="str">
        <f>INDEX(Table12[[#This Row],[State]],MATCH(Orders!F881,Table12[[#This Row],[Customer ID]],0))</f>
        <v>New York</v>
      </c>
      <c r="H881" s="17" t="s">
        <v>2768</v>
      </c>
      <c r="I881" s="19">
        <v>3</v>
      </c>
      <c r="J881" s="17" t="s">
        <v>36</v>
      </c>
      <c r="K881" s="10">
        <v>146.72999999999999</v>
      </c>
      <c r="L881" s="25" t="str">
        <f>IF(Orders!$K881&lt;=50,"Low",IF(Orders!$K881&gt;=200000,"High","Medium"))</f>
        <v>Medium</v>
      </c>
    </row>
    <row r="882" spans="1:12" x14ac:dyDescent="0.35">
      <c r="A882" s="11">
        <v>2089</v>
      </c>
      <c r="B882" s="13" t="s">
        <v>2761</v>
      </c>
      <c r="C882" s="14">
        <v>43639</v>
      </c>
      <c r="D882" s="14">
        <v>43644</v>
      </c>
      <c r="E882" s="13" t="s">
        <v>19</v>
      </c>
      <c r="F882" s="13" t="s">
        <v>2762</v>
      </c>
      <c r="G882" s="15" t="str">
        <f>INDEX(Table12[[#This Row],[State]],MATCH(Orders!F882,Table12[[#This Row],[Customer ID]],0))</f>
        <v>New York</v>
      </c>
      <c r="H882" s="13" t="s">
        <v>2770</v>
      </c>
      <c r="I882" s="15">
        <v>2</v>
      </c>
      <c r="J882" s="13" t="s">
        <v>36</v>
      </c>
      <c r="K882" s="16">
        <v>3.96</v>
      </c>
      <c r="L882" s="24" t="str">
        <f>IF(Orders!$K882&lt;=50,"Low",IF(Orders!$K882&gt;=200000,"High","Medium"))</f>
        <v>Low</v>
      </c>
    </row>
    <row r="883" spans="1:12" x14ac:dyDescent="0.35">
      <c r="A883" s="12">
        <v>3944</v>
      </c>
      <c r="B883" s="17" t="s">
        <v>2772</v>
      </c>
      <c r="C883" s="18">
        <v>43639</v>
      </c>
      <c r="D883" s="18">
        <v>43646</v>
      </c>
      <c r="E883" s="17" t="s">
        <v>19</v>
      </c>
      <c r="F883" s="17" t="s">
        <v>2773</v>
      </c>
      <c r="G883" s="19" t="str">
        <f>INDEX(Table12[[#This Row],[State]],MATCH(Orders!F883,Table12[[#This Row],[Customer ID]],0))</f>
        <v>New York</v>
      </c>
      <c r="H883" s="17" t="s">
        <v>2776</v>
      </c>
      <c r="I883" s="19">
        <v>7</v>
      </c>
      <c r="J883" s="17" t="s">
        <v>36</v>
      </c>
      <c r="K883" s="10">
        <v>835.17</v>
      </c>
      <c r="L883" s="25" t="str">
        <f>IF(Orders!$K883&lt;=50,"Low",IF(Orders!$K883&gt;=200000,"High","Medium"))</f>
        <v>Medium</v>
      </c>
    </row>
    <row r="884" spans="1:12" x14ac:dyDescent="0.35">
      <c r="A884" s="11">
        <v>6928</v>
      </c>
      <c r="B884" s="13" t="s">
        <v>2778</v>
      </c>
      <c r="C884" s="14">
        <v>43639</v>
      </c>
      <c r="D884" s="14">
        <v>43641</v>
      </c>
      <c r="E884" s="13" t="s">
        <v>94</v>
      </c>
      <c r="F884" s="13" t="s">
        <v>2779</v>
      </c>
      <c r="G884" s="15" t="str">
        <f>INDEX(Table12[[#This Row],[State]],MATCH(Orders!F884,Table12[[#This Row],[Customer ID]],0))</f>
        <v>California</v>
      </c>
      <c r="H884" s="13" t="s">
        <v>2781</v>
      </c>
      <c r="I884" s="15">
        <v>4</v>
      </c>
      <c r="J884" s="13" t="s">
        <v>31</v>
      </c>
      <c r="K884" s="16">
        <v>93.68</v>
      </c>
      <c r="L884" s="24" t="str">
        <f>IF(Orders!$K884&lt;=50,"Low",IF(Orders!$K884&gt;=200000,"High","Medium"))</f>
        <v>Medium</v>
      </c>
    </row>
    <row r="885" spans="1:12" x14ac:dyDescent="0.35">
      <c r="A885" s="12">
        <v>6929</v>
      </c>
      <c r="B885" s="17" t="s">
        <v>2778</v>
      </c>
      <c r="C885" s="18">
        <v>43639</v>
      </c>
      <c r="D885" s="18">
        <v>43641</v>
      </c>
      <c r="E885" s="17" t="s">
        <v>94</v>
      </c>
      <c r="F885" s="17" t="s">
        <v>2779</v>
      </c>
      <c r="G885" s="19" t="str">
        <f>INDEX(Table12[[#This Row],[State]],MATCH(Orders!F885,Table12[[#This Row],[Customer ID]],0))</f>
        <v>California</v>
      </c>
      <c r="H885" s="17" t="s">
        <v>2783</v>
      </c>
      <c r="I885" s="19">
        <v>3</v>
      </c>
      <c r="J885" s="17" t="s">
        <v>31</v>
      </c>
      <c r="K885" s="10">
        <v>21.93</v>
      </c>
      <c r="L885" s="25" t="str">
        <f>IF(Orders!$K885&lt;=50,"Low",IF(Orders!$K885&gt;=200000,"High","Medium"))</f>
        <v>Low</v>
      </c>
    </row>
    <row r="886" spans="1:12" x14ac:dyDescent="0.35">
      <c r="A886" s="11">
        <v>6930</v>
      </c>
      <c r="B886" s="13" t="s">
        <v>2778</v>
      </c>
      <c r="C886" s="14">
        <v>43639</v>
      </c>
      <c r="D886" s="14">
        <v>43641</v>
      </c>
      <c r="E886" s="13" t="s">
        <v>94</v>
      </c>
      <c r="F886" s="13" t="s">
        <v>2779</v>
      </c>
      <c r="G886" s="15" t="str">
        <f>INDEX(Table12[[#This Row],[State]],MATCH(Orders!F886,Table12[[#This Row],[Customer ID]],0))</f>
        <v>California</v>
      </c>
      <c r="H886" s="13" t="s">
        <v>1786</v>
      </c>
      <c r="I886" s="15">
        <v>7</v>
      </c>
      <c r="J886" s="13" t="s">
        <v>36</v>
      </c>
      <c r="K886" s="16">
        <v>862344</v>
      </c>
      <c r="L886" s="24" t="str">
        <f>IF(Orders!$K886&lt;=50,"Low",IF(Orders!$K886&gt;=200000,"High","Medium"))</f>
        <v>High</v>
      </c>
    </row>
    <row r="887" spans="1:12" x14ac:dyDescent="0.35">
      <c r="A887" s="12">
        <v>6931</v>
      </c>
      <c r="B887" s="17" t="s">
        <v>2778</v>
      </c>
      <c r="C887" s="18">
        <v>43639</v>
      </c>
      <c r="D887" s="18">
        <v>43641</v>
      </c>
      <c r="E887" s="17" t="s">
        <v>94</v>
      </c>
      <c r="F887" s="17" t="s">
        <v>2779</v>
      </c>
      <c r="G887" s="19" t="str">
        <f>INDEX(Table12[[#This Row],[State]],MATCH(Orders!F887,Table12[[#This Row],[Customer ID]],0))</f>
        <v>California</v>
      </c>
      <c r="H887" s="17" t="s">
        <v>2785</v>
      </c>
      <c r="I887" s="19">
        <v>1</v>
      </c>
      <c r="J887" s="17" t="s">
        <v>31</v>
      </c>
      <c r="K887" s="10">
        <v>19.98</v>
      </c>
      <c r="L887" s="25" t="str">
        <f>IF(Orders!$K887&lt;=50,"Low",IF(Orders!$K887&gt;=200000,"High","Medium"))</f>
        <v>Low</v>
      </c>
    </row>
    <row r="888" spans="1:12" x14ac:dyDescent="0.35">
      <c r="A888" s="11">
        <v>7019</v>
      </c>
      <c r="B888" s="13" t="s">
        <v>2787</v>
      </c>
      <c r="C888" s="14">
        <v>43639</v>
      </c>
      <c r="D888" s="14">
        <v>43643</v>
      </c>
      <c r="E888" s="13" t="s">
        <v>94</v>
      </c>
      <c r="F888" s="13" t="s">
        <v>2788</v>
      </c>
      <c r="G888" s="15" t="str">
        <f>INDEX(Table12[[#This Row],[State]],MATCH(Orders!F888,Table12[[#This Row],[Customer ID]],0))</f>
        <v>New York</v>
      </c>
      <c r="H888" s="13" t="s">
        <v>2548</v>
      </c>
      <c r="I888" s="15">
        <v>7</v>
      </c>
      <c r="J888" s="13" t="s">
        <v>36</v>
      </c>
      <c r="K888" s="16">
        <v>25.83</v>
      </c>
      <c r="L888" s="24" t="str">
        <f>IF(Orders!$K888&lt;=50,"Low",IF(Orders!$K888&gt;=200000,"High","Medium"))</f>
        <v>Low</v>
      </c>
    </row>
    <row r="889" spans="1:12" x14ac:dyDescent="0.35">
      <c r="A889" s="12">
        <v>3529</v>
      </c>
      <c r="B889" s="17" t="s">
        <v>2790</v>
      </c>
      <c r="C889" s="18">
        <v>43640</v>
      </c>
      <c r="D889" s="18">
        <v>43645</v>
      </c>
      <c r="E889" s="17" t="s">
        <v>19</v>
      </c>
      <c r="F889" s="17" t="s">
        <v>1551</v>
      </c>
      <c r="G889" s="19" t="str">
        <f>INDEX(Table12[[#This Row],[State]],MATCH(Orders!F889,Table12[[#This Row],[Customer ID]],0))</f>
        <v>California</v>
      </c>
      <c r="H889" s="17" t="s">
        <v>2791</v>
      </c>
      <c r="I889" s="19">
        <v>4</v>
      </c>
      <c r="J889" s="17" t="s">
        <v>70</v>
      </c>
      <c r="K889" s="10">
        <v>38.24</v>
      </c>
      <c r="L889" s="25" t="str">
        <f>IF(Orders!$K889&lt;=50,"Low",IF(Orders!$K889&gt;=200000,"High","Medium"))</f>
        <v>Low</v>
      </c>
    </row>
    <row r="890" spans="1:12" x14ac:dyDescent="0.35">
      <c r="A890" s="11">
        <v>4688</v>
      </c>
      <c r="B890" s="13" t="s">
        <v>2793</v>
      </c>
      <c r="C890" s="14">
        <v>43640</v>
      </c>
      <c r="D890" s="14">
        <v>43646</v>
      </c>
      <c r="E890" s="13" t="s">
        <v>19</v>
      </c>
      <c r="F890" s="13" t="s">
        <v>2794</v>
      </c>
      <c r="G890" s="15" t="str">
        <f>INDEX(Table12[[#This Row],[State]],MATCH(Orders!F890,Table12[[#This Row],[Customer ID]],0))</f>
        <v>Indiana</v>
      </c>
      <c r="H890" s="13" t="s">
        <v>2796</v>
      </c>
      <c r="I890" s="15">
        <v>9</v>
      </c>
      <c r="J890" s="13" t="s">
        <v>70</v>
      </c>
      <c r="K890" s="16">
        <v>440.91</v>
      </c>
      <c r="L890" s="24" t="str">
        <f>IF(Orders!$K890&lt;=50,"Low",IF(Orders!$K890&gt;=200000,"High","Medium"))</f>
        <v>Medium</v>
      </c>
    </row>
    <row r="891" spans="1:12" x14ac:dyDescent="0.35">
      <c r="A891" s="12">
        <v>4704</v>
      </c>
      <c r="B891" s="17" t="s">
        <v>2798</v>
      </c>
      <c r="C891" s="18">
        <v>43640</v>
      </c>
      <c r="D891" s="18">
        <v>43644</v>
      </c>
      <c r="E891" s="17" t="s">
        <v>19</v>
      </c>
      <c r="F891" s="17" t="s">
        <v>2799</v>
      </c>
      <c r="G891" s="19" t="str">
        <f>INDEX(Table12[[#This Row],[State]],MATCH(Orders!F891,Table12[[#This Row],[Customer ID]],0))</f>
        <v>Texas</v>
      </c>
      <c r="H891" s="17" t="s">
        <v>2279</v>
      </c>
      <c r="I891" s="19">
        <v>2</v>
      </c>
      <c r="J891" s="17" t="s">
        <v>70</v>
      </c>
      <c r="K891" s="10">
        <v>8712</v>
      </c>
      <c r="L891" s="25" t="str">
        <f>IF(Orders!$K891&lt;=50,"Low",IF(Orders!$K891&gt;=200000,"High","Medium"))</f>
        <v>Medium</v>
      </c>
    </row>
    <row r="892" spans="1:12" x14ac:dyDescent="0.35">
      <c r="A892" s="11">
        <v>9166</v>
      </c>
      <c r="B892" s="13" t="s">
        <v>2801</v>
      </c>
      <c r="C892" s="14">
        <v>43640</v>
      </c>
      <c r="D892" s="14">
        <v>43642</v>
      </c>
      <c r="E892" s="13" t="s">
        <v>94</v>
      </c>
      <c r="F892" s="13" t="s">
        <v>1743</v>
      </c>
      <c r="G892" s="15" t="str">
        <f>INDEX(Table12[[#This Row],[State]],MATCH(Orders!F892,Table12[[#This Row],[Customer ID]],0))</f>
        <v>California</v>
      </c>
      <c r="H892" s="13" t="s">
        <v>924</v>
      </c>
      <c r="I892" s="15">
        <v>4</v>
      </c>
      <c r="J892" s="13" t="s">
        <v>36</v>
      </c>
      <c r="K892" s="16">
        <v>4476.8</v>
      </c>
      <c r="L892" s="24" t="str">
        <f>IF(Orders!$K892&lt;=50,"Low",IF(Orders!$K892&gt;=200000,"High","Medium"))</f>
        <v>Medium</v>
      </c>
    </row>
    <row r="893" spans="1:12" x14ac:dyDescent="0.35">
      <c r="A893" s="12">
        <v>9167</v>
      </c>
      <c r="B893" s="17" t="s">
        <v>2801</v>
      </c>
      <c r="C893" s="18">
        <v>43640</v>
      </c>
      <c r="D893" s="18">
        <v>43642</v>
      </c>
      <c r="E893" s="17" t="s">
        <v>94</v>
      </c>
      <c r="F893" s="17" t="s">
        <v>1743</v>
      </c>
      <c r="G893" s="19" t="str">
        <f>INDEX(Table12[[#This Row],[State]],MATCH(Orders!F893,Table12[[#This Row],[Customer ID]],0))</f>
        <v>California</v>
      </c>
      <c r="H893" s="17" t="s">
        <v>1643</v>
      </c>
      <c r="I893" s="19">
        <v>1</v>
      </c>
      <c r="J893" s="17" t="s">
        <v>36</v>
      </c>
      <c r="K893" s="10">
        <v>104.85</v>
      </c>
      <c r="L893" s="25" t="str">
        <f>IF(Orders!$K893&lt;=50,"Low",IF(Orders!$K893&gt;=200000,"High","Medium"))</f>
        <v>Medium</v>
      </c>
    </row>
    <row r="894" spans="1:12" x14ac:dyDescent="0.35">
      <c r="A894" s="11">
        <v>9168</v>
      </c>
      <c r="B894" s="13" t="s">
        <v>2801</v>
      </c>
      <c r="C894" s="14">
        <v>43640</v>
      </c>
      <c r="D894" s="14">
        <v>43642</v>
      </c>
      <c r="E894" s="13" t="s">
        <v>94</v>
      </c>
      <c r="F894" s="13" t="s">
        <v>1743</v>
      </c>
      <c r="G894" s="15" t="str">
        <f>INDEX(Table12[[#This Row],[State]],MATCH(Orders!F894,Table12[[#This Row],[Customer ID]],0))</f>
        <v>California</v>
      </c>
      <c r="H894" s="13" t="s">
        <v>2610</v>
      </c>
      <c r="I894" s="15">
        <v>3</v>
      </c>
      <c r="J894" s="13" t="s">
        <v>70</v>
      </c>
      <c r="K894" s="16">
        <v>241.44</v>
      </c>
      <c r="L894" s="24" t="str">
        <f>IF(Orders!$K894&lt;=50,"Low",IF(Orders!$K894&gt;=200000,"High","Medium"))</f>
        <v>Medium</v>
      </c>
    </row>
    <row r="895" spans="1:12" x14ac:dyDescent="0.35">
      <c r="A895" s="12">
        <v>2146</v>
      </c>
      <c r="B895" s="17" t="s">
        <v>2802</v>
      </c>
      <c r="C895" s="18">
        <v>43641</v>
      </c>
      <c r="D895" s="18">
        <v>43645</v>
      </c>
      <c r="E895" s="17" t="s">
        <v>19</v>
      </c>
      <c r="F895" s="17" t="s">
        <v>775</v>
      </c>
      <c r="G895" s="19" t="str">
        <f>INDEX(Table12[[#This Row],[State]],MATCH(Orders!F895,Table12[[#This Row],[Customer ID]],0))</f>
        <v>Pennsylvania</v>
      </c>
      <c r="H895" s="17" t="s">
        <v>1245</v>
      </c>
      <c r="I895" s="19">
        <v>3</v>
      </c>
      <c r="J895" s="17" t="s">
        <v>70</v>
      </c>
      <c r="K895" s="10">
        <v>422058</v>
      </c>
      <c r="L895" s="25" t="str">
        <f>IF(Orders!$K895&lt;=50,"Low",IF(Orders!$K895&gt;=200000,"High","Medium"))</f>
        <v>High</v>
      </c>
    </row>
    <row r="896" spans="1:12" x14ac:dyDescent="0.35">
      <c r="A896" s="11">
        <v>2147</v>
      </c>
      <c r="B896" s="13" t="s">
        <v>2802</v>
      </c>
      <c r="C896" s="14">
        <v>43641</v>
      </c>
      <c r="D896" s="14">
        <v>43645</v>
      </c>
      <c r="E896" s="13" t="s">
        <v>19</v>
      </c>
      <c r="F896" s="13" t="s">
        <v>775</v>
      </c>
      <c r="G896" s="15" t="str">
        <f>INDEX(Table12[[#This Row],[State]],MATCH(Orders!F896,Table12[[#This Row],[Customer ID]],0))</f>
        <v>Pennsylvania</v>
      </c>
      <c r="H896" s="13" t="s">
        <v>366</v>
      </c>
      <c r="I896" s="15">
        <v>4</v>
      </c>
      <c r="J896" s="13" t="s">
        <v>31</v>
      </c>
      <c r="K896" s="16">
        <v>38088</v>
      </c>
      <c r="L896" s="24" t="str">
        <f>IF(Orders!$K896&lt;=50,"Low",IF(Orders!$K896&gt;=200000,"High","Medium"))</f>
        <v>Medium</v>
      </c>
    </row>
    <row r="897" spans="1:12" x14ac:dyDescent="0.35">
      <c r="A897" s="12">
        <v>2148</v>
      </c>
      <c r="B897" s="17" t="s">
        <v>2802</v>
      </c>
      <c r="C897" s="18">
        <v>43641</v>
      </c>
      <c r="D897" s="18">
        <v>43645</v>
      </c>
      <c r="E897" s="17" t="s">
        <v>19</v>
      </c>
      <c r="F897" s="17" t="s">
        <v>775</v>
      </c>
      <c r="G897" s="19" t="str">
        <f>INDEX(Table12[[#This Row],[State]],MATCH(Orders!F897,Table12[[#This Row],[Customer ID]],0))</f>
        <v>Pennsylvania</v>
      </c>
      <c r="H897" s="17" t="s">
        <v>2804</v>
      </c>
      <c r="I897" s="19">
        <v>6</v>
      </c>
      <c r="J897" s="17" t="s">
        <v>70</v>
      </c>
      <c r="K897" s="10">
        <v>254352</v>
      </c>
      <c r="L897" s="25" t="str">
        <f>IF(Orders!$K897&lt;=50,"Low",IF(Orders!$K897&gt;=200000,"High","Medium"))</f>
        <v>High</v>
      </c>
    </row>
    <row r="898" spans="1:12" x14ac:dyDescent="0.35">
      <c r="A898" s="11">
        <v>2191</v>
      </c>
      <c r="B898" s="13" t="s">
        <v>2806</v>
      </c>
      <c r="C898" s="14">
        <v>43641</v>
      </c>
      <c r="D898" s="14">
        <v>43645</v>
      </c>
      <c r="E898" s="13" t="s">
        <v>19</v>
      </c>
      <c r="F898" s="13" t="s">
        <v>1391</v>
      </c>
      <c r="G898" s="15" t="str">
        <f>INDEX(Table12[[#This Row],[State]],MATCH(Orders!F898,Table12[[#This Row],[Customer ID]],0))</f>
        <v>California</v>
      </c>
      <c r="H898" s="13" t="s">
        <v>278</v>
      </c>
      <c r="I898" s="15">
        <v>3</v>
      </c>
      <c r="J898" s="13" t="s">
        <v>31</v>
      </c>
      <c r="K898" s="16">
        <v>60.81</v>
      </c>
      <c r="L898" s="24" t="str">
        <f>IF(Orders!$K898&lt;=50,"Low",IF(Orders!$K898&gt;=200000,"High","Medium"))</f>
        <v>Medium</v>
      </c>
    </row>
    <row r="899" spans="1:12" x14ac:dyDescent="0.35">
      <c r="A899" s="12">
        <v>7426</v>
      </c>
      <c r="B899" s="17" t="s">
        <v>2807</v>
      </c>
      <c r="C899" s="18">
        <v>43641</v>
      </c>
      <c r="D899" s="18">
        <v>43643</v>
      </c>
      <c r="E899" s="17" t="s">
        <v>94</v>
      </c>
      <c r="F899" s="17" t="s">
        <v>1407</v>
      </c>
      <c r="G899" s="19" t="str">
        <f>INDEX(Table12[[#This Row],[State]],MATCH(Orders!F899,Table12[[#This Row],[Customer ID]],0))</f>
        <v>Texas</v>
      </c>
      <c r="H899" s="17" t="s">
        <v>2808</v>
      </c>
      <c r="I899" s="19">
        <v>2</v>
      </c>
      <c r="J899" s="17" t="s">
        <v>31</v>
      </c>
      <c r="K899" s="10">
        <v>85246</v>
      </c>
      <c r="L899" s="25" t="str">
        <f>IF(Orders!$K899&lt;=50,"Low",IF(Orders!$K899&gt;=200000,"High","Medium"))</f>
        <v>Medium</v>
      </c>
    </row>
    <row r="900" spans="1:12" x14ac:dyDescent="0.35">
      <c r="A900" s="11">
        <v>7427</v>
      </c>
      <c r="B900" s="13" t="s">
        <v>2807</v>
      </c>
      <c r="C900" s="14">
        <v>43641</v>
      </c>
      <c r="D900" s="14">
        <v>43643</v>
      </c>
      <c r="E900" s="13" t="s">
        <v>94</v>
      </c>
      <c r="F900" s="13" t="s">
        <v>1407</v>
      </c>
      <c r="G900" s="15" t="str">
        <f>INDEX(Table12[[#This Row],[State]],MATCH(Orders!F900,Table12[[#This Row],[Customer ID]],0))</f>
        <v>Texas</v>
      </c>
      <c r="H900" s="13" t="s">
        <v>2810</v>
      </c>
      <c r="I900" s="15">
        <v>2</v>
      </c>
      <c r="J900" s="13" t="s">
        <v>31</v>
      </c>
      <c r="K900" s="16">
        <v>32712</v>
      </c>
      <c r="L900" s="24" t="str">
        <f>IF(Orders!$K900&lt;=50,"Low",IF(Orders!$K900&gt;=200000,"High","Medium"))</f>
        <v>Medium</v>
      </c>
    </row>
    <row r="901" spans="1:12" x14ac:dyDescent="0.35">
      <c r="A901" s="12">
        <v>480</v>
      </c>
      <c r="B901" s="17" t="s">
        <v>2812</v>
      </c>
      <c r="C901" s="18">
        <v>43642</v>
      </c>
      <c r="D901" s="18">
        <v>43648</v>
      </c>
      <c r="E901" s="17" t="s">
        <v>19</v>
      </c>
      <c r="F901" s="17" t="s">
        <v>2813</v>
      </c>
      <c r="G901" s="19" t="str">
        <f>INDEX(Table12[[#This Row],[State]],MATCH(Orders!F901,Table12[[#This Row],[Customer ID]],0))</f>
        <v>New York</v>
      </c>
      <c r="H901" s="17" t="s">
        <v>2815</v>
      </c>
      <c r="I901" s="19">
        <v>5</v>
      </c>
      <c r="J901" s="17" t="s">
        <v>70</v>
      </c>
      <c r="K901" s="10">
        <v>14.7</v>
      </c>
      <c r="L901" s="25" t="str">
        <f>IF(Orders!$K901&lt;=50,"Low",IF(Orders!$K901&gt;=200000,"High","Medium"))</f>
        <v>Low</v>
      </c>
    </row>
    <row r="902" spans="1:12" x14ac:dyDescent="0.35">
      <c r="A902" s="11">
        <v>481</v>
      </c>
      <c r="B902" s="13" t="s">
        <v>2812</v>
      </c>
      <c r="C902" s="14">
        <v>43642</v>
      </c>
      <c r="D902" s="14">
        <v>43648</v>
      </c>
      <c r="E902" s="13" t="s">
        <v>19</v>
      </c>
      <c r="F902" s="13" t="s">
        <v>2813</v>
      </c>
      <c r="G902" s="15" t="str">
        <f>INDEX(Table12[[#This Row],[State]],MATCH(Orders!F902,Table12[[#This Row],[Customer ID]],0))</f>
        <v>New York</v>
      </c>
      <c r="H902" s="13" t="s">
        <v>2261</v>
      </c>
      <c r="I902" s="15">
        <v>5</v>
      </c>
      <c r="J902" s="13" t="s">
        <v>36</v>
      </c>
      <c r="K902" s="16">
        <v>704.25</v>
      </c>
      <c r="L902" s="24" t="str">
        <f>IF(Orders!$K902&lt;=50,"Low",IF(Orders!$K902&gt;=200000,"High","Medium"))</f>
        <v>Medium</v>
      </c>
    </row>
    <row r="903" spans="1:12" x14ac:dyDescent="0.35">
      <c r="A903" s="12">
        <v>1286</v>
      </c>
      <c r="B903" s="17" t="s">
        <v>2817</v>
      </c>
      <c r="C903" s="18">
        <v>43642</v>
      </c>
      <c r="D903" s="18">
        <v>43649</v>
      </c>
      <c r="E903" s="17" t="s">
        <v>19</v>
      </c>
      <c r="F903" s="17" t="s">
        <v>1946</v>
      </c>
      <c r="G903" s="19" t="str">
        <f>INDEX(Table12[[#This Row],[State]],MATCH(Orders!F903,Table12[[#This Row],[Customer ID]],0))</f>
        <v>Rhode Island</v>
      </c>
      <c r="H903" s="17" t="s">
        <v>1548</v>
      </c>
      <c r="I903" s="19">
        <v>5</v>
      </c>
      <c r="J903" s="17" t="s">
        <v>31</v>
      </c>
      <c r="K903" s="10">
        <v>14.9</v>
      </c>
      <c r="L903" s="25" t="str">
        <f>IF(Orders!$K903&lt;=50,"Low",IF(Orders!$K903&gt;=200000,"High","Medium"))</f>
        <v>Low</v>
      </c>
    </row>
    <row r="904" spans="1:12" x14ac:dyDescent="0.35">
      <c r="A904" s="11">
        <v>1694</v>
      </c>
      <c r="B904" s="13" t="s">
        <v>2819</v>
      </c>
      <c r="C904" s="14">
        <v>43642</v>
      </c>
      <c r="D904" s="14">
        <v>43645</v>
      </c>
      <c r="E904" s="13" t="s">
        <v>94</v>
      </c>
      <c r="F904" s="13" t="s">
        <v>2820</v>
      </c>
      <c r="G904" s="15" t="str">
        <f>INDEX(Table12[[#This Row],[State]],MATCH(Orders!F904,Table12[[#This Row],[Customer ID]],0))</f>
        <v>Texas</v>
      </c>
      <c r="H904" s="13" t="s">
        <v>2823</v>
      </c>
      <c r="I904" s="15">
        <v>2</v>
      </c>
      <c r="J904" s="13" t="s">
        <v>36</v>
      </c>
      <c r="K904" s="16">
        <v>13616</v>
      </c>
      <c r="L904" s="24" t="str">
        <f>IF(Orders!$K904&lt;=50,"Low",IF(Orders!$K904&gt;=200000,"High","Medium"))</f>
        <v>Medium</v>
      </c>
    </row>
    <row r="905" spans="1:12" x14ac:dyDescent="0.35">
      <c r="A905" s="12">
        <v>3957</v>
      </c>
      <c r="B905" s="17" t="s">
        <v>2825</v>
      </c>
      <c r="C905" s="18">
        <v>43642</v>
      </c>
      <c r="D905" s="18">
        <v>43649</v>
      </c>
      <c r="E905" s="17" t="s">
        <v>19</v>
      </c>
      <c r="F905" s="17" t="s">
        <v>1683</v>
      </c>
      <c r="G905" s="19" t="str">
        <f>INDEX(Table12[[#This Row],[State]],MATCH(Orders!F905,Table12[[#This Row],[Customer ID]],0))</f>
        <v>California</v>
      </c>
      <c r="H905" s="17" t="s">
        <v>2826</v>
      </c>
      <c r="I905" s="19">
        <v>3</v>
      </c>
      <c r="J905" s="17" t="s">
        <v>31</v>
      </c>
      <c r="K905" s="10">
        <v>22.14</v>
      </c>
      <c r="L905" s="25" t="str">
        <f>IF(Orders!$K905&lt;=50,"Low",IF(Orders!$K905&gt;=200000,"High","Medium"))</f>
        <v>Low</v>
      </c>
    </row>
    <row r="906" spans="1:12" x14ac:dyDescent="0.35">
      <c r="A906" s="11">
        <v>6506</v>
      </c>
      <c r="B906" s="13" t="s">
        <v>2828</v>
      </c>
      <c r="C906" s="14">
        <v>43642</v>
      </c>
      <c r="D906" s="14">
        <v>43646</v>
      </c>
      <c r="E906" s="13" t="s">
        <v>19</v>
      </c>
      <c r="F906" s="13" t="s">
        <v>2829</v>
      </c>
      <c r="G906" s="15" t="str">
        <f>INDEX(Table12[[#This Row],[State]],MATCH(Orders!F906,Table12[[#This Row],[Customer ID]],0))</f>
        <v>Illinois</v>
      </c>
      <c r="H906" s="13" t="s">
        <v>2831</v>
      </c>
      <c r="I906" s="15">
        <v>3</v>
      </c>
      <c r="J906" s="13" t="s">
        <v>36</v>
      </c>
      <c r="K906" s="16">
        <v>5304</v>
      </c>
      <c r="L906" s="24" t="str">
        <f>IF(Orders!$K906&lt;=50,"Low",IF(Orders!$K906&gt;=200000,"High","Medium"))</f>
        <v>Medium</v>
      </c>
    </row>
    <row r="907" spans="1:12" x14ac:dyDescent="0.35">
      <c r="A907" s="12">
        <v>8260</v>
      </c>
      <c r="B907" s="17" t="s">
        <v>2833</v>
      </c>
      <c r="C907" s="18">
        <v>43642</v>
      </c>
      <c r="D907" s="18">
        <v>43642</v>
      </c>
      <c r="E907" s="17" t="s">
        <v>208</v>
      </c>
      <c r="F907" s="17" t="s">
        <v>2834</v>
      </c>
      <c r="G907" s="19" t="str">
        <f>INDEX(Table12[[#This Row],[State]],MATCH(Orders!F907,Table12[[#This Row],[Customer ID]],0))</f>
        <v>Michigan</v>
      </c>
      <c r="H907" s="17" t="s">
        <v>497</v>
      </c>
      <c r="I907" s="19">
        <v>9</v>
      </c>
      <c r="J907" s="17" t="s">
        <v>70</v>
      </c>
      <c r="K907" s="10">
        <v>368.91</v>
      </c>
      <c r="L907" s="25" t="str">
        <f>IF(Orders!$K907&lt;=50,"Low",IF(Orders!$K907&gt;=200000,"High","Medium"))</f>
        <v>Medium</v>
      </c>
    </row>
    <row r="908" spans="1:12" x14ac:dyDescent="0.35">
      <c r="A908" s="11">
        <v>8261</v>
      </c>
      <c r="B908" s="13" t="s">
        <v>2833</v>
      </c>
      <c r="C908" s="14">
        <v>43642</v>
      </c>
      <c r="D908" s="14">
        <v>43642</v>
      </c>
      <c r="E908" s="13" t="s">
        <v>208</v>
      </c>
      <c r="F908" s="13" t="s">
        <v>2834</v>
      </c>
      <c r="G908" s="15" t="str">
        <f>INDEX(Table12[[#This Row],[State]],MATCH(Orders!F908,Table12[[#This Row],[Customer ID]],0))</f>
        <v>Michigan</v>
      </c>
      <c r="H908" s="13" t="s">
        <v>1940</v>
      </c>
      <c r="I908" s="15">
        <v>1</v>
      </c>
      <c r="J908" s="13" t="s">
        <v>31</v>
      </c>
      <c r="K908" s="16">
        <v>8.02</v>
      </c>
      <c r="L908" s="24" t="str">
        <f>IF(Orders!$K908&lt;=50,"Low",IF(Orders!$K908&gt;=200000,"High","Medium"))</f>
        <v>Low</v>
      </c>
    </row>
    <row r="909" spans="1:12" x14ac:dyDescent="0.35">
      <c r="A909" s="12">
        <v>8262</v>
      </c>
      <c r="B909" s="17" t="s">
        <v>2833</v>
      </c>
      <c r="C909" s="18">
        <v>43642</v>
      </c>
      <c r="D909" s="18">
        <v>43642</v>
      </c>
      <c r="E909" s="17" t="s">
        <v>208</v>
      </c>
      <c r="F909" s="17" t="s">
        <v>2834</v>
      </c>
      <c r="G909" s="19" t="str">
        <f>INDEX(Table12[[#This Row],[State]],MATCH(Orders!F909,Table12[[#This Row],[Customer ID]],0))</f>
        <v>Michigan</v>
      </c>
      <c r="H909" s="17" t="s">
        <v>2837</v>
      </c>
      <c r="I909" s="19">
        <v>4</v>
      </c>
      <c r="J909" s="17" t="s">
        <v>70</v>
      </c>
      <c r="K909" s="10">
        <v>171.04</v>
      </c>
      <c r="L909" s="25" t="str">
        <f>IF(Orders!$K909&lt;=50,"Low",IF(Orders!$K909&gt;=200000,"High","Medium"))</f>
        <v>Medium</v>
      </c>
    </row>
    <row r="910" spans="1:12" x14ac:dyDescent="0.35">
      <c r="A910" s="11">
        <v>8687</v>
      </c>
      <c r="B910" s="13" t="s">
        <v>2839</v>
      </c>
      <c r="C910" s="14">
        <v>43642</v>
      </c>
      <c r="D910" s="14">
        <v>43642</v>
      </c>
      <c r="E910" s="13" t="s">
        <v>208</v>
      </c>
      <c r="F910" s="13" t="s">
        <v>2840</v>
      </c>
      <c r="G910" s="15" t="str">
        <f>INDEX(Table12[[#This Row],[State]],MATCH(Orders!F910,Table12[[#This Row],[Customer ID]],0))</f>
        <v>California</v>
      </c>
      <c r="H910" s="13" t="s">
        <v>1702</v>
      </c>
      <c r="I910" s="15">
        <v>2</v>
      </c>
      <c r="J910" s="13" t="s">
        <v>36</v>
      </c>
      <c r="K910" s="16">
        <v>231.72</v>
      </c>
      <c r="L910" s="24" t="str">
        <f>IF(Orders!$K910&lt;=50,"Low",IF(Orders!$K910&gt;=200000,"High","Medium"))</f>
        <v>Medium</v>
      </c>
    </row>
    <row r="911" spans="1:12" x14ac:dyDescent="0.35">
      <c r="A911" s="12">
        <v>8688</v>
      </c>
      <c r="B911" s="17" t="s">
        <v>2839</v>
      </c>
      <c r="C911" s="18">
        <v>43642</v>
      </c>
      <c r="D911" s="18">
        <v>43642</v>
      </c>
      <c r="E911" s="17" t="s">
        <v>208</v>
      </c>
      <c r="F911" s="17" t="s">
        <v>2840</v>
      </c>
      <c r="G911" s="19" t="str">
        <f>INDEX(Table12[[#This Row],[State]],MATCH(Orders!F911,Table12[[#This Row],[Customer ID]],0))</f>
        <v>California</v>
      </c>
      <c r="H911" s="17" t="s">
        <v>2842</v>
      </c>
      <c r="I911" s="19">
        <v>5</v>
      </c>
      <c r="J911" s="17" t="s">
        <v>36</v>
      </c>
      <c r="K911" s="10">
        <v>17.899999999999999</v>
      </c>
      <c r="L911" s="25" t="str">
        <f>IF(Orders!$K911&lt;=50,"Low",IF(Orders!$K911&gt;=200000,"High","Medium"))</f>
        <v>Low</v>
      </c>
    </row>
    <row r="912" spans="1:12" x14ac:dyDescent="0.35">
      <c r="A912" s="11">
        <v>8689</v>
      </c>
      <c r="B912" s="13" t="s">
        <v>2839</v>
      </c>
      <c r="C912" s="14">
        <v>43642</v>
      </c>
      <c r="D912" s="14">
        <v>43642</v>
      </c>
      <c r="E912" s="13" t="s">
        <v>208</v>
      </c>
      <c r="F912" s="13" t="s">
        <v>2840</v>
      </c>
      <c r="G912" s="15" t="str">
        <f>INDEX(Table12[[#This Row],[State]],MATCH(Orders!F912,Table12[[#This Row],[Customer ID]],0))</f>
        <v>California</v>
      </c>
      <c r="H912" s="13" t="s">
        <v>2844</v>
      </c>
      <c r="I912" s="15">
        <v>2</v>
      </c>
      <c r="J912" s="13" t="s">
        <v>70</v>
      </c>
      <c r="K912" s="16">
        <v>12.48</v>
      </c>
      <c r="L912" s="24" t="str">
        <f>IF(Orders!$K912&lt;=50,"Low",IF(Orders!$K912&gt;=200000,"High","Medium"))</f>
        <v>Low</v>
      </c>
    </row>
    <row r="913" spans="1:12" x14ac:dyDescent="0.35">
      <c r="A913" s="12">
        <v>9025</v>
      </c>
      <c r="B913" s="17" t="s">
        <v>2846</v>
      </c>
      <c r="C913" s="18">
        <v>43642</v>
      </c>
      <c r="D913" s="18">
        <v>43648</v>
      </c>
      <c r="E913" s="17" t="s">
        <v>19</v>
      </c>
      <c r="F913" s="17" t="s">
        <v>2847</v>
      </c>
      <c r="G913" s="19" t="str">
        <f>INDEX(Table12[[#This Row],[State]],MATCH(Orders!F913,Table12[[#This Row],[Customer ID]],0))</f>
        <v>New York</v>
      </c>
      <c r="H913" s="17" t="s">
        <v>2849</v>
      </c>
      <c r="I913" s="19">
        <v>3</v>
      </c>
      <c r="J913" s="17" t="s">
        <v>70</v>
      </c>
      <c r="K913" s="10">
        <v>20.97</v>
      </c>
      <c r="L913" s="25" t="str">
        <f>IF(Orders!$K913&lt;=50,"Low",IF(Orders!$K913&gt;=200000,"High","Medium"))</f>
        <v>Low</v>
      </c>
    </row>
    <row r="914" spans="1:12" x14ac:dyDescent="0.35">
      <c r="A914" s="11">
        <v>9026</v>
      </c>
      <c r="B914" s="13" t="s">
        <v>2846</v>
      </c>
      <c r="C914" s="14">
        <v>43642</v>
      </c>
      <c r="D914" s="14">
        <v>43648</v>
      </c>
      <c r="E914" s="13" t="s">
        <v>19</v>
      </c>
      <c r="F914" s="13" t="s">
        <v>2847</v>
      </c>
      <c r="G914" s="15" t="str">
        <f>INDEX(Table12[[#This Row],[State]],MATCH(Orders!F914,Table12[[#This Row],[Customer ID]],0))</f>
        <v>New York</v>
      </c>
      <c r="H914" s="13" t="s">
        <v>2851</v>
      </c>
      <c r="I914" s="15">
        <v>4</v>
      </c>
      <c r="J914" s="13" t="s">
        <v>70</v>
      </c>
      <c r="K914" s="16">
        <v>139.96</v>
      </c>
      <c r="L914" s="24" t="str">
        <f>IF(Orders!$K914&lt;=50,"Low",IF(Orders!$K914&gt;=200000,"High","Medium"))</f>
        <v>Medium</v>
      </c>
    </row>
    <row r="915" spans="1:12" x14ac:dyDescent="0.35">
      <c r="A915" s="12">
        <v>9027</v>
      </c>
      <c r="B915" s="17" t="s">
        <v>2846</v>
      </c>
      <c r="C915" s="18">
        <v>43642</v>
      </c>
      <c r="D915" s="18">
        <v>43648</v>
      </c>
      <c r="E915" s="17" t="s">
        <v>19</v>
      </c>
      <c r="F915" s="17" t="s">
        <v>2847</v>
      </c>
      <c r="G915" s="19" t="str">
        <f>INDEX(Table12[[#This Row],[State]],MATCH(Orders!F915,Table12[[#This Row],[Customer ID]],0))</f>
        <v>New York</v>
      </c>
      <c r="H915" s="17" t="s">
        <v>2853</v>
      </c>
      <c r="I915" s="19">
        <v>3</v>
      </c>
      <c r="J915" s="17" t="s">
        <v>36</v>
      </c>
      <c r="K915" s="10">
        <v>37.74</v>
      </c>
      <c r="L915" s="25" t="str">
        <f>IF(Orders!$K915&lt;=50,"Low",IF(Orders!$K915&gt;=200000,"High","Medium"))</f>
        <v>Low</v>
      </c>
    </row>
    <row r="916" spans="1:12" x14ac:dyDescent="0.35">
      <c r="A916" s="11">
        <v>9774</v>
      </c>
      <c r="B916" s="13" t="s">
        <v>2855</v>
      </c>
      <c r="C916" s="14">
        <v>43642</v>
      </c>
      <c r="D916" s="14">
        <v>43649</v>
      </c>
      <c r="E916" s="13" t="s">
        <v>19</v>
      </c>
      <c r="F916" s="13" t="s">
        <v>2856</v>
      </c>
      <c r="G916" s="15" t="str">
        <f>INDEX(Table12[[#This Row],[State]],MATCH(Orders!F916,Table12[[#This Row],[Customer ID]],0))</f>
        <v>Georgia</v>
      </c>
      <c r="H916" s="13" t="s">
        <v>2858</v>
      </c>
      <c r="I916" s="15">
        <v>1</v>
      </c>
      <c r="J916" s="13" t="s">
        <v>70</v>
      </c>
      <c r="K916" s="16">
        <v>135.94999999999999</v>
      </c>
      <c r="L916" s="24" t="str">
        <f>IF(Orders!$K916&lt;=50,"Low",IF(Orders!$K916&gt;=200000,"High","Medium"))</f>
        <v>Medium</v>
      </c>
    </row>
    <row r="917" spans="1:12" x14ac:dyDescent="0.35">
      <c r="A917" s="12">
        <v>2904</v>
      </c>
      <c r="B917" s="17" t="s">
        <v>2860</v>
      </c>
      <c r="C917" s="18">
        <v>43643</v>
      </c>
      <c r="D917" s="18">
        <v>43647</v>
      </c>
      <c r="E917" s="17" t="s">
        <v>19</v>
      </c>
      <c r="F917" s="17" t="s">
        <v>2861</v>
      </c>
      <c r="G917" s="19" t="str">
        <f>INDEX(Table12[[#This Row],[State]],MATCH(Orders!F917,Table12[[#This Row],[Customer ID]],0))</f>
        <v>Illinois</v>
      </c>
      <c r="H917" s="17" t="s">
        <v>2317</v>
      </c>
      <c r="I917" s="19">
        <v>7</v>
      </c>
      <c r="J917" s="17" t="s">
        <v>36</v>
      </c>
      <c r="K917" s="10">
        <v>37464</v>
      </c>
      <c r="L917" s="25" t="str">
        <f>IF(Orders!$K917&lt;=50,"Low",IF(Orders!$K917&gt;=200000,"High","Medium"))</f>
        <v>Medium</v>
      </c>
    </row>
    <row r="918" spans="1:12" x14ac:dyDescent="0.35">
      <c r="A918" s="11">
        <v>2905</v>
      </c>
      <c r="B918" s="13" t="s">
        <v>2860</v>
      </c>
      <c r="C918" s="14">
        <v>43643</v>
      </c>
      <c r="D918" s="14">
        <v>43647</v>
      </c>
      <c r="E918" s="13" t="s">
        <v>19</v>
      </c>
      <c r="F918" s="13" t="s">
        <v>2861</v>
      </c>
      <c r="G918" s="15" t="str">
        <f>INDEX(Table12[[#This Row],[State]],MATCH(Orders!F918,Table12[[#This Row],[Customer ID]],0))</f>
        <v>Illinois</v>
      </c>
      <c r="H918" s="13" t="s">
        <v>2864</v>
      </c>
      <c r="I918" s="15">
        <v>3</v>
      </c>
      <c r="J918" s="13" t="s">
        <v>31</v>
      </c>
      <c r="K918" s="16">
        <v>539658</v>
      </c>
      <c r="L918" s="24" t="str">
        <f>IF(Orders!$K918&lt;=50,"Low",IF(Orders!$K918&gt;=200000,"High","Medium"))</f>
        <v>High</v>
      </c>
    </row>
    <row r="919" spans="1:12" x14ac:dyDescent="0.35">
      <c r="A919" s="12">
        <v>6149</v>
      </c>
      <c r="B919" s="17" t="s">
        <v>2866</v>
      </c>
      <c r="C919" s="18">
        <v>43643</v>
      </c>
      <c r="D919" s="18">
        <v>43645</v>
      </c>
      <c r="E919" s="17" t="s">
        <v>94</v>
      </c>
      <c r="F919" s="17" t="s">
        <v>1099</v>
      </c>
      <c r="G919" s="19" t="str">
        <f>INDEX(Table12[[#This Row],[State]],MATCH(Orders!F919,Table12[[#This Row],[Customer ID]],0))</f>
        <v>California</v>
      </c>
      <c r="H919" s="17" t="s">
        <v>2625</v>
      </c>
      <c r="I919" s="19">
        <v>2</v>
      </c>
      <c r="J919" s="17" t="s">
        <v>36</v>
      </c>
      <c r="K919" s="10">
        <v>201584</v>
      </c>
      <c r="L919" s="25" t="str">
        <f>IF(Orders!$K919&lt;=50,"Low",IF(Orders!$K919&gt;=200000,"High","Medium"))</f>
        <v>High</v>
      </c>
    </row>
    <row r="920" spans="1:12" x14ac:dyDescent="0.35">
      <c r="A920" s="11">
        <v>3922</v>
      </c>
      <c r="B920" s="13" t="s">
        <v>2867</v>
      </c>
      <c r="C920" s="14">
        <v>43644</v>
      </c>
      <c r="D920" s="14">
        <v>43648</v>
      </c>
      <c r="E920" s="13" t="s">
        <v>94</v>
      </c>
      <c r="F920" s="13" t="s">
        <v>2868</v>
      </c>
      <c r="G920" s="15" t="str">
        <f>INDEX(Table12[[#This Row],[State]],MATCH(Orders!F920,Table12[[#This Row],[Customer ID]],0))</f>
        <v>Illinois</v>
      </c>
      <c r="H920" s="13" t="s">
        <v>2870</v>
      </c>
      <c r="I920" s="15">
        <v>3</v>
      </c>
      <c r="J920" s="13" t="s">
        <v>36</v>
      </c>
      <c r="K920" s="16">
        <v>359976</v>
      </c>
      <c r="L920" s="24" t="str">
        <f>IF(Orders!$K920&lt;=50,"Low",IF(Orders!$K920&gt;=200000,"High","Medium"))</f>
        <v>High</v>
      </c>
    </row>
    <row r="921" spans="1:12" x14ac:dyDescent="0.35">
      <c r="A921" s="12">
        <v>4307</v>
      </c>
      <c r="B921" s="17" t="s">
        <v>2872</v>
      </c>
      <c r="C921" s="18">
        <v>43644</v>
      </c>
      <c r="D921" s="18">
        <v>43644</v>
      </c>
      <c r="E921" s="17" t="s">
        <v>208</v>
      </c>
      <c r="F921" s="17" t="s">
        <v>2873</v>
      </c>
      <c r="G921" s="19" t="str">
        <f>INDEX(Table12[[#This Row],[State]],MATCH(Orders!F921,Table12[[#This Row],[Customer ID]],0))</f>
        <v>California</v>
      </c>
      <c r="H921" s="17" t="s">
        <v>1755</v>
      </c>
      <c r="I921" s="19">
        <v>3</v>
      </c>
      <c r="J921" s="17" t="s">
        <v>70</v>
      </c>
      <c r="K921" s="10">
        <v>7752</v>
      </c>
      <c r="L921" s="25" t="str">
        <f>IF(Orders!$K921&lt;=50,"Low",IF(Orders!$K921&gt;=200000,"High","Medium"))</f>
        <v>Medium</v>
      </c>
    </row>
    <row r="922" spans="1:12" x14ac:dyDescent="0.35">
      <c r="A922" s="11">
        <v>4308</v>
      </c>
      <c r="B922" s="13" t="s">
        <v>2872</v>
      </c>
      <c r="C922" s="14">
        <v>43644</v>
      </c>
      <c r="D922" s="14">
        <v>43644</v>
      </c>
      <c r="E922" s="13" t="s">
        <v>208</v>
      </c>
      <c r="F922" s="13" t="s">
        <v>2873</v>
      </c>
      <c r="G922" s="15" t="str">
        <f>INDEX(Table12[[#This Row],[State]],MATCH(Orders!F922,Table12[[#This Row],[Customer ID]],0))</f>
        <v>California</v>
      </c>
      <c r="H922" s="13" t="s">
        <v>2875</v>
      </c>
      <c r="I922" s="15">
        <v>2</v>
      </c>
      <c r="J922" s="13" t="s">
        <v>31</v>
      </c>
      <c r="K922" s="16">
        <v>33568</v>
      </c>
      <c r="L922" s="24" t="str">
        <f>IF(Orders!$K922&lt;=50,"Low",IF(Orders!$K922&gt;=200000,"High","Medium"))</f>
        <v>Medium</v>
      </c>
    </row>
    <row r="923" spans="1:12" x14ac:dyDescent="0.35">
      <c r="A923" s="12">
        <v>6751</v>
      </c>
      <c r="B923" s="17" t="s">
        <v>2877</v>
      </c>
      <c r="C923" s="18">
        <v>43644</v>
      </c>
      <c r="D923" s="18">
        <v>43646</v>
      </c>
      <c r="E923" s="17" t="s">
        <v>94</v>
      </c>
      <c r="F923" s="17" t="s">
        <v>2878</v>
      </c>
      <c r="G923" s="19" t="str">
        <f>INDEX(Table12[[#This Row],[State]],MATCH(Orders!F923,Table12[[#This Row],[Customer ID]],0))</f>
        <v>New Jersey</v>
      </c>
      <c r="H923" s="17" t="s">
        <v>2881</v>
      </c>
      <c r="I923" s="19">
        <v>2</v>
      </c>
      <c r="J923" s="17" t="s">
        <v>36</v>
      </c>
      <c r="K923" s="10">
        <v>121.96</v>
      </c>
      <c r="L923" s="25" t="str">
        <f>IF(Orders!$K923&lt;=50,"Low",IF(Orders!$K923&gt;=200000,"High","Medium"))</f>
        <v>Medium</v>
      </c>
    </row>
    <row r="924" spans="1:12" x14ac:dyDescent="0.35">
      <c r="A924" s="11">
        <v>6752</v>
      </c>
      <c r="B924" s="13" t="s">
        <v>2877</v>
      </c>
      <c r="C924" s="14">
        <v>43644</v>
      </c>
      <c r="D924" s="14">
        <v>43646</v>
      </c>
      <c r="E924" s="13" t="s">
        <v>94</v>
      </c>
      <c r="F924" s="13" t="s">
        <v>2878</v>
      </c>
      <c r="G924" s="15" t="str">
        <f>INDEX(Table12[[#This Row],[State]],MATCH(Orders!F924,Table12[[#This Row],[Customer ID]],0))</f>
        <v>New Jersey</v>
      </c>
      <c r="H924" s="13" t="s">
        <v>2883</v>
      </c>
      <c r="I924" s="15">
        <v>2</v>
      </c>
      <c r="J924" s="13" t="s">
        <v>36</v>
      </c>
      <c r="K924" s="16">
        <v>8.74</v>
      </c>
      <c r="L924" s="24" t="str">
        <f>IF(Orders!$K924&lt;=50,"Low",IF(Orders!$K924&gt;=200000,"High","Medium"))</f>
        <v>Low</v>
      </c>
    </row>
    <row r="925" spans="1:12" x14ac:dyDescent="0.35">
      <c r="A925" s="12">
        <v>6753</v>
      </c>
      <c r="B925" s="17" t="s">
        <v>2877</v>
      </c>
      <c r="C925" s="18">
        <v>43644</v>
      </c>
      <c r="D925" s="18">
        <v>43646</v>
      </c>
      <c r="E925" s="17" t="s">
        <v>94</v>
      </c>
      <c r="F925" s="17" t="s">
        <v>2878</v>
      </c>
      <c r="G925" s="19" t="str">
        <f>INDEX(Table12[[#This Row],[State]],MATCH(Orders!F925,Table12[[#This Row],[Customer ID]],0))</f>
        <v>New Jersey</v>
      </c>
      <c r="H925" s="17" t="s">
        <v>2885</v>
      </c>
      <c r="I925" s="19">
        <v>2</v>
      </c>
      <c r="J925" s="17" t="s">
        <v>36</v>
      </c>
      <c r="K925" s="10">
        <v>61.96</v>
      </c>
      <c r="L925" s="25" t="str">
        <f>IF(Orders!$K925&lt;=50,"Low",IF(Orders!$K925&gt;=200000,"High","Medium"))</f>
        <v>Medium</v>
      </c>
    </row>
    <row r="926" spans="1:12" x14ac:dyDescent="0.35">
      <c r="A926" s="11">
        <v>6754</v>
      </c>
      <c r="B926" s="13" t="s">
        <v>2877</v>
      </c>
      <c r="C926" s="14">
        <v>43644</v>
      </c>
      <c r="D926" s="14">
        <v>43646</v>
      </c>
      <c r="E926" s="13" t="s">
        <v>94</v>
      </c>
      <c r="F926" s="13" t="s">
        <v>2878</v>
      </c>
      <c r="G926" s="15" t="str">
        <f>INDEX(Table12[[#This Row],[State]],MATCH(Orders!F926,Table12[[#This Row],[Customer ID]],0))</f>
        <v>New Jersey</v>
      </c>
      <c r="H926" s="13" t="s">
        <v>2702</v>
      </c>
      <c r="I926" s="15">
        <v>2</v>
      </c>
      <c r="J926" s="13" t="s">
        <v>36</v>
      </c>
      <c r="K926" s="16">
        <v>7.96</v>
      </c>
      <c r="L926" s="24" t="str">
        <f>IF(Orders!$K926&lt;=50,"Low",IF(Orders!$K926&gt;=200000,"High","Medium"))</f>
        <v>Low</v>
      </c>
    </row>
    <row r="927" spans="1:12" x14ac:dyDescent="0.35">
      <c r="A927" s="12">
        <v>6755</v>
      </c>
      <c r="B927" s="17" t="s">
        <v>2877</v>
      </c>
      <c r="C927" s="18">
        <v>43644</v>
      </c>
      <c r="D927" s="18">
        <v>43646</v>
      </c>
      <c r="E927" s="17" t="s">
        <v>94</v>
      </c>
      <c r="F927" s="17" t="s">
        <v>2878</v>
      </c>
      <c r="G927" s="19" t="str">
        <f>INDEX(Table12[[#This Row],[State]],MATCH(Orders!F927,Table12[[#This Row],[Customer ID]],0))</f>
        <v>New Jersey</v>
      </c>
      <c r="H927" s="17" t="s">
        <v>2887</v>
      </c>
      <c r="I927" s="19">
        <v>4</v>
      </c>
      <c r="J927" s="17" t="s">
        <v>31</v>
      </c>
      <c r="K927" s="10">
        <v>275.24</v>
      </c>
      <c r="L927" s="25" t="str">
        <f>IF(Orders!$K927&lt;=50,"Low",IF(Orders!$K927&gt;=200000,"High","Medium"))</f>
        <v>Medium</v>
      </c>
    </row>
    <row r="928" spans="1:12" x14ac:dyDescent="0.35">
      <c r="A928" s="11">
        <v>1901</v>
      </c>
      <c r="B928" s="13" t="s">
        <v>2889</v>
      </c>
      <c r="C928" s="14">
        <v>43645</v>
      </c>
      <c r="D928" s="14">
        <v>43649</v>
      </c>
      <c r="E928" s="13" t="s">
        <v>94</v>
      </c>
      <c r="F928" s="13" t="s">
        <v>2890</v>
      </c>
      <c r="G928" s="15" t="str">
        <f>INDEX(Table12[[#This Row],[State]],MATCH(Orders!F928,Table12[[#This Row],[Customer ID]],0))</f>
        <v>South Carolina</v>
      </c>
      <c r="H928" s="13" t="s">
        <v>1676</v>
      </c>
      <c r="I928" s="15">
        <v>6</v>
      </c>
      <c r="J928" s="13" t="s">
        <v>36</v>
      </c>
      <c r="K928" s="16">
        <v>191.88</v>
      </c>
      <c r="L928" s="24" t="str">
        <f>IF(Orders!$K928&lt;=50,"Low",IF(Orders!$K928&gt;=200000,"High","Medium"))</f>
        <v>Medium</v>
      </c>
    </row>
    <row r="929" spans="1:12" x14ac:dyDescent="0.35">
      <c r="A929" s="12">
        <v>8231</v>
      </c>
      <c r="B929" s="17" t="s">
        <v>2893</v>
      </c>
      <c r="C929" s="18">
        <v>43646</v>
      </c>
      <c r="D929" s="18">
        <v>43648</v>
      </c>
      <c r="E929" s="17" t="s">
        <v>94</v>
      </c>
      <c r="F929" s="17" t="s">
        <v>2894</v>
      </c>
      <c r="G929" s="19" t="str">
        <f>INDEX(Table12[[#This Row],[State]],MATCH(Orders!F929,Table12[[#This Row],[Customer ID]],0))</f>
        <v>Georgia</v>
      </c>
      <c r="H929" s="17" t="s">
        <v>2897</v>
      </c>
      <c r="I929" s="19">
        <v>3</v>
      </c>
      <c r="J929" s="17" t="s">
        <v>31</v>
      </c>
      <c r="K929" s="10">
        <v>35.97</v>
      </c>
      <c r="L929" s="25" t="str">
        <f>IF(Orders!$K929&lt;=50,"Low",IF(Orders!$K929&gt;=200000,"High","Medium"))</f>
        <v>Low</v>
      </c>
    </row>
    <row r="930" spans="1:12" x14ac:dyDescent="0.35">
      <c r="A930" s="11">
        <v>8232</v>
      </c>
      <c r="B930" s="13" t="s">
        <v>2893</v>
      </c>
      <c r="C930" s="14">
        <v>43646</v>
      </c>
      <c r="D930" s="14">
        <v>43648</v>
      </c>
      <c r="E930" s="13" t="s">
        <v>94</v>
      </c>
      <c r="F930" s="13" t="s">
        <v>2894</v>
      </c>
      <c r="G930" s="15" t="str">
        <f>INDEX(Table12[[#This Row],[State]],MATCH(Orders!F930,Table12[[#This Row],[Customer ID]],0))</f>
        <v>Georgia</v>
      </c>
      <c r="H930" s="13" t="s">
        <v>2899</v>
      </c>
      <c r="I930" s="15">
        <v>7</v>
      </c>
      <c r="J930" s="13" t="s">
        <v>36</v>
      </c>
      <c r="K930" s="16">
        <v>1266.8599999999999</v>
      </c>
      <c r="L930" s="24" t="str">
        <f>IF(Orders!$K930&lt;=50,"Low",IF(Orders!$K930&gt;=200000,"High","Medium"))</f>
        <v>Medium</v>
      </c>
    </row>
    <row r="931" spans="1:12" x14ac:dyDescent="0.35">
      <c r="A931" s="12">
        <v>8882</v>
      </c>
      <c r="B931" s="17" t="s">
        <v>2901</v>
      </c>
      <c r="C931" s="18">
        <v>43646</v>
      </c>
      <c r="D931" s="18">
        <v>43649</v>
      </c>
      <c r="E931" s="17" t="s">
        <v>94</v>
      </c>
      <c r="F931" s="17" t="s">
        <v>2902</v>
      </c>
      <c r="G931" s="19" t="str">
        <f>INDEX(Table12[[#This Row],[State]],MATCH(Orders!F931,Table12[[#This Row],[Customer ID]],0))</f>
        <v>Illinois</v>
      </c>
      <c r="H931" s="17" t="s">
        <v>922</v>
      </c>
      <c r="I931" s="19">
        <v>7</v>
      </c>
      <c r="J931" s="17" t="s">
        <v>70</v>
      </c>
      <c r="K931" s="10">
        <v>50.12</v>
      </c>
      <c r="L931" s="25" t="str">
        <f>IF(Orders!$K931&lt;=50,"Low",IF(Orders!$K931&gt;=200000,"High","Medium"))</f>
        <v>Medium</v>
      </c>
    </row>
    <row r="932" spans="1:12" x14ac:dyDescent="0.35">
      <c r="A932" s="11">
        <v>4173</v>
      </c>
      <c r="B932" s="13" t="s">
        <v>2904</v>
      </c>
      <c r="C932" s="14">
        <v>43647</v>
      </c>
      <c r="D932" s="14">
        <v>43647</v>
      </c>
      <c r="E932" s="13" t="s">
        <v>208</v>
      </c>
      <c r="F932" s="13" t="s">
        <v>2905</v>
      </c>
      <c r="G932" s="15" t="str">
        <f>INDEX(Table12[[#This Row],[State]],MATCH(Orders!F932,Table12[[#This Row],[Customer ID]],0))</f>
        <v>South Carolina</v>
      </c>
      <c r="H932" s="13" t="s">
        <v>1223</v>
      </c>
      <c r="I932" s="15">
        <v>2</v>
      </c>
      <c r="J932" s="13" t="s">
        <v>36</v>
      </c>
      <c r="K932" s="16">
        <v>14.2</v>
      </c>
      <c r="L932" s="24" t="str">
        <f>IF(Orders!$K932&lt;=50,"Low",IF(Orders!$K932&gt;=200000,"High","Medium"))</f>
        <v>Low</v>
      </c>
    </row>
    <row r="933" spans="1:12" x14ac:dyDescent="0.35">
      <c r="A933" s="12">
        <v>4174</v>
      </c>
      <c r="B933" s="17" t="s">
        <v>2904</v>
      </c>
      <c r="C933" s="18">
        <v>43647</v>
      </c>
      <c r="D933" s="18">
        <v>43647</v>
      </c>
      <c r="E933" s="17" t="s">
        <v>208</v>
      </c>
      <c r="F933" s="17" t="s">
        <v>2905</v>
      </c>
      <c r="G933" s="19" t="str">
        <f>INDEX(Table12[[#This Row],[State]],MATCH(Orders!F933,Table12[[#This Row],[Customer ID]],0))</f>
        <v>South Carolina</v>
      </c>
      <c r="H933" s="17" t="s">
        <v>2907</v>
      </c>
      <c r="I933" s="19">
        <v>2</v>
      </c>
      <c r="J933" s="17" t="s">
        <v>70</v>
      </c>
      <c r="K933" s="10">
        <v>12.96</v>
      </c>
      <c r="L933" s="25" t="str">
        <f>IF(Orders!$K933&lt;=50,"Low",IF(Orders!$K933&gt;=200000,"High","Medium"))</f>
        <v>Low</v>
      </c>
    </row>
    <row r="934" spans="1:12" x14ac:dyDescent="0.35">
      <c r="A934" s="11">
        <v>4175</v>
      </c>
      <c r="B934" s="13" t="s">
        <v>2904</v>
      </c>
      <c r="C934" s="14">
        <v>43647</v>
      </c>
      <c r="D934" s="14">
        <v>43647</v>
      </c>
      <c r="E934" s="13" t="s">
        <v>208</v>
      </c>
      <c r="F934" s="13" t="s">
        <v>2905</v>
      </c>
      <c r="G934" s="15" t="str">
        <f>INDEX(Table12[[#This Row],[State]],MATCH(Orders!F934,Table12[[#This Row],[Customer ID]],0))</f>
        <v>South Carolina</v>
      </c>
      <c r="H934" s="13" t="s">
        <v>2909</v>
      </c>
      <c r="I934" s="15">
        <v>2</v>
      </c>
      <c r="J934" s="13" t="s">
        <v>70</v>
      </c>
      <c r="K934" s="16">
        <v>58.34</v>
      </c>
      <c r="L934" s="24" t="str">
        <f>IF(Orders!$K934&lt;=50,"Low",IF(Orders!$K934&gt;=200000,"High","Medium"))</f>
        <v>Medium</v>
      </c>
    </row>
    <row r="935" spans="1:12" x14ac:dyDescent="0.35">
      <c r="A935" s="12">
        <v>7473</v>
      </c>
      <c r="B935" s="17" t="s">
        <v>2911</v>
      </c>
      <c r="C935" s="18">
        <v>43647</v>
      </c>
      <c r="D935" s="18">
        <v>43649</v>
      </c>
      <c r="E935" s="17" t="s">
        <v>38</v>
      </c>
      <c r="F935" s="17" t="s">
        <v>2388</v>
      </c>
      <c r="G935" s="19" t="str">
        <f>INDEX(Table12[[#This Row],[State]],MATCH(Orders!F935,Table12[[#This Row],[Customer ID]],0))</f>
        <v>Utah</v>
      </c>
      <c r="H935" s="17" t="s">
        <v>80</v>
      </c>
      <c r="I935" s="19">
        <v>5</v>
      </c>
      <c r="J935" s="17" t="s">
        <v>70</v>
      </c>
      <c r="K935" s="10">
        <v>1499.95</v>
      </c>
      <c r="L935" s="25" t="str">
        <f>IF(Orders!$K935&lt;=50,"Low",IF(Orders!$K935&gt;=200000,"High","Medium"))</f>
        <v>Medium</v>
      </c>
    </row>
    <row r="936" spans="1:12" x14ac:dyDescent="0.35">
      <c r="A936" s="11">
        <v>8905</v>
      </c>
      <c r="B936" s="13" t="s">
        <v>2914</v>
      </c>
      <c r="C936" s="14">
        <v>43647</v>
      </c>
      <c r="D936" s="14">
        <v>43647</v>
      </c>
      <c r="E936" s="13" t="s">
        <v>208</v>
      </c>
      <c r="F936" s="13" t="s">
        <v>2915</v>
      </c>
      <c r="G936" s="15" t="str">
        <f>INDEX(Table12[[#This Row],[State]],MATCH(Orders!F936,Table12[[#This Row],[Customer ID]],0))</f>
        <v>New York</v>
      </c>
      <c r="H936" s="13" t="s">
        <v>2917</v>
      </c>
      <c r="I936" s="15">
        <v>1</v>
      </c>
      <c r="J936" s="13" t="s">
        <v>70</v>
      </c>
      <c r="K936" s="16">
        <v>30.53</v>
      </c>
      <c r="L936" s="24" t="str">
        <f>IF(Orders!$K936&lt;=50,"Low",IF(Orders!$K936&gt;=200000,"High","Medium"))</f>
        <v>Low</v>
      </c>
    </row>
    <row r="937" spans="1:12" x14ac:dyDescent="0.35">
      <c r="A937" s="12">
        <v>8906</v>
      </c>
      <c r="B937" s="17" t="s">
        <v>2914</v>
      </c>
      <c r="C937" s="18">
        <v>43647</v>
      </c>
      <c r="D937" s="18">
        <v>43647</v>
      </c>
      <c r="E937" s="17" t="s">
        <v>208</v>
      </c>
      <c r="F937" s="17" t="s">
        <v>2915</v>
      </c>
      <c r="G937" s="19" t="str">
        <f>INDEX(Table12[[#This Row],[State]],MATCH(Orders!F937,Table12[[#This Row],[Customer ID]],0))</f>
        <v>New York</v>
      </c>
      <c r="H937" s="17" t="s">
        <v>2919</v>
      </c>
      <c r="I937" s="19">
        <v>3</v>
      </c>
      <c r="J937" s="17" t="s">
        <v>70</v>
      </c>
      <c r="K937" s="10">
        <v>30.84</v>
      </c>
      <c r="L937" s="25" t="str">
        <f>IF(Orders!$K937&lt;=50,"Low",IF(Orders!$K937&gt;=200000,"High","Medium"))</f>
        <v>Low</v>
      </c>
    </row>
    <row r="938" spans="1:12" x14ac:dyDescent="0.35">
      <c r="A938" s="11">
        <v>8907</v>
      </c>
      <c r="B938" s="13" t="s">
        <v>2914</v>
      </c>
      <c r="C938" s="14">
        <v>43647</v>
      </c>
      <c r="D938" s="14">
        <v>43647</v>
      </c>
      <c r="E938" s="13" t="s">
        <v>208</v>
      </c>
      <c r="F938" s="13" t="s">
        <v>2915</v>
      </c>
      <c r="G938" s="15" t="str">
        <f>INDEX(Table12[[#This Row],[State]],MATCH(Orders!F938,Table12[[#This Row],[Customer ID]],0))</f>
        <v>New York</v>
      </c>
      <c r="H938" s="13" t="s">
        <v>2921</v>
      </c>
      <c r="I938" s="15">
        <v>9</v>
      </c>
      <c r="J938" s="13" t="s">
        <v>36</v>
      </c>
      <c r="K938" s="16">
        <v>75.06</v>
      </c>
      <c r="L938" s="24" t="str">
        <f>IF(Orders!$K938&lt;=50,"Low",IF(Orders!$K938&gt;=200000,"High","Medium"))</f>
        <v>Medium</v>
      </c>
    </row>
    <row r="939" spans="1:12" x14ac:dyDescent="0.35">
      <c r="A939" s="12">
        <v>9753</v>
      </c>
      <c r="B939" s="17" t="s">
        <v>2923</v>
      </c>
      <c r="C939" s="18">
        <v>43647</v>
      </c>
      <c r="D939" s="18">
        <v>43648</v>
      </c>
      <c r="E939" s="17" t="s">
        <v>38</v>
      </c>
      <c r="F939" s="17" t="s">
        <v>2924</v>
      </c>
      <c r="G939" s="19" t="str">
        <f>INDEX(Table12[[#This Row],[State]],MATCH(Orders!F939,Table12[[#This Row],[Customer ID]],0))</f>
        <v>Washington</v>
      </c>
      <c r="H939" s="17" t="s">
        <v>2926</v>
      </c>
      <c r="I939" s="19">
        <v>1</v>
      </c>
      <c r="J939" s="17" t="s">
        <v>31</v>
      </c>
      <c r="K939" s="10">
        <v>2496</v>
      </c>
      <c r="L939" s="25" t="str">
        <f>IF(Orders!$K939&lt;=50,"Low",IF(Orders!$K939&gt;=200000,"High","Medium"))</f>
        <v>Medium</v>
      </c>
    </row>
    <row r="940" spans="1:12" x14ac:dyDescent="0.35">
      <c r="A940" s="11">
        <v>1159</v>
      </c>
      <c r="B940" s="13" t="s">
        <v>2928</v>
      </c>
      <c r="C940" s="14">
        <v>43648</v>
      </c>
      <c r="D940" s="14">
        <v>43653</v>
      </c>
      <c r="E940" s="13" t="s">
        <v>94</v>
      </c>
      <c r="F940" s="13" t="s">
        <v>1964</v>
      </c>
      <c r="G940" s="15" t="str">
        <f>INDEX(Table12[[#This Row],[State]],MATCH(Orders!F940,Table12[[#This Row],[Customer ID]],0))</f>
        <v>California</v>
      </c>
      <c r="H940" s="13" t="s">
        <v>2929</v>
      </c>
      <c r="I940" s="15">
        <v>1</v>
      </c>
      <c r="J940" s="13" t="s">
        <v>70</v>
      </c>
      <c r="K940" s="16">
        <v>195184</v>
      </c>
      <c r="L940" s="24" t="str">
        <f>IF(Orders!$K940&lt;=50,"Low",IF(Orders!$K940&gt;=200000,"High","Medium"))</f>
        <v>Medium</v>
      </c>
    </row>
    <row r="941" spans="1:12" x14ac:dyDescent="0.35">
      <c r="A941" s="12">
        <v>8337</v>
      </c>
      <c r="B941" s="17" t="s">
        <v>2931</v>
      </c>
      <c r="C941" s="18">
        <v>43648</v>
      </c>
      <c r="D941" s="18">
        <v>43654</v>
      </c>
      <c r="E941" s="17" t="s">
        <v>19</v>
      </c>
      <c r="F941" s="17" t="s">
        <v>2932</v>
      </c>
      <c r="G941" s="19" t="str">
        <f>INDEX(Table12[[#This Row],[State]],MATCH(Orders!F941,Table12[[#This Row],[Customer ID]],0))</f>
        <v>Virginia</v>
      </c>
      <c r="H941" s="17" t="s">
        <v>2934</v>
      </c>
      <c r="I941" s="19">
        <v>2</v>
      </c>
      <c r="J941" s="17" t="s">
        <v>31</v>
      </c>
      <c r="K941" s="10">
        <v>7.7</v>
      </c>
      <c r="L941" s="25" t="str">
        <f>IF(Orders!$K941&lt;=50,"Low",IF(Orders!$K941&gt;=200000,"High","Medium"))</f>
        <v>Low</v>
      </c>
    </row>
    <row r="942" spans="1:12" x14ac:dyDescent="0.35">
      <c r="A942" s="11">
        <v>8777</v>
      </c>
      <c r="B942" s="13" t="s">
        <v>2936</v>
      </c>
      <c r="C942" s="14">
        <v>43648</v>
      </c>
      <c r="D942" s="14">
        <v>43649</v>
      </c>
      <c r="E942" s="13" t="s">
        <v>38</v>
      </c>
      <c r="F942" s="13" t="s">
        <v>592</v>
      </c>
      <c r="G942" s="15" t="str">
        <f>INDEX(Table12[[#This Row],[State]],MATCH(Orders!F942,Table12[[#This Row],[Customer ID]],0))</f>
        <v>Texas</v>
      </c>
      <c r="H942" s="13" t="s">
        <v>1162</v>
      </c>
      <c r="I942" s="15">
        <v>5</v>
      </c>
      <c r="J942" s="13" t="s">
        <v>31</v>
      </c>
      <c r="K942" s="16">
        <v>528.42999999999995</v>
      </c>
      <c r="L942" s="24" t="str">
        <f>IF(Orders!$K942&lt;=50,"Low",IF(Orders!$K942&gt;=200000,"High","Medium"))</f>
        <v>Medium</v>
      </c>
    </row>
    <row r="943" spans="1:12" x14ac:dyDescent="0.35">
      <c r="A943" s="12">
        <v>8778</v>
      </c>
      <c r="B943" s="17" t="s">
        <v>2936</v>
      </c>
      <c r="C943" s="18">
        <v>43648</v>
      </c>
      <c r="D943" s="18">
        <v>43649</v>
      </c>
      <c r="E943" s="17" t="s">
        <v>38</v>
      </c>
      <c r="F943" s="17" t="s">
        <v>592</v>
      </c>
      <c r="G943" s="19" t="str">
        <f>INDEX(Table12[[#This Row],[State]],MATCH(Orders!F943,Table12[[#This Row],[Customer ID]],0))</f>
        <v>Texas</v>
      </c>
      <c r="H943" s="17" t="s">
        <v>2938</v>
      </c>
      <c r="I943" s="19">
        <v>8</v>
      </c>
      <c r="J943" s="17" t="s">
        <v>31</v>
      </c>
      <c r="K943" s="10">
        <v>41472</v>
      </c>
      <c r="L943" s="25" t="str">
        <f>IF(Orders!$K943&lt;=50,"Low",IF(Orders!$K943&gt;=200000,"High","Medium"))</f>
        <v>Medium</v>
      </c>
    </row>
    <row r="944" spans="1:12" x14ac:dyDescent="0.35">
      <c r="A944" s="11">
        <v>3565</v>
      </c>
      <c r="B944" s="13" t="s">
        <v>2940</v>
      </c>
      <c r="C944" s="14">
        <v>43649</v>
      </c>
      <c r="D944" s="14">
        <v>43652</v>
      </c>
      <c r="E944" s="13" t="s">
        <v>38</v>
      </c>
      <c r="F944" s="13" t="s">
        <v>2941</v>
      </c>
      <c r="G944" s="15" t="str">
        <f>INDEX(Table12[[#This Row],[State]],MATCH(Orders!F944,Table12[[#This Row],[Customer ID]],0))</f>
        <v>California</v>
      </c>
      <c r="H944" s="13" t="s">
        <v>2943</v>
      </c>
      <c r="I944" s="15">
        <v>2</v>
      </c>
      <c r="J944" s="13" t="s">
        <v>36</v>
      </c>
      <c r="K944" s="16">
        <v>12.96</v>
      </c>
      <c r="L944" s="24" t="str">
        <f>IF(Orders!$K944&lt;=50,"Low",IF(Orders!$K944&gt;=200000,"High","Medium"))</f>
        <v>Low</v>
      </c>
    </row>
    <row r="945" spans="1:12" x14ac:dyDescent="0.35">
      <c r="A945" s="12">
        <v>3566</v>
      </c>
      <c r="B945" s="17" t="s">
        <v>2940</v>
      </c>
      <c r="C945" s="18">
        <v>43649</v>
      </c>
      <c r="D945" s="18">
        <v>43652</v>
      </c>
      <c r="E945" s="17" t="s">
        <v>38</v>
      </c>
      <c r="F945" s="17" t="s">
        <v>2941</v>
      </c>
      <c r="G945" s="19" t="str">
        <f>INDEX(Table12[[#This Row],[State]],MATCH(Orders!F945,Table12[[#This Row],[Customer ID]],0))</f>
        <v>California</v>
      </c>
      <c r="H945" s="17" t="s">
        <v>2945</v>
      </c>
      <c r="I945" s="19">
        <v>2</v>
      </c>
      <c r="J945" s="17" t="s">
        <v>36</v>
      </c>
      <c r="K945" s="10">
        <v>3.96</v>
      </c>
      <c r="L945" s="25" t="str">
        <f>IF(Orders!$K945&lt;=50,"Low",IF(Orders!$K945&gt;=200000,"High","Medium"))</f>
        <v>Low</v>
      </c>
    </row>
    <row r="946" spans="1:12" x14ac:dyDescent="0.35">
      <c r="A946" s="11">
        <v>8049</v>
      </c>
      <c r="B946" s="13" t="s">
        <v>2947</v>
      </c>
      <c r="C946" s="14">
        <v>43649</v>
      </c>
      <c r="D946" s="14">
        <v>43653</v>
      </c>
      <c r="E946" s="13" t="s">
        <v>19</v>
      </c>
      <c r="F946" s="13" t="s">
        <v>958</v>
      </c>
      <c r="G946" s="15" t="str">
        <f>INDEX(Table12[[#This Row],[State]],MATCH(Orders!F946,Table12[[#This Row],[Customer ID]],0))</f>
        <v>New York</v>
      </c>
      <c r="H946" s="13" t="s">
        <v>2948</v>
      </c>
      <c r="I946" s="15">
        <v>7</v>
      </c>
      <c r="J946" s="13" t="s">
        <v>70</v>
      </c>
      <c r="K946" s="16">
        <v>706.86</v>
      </c>
      <c r="L946" s="24" t="str">
        <f>IF(Orders!$K946&lt;=50,"Low",IF(Orders!$K946&gt;=200000,"High","Medium"))</f>
        <v>Medium</v>
      </c>
    </row>
    <row r="947" spans="1:12" x14ac:dyDescent="0.35">
      <c r="A947" s="12">
        <v>9773</v>
      </c>
      <c r="B947" s="17" t="s">
        <v>2950</v>
      </c>
      <c r="C947" s="18">
        <v>43649</v>
      </c>
      <c r="D947" s="18">
        <v>43649</v>
      </c>
      <c r="E947" s="17" t="s">
        <v>208</v>
      </c>
      <c r="F947" s="17" t="s">
        <v>1469</v>
      </c>
      <c r="G947" s="19" t="str">
        <f>INDEX(Table12[[#This Row],[State]],MATCH(Orders!F947,Table12[[#This Row],[Customer ID]],0))</f>
        <v>Pennsylvania</v>
      </c>
      <c r="H947" s="17" t="s">
        <v>2951</v>
      </c>
      <c r="I947" s="19">
        <v>5</v>
      </c>
      <c r="J947" s="17" t="s">
        <v>36</v>
      </c>
      <c r="K947" s="10">
        <v>123.92</v>
      </c>
      <c r="L947" s="25" t="str">
        <f>IF(Orders!$K947&lt;=50,"Low",IF(Orders!$K947&gt;=200000,"High","Medium"))</f>
        <v>Medium</v>
      </c>
    </row>
    <row r="948" spans="1:12" x14ac:dyDescent="0.35">
      <c r="A948" s="11">
        <v>4452</v>
      </c>
      <c r="B948" s="13" t="s">
        <v>2953</v>
      </c>
      <c r="C948" s="14">
        <v>43650</v>
      </c>
      <c r="D948" s="14">
        <v>43652</v>
      </c>
      <c r="E948" s="13" t="s">
        <v>38</v>
      </c>
      <c r="F948" s="13" t="s">
        <v>2954</v>
      </c>
      <c r="G948" s="15" t="str">
        <f>INDEX(Table12[[#This Row],[State]],MATCH(Orders!F948,Table12[[#This Row],[Customer ID]],0))</f>
        <v>California</v>
      </c>
      <c r="H948" s="13" t="s">
        <v>1125</v>
      </c>
      <c r="I948" s="15">
        <v>5</v>
      </c>
      <c r="J948" s="13" t="s">
        <v>36</v>
      </c>
      <c r="K948" s="16">
        <v>25.4</v>
      </c>
      <c r="L948" s="24" t="str">
        <f>IF(Orders!$K948&lt;=50,"Low",IF(Orders!$K948&gt;=200000,"High","Medium"))</f>
        <v>Low</v>
      </c>
    </row>
    <row r="949" spans="1:12" x14ac:dyDescent="0.35">
      <c r="A949" s="12">
        <v>4453</v>
      </c>
      <c r="B949" s="17" t="s">
        <v>2953</v>
      </c>
      <c r="C949" s="18">
        <v>43650</v>
      </c>
      <c r="D949" s="18">
        <v>43652</v>
      </c>
      <c r="E949" s="17" t="s">
        <v>38</v>
      </c>
      <c r="F949" s="17" t="s">
        <v>2954</v>
      </c>
      <c r="G949" s="19" t="str">
        <f>INDEX(Table12[[#This Row],[State]],MATCH(Orders!F949,Table12[[#This Row],[Customer ID]],0))</f>
        <v>California</v>
      </c>
      <c r="H949" s="17" t="s">
        <v>2956</v>
      </c>
      <c r="I949" s="19">
        <v>2</v>
      </c>
      <c r="J949" s="17" t="s">
        <v>70</v>
      </c>
      <c r="K949" s="10">
        <v>43.96</v>
      </c>
      <c r="L949" s="25" t="str">
        <f>IF(Orders!$K949&lt;=50,"Low",IF(Orders!$K949&gt;=200000,"High","Medium"))</f>
        <v>Low</v>
      </c>
    </row>
    <row r="950" spans="1:12" x14ac:dyDescent="0.35">
      <c r="A950" s="11">
        <v>4454</v>
      </c>
      <c r="B950" s="13" t="s">
        <v>2953</v>
      </c>
      <c r="C950" s="14">
        <v>43650</v>
      </c>
      <c r="D950" s="14">
        <v>43652</v>
      </c>
      <c r="E950" s="13" t="s">
        <v>38</v>
      </c>
      <c r="F950" s="13" t="s">
        <v>2954</v>
      </c>
      <c r="G950" s="15" t="str">
        <f>INDEX(Table12[[#This Row],[State]],MATCH(Orders!F950,Table12[[#This Row],[Customer ID]],0))</f>
        <v>California</v>
      </c>
      <c r="H950" s="13" t="s">
        <v>2958</v>
      </c>
      <c r="I950" s="15">
        <v>5</v>
      </c>
      <c r="J950" s="13" t="s">
        <v>70</v>
      </c>
      <c r="K950" s="16">
        <v>1279165</v>
      </c>
      <c r="L950" s="24" t="str">
        <f>IF(Orders!$K950&lt;=50,"Low",IF(Orders!$K950&gt;=200000,"High","Medium"))</f>
        <v>High</v>
      </c>
    </row>
    <row r="951" spans="1:12" x14ac:dyDescent="0.35">
      <c r="A951" s="12">
        <v>4455</v>
      </c>
      <c r="B951" s="17" t="s">
        <v>2953</v>
      </c>
      <c r="C951" s="18">
        <v>43650</v>
      </c>
      <c r="D951" s="18">
        <v>43652</v>
      </c>
      <c r="E951" s="17" t="s">
        <v>38</v>
      </c>
      <c r="F951" s="17" t="s">
        <v>2954</v>
      </c>
      <c r="G951" s="19" t="str">
        <f>INDEX(Table12[[#This Row],[State]],MATCH(Orders!F951,Table12[[#This Row],[Customer ID]],0))</f>
        <v>California</v>
      </c>
      <c r="H951" s="17" t="s">
        <v>2960</v>
      </c>
      <c r="I951" s="19">
        <v>4</v>
      </c>
      <c r="J951" s="17" t="s">
        <v>36</v>
      </c>
      <c r="K951" s="10">
        <v>27.92</v>
      </c>
      <c r="L951" s="25" t="str">
        <f>IF(Orders!$K951&lt;=50,"Low",IF(Orders!$K951&gt;=200000,"High","Medium"))</f>
        <v>Low</v>
      </c>
    </row>
    <row r="952" spans="1:12" x14ac:dyDescent="0.35">
      <c r="A952" s="11">
        <v>5936</v>
      </c>
      <c r="B952" s="13" t="s">
        <v>2962</v>
      </c>
      <c r="C952" s="14">
        <v>43650</v>
      </c>
      <c r="D952" s="14">
        <v>43650</v>
      </c>
      <c r="E952" s="13" t="s">
        <v>208</v>
      </c>
      <c r="F952" s="13" t="s">
        <v>884</v>
      </c>
      <c r="G952" s="15" t="str">
        <f>INDEX(Table12[[#This Row],[State]],MATCH(Orders!F952,Table12[[#This Row],[Customer ID]],0))</f>
        <v>Washington</v>
      </c>
      <c r="H952" s="13" t="s">
        <v>1125</v>
      </c>
      <c r="I952" s="15">
        <v>5</v>
      </c>
      <c r="J952" s="13" t="s">
        <v>36</v>
      </c>
      <c r="K952" s="16">
        <v>25.4</v>
      </c>
      <c r="L952" s="24" t="str">
        <f>IF(Orders!$K952&lt;=50,"Low",IF(Orders!$K952&gt;=200000,"High","Medium"))</f>
        <v>Low</v>
      </c>
    </row>
    <row r="953" spans="1:12" x14ac:dyDescent="0.35">
      <c r="A953" s="12">
        <v>5937</v>
      </c>
      <c r="B953" s="17" t="s">
        <v>2962</v>
      </c>
      <c r="C953" s="18">
        <v>43650</v>
      </c>
      <c r="D953" s="18">
        <v>43650</v>
      </c>
      <c r="E953" s="17" t="s">
        <v>208</v>
      </c>
      <c r="F953" s="17" t="s">
        <v>884</v>
      </c>
      <c r="G953" s="19" t="str">
        <f>INDEX(Table12[[#This Row],[State]],MATCH(Orders!F953,Table12[[#This Row],[Customer ID]],0))</f>
        <v>Washington</v>
      </c>
      <c r="H953" s="17" t="s">
        <v>1928</v>
      </c>
      <c r="I953" s="19">
        <v>3</v>
      </c>
      <c r="J953" s="17" t="s">
        <v>31</v>
      </c>
      <c r="K953" s="10">
        <v>177.48</v>
      </c>
      <c r="L953" s="25" t="str">
        <f>IF(Orders!$K953&lt;=50,"Low",IF(Orders!$K953&gt;=200000,"High","Medium"))</f>
        <v>Medium</v>
      </c>
    </row>
    <row r="954" spans="1:12" x14ac:dyDescent="0.35">
      <c r="A954" s="11">
        <v>5938</v>
      </c>
      <c r="B954" s="13" t="s">
        <v>2962</v>
      </c>
      <c r="C954" s="14">
        <v>43650</v>
      </c>
      <c r="D954" s="14">
        <v>43650</v>
      </c>
      <c r="E954" s="13" t="s">
        <v>208</v>
      </c>
      <c r="F954" s="13" t="s">
        <v>884</v>
      </c>
      <c r="G954" s="15" t="str">
        <f>INDEX(Table12[[#This Row],[State]],MATCH(Orders!F954,Table12[[#This Row],[Customer ID]],0))</f>
        <v>Washington</v>
      </c>
      <c r="H954" s="13" t="s">
        <v>2963</v>
      </c>
      <c r="I954" s="15">
        <v>3</v>
      </c>
      <c r="J954" s="13" t="s">
        <v>31</v>
      </c>
      <c r="K954" s="16">
        <v>71976</v>
      </c>
      <c r="L954" s="24" t="str">
        <f>IF(Orders!$K954&lt;=50,"Low",IF(Orders!$K954&gt;=200000,"High","Medium"))</f>
        <v>Medium</v>
      </c>
    </row>
    <row r="955" spans="1:12" x14ac:dyDescent="0.35">
      <c r="A955" s="12">
        <v>725</v>
      </c>
      <c r="B955" s="17" t="s">
        <v>2965</v>
      </c>
      <c r="C955" s="18">
        <v>43653</v>
      </c>
      <c r="D955" s="18">
        <v>43658</v>
      </c>
      <c r="E955" s="17" t="s">
        <v>19</v>
      </c>
      <c r="F955" s="17" t="s">
        <v>2966</v>
      </c>
      <c r="G955" s="19" t="str">
        <f>INDEX(Table12[[#This Row],[State]],MATCH(Orders!F955,Table12[[#This Row],[Customer ID]],0))</f>
        <v>Florida</v>
      </c>
      <c r="H955" s="17" t="s">
        <v>2969</v>
      </c>
      <c r="I955" s="19">
        <v>7</v>
      </c>
      <c r="J955" s="17" t="s">
        <v>31</v>
      </c>
      <c r="K955" s="10">
        <v>45584</v>
      </c>
      <c r="L955" s="25" t="str">
        <f>IF(Orders!$K955&lt;=50,"Low",IF(Orders!$K955&gt;=200000,"High","Medium"))</f>
        <v>Medium</v>
      </c>
    </row>
    <row r="956" spans="1:12" x14ac:dyDescent="0.35">
      <c r="A956" s="11">
        <v>1799</v>
      </c>
      <c r="B956" s="13" t="s">
        <v>2971</v>
      </c>
      <c r="C956" s="14">
        <v>43653</v>
      </c>
      <c r="D956" s="14">
        <v>43657</v>
      </c>
      <c r="E956" s="13" t="s">
        <v>19</v>
      </c>
      <c r="F956" s="13" t="s">
        <v>1436</v>
      </c>
      <c r="G956" s="15" t="str">
        <f>INDEX(Table12[[#This Row],[State]],MATCH(Orders!F956,Table12[[#This Row],[Customer ID]],0))</f>
        <v>California</v>
      </c>
      <c r="H956" s="13" t="s">
        <v>2973</v>
      </c>
      <c r="I956" s="15">
        <v>5</v>
      </c>
      <c r="J956" s="13" t="s">
        <v>70</v>
      </c>
      <c r="K956" s="16">
        <v>215.65</v>
      </c>
      <c r="L956" s="24" t="str">
        <f>IF(Orders!$K956&lt;=50,"Low",IF(Orders!$K956&gt;=200000,"High","Medium"))</f>
        <v>Medium</v>
      </c>
    </row>
    <row r="957" spans="1:12" x14ac:dyDescent="0.35">
      <c r="A957" s="12">
        <v>2372</v>
      </c>
      <c r="B957" s="17" t="s">
        <v>2975</v>
      </c>
      <c r="C957" s="18">
        <v>43653</v>
      </c>
      <c r="D957" s="18">
        <v>43657</v>
      </c>
      <c r="E957" s="17" t="s">
        <v>94</v>
      </c>
      <c r="F957" s="17" t="s">
        <v>2976</v>
      </c>
      <c r="G957" s="19" t="str">
        <f>INDEX(Table12[[#This Row],[State]],MATCH(Orders!F957,Table12[[#This Row],[Customer ID]],0))</f>
        <v>Illinois</v>
      </c>
      <c r="H957" s="17" t="s">
        <v>1810</v>
      </c>
      <c r="I957" s="19">
        <v>8</v>
      </c>
      <c r="J957" s="17" t="s">
        <v>70</v>
      </c>
      <c r="K957" s="10">
        <v>60288</v>
      </c>
      <c r="L957" s="25" t="str">
        <f>IF(Orders!$K957&lt;=50,"Low",IF(Orders!$K957&gt;=200000,"High","Medium"))</f>
        <v>Medium</v>
      </c>
    </row>
    <row r="958" spans="1:12" x14ac:dyDescent="0.35">
      <c r="A958" s="11">
        <v>2373</v>
      </c>
      <c r="B958" s="13" t="s">
        <v>2975</v>
      </c>
      <c r="C958" s="14">
        <v>43653</v>
      </c>
      <c r="D958" s="14">
        <v>43657</v>
      </c>
      <c r="E958" s="13" t="s">
        <v>94</v>
      </c>
      <c r="F958" s="13" t="s">
        <v>2976</v>
      </c>
      <c r="G958" s="15" t="str">
        <f>INDEX(Table12[[#This Row],[State]],MATCH(Orders!F958,Table12[[#This Row],[Customer ID]],0))</f>
        <v>Illinois</v>
      </c>
      <c r="H958" s="13" t="s">
        <v>2136</v>
      </c>
      <c r="I958" s="15">
        <v>1</v>
      </c>
      <c r="J958" s="13" t="s">
        <v>70</v>
      </c>
      <c r="K958" s="16">
        <v>2632</v>
      </c>
      <c r="L958" s="24" t="str">
        <f>IF(Orders!$K958&lt;=50,"Low",IF(Orders!$K958&gt;=200000,"High","Medium"))</f>
        <v>Medium</v>
      </c>
    </row>
    <row r="959" spans="1:12" x14ac:dyDescent="0.35">
      <c r="A959" s="12">
        <v>2374</v>
      </c>
      <c r="B959" s="17" t="s">
        <v>2975</v>
      </c>
      <c r="C959" s="18">
        <v>43653</v>
      </c>
      <c r="D959" s="18">
        <v>43657</v>
      </c>
      <c r="E959" s="17" t="s">
        <v>94</v>
      </c>
      <c r="F959" s="17" t="s">
        <v>2976</v>
      </c>
      <c r="G959" s="19" t="str">
        <f>INDEX(Table12[[#This Row],[State]],MATCH(Orders!F959,Table12[[#This Row],[Customer ID]],0))</f>
        <v>Illinois</v>
      </c>
      <c r="H959" s="17" t="s">
        <v>2978</v>
      </c>
      <c r="I959" s="19">
        <v>9</v>
      </c>
      <c r="J959" s="17" t="s">
        <v>31</v>
      </c>
      <c r="K959" s="10">
        <v>23688</v>
      </c>
      <c r="L959" s="25" t="str">
        <f>IF(Orders!$K959&lt;=50,"Low",IF(Orders!$K959&gt;=200000,"High","Medium"))</f>
        <v>Medium</v>
      </c>
    </row>
    <row r="960" spans="1:12" x14ac:dyDescent="0.35">
      <c r="A960" s="11">
        <v>2375</v>
      </c>
      <c r="B960" s="13" t="s">
        <v>2975</v>
      </c>
      <c r="C960" s="14">
        <v>43653</v>
      </c>
      <c r="D960" s="14">
        <v>43657</v>
      </c>
      <c r="E960" s="13" t="s">
        <v>94</v>
      </c>
      <c r="F960" s="13" t="s">
        <v>2976</v>
      </c>
      <c r="G960" s="15" t="str">
        <f>INDEX(Table12[[#This Row],[State]],MATCH(Orders!F960,Table12[[#This Row],[Customer ID]],0))</f>
        <v>Illinois</v>
      </c>
      <c r="H960" s="13" t="s">
        <v>261</v>
      </c>
      <c r="I960" s="15">
        <v>2</v>
      </c>
      <c r="J960" s="13" t="s">
        <v>31</v>
      </c>
      <c r="K960" s="16">
        <v>253372</v>
      </c>
      <c r="L960" s="24" t="str">
        <f>IF(Orders!$K960&lt;=50,"Low",IF(Orders!$K960&gt;=200000,"High","Medium"))</f>
        <v>High</v>
      </c>
    </row>
    <row r="961" spans="1:12" x14ac:dyDescent="0.35">
      <c r="A961" s="12">
        <v>3983</v>
      </c>
      <c r="B961" s="17" t="s">
        <v>2980</v>
      </c>
      <c r="C961" s="18">
        <v>43653</v>
      </c>
      <c r="D961" s="18">
        <v>43655</v>
      </c>
      <c r="E961" s="17" t="s">
        <v>94</v>
      </c>
      <c r="F961" s="17" t="s">
        <v>2239</v>
      </c>
      <c r="G961" s="19" t="str">
        <f>INDEX(Table12[[#This Row],[State]],MATCH(Orders!F961,Table12[[#This Row],[Customer ID]],0))</f>
        <v>California</v>
      </c>
      <c r="H961" s="17" t="s">
        <v>2981</v>
      </c>
      <c r="I961" s="19">
        <v>4</v>
      </c>
      <c r="J961" s="17" t="s">
        <v>70</v>
      </c>
      <c r="K961" s="10">
        <v>287968</v>
      </c>
      <c r="L961" s="25" t="str">
        <f>IF(Orders!$K961&lt;=50,"Low",IF(Orders!$K961&gt;=200000,"High","Medium"))</f>
        <v>High</v>
      </c>
    </row>
    <row r="962" spans="1:12" x14ac:dyDescent="0.35">
      <c r="A962" s="11">
        <v>3984</v>
      </c>
      <c r="B962" s="13" t="s">
        <v>2980</v>
      </c>
      <c r="C962" s="14">
        <v>43653</v>
      </c>
      <c r="D962" s="14">
        <v>43655</v>
      </c>
      <c r="E962" s="13" t="s">
        <v>94</v>
      </c>
      <c r="F962" s="13" t="s">
        <v>2239</v>
      </c>
      <c r="G962" s="15" t="str">
        <f>INDEX(Table12[[#This Row],[State]],MATCH(Orders!F962,Table12[[#This Row],[Customer ID]],0))</f>
        <v>California</v>
      </c>
      <c r="H962" s="13" t="s">
        <v>2983</v>
      </c>
      <c r="I962" s="15">
        <v>5</v>
      </c>
      <c r="J962" s="13" t="s">
        <v>70</v>
      </c>
      <c r="K962" s="16">
        <v>2799.96</v>
      </c>
      <c r="L962" s="24" t="str">
        <f>IF(Orders!$K962&lt;=50,"Low",IF(Orders!$K962&gt;=200000,"High","Medium"))</f>
        <v>Medium</v>
      </c>
    </row>
    <row r="963" spans="1:12" x14ac:dyDescent="0.35">
      <c r="A963" s="12">
        <v>3985</v>
      </c>
      <c r="B963" s="17" t="s">
        <v>2980</v>
      </c>
      <c r="C963" s="18">
        <v>43653</v>
      </c>
      <c r="D963" s="18">
        <v>43655</v>
      </c>
      <c r="E963" s="17" t="s">
        <v>94</v>
      </c>
      <c r="F963" s="17" t="s">
        <v>2239</v>
      </c>
      <c r="G963" s="19" t="str">
        <f>INDEX(Table12[[#This Row],[State]],MATCH(Orders!F963,Table12[[#This Row],[Customer ID]],0))</f>
        <v>California</v>
      </c>
      <c r="H963" s="17" t="s">
        <v>1749</v>
      </c>
      <c r="I963" s="19">
        <v>1</v>
      </c>
      <c r="J963" s="17" t="s">
        <v>70</v>
      </c>
      <c r="K963" s="10">
        <v>48.94</v>
      </c>
      <c r="L963" s="25" t="str">
        <f>IF(Orders!$K963&lt;=50,"Low",IF(Orders!$K963&gt;=200000,"High","Medium"))</f>
        <v>Low</v>
      </c>
    </row>
    <row r="964" spans="1:12" x14ac:dyDescent="0.35">
      <c r="A964" s="11">
        <v>6524</v>
      </c>
      <c r="B964" s="13" t="s">
        <v>2985</v>
      </c>
      <c r="C964" s="14">
        <v>43653</v>
      </c>
      <c r="D964" s="14">
        <v>43659</v>
      </c>
      <c r="E964" s="13" t="s">
        <v>19</v>
      </c>
      <c r="F964" s="13" t="s">
        <v>2986</v>
      </c>
      <c r="G964" s="15" t="str">
        <f>INDEX(Table12[[#This Row],[State]],MATCH(Orders!F964,Table12[[#This Row],[Customer ID]],0))</f>
        <v>Pennsylvania</v>
      </c>
      <c r="H964" s="13" t="s">
        <v>2988</v>
      </c>
      <c r="I964" s="15">
        <v>2</v>
      </c>
      <c r="J964" s="13" t="s">
        <v>31</v>
      </c>
      <c r="K964" s="16">
        <v>10.08</v>
      </c>
      <c r="L964" s="24" t="str">
        <f>IF(Orders!$K964&lt;=50,"Low",IF(Orders!$K964&gt;=200000,"High","Medium"))</f>
        <v>Low</v>
      </c>
    </row>
    <row r="965" spans="1:12" x14ac:dyDescent="0.35">
      <c r="A965" s="12">
        <v>6525</v>
      </c>
      <c r="B965" s="17" t="s">
        <v>2985</v>
      </c>
      <c r="C965" s="18">
        <v>43653</v>
      </c>
      <c r="D965" s="18">
        <v>43659</v>
      </c>
      <c r="E965" s="17" t="s">
        <v>19</v>
      </c>
      <c r="F965" s="17" t="s">
        <v>2986</v>
      </c>
      <c r="G965" s="19" t="str">
        <f>INDEX(Table12[[#This Row],[State]],MATCH(Orders!F965,Table12[[#This Row],[Customer ID]],0))</f>
        <v>Pennsylvania</v>
      </c>
      <c r="H965" s="17" t="s">
        <v>2990</v>
      </c>
      <c r="I965" s="19">
        <v>1</v>
      </c>
      <c r="J965" s="17" t="s">
        <v>70</v>
      </c>
      <c r="K965" s="10">
        <v>59994</v>
      </c>
      <c r="L965" s="25" t="str">
        <f>IF(Orders!$K965&lt;=50,"Low",IF(Orders!$K965&gt;=200000,"High","Medium"))</f>
        <v>Medium</v>
      </c>
    </row>
    <row r="966" spans="1:12" x14ac:dyDescent="0.35">
      <c r="A966" s="11">
        <v>6526</v>
      </c>
      <c r="B966" s="13" t="s">
        <v>2985</v>
      </c>
      <c r="C966" s="14">
        <v>43653</v>
      </c>
      <c r="D966" s="14">
        <v>43659</v>
      </c>
      <c r="E966" s="13" t="s">
        <v>19</v>
      </c>
      <c r="F966" s="13" t="s">
        <v>2986</v>
      </c>
      <c r="G966" s="15" t="str">
        <f>INDEX(Table12[[#This Row],[State]],MATCH(Orders!F966,Table12[[#This Row],[Customer ID]],0))</f>
        <v>Pennsylvania</v>
      </c>
      <c r="H966" s="13" t="s">
        <v>2622</v>
      </c>
      <c r="I966" s="15">
        <v>5</v>
      </c>
      <c r="J966" s="13" t="s">
        <v>70</v>
      </c>
      <c r="K966" s="16">
        <v>5715</v>
      </c>
      <c r="L966" s="24" t="str">
        <f>IF(Orders!$K966&lt;=50,"Low",IF(Orders!$K966&gt;=200000,"High","Medium"))</f>
        <v>Medium</v>
      </c>
    </row>
    <row r="967" spans="1:12" x14ac:dyDescent="0.35">
      <c r="A967" s="12">
        <v>6527</v>
      </c>
      <c r="B967" s="17" t="s">
        <v>2985</v>
      </c>
      <c r="C967" s="18">
        <v>43653</v>
      </c>
      <c r="D967" s="18">
        <v>43659</v>
      </c>
      <c r="E967" s="17" t="s">
        <v>19</v>
      </c>
      <c r="F967" s="17" t="s">
        <v>2986</v>
      </c>
      <c r="G967" s="19" t="str">
        <f>INDEX(Table12[[#This Row],[State]],MATCH(Orders!F967,Table12[[#This Row],[Customer ID]],0))</f>
        <v>Pennsylvania</v>
      </c>
      <c r="H967" s="17" t="s">
        <v>2992</v>
      </c>
      <c r="I967" s="19">
        <v>5</v>
      </c>
      <c r="J967" s="17" t="s">
        <v>70</v>
      </c>
      <c r="K967" s="10">
        <v>9.42</v>
      </c>
      <c r="L967" s="25" t="str">
        <f>IF(Orders!$K967&lt;=50,"Low",IF(Orders!$K967&gt;=200000,"High","Medium"))</f>
        <v>Low</v>
      </c>
    </row>
    <row r="968" spans="1:12" x14ac:dyDescent="0.35">
      <c r="A968" s="11">
        <v>8797</v>
      </c>
      <c r="B968" s="13" t="s">
        <v>2994</v>
      </c>
      <c r="C968" s="14">
        <v>43653</v>
      </c>
      <c r="D968" s="14">
        <v>43659</v>
      </c>
      <c r="E968" s="13" t="s">
        <v>19</v>
      </c>
      <c r="F968" s="13" t="s">
        <v>1743</v>
      </c>
      <c r="G968" s="15" t="str">
        <f>INDEX(Table12[[#This Row],[State]],MATCH(Orders!F968,Table12[[#This Row],[Customer ID]],0))</f>
        <v>Utah</v>
      </c>
      <c r="H968" s="13" t="s">
        <v>1771</v>
      </c>
      <c r="I968" s="15">
        <v>2</v>
      </c>
      <c r="J968" s="13" t="s">
        <v>31</v>
      </c>
      <c r="K968" s="16">
        <v>12.96</v>
      </c>
      <c r="L968" s="24" t="str">
        <f>IF(Orders!$K968&lt;=50,"Low",IF(Orders!$K968&gt;=200000,"High","Medium"))</f>
        <v>Low</v>
      </c>
    </row>
    <row r="969" spans="1:12" x14ac:dyDescent="0.35">
      <c r="A969" s="12">
        <v>8798</v>
      </c>
      <c r="B969" s="17" t="s">
        <v>2994</v>
      </c>
      <c r="C969" s="18">
        <v>43653</v>
      </c>
      <c r="D969" s="18">
        <v>43659</v>
      </c>
      <c r="E969" s="17" t="s">
        <v>19</v>
      </c>
      <c r="F969" s="17" t="s">
        <v>1743</v>
      </c>
      <c r="G969" s="19" t="str">
        <f>INDEX(Table12[[#This Row],[State]],MATCH(Orders!F969,Table12[[#This Row],[Customer ID]],0))</f>
        <v>Utah</v>
      </c>
      <c r="H969" s="17" t="s">
        <v>2083</v>
      </c>
      <c r="I969" s="19">
        <v>2</v>
      </c>
      <c r="J969" s="17" t="s">
        <v>31</v>
      </c>
      <c r="K969" s="10">
        <v>45.98</v>
      </c>
      <c r="L969" s="25" t="str">
        <f>IF(Orders!$K969&lt;=50,"Low",IF(Orders!$K969&gt;=200000,"High","Medium"))</f>
        <v>Low</v>
      </c>
    </row>
    <row r="970" spans="1:12" x14ac:dyDescent="0.35">
      <c r="A970" s="11">
        <v>1923</v>
      </c>
      <c r="B970" s="13" t="s">
        <v>2996</v>
      </c>
      <c r="C970" s="14">
        <v>43654</v>
      </c>
      <c r="D970" s="14">
        <v>43656</v>
      </c>
      <c r="E970" s="13" t="s">
        <v>94</v>
      </c>
      <c r="F970" s="13" t="s">
        <v>2491</v>
      </c>
      <c r="G970" s="15" t="str">
        <f>INDEX(Table12[[#This Row],[State]],MATCH(Orders!F970,Table12[[#This Row],[Customer ID]],0))</f>
        <v>Texas</v>
      </c>
      <c r="H970" s="13" t="s">
        <v>2997</v>
      </c>
      <c r="I970" s="15">
        <v>9</v>
      </c>
      <c r="J970" s="13" t="s">
        <v>31</v>
      </c>
      <c r="K970" s="16">
        <v>863.64</v>
      </c>
      <c r="L970" s="24" t="str">
        <f>IF(Orders!$K970&lt;=50,"Low",IF(Orders!$K970&gt;=200000,"High","Medium"))</f>
        <v>Medium</v>
      </c>
    </row>
    <row r="971" spans="1:12" x14ac:dyDescent="0.35">
      <c r="A971" s="12">
        <v>1924</v>
      </c>
      <c r="B971" s="17" t="s">
        <v>2996</v>
      </c>
      <c r="C971" s="18">
        <v>43654</v>
      </c>
      <c r="D971" s="18">
        <v>43656</v>
      </c>
      <c r="E971" s="17" t="s">
        <v>94</v>
      </c>
      <c r="F971" s="17" t="s">
        <v>2491</v>
      </c>
      <c r="G971" s="19" t="str">
        <f>INDEX(Table12[[#This Row],[State]],MATCH(Orders!F971,Table12[[#This Row],[Customer ID]],0))</f>
        <v>Texas</v>
      </c>
      <c r="H971" s="17" t="s">
        <v>353</v>
      </c>
      <c r="I971" s="19">
        <v>3</v>
      </c>
      <c r="J971" s="17" t="s">
        <v>31</v>
      </c>
      <c r="K971" s="10">
        <v>47616</v>
      </c>
      <c r="L971" s="25" t="str">
        <f>IF(Orders!$K971&lt;=50,"Low",IF(Orders!$K971&gt;=200000,"High","Medium"))</f>
        <v>Medium</v>
      </c>
    </row>
    <row r="972" spans="1:12" x14ac:dyDescent="0.35">
      <c r="A972" s="11">
        <v>1938</v>
      </c>
      <c r="B972" s="13" t="s">
        <v>2999</v>
      </c>
      <c r="C972" s="14">
        <v>43654</v>
      </c>
      <c r="D972" s="14">
        <v>43658</v>
      </c>
      <c r="E972" s="13" t="s">
        <v>19</v>
      </c>
      <c r="F972" s="13" t="s">
        <v>3000</v>
      </c>
      <c r="G972" s="15" t="str">
        <f>INDEX(Table12[[#This Row],[State]],MATCH(Orders!F972,Table12[[#This Row],[Customer ID]],0))</f>
        <v>Colorado</v>
      </c>
      <c r="H972" s="13" t="s">
        <v>2652</v>
      </c>
      <c r="I972" s="15">
        <v>2</v>
      </c>
      <c r="J972" s="13" t="s">
        <v>70</v>
      </c>
      <c r="K972" s="16">
        <v>19968</v>
      </c>
      <c r="L972" s="24" t="str">
        <f>IF(Orders!$K972&lt;=50,"Low",IF(Orders!$K972&gt;=200000,"High","Medium"))</f>
        <v>Medium</v>
      </c>
    </row>
    <row r="973" spans="1:12" x14ac:dyDescent="0.35">
      <c r="A973" s="12">
        <v>1939</v>
      </c>
      <c r="B973" s="17" t="s">
        <v>2999</v>
      </c>
      <c r="C973" s="18">
        <v>43654</v>
      </c>
      <c r="D973" s="18">
        <v>43658</v>
      </c>
      <c r="E973" s="17" t="s">
        <v>19</v>
      </c>
      <c r="F973" s="17" t="s">
        <v>3000</v>
      </c>
      <c r="G973" s="19" t="str">
        <f>INDEX(Table12[[#This Row],[State]],MATCH(Orders!F973,Table12[[#This Row],[Customer ID]],0))</f>
        <v>Colorado</v>
      </c>
      <c r="H973" s="17" t="s">
        <v>1898</v>
      </c>
      <c r="I973" s="19">
        <v>7</v>
      </c>
      <c r="J973" s="17" t="s">
        <v>70</v>
      </c>
      <c r="K973" s="10">
        <v>33488</v>
      </c>
      <c r="L973" s="25" t="str">
        <f>IF(Orders!$K973&lt;=50,"Low",IF(Orders!$K973&gt;=200000,"High","Medium"))</f>
        <v>Medium</v>
      </c>
    </row>
    <row r="974" spans="1:12" x14ac:dyDescent="0.35">
      <c r="A974" s="11">
        <v>1940</v>
      </c>
      <c r="B974" s="13" t="s">
        <v>2999</v>
      </c>
      <c r="C974" s="14">
        <v>43654</v>
      </c>
      <c r="D974" s="14">
        <v>43658</v>
      </c>
      <c r="E974" s="13" t="s">
        <v>19</v>
      </c>
      <c r="F974" s="13" t="s">
        <v>3000</v>
      </c>
      <c r="G974" s="15" t="str">
        <f>INDEX(Table12[[#This Row],[State]],MATCH(Orders!F974,Table12[[#This Row],[Customer ID]],0))</f>
        <v>Colorado</v>
      </c>
      <c r="H974" s="13" t="s">
        <v>234</v>
      </c>
      <c r="I974" s="15">
        <v>4</v>
      </c>
      <c r="J974" s="13" t="s">
        <v>31</v>
      </c>
      <c r="K974" s="16">
        <v>8736</v>
      </c>
      <c r="L974" s="24" t="str">
        <f>IF(Orders!$K974&lt;=50,"Low",IF(Orders!$K974&gt;=200000,"High","Medium"))</f>
        <v>Medium</v>
      </c>
    </row>
    <row r="975" spans="1:12" x14ac:dyDescent="0.35">
      <c r="A975" s="12">
        <v>1941</v>
      </c>
      <c r="B975" s="17" t="s">
        <v>2999</v>
      </c>
      <c r="C975" s="18">
        <v>43654</v>
      </c>
      <c r="D975" s="18">
        <v>43658</v>
      </c>
      <c r="E975" s="17" t="s">
        <v>19</v>
      </c>
      <c r="F975" s="17" t="s">
        <v>3000</v>
      </c>
      <c r="G975" s="19" t="str">
        <f>INDEX(Table12[[#This Row],[State]],MATCH(Orders!F975,Table12[[#This Row],[Customer ID]],0))</f>
        <v>Colorado</v>
      </c>
      <c r="H975" s="17" t="s">
        <v>1008</v>
      </c>
      <c r="I975" s="19">
        <v>3</v>
      </c>
      <c r="J975" s="17" t="s">
        <v>70</v>
      </c>
      <c r="K975" s="10">
        <v>662.88</v>
      </c>
      <c r="L975" s="25" t="str">
        <f>IF(Orders!$K975&lt;=50,"Low",IF(Orders!$K975&gt;=200000,"High","Medium"))</f>
        <v>Medium</v>
      </c>
    </row>
    <row r="976" spans="1:12" x14ac:dyDescent="0.35">
      <c r="A976" s="11">
        <v>3255</v>
      </c>
      <c r="B976" s="13" t="s">
        <v>3003</v>
      </c>
      <c r="C976" s="14">
        <v>43654</v>
      </c>
      <c r="D976" s="14">
        <v>43660</v>
      </c>
      <c r="E976" s="13" t="s">
        <v>19</v>
      </c>
      <c r="F976" s="13" t="s">
        <v>766</v>
      </c>
      <c r="G976" s="15" t="str">
        <f>INDEX(Table12[[#This Row],[State]],MATCH(Orders!F976,Table12[[#This Row],[Customer ID]],0))</f>
        <v>Washington</v>
      </c>
      <c r="H976" s="13" t="s">
        <v>3004</v>
      </c>
      <c r="I976" s="15">
        <v>1</v>
      </c>
      <c r="J976" s="13" t="s">
        <v>31</v>
      </c>
      <c r="K976" s="16">
        <v>107984</v>
      </c>
      <c r="L976" s="24" t="str">
        <f>IF(Orders!$K976&lt;=50,"Low",IF(Orders!$K976&gt;=200000,"High","Medium"))</f>
        <v>Medium</v>
      </c>
    </row>
    <row r="977" spans="1:12" x14ac:dyDescent="0.35">
      <c r="A977" s="12">
        <v>3256</v>
      </c>
      <c r="B977" s="17" t="s">
        <v>3003</v>
      </c>
      <c r="C977" s="18">
        <v>43654</v>
      </c>
      <c r="D977" s="18">
        <v>43660</v>
      </c>
      <c r="E977" s="17" t="s">
        <v>19</v>
      </c>
      <c r="F977" s="17" t="s">
        <v>766</v>
      </c>
      <c r="G977" s="19" t="str">
        <f>INDEX(Table12[[#This Row],[State]],MATCH(Orders!F977,Table12[[#This Row],[Customer ID]],0))</f>
        <v>Washington</v>
      </c>
      <c r="H977" s="17" t="s">
        <v>3006</v>
      </c>
      <c r="I977" s="19">
        <v>3</v>
      </c>
      <c r="J977" s="17" t="s">
        <v>31</v>
      </c>
      <c r="K977" s="10">
        <v>19296</v>
      </c>
      <c r="L977" s="25" t="str">
        <f>IF(Orders!$K977&lt;=50,"Low",IF(Orders!$K977&gt;=200000,"High","Medium"))</f>
        <v>Medium</v>
      </c>
    </row>
    <row r="978" spans="1:12" x14ac:dyDescent="0.35">
      <c r="A978" s="11">
        <v>3815</v>
      </c>
      <c r="B978" s="13" t="s">
        <v>3008</v>
      </c>
      <c r="C978" s="14">
        <v>43654</v>
      </c>
      <c r="D978" s="14">
        <v>43654</v>
      </c>
      <c r="E978" s="13" t="s">
        <v>208</v>
      </c>
      <c r="F978" s="13" t="s">
        <v>1331</v>
      </c>
      <c r="G978" s="15" t="str">
        <f>INDEX(Table12[[#This Row],[State]],MATCH(Orders!F978,Table12[[#This Row],[Customer ID]],0))</f>
        <v>Florida</v>
      </c>
      <c r="H978" s="13" t="s">
        <v>3009</v>
      </c>
      <c r="I978" s="15">
        <v>5</v>
      </c>
      <c r="J978" s="13" t="s">
        <v>70</v>
      </c>
      <c r="K978" s="16">
        <v>823.96</v>
      </c>
      <c r="L978" s="24" t="str">
        <f>IF(Orders!$K978&lt;=50,"Low",IF(Orders!$K978&gt;=200000,"High","Medium"))</f>
        <v>Medium</v>
      </c>
    </row>
    <row r="979" spans="1:12" x14ac:dyDescent="0.35">
      <c r="A979" s="12">
        <v>3816</v>
      </c>
      <c r="B979" s="17" t="s">
        <v>3008</v>
      </c>
      <c r="C979" s="18">
        <v>43654</v>
      </c>
      <c r="D979" s="18">
        <v>43654</v>
      </c>
      <c r="E979" s="17" t="s">
        <v>208</v>
      </c>
      <c r="F979" s="17" t="s">
        <v>1331</v>
      </c>
      <c r="G979" s="19" t="str">
        <f>INDEX(Table12[[#This Row],[State]],MATCH(Orders!F979,Table12[[#This Row],[Customer ID]],0))</f>
        <v>Florida</v>
      </c>
      <c r="H979" s="17" t="s">
        <v>3011</v>
      </c>
      <c r="I979" s="19">
        <v>2</v>
      </c>
      <c r="J979" s="17" t="s">
        <v>31</v>
      </c>
      <c r="K979" s="10">
        <v>15984</v>
      </c>
      <c r="L979" s="25" t="str">
        <f>IF(Orders!$K979&lt;=50,"Low",IF(Orders!$K979&gt;=200000,"High","Medium"))</f>
        <v>Medium</v>
      </c>
    </row>
    <row r="980" spans="1:12" x14ac:dyDescent="0.35">
      <c r="A980" s="11">
        <v>7604</v>
      </c>
      <c r="B980" s="13" t="s">
        <v>3013</v>
      </c>
      <c r="C980" s="14">
        <v>43654</v>
      </c>
      <c r="D980" s="14">
        <v>43658</v>
      </c>
      <c r="E980" s="13" t="s">
        <v>19</v>
      </c>
      <c r="F980" s="13" t="s">
        <v>1629</v>
      </c>
      <c r="G980" s="15" t="str">
        <f>INDEX(Table12[[#This Row],[State]],MATCH(Orders!F980,Table12[[#This Row],[Customer ID]],0))</f>
        <v>Rhode Island</v>
      </c>
      <c r="H980" s="13" t="s">
        <v>3014</v>
      </c>
      <c r="I980" s="15">
        <v>2</v>
      </c>
      <c r="J980" s="13" t="s">
        <v>70</v>
      </c>
      <c r="K980" s="16">
        <v>12.96</v>
      </c>
      <c r="L980" s="24" t="str">
        <f>IF(Orders!$K980&lt;=50,"Low",IF(Orders!$K980&gt;=200000,"High","Medium"))</f>
        <v>Low</v>
      </c>
    </row>
    <row r="981" spans="1:12" x14ac:dyDescent="0.35">
      <c r="A981" s="12">
        <v>1412</v>
      </c>
      <c r="B981" s="17" t="s">
        <v>3016</v>
      </c>
      <c r="C981" s="18">
        <v>43655</v>
      </c>
      <c r="D981" s="18">
        <v>43659</v>
      </c>
      <c r="E981" s="17" t="s">
        <v>19</v>
      </c>
      <c r="F981" s="17" t="s">
        <v>342</v>
      </c>
      <c r="G981" s="19" t="str">
        <f>INDEX(Table12[[#This Row],[State]],MATCH(Orders!F981,Table12[[#This Row],[Customer ID]],0))</f>
        <v>New York</v>
      </c>
      <c r="H981" s="17" t="s">
        <v>3017</v>
      </c>
      <c r="I981" s="19">
        <v>2</v>
      </c>
      <c r="J981" s="17" t="s">
        <v>31</v>
      </c>
      <c r="K981" s="10">
        <v>408006</v>
      </c>
      <c r="L981" s="25" t="str">
        <f>IF(Orders!$K981&lt;=50,"Low",IF(Orders!$K981&gt;=200000,"High","Medium"))</f>
        <v>High</v>
      </c>
    </row>
    <row r="982" spans="1:12" x14ac:dyDescent="0.35">
      <c r="A982" s="11">
        <v>1413</v>
      </c>
      <c r="B982" s="13" t="s">
        <v>3016</v>
      </c>
      <c r="C982" s="14">
        <v>43655</v>
      </c>
      <c r="D982" s="14">
        <v>43659</v>
      </c>
      <c r="E982" s="13" t="s">
        <v>19</v>
      </c>
      <c r="F982" s="13" t="s">
        <v>342</v>
      </c>
      <c r="G982" s="15" t="str">
        <f>INDEX(Table12[[#This Row],[State]],MATCH(Orders!F982,Table12[[#This Row],[Customer ID]],0))</f>
        <v>New York</v>
      </c>
      <c r="H982" s="13" t="s">
        <v>515</v>
      </c>
      <c r="I982" s="15">
        <v>4</v>
      </c>
      <c r="J982" s="13" t="s">
        <v>70</v>
      </c>
      <c r="K982" s="16">
        <v>165.28</v>
      </c>
      <c r="L982" s="24" t="str">
        <f>IF(Orders!$K982&lt;=50,"Low",IF(Orders!$K982&gt;=200000,"High","Medium"))</f>
        <v>Medium</v>
      </c>
    </row>
    <row r="983" spans="1:12" x14ac:dyDescent="0.35">
      <c r="A983" s="12">
        <v>536</v>
      </c>
      <c r="B983" s="17" t="s">
        <v>3019</v>
      </c>
      <c r="C983" s="18">
        <v>43656</v>
      </c>
      <c r="D983" s="18">
        <v>43662</v>
      </c>
      <c r="E983" s="17" t="s">
        <v>19</v>
      </c>
      <c r="F983" s="17" t="s">
        <v>3020</v>
      </c>
      <c r="G983" s="19" t="str">
        <f>INDEX(Table12[[#This Row],[State]],MATCH(Orders!F983,Table12[[#This Row],[Customer ID]],0))</f>
        <v>Arizona</v>
      </c>
      <c r="H983" s="17" t="s">
        <v>3023</v>
      </c>
      <c r="I983" s="19">
        <v>2</v>
      </c>
      <c r="J983" s="17" t="s">
        <v>70</v>
      </c>
      <c r="K983" s="10">
        <v>16768</v>
      </c>
      <c r="L983" s="25" t="str">
        <f>IF(Orders!$K983&lt;=50,"Low",IF(Orders!$K983&gt;=200000,"High","Medium"))</f>
        <v>Medium</v>
      </c>
    </row>
    <row r="984" spans="1:12" x14ac:dyDescent="0.35">
      <c r="A984" s="11">
        <v>1733</v>
      </c>
      <c r="B984" s="13" t="s">
        <v>3025</v>
      </c>
      <c r="C984" s="14">
        <v>43656</v>
      </c>
      <c r="D984" s="14">
        <v>43660</v>
      </c>
      <c r="E984" s="13" t="s">
        <v>19</v>
      </c>
      <c r="F984" s="13" t="s">
        <v>2056</v>
      </c>
      <c r="G984" s="15" t="str">
        <f>INDEX(Table12[[#This Row],[State]],MATCH(Orders!F984,Table12[[#This Row],[Customer ID]],0))</f>
        <v>Texas</v>
      </c>
      <c r="H984" s="13" t="s">
        <v>2261</v>
      </c>
      <c r="I984" s="15">
        <v>3</v>
      </c>
      <c r="J984" s="13" t="s">
        <v>70</v>
      </c>
      <c r="K984" s="16">
        <v>338.04</v>
      </c>
      <c r="L984" s="24" t="str">
        <f>IF(Orders!$K984&lt;=50,"Low",IF(Orders!$K984&gt;=200000,"High","Medium"))</f>
        <v>Medium</v>
      </c>
    </row>
    <row r="985" spans="1:12" x14ac:dyDescent="0.35">
      <c r="A985" s="12">
        <v>1734</v>
      </c>
      <c r="B985" s="17" t="s">
        <v>3025</v>
      </c>
      <c r="C985" s="18">
        <v>43656</v>
      </c>
      <c r="D985" s="18">
        <v>43660</v>
      </c>
      <c r="E985" s="17" t="s">
        <v>19</v>
      </c>
      <c r="F985" s="17" t="s">
        <v>2056</v>
      </c>
      <c r="G985" s="19" t="str">
        <f>INDEX(Table12[[#This Row],[State]],MATCH(Orders!F985,Table12[[#This Row],[Customer ID]],0))</f>
        <v>Texas</v>
      </c>
      <c r="H985" s="17" t="s">
        <v>3026</v>
      </c>
      <c r="I985" s="19">
        <v>4</v>
      </c>
      <c r="J985" s="17" t="s">
        <v>70</v>
      </c>
      <c r="K985" s="10">
        <v>154.24</v>
      </c>
      <c r="L985" s="25" t="str">
        <f>IF(Orders!$K985&lt;=50,"Low",IF(Orders!$K985&gt;=200000,"High","Medium"))</f>
        <v>Medium</v>
      </c>
    </row>
    <row r="986" spans="1:12" x14ac:dyDescent="0.35">
      <c r="A986" s="11">
        <v>4823</v>
      </c>
      <c r="B986" s="13" t="s">
        <v>3028</v>
      </c>
      <c r="C986" s="14">
        <v>43656</v>
      </c>
      <c r="D986" s="14">
        <v>43657</v>
      </c>
      <c r="E986" s="13" t="s">
        <v>208</v>
      </c>
      <c r="F986" s="13" t="s">
        <v>2924</v>
      </c>
      <c r="G986" s="15" t="str">
        <f>INDEX(Table12[[#This Row],[State]],MATCH(Orders!F986,Table12[[#This Row],[Customer ID]],0))</f>
        <v>Arizona</v>
      </c>
      <c r="H986" s="13" t="s">
        <v>2358</v>
      </c>
      <c r="I986" s="15">
        <v>6</v>
      </c>
      <c r="J986" s="13" t="s">
        <v>70</v>
      </c>
      <c r="K986" s="16">
        <v>44856</v>
      </c>
      <c r="L986" s="24" t="str">
        <f>IF(Orders!$K986&lt;=50,"Low",IF(Orders!$K986&gt;=200000,"High","Medium"))</f>
        <v>Medium</v>
      </c>
    </row>
    <row r="987" spans="1:12" x14ac:dyDescent="0.35">
      <c r="A987" s="12">
        <v>7238</v>
      </c>
      <c r="B987" s="17" t="s">
        <v>3029</v>
      </c>
      <c r="C987" s="18">
        <v>43656</v>
      </c>
      <c r="D987" s="18">
        <v>43656</v>
      </c>
      <c r="E987" s="17" t="s">
        <v>208</v>
      </c>
      <c r="F987" s="17" t="s">
        <v>592</v>
      </c>
      <c r="G987" s="19" t="str">
        <f>INDEX(Table12[[#This Row],[State]],MATCH(Orders!F987,Table12[[#This Row],[Customer ID]],0))</f>
        <v>Pennsylvania</v>
      </c>
      <c r="H987" s="17" t="s">
        <v>3030</v>
      </c>
      <c r="I987" s="19">
        <v>3</v>
      </c>
      <c r="J987" s="17" t="s">
        <v>70</v>
      </c>
      <c r="K987" s="10">
        <v>341991</v>
      </c>
      <c r="L987" s="25" t="str">
        <f>IF(Orders!$K987&lt;=50,"Low",IF(Orders!$K987&gt;=200000,"High","Medium"))</f>
        <v>High</v>
      </c>
    </row>
    <row r="988" spans="1:12" x14ac:dyDescent="0.35">
      <c r="A988" s="11">
        <v>478</v>
      </c>
      <c r="B988" s="13" t="s">
        <v>3032</v>
      </c>
      <c r="C988" s="14">
        <v>43658</v>
      </c>
      <c r="D988" s="14">
        <v>43665</v>
      </c>
      <c r="E988" s="13" t="s">
        <v>19</v>
      </c>
      <c r="F988" s="13" t="s">
        <v>3033</v>
      </c>
      <c r="G988" s="15" t="str">
        <f>INDEX(Table12[[#This Row],[State]],MATCH(Orders!F988,Table12[[#This Row],[Customer ID]],0))</f>
        <v>California</v>
      </c>
      <c r="H988" s="13" t="s">
        <v>3035</v>
      </c>
      <c r="I988" s="15">
        <v>6</v>
      </c>
      <c r="J988" s="13" t="s">
        <v>70</v>
      </c>
      <c r="K988" s="16">
        <v>95.76</v>
      </c>
      <c r="L988" s="24" t="str">
        <f>IF(Orders!$K988&lt;=50,"Low",IF(Orders!$K988&gt;=200000,"High","Medium"))</f>
        <v>Medium</v>
      </c>
    </row>
    <row r="989" spans="1:12" x14ac:dyDescent="0.35">
      <c r="A989" s="12">
        <v>542</v>
      </c>
      <c r="B989" s="17" t="s">
        <v>3037</v>
      </c>
      <c r="C989" s="18">
        <v>43660</v>
      </c>
      <c r="D989" s="18">
        <v>43663</v>
      </c>
      <c r="E989" s="17" t="s">
        <v>38</v>
      </c>
      <c r="F989" s="17" t="s">
        <v>1385</v>
      </c>
      <c r="G989" s="19" t="str">
        <f>INDEX(Table12[[#This Row],[State]],MATCH(Orders!F989,Table12[[#This Row],[Customer ID]],0))</f>
        <v>Arizona</v>
      </c>
      <c r="H989" s="17" t="s">
        <v>3039</v>
      </c>
      <c r="I989" s="19">
        <v>8</v>
      </c>
      <c r="J989" s="17" t="s">
        <v>70</v>
      </c>
      <c r="K989" s="10">
        <v>380864</v>
      </c>
      <c r="L989" s="25" t="str">
        <f>IF(Orders!$K989&lt;=50,"Low",IF(Orders!$K989&gt;=200000,"High","Medium"))</f>
        <v>High</v>
      </c>
    </row>
    <row r="990" spans="1:12" x14ac:dyDescent="0.35">
      <c r="A990" s="11">
        <v>599</v>
      </c>
      <c r="B990" s="13" t="s">
        <v>3041</v>
      </c>
      <c r="C990" s="14">
        <v>43660</v>
      </c>
      <c r="D990" s="14">
        <v>43662</v>
      </c>
      <c r="E990" s="13" t="s">
        <v>38</v>
      </c>
      <c r="F990" s="13" t="s">
        <v>3042</v>
      </c>
      <c r="G990" s="15" t="str">
        <f>INDEX(Table12[[#This Row],[State]],MATCH(Orders!F990,Table12[[#This Row],[Customer ID]],0))</f>
        <v>Pennsylvania</v>
      </c>
      <c r="H990" s="13" t="s">
        <v>3044</v>
      </c>
      <c r="I990" s="15">
        <v>2</v>
      </c>
      <c r="J990" s="13" t="s">
        <v>31</v>
      </c>
      <c r="K990" s="16">
        <v>11632</v>
      </c>
      <c r="L990" s="24" t="str">
        <f>IF(Orders!$K990&lt;=50,"Low",IF(Orders!$K990&gt;=200000,"High","Medium"))</f>
        <v>Medium</v>
      </c>
    </row>
    <row r="991" spans="1:12" x14ac:dyDescent="0.35">
      <c r="A991" s="12">
        <v>1207</v>
      </c>
      <c r="B991" s="17" t="s">
        <v>3046</v>
      </c>
      <c r="C991" s="18">
        <v>43660</v>
      </c>
      <c r="D991" s="18">
        <v>43664</v>
      </c>
      <c r="E991" s="17" t="s">
        <v>94</v>
      </c>
      <c r="F991" s="17" t="s">
        <v>3047</v>
      </c>
      <c r="G991" s="19" t="str">
        <f>INDEX(Table12[[#This Row],[State]],MATCH(Orders!F991,Table12[[#This Row],[Customer ID]],0))</f>
        <v>New York</v>
      </c>
      <c r="H991" s="17" t="s">
        <v>894</v>
      </c>
      <c r="I991" s="19">
        <v>1</v>
      </c>
      <c r="J991" s="17" t="s">
        <v>31</v>
      </c>
      <c r="K991" s="10">
        <v>11.21</v>
      </c>
      <c r="L991" s="25" t="str">
        <f>IF(Orders!$K991&lt;=50,"Low",IF(Orders!$K991&gt;=200000,"High","Medium"))</f>
        <v>Low</v>
      </c>
    </row>
    <row r="992" spans="1:12" x14ac:dyDescent="0.35">
      <c r="A992" s="11">
        <v>1208</v>
      </c>
      <c r="B992" s="13" t="s">
        <v>3046</v>
      </c>
      <c r="C992" s="14">
        <v>43660</v>
      </c>
      <c r="D992" s="14">
        <v>43664</v>
      </c>
      <c r="E992" s="13" t="s">
        <v>94</v>
      </c>
      <c r="F992" s="13" t="s">
        <v>3047</v>
      </c>
      <c r="G992" s="15" t="str">
        <f>INDEX(Table12[[#This Row],[State]],MATCH(Orders!F992,Table12[[#This Row],[Customer ID]],0))</f>
        <v>New York</v>
      </c>
      <c r="H992" s="13" t="s">
        <v>3049</v>
      </c>
      <c r="I992" s="15">
        <v>3</v>
      </c>
      <c r="J992" s="13" t="s">
        <v>31</v>
      </c>
      <c r="K992" s="16">
        <v>9144</v>
      </c>
      <c r="L992" s="24" t="str">
        <f>IF(Orders!$K992&lt;=50,"Low",IF(Orders!$K992&gt;=200000,"High","Medium"))</f>
        <v>Medium</v>
      </c>
    </row>
    <row r="993" spans="1:12" x14ac:dyDescent="0.35">
      <c r="A993" s="12">
        <v>1209</v>
      </c>
      <c r="B993" s="17" t="s">
        <v>3046</v>
      </c>
      <c r="C993" s="18">
        <v>43660</v>
      </c>
      <c r="D993" s="18">
        <v>43664</v>
      </c>
      <c r="E993" s="17" t="s">
        <v>94</v>
      </c>
      <c r="F993" s="17" t="s">
        <v>3047</v>
      </c>
      <c r="G993" s="19" t="str">
        <f>INDEX(Table12[[#This Row],[State]],MATCH(Orders!F993,Table12[[#This Row],[Customer ID]],0))</f>
        <v>New York</v>
      </c>
      <c r="H993" s="17" t="s">
        <v>1559</v>
      </c>
      <c r="I993" s="19">
        <v>7</v>
      </c>
      <c r="J993" s="17" t="s">
        <v>31</v>
      </c>
      <c r="K993" s="10">
        <v>14.07</v>
      </c>
      <c r="L993" s="25" t="str">
        <f>IF(Orders!$K993&lt;=50,"Low",IF(Orders!$K993&gt;=200000,"High","Medium"))</f>
        <v>Low</v>
      </c>
    </row>
    <row r="994" spans="1:12" x14ac:dyDescent="0.35">
      <c r="A994" s="11">
        <v>1210</v>
      </c>
      <c r="B994" s="13" t="s">
        <v>3046</v>
      </c>
      <c r="C994" s="14">
        <v>43660</v>
      </c>
      <c r="D994" s="14">
        <v>43664</v>
      </c>
      <c r="E994" s="13" t="s">
        <v>94</v>
      </c>
      <c r="F994" s="13" t="s">
        <v>3047</v>
      </c>
      <c r="G994" s="15" t="str">
        <f>INDEX(Table12[[#This Row],[State]],MATCH(Orders!F994,Table12[[#This Row],[Customer ID]],0))</f>
        <v>New York</v>
      </c>
      <c r="H994" s="13" t="s">
        <v>3051</v>
      </c>
      <c r="I994" s="15">
        <v>7</v>
      </c>
      <c r="J994" s="13" t="s">
        <v>31</v>
      </c>
      <c r="K994" s="16">
        <v>41.86</v>
      </c>
      <c r="L994" s="24" t="str">
        <f>IF(Orders!$K994&lt;=50,"Low",IF(Orders!$K994&gt;=200000,"High","Medium"))</f>
        <v>Low</v>
      </c>
    </row>
    <row r="995" spans="1:12" x14ac:dyDescent="0.35">
      <c r="A995" s="12">
        <v>1211</v>
      </c>
      <c r="B995" s="17" t="s">
        <v>3046</v>
      </c>
      <c r="C995" s="18">
        <v>43660</v>
      </c>
      <c r="D995" s="18">
        <v>43664</v>
      </c>
      <c r="E995" s="17" t="s">
        <v>94</v>
      </c>
      <c r="F995" s="17" t="s">
        <v>3047</v>
      </c>
      <c r="G995" s="19" t="str">
        <f>INDEX(Table12[[#This Row],[State]],MATCH(Orders!F995,Table12[[#This Row],[Customer ID]],0))</f>
        <v>New York</v>
      </c>
      <c r="H995" s="17" t="s">
        <v>3053</v>
      </c>
      <c r="I995" s="19">
        <v>2</v>
      </c>
      <c r="J995" s="17" t="s">
        <v>70</v>
      </c>
      <c r="K995" s="10">
        <v>8544</v>
      </c>
      <c r="L995" s="25" t="str">
        <f>IF(Orders!$K995&lt;=50,"Low",IF(Orders!$K995&gt;=200000,"High","Medium"))</f>
        <v>Medium</v>
      </c>
    </row>
    <row r="996" spans="1:12" x14ac:dyDescent="0.35">
      <c r="A996" s="11">
        <v>1212</v>
      </c>
      <c r="B996" s="13" t="s">
        <v>3046</v>
      </c>
      <c r="C996" s="14">
        <v>43660</v>
      </c>
      <c r="D996" s="14">
        <v>43664</v>
      </c>
      <c r="E996" s="13" t="s">
        <v>94</v>
      </c>
      <c r="F996" s="13" t="s">
        <v>3047</v>
      </c>
      <c r="G996" s="15" t="str">
        <f>INDEX(Table12[[#This Row],[State]],MATCH(Orders!F996,Table12[[#This Row],[Customer ID]],0))</f>
        <v>New York</v>
      </c>
      <c r="H996" s="13" t="s">
        <v>2899</v>
      </c>
      <c r="I996" s="15">
        <v>4</v>
      </c>
      <c r="J996" s="13" t="s">
        <v>31</v>
      </c>
      <c r="K996" s="16">
        <v>579136</v>
      </c>
      <c r="L996" s="24" t="str">
        <f>IF(Orders!$K996&lt;=50,"Low",IF(Orders!$K996&gt;=200000,"High","Medium"))</f>
        <v>High</v>
      </c>
    </row>
    <row r="997" spans="1:12" x14ac:dyDescent="0.35">
      <c r="A997" s="12">
        <v>1306</v>
      </c>
      <c r="B997" s="17" t="s">
        <v>3055</v>
      </c>
      <c r="C997" s="18">
        <v>43660</v>
      </c>
      <c r="D997" s="18">
        <v>43662</v>
      </c>
      <c r="E997" s="17" t="s">
        <v>94</v>
      </c>
      <c r="F997" s="17" t="s">
        <v>1581</v>
      </c>
      <c r="G997" s="19" t="str">
        <f>INDEX(Table12[[#This Row],[State]],MATCH(Orders!F997,Table12[[#This Row],[Customer ID]],0))</f>
        <v>Texas</v>
      </c>
      <c r="H997" s="17" t="s">
        <v>3056</v>
      </c>
      <c r="I997" s="19">
        <v>7</v>
      </c>
      <c r="J997" s="17" t="s">
        <v>70</v>
      </c>
      <c r="K997" s="10">
        <v>419944</v>
      </c>
      <c r="L997" s="25" t="str">
        <f>IF(Orders!$K997&lt;=50,"Low",IF(Orders!$K997&gt;=200000,"High","Medium"))</f>
        <v>High</v>
      </c>
    </row>
    <row r="998" spans="1:12" x14ac:dyDescent="0.35">
      <c r="A998" s="11">
        <v>2154</v>
      </c>
      <c r="B998" s="13" t="s">
        <v>3058</v>
      </c>
      <c r="C998" s="14">
        <v>43660</v>
      </c>
      <c r="D998" s="14">
        <v>43664</v>
      </c>
      <c r="E998" s="13" t="s">
        <v>19</v>
      </c>
      <c r="F998" s="13" t="s">
        <v>1182</v>
      </c>
      <c r="G998" s="15" t="str">
        <f>INDEX(Table12[[#This Row],[State]],MATCH(Orders!F998,Table12[[#This Row],[Customer ID]],0))</f>
        <v>New York</v>
      </c>
      <c r="H998" s="13" t="s">
        <v>3059</v>
      </c>
      <c r="I998" s="15">
        <v>2</v>
      </c>
      <c r="J998" s="13" t="s">
        <v>70</v>
      </c>
      <c r="K998" s="16">
        <v>14.16</v>
      </c>
      <c r="L998" s="24" t="str">
        <f>IF(Orders!$K998&lt;=50,"Low",IF(Orders!$K998&gt;=200000,"High","Medium"))</f>
        <v>Low</v>
      </c>
    </row>
    <row r="999" spans="1:12" x14ac:dyDescent="0.35">
      <c r="A999" s="12">
        <v>2187</v>
      </c>
      <c r="B999" s="17" t="s">
        <v>3061</v>
      </c>
      <c r="C999" s="18">
        <v>43660</v>
      </c>
      <c r="D999" s="18">
        <v>43660</v>
      </c>
      <c r="E999" s="17" t="s">
        <v>208</v>
      </c>
      <c r="F999" s="17" t="s">
        <v>3062</v>
      </c>
      <c r="G999" s="19" t="str">
        <f>INDEX(Table12[[#This Row],[State]],MATCH(Orders!F999,Table12[[#This Row],[Customer ID]],0))</f>
        <v>Alabama</v>
      </c>
      <c r="H999" s="17" t="s">
        <v>3064</v>
      </c>
      <c r="I999" s="19">
        <v>2</v>
      </c>
      <c r="J999" s="17" t="s">
        <v>70</v>
      </c>
      <c r="K999" s="10">
        <v>29</v>
      </c>
      <c r="L999" s="25" t="str">
        <f>IF(Orders!$K999&lt;=50,"Low",IF(Orders!$K999&gt;=200000,"High","Medium"))</f>
        <v>Low</v>
      </c>
    </row>
    <row r="1000" spans="1:12" x14ac:dyDescent="0.35">
      <c r="A1000" s="11">
        <v>4682</v>
      </c>
      <c r="B1000" s="13" t="s">
        <v>3066</v>
      </c>
      <c r="C1000" s="14">
        <v>43660</v>
      </c>
      <c r="D1000" s="14">
        <v>43664</v>
      </c>
      <c r="E1000" s="13" t="s">
        <v>94</v>
      </c>
      <c r="F1000" s="13" t="s">
        <v>3067</v>
      </c>
      <c r="G1000" s="15" t="str">
        <f>INDEX(Table12[[#This Row],[State]],MATCH(Orders!F1000,Table12[[#This Row],[Customer ID]],0))</f>
        <v>New York</v>
      </c>
      <c r="H1000" s="13" t="s">
        <v>2136</v>
      </c>
      <c r="I1000" s="15">
        <v>9</v>
      </c>
      <c r="J1000" s="13" t="s">
        <v>70</v>
      </c>
      <c r="K1000" s="16">
        <v>29.61</v>
      </c>
      <c r="L1000" s="24" t="str">
        <f>IF(Orders!$K1000&lt;=50,"Low",IF(Orders!$K1000&gt;=200000,"High","Medium"))</f>
        <v>Low</v>
      </c>
    </row>
    <row r="1001" spans="1:12" x14ac:dyDescent="0.35">
      <c r="A1001" s="12">
        <v>6666</v>
      </c>
      <c r="B1001" s="17" t="s">
        <v>3069</v>
      </c>
      <c r="C1001" s="18">
        <v>43660</v>
      </c>
      <c r="D1001" s="18">
        <v>43664</v>
      </c>
      <c r="E1001" s="17" t="s">
        <v>94</v>
      </c>
      <c r="F1001" s="17" t="s">
        <v>555</v>
      </c>
      <c r="G1001" s="19" t="str">
        <f>INDEX(Table12[[#This Row],[State]],MATCH(Orders!F1001,Table12[[#This Row],[Customer ID]],0))</f>
        <v>Texas</v>
      </c>
      <c r="H1001" s="17" t="s">
        <v>1828</v>
      </c>
      <c r="I1001" s="19">
        <v>5</v>
      </c>
      <c r="J1001" s="17" t="s">
        <v>31</v>
      </c>
      <c r="K1001" s="10">
        <v>219.84</v>
      </c>
      <c r="L1001" s="25" t="str">
        <f>IF(Orders!$K1001&lt;=50,"Low",IF(Orders!$K1001&gt;=200000,"High","Medium"))</f>
        <v>Medium</v>
      </c>
    </row>
    <row r="1002" spans="1:12" x14ac:dyDescent="0.35">
      <c r="A1002" s="11">
        <v>6957</v>
      </c>
      <c r="B1002" s="13" t="s">
        <v>3070</v>
      </c>
      <c r="C1002" s="14">
        <v>43660</v>
      </c>
      <c r="D1002" s="14">
        <v>43665</v>
      </c>
      <c r="E1002" s="13" t="s">
        <v>19</v>
      </c>
      <c r="F1002" s="13" t="s">
        <v>3071</v>
      </c>
      <c r="G1002" s="15" t="str">
        <f>INDEX(Table12[[#This Row],[State]],MATCH(Orders!F1002,Table12[[#This Row],[Customer ID]],0))</f>
        <v>Georgia</v>
      </c>
      <c r="H1002" s="13" t="s">
        <v>3073</v>
      </c>
      <c r="I1002" s="15">
        <v>5</v>
      </c>
      <c r="J1002" s="13" t="s">
        <v>70</v>
      </c>
      <c r="K1002" s="16">
        <v>36.4</v>
      </c>
      <c r="L1002" s="24" t="str">
        <f>IF(Orders!$K1002&lt;=50,"Low",IF(Orders!$K1002&gt;=200000,"High","Medium"))</f>
        <v>Low</v>
      </c>
    </row>
    <row r="1003" spans="1:12" x14ac:dyDescent="0.35">
      <c r="A1003" s="12">
        <v>6958</v>
      </c>
      <c r="B1003" s="17" t="s">
        <v>3070</v>
      </c>
      <c r="C1003" s="18">
        <v>43660</v>
      </c>
      <c r="D1003" s="18">
        <v>43665</v>
      </c>
      <c r="E1003" s="17" t="s">
        <v>19</v>
      </c>
      <c r="F1003" s="17" t="s">
        <v>3071</v>
      </c>
      <c r="G1003" s="19" t="str">
        <f>INDEX(Table12[[#This Row],[State]],MATCH(Orders!F1003,Table12[[#This Row],[Customer ID]],0))</f>
        <v>Georgia</v>
      </c>
      <c r="H1003" s="17" t="s">
        <v>1254</v>
      </c>
      <c r="I1003" s="19">
        <v>1</v>
      </c>
      <c r="J1003" s="17" t="s">
        <v>70</v>
      </c>
      <c r="K1003" s="10">
        <v>51.75</v>
      </c>
      <c r="L1003" s="25" t="str">
        <f>IF(Orders!$K1003&lt;=50,"Low",IF(Orders!$K1003&gt;=200000,"High","Medium"))</f>
        <v>Medium</v>
      </c>
    </row>
    <row r="1004" spans="1:12" x14ac:dyDescent="0.35">
      <c r="A1004" s="11">
        <v>7224</v>
      </c>
      <c r="B1004" s="13" t="s">
        <v>3075</v>
      </c>
      <c r="C1004" s="14">
        <v>43660</v>
      </c>
      <c r="D1004" s="14">
        <v>43664</v>
      </c>
      <c r="E1004" s="13" t="s">
        <v>19</v>
      </c>
      <c r="F1004" s="13" t="s">
        <v>1282</v>
      </c>
      <c r="G1004" s="15" t="str">
        <f>INDEX(Table12[[#This Row],[State]],MATCH(Orders!F1004,Table12[[#This Row],[Customer ID]],0))</f>
        <v>California</v>
      </c>
      <c r="H1004" s="13" t="s">
        <v>301</v>
      </c>
      <c r="I1004" s="15">
        <v>3</v>
      </c>
      <c r="J1004" s="13" t="s">
        <v>70</v>
      </c>
      <c r="K1004" s="16">
        <v>110376</v>
      </c>
      <c r="L1004" s="24" t="str">
        <f>IF(Orders!$K1004&lt;=50,"Low",IF(Orders!$K1004&gt;=200000,"High","Medium"))</f>
        <v>Medium</v>
      </c>
    </row>
    <row r="1005" spans="1:12" x14ac:dyDescent="0.35">
      <c r="A1005" s="12">
        <v>7225</v>
      </c>
      <c r="B1005" s="17" t="s">
        <v>3075</v>
      </c>
      <c r="C1005" s="18">
        <v>43660</v>
      </c>
      <c r="D1005" s="18">
        <v>43664</v>
      </c>
      <c r="E1005" s="17" t="s">
        <v>19</v>
      </c>
      <c r="F1005" s="17" t="s">
        <v>1282</v>
      </c>
      <c r="G1005" s="19" t="str">
        <f>INDEX(Table12[[#This Row],[State]],MATCH(Orders!F1005,Table12[[#This Row],[Customer ID]],0))</f>
        <v>California</v>
      </c>
      <c r="H1005" s="17" t="s">
        <v>3076</v>
      </c>
      <c r="I1005" s="19">
        <v>7</v>
      </c>
      <c r="J1005" s="17" t="s">
        <v>70</v>
      </c>
      <c r="K1005" s="10">
        <v>151.62</v>
      </c>
      <c r="L1005" s="25" t="str">
        <f>IF(Orders!$K1005&lt;=50,"Low",IF(Orders!$K1005&gt;=200000,"High","Medium"))</f>
        <v>Medium</v>
      </c>
    </row>
    <row r="1006" spans="1:12" x14ac:dyDescent="0.35">
      <c r="A1006" s="11">
        <v>7226</v>
      </c>
      <c r="B1006" s="13" t="s">
        <v>3075</v>
      </c>
      <c r="C1006" s="14">
        <v>43660</v>
      </c>
      <c r="D1006" s="14">
        <v>43664</v>
      </c>
      <c r="E1006" s="13" t="s">
        <v>19</v>
      </c>
      <c r="F1006" s="13" t="s">
        <v>1282</v>
      </c>
      <c r="G1006" s="15" t="str">
        <f>INDEX(Table12[[#This Row],[State]],MATCH(Orders!F1006,Table12[[#This Row],[Customer ID]],0))</f>
        <v>California</v>
      </c>
      <c r="H1006" s="13" t="s">
        <v>3078</v>
      </c>
      <c r="I1006" s="15">
        <v>4</v>
      </c>
      <c r="J1006" s="13" t="s">
        <v>70</v>
      </c>
      <c r="K1006" s="16">
        <v>30.8</v>
      </c>
      <c r="L1006" s="24" t="str">
        <f>IF(Orders!$K1006&lt;=50,"Low",IF(Orders!$K1006&gt;=200000,"High","Medium"))</f>
        <v>Low</v>
      </c>
    </row>
    <row r="1007" spans="1:12" x14ac:dyDescent="0.35">
      <c r="A1007" s="12">
        <v>2238</v>
      </c>
      <c r="B1007" s="17" t="s">
        <v>3080</v>
      </c>
      <c r="C1007" s="18">
        <v>43661</v>
      </c>
      <c r="D1007" s="18">
        <v>43667</v>
      </c>
      <c r="E1007" s="17" t="s">
        <v>19</v>
      </c>
      <c r="F1007" s="17" t="s">
        <v>920</v>
      </c>
      <c r="G1007" s="19" t="str">
        <f>INDEX(Table12[[#This Row],[State]],MATCH(Orders!F1007,Table12[[#This Row],[Customer ID]],0))</f>
        <v>Utah</v>
      </c>
      <c r="H1007" s="17" t="s">
        <v>3082</v>
      </c>
      <c r="I1007" s="19">
        <v>5</v>
      </c>
      <c r="J1007" s="17" t="s">
        <v>70</v>
      </c>
      <c r="K1007" s="10">
        <v>44.4</v>
      </c>
      <c r="L1007" s="25" t="str">
        <f>IF(Orders!$K1007&lt;=50,"Low",IF(Orders!$K1007&gt;=200000,"High","Medium"))</f>
        <v>Low</v>
      </c>
    </row>
    <row r="1008" spans="1:12" x14ac:dyDescent="0.35">
      <c r="A1008" s="11">
        <v>7932</v>
      </c>
      <c r="B1008" s="13" t="s">
        <v>3084</v>
      </c>
      <c r="C1008" s="14">
        <v>43661</v>
      </c>
      <c r="D1008" s="14">
        <v>43666</v>
      </c>
      <c r="E1008" s="13" t="s">
        <v>19</v>
      </c>
      <c r="F1008" s="13" t="s">
        <v>3085</v>
      </c>
      <c r="G1008" s="15" t="str">
        <f>INDEX(Table12[[#This Row],[State]],MATCH(Orders!F1008,Table12[[#This Row],[Customer ID]],0))</f>
        <v>Oregon</v>
      </c>
      <c r="H1008" s="13" t="s">
        <v>1525</v>
      </c>
      <c r="I1008" s="15">
        <v>3</v>
      </c>
      <c r="J1008" s="13" t="s">
        <v>70</v>
      </c>
      <c r="K1008" s="16">
        <v>230.28</v>
      </c>
      <c r="L1008" s="24" t="str">
        <f>IF(Orders!$K1008&lt;=50,"Low",IF(Orders!$K1008&gt;=200000,"High","Medium"))</f>
        <v>Medium</v>
      </c>
    </row>
    <row r="1009" spans="1:12" x14ac:dyDescent="0.35">
      <c r="A1009" s="12">
        <v>7933</v>
      </c>
      <c r="B1009" s="17" t="s">
        <v>3084</v>
      </c>
      <c r="C1009" s="18">
        <v>43661</v>
      </c>
      <c r="D1009" s="18">
        <v>43666</v>
      </c>
      <c r="E1009" s="17" t="s">
        <v>19</v>
      </c>
      <c r="F1009" s="17" t="s">
        <v>3085</v>
      </c>
      <c r="G1009" s="19" t="str">
        <f>INDEX(Table12[[#This Row],[State]],MATCH(Orders!F1009,Table12[[#This Row],[Customer ID]],0))</f>
        <v>Oregon</v>
      </c>
      <c r="H1009" s="17" t="s">
        <v>1887</v>
      </c>
      <c r="I1009" s="19">
        <v>5</v>
      </c>
      <c r="J1009" s="17" t="s">
        <v>70</v>
      </c>
      <c r="K1009" s="10">
        <v>105.52</v>
      </c>
      <c r="L1009" s="25" t="str">
        <f>IF(Orders!$K1009&lt;=50,"Low",IF(Orders!$K1009&gt;=200000,"High","Medium"))</f>
        <v>Medium</v>
      </c>
    </row>
    <row r="1010" spans="1:12" x14ac:dyDescent="0.35">
      <c r="A1010" s="11">
        <v>188</v>
      </c>
      <c r="B1010" s="13" t="s">
        <v>3088</v>
      </c>
      <c r="C1010" s="14">
        <v>43662</v>
      </c>
      <c r="D1010" s="14">
        <v>43668</v>
      </c>
      <c r="E1010" s="13" t="s">
        <v>19</v>
      </c>
      <c r="F1010" s="13" t="s">
        <v>3089</v>
      </c>
      <c r="G1010" s="15" t="str">
        <f>INDEX(Table12[[#This Row],[State]],MATCH(Orders!F1010,Table12[[#This Row],[Customer ID]],0))</f>
        <v>Texas</v>
      </c>
      <c r="H1010" s="13" t="s">
        <v>3092</v>
      </c>
      <c r="I1010" s="15">
        <v>3</v>
      </c>
      <c r="J1010" s="13" t="s">
        <v>70</v>
      </c>
      <c r="K1010" s="16">
        <v>37224</v>
      </c>
      <c r="L1010" s="24" t="str">
        <f>IF(Orders!$K1010&lt;=50,"Low",IF(Orders!$K1010&gt;=200000,"High","Medium"))</f>
        <v>Medium</v>
      </c>
    </row>
    <row r="1011" spans="1:12" x14ac:dyDescent="0.35">
      <c r="A1011" s="12">
        <v>189</v>
      </c>
      <c r="B1011" s="17" t="s">
        <v>3088</v>
      </c>
      <c r="C1011" s="18">
        <v>43662</v>
      </c>
      <c r="D1011" s="18">
        <v>43668</v>
      </c>
      <c r="E1011" s="17" t="s">
        <v>19</v>
      </c>
      <c r="F1011" s="17" t="s">
        <v>3089</v>
      </c>
      <c r="G1011" s="19" t="str">
        <f>INDEX(Table12[[#This Row],[State]],MATCH(Orders!F1011,Table12[[#This Row],[Customer ID]],0))</f>
        <v>Texas</v>
      </c>
      <c r="H1011" s="17" t="s">
        <v>2921</v>
      </c>
      <c r="I1011" s="19">
        <v>3</v>
      </c>
      <c r="J1011" s="17" t="s">
        <v>31</v>
      </c>
      <c r="K1011" s="10">
        <v>20016</v>
      </c>
      <c r="L1011" s="25" t="str">
        <f>IF(Orders!$K1011&lt;=50,"Low",IF(Orders!$K1011&gt;=200000,"High","Medium"))</f>
        <v>Medium</v>
      </c>
    </row>
    <row r="1012" spans="1:12" x14ac:dyDescent="0.35">
      <c r="A1012" s="11">
        <v>600</v>
      </c>
      <c r="B1012" s="13" t="s">
        <v>3094</v>
      </c>
      <c r="C1012" s="14">
        <v>43662</v>
      </c>
      <c r="D1012" s="14">
        <v>43667</v>
      </c>
      <c r="E1012" s="13" t="s">
        <v>19</v>
      </c>
      <c r="F1012" s="13" t="s">
        <v>2474</v>
      </c>
      <c r="G1012" s="15" t="str">
        <f>INDEX(Table12[[#This Row],[State]],MATCH(Orders!F1012,Table12[[#This Row],[Customer ID]],0))</f>
        <v>Pennsylvania</v>
      </c>
      <c r="H1012" s="13" t="s">
        <v>3095</v>
      </c>
      <c r="I1012" s="15">
        <v>3</v>
      </c>
      <c r="J1012" s="13" t="s">
        <v>70</v>
      </c>
      <c r="K1012" s="16">
        <v>143982</v>
      </c>
      <c r="L1012" s="24" t="str">
        <f>IF(Orders!$K1012&lt;=50,"Low",IF(Orders!$K1012&gt;=200000,"High","Medium"))</f>
        <v>Medium</v>
      </c>
    </row>
    <row r="1013" spans="1:12" x14ac:dyDescent="0.35">
      <c r="A1013" s="12">
        <v>601</v>
      </c>
      <c r="B1013" s="17" t="s">
        <v>3094</v>
      </c>
      <c r="C1013" s="18">
        <v>43662</v>
      </c>
      <c r="D1013" s="18">
        <v>43667</v>
      </c>
      <c r="E1013" s="17" t="s">
        <v>19</v>
      </c>
      <c r="F1013" s="17" t="s">
        <v>2474</v>
      </c>
      <c r="G1013" s="19" t="str">
        <f>INDEX(Table12[[#This Row],[State]],MATCH(Orders!F1013,Table12[[#This Row],[Customer ID]],0))</f>
        <v>Pennsylvania</v>
      </c>
      <c r="H1013" s="17" t="s">
        <v>3097</v>
      </c>
      <c r="I1013" s="19">
        <v>4</v>
      </c>
      <c r="J1013" s="17" t="s">
        <v>70</v>
      </c>
      <c r="K1013" s="10">
        <v>494376</v>
      </c>
      <c r="L1013" s="25" t="str">
        <f>IF(Orders!$K1013&lt;=50,"Low",IF(Orders!$K1013&gt;=200000,"High","Medium"))</f>
        <v>High</v>
      </c>
    </row>
    <row r="1014" spans="1:12" x14ac:dyDescent="0.35">
      <c r="A1014" s="11">
        <v>602</v>
      </c>
      <c r="B1014" s="13" t="s">
        <v>3094</v>
      </c>
      <c r="C1014" s="14">
        <v>43662</v>
      </c>
      <c r="D1014" s="14">
        <v>43667</v>
      </c>
      <c r="E1014" s="13" t="s">
        <v>19</v>
      </c>
      <c r="F1014" s="13" t="s">
        <v>2474</v>
      </c>
      <c r="G1014" s="15" t="str">
        <f>INDEX(Table12[[#This Row],[State]],MATCH(Orders!F1014,Table12[[#This Row],[Customer ID]],0))</f>
        <v>Pennsylvania</v>
      </c>
      <c r="H1014" s="13" t="s">
        <v>1307</v>
      </c>
      <c r="I1014" s="15">
        <v>2</v>
      </c>
      <c r="J1014" s="13" t="s">
        <v>70</v>
      </c>
      <c r="K1014" s="16">
        <v>5.84</v>
      </c>
      <c r="L1014" s="24" t="str">
        <f>IF(Orders!$K1014&lt;=50,"Low",IF(Orders!$K1014&gt;=200000,"High","Medium"))</f>
        <v>Low</v>
      </c>
    </row>
    <row r="1015" spans="1:12" x14ac:dyDescent="0.35">
      <c r="A1015" s="12">
        <v>3365</v>
      </c>
      <c r="B1015" s="17" t="s">
        <v>3099</v>
      </c>
      <c r="C1015" s="18">
        <v>43662</v>
      </c>
      <c r="D1015" s="18">
        <v>43664</v>
      </c>
      <c r="E1015" s="17" t="s">
        <v>94</v>
      </c>
      <c r="F1015" s="17" t="s">
        <v>3085</v>
      </c>
      <c r="G1015" s="19" t="str">
        <f>INDEX(Table12[[#This Row],[State]],MATCH(Orders!F1015,Table12[[#This Row],[Customer ID]],0))</f>
        <v>Texas</v>
      </c>
      <c r="H1015" s="17" t="s">
        <v>1961</v>
      </c>
      <c r="I1015" s="19">
        <v>3</v>
      </c>
      <c r="J1015" s="17" t="s">
        <v>31</v>
      </c>
      <c r="K1015" s="10">
        <v>9552</v>
      </c>
      <c r="L1015" s="25" t="str">
        <f>IF(Orders!$K1015&lt;=50,"Low",IF(Orders!$K1015&gt;=200000,"High","Medium"))</f>
        <v>Medium</v>
      </c>
    </row>
    <row r="1016" spans="1:12" x14ac:dyDescent="0.35">
      <c r="A1016" s="11">
        <v>6963</v>
      </c>
      <c r="B1016" s="13" t="s">
        <v>3100</v>
      </c>
      <c r="C1016" s="14">
        <v>43662</v>
      </c>
      <c r="D1016" s="14">
        <v>43666</v>
      </c>
      <c r="E1016" s="13" t="s">
        <v>94</v>
      </c>
      <c r="F1016" s="13" t="s">
        <v>342</v>
      </c>
      <c r="G1016" s="15" t="str">
        <f>INDEX(Table12[[#This Row],[State]],MATCH(Orders!F1016,Table12[[#This Row],[Customer ID]],0))</f>
        <v>South Carolina</v>
      </c>
      <c r="H1016" s="13" t="s">
        <v>1520</v>
      </c>
      <c r="I1016" s="15">
        <v>5</v>
      </c>
      <c r="J1016" s="13" t="s">
        <v>70</v>
      </c>
      <c r="K1016" s="16">
        <v>10.199999999999999</v>
      </c>
      <c r="L1016" s="24" t="str">
        <f>IF(Orders!$K1016&lt;=50,"Low",IF(Orders!$K1016&gt;=200000,"High","Medium"))</f>
        <v>Low</v>
      </c>
    </row>
    <row r="1017" spans="1:12" x14ac:dyDescent="0.35">
      <c r="A1017" s="12">
        <v>6964</v>
      </c>
      <c r="B1017" s="17" t="s">
        <v>3100</v>
      </c>
      <c r="C1017" s="18">
        <v>43662</v>
      </c>
      <c r="D1017" s="18">
        <v>43666</v>
      </c>
      <c r="E1017" s="17" t="s">
        <v>94</v>
      </c>
      <c r="F1017" s="17" t="s">
        <v>342</v>
      </c>
      <c r="G1017" s="19" t="str">
        <f>INDEX(Table12[[#This Row],[State]],MATCH(Orders!F1017,Table12[[#This Row],[Customer ID]],0))</f>
        <v>South Carolina</v>
      </c>
      <c r="H1017" s="17" t="s">
        <v>3101</v>
      </c>
      <c r="I1017" s="19">
        <v>3</v>
      </c>
      <c r="J1017" s="17" t="s">
        <v>70</v>
      </c>
      <c r="K1017" s="10">
        <v>22.32</v>
      </c>
      <c r="L1017" s="25" t="str">
        <f>IF(Orders!$K1017&lt;=50,"Low",IF(Orders!$K1017&gt;=200000,"High","Medium"))</f>
        <v>Low</v>
      </c>
    </row>
    <row r="1018" spans="1:12" x14ac:dyDescent="0.35">
      <c r="A1018" s="11">
        <v>6965</v>
      </c>
      <c r="B1018" s="13" t="s">
        <v>3100</v>
      </c>
      <c r="C1018" s="14">
        <v>43662</v>
      </c>
      <c r="D1018" s="14">
        <v>43666</v>
      </c>
      <c r="E1018" s="13" t="s">
        <v>94</v>
      </c>
      <c r="F1018" s="13" t="s">
        <v>342</v>
      </c>
      <c r="G1018" s="15" t="str">
        <f>INDEX(Table12[[#This Row],[State]],MATCH(Orders!F1018,Table12[[#This Row],[Customer ID]],0))</f>
        <v>South Carolina</v>
      </c>
      <c r="H1018" s="13" t="s">
        <v>2170</v>
      </c>
      <c r="I1018" s="15">
        <v>5</v>
      </c>
      <c r="J1018" s="13" t="s">
        <v>70</v>
      </c>
      <c r="K1018" s="16">
        <v>24.1</v>
      </c>
      <c r="L1018" s="24" t="str">
        <f>IF(Orders!$K1018&lt;=50,"Low",IF(Orders!$K1018&gt;=200000,"High","Medium"))</f>
        <v>Low</v>
      </c>
    </row>
    <row r="1019" spans="1:12" x14ac:dyDescent="0.35">
      <c r="A1019" s="12">
        <v>6966</v>
      </c>
      <c r="B1019" s="17" t="s">
        <v>3100</v>
      </c>
      <c r="C1019" s="18">
        <v>43662</v>
      </c>
      <c r="D1019" s="18">
        <v>43666</v>
      </c>
      <c r="E1019" s="17" t="s">
        <v>94</v>
      </c>
      <c r="F1019" s="17" t="s">
        <v>342</v>
      </c>
      <c r="G1019" s="19" t="str">
        <f>INDEX(Table12[[#This Row],[State]],MATCH(Orders!F1019,Table12[[#This Row],[Customer ID]],0))</f>
        <v>South Carolina</v>
      </c>
      <c r="H1019" s="17" t="s">
        <v>3103</v>
      </c>
      <c r="I1019" s="19">
        <v>2</v>
      </c>
      <c r="J1019" s="17" t="s">
        <v>70</v>
      </c>
      <c r="K1019" s="10">
        <v>75.98</v>
      </c>
      <c r="L1019" s="25" t="str">
        <f>IF(Orders!$K1019&lt;=50,"Low",IF(Orders!$K1019&gt;=200000,"High","Medium"))</f>
        <v>Medium</v>
      </c>
    </row>
    <row r="1020" spans="1:12" x14ac:dyDescent="0.35">
      <c r="A1020" s="11">
        <v>6967</v>
      </c>
      <c r="B1020" s="13" t="s">
        <v>3100</v>
      </c>
      <c r="C1020" s="14">
        <v>43662</v>
      </c>
      <c r="D1020" s="14">
        <v>43666</v>
      </c>
      <c r="E1020" s="13" t="s">
        <v>94</v>
      </c>
      <c r="F1020" s="13" t="s">
        <v>342</v>
      </c>
      <c r="G1020" s="15" t="str">
        <f>INDEX(Table12[[#This Row],[State]],MATCH(Orders!F1020,Table12[[#This Row],[Customer ID]],0))</f>
        <v>South Carolina</v>
      </c>
      <c r="H1020" s="13" t="s">
        <v>1755</v>
      </c>
      <c r="I1020" s="15">
        <v>2</v>
      </c>
      <c r="J1020" s="13" t="s">
        <v>31</v>
      </c>
      <c r="K1020" s="16">
        <v>6.46</v>
      </c>
      <c r="L1020" s="24" t="str">
        <f>IF(Orders!$K1020&lt;=50,"Low",IF(Orders!$K1020&gt;=200000,"High","Medium"))</f>
        <v>Low</v>
      </c>
    </row>
    <row r="1021" spans="1:12" x14ac:dyDescent="0.35">
      <c r="A1021" s="12">
        <v>6968</v>
      </c>
      <c r="B1021" s="17" t="s">
        <v>3100</v>
      </c>
      <c r="C1021" s="18">
        <v>43662</v>
      </c>
      <c r="D1021" s="18">
        <v>43666</v>
      </c>
      <c r="E1021" s="17" t="s">
        <v>94</v>
      </c>
      <c r="F1021" s="17" t="s">
        <v>342</v>
      </c>
      <c r="G1021" s="19" t="str">
        <f>INDEX(Table12[[#This Row],[State]],MATCH(Orders!F1021,Table12[[#This Row],[Customer ID]],0))</f>
        <v>South Carolina</v>
      </c>
      <c r="H1021" s="17" t="s">
        <v>3105</v>
      </c>
      <c r="I1021" s="19">
        <v>9</v>
      </c>
      <c r="J1021" s="17" t="s">
        <v>70</v>
      </c>
      <c r="K1021" s="10">
        <v>60.12</v>
      </c>
      <c r="L1021" s="25" t="str">
        <f>IF(Orders!$K1021&lt;=50,"Low",IF(Orders!$K1021&gt;=200000,"High","Medium"))</f>
        <v>Medium</v>
      </c>
    </row>
    <row r="1022" spans="1:12" x14ac:dyDescent="0.35">
      <c r="A1022" s="11">
        <v>43</v>
      </c>
      <c r="B1022" s="13" t="s">
        <v>3107</v>
      </c>
      <c r="C1022" s="14">
        <v>43663</v>
      </c>
      <c r="D1022" s="14">
        <v>43668</v>
      </c>
      <c r="E1022" s="13" t="s">
        <v>19</v>
      </c>
      <c r="F1022" s="13" t="s">
        <v>3108</v>
      </c>
      <c r="G1022" s="15" t="str">
        <f>INDEX(Table12[[#This Row],[State]],MATCH(Orders!F1022,Table12[[#This Row],[Customer ID]],0))</f>
        <v>California</v>
      </c>
      <c r="H1022" s="13" t="s">
        <v>2464</v>
      </c>
      <c r="I1022" s="15">
        <v>2</v>
      </c>
      <c r="J1022" s="13" t="s">
        <v>70</v>
      </c>
      <c r="K1022" s="16">
        <v>77.88</v>
      </c>
      <c r="L1022" s="24" t="str">
        <f>IF(Orders!$K1022&lt;=50,"Low",IF(Orders!$K1022&gt;=200000,"High","Medium"))</f>
        <v>Medium</v>
      </c>
    </row>
    <row r="1023" spans="1:12" x14ac:dyDescent="0.35">
      <c r="A1023" s="12">
        <v>2046</v>
      </c>
      <c r="B1023" s="17" t="s">
        <v>3110</v>
      </c>
      <c r="C1023" s="18">
        <v>43663</v>
      </c>
      <c r="D1023" s="18">
        <v>43667</v>
      </c>
      <c r="E1023" s="17" t="s">
        <v>19</v>
      </c>
      <c r="F1023" s="17" t="s">
        <v>3111</v>
      </c>
      <c r="G1023" s="19" t="str">
        <f>INDEX(Table12[[#This Row],[State]],MATCH(Orders!F1023,Table12[[#This Row],[Customer ID]],0))</f>
        <v>New Jersey</v>
      </c>
      <c r="H1023" s="17" t="s">
        <v>1678</v>
      </c>
      <c r="I1023" s="19">
        <v>2</v>
      </c>
      <c r="J1023" s="17" t="s">
        <v>31</v>
      </c>
      <c r="K1023" s="10">
        <v>162.63999999999999</v>
      </c>
      <c r="L1023" s="25" t="str">
        <f>IF(Orders!$K1023&lt;=50,"Low",IF(Orders!$K1023&gt;=200000,"High","Medium"))</f>
        <v>Medium</v>
      </c>
    </row>
    <row r="1024" spans="1:12" x14ac:dyDescent="0.35">
      <c r="A1024" s="11">
        <v>2047</v>
      </c>
      <c r="B1024" s="13" t="s">
        <v>3110</v>
      </c>
      <c r="C1024" s="14">
        <v>43663</v>
      </c>
      <c r="D1024" s="14">
        <v>43667</v>
      </c>
      <c r="E1024" s="13" t="s">
        <v>19</v>
      </c>
      <c r="F1024" s="13" t="s">
        <v>3111</v>
      </c>
      <c r="G1024" s="15" t="str">
        <f>INDEX(Table12[[#This Row],[State]],MATCH(Orders!F1024,Table12[[#This Row],[Customer ID]],0))</f>
        <v>New Jersey</v>
      </c>
      <c r="H1024" s="13" t="s">
        <v>2511</v>
      </c>
      <c r="I1024" s="15">
        <v>3</v>
      </c>
      <c r="J1024" s="13" t="s">
        <v>70</v>
      </c>
      <c r="K1024" s="16">
        <v>597</v>
      </c>
      <c r="L1024" s="24" t="str">
        <f>IF(Orders!$K1024&lt;=50,"Low",IF(Orders!$K1024&gt;=200000,"High","Medium"))</f>
        <v>Medium</v>
      </c>
    </row>
    <row r="1025" spans="1:12" x14ac:dyDescent="0.35">
      <c r="A1025" s="12">
        <v>2048</v>
      </c>
      <c r="B1025" s="17" t="s">
        <v>3110</v>
      </c>
      <c r="C1025" s="18">
        <v>43663</v>
      </c>
      <c r="D1025" s="18">
        <v>43667</v>
      </c>
      <c r="E1025" s="17" t="s">
        <v>19</v>
      </c>
      <c r="F1025" s="17" t="s">
        <v>3111</v>
      </c>
      <c r="G1025" s="19" t="str">
        <f>INDEX(Table12[[#This Row],[State]],MATCH(Orders!F1025,Table12[[#This Row],[Customer ID]],0))</f>
        <v>New Jersey</v>
      </c>
      <c r="H1025" s="17" t="s">
        <v>3114</v>
      </c>
      <c r="I1025" s="19">
        <v>1</v>
      </c>
      <c r="J1025" s="17" t="s">
        <v>31</v>
      </c>
      <c r="K1025" s="10">
        <v>55.48</v>
      </c>
      <c r="L1025" s="25" t="str">
        <f>IF(Orders!$K1025&lt;=50,"Low",IF(Orders!$K1025&gt;=200000,"High","Medium"))</f>
        <v>Medium</v>
      </c>
    </row>
    <row r="1026" spans="1:12" x14ac:dyDescent="0.35">
      <c r="A1026" s="11">
        <v>3108</v>
      </c>
      <c r="B1026" s="13" t="s">
        <v>3116</v>
      </c>
      <c r="C1026" s="14">
        <v>43663</v>
      </c>
      <c r="D1026" s="14">
        <v>43668</v>
      </c>
      <c r="E1026" s="13" t="s">
        <v>19</v>
      </c>
      <c r="F1026" s="13" t="s">
        <v>3117</v>
      </c>
      <c r="G1026" s="15" t="str">
        <f>INDEX(Table12[[#This Row],[State]],MATCH(Orders!F1026,Table12[[#This Row],[Customer ID]],0))</f>
        <v>Missouri</v>
      </c>
      <c r="H1026" s="13" t="s">
        <v>3119</v>
      </c>
      <c r="I1026" s="15">
        <v>3</v>
      </c>
      <c r="J1026" s="13" t="s">
        <v>70</v>
      </c>
      <c r="K1026" s="16">
        <v>21.93</v>
      </c>
      <c r="L1026" s="24" t="str">
        <f>IF(Orders!$K1026&lt;=50,"Low",IF(Orders!$K1026&gt;=200000,"High","Medium"))</f>
        <v>Low</v>
      </c>
    </row>
    <row r="1027" spans="1:12" x14ac:dyDescent="0.35">
      <c r="A1027" s="12">
        <v>3109</v>
      </c>
      <c r="B1027" s="17" t="s">
        <v>3116</v>
      </c>
      <c r="C1027" s="18">
        <v>43663</v>
      </c>
      <c r="D1027" s="18">
        <v>43668</v>
      </c>
      <c r="E1027" s="17" t="s">
        <v>19</v>
      </c>
      <c r="F1027" s="17" t="s">
        <v>3117</v>
      </c>
      <c r="G1027" s="19" t="str">
        <f>INDEX(Table12[[#This Row],[State]],MATCH(Orders!F1027,Table12[[#This Row],[Customer ID]],0))</f>
        <v>Missouri</v>
      </c>
      <c r="H1027" s="17" t="s">
        <v>481</v>
      </c>
      <c r="I1027" s="19">
        <v>3</v>
      </c>
      <c r="J1027" s="17" t="s">
        <v>70</v>
      </c>
      <c r="K1027" s="10">
        <v>242.94</v>
      </c>
      <c r="L1027" s="25" t="str">
        <f>IF(Orders!$K1027&lt;=50,"Low",IF(Orders!$K1027&gt;=200000,"High","Medium"))</f>
        <v>Medium</v>
      </c>
    </row>
    <row r="1028" spans="1:12" x14ac:dyDescent="0.35">
      <c r="A1028" s="11">
        <v>3110</v>
      </c>
      <c r="B1028" s="13" t="s">
        <v>3116</v>
      </c>
      <c r="C1028" s="14">
        <v>43663</v>
      </c>
      <c r="D1028" s="14">
        <v>43668</v>
      </c>
      <c r="E1028" s="13" t="s">
        <v>19</v>
      </c>
      <c r="F1028" s="13" t="s">
        <v>3117</v>
      </c>
      <c r="G1028" s="15" t="str">
        <f>INDEX(Table12[[#This Row],[State]],MATCH(Orders!F1028,Table12[[#This Row],[Customer ID]],0))</f>
        <v>Missouri</v>
      </c>
      <c r="H1028" s="13" t="s">
        <v>754</v>
      </c>
      <c r="I1028" s="15">
        <v>1</v>
      </c>
      <c r="J1028" s="13" t="s">
        <v>70</v>
      </c>
      <c r="K1028" s="16">
        <v>7.64</v>
      </c>
      <c r="L1028" s="24" t="str">
        <f>IF(Orders!$K1028&lt;=50,"Low",IF(Orders!$K1028&gt;=200000,"High","Medium"))</f>
        <v>Low</v>
      </c>
    </row>
    <row r="1029" spans="1:12" x14ac:dyDescent="0.35">
      <c r="A1029" s="12">
        <v>3111</v>
      </c>
      <c r="B1029" s="17" t="s">
        <v>3116</v>
      </c>
      <c r="C1029" s="18">
        <v>43663</v>
      </c>
      <c r="D1029" s="18">
        <v>43668</v>
      </c>
      <c r="E1029" s="17" t="s">
        <v>19</v>
      </c>
      <c r="F1029" s="17" t="s">
        <v>3117</v>
      </c>
      <c r="G1029" s="19" t="str">
        <f>INDEX(Table12[[#This Row],[State]],MATCH(Orders!F1029,Table12[[#This Row],[Customer ID]],0))</f>
        <v>Missouri</v>
      </c>
      <c r="H1029" s="17" t="s">
        <v>864</v>
      </c>
      <c r="I1029" s="19">
        <v>8</v>
      </c>
      <c r="J1029" s="17" t="s">
        <v>70</v>
      </c>
      <c r="K1029" s="10">
        <v>51.84</v>
      </c>
      <c r="L1029" s="25" t="str">
        <f>IF(Orders!$K1029&lt;=50,"Low",IF(Orders!$K1029&gt;=200000,"High","Medium"))</f>
        <v>Medium</v>
      </c>
    </row>
    <row r="1030" spans="1:12" x14ac:dyDescent="0.35">
      <c r="A1030" s="11">
        <v>3112</v>
      </c>
      <c r="B1030" s="13" t="s">
        <v>3116</v>
      </c>
      <c r="C1030" s="14">
        <v>43663</v>
      </c>
      <c r="D1030" s="14">
        <v>43668</v>
      </c>
      <c r="E1030" s="13" t="s">
        <v>19</v>
      </c>
      <c r="F1030" s="13" t="s">
        <v>3117</v>
      </c>
      <c r="G1030" s="15" t="str">
        <f>INDEX(Table12[[#This Row],[State]],MATCH(Orders!F1030,Table12[[#This Row],[Customer ID]],0))</f>
        <v>Missouri</v>
      </c>
      <c r="H1030" s="13" t="s">
        <v>3121</v>
      </c>
      <c r="I1030" s="15">
        <v>1</v>
      </c>
      <c r="J1030" s="13" t="s">
        <v>31</v>
      </c>
      <c r="K1030" s="16">
        <v>265.17</v>
      </c>
      <c r="L1030" s="24" t="str">
        <f>IF(Orders!$K1030&lt;=50,"Low",IF(Orders!$K1030&gt;=200000,"High","Medium"))</f>
        <v>Medium</v>
      </c>
    </row>
    <row r="1031" spans="1:12" x14ac:dyDescent="0.35">
      <c r="A1031" s="12">
        <v>6274</v>
      </c>
      <c r="B1031" s="17" t="s">
        <v>3123</v>
      </c>
      <c r="C1031" s="18">
        <v>43663</v>
      </c>
      <c r="D1031" s="18">
        <v>43668</v>
      </c>
      <c r="E1031" s="17" t="s">
        <v>94</v>
      </c>
      <c r="F1031" s="17" t="s">
        <v>3124</v>
      </c>
      <c r="G1031" s="19" t="str">
        <f>INDEX(Table12[[#This Row],[State]],MATCH(Orders!F1031,Table12[[#This Row],[Customer ID]],0))</f>
        <v>Washington</v>
      </c>
      <c r="H1031" s="17" t="s">
        <v>3126</v>
      </c>
      <c r="I1031" s="19">
        <v>3</v>
      </c>
      <c r="J1031" s="17" t="s">
        <v>70</v>
      </c>
      <c r="K1031" s="10">
        <v>12.42</v>
      </c>
      <c r="L1031" s="25" t="str">
        <f>IF(Orders!$K1031&lt;=50,"Low",IF(Orders!$K1031&gt;=200000,"High","Medium"))</f>
        <v>Low</v>
      </c>
    </row>
    <row r="1032" spans="1:12" x14ac:dyDescent="0.35">
      <c r="A1032" s="11">
        <v>6275</v>
      </c>
      <c r="B1032" s="13" t="s">
        <v>3123</v>
      </c>
      <c r="C1032" s="14">
        <v>43663</v>
      </c>
      <c r="D1032" s="14">
        <v>43668</v>
      </c>
      <c r="E1032" s="13" t="s">
        <v>94</v>
      </c>
      <c r="F1032" s="13" t="s">
        <v>3124</v>
      </c>
      <c r="G1032" s="15" t="str">
        <f>INDEX(Table12[[#This Row],[State]],MATCH(Orders!F1032,Table12[[#This Row],[Customer ID]],0))</f>
        <v>Washington</v>
      </c>
      <c r="H1032" s="13" t="s">
        <v>3128</v>
      </c>
      <c r="I1032" s="15">
        <v>3</v>
      </c>
      <c r="J1032" s="13" t="s">
        <v>70</v>
      </c>
      <c r="K1032" s="16">
        <v>428.4</v>
      </c>
      <c r="L1032" s="24" t="str">
        <f>IF(Orders!$K1032&lt;=50,"Low",IF(Orders!$K1032&gt;=200000,"High","Medium"))</f>
        <v>Medium</v>
      </c>
    </row>
    <row r="1033" spans="1:12" x14ac:dyDescent="0.35">
      <c r="A1033" s="12">
        <v>6276</v>
      </c>
      <c r="B1033" s="17" t="s">
        <v>3123</v>
      </c>
      <c r="C1033" s="18">
        <v>43663</v>
      </c>
      <c r="D1033" s="18">
        <v>43668</v>
      </c>
      <c r="E1033" s="17" t="s">
        <v>94</v>
      </c>
      <c r="F1033" s="17" t="s">
        <v>3124</v>
      </c>
      <c r="G1033" s="19" t="str">
        <f>INDEX(Table12[[#This Row],[State]],MATCH(Orders!F1033,Table12[[#This Row],[Customer ID]],0))</f>
        <v>Washington</v>
      </c>
      <c r="H1033" s="17" t="s">
        <v>3130</v>
      </c>
      <c r="I1033" s="19">
        <v>5</v>
      </c>
      <c r="J1033" s="17" t="s">
        <v>70</v>
      </c>
      <c r="K1033" s="10">
        <v>24.75</v>
      </c>
      <c r="L1033" s="25" t="str">
        <f>IF(Orders!$K1033&lt;=50,"Low",IF(Orders!$K1033&gt;=200000,"High","Medium"))</f>
        <v>Low</v>
      </c>
    </row>
    <row r="1034" spans="1:12" x14ac:dyDescent="0.35">
      <c r="A1034" s="11">
        <v>6277</v>
      </c>
      <c r="B1034" s="13" t="s">
        <v>3123</v>
      </c>
      <c r="C1034" s="14">
        <v>43663</v>
      </c>
      <c r="D1034" s="14">
        <v>43668</v>
      </c>
      <c r="E1034" s="13" t="s">
        <v>94</v>
      </c>
      <c r="F1034" s="13" t="s">
        <v>3124</v>
      </c>
      <c r="G1034" s="15" t="str">
        <f>INDEX(Table12[[#This Row],[State]],MATCH(Orders!F1034,Table12[[#This Row],[Customer ID]],0))</f>
        <v>Washington</v>
      </c>
      <c r="H1034" s="13" t="s">
        <v>3132</v>
      </c>
      <c r="I1034" s="15">
        <v>7</v>
      </c>
      <c r="J1034" s="13" t="s">
        <v>31</v>
      </c>
      <c r="K1034" s="16">
        <v>87.71</v>
      </c>
      <c r="L1034" s="24" t="str">
        <f>IF(Orders!$K1034&lt;=50,"Low",IF(Orders!$K1034&gt;=200000,"High","Medium"))</f>
        <v>Medium</v>
      </c>
    </row>
    <row r="1035" spans="1:12" x14ac:dyDescent="0.35">
      <c r="A1035" s="12">
        <v>6278</v>
      </c>
      <c r="B1035" s="17" t="s">
        <v>3123</v>
      </c>
      <c r="C1035" s="18">
        <v>43663</v>
      </c>
      <c r="D1035" s="18">
        <v>43668</v>
      </c>
      <c r="E1035" s="17" t="s">
        <v>94</v>
      </c>
      <c r="F1035" s="17" t="s">
        <v>3124</v>
      </c>
      <c r="G1035" s="19" t="str">
        <f>INDEX(Table12[[#This Row],[State]],MATCH(Orders!F1035,Table12[[#This Row],[Customer ID]],0))</f>
        <v>Washington</v>
      </c>
      <c r="H1035" s="17" t="s">
        <v>2139</v>
      </c>
      <c r="I1035" s="19">
        <v>2</v>
      </c>
      <c r="J1035" s="17" t="s">
        <v>31</v>
      </c>
      <c r="K1035" s="10">
        <v>69.52</v>
      </c>
      <c r="L1035" s="25" t="str">
        <f>IF(Orders!$K1035&lt;=50,"Low",IF(Orders!$K1035&gt;=200000,"High","Medium"))</f>
        <v>Medium</v>
      </c>
    </row>
    <row r="1036" spans="1:12" x14ac:dyDescent="0.35">
      <c r="A1036" s="11">
        <v>6279</v>
      </c>
      <c r="B1036" s="13" t="s">
        <v>3123</v>
      </c>
      <c r="C1036" s="14">
        <v>43663</v>
      </c>
      <c r="D1036" s="14">
        <v>43668</v>
      </c>
      <c r="E1036" s="13" t="s">
        <v>94</v>
      </c>
      <c r="F1036" s="13" t="s">
        <v>3124</v>
      </c>
      <c r="G1036" s="15" t="str">
        <f>INDEX(Table12[[#This Row],[State]],MATCH(Orders!F1036,Table12[[#This Row],[Customer ID]],0))</f>
        <v>Washington</v>
      </c>
      <c r="H1036" s="13" t="s">
        <v>179</v>
      </c>
      <c r="I1036" s="15">
        <v>2</v>
      </c>
      <c r="J1036" s="13" t="s">
        <v>31</v>
      </c>
      <c r="K1036" s="16">
        <v>20784</v>
      </c>
      <c r="L1036" s="24" t="str">
        <f>IF(Orders!$K1036&lt;=50,"Low",IF(Orders!$K1036&gt;=200000,"High","Medium"))</f>
        <v>Medium</v>
      </c>
    </row>
    <row r="1037" spans="1:12" x14ac:dyDescent="0.35">
      <c r="A1037" s="12">
        <v>6280</v>
      </c>
      <c r="B1037" s="17" t="s">
        <v>3123</v>
      </c>
      <c r="C1037" s="18">
        <v>43663</v>
      </c>
      <c r="D1037" s="18">
        <v>43668</v>
      </c>
      <c r="E1037" s="17" t="s">
        <v>94</v>
      </c>
      <c r="F1037" s="17" t="s">
        <v>3124</v>
      </c>
      <c r="G1037" s="19" t="str">
        <f>INDEX(Table12[[#This Row],[State]],MATCH(Orders!F1037,Table12[[#This Row],[Customer ID]],0))</f>
        <v>Washington</v>
      </c>
      <c r="H1037" s="17" t="s">
        <v>3134</v>
      </c>
      <c r="I1037" s="19">
        <v>3</v>
      </c>
      <c r="J1037" s="17" t="s">
        <v>31</v>
      </c>
      <c r="K1037" s="10">
        <v>12816</v>
      </c>
      <c r="L1037" s="25" t="str">
        <f>IF(Orders!$K1037&lt;=50,"Low",IF(Orders!$K1037&gt;=200000,"High","Medium"))</f>
        <v>Medium</v>
      </c>
    </row>
    <row r="1038" spans="1:12" x14ac:dyDescent="0.35">
      <c r="A1038" s="11">
        <v>7842</v>
      </c>
      <c r="B1038" s="13" t="s">
        <v>3136</v>
      </c>
      <c r="C1038" s="14">
        <v>43663</v>
      </c>
      <c r="D1038" s="14">
        <v>43668</v>
      </c>
      <c r="E1038" s="13" t="s">
        <v>19</v>
      </c>
      <c r="F1038" s="13" t="s">
        <v>2408</v>
      </c>
      <c r="G1038" s="15" t="str">
        <f>INDEX(Table12[[#This Row],[State]],MATCH(Orders!F1038,Table12[[#This Row],[Customer ID]],0))</f>
        <v>New York</v>
      </c>
      <c r="H1038" s="13" t="s">
        <v>3137</v>
      </c>
      <c r="I1038" s="15">
        <v>2</v>
      </c>
      <c r="J1038" s="13" t="s">
        <v>70</v>
      </c>
      <c r="K1038" s="16">
        <v>45.96</v>
      </c>
      <c r="L1038" s="24" t="str">
        <f>IF(Orders!$K1038&lt;=50,"Low",IF(Orders!$K1038&gt;=200000,"High","Medium"))</f>
        <v>Low</v>
      </c>
    </row>
    <row r="1039" spans="1:12" x14ac:dyDescent="0.35">
      <c r="A1039" s="12">
        <v>1201</v>
      </c>
      <c r="B1039" s="17" t="s">
        <v>3139</v>
      </c>
      <c r="C1039" s="18">
        <v>43664</v>
      </c>
      <c r="D1039" s="18">
        <v>43670</v>
      </c>
      <c r="E1039" s="17" t="s">
        <v>19</v>
      </c>
      <c r="F1039" s="17" t="s">
        <v>3140</v>
      </c>
      <c r="G1039" s="19" t="str">
        <f>INDEX(Table12[[#This Row],[State]],MATCH(Orders!F1039,Table12[[#This Row],[Customer ID]],0))</f>
        <v>Colorado</v>
      </c>
      <c r="H1039" s="17" t="s">
        <v>3017</v>
      </c>
      <c r="I1039" s="19">
        <v>3</v>
      </c>
      <c r="J1039" s="17" t="s">
        <v>70</v>
      </c>
      <c r="K1039" s="10">
        <v>544008</v>
      </c>
      <c r="L1039" s="25" t="str">
        <f>IF(Orders!$K1039&lt;=50,"Low",IF(Orders!$K1039&gt;=200000,"High","Medium"))</f>
        <v>High</v>
      </c>
    </row>
    <row r="1040" spans="1:12" x14ac:dyDescent="0.35">
      <c r="A1040" s="11">
        <v>1202</v>
      </c>
      <c r="B1040" s="13" t="s">
        <v>3139</v>
      </c>
      <c r="C1040" s="14">
        <v>43664</v>
      </c>
      <c r="D1040" s="14">
        <v>43670</v>
      </c>
      <c r="E1040" s="13" t="s">
        <v>19</v>
      </c>
      <c r="F1040" s="13" t="s">
        <v>3140</v>
      </c>
      <c r="G1040" s="15" t="str">
        <f>INDEX(Table12[[#This Row],[State]],MATCH(Orders!F1040,Table12[[#This Row],[Customer ID]],0))</f>
        <v>Colorado</v>
      </c>
      <c r="H1040" s="13" t="s">
        <v>1685</v>
      </c>
      <c r="I1040" s="15">
        <v>3</v>
      </c>
      <c r="J1040" s="13" t="s">
        <v>70</v>
      </c>
      <c r="K1040" s="16">
        <v>1872</v>
      </c>
      <c r="L1040" s="24" t="str">
        <f>IF(Orders!$K1040&lt;=50,"Low",IF(Orders!$K1040&gt;=200000,"High","Medium"))</f>
        <v>Medium</v>
      </c>
    </row>
    <row r="1041" spans="1:12" x14ac:dyDescent="0.35">
      <c r="A1041" s="12">
        <v>1203</v>
      </c>
      <c r="B1041" s="17" t="s">
        <v>3139</v>
      </c>
      <c r="C1041" s="18">
        <v>43664</v>
      </c>
      <c r="D1041" s="18">
        <v>43670</v>
      </c>
      <c r="E1041" s="17" t="s">
        <v>19</v>
      </c>
      <c r="F1041" s="17" t="s">
        <v>3140</v>
      </c>
      <c r="G1041" s="19" t="str">
        <f>INDEX(Table12[[#This Row],[State]],MATCH(Orders!F1041,Table12[[#This Row],[Customer ID]],0))</f>
        <v>Colorado</v>
      </c>
      <c r="H1041" s="17" t="s">
        <v>3142</v>
      </c>
      <c r="I1041" s="19">
        <v>3</v>
      </c>
      <c r="J1041" s="17" t="s">
        <v>70</v>
      </c>
      <c r="K1041" s="10">
        <v>854352</v>
      </c>
      <c r="L1041" s="25" t="str">
        <f>IF(Orders!$K1041&lt;=50,"Low",IF(Orders!$K1041&gt;=200000,"High","Medium"))</f>
        <v>High</v>
      </c>
    </row>
    <row r="1042" spans="1:12" x14ac:dyDescent="0.35">
      <c r="A1042" s="11">
        <v>1204</v>
      </c>
      <c r="B1042" s="13" t="s">
        <v>3139</v>
      </c>
      <c r="C1042" s="14">
        <v>43664</v>
      </c>
      <c r="D1042" s="14">
        <v>43670</v>
      </c>
      <c r="E1042" s="13" t="s">
        <v>19</v>
      </c>
      <c r="F1042" s="13" t="s">
        <v>3140</v>
      </c>
      <c r="G1042" s="15" t="str">
        <f>INDEX(Table12[[#This Row],[State]],MATCH(Orders!F1042,Table12[[#This Row],[Customer ID]],0))</f>
        <v>Colorado</v>
      </c>
      <c r="H1042" s="13" t="s">
        <v>3144</v>
      </c>
      <c r="I1042" s="15">
        <v>2</v>
      </c>
      <c r="J1042" s="13" t="s">
        <v>70</v>
      </c>
      <c r="K1042" s="16">
        <v>593568</v>
      </c>
      <c r="L1042" s="24" t="str">
        <f>IF(Orders!$K1042&lt;=50,"Low",IF(Orders!$K1042&gt;=200000,"High","Medium"))</f>
        <v>High</v>
      </c>
    </row>
    <row r="1043" spans="1:12" x14ac:dyDescent="0.35">
      <c r="A1043" s="12">
        <v>1205</v>
      </c>
      <c r="B1043" s="17" t="s">
        <v>3139</v>
      </c>
      <c r="C1043" s="18">
        <v>43664</v>
      </c>
      <c r="D1043" s="18">
        <v>43670</v>
      </c>
      <c r="E1043" s="17" t="s">
        <v>19</v>
      </c>
      <c r="F1043" s="17" t="s">
        <v>3140</v>
      </c>
      <c r="G1043" s="19" t="str">
        <f>INDEX(Table12[[#This Row],[State]],MATCH(Orders!F1043,Table12[[#This Row],[Customer ID]],0))</f>
        <v>Colorado</v>
      </c>
      <c r="H1043" s="17" t="s">
        <v>2261</v>
      </c>
      <c r="I1043" s="19">
        <v>3</v>
      </c>
      <c r="J1043" s="17" t="s">
        <v>31</v>
      </c>
      <c r="K1043" s="10">
        <v>338.04</v>
      </c>
      <c r="L1043" s="25" t="str">
        <f>IF(Orders!$K1043&lt;=50,"Low",IF(Orders!$K1043&gt;=200000,"High","Medium"))</f>
        <v>Medium</v>
      </c>
    </row>
    <row r="1044" spans="1:12" x14ac:dyDescent="0.35">
      <c r="A1044" s="11">
        <v>1842</v>
      </c>
      <c r="B1044" s="13" t="s">
        <v>3146</v>
      </c>
      <c r="C1044" s="14">
        <v>43664</v>
      </c>
      <c r="D1044" s="14">
        <v>43669</v>
      </c>
      <c r="E1044" s="13" t="s">
        <v>19</v>
      </c>
      <c r="F1044" s="13" t="s">
        <v>2861</v>
      </c>
      <c r="G1044" s="15" t="str">
        <f>INDEX(Table12[[#This Row],[State]],MATCH(Orders!F1044,Table12[[#This Row],[Customer ID]],0))</f>
        <v>Kentucky</v>
      </c>
      <c r="H1044" s="13" t="s">
        <v>3148</v>
      </c>
      <c r="I1044" s="15">
        <v>1</v>
      </c>
      <c r="J1044" s="13" t="s">
        <v>70</v>
      </c>
      <c r="K1044" s="16">
        <v>140.81</v>
      </c>
      <c r="L1044" s="24" t="str">
        <f>IF(Orders!$K1044&lt;=50,"Low",IF(Orders!$K1044&gt;=200000,"High","Medium"))</f>
        <v>Medium</v>
      </c>
    </row>
    <row r="1045" spans="1:12" x14ac:dyDescent="0.35">
      <c r="A1045" s="12">
        <v>3661</v>
      </c>
      <c r="B1045" s="17" t="s">
        <v>3150</v>
      </c>
      <c r="C1045" s="18">
        <v>43664</v>
      </c>
      <c r="D1045" s="18">
        <v>43669</v>
      </c>
      <c r="E1045" s="17" t="s">
        <v>19</v>
      </c>
      <c r="F1045" s="17" t="s">
        <v>3151</v>
      </c>
      <c r="G1045" s="19" t="str">
        <f>INDEX(Table12[[#This Row],[State]],MATCH(Orders!F1045,Table12[[#This Row],[Customer ID]],0))</f>
        <v>Arizona</v>
      </c>
      <c r="H1045" s="17" t="s">
        <v>777</v>
      </c>
      <c r="I1045" s="19">
        <v>5</v>
      </c>
      <c r="J1045" s="17" t="s">
        <v>70</v>
      </c>
      <c r="K1045" s="10">
        <v>33.799999999999997</v>
      </c>
      <c r="L1045" s="25" t="str">
        <f>IF(Orders!$K1045&lt;=50,"Low",IF(Orders!$K1045&gt;=200000,"High","Medium"))</f>
        <v>Low</v>
      </c>
    </row>
    <row r="1046" spans="1:12" x14ac:dyDescent="0.35">
      <c r="A1046" s="11">
        <v>4730</v>
      </c>
      <c r="B1046" s="13" t="s">
        <v>3153</v>
      </c>
      <c r="C1046" s="14">
        <v>43664</v>
      </c>
      <c r="D1046" s="14">
        <v>43669</v>
      </c>
      <c r="E1046" s="13" t="s">
        <v>94</v>
      </c>
      <c r="F1046" s="13" t="s">
        <v>1121</v>
      </c>
      <c r="G1046" s="15" t="str">
        <f>INDEX(Table12[[#This Row],[State]],MATCH(Orders!F1046,Table12[[#This Row],[Customer ID]],0))</f>
        <v>Texas</v>
      </c>
      <c r="H1046" s="13" t="s">
        <v>3154</v>
      </c>
      <c r="I1046" s="15">
        <v>3</v>
      </c>
      <c r="J1046" s="13" t="s">
        <v>70</v>
      </c>
      <c r="K1046" s="16">
        <v>15576</v>
      </c>
      <c r="L1046" s="24" t="str">
        <f>IF(Orders!$K1046&lt;=50,"Low",IF(Orders!$K1046&gt;=200000,"High","Medium"))</f>
        <v>Medium</v>
      </c>
    </row>
    <row r="1047" spans="1:12" x14ac:dyDescent="0.35">
      <c r="A1047" s="12">
        <v>6848</v>
      </c>
      <c r="B1047" s="17" t="s">
        <v>3156</v>
      </c>
      <c r="C1047" s="18">
        <v>43664</v>
      </c>
      <c r="D1047" s="18">
        <v>43668</v>
      </c>
      <c r="E1047" s="17" t="s">
        <v>19</v>
      </c>
      <c r="F1047" s="17" t="s">
        <v>3157</v>
      </c>
      <c r="G1047" s="19" t="str">
        <f>INDEX(Table12[[#This Row],[State]],MATCH(Orders!F1047,Table12[[#This Row],[Customer ID]],0))</f>
        <v>Arizona</v>
      </c>
      <c r="H1047" s="17" t="s">
        <v>3159</v>
      </c>
      <c r="I1047" s="19">
        <v>1</v>
      </c>
      <c r="J1047" s="17" t="s">
        <v>31</v>
      </c>
      <c r="K1047" s="10">
        <v>55992</v>
      </c>
      <c r="L1047" s="25" t="str">
        <f>IF(Orders!$K1047&lt;=50,"Low",IF(Orders!$K1047&gt;=200000,"High","Medium"))</f>
        <v>Medium</v>
      </c>
    </row>
    <row r="1048" spans="1:12" x14ac:dyDescent="0.35">
      <c r="A1048" s="11">
        <v>8139</v>
      </c>
      <c r="B1048" s="13" t="s">
        <v>3161</v>
      </c>
      <c r="C1048" s="14">
        <v>43664</v>
      </c>
      <c r="D1048" s="14">
        <v>43668</v>
      </c>
      <c r="E1048" s="13" t="s">
        <v>19</v>
      </c>
      <c r="F1048" s="13" t="s">
        <v>3162</v>
      </c>
      <c r="G1048" s="15" t="str">
        <f>INDEX(Table12[[#This Row],[State]],MATCH(Orders!F1048,Table12[[#This Row],[Customer ID]],0))</f>
        <v>Pennsylvania</v>
      </c>
      <c r="H1048" s="13" t="s">
        <v>2636</v>
      </c>
      <c r="I1048" s="15">
        <v>8</v>
      </c>
      <c r="J1048" s="13" t="s">
        <v>31</v>
      </c>
      <c r="K1048" s="16">
        <v>11264</v>
      </c>
      <c r="L1048" s="24" t="str">
        <f>IF(Orders!$K1048&lt;=50,"Low",IF(Orders!$K1048&gt;=200000,"High","Medium"))</f>
        <v>Medium</v>
      </c>
    </row>
    <row r="1049" spans="1:12" x14ac:dyDescent="0.35">
      <c r="A1049" s="12">
        <v>8140</v>
      </c>
      <c r="B1049" s="17" t="s">
        <v>3161</v>
      </c>
      <c r="C1049" s="18">
        <v>43664</v>
      </c>
      <c r="D1049" s="18">
        <v>43668</v>
      </c>
      <c r="E1049" s="17" t="s">
        <v>19</v>
      </c>
      <c r="F1049" s="17" t="s">
        <v>3162</v>
      </c>
      <c r="G1049" s="19" t="str">
        <f>INDEX(Table12[[#This Row],[State]],MATCH(Orders!F1049,Table12[[#This Row],[Customer ID]],0))</f>
        <v>Pennsylvania</v>
      </c>
      <c r="H1049" s="17" t="s">
        <v>3164</v>
      </c>
      <c r="I1049" s="19">
        <v>10</v>
      </c>
      <c r="J1049" s="17" t="s">
        <v>70</v>
      </c>
      <c r="K1049" s="10">
        <v>284.08</v>
      </c>
      <c r="L1049" s="25" t="str">
        <f>IF(Orders!$K1049&lt;=50,"Low",IF(Orders!$K1049&gt;=200000,"High","Medium"))</f>
        <v>Medium</v>
      </c>
    </row>
    <row r="1050" spans="1:12" x14ac:dyDescent="0.35">
      <c r="A1050" s="11">
        <v>8141</v>
      </c>
      <c r="B1050" s="13" t="s">
        <v>3161</v>
      </c>
      <c r="C1050" s="14">
        <v>43664</v>
      </c>
      <c r="D1050" s="14">
        <v>43668</v>
      </c>
      <c r="E1050" s="13" t="s">
        <v>19</v>
      </c>
      <c r="F1050" s="13" t="s">
        <v>3162</v>
      </c>
      <c r="G1050" s="15" t="str">
        <f>INDEX(Table12[[#This Row],[State]],MATCH(Orders!F1050,Table12[[#This Row],[Customer ID]],0))</f>
        <v>Pennsylvania</v>
      </c>
      <c r="H1050" s="13" t="s">
        <v>2110</v>
      </c>
      <c r="I1050" s="15">
        <v>4</v>
      </c>
      <c r="J1050" s="13" t="s">
        <v>31</v>
      </c>
      <c r="K1050" s="16">
        <v>18496</v>
      </c>
      <c r="L1050" s="24" t="str">
        <f>IF(Orders!$K1050&lt;=50,"Low",IF(Orders!$K1050&gt;=200000,"High","Medium"))</f>
        <v>Medium</v>
      </c>
    </row>
    <row r="1051" spans="1:12" x14ac:dyDescent="0.35">
      <c r="A1051" s="12">
        <v>5985</v>
      </c>
      <c r="B1051" s="17" t="s">
        <v>3166</v>
      </c>
      <c r="C1051" s="18">
        <v>43665</v>
      </c>
      <c r="D1051" s="18">
        <v>43671</v>
      </c>
      <c r="E1051" s="17" t="s">
        <v>19</v>
      </c>
      <c r="F1051" s="17" t="s">
        <v>3167</v>
      </c>
      <c r="G1051" s="19" t="str">
        <f>INDEX(Table12[[#This Row],[State]],MATCH(Orders!F1051,Table12[[#This Row],[Customer ID]],0))</f>
        <v>Mississippi</v>
      </c>
      <c r="H1051" s="17" t="s">
        <v>3170</v>
      </c>
      <c r="I1051" s="19">
        <v>6</v>
      </c>
      <c r="J1051" s="17" t="s">
        <v>70</v>
      </c>
      <c r="K1051" s="10">
        <v>185.58</v>
      </c>
      <c r="L1051" s="25" t="str">
        <f>IF(Orders!$K1051&lt;=50,"Low",IF(Orders!$K1051&gt;=200000,"High","Medium"))</f>
        <v>Medium</v>
      </c>
    </row>
    <row r="1052" spans="1:12" x14ac:dyDescent="0.35">
      <c r="A1052" s="11">
        <v>5986</v>
      </c>
      <c r="B1052" s="13" t="s">
        <v>3166</v>
      </c>
      <c r="C1052" s="14">
        <v>43665</v>
      </c>
      <c r="D1052" s="14">
        <v>43671</v>
      </c>
      <c r="E1052" s="13" t="s">
        <v>19</v>
      </c>
      <c r="F1052" s="13" t="s">
        <v>3167</v>
      </c>
      <c r="G1052" s="15" t="str">
        <f>INDEX(Table12[[#This Row],[State]],MATCH(Orders!F1052,Table12[[#This Row],[Customer ID]],0))</f>
        <v>Mississippi</v>
      </c>
      <c r="H1052" s="13" t="s">
        <v>2758</v>
      </c>
      <c r="I1052" s="15">
        <v>2</v>
      </c>
      <c r="J1052" s="13" t="s">
        <v>31</v>
      </c>
      <c r="K1052" s="16">
        <v>77.56</v>
      </c>
      <c r="L1052" s="24" t="str">
        <f>IF(Orders!$K1052&lt;=50,"Low",IF(Orders!$K1052&gt;=200000,"High","Medium"))</f>
        <v>Medium</v>
      </c>
    </row>
    <row r="1053" spans="1:12" x14ac:dyDescent="0.35">
      <c r="A1053" s="12">
        <v>5987</v>
      </c>
      <c r="B1053" s="17" t="s">
        <v>3166</v>
      </c>
      <c r="C1053" s="18">
        <v>43665</v>
      </c>
      <c r="D1053" s="18">
        <v>43671</v>
      </c>
      <c r="E1053" s="17" t="s">
        <v>19</v>
      </c>
      <c r="F1053" s="17" t="s">
        <v>3167</v>
      </c>
      <c r="G1053" s="19" t="str">
        <f>INDEX(Table12[[#This Row],[State]],MATCH(Orders!F1053,Table12[[#This Row],[Customer ID]],0))</f>
        <v>Mississippi</v>
      </c>
      <c r="H1053" s="17" t="s">
        <v>1236</v>
      </c>
      <c r="I1053" s="19">
        <v>4</v>
      </c>
      <c r="J1053" s="17" t="s">
        <v>70</v>
      </c>
      <c r="K1053" s="10">
        <v>87.92</v>
      </c>
      <c r="L1053" s="25" t="str">
        <f>IF(Orders!$K1053&lt;=50,"Low",IF(Orders!$K1053&gt;=200000,"High","Medium"))</f>
        <v>Medium</v>
      </c>
    </row>
    <row r="1054" spans="1:12" x14ac:dyDescent="0.35">
      <c r="A1054" s="11">
        <v>5988</v>
      </c>
      <c r="B1054" s="13" t="s">
        <v>3166</v>
      </c>
      <c r="C1054" s="14">
        <v>43665</v>
      </c>
      <c r="D1054" s="14">
        <v>43671</v>
      </c>
      <c r="E1054" s="13" t="s">
        <v>19</v>
      </c>
      <c r="F1054" s="13" t="s">
        <v>3167</v>
      </c>
      <c r="G1054" s="15" t="str">
        <f>INDEX(Table12[[#This Row],[State]],MATCH(Orders!F1054,Table12[[#This Row],[Customer ID]],0))</f>
        <v>Mississippi</v>
      </c>
      <c r="H1054" s="13" t="s">
        <v>229</v>
      </c>
      <c r="I1054" s="15">
        <v>6</v>
      </c>
      <c r="J1054" s="13" t="s">
        <v>70</v>
      </c>
      <c r="K1054" s="16">
        <v>245.94</v>
      </c>
      <c r="L1054" s="24" t="str">
        <f>IF(Orders!$K1054&lt;=50,"Low",IF(Orders!$K1054&gt;=200000,"High","Medium"))</f>
        <v>Medium</v>
      </c>
    </row>
    <row r="1055" spans="1:12" x14ac:dyDescent="0.35">
      <c r="A1055" s="12">
        <v>5989</v>
      </c>
      <c r="B1055" s="17" t="s">
        <v>3166</v>
      </c>
      <c r="C1055" s="18">
        <v>43665</v>
      </c>
      <c r="D1055" s="18">
        <v>43671</v>
      </c>
      <c r="E1055" s="17" t="s">
        <v>19</v>
      </c>
      <c r="F1055" s="17" t="s">
        <v>3167</v>
      </c>
      <c r="G1055" s="19" t="str">
        <f>INDEX(Table12[[#This Row],[State]],MATCH(Orders!F1055,Table12[[#This Row],[Customer ID]],0))</f>
        <v>Mississippi</v>
      </c>
      <c r="H1055" s="17" t="s">
        <v>3172</v>
      </c>
      <c r="I1055" s="19">
        <v>1</v>
      </c>
      <c r="J1055" s="17" t="s">
        <v>31</v>
      </c>
      <c r="K1055" s="10">
        <v>8.6</v>
      </c>
      <c r="L1055" s="25" t="str">
        <f>IF(Orders!$K1055&lt;=50,"Low",IF(Orders!$K1055&gt;=200000,"High","Medium"))</f>
        <v>Low</v>
      </c>
    </row>
    <row r="1056" spans="1:12" x14ac:dyDescent="0.35">
      <c r="A1056" s="11">
        <v>5990</v>
      </c>
      <c r="B1056" s="13" t="s">
        <v>3166</v>
      </c>
      <c r="C1056" s="14">
        <v>43665</v>
      </c>
      <c r="D1056" s="14">
        <v>43671</v>
      </c>
      <c r="E1056" s="13" t="s">
        <v>19</v>
      </c>
      <c r="F1056" s="13" t="s">
        <v>3167</v>
      </c>
      <c r="G1056" s="15" t="str">
        <f>INDEX(Table12[[#This Row],[State]],MATCH(Orders!F1056,Table12[[#This Row],[Customer ID]],0))</f>
        <v>Mississippi</v>
      </c>
      <c r="H1056" s="13" t="s">
        <v>3174</v>
      </c>
      <c r="I1056" s="15">
        <v>5</v>
      </c>
      <c r="J1056" s="13" t="s">
        <v>70</v>
      </c>
      <c r="K1056" s="16">
        <v>504.9</v>
      </c>
      <c r="L1056" s="24" t="str">
        <f>IF(Orders!$K1056&lt;=50,"Low",IF(Orders!$K1056&gt;=200000,"High","Medium"))</f>
        <v>Medium</v>
      </c>
    </row>
    <row r="1057" spans="1:12" x14ac:dyDescent="0.35">
      <c r="A1057" s="12">
        <v>7278</v>
      </c>
      <c r="B1057" s="17" t="s">
        <v>3176</v>
      </c>
      <c r="C1057" s="18">
        <v>43665</v>
      </c>
      <c r="D1057" s="18">
        <v>43667</v>
      </c>
      <c r="E1057" s="17" t="s">
        <v>38</v>
      </c>
      <c r="F1057" s="17" t="s">
        <v>3177</v>
      </c>
      <c r="G1057" s="19" t="str">
        <f>INDEX(Table12[[#This Row],[State]],MATCH(Orders!F1057,Table12[[#This Row],[Customer ID]],0))</f>
        <v>California</v>
      </c>
      <c r="H1057" s="17" t="s">
        <v>3179</v>
      </c>
      <c r="I1057" s="19">
        <v>2</v>
      </c>
      <c r="J1057" s="17" t="s">
        <v>31</v>
      </c>
      <c r="K1057" s="10">
        <v>35984</v>
      </c>
      <c r="L1057" s="25" t="str">
        <f>IF(Orders!$K1057&lt;=50,"Low",IF(Orders!$K1057&gt;=200000,"High","Medium"))</f>
        <v>Medium</v>
      </c>
    </row>
    <row r="1058" spans="1:12" x14ac:dyDescent="0.35">
      <c r="A1058" s="11">
        <v>7279</v>
      </c>
      <c r="B1058" s="13" t="s">
        <v>3176</v>
      </c>
      <c r="C1058" s="14">
        <v>43665</v>
      </c>
      <c r="D1058" s="14">
        <v>43667</v>
      </c>
      <c r="E1058" s="13" t="s">
        <v>38</v>
      </c>
      <c r="F1058" s="13" t="s">
        <v>3177</v>
      </c>
      <c r="G1058" s="15" t="str">
        <f>INDEX(Table12[[#This Row],[State]],MATCH(Orders!F1058,Table12[[#This Row],[Customer ID]],0))</f>
        <v>California</v>
      </c>
      <c r="H1058" s="13" t="s">
        <v>2565</v>
      </c>
      <c r="I1058" s="15">
        <v>3</v>
      </c>
      <c r="J1058" s="13" t="s">
        <v>70</v>
      </c>
      <c r="K1058" s="16">
        <v>389.97</v>
      </c>
      <c r="L1058" s="24" t="str">
        <f>IF(Orders!$K1058&lt;=50,"Low",IF(Orders!$K1058&gt;=200000,"High","Medium"))</f>
        <v>Medium</v>
      </c>
    </row>
    <row r="1059" spans="1:12" x14ac:dyDescent="0.35">
      <c r="A1059" s="12">
        <v>7987</v>
      </c>
      <c r="B1059" s="17" t="s">
        <v>3181</v>
      </c>
      <c r="C1059" s="18">
        <v>43666</v>
      </c>
      <c r="D1059" s="18">
        <v>43669</v>
      </c>
      <c r="E1059" s="17" t="s">
        <v>94</v>
      </c>
      <c r="F1059" s="17" t="s">
        <v>3182</v>
      </c>
      <c r="G1059" s="19" t="str">
        <f>INDEX(Table12[[#This Row],[State]],MATCH(Orders!F1059,Table12[[#This Row],[Customer ID]],0))</f>
        <v>New York</v>
      </c>
      <c r="H1059" s="17" t="s">
        <v>3184</v>
      </c>
      <c r="I1059" s="19">
        <v>5</v>
      </c>
      <c r="J1059" s="17" t="s">
        <v>70</v>
      </c>
      <c r="K1059" s="10">
        <v>89.95</v>
      </c>
      <c r="L1059" s="25" t="str">
        <f>IF(Orders!$K1059&lt;=50,"Low",IF(Orders!$K1059&gt;=200000,"High","Medium"))</f>
        <v>Medium</v>
      </c>
    </row>
    <row r="1060" spans="1:12" x14ac:dyDescent="0.35">
      <c r="A1060" s="11">
        <v>2071</v>
      </c>
      <c r="B1060" s="13" t="s">
        <v>3186</v>
      </c>
      <c r="C1060" s="14">
        <v>43667</v>
      </c>
      <c r="D1060" s="14">
        <v>43669</v>
      </c>
      <c r="E1060" s="13" t="s">
        <v>94</v>
      </c>
      <c r="F1060" s="13" t="s">
        <v>1128</v>
      </c>
      <c r="G1060" s="15" t="str">
        <f>INDEX(Table12[[#This Row],[State]],MATCH(Orders!F1060,Table12[[#This Row],[Customer ID]],0))</f>
        <v>Pennsylvania</v>
      </c>
      <c r="H1060" s="13" t="s">
        <v>2096</v>
      </c>
      <c r="I1060" s="15">
        <v>1</v>
      </c>
      <c r="J1060" s="13" t="s">
        <v>70</v>
      </c>
      <c r="K1060" s="16">
        <v>1941</v>
      </c>
      <c r="L1060" s="24" t="str">
        <f>IF(Orders!$K1060&lt;=50,"Low",IF(Orders!$K1060&gt;=200000,"High","Medium"))</f>
        <v>Medium</v>
      </c>
    </row>
    <row r="1061" spans="1:12" x14ac:dyDescent="0.35">
      <c r="A1061" s="12">
        <v>5664</v>
      </c>
      <c r="B1061" s="17" t="s">
        <v>3187</v>
      </c>
      <c r="C1061" s="18">
        <v>43667</v>
      </c>
      <c r="D1061" s="18">
        <v>43667</v>
      </c>
      <c r="E1061" s="17" t="s">
        <v>208</v>
      </c>
      <c r="F1061" s="17" t="s">
        <v>751</v>
      </c>
      <c r="G1061" s="19" t="str">
        <f>INDEX(Table12[[#This Row],[State]],MATCH(Orders!F1061,Table12[[#This Row],[Customer ID]],0))</f>
        <v>Ohio</v>
      </c>
      <c r="H1061" s="17" t="s">
        <v>3188</v>
      </c>
      <c r="I1061" s="19">
        <v>2</v>
      </c>
      <c r="J1061" s="17" t="s">
        <v>70</v>
      </c>
      <c r="K1061" s="10">
        <v>18656</v>
      </c>
      <c r="L1061" s="25" t="str">
        <f>IF(Orders!$K1061&lt;=50,"Low",IF(Orders!$K1061&gt;=200000,"High","Medium"))</f>
        <v>Medium</v>
      </c>
    </row>
    <row r="1062" spans="1:12" x14ac:dyDescent="0.35">
      <c r="A1062" s="11">
        <v>5665</v>
      </c>
      <c r="B1062" s="13" t="s">
        <v>3187</v>
      </c>
      <c r="C1062" s="14">
        <v>43667</v>
      </c>
      <c r="D1062" s="14">
        <v>43667</v>
      </c>
      <c r="E1062" s="13" t="s">
        <v>208</v>
      </c>
      <c r="F1062" s="13" t="s">
        <v>751</v>
      </c>
      <c r="G1062" s="15" t="str">
        <f>INDEX(Table12[[#This Row],[State]],MATCH(Orders!F1062,Table12[[#This Row],[Customer ID]],0))</f>
        <v>Ohio</v>
      </c>
      <c r="H1062" s="13" t="s">
        <v>3190</v>
      </c>
      <c r="I1062" s="15">
        <v>7</v>
      </c>
      <c r="J1062" s="13" t="s">
        <v>31</v>
      </c>
      <c r="K1062" s="16">
        <v>11088</v>
      </c>
      <c r="L1062" s="24" t="str">
        <f>IF(Orders!$K1062&lt;=50,"Low",IF(Orders!$K1062&gt;=200000,"High","Medium"))</f>
        <v>Medium</v>
      </c>
    </row>
    <row r="1063" spans="1:12" x14ac:dyDescent="0.35">
      <c r="A1063" s="12">
        <v>5666</v>
      </c>
      <c r="B1063" s="17" t="s">
        <v>3187</v>
      </c>
      <c r="C1063" s="18">
        <v>43667</v>
      </c>
      <c r="D1063" s="18">
        <v>43667</v>
      </c>
      <c r="E1063" s="17" t="s">
        <v>208</v>
      </c>
      <c r="F1063" s="17" t="s">
        <v>751</v>
      </c>
      <c r="G1063" s="19" t="str">
        <f>INDEX(Table12[[#This Row],[State]],MATCH(Orders!F1063,Table12[[#This Row],[Customer ID]],0))</f>
        <v>Ohio</v>
      </c>
      <c r="H1063" s="17" t="s">
        <v>3192</v>
      </c>
      <c r="I1063" s="19">
        <v>1</v>
      </c>
      <c r="J1063" s="17" t="s">
        <v>70</v>
      </c>
      <c r="K1063" s="10">
        <v>66688</v>
      </c>
      <c r="L1063" s="25" t="str">
        <f>IF(Orders!$K1063&lt;=50,"Low",IF(Orders!$K1063&gt;=200000,"High","Medium"))</f>
        <v>Medium</v>
      </c>
    </row>
    <row r="1064" spans="1:12" x14ac:dyDescent="0.35">
      <c r="A1064" s="11">
        <v>5667</v>
      </c>
      <c r="B1064" s="13" t="s">
        <v>3187</v>
      </c>
      <c r="C1064" s="14">
        <v>43667</v>
      </c>
      <c r="D1064" s="14">
        <v>43667</v>
      </c>
      <c r="E1064" s="13" t="s">
        <v>208</v>
      </c>
      <c r="F1064" s="13" t="s">
        <v>751</v>
      </c>
      <c r="G1064" s="15" t="str">
        <f>INDEX(Table12[[#This Row],[State]],MATCH(Orders!F1064,Table12[[#This Row],[Customer ID]],0))</f>
        <v>Ohio</v>
      </c>
      <c r="H1064" s="13" t="s">
        <v>506</v>
      </c>
      <c r="I1064" s="15">
        <v>2</v>
      </c>
      <c r="J1064" s="13" t="s">
        <v>70</v>
      </c>
      <c r="K1064" s="16">
        <v>99488</v>
      </c>
      <c r="L1064" s="24" t="str">
        <f>IF(Orders!$K1064&lt;=50,"Low",IF(Orders!$K1064&gt;=200000,"High","Medium"))</f>
        <v>Medium</v>
      </c>
    </row>
    <row r="1065" spans="1:12" x14ac:dyDescent="0.35">
      <c r="A1065" s="12">
        <v>5833</v>
      </c>
      <c r="B1065" s="17" t="s">
        <v>3194</v>
      </c>
      <c r="C1065" s="18">
        <v>43667</v>
      </c>
      <c r="D1065" s="18">
        <v>43672</v>
      </c>
      <c r="E1065" s="17" t="s">
        <v>19</v>
      </c>
      <c r="F1065" s="17" t="s">
        <v>1500</v>
      </c>
      <c r="G1065" s="19" t="str">
        <f>INDEX(Table12[[#This Row],[State]],MATCH(Orders!F1065,Table12[[#This Row],[Customer ID]],0))</f>
        <v>North Carolina</v>
      </c>
      <c r="H1065" s="17" t="s">
        <v>3195</v>
      </c>
      <c r="I1065" s="19">
        <v>3</v>
      </c>
      <c r="J1065" s="17" t="s">
        <v>70</v>
      </c>
      <c r="K1065" s="10">
        <v>6264</v>
      </c>
      <c r="L1065" s="25" t="str">
        <f>IF(Orders!$K1065&lt;=50,"Low",IF(Orders!$K1065&gt;=200000,"High","Medium"))</f>
        <v>Medium</v>
      </c>
    </row>
    <row r="1066" spans="1:12" x14ac:dyDescent="0.35">
      <c r="A1066" s="11">
        <v>5834</v>
      </c>
      <c r="B1066" s="13" t="s">
        <v>3194</v>
      </c>
      <c r="C1066" s="14">
        <v>43667</v>
      </c>
      <c r="D1066" s="14">
        <v>43672</v>
      </c>
      <c r="E1066" s="13" t="s">
        <v>19</v>
      </c>
      <c r="F1066" s="13" t="s">
        <v>1500</v>
      </c>
      <c r="G1066" s="15" t="str">
        <f>INDEX(Table12[[#This Row],[State]],MATCH(Orders!F1066,Table12[[#This Row],[Customer ID]],0))</f>
        <v>North Carolina</v>
      </c>
      <c r="H1066" s="13" t="s">
        <v>3197</v>
      </c>
      <c r="I1066" s="15">
        <v>5</v>
      </c>
      <c r="J1066" s="13" t="s">
        <v>70</v>
      </c>
      <c r="K1066" s="16">
        <v>363.92</v>
      </c>
      <c r="L1066" s="24" t="str">
        <f>IF(Orders!$K1066&lt;=50,"Low",IF(Orders!$K1066&gt;=200000,"High","Medium"))</f>
        <v>Medium</v>
      </c>
    </row>
    <row r="1067" spans="1:12" x14ac:dyDescent="0.35">
      <c r="A1067" s="12">
        <v>6560</v>
      </c>
      <c r="B1067" s="17" t="s">
        <v>3199</v>
      </c>
      <c r="C1067" s="18">
        <v>43667</v>
      </c>
      <c r="D1067" s="18">
        <v>43672</v>
      </c>
      <c r="E1067" s="17" t="s">
        <v>19</v>
      </c>
      <c r="F1067" s="17" t="s">
        <v>1204</v>
      </c>
      <c r="G1067" s="19" t="str">
        <f>INDEX(Table12[[#This Row],[State]],MATCH(Orders!F1067,Table12[[#This Row],[Customer ID]],0))</f>
        <v>California</v>
      </c>
      <c r="H1067" s="17" t="s">
        <v>491</v>
      </c>
      <c r="I1067" s="19">
        <v>5</v>
      </c>
      <c r="J1067" s="17" t="s">
        <v>70</v>
      </c>
      <c r="K1067" s="10">
        <v>419.9</v>
      </c>
      <c r="L1067" s="25" t="str">
        <f>IF(Orders!$K1067&lt;=50,"Low",IF(Orders!$K1067&gt;=200000,"High","Medium"))</f>
        <v>Medium</v>
      </c>
    </row>
    <row r="1068" spans="1:12" x14ac:dyDescent="0.35">
      <c r="A1068" s="11">
        <v>6561</v>
      </c>
      <c r="B1068" s="13" t="s">
        <v>3199</v>
      </c>
      <c r="C1068" s="14">
        <v>43667</v>
      </c>
      <c r="D1068" s="14">
        <v>43672</v>
      </c>
      <c r="E1068" s="13" t="s">
        <v>19</v>
      </c>
      <c r="F1068" s="13" t="s">
        <v>1204</v>
      </c>
      <c r="G1068" s="15" t="str">
        <f>INDEX(Table12[[#This Row],[State]],MATCH(Orders!F1068,Table12[[#This Row],[Customer ID]],0))</f>
        <v>California</v>
      </c>
      <c r="H1068" s="13" t="s">
        <v>3200</v>
      </c>
      <c r="I1068" s="15">
        <v>1</v>
      </c>
      <c r="J1068" s="13" t="s">
        <v>31</v>
      </c>
      <c r="K1068" s="16">
        <v>3.15</v>
      </c>
      <c r="L1068" s="24" t="str">
        <f>IF(Orders!$K1068&lt;=50,"Low",IF(Orders!$K1068&gt;=200000,"High","Medium"))</f>
        <v>Low</v>
      </c>
    </row>
    <row r="1069" spans="1:12" x14ac:dyDescent="0.35">
      <c r="A1069" s="12">
        <v>1117</v>
      </c>
      <c r="B1069" s="17" t="s">
        <v>3202</v>
      </c>
      <c r="C1069" s="18">
        <v>43668</v>
      </c>
      <c r="D1069" s="18">
        <v>43670</v>
      </c>
      <c r="E1069" s="17" t="s">
        <v>94</v>
      </c>
      <c r="F1069" s="17" t="s">
        <v>249</v>
      </c>
      <c r="G1069" s="19" t="str">
        <f>INDEX(Table12[[#This Row],[State]],MATCH(Orders!F1069,Table12[[#This Row],[Customer ID]],0))</f>
        <v>California</v>
      </c>
      <c r="H1069" s="17" t="s">
        <v>3200</v>
      </c>
      <c r="I1069" s="19">
        <v>2</v>
      </c>
      <c r="J1069" s="17" t="s">
        <v>31</v>
      </c>
      <c r="K1069" s="10">
        <v>6.3</v>
      </c>
      <c r="L1069" s="25" t="str">
        <f>IF(Orders!$K1069&lt;=50,"Low",IF(Orders!$K1069&gt;=200000,"High","Medium"))</f>
        <v>Low</v>
      </c>
    </row>
    <row r="1070" spans="1:12" x14ac:dyDescent="0.35">
      <c r="A1070" s="11">
        <v>1527</v>
      </c>
      <c r="B1070" s="13" t="s">
        <v>3203</v>
      </c>
      <c r="C1070" s="14">
        <v>43668</v>
      </c>
      <c r="D1070" s="14">
        <v>43673</v>
      </c>
      <c r="E1070" s="13" t="s">
        <v>19</v>
      </c>
      <c r="F1070" s="13" t="s">
        <v>903</v>
      </c>
      <c r="G1070" s="15" t="str">
        <f>INDEX(Table12[[#This Row],[State]],MATCH(Orders!F1070,Table12[[#This Row],[Customer ID]],0))</f>
        <v>Pennsylvania</v>
      </c>
      <c r="H1070" s="13" t="s">
        <v>3205</v>
      </c>
      <c r="I1070" s="15">
        <v>2</v>
      </c>
      <c r="J1070" s="13" t="s">
        <v>70</v>
      </c>
      <c r="K1070" s="16">
        <v>4.16</v>
      </c>
      <c r="L1070" s="24" t="str">
        <f>IF(Orders!$K1070&lt;=50,"Low",IF(Orders!$K1070&gt;=200000,"High","Medium"))</f>
        <v>Low</v>
      </c>
    </row>
    <row r="1071" spans="1:12" x14ac:dyDescent="0.35">
      <c r="A1071" s="12">
        <v>1528</v>
      </c>
      <c r="B1071" s="17" t="s">
        <v>3203</v>
      </c>
      <c r="C1071" s="18">
        <v>43668</v>
      </c>
      <c r="D1071" s="18">
        <v>43673</v>
      </c>
      <c r="E1071" s="17" t="s">
        <v>19</v>
      </c>
      <c r="F1071" s="17" t="s">
        <v>903</v>
      </c>
      <c r="G1071" s="19" t="str">
        <f>INDEX(Table12[[#This Row],[State]],MATCH(Orders!F1071,Table12[[#This Row],[Customer ID]],0))</f>
        <v>Pennsylvania</v>
      </c>
      <c r="H1071" s="17" t="s">
        <v>3207</v>
      </c>
      <c r="I1071" s="19">
        <v>2</v>
      </c>
      <c r="J1071" s="17" t="s">
        <v>70</v>
      </c>
      <c r="K1071" s="10">
        <v>11648</v>
      </c>
      <c r="L1071" s="25" t="str">
        <f>IF(Orders!$K1071&lt;=50,"Low",IF(Orders!$K1071&gt;=200000,"High","Medium"))</f>
        <v>Medium</v>
      </c>
    </row>
    <row r="1072" spans="1:12" x14ac:dyDescent="0.35">
      <c r="A1072" s="11">
        <v>4441</v>
      </c>
      <c r="B1072" s="13" t="s">
        <v>3209</v>
      </c>
      <c r="C1072" s="14">
        <v>43668</v>
      </c>
      <c r="D1072" s="14">
        <v>43672</v>
      </c>
      <c r="E1072" s="13" t="s">
        <v>19</v>
      </c>
      <c r="F1072" s="13" t="s">
        <v>3124</v>
      </c>
      <c r="G1072" s="15" t="str">
        <f>INDEX(Table12[[#This Row],[State]],MATCH(Orders!F1072,Table12[[#This Row],[Customer ID]],0))</f>
        <v>Michigan</v>
      </c>
      <c r="H1072" s="13" t="s">
        <v>3211</v>
      </c>
      <c r="I1072" s="15">
        <v>1</v>
      </c>
      <c r="J1072" s="13" t="s">
        <v>70</v>
      </c>
      <c r="K1072" s="16">
        <v>109.95</v>
      </c>
      <c r="L1072" s="24" t="str">
        <f>IF(Orders!$K1072&lt;=50,"Low",IF(Orders!$K1072&gt;=200000,"High","Medium"))</f>
        <v>Medium</v>
      </c>
    </row>
    <row r="1073" spans="1:12" x14ac:dyDescent="0.35">
      <c r="A1073" s="12">
        <v>4442</v>
      </c>
      <c r="B1073" s="17" t="s">
        <v>3209</v>
      </c>
      <c r="C1073" s="18">
        <v>43668</v>
      </c>
      <c r="D1073" s="18">
        <v>43672</v>
      </c>
      <c r="E1073" s="17" t="s">
        <v>19</v>
      </c>
      <c r="F1073" s="17" t="s">
        <v>3124</v>
      </c>
      <c r="G1073" s="19" t="str">
        <f>INDEX(Table12[[#This Row],[State]],MATCH(Orders!F1073,Table12[[#This Row],[Customer ID]],0))</f>
        <v>Michigan</v>
      </c>
      <c r="H1073" s="17" t="s">
        <v>1479</v>
      </c>
      <c r="I1073" s="19">
        <v>5</v>
      </c>
      <c r="J1073" s="17" t="s">
        <v>70</v>
      </c>
      <c r="K1073" s="10">
        <v>965.85</v>
      </c>
      <c r="L1073" s="25" t="str">
        <f>IF(Orders!$K1073&lt;=50,"Low",IF(Orders!$K1073&gt;=200000,"High","Medium"))</f>
        <v>Medium</v>
      </c>
    </row>
    <row r="1074" spans="1:12" x14ac:dyDescent="0.35">
      <c r="A1074" s="11">
        <v>4443</v>
      </c>
      <c r="B1074" s="13" t="s">
        <v>3209</v>
      </c>
      <c r="C1074" s="14">
        <v>43668</v>
      </c>
      <c r="D1074" s="14">
        <v>43672</v>
      </c>
      <c r="E1074" s="13" t="s">
        <v>19</v>
      </c>
      <c r="F1074" s="13" t="s">
        <v>3124</v>
      </c>
      <c r="G1074" s="15" t="str">
        <f>INDEX(Table12[[#This Row],[State]],MATCH(Orders!F1074,Table12[[#This Row],[Customer ID]],0))</f>
        <v>Michigan</v>
      </c>
      <c r="H1074" s="13" t="s">
        <v>3213</v>
      </c>
      <c r="I1074" s="15">
        <v>5</v>
      </c>
      <c r="J1074" s="13" t="s">
        <v>70</v>
      </c>
      <c r="K1074" s="16">
        <v>29.2</v>
      </c>
      <c r="L1074" s="24" t="str">
        <f>IF(Orders!$K1074&lt;=50,"Low",IF(Orders!$K1074&gt;=200000,"High","Medium"))</f>
        <v>Low</v>
      </c>
    </row>
    <row r="1075" spans="1:12" x14ac:dyDescent="0.35">
      <c r="A1075" s="12">
        <v>4444</v>
      </c>
      <c r="B1075" s="17" t="s">
        <v>3209</v>
      </c>
      <c r="C1075" s="18">
        <v>43668</v>
      </c>
      <c r="D1075" s="18">
        <v>43672</v>
      </c>
      <c r="E1075" s="17" t="s">
        <v>19</v>
      </c>
      <c r="F1075" s="17" t="s">
        <v>3124</v>
      </c>
      <c r="G1075" s="19" t="str">
        <f>INDEX(Table12[[#This Row],[State]],MATCH(Orders!F1075,Table12[[#This Row],[Customer ID]],0))</f>
        <v>Michigan</v>
      </c>
      <c r="H1075" s="17" t="s">
        <v>3215</v>
      </c>
      <c r="I1075" s="19">
        <v>5</v>
      </c>
      <c r="J1075" s="17" t="s">
        <v>31</v>
      </c>
      <c r="K1075" s="10">
        <v>32.4</v>
      </c>
      <c r="L1075" s="25" t="str">
        <f>IF(Orders!$K1075&lt;=50,"Low",IF(Orders!$K1075&gt;=200000,"High","Medium"))</f>
        <v>Low</v>
      </c>
    </row>
    <row r="1076" spans="1:12" x14ac:dyDescent="0.35">
      <c r="A1076" s="11">
        <v>5453</v>
      </c>
      <c r="B1076" s="13" t="s">
        <v>3217</v>
      </c>
      <c r="C1076" s="14">
        <v>43668</v>
      </c>
      <c r="D1076" s="14">
        <v>43675</v>
      </c>
      <c r="E1076" s="13" t="s">
        <v>19</v>
      </c>
      <c r="F1076" s="13" t="s">
        <v>3218</v>
      </c>
      <c r="G1076" s="15" t="str">
        <f>INDEX(Table12[[#This Row],[State]],MATCH(Orders!F1076,Table12[[#This Row],[Customer ID]],0))</f>
        <v>Nevada</v>
      </c>
      <c r="H1076" s="13" t="s">
        <v>3220</v>
      </c>
      <c r="I1076" s="15">
        <v>5</v>
      </c>
      <c r="J1076" s="13" t="s">
        <v>70</v>
      </c>
      <c r="K1076" s="16">
        <v>86.2</v>
      </c>
      <c r="L1076" s="24" t="str">
        <f>IF(Orders!$K1076&lt;=50,"Low",IF(Orders!$K1076&gt;=200000,"High","Medium"))</f>
        <v>Medium</v>
      </c>
    </row>
    <row r="1077" spans="1:12" x14ac:dyDescent="0.35">
      <c r="A1077" s="12">
        <v>8757</v>
      </c>
      <c r="B1077" s="17" t="s">
        <v>3222</v>
      </c>
      <c r="C1077" s="18">
        <v>43668</v>
      </c>
      <c r="D1077" s="18">
        <v>43672</v>
      </c>
      <c r="E1077" s="17" t="s">
        <v>19</v>
      </c>
      <c r="F1077" s="17" t="s">
        <v>150</v>
      </c>
      <c r="G1077" s="19" t="str">
        <f>INDEX(Table12[[#This Row],[State]],MATCH(Orders!F1077,Table12[[#This Row],[Customer ID]],0))</f>
        <v>Maryland</v>
      </c>
      <c r="H1077" s="17" t="s">
        <v>1297</v>
      </c>
      <c r="I1077" s="19">
        <v>2</v>
      </c>
      <c r="J1077" s="17" t="s">
        <v>70</v>
      </c>
      <c r="K1077" s="10">
        <v>37.68</v>
      </c>
      <c r="L1077" s="25" t="str">
        <f>IF(Orders!$K1077&lt;=50,"Low",IF(Orders!$K1077&gt;=200000,"High","Medium"))</f>
        <v>Low</v>
      </c>
    </row>
    <row r="1078" spans="1:12" x14ac:dyDescent="0.35">
      <c r="A1078" s="11">
        <v>8758</v>
      </c>
      <c r="B1078" s="13" t="s">
        <v>3222</v>
      </c>
      <c r="C1078" s="14">
        <v>43668</v>
      </c>
      <c r="D1078" s="14">
        <v>43672</v>
      </c>
      <c r="E1078" s="13" t="s">
        <v>19</v>
      </c>
      <c r="F1078" s="13" t="s">
        <v>150</v>
      </c>
      <c r="G1078" s="15" t="str">
        <f>INDEX(Table12[[#This Row],[State]],MATCH(Orders!F1078,Table12[[#This Row],[Customer ID]],0))</f>
        <v>Maryland</v>
      </c>
      <c r="H1078" s="13" t="s">
        <v>3223</v>
      </c>
      <c r="I1078" s="15">
        <v>8</v>
      </c>
      <c r="J1078" s="13" t="s">
        <v>70</v>
      </c>
      <c r="K1078" s="16">
        <v>51.84</v>
      </c>
      <c r="L1078" s="24" t="str">
        <f>IF(Orders!$K1078&lt;=50,"Low",IF(Orders!$K1078&gt;=200000,"High","Medium"))</f>
        <v>Medium</v>
      </c>
    </row>
    <row r="1079" spans="1:12" x14ac:dyDescent="0.35">
      <c r="A1079" s="12">
        <v>8759</v>
      </c>
      <c r="B1079" s="17" t="s">
        <v>3222</v>
      </c>
      <c r="C1079" s="18">
        <v>43668</v>
      </c>
      <c r="D1079" s="18">
        <v>43672</v>
      </c>
      <c r="E1079" s="17" t="s">
        <v>19</v>
      </c>
      <c r="F1079" s="17" t="s">
        <v>150</v>
      </c>
      <c r="G1079" s="19" t="str">
        <f>INDEX(Table12[[#This Row],[State]],MATCH(Orders!F1079,Table12[[#This Row],[Customer ID]],0))</f>
        <v>Maryland</v>
      </c>
      <c r="H1079" s="17" t="s">
        <v>3225</v>
      </c>
      <c r="I1079" s="19">
        <v>3</v>
      </c>
      <c r="J1079" s="17" t="s">
        <v>31</v>
      </c>
      <c r="K1079" s="10">
        <v>27.42</v>
      </c>
      <c r="L1079" s="25" t="str">
        <f>IF(Orders!$K1079&lt;=50,"Low",IF(Orders!$K1079&gt;=200000,"High","Medium"))</f>
        <v>Low</v>
      </c>
    </row>
    <row r="1080" spans="1:12" x14ac:dyDescent="0.35">
      <c r="A1080" s="11">
        <v>8760</v>
      </c>
      <c r="B1080" s="13" t="s">
        <v>3222</v>
      </c>
      <c r="C1080" s="14">
        <v>43668</v>
      </c>
      <c r="D1080" s="14">
        <v>43672</v>
      </c>
      <c r="E1080" s="13" t="s">
        <v>19</v>
      </c>
      <c r="F1080" s="13" t="s">
        <v>150</v>
      </c>
      <c r="G1080" s="15" t="str">
        <f>INDEX(Table12[[#This Row],[State]],MATCH(Orders!F1080,Table12[[#This Row],[Customer ID]],0))</f>
        <v>Maryland</v>
      </c>
      <c r="H1080" s="13" t="s">
        <v>3227</v>
      </c>
      <c r="I1080" s="15">
        <v>3</v>
      </c>
      <c r="J1080" s="13" t="s">
        <v>70</v>
      </c>
      <c r="K1080" s="16">
        <v>5.4</v>
      </c>
      <c r="L1080" s="24" t="str">
        <f>IF(Orders!$K1080&lt;=50,"Low",IF(Orders!$K1080&gt;=200000,"High","Medium"))</f>
        <v>Low</v>
      </c>
    </row>
    <row r="1081" spans="1:12" x14ac:dyDescent="0.35">
      <c r="A1081" s="12">
        <v>834</v>
      </c>
      <c r="B1081" s="17" t="s">
        <v>3229</v>
      </c>
      <c r="C1081" s="18">
        <v>43669</v>
      </c>
      <c r="D1081" s="18">
        <v>43673</v>
      </c>
      <c r="E1081" s="17" t="s">
        <v>19</v>
      </c>
      <c r="F1081" s="17" t="s">
        <v>473</v>
      </c>
      <c r="G1081" s="19" t="str">
        <f>INDEX(Table12[[#This Row],[State]],MATCH(Orders!F1081,Table12[[#This Row],[Customer ID]],0))</f>
        <v>Florida</v>
      </c>
      <c r="H1081" s="17" t="s">
        <v>1300</v>
      </c>
      <c r="I1081" s="19">
        <v>2</v>
      </c>
      <c r="J1081" s="17" t="s">
        <v>70</v>
      </c>
      <c r="K1081" s="10">
        <v>35216</v>
      </c>
      <c r="L1081" s="25" t="str">
        <f>IF(Orders!$K1081&lt;=50,"Low",IF(Orders!$K1081&gt;=200000,"High","Medium"))</f>
        <v>Medium</v>
      </c>
    </row>
    <row r="1082" spans="1:12" x14ac:dyDescent="0.35">
      <c r="A1082" s="11">
        <v>835</v>
      </c>
      <c r="B1082" s="13" t="s">
        <v>3229</v>
      </c>
      <c r="C1082" s="14">
        <v>43669</v>
      </c>
      <c r="D1082" s="14">
        <v>43673</v>
      </c>
      <c r="E1082" s="13" t="s">
        <v>19</v>
      </c>
      <c r="F1082" s="13" t="s">
        <v>473</v>
      </c>
      <c r="G1082" s="15" t="str">
        <f>INDEX(Table12[[#This Row],[State]],MATCH(Orders!F1082,Table12[[#This Row],[Customer ID]],0))</f>
        <v>Florida</v>
      </c>
      <c r="H1082" s="13" t="s">
        <v>3230</v>
      </c>
      <c r="I1082" s="15">
        <v>2</v>
      </c>
      <c r="J1082" s="13" t="s">
        <v>70</v>
      </c>
      <c r="K1082" s="16">
        <v>23696</v>
      </c>
      <c r="L1082" s="24" t="str">
        <f>IF(Orders!$K1082&lt;=50,"Low",IF(Orders!$K1082&gt;=200000,"High","Medium"))</f>
        <v>Medium</v>
      </c>
    </row>
    <row r="1083" spans="1:12" x14ac:dyDescent="0.35">
      <c r="A1083" s="12">
        <v>836</v>
      </c>
      <c r="B1083" s="17" t="s">
        <v>3229</v>
      </c>
      <c r="C1083" s="18">
        <v>43669</v>
      </c>
      <c r="D1083" s="18">
        <v>43673</v>
      </c>
      <c r="E1083" s="17" t="s">
        <v>19</v>
      </c>
      <c r="F1083" s="17" t="s">
        <v>473</v>
      </c>
      <c r="G1083" s="19" t="str">
        <f>INDEX(Table12[[#This Row],[State]],MATCH(Orders!F1083,Table12[[#This Row],[Customer ID]],0))</f>
        <v>Florida</v>
      </c>
      <c r="H1083" s="17" t="s">
        <v>3232</v>
      </c>
      <c r="I1083" s="19">
        <v>1</v>
      </c>
      <c r="J1083" s="17" t="s">
        <v>70</v>
      </c>
      <c r="K1083" s="10">
        <v>265475</v>
      </c>
      <c r="L1083" s="25" t="str">
        <f>IF(Orders!$K1083&lt;=50,"Low",IF(Orders!$K1083&gt;=200000,"High","Medium"))</f>
        <v>High</v>
      </c>
    </row>
    <row r="1084" spans="1:12" x14ac:dyDescent="0.35">
      <c r="A1084" s="11">
        <v>4237</v>
      </c>
      <c r="B1084" s="13" t="s">
        <v>3234</v>
      </c>
      <c r="C1084" s="14">
        <v>43669</v>
      </c>
      <c r="D1084" s="14">
        <v>43673</v>
      </c>
      <c r="E1084" s="13" t="s">
        <v>19</v>
      </c>
      <c r="F1084" s="13" t="s">
        <v>3235</v>
      </c>
      <c r="G1084" s="15" t="str">
        <f>INDEX(Table12[[#This Row],[State]],MATCH(Orders!F1084,Table12[[#This Row],[Customer ID]],0))</f>
        <v>Illinois</v>
      </c>
      <c r="H1084" s="13" t="s">
        <v>3237</v>
      </c>
      <c r="I1084" s="15">
        <v>4</v>
      </c>
      <c r="J1084" s="13" t="s">
        <v>70</v>
      </c>
      <c r="K1084" s="16">
        <v>11416</v>
      </c>
      <c r="L1084" s="24" t="str">
        <f>IF(Orders!$K1084&lt;=50,"Low",IF(Orders!$K1084&gt;=200000,"High","Medium"))</f>
        <v>Medium</v>
      </c>
    </row>
    <row r="1085" spans="1:12" x14ac:dyDescent="0.35">
      <c r="A1085" s="12">
        <v>7072</v>
      </c>
      <c r="B1085" s="17" t="s">
        <v>3239</v>
      </c>
      <c r="C1085" s="18">
        <v>43669</v>
      </c>
      <c r="D1085" s="18">
        <v>43674</v>
      </c>
      <c r="E1085" s="17" t="s">
        <v>19</v>
      </c>
      <c r="F1085" s="17" t="s">
        <v>2474</v>
      </c>
      <c r="G1085" s="19" t="str">
        <f>INDEX(Table12[[#This Row],[State]],MATCH(Orders!F1085,Table12[[#This Row],[Customer ID]],0))</f>
        <v>Texas</v>
      </c>
      <c r="H1085" s="17" t="s">
        <v>3241</v>
      </c>
      <c r="I1085" s="19">
        <v>2</v>
      </c>
      <c r="J1085" s="17" t="s">
        <v>70</v>
      </c>
      <c r="K1085" s="10">
        <v>4448</v>
      </c>
      <c r="L1085" s="25" t="str">
        <f>IF(Orders!$K1085&lt;=50,"Low",IF(Orders!$K1085&gt;=200000,"High","Medium"))</f>
        <v>Medium</v>
      </c>
    </row>
    <row r="1086" spans="1:12" x14ac:dyDescent="0.35">
      <c r="A1086" s="11">
        <v>7073</v>
      </c>
      <c r="B1086" s="13" t="s">
        <v>3239</v>
      </c>
      <c r="C1086" s="14">
        <v>43669</v>
      </c>
      <c r="D1086" s="14">
        <v>43674</v>
      </c>
      <c r="E1086" s="13" t="s">
        <v>19</v>
      </c>
      <c r="F1086" s="13" t="s">
        <v>2474</v>
      </c>
      <c r="G1086" s="15" t="str">
        <f>INDEX(Table12[[#This Row],[State]],MATCH(Orders!F1086,Table12[[#This Row],[Customer ID]],0))</f>
        <v>Texas</v>
      </c>
      <c r="H1086" s="13" t="s">
        <v>3243</v>
      </c>
      <c r="I1086" s="15">
        <v>1</v>
      </c>
      <c r="J1086" s="13" t="s">
        <v>70</v>
      </c>
      <c r="K1086" s="16">
        <v>5184</v>
      </c>
      <c r="L1086" s="24" t="str">
        <f>IF(Orders!$K1086&lt;=50,"Low",IF(Orders!$K1086&gt;=200000,"High","Medium"))</f>
        <v>Medium</v>
      </c>
    </row>
    <row r="1087" spans="1:12" x14ac:dyDescent="0.35">
      <c r="A1087" s="12">
        <v>7074</v>
      </c>
      <c r="B1087" s="17" t="s">
        <v>3239</v>
      </c>
      <c r="C1087" s="18">
        <v>43669</v>
      </c>
      <c r="D1087" s="18">
        <v>43674</v>
      </c>
      <c r="E1087" s="17" t="s">
        <v>19</v>
      </c>
      <c r="F1087" s="17" t="s">
        <v>2474</v>
      </c>
      <c r="G1087" s="19" t="str">
        <f>INDEX(Table12[[#This Row],[State]],MATCH(Orders!F1087,Table12[[#This Row],[Customer ID]],0))</f>
        <v>Texas</v>
      </c>
      <c r="H1087" s="17" t="s">
        <v>1287</v>
      </c>
      <c r="I1087" s="19">
        <v>5</v>
      </c>
      <c r="J1087" s="17" t="s">
        <v>31</v>
      </c>
      <c r="K1087" s="10">
        <v>175.92</v>
      </c>
      <c r="L1087" s="25" t="str">
        <f>IF(Orders!$K1087&lt;=50,"Low",IF(Orders!$K1087&gt;=200000,"High","Medium"))</f>
        <v>Medium</v>
      </c>
    </row>
    <row r="1088" spans="1:12" x14ac:dyDescent="0.35">
      <c r="A1088" s="11">
        <v>7075</v>
      </c>
      <c r="B1088" s="13" t="s">
        <v>3239</v>
      </c>
      <c r="C1088" s="14">
        <v>43669</v>
      </c>
      <c r="D1088" s="14">
        <v>43674</v>
      </c>
      <c r="E1088" s="13" t="s">
        <v>19</v>
      </c>
      <c r="F1088" s="13" t="s">
        <v>2474</v>
      </c>
      <c r="G1088" s="15" t="str">
        <f>INDEX(Table12[[#This Row],[State]],MATCH(Orders!F1088,Table12[[#This Row],[Customer ID]],0))</f>
        <v>Texas</v>
      </c>
      <c r="H1088" s="13" t="s">
        <v>71</v>
      </c>
      <c r="I1088" s="15">
        <v>4</v>
      </c>
      <c r="J1088" s="13" t="s">
        <v>70</v>
      </c>
      <c r="K1088" s="16">
        <v>4752</v>
      </c>
      <c r="L1088" s="24" t="str">
        <f>IF(Orders!$K1088&lt;=50,"Low",IF(Orders!$K1088&gt;=200000,"High","Medium"))</f>
        <v>Medium</v>
      </c>
    </row>
    <row r="1089" spans="1:12" x14ac:dyDescent="0.35">
      <c r="A1089" s="12">
        <v>7076</v>
      </c>
      <c r="B1089" s="17" t="s">
        <v>3239</v>
      </c>
      <c r="C1089" s="18">
        <v>43669</v>
      </c>
      <c r="D1089" s="18">
        <v>43674</v>
      </c>
      <c r="E1089" s="17" t="s">
        <v>19</v>
      </c>
      <c r="F1089" s="17" t="s">
        <v>2474</v>
      </c>
      <c r="G1089" s="19" t="str">
        <f>INDEX(Table12[[#This Row],[State]],MATCH(Orders!F1089,Table12[[#This Row],[Customer ID]],0))</f>
        <v>Texas</v>
      </c>
      <c r="H1089" s="17" t="s">
        <v>3245</v>
      </c>
      <c r="I1089" s="19">
        <v>2</v>
      </c>
      <c r="J1089" s="17" t="s">
        <v>31</v>
      </c>
      <c r="K1089" s="10">
        <v>13344</v>
      </c>
      <c r="L1089" s="25" t="str">
        <f>IF(Orders!$K1089&lt;=50,"Low",IF(Orders!$K1089&gt;=200000,"High","Medium"))</f>
        <v>Medium</v>
      </c>
    </row>
    <row r="1090" spans="1:12" x14ac:dyDescent="0.35">
      <c r="A1090" s="11">
        <v>8705</v>
      </c>
      <c r="B1090" s="13" t="s">
        <v>3247</v>
      </c>
      <c r="C1090" s="14">
        <v>43669</v>
      </c>
      <c r="D1090" s="14">
        <v>43672</v>
      </c>
      <c r="E1090" s="13" t="s">
        <v>38</v>
      </c>
      <c r="F1090" s="13" t="s">
        <v>3248</v>
      </c>
      <c r="G1090" s="15" t="str">
        <f>INDEX(Table12[[#This Row],[State]],MATCH(Orders!F1090,Table12[[#This Row],[Customer ID]],0))</f>
        <v>Texas</v>
      </c>
      <c r="H1090" s="13" t="s">
        <v>3250</v>
      </c>
      <c r="I1090" s="15">
        <v>8</v>
      </c>
      <c r="J1090" s="13" t="s">
        <v>70</v>
      </c>
      <c r="K1090" s="16">
        <v>115136</v>
      </c>
      <c r="L1090" s="24" t="str">
        <f>IF(Orders!$K1090&lt;=50,"Low",IF(Orders!$K1090&gt;=200000,"High","Medium"))</f>
        <v>Medium</v>
      </c>
    </row>
    <row r="1091" spans="1:12" x14ac:dyDescent="0.35">
      <c r="A1091" s="12">
        <v>6762</v>
      </c>
      <c r="B1091" s="17" t="s">
        <v>3252</v>
      </c>
      <c r="C1091" s="18">
        <v>43670</v>
      </c>
      <c r="D1091" s="18">
        <v>43672</v>
      </c>
      <c r="E1091" s="17" t="s">
        <v>94</v>
      </c>
      <c r="F1091" s="17" t="s">
        <v>3253</v>
      </c>
      <c r="G1091" s="19" t="str">
        <f>INDEX(Table12[[#This Row],[State]],MATCH(Orders!F1091,Table12[[#This Row],[Customer ID]],0))</f>
        <v>New York</v>
      </c>
      <c r="H1091" s="17" t="s">
        <v>3255</v>
      </c>
      <c r="I1091" s="19">
        <v>2</v>
      </c>
      <c r="J1091" s="17" t="s">
        <v>70</v>
      </c>
      <c r="K1091" s="10">
        <v>253764</v>
      </c>
      <c r="L1091" s="25" t="str">
        <f>IF(Orders!$K1091&lt;=50,"Low",IF(Orders!$K1091&gt;=200000,"High","Medium"))</f>
        <v>High</v>
      </c>
    </row>
    <row r="1092" spans="1:12" x14ac:dyDescent="0.35">
      <c r="A1092" s="11">
        <v>8741</v>
      </c>
      <c r="B1092" s="13" t="s">
        <v>3257</v>
      </c>
      <c r="C1092" s="14">
        <v>43670</v>
      </c>
      <c r="D1092" s="14">
        <v>43671</v>
      </c>
      <c r="E1092" s="13" t="s">
        <v>38</v>
      </c>
      <c r="F1092" s="13" t="s">
        <v>3258</v>
      </c>
      <c r="G1092" s="15" t="str">
        <f>INDEX(Table12[[#This Row],[State]],MATCH(Orders!F1092,Table12[[#This Row],[Customer ID]],0))</f>
        <v>Louisiana</v>
      </c>
      <c r="H1092" s="13" t="s">
        <v>1652</v>
      </c>
      <c r="I1092" s="15">
        <v>5</v>
      </c>
      <c r="J1092" s="13" t="s">
        <v>70</v>
      </c>
      <c r="K1092" s="16">
        <v>73.2</v>
      </c>
      <c r="L1092" s="24" t="str">
        <f>IF(Orders!$K1092&lt;=50,"Low",IF(Orders!$K1092&gt;=200000,"High","Medium"))</f>
        <v>Medium</v>
      </c>
    </row>
    <row r="1093" spans="1:12" x14ac:dyDescent="0.35">
      <c r="A1093" s="12">
        <v>497</v>
      </c>
      <c r="B1093" s="17" t="s">
        <v>3260</v>
      </c>
      <c r="C1093" s="18">
        <v>43671</v>
      </c>
      <c r="D1093" s="18">
        <v>43677</v>
      </c>
      <c r="E1093" s="17" t="s">
        <v>19</v>
      </c>
      <c r="F1093" s="17" t="s">
        <v>2113</v>
      </c>
      <c r="G1093" s="19" t="str">
        <f>INDEX(Table12[[#This Row],[State]],MATCH(Orders!F1093,Table12[[#This Row],[Customer ID]],0))</f>
        <v>California</v>
      </c>
      <c r="H1093" s="17" t="s">
        <v>1137</v>
      </c>
      <c r="I1093" s="19">
        <v>8</v>
      </c>
      <c r="J1093" s="17" t="s">
        <v>70</v>
      </c>
      <c r="K1093" s="10">
        <v>119616</v>
      </c>
      <c r="L1093" s="25" t="str">
        <f>IF(Orders!$K1093&lt;=50,"Low",IF(Orders!$K1093&gt;=200000,"High","Medium"))</f>
        <v>Medium</v>
      </c>
    </row>
    <row r="1094" spans="1:12" x14ac:dyDescent="0.35">
      <c r="A1094" s="11">
        <v>498</v>
      </c>
      <c r="B1094" s="13" t="s">
        <v>3260</v>
      </c>
      <c r="C1094" s="14">
        <v>43671</v>
      </c>
      <c r="D1094" s="14">
        <v>43677</v>
      </c>
      <c r="E1094" s="13" t="s">
        <v>19</v>
      </c>
      <c r="F1094" s="13" t="s">
        <v>2113</v>
      </c>
      <c r="G1094" s="15" t="str">
        <f>INDEX(Table12[[#This Row],[State]],MATCH(Orders!F1094,Table12[[#This Row],[Customer ID]],0))</f>
        <v>California</v>
      </c>
      <c r="H1094" s="13" t="s">
        <v>994</v>
      </c>
      <c r="I1094" s="15">
        <v>4</v>
      </c>
      <c r="J1094" s="13" t="s">
        <v>31</v>
      </c>
      <c r="K1094" s="16">
        <v>255.76</v>
      </c>
      <c r="L1094" s="24" t="str">
        <f>IF(Orders!$K1094&lt;=50,"Low",IF(Orders!$K1094&gt;=200000,"High","Medium"))</f>
        <v>Medium</v>
      </c>
    </row>
    <row r="1095" spans="1:12" x14ac:dyDescent="0.35">
      <c r="A1095" s="12">
        <v>499</v>
      </c>
      <c r="B1095" s="17" t="s">
        <v>3260</v>
      </c>
      <c r="C1095" s="18">
        <v>43671</v>
      </c>
      <c r="D1095" s="18">
        <v>43677</v>
      </c>
      <c r="E1095" s="17" t="s">
        <v>19</v>
      </c>
      <c r="F1095" s="17" t="s">
        <v>2113</v>
      </c>
      <c r="G1095" s="19" t="str">
        <f>INDEX(Table12[[#This Row],[State]],MATCH(Orders!F1095,Table12[[#This Row],[Customer ID]],0))</f>
        <v>California</v>
      </c>
      <c r="H1095" s="17" t="s">
        <v>3262</v>
      </c>
      <c r="I1095" s="19">
        <v>2</v>
      </c>
      <c r="J1095" s="17" t="s">
        <v>70</v>
      </c>
      <c r="K1095" s="10">
        <v>241568</v>
      </c>
      <c r="L1095" s="25" t="str">
        <f>IF(Orders!$K1095&lt;=50,"Low",IF(Orders!$K1095&gt;=200000,"High","Medium"))</f>
        <v>High</v>
      </c>
    </row>
    <row r="1096" spans="1:12" x14ac:dyDescent="0.35">
      <c r="A1096" s="11">
        <v>500</v>
      </c>
      <c r="B1096" s="13" t="s">
        <v>3260</v>
      </c>
      <c r="C1096" s="14">
        <v>43671</v>
      </c>
      <c r="D1096" s="14">
        <v>43677</v>
      </c>
      <c r="E1096" s="13" t="s">
        <v>19</v>
      </c>
      <c r="F1096" s="13" t="s">
        <v>2113</v>
      </c>
      <c r="G1096" s="15" t="str">
        <f>INDEX(Table12[[#This Row],[State]],MATCH(Orders!F1096,Table12[[#This Row],[Customer ID]],0))</f>
        <v>California</v>
      </c>
      <c r="H1096" s="13" t="s">
        <v>3078</v>
      </c>
      <c r="I1096" s="15">
        <v>9</v>
      </c>
      <c r="J1096" s="13" t="s">
        <v>31</v>
      </c>
      <c r="K1096" s="16">
        <v>69.3</v>
      </c>
      <c r="L1096" s="24" t="str">
        <f>IF(Orders!$K1096&lt;=50,"Low",IF(Orders!$K1096&gt;=200000,"High","Medium"))</f>
        <v>Medium</v>
      </c>
    </row>
    <row r="1097" spans="1:12" x14ac:dyDescent="0.35">
      <c r="A1097" s="12">
        <v>1987</v>
      </c>
      <c r="B1097" s="17" t="s">
        <v>3264</v>
      </c>
      <c r="C1097" s="18">
        <v>43671</v>
      </c>
      <c r="D1097" s="18">
        <v>43673</v>
      </c>
      <c r="E1097" s="17" t="s">
        <v>38</v>
      </c>
      <c r="F1097" s="17" t="s">
        <v>311</v>
      </c>
      <c r="G1097" s="19" t="str">
        <f>INDEX(Table12[[#This Row],[State]],MATCH(Orders!F1097,Table12[[#This Row],[Customer ID]],0))</f>
        <v>Ohio</v>
      </c>
      <c r="H1097" s="17" t="s">
        <v>3265</v>
      </c>
      <c r="I1097" s="19">
        <v>4</v>
      </c>
      <c r="J1097" s="17" t="s">
        <v>36</v>
      </c>
      <c r="K1097" s="10">
        <v>1439976</v>
      </c>
      <c r="L1097" s="25" t="str">
        <f>IF(Orders!$K1097&lt;=50,"Low",IF(Orders!$K1097&gt;=200000,"High","Medium"))</f>
        <v>High</v>
      </c>
    </row>
    <row r="1098" spans="1:12" x14ac:dyDescent="0.35">
      <c r="A1098" s="11">
        <v>2156</v>
      </c>
      <c r="B1098" s="13" t="s">
        <v>3267</v>
      </c>
      <c r="C1098" s="14">
        <v>43671</v>
      </c>
      <c r="D1098" s="14">
        <v>43673</v>
      </c>
      <c r="E1098" s="13" t="s">
        <v>94</v>
      </c>
      <c r="F1098" s="13" t="s">
        <v>3268</v>
      </c>
      <c r="G1098" s="15" t="str">
        <f>INDEX(Table12[[#This Row],[State]],MATCH(Orders!F1098,Table12[[#This Row],[Customer ID]],0))</f>
        <v>California</v>
      </c>
      <c r="H1098" s="13" t="s">
        <v>2842</v>
      </c>
      <c r="I1098" s="15">
        <v>6</v>
      </c>
      <c r="J1098" s="13" t="s">
        <v>70</v>
      </c>
      <c r="K1098" s="16">
        <v>21.48</v>
      </c>
      <c r="L1098" s="24" t="str">
        <f>IF(Orders!$K1098&lt;=50,"Low",IF(Orders!$K1098&gt;=200000,"High","Medium"))</f>
        <v>Low</v>
      </c>
    </row>
    <row r="1099" spans="1:12" x14ac:dyDescent="0.35">
      <c r="A1099" s="12">
        <v>3010</v>
      </c>
      <c r="B1099" s="17" t="s">
        <v>3270</v>
      </c>
      <c r="C1099" s="18">
        <v>43671</v>
      </c>
      <c r="D1099" s="18">
        <v>43675</v>
      </c>
      <c r="E1099" s="17" t="s">
        <v>19</v>
      </c>
      <c r="F1099" s="17" t="s">
        <v>720</v>
      </c>
      <c r="G1099" s="19" t="str">
        <f>INDEX(Table12[[#This Row],[State]],MATCH(Orders!F1099,Table12[[#This Row],[Customer ID]],0))</f>
        <v>Ohio</v>
      </c>
      <c r="H1099" s="17" t="s">
        <v>3271</v>
      </c>
      <c r="I1099" s="19">
        <v>5</v>
      </c>
      <c r="J1099" s="17" t="s">
        <v>31</v>
      </c>
      <c r="K1099" s="10">
        <v>243.88</v>
      </c>
      <c r="L1099" s="25" t="str">
        <f>IF(Orders!$K1099&lt;=50,"Low",IF(Orders!$K1099&gt;=200000,"High","Medium"))</f>
        <v>Medium</v>
      </c>
    </row>
    <row r="1100" spans="1:12" x14ac:dyDescent="0.35">
      <c r="A1100" s="11">
        <v>3106</v>
      </c>
      <c r="B1100" s="13" t="s">
        <v>3273</v>
      </c>
      <c r="C1100" s="14">
        <v>43671</v>
      </c>
      <c r="D1100" s="14">
        <v>43675</v>
      </c>
      <c r="E1100" s="13" t="s">
        <v>19</v>
      </c>
      <c r="F1100" s="13" t="s">
        <v>3274</v>
      </c>
      <c r="G1100" s="15" t="str">
        <f>INDEX(Table12[[#This Row],[State]],MATCH(Orders!F1100,Table12[[#This Row],[Customer ID]],0))</f>
        <v>Texas</v>
      </c>
      <c r="H1100" s="13" t="s">
        <v>1788</v>
      </c>
      <c r="I1100" s="15">
        <v>4</v>
      </c>
      <c r="J1100" s="13" t="s">
        <v>36</v>
      </c>
      <c r="K1100" s="16">
        <v>15712</v>
      </c>
      <c r="L1100" s="24" t="str">
        <f>IF(Orders!$K1100&lt;=50,"Low",IF(Orders!$K1100&gt;=200000,"High","Medium"))</f>
        <v>Medium</v>
      </c>
    </row>
    <row r="1101" spans="1:12" x14ac:dyDescent="0.35">
      <c r="A1101" s="12">
        <v>3579</v>
      </c>
      <c r="B1101" s="17" t="s">
        <v>3276</v>
      </c>
      <c r="C1101" s="18">
        <v>43671</v>
      </c>
      <c r="D1101" s="18">
        <v>43675</v>
      </c>
      <c r="E1101" s="17" t="s">
        <v>19</v>
      </c>
      <c r="F1101" s="17" t="s">
        <v>3277</v>
      </c>
      <c r="G1101" s="19" t="str">
        <f>INDEX(Table12[[#This Row],[State]],MATCH(Orders!F1101,Table12[[#This Row],[Customer ID]],0))</f>
        <v>Mississippi</v>
      </c>
      <c r="H1101" s="17" t="s">
        <v>1844</v>
      </c>
      <c r="I1101" s="19">
        <v>1</v>
      </c>
      <c r="J1101" s="17" t="s">
        <v>36</v>
      </c>
      <c r="K1101" s="10">
        <v>7.89</v>
      </c>
      <c r="L1101" s="25" t="str">
        <f>IF(Orders!$K1101&lt;=50,"Low",IF(Orders!$K1101&gt;=200000,"High","Medium"))</f>
        <v>Low</v>
      </c>
    </row>
    <row r="1102" spans="1:12" x14ac:dyDescent="0.35">
      <c r="A1102" s="11">
        <v>3580</v>
      </c>
      <c r="B1102" s="13" t="s">
        <v>3276</v>
      </c>
      <c r="C1102" s="14">
        <v>43671</v>
      </c>
      <c r="D1102" s="14">
        <v>43675</v>
      </c>
      <c r="E1102" s="13" t="s">
        <v>19</v>
      </c>
      <c r="F1102" s="13" t="s">
        <v>3277</v>
      </c>
      <c r="G1102" s="15" t="str">
        <f>INDEX(Table12[[#This Row],[State]],MATCH(Orders!F1102,Table12[[#This Row],[Customer ID]],0))</f>
        <v>Mississippi</v>
      </c>
      <c r="H1102" s="13" t="s">
        <v>3279</v>
      </c>
      <c r="I1102" s="15">
        <v>5</v>
      </c>
      <c r="J1102" s="13" t="s">
        <v>31</v>
      </c>
      <c r="K1102" s="16">
        <v>65.5</v>
      </c>
      <c r="L1102" s="24" t="str">
        <f>IF(Orders!$K1102&lt;=50,"Low",IF(Orders!$K1102&gt;=200000,"High","Medium"))</f>
        <v>Medium</v>
      </c>
    </row>
    <row r="1103" spans="1:12" x14ac:dyDescent="0.35">
      <c r="A1103" s="12">
        <v>3581</v>
      </c>
      <c r="B1103" s="17" t="s">
        <v>3276</v>
      </c>
      <c r="C1103" s="18">
        <v>43671</v>
      </c>
      <c r="D1103" s="18">
        <v>43675</v>
      </c>
      <c r="E1103" s="17" t="s">
        <v>19</v>
      </c>
      <c r="F1103" s="17" t="s">
        <v>3277</v>
      </c>
      <c r="G1103" s="19" t="str">
        <f>INDEX(Table12[[#This Row],[State]],MATCH(Orders!F1103,Table12[[#This Row],[Customer ID]],0))</f>
        <v>Mississippi</v>
      </c>
      <c r="H1103" s="17" t="s">
        <v>768</v>
      </c>
      <c r="I1103" s="19">
        <v>8</v>
      </c>
      <c r="J1103" s="17" t="s">
        <v>31</v>
      </c>
      <c r="K1103" s="10">
        <v>2430.08</v>
      </c>
      <c r="L1103" s="25" t="str">
        <f>IF(Orders!$K1103&lt;=50,"Low",IF(Orders!$K1103&gt;=200000,"High","Medium"))</f>
        <v>Medium</v>
      </c>
    </row>
    <row r="1104" spans="1:12" x14ac:dyDescent="0.35">
      <c r="A1104" s="11">
        <v>5244</v>
      </c>
      <c r="B1104" s="13" t="s">
        <v>3281</v>
      </c>
      <c r="C1104" s="14">
        <v>43671</v>
      </c>
      <c r="D1104" s="14">
        <v>43672</v>
      </c>
      <c r="E1104" s="13" t="s">
        <v>38</v>
      </c>
      <c r="F1104" s="13" t="s">
        <v>3282</v>
      </c>
      <c r="G1104" s="15" t="str">
        <f>INDEX(Table12[[#This Row],[State]],MATCH(Orders!F1104,Table12[[#This Row],[Customer ID]],0))</f>
        <v>Virginia</v>
      </c>
      <c r="H1104" s="13" t="s">
        <v>3284</v>
      </c>
      <c r="I1104" s="15">
        <v>1</v>
      </c>
      <c r="J1104" s="13" t="s">
        <v>31</v>
      </c>
      <c r="K1104" s="16">
        <v>10.44</v>
      </c>
      <c r="L1104" s="24" t="str">
        <f>IF(Orders!$K1104&lt;=50,"Low",IF(Orders!$K1104&gt;=200000,"High","Medium"))</f>
        <v>Low</v>
      </c>
    </row>
    <row r="1105" spans="1:12" x14ac:dyDescent="0.35">
      <c r="A1105" s="12">
        <v>5446</v>
      </c>
      <c r="B1105" s="17" t="s">
        <v>3286</v>
      </c>
      <c r="C1105" s="18">
        <v>43671</v>
      </c>
      <c r="D1105" s="18">
        <v>43675</v>
      </c>
      <c r="E1105" s="17" t="s">
        <v>19</v>
      </c>
      <c r="F1105" s="17" t="s">
        <v>227</v>
      </c>
      <c r="G1105" s="19" t="str">
        <f>INDEX(Table12[[#This Row],[State]],MATCH(Orders!F1105,Table12[[#This Row],[Customer ID]],0))</f>
        <v>Texas</v>
      </c>
      <c r="H1105" s="17" t="s">
        <v>200</v>
      </c>
      <c r="I1105" s="19">
        <v>1</v>
      </c>
      <c r="J1105" s="17" t="s">
        <v>70</v>
      </c>
      <c r="K1105" s="10">
        <v>20936</v>
      </c>
      <c r="L1105" s="25" t="str">
        <f>IF(Orders!$K1105&lt;=50,"Low",IF(Orders!$K1105&gt;=200000,"High","Medium"))</f>
        <v>Medium</v>
      </c>
    </row>
    <row r="1106" spans="1:12" x14ac:dyDescent="0.35">
      <c r="A1106" s="11">
        <v>8309</v>
      </c>
      <c r="B1106" s="13" t="s">
        <v>3287</v>
      </c>
      <c r="C1106" s="14">
        <v>43671</v>
      </c>
      <c r="D1106" s="14">
        <v>43671</v>
      </c>
      <c r="E1106" s="13" t="s">
        <v>208</v>
      </c>
      <c r="F1106" s="13" t="s">
        <v>1349</v>
      </c>
      <c r="G1106" s="15" t="str">
        <f>INDEX(Table12[[#This Row],[State]],MATCH(Orders!F1106,Table12[[#This Row],[Customer ID]],0))</f>
        <v>California</v>
      </c>
      <c r="H1106" s="13" t="s">
        <v>3288</v>
      </c>
      <c r="I1106" s="15">
        <v>9</v>
      </c>
      <c r="J1106" s="13" t="s">
        <v>36</v>
      </c>
      <c r="K1106" s="16">
        <v>37.17</v>
      </c>
      <c r="L1106" s="24" t="str">
        <f>IF(Orders!$K1106&lt;=50,"Low",IF(Orders!$K1106&gt;=200000,"High","Medium"))</f>
        <v>Low</v>
      </c>
    </row>
    <row r="1107" spans="1:12" x14ac:dyDescent="0.35">
      <c r="A1107" s="12">
        <v>9891</v>
      </c>
      <c r="B1107" s="17" t="s">
        <v>3290</v>
      </c>
      <c r="C1107" s="18">
        <v>43671</v>
      </c>
      <c r="D1107" s="18">
        <v>43674</v>
      </c>
      <c r="E1107" s="17" t="s">
        <v>94</v>
      </c>
      <c r="F1107" s="17" t="s">
        <v>2204</v>
      </c>
      <c r="G1107" s="19" t="str">
        <f>INDEX(Table12[[#This Row],[State]],MATCH(Orders!F1107,Table12[[#This Row],[Customer ID]],0))</f>
        <v>Wisconsin</v>
      </c>
      <c r="H1107" s="17" t="s">
        <v>640</v>
      </c>
      <c r="I1107" s="19">
        <v>2</v>
      </c>
      <c r="J1107" s="17" t="s">
        <v>70</v>
      </c>
      <c r="K1107" s="10">
        <v>20.62</v>
      </c>
      <c r="L1107" s="25" t="str">
        <f>IF(Orders!$K1107&lt;=50,"Low",IF(Orders!$K1107&gt;=200000,"High","Medium"))</f>
        <v>Low</v>
      </c>
    </row>
    <row r="1108" spans="1:12" x14ac:dyDescent="0.35">
      <c r="A1108" s="11">
        <v>9892</v>
      </c>
      <c r="B1108" s="13" t="s">
        <v>3290</v>
      </c>
      <c r="C1108" s="14">
        <v>43671</v>
      </c>
      <c r="D1108" s="14">
        <v>43674</v>
      </c>
      <c r="E1108" s="13" t="s">
        <v>94</v>
      </c>
      <c r="F1108" s="13" t="s">
        <v>2204</v>
      </c>
      <c r="G1108" s="15" t="str">
        <f>INDEX(Table12[[#This Row],[State]],MATCH(Orders!F1108,Table12[[#This Row],[Customer ID]],0))</f>
        <v>Wisconsin</v>
      </c>
      <c r="H1108" s="13" t="s">
        <v>3291</v>
      </c>
      <c r="I1108" s="15">
        <v>7</v>
      </c>
      <c r="J1108" s="13" t="s">
        <v>36</v>
      </c>
      <c r="K1108" s="16">
        <v>124.25</v>
      </c>
      <c r="L1108" s="24" t="str">
        <f>IF(Orders!$K1108&lt;=50,"Low",IF(Orders!$K1108&gt;=200000,"High","Medium"))</f>
        <v>Medium</v>
      </c>
    </row>
    <row r="1109" spans="1:12" x14ac:dyDescent="0.35">
      <c r="A1109" s="12">
        <v>9893</v>
      </c>
      <c r="B1109" s="17" t="s">
        <v>3290</v>
      </c>
      <c r="C1109" s="18">
        <v>43671</v>
      </c>
      <c r="D1109" s="18">
        <v>43674</v>
      </c>
      <c r="E1109" s="17" t="s">
        <v>94</v>
      </c>
      <c r="F1109" s="17" t="s">
        <v>2204</v>
      </c>
      <c r="G1109" s="19" t="str">
        <f>INDEX(Table12[[#This Row],[State]],MATCH(Orders!F1109,Table12[[#This Row],[Customer ID]],0))</f>
        <v>Wisconsin</v>
      </c>
      <c r="H1109" s="17" t="s">
        <v>3039</v>
      </c>
      <c r="I1109" s="19">
        <v>5</v>
      </c>
      <c r="J1109" s="17" t="s">
        <v>31</v>
      </c>
      <c r="K1109" s="10">
        <v>297.55</v>
      </c>
      <c r="L1109" s="25" t="str">
        <f>IF(Orders!$K1109&lt;=50,"Low",IF(Orders!$K1109&gt;=200000,"High","Medium"))</f>
        <v>Medium</v>
      </c>
    </row>
    <row r="1110" spans="1:12" x14ac:dyDescent="0.35">
      <c r="A1110" s="11">
        <v>9894</v>
      </c>
      <c r="B1110" s="13" t="s">
        <v>3290</v>
      </c>
      <c r="C1110" s="14">
        <v>43671</v>
      </c>
      <c r="D1110" s="14">
        <v>43674</v>
      </c>
      <c r="E1110" s="13" t="s">
        <v>94</v>
      </c>
      <c r="F1110" s="13" t="s">
        <v>2204</v>
      </c>
      <c r="G1110" s="15" t="str">
        <f>INDEX(Table12[[#This Row],[State]],MATCH(Orders!F1110,Table12[[#This Row],[Customer ID]],0))</f>
        <v>Wisconsin</v>
      </c>
      <c r="H1110" s="13" t="s">
        <v>3293</v>
      </c>
      <c r="I1110" s="15">
        <v>4</v>
      </c>
      <c r="J1110" s="13" t="s">
        <v>70</v>
      </c>
      <c r="K1110" s="16">
        <v>403.56</v>
      </c>
      <c r="L1110" s="24" t="str">
        <f>IF(Orders!$K1110&lt;=50,"Low",IF(Orders!$K1110&gt;=200000,"High","Medium"))</f>
        <v>Medium</v>
      </c>
    </row>
    <row r="1111" spans="1:12" x14ac:dyDescent="0.35">
      <c r="A1111" s="12">
        <v>9895</v>
      </c>
      <c r="B1111" s="17" t="s">
        <v>3290</v>
      </c>
      <c r="C1111" s="18">
        <v>43671</v>
      </c>
      <c r="D1111" s="18">
        <v>43674</v>
      </c>
      <c r="E1111" s="17" t="s">
        <v>94</v>
      </c>
      <c r="F1111" s="17" t="s">
        <v>2204</v>
      </c>
      <c r="G1111" s="19" t="str">
        <f>INDEX(Table12[[#This Row],[State]],MATCH(Orders!F1111,Table12[[#This Row],[Customer ID]],0))</f>
        <v>Wisconsin</v>
      </c>
      <c r="H1111" s="17" t="s">
        <v>3295</v>
      </c>
      <c r="I1111" s="19">
        <v>5</v>
      </c>
      <c r="J1111" s="17" t="s">
        <v>31</v>
      </c>
      <c r="K1111" s="10">
        <v>95.2</v>
      </c>
      <c r="L1111" s="25" t="str">
        <f>IF(Orders!$K1111&lt;=50,"Low",IF(Orders!$K1111&gt;=200000,"High","Medium"))</f>
        <v>Medium</v>
      </c>
    </row>
    <row r="1112" spans="1:12" x14ac:dyDescent="0.35">
      <c r="A1112" s="11">
        <v>5679</v>
      </c>
      <c r="B1112" s="13" t="s">
        <v>3297</v>
      </c>
      <c r="C1112" s="14">
        <v>43674</v>
      </c>
      <c r="D1112" s="14">
        <v>43680</v>
      </c>
      <c r="E1112" s="13" t="s">
        <v>19</v>
      </c>
      <c r="F1112" s="13" t="s">
        <v>3298</v>
      </c>
      <c r="G1112" s="15" t="str">
        <f>INDEX(Table12[[#This Row],[State]],MATCH(Orders!F1112,Table12[[#This Row],[Customer ID]],0))</f>
        <v>Michigan</v>
      </c>
      <c r="H1112" s="13" t="s">
        <v>3301</v>
      </c>
      <c r="I1112" s="15">
        <v>7</v>
      </c>
      <c r="J1112" s="13" t="s">
        <v>70</v>
      </c>
      <c r="K1112" s="16">
        <v>20.440000000000001</v>
      </c>
      <c r="L1112" s="24" t="str">
        <f>IF(Orders!$K1112&lt;=50,"Low",IF(Orders!$K1112&gt;=200000,"High","Medium"))</f>
        <v>Low</v>
      </c>
    </row>
    <row r="1113" spans="1:12" x14ac:dyDescent="0.35">
      <c r="A1113" s="12">
        <v>5680</v>
      </c>
      <c r="B1113" s="17" t="s">
        <v>3297</v>
      </c>
      <c r="C1113" s="18">
        <v>43674</v>
      </c>
      <c r="D1113" s="18">
        <v>43680</v>
      </c>
      <c r="E1113" s="17" t="s">
        <v>19</v>
      </c>
      <c r="F1113" s="17" t="s">
        <v>3298</v>
      </c>
      <c r="G1113" s="19" t="str">
        <f>INDEX(Table12[[#This Row],[State]],MATCH(Orders!F1113,Table12[[#This Row],[Customer ID]],0))</f>
        <v>Michigan</v>
      </c>
      <c r="H1113" s="17" t="s">
        <v>3302</v>
      </c>
      <c r="I1113" s="19">
        <v>2</v>
      </c>
      <c r="J1113" s="17" t="s">
        <v>36</v>
      </c>
      <c r="K1113" s="10">
        <v>109.92</v>
      </c>
      <c r="L1113" s="25" t="str">
        <f>IF(Orders!$K1113&lt;=50,"Low",IF(Orders!$K1113&gt;=200000,"High","Medium"))</f>
        <v>Medium</v>
      </c>
    </row>
    <row r="1114" spans="1:12" x14ac:dyDescent="0.35">
      <c r="A1114" s="11">
        <v>6927</v>
      </c>
      <c r="B1114" s="13" t="s">
        <v>3304</v>
      </c>
      <c r="C1114" s="14">
        <v>43674</v>
      </c>
      <c r="D1114" s="14">
        <v>43680</v>
      </c>
      <c r="E1114" s="13" t="s">
        <v>19</v>
      </c>
      <c r="F1114" s="13" t="s">
        <v>3305</v>
      </c>
      <c r="G1114" s="15" t="str">
        <f>INDEX(Table12[[#This Row],[State]],MATCH(Orders!F1114,Table12[[#This Row],[Customer ID]],0))</f>
        <v>California</v>
      </c>
      <c r="H1114" s="13" t="s">
        <v>3307</v>
      </c>
      <c r="I1114" s="15">
        <v>3</v>
      </c>
      <c r="J1114" s="13" t="s">
        <v>70</v>
      </c>
      <c r="K1114" s="16">
        <v>18.899999999999999</v>
      </c>
      <c r="L1114" s="24" t="str">
        <f>IF(Orders!$K1114&lt;=50,"Low",IF(Orders!$K1114&gt;=200000,"High","Medium"))</f>
        <v>Low</v>
      </c>
    </row>
    <row r="1115" spans="1:12" x14ac:dyDescent="0.35">
      <c r="A1115" s="12">
        <v>8632</v>
      </c>
      <c r="B1115" s="17" t="s">
        <v>3309</v>
      </c>
      <c r="C1115" s="18">
        <v>43674</v>
      </c>
      <c r="D1115" s="18">
        <v>43675</v>
      </c>
      <c r="E1115" s="17" t="s">
        <v>38</v>
      </c>
      <c r="F1115" s="17" t="s">
        <v>2545</v>
      </c>
      <c r="G1115" s="19" t="str">
        <f>INDEX(Table12[[#This Row],[State]],MATCH(Orders!F1115,Table12[[#This Row],[Customer ID]],0))</f>
        <v>Pennsylvania</v>
      </c>
      <c r="H1115" s="17" t="s">
        <v>1037</v>
      </c>
      <c r="I1115" s="19">
        <v>5</v>
      </c>
      <c r="J1115" s="17" t="s">
        <v>31</v>
      </c>
      <c r="K1115" s="10">
        <v>177.45</v>
      </c>
      <c r="L1115" s="25" t="str">
        <f>IF(Orders!$K1115&lt;=50,"Low",IF(Orders!$K1115&gt;=200000,"High","Medium"))</f>
        <v>Medium</v>
      </c>
    </row>
    <row r="1116" spans="1:12" x14ac:dyDescent="0.35">
      <c r="A1116" s="11">
        <v>8633</v>
      </c>
      <c r="B1116" s="13" t="s">
        <v>3309</v>
      </c>
      <c r="C1116" s="14">
        <v>43674</v>
      </c>
      <c r="D1116" s="14">
        <v>43675</v>
      </c>
      <c r="E1116" s="13" t="s">
        <v>38</v>
      </c>
      <c r="F1116" s="13" t="s">
        <v>2545</v>
      </c>
      <c r="G1116" s="15" t="str">
        <f>INDEX(Table12[[#This Row],[State]],MATCH(Orders!F1116,Table12[[#This Row],[Customer ID]],0))</f>
        <v>Pennsylvania</v>
      </c>
      <c r="H1116" s="13" t="s">
        <v>3311</v>
      </c>
      <c r="I1116" s="15">
        <v>6</v>
      </c>
      <c r="J1116" s="13" t="s">
        <v>31</v>
      </c>
      <c r="K1116" s="16">
        <v>1369764</v>
      </c>
      <c r="L1116" s="24" t="str">
        <f>IF(Orders!$K1116&lt;=50,"Low",IF(Orders!$K1116&gt;=200000,"High","Medium"))</f>
        <v>High</v>
      </c>
    </row>
    <row r="1117" spans="1:12" x14ac:dyDescent="0.35">
      <c r="A1117" s="12">
        <v>8634</v>
      </c>
      <c r="B1117" s="17" t="s">
        <v>3309</v>
      </c>
      <c r="C1117" s="18">
        <v>43674</v>
      </c>
      <c r="D1117" s="18">
        <v>43675</v>
      </c>
      <c r="E1117" s="17" t="s">
        <v>38</v>
      </c>
      <c r="F1117" s="17" t="s">
        <v>2545</v>
      </c>
      <c r="G1117" s="19" t="str">
        <f>INDEX(Table12[[#This Row],[State]],MATCH(Orders!F1117,Table12[[#This Row],[Customer ID]],0))</f>
        <v>Pennsylvania</v>
      </c>
      <c r="H1117" s="17" t="s">
        <v>3313</v>
      </c>
      <c r="I1117" s="19">
        <v>3</v>
      </c>
      <c r="J1117" s="17" t="s">
        <v>31</v>
      </c>
      <c r="K1117" s="10">
        <v>9.48</v>
      </c>
      <c r="L1117" s="25" t="str">
        <f>IF(Orders!$K1117&lt;=50,"Low",IF(Orders!$K1117&gt;=200000,"High","Medium"))</f>
        <v>Low</v>
      </c>
    </row>
    <row r="1118" spans="1:12" x14ac:dyDescent="0.35">
      <c r="A1118" s="11">
        <v>9592</v>
      </c>
      <c r="B1118" s="13" t="s">
        <v>3315</v>
      </c>
      <c r="C1118" s="14">
        <v>43674</v>
      </c>
      <c r="D1118" s="14">
        <v>43678</v>
      </c>
      <c r="E1118" s="13" t="s">
        <v>19</v>
      </c>
      <c r="F1118" s="13" t="s">
        <v>1896</v>
      </c>
      <c r="G1118" s="15" t="str">
        <f>INDEX(Table12[[#This Row],[State]],MATCH(Orders!F1118,Table12[[#This Row],[Customer ID]],0))</f>
        <v>Texas</v>
      </c>
      <c r="H1118" s="13" t="s">
        <v>1155</v>
      </c>
      <c r="I1118" s="15">
        <v>5</v>
      </c>
      <c r="J1118" s="13" t="s">
        <v>36</v>
      </c>
      <c r="K1118" s="16">
        <v>24.7</v>
      </c>
      <c r="L1118" s="24" t="str">
        <f>IF(Orders!$K1118&lt;=50,"Low",IF(Orders!$K1118&gt;=200000,"High","Medium"))</f>
        <v>Low</v>
      </c>
    </row>
    <row r="1119" spans="1:12" x14ac:dyDescent="0.35">
      <c r="A1119" s="12">
        <v>9593</v>
      </c>
      <c r="B1119" s="17" t="s">
        <v>3315</v>
      </c>
      <c r="C1119" s="18">
        <v>43674</v>
      </c>
      <c r="D1119" s="18">
        <v>43678</v>
      </c>
      <c r="E1119" s="17" t="s">
        <v>19</v>
      </c>
      <c r="F1119" s="17" t="s">
        <v>1896</v>
      </c>
      <c r="G1119" s="19" t="str">
        <f>INDEX(Table12[[#This Row],[State]],MATCH(Orders!F1119,Table12[[#This Row],[Customer ID]],0))</f>
        <v>Texas</v>
      </c>
      <c r="H1119" s="17" t="s">
        <v>3316</v>
      </c>
      <c r="I1119" s="19">
        <v>5</v>
      </c>
      <c r="J1119" s="17" t="s">
        <v>31</v>
      </c>
      <c r="K1119" s="10">
        <v>302.72000000000003</v>
      </c>
      <c r="L1119" s="25" t="str">
        <f>IF(Orders!$K1119&lt;=50,"Low",IF(Orders!$K1119&gt;=200000,"High","Medium"))</f>
        <v>Medium</v>
      </c>
    </row>
    <row r="1120" spans="1:12" x14ac:dyDescent="0.35">
      <c r="A1120" s="11">
        <v>3445</v>
      </c>
      <c r="B1120" s="13" t="s">
        <v>3318</v>
      </c>
      <c r="C1120" s="14">
        <v>43675</v>
      </c>
      <c r="D1120" s="14">
        <v>43679</v>
      </c>
      <c r="E1120" s="13" t="s">
        <v>19</v>
      </c>
      <c r="F1120" s="13" t="s">
        <v>123</v>
      </c>
      <c r="G1120" s="15" t="str">
        <f>INDEX(Table12[[#This Row],[State]],MATCH(Orders!F1120,Table12[[#This Row],[Customer ID]],0))</f>
        <v>Pennsylvania</v>
      </c>
      <c r="H1120" s="13" t="s">
        <v>2804</v>
      </c>
      <c r="I1120" s="15">
        <v>2</v>
      </c>
      <c r="J1120" s="13" t="s">
        <v>36</v>
      </c>
      <c r="K1120" s="16">
        <v>84784</v>
      </c>
      <c r="L1120" s="24" t="str">
        <f>IF(Orders!$K1120&lt;=50,"Low",IF(Orders!$K1120&gt;=200000,"High","Medium"))</f>
        <v>Medium</v>
      </c>
    </row>
    <row r="1121" spans="1:12" x14ac:dyDescent="0.35">
      <c r="A1121" s="12">
        <v>4879</v>
      </c>
      <c r="B1121" s="17" t="s">
        <v>3319</v>
      </c>
      <c r="C1121" s="18">
        <v>43675</v>
      </c>
      <c r="D1121" s="18">
        <v>43677</v>
      </c>
      <c r="E1121" s="17" t="s">
        <v>38</v>
      </c>
      <c r="F1121" s="17" t="s">
        <v>3320</v>
      </c>
      <c r="G1121" s="19" t="str">
        <f>INDEX(Table12[[#This Row],[State]],MATCH(Orders!F1121,Table12[[#This Row],[Customer ID]],0))</f>
        <v>Florida</v>
      </c>
      <c r="H1121" s="17" t="s">
        <v>3323</v>
      </c>
      <c r="I1121" s="19">
        <v>3</v>
      </c>
      <c r="J1121" s="17" t="s">
        <v>36</v>
      </c>
      <c r="K1121" s="10">
        <v>2214</v>
      </c>
      <c r="L1121" s="25" t="str">
        <f>IF(Orders!$K1121&lt;=50,"Low",IF(Orders!$K1121&gt;=200000,"High","Medium"))</f>
        <v>Medium</v>
      </c>
    </row>
    <row r="1122" spans="1:12" x14ac:dyDescent="0.35">
      <c r="A1122" s="11">
        <v>8649</v>
      </c>
      <c r="B1122" s="13" t="s">
        <v>3325</v>
      </c>
      <c r="C1122" s="14">
        <v>43675</v>
      </c>
      <c r="D1122" s="14">
        <v>43680</v>
      </c>
      <c r="E1122" s="13" t="s">
        <v>19</v>
      </c>
      <c r="F1122" s="13" t="s">
        <v>3326</v>
      </c>
      <c r="G1122" s="15" t="str">
        <f>INDEX(Table12[[#This Row],[State]],MATCH(Orders!F1122,Table12[[#This Row],[Customer ID]],0))</f>
        <v>North Carolina</v>
      </c>
      <c r="H1122" s="13" t="s">
        <v>3328</v>
      </c>
      <c r="I1122" s="15">
        <v>5</v>
      </c>
      <c r="J1122" s="13" t="s">
        <v>31</v>
      </c>
      <c r="K1122" s="16">
        <v>704.76</v>
      </c>
      <c r="L1122" s="24" t="str">
        <f>IF(Orders!$K1122&lt;=50,"Low",IF(Orders!$K1122&gt;=200000,"High","Medium"))</f>
        <v>Medium</v>
      </c>
    </row>
    <row r="1123" spans="1:12" x14ac:dyDescent="0.35">
      <c r="A1123" s="12">
        <v>8650</v>
      </c>
      <c r="B1123" s="17" t="s">
        <v>3325</v>
      </c>
      <c r="C1123" s="18">
        <v>43675</v>
      </c>
      <c r="D1123" s="18">
        <v>43680</v>
      </c>
      <c r="E1123" s="17" t="s">
        <v>19</v>
      </c>
      <c r="F1123" s="17" t="s">
        <v>3326</v>
      </c>
      <c r="G1123" s="19" t="str">
        <f>INDEX(Table12[[#This Row],[State]],MATCH(Orders!F1123,Table12[[#This Row],[Customer ID]],0))</f>
        <v>North Carolina</v>
      </c>
      <c r="H1123" s="17" t="s">
        <v>3330</v>
      </c>
      <c r="I1123" s="19">
        <v>3</v>
      </c>
      <c r="J1123" s="17" t="s">
        <v>36</v>
      </c>
      <c r="K1123" s="10">
        <v>27396</v>
      </c>
      <c r="L1123" s="25" t="str">
        <f>IF(Orders!$K1123&lt;=50,"Low",IF(Orders!$K1123&gt;=200000,"High","Medium"))</f>
        <v>Medium</v>
      </c>
    </row>
    <row r="1124" spans="1:12" x14ac:dyDescent="0.35">
      <c r="A1124" s="11">
        <v>2174</v>
      </c>
      <c r="B1124" s="13" t="s">
        <v>3332</v>
      </c>
      <c r="C1124" s="14">
        <v>43676</v>
      </c>
      <c r="D1124" s="14">
        <v>43681</v>
      </c>
      <c r="E1124" s="13" t="s">
        <v>19</v>
      </c>
      <c r="F1124" s="13" t="s">
        <v>3333</v>
      </c>
      <c r="G1124" s="15" t="str">
        <f>INDEX(Table12[[#This Row],[State]],MATCH(Orders!F1124,Table12[[#This Row],[Customer ID]],0))</f>
        <v>Texas</v>
      </c>
      <c r="H1124" s="13" t="s">
        <v>1018</v>
      </c>
      <c r="I1124" s="15">
        <v>3</v>
      </c>
      <c r="J1124" s="13" t="s">
        <v>70</v>
      </c>
      <c r="K1124" s="16">
        <v>9264</v>
      </c>
      <c r="L1124" s="24" t="str">
        <f>IF(Orders!$K1124&lt;=50,"Low",IF(Orders!$K1124&gt;=200000,"High","Medium"))</f>
        <v>Medium</v>
      </c>
    </row>
    <row r="1125" spans="1:12" x14ac:dyDescent="0.35">
      <c r="A1125" s="12">
        <v>7455</v>
      </c>
      <c r="B1125" s="17" t="s">
        <v>3335</v>
      </c>
      <c r="C1125" s="18">
        <v>43676</v>
      </c>
      <c r="D1125" s="18">
        <v>43681</v>
      </c>
      <c r="E1125" s="17" t="s">
        <v>19</v>
      </c>
      <c r="F1125" s="17" t="s">
        <v>2932</v>
      </c>
      <c r="G1125" s="19" t="str">
        <f>INDEX(Table12[[#This Row],[State]],MATCH(Orders!F1125,Table12[[#This Row],[Customer ID]],0))</f>
        <v>Illinois</v>
      </c>
      <c r="H1125" s="17" t="s">
        <v>3336</v>
      </c>
      <c r="I1125" s="19">
        <v>4</v>
      </c>
      <c r="J1125" s="17" t="s">
        <v>70</v>
      </c>
      <c r="K1125" s="10">
        <v>9248</v>
      </c>
      <c r="L1125" s="25" t="str">
        <f>IF(Orders!$K1125&lt;=50,"Low",IF(Orders!$K1125&gt;=200000,"High","Medium"))</f>
        <v>Medium</v>
      </c>
    </row>
    <row r="1126" spans="1:12" x14ac:dyDescent="0.35">
      <c r="A1126" s="11">
        <v>7456</v>
      </c>
      <c r="B1126" s="13" t="s">
        <v>3335</v>
      </c>
      <c r="C1126" s="14">
        <v>43676</v>
      </c>
      <c r="D1126" s="14">
        <v>43681</v>
      </c>
      <c r="E1126" s="13" t="s">
        <v>19</v>
      </c>
      <c r="F1126" s="13" t="s">
        <v>2932</v>
      </c>
      <c r="G1126" s="15" t="str">
        <f>INDEX(Table12[[#This Row],[State]],MATCH(Orders!F1126,Table12[[#This Row],[Customer ID]],0))</f>
        <v>Illinois</v>
      </c>
      <c r="H1126" s="13" t="s">
        <v>1631</v>
      </c>
      <c r="I1126" s="15">
        <v>2</v>
      </c>
      <c r="J1126" s="13" t="s">
        <v>70</v>
      </c>
      <c r="K1126" s="16">
        <v>1036624</v>
      </c>
      <c r="L1126" s="24" t="str">
        <f>IF(Orders!$K1126&lt;=50,"Low",IF(Orders!$K1126&gt;=200000,"High","Medium"))</f>
        <v>High</v>
      </c>
    </row>
    <row r="1127" spans="1:12" x14ac:dyDescent="0.35">
      <c r="A1127" s="12">
        <v>7908</v>
      </c>
      <c r="B1127" s="17" t="s">
        <v>3338</v>
      </c>
      <c r="C1127" s="18">
        <v>43676</v>
      </c>
      <c r="D1127" s="18">
        <v>43679</v>
      </c>
      <c r="E1127" s="17" t="s">
        <v>38</v>
      </c>
      <c r="F1127" s="17" t="s">
        <v>817</v>
      </c>
      <c r="G1127" s="19" t="str">
        <f>INDEX(Table12[[#This Row],[State]],MATCH(Orders!F1127,Table12[[#This Row],[Customer ID]],0))</f>
        <v>California</v>
      </c>
      <c r="H1127" s="17" t="s">
        <v>3339</v>
      </c>
      <c r="I1127" s="19">
        <v>2</v>
      </c>
      <c r="J1127" s="17" t="s">
        <v>70</v>
      </c>
      <c r="K1127" s="10">
        <v>715.64</v>
      </c>
      <c r="L1127" s="25" t="str">
        <f>IF(Orders!$K1127&lt;=50,"Low",IF(Orders!$K1127&gt;=200000,"High","Medium"))</f>
        <v>Medium</v>
      </c>
    </row>
    <row r="1128" spans="1:12" x14ac:dyDescent="0.35">
      <c r="A1128" s="11">
        <v>4672</v>
      </c>
      <c r="B1128" s="13" t="s">
        <v>3341</v>
      </c>
      <c r="C1128" s="14">
        <v>43677</v>
      </c>
      <c r="D1128" s="14">
        <v>43683</v>
      </c>
      <c r="E1128" s="13" t="s">
        <v>19</v>
      </c>
      <c r="F1128" s="13" t="s">
        <v>2227</v>
      </c>
      <c r="G1128" s="15" t="str">
        <f>INDEX(Table12[[#This Row],[State]],MATCH(Orders!F1128,Table12[[#This Row],[Customer ID]],0))</f>
        <v>Michigan</v>
      </c>
      <c r="H1128" s="13" t="s">
        <v>3342</v>
      </c>
      <c r="I1128" s="15">
        <v>4</v>
      </c>
      <c r="J1128" s="13" t="s">
        <v>31</v>
      </c>
      <c r="K1128" s="16">
        <v>283.14</v>
      </c>
      <c r="L1128" s="24" t="str">
        <f>IF(Orders!$K1128&lt;=50,"Low",IF(Orders!$K1128&gt;=200000,"High","Medium"))</f>
        <v>Medium</v>
      </c>
    </row>
    <row r="1129" spans="1:12" x14ac:dyDescent="0.35">
      <c r="A1129" s="12">
        <v>4673</v>
      </c>
      <c r="B1129" s="17" t="s">
        <v>3341</v>
      </c>
      <c r="C1129" s="18">
        <v>43677</v>
      </c>
      <c r="D1129" s="18">
        <v>43683</v>
      </c>
      <c r="E1129" s="17" t="s">
        <v>19</v>
      </c>
      <c r="F1129" s="17" t="s">
        <v>2227</v>
      </c>
      <c r="G1129" s="19" t="str">
        <f>INDEX(Table12[[#This Row],[State]],MATCH(Orders!F1129,Table12[[#This Row],[Customer ID]],0))</f>
        <v>Michigan</v>
      </c>
      <c r="H1129" s="17" t="s">
        <v>3344</v>
      </c>
      <c r="I1129" s="19">
        <v>4</v>
      </c>
      <c r="J1129" s="17" t="s">
        <v>31</v>
      </c>
      <c r="K1129" s="10">
        <v>635.96</v>
      </c>
      <c r="L1129" s="25" t="str">
        <f>IF(Orders!$K1129&lt;=50,"Low",IF(Orders!$K1129&gt;=200000,"High","Medium"))</f>
        <v>Medium</v>
      </c>
    </row>
    <row r="1130" spans="1:12" x14ac:dyDescent="0.35">
      <c r="A1130" s="11">
        <v>4674</v>
      </c>
      <c r="B1130" s="13" t="s">
        <v>3341</v>
      </c>
      <c r="C1130" s="14">
        <v>43677</v>
      </c>
      <c r="D1130" s="14">
        <v>43683</v>
      </c>
      <c r="E1130" s="13" t="s">
        <v>19</v>
      </c>
      <c r="F1130" s="13" t="s">
        <v>2227</v>
      </c>
      <c r="G1130" s="15" t="str">
        <f>INDEX(Table12[[#This Row],[State]],MATCH(Orders!F1130,Table12[[#This Row],[Customer ID]],0))</f>
        <v>Michigan</v>
      </c>
      <c r="H1130" s="13" t="s">
        <v>3346</v>
      </c>
      <c r="I1130" s="15">
        <v>1</v>
      </c>
      <c r="J1130" s="13" t="s">
        <v>70</v>
      </c>
      <c r="K1130" s="16">
        <v>118.99</v>
      </c>
      <c r="L1130" s="24" t="str">
        <f>IF(Orders!$K1130&lt;=50,"Low",IF(Orders!$K1130&gt;=200000,"High","Medium"))</f>
        <v>Medium</v>
      </c>
    </row>
    <row r="1131" spans="1:12" x14ac:dyDescent="0.35">
      <c r="A1131" s="12">
        <v>4675</v>
      </c>
      <c r="B1131" s="17" t="s">
        <v>3341</v>
      </c>
      <c r="C1131" s="18">
        <v>43677</v>
      </c>
      <c r="D1131" s="18">
        <v>43683</v>
      </c>
      <c r="E1131" s="17" t="s">
        <v>19</v>
      </c>
      <c r="F1131" s="17" t="s">
        <v>2227</v>
      </c>
      <c r="G1131" s="19" t="str">
        <f>INDEX(Table12[[#This Row],[State]],MATCH(Orders!F1131,Table12[[#This Row],[Customer ID]],0))</f>
        <v>Michigan</v>
      </c>
      <c r="H1131" s="17" t="s">
        <v>3348</v>
      </c>
      <c r="I1131" s="19">
        <v>3</v>
      </c>
      <c r="J1131" s="17" t="s">
        <v>36</v>
      </c>
      <c r="K1131" s="10">
        <v>272.94</v>
      </c>
      <c r="L1131" s="25" t="str">
        <f>IF(Orders!$K1131&lt;=50,"Low",IF(Orders!$K1131&gt;=200000,"High","Medium"))</f>
        <v>Medium</v>
      </c>
    </row>
    <row r="1132" spans="1:12" x14ac:dyDescent="0.35">
      <c r="A1132" s="11">
        <v>8168</v>
      </c>
      <c r="B1132" s="13" t="s">
        <v>3350</v>
      </c>
      <c r="C1132" s="14">
        <v>43677</v>
      </c>
      <c r="D1132" s="14">
        <v>43682</v>
      </c>
      <c r="E1132" s="13" t="s">
        <v>19</v>
      </c>
      <c r="F1132" s="13" t="s">
        <v>2163</v>
      </c>
      <c r="G1132" s="15" t="str">
        <f>INDEX(Table12[[#This Row],[State]],MATCH(Orders!F1132,Table12[[#This Row],[Customer ID]],0))</f>
        <v>California</v>
      </c>
      <c r="H1132" s="13" t="s">
        <v>3351</v>
      </c>
      <c r="I1132" s="15">
        <v>7</v>
      </c>
      <c r="J1132" s="13" t="s">
        <v>31</v>
      </c>
      <c r="K1132" s="16">
        <v>863128</v>
      </c>
      <c r="L1132" s="24" t="str">
        <f>IF(Orders!$K1132&lt;=50,"Low",IF(Orders!$K1132&gt;=200000,"High","Medium"))</f>
        <v>High</v>
      </c>
    </row>
    <row r="1133" spans="1:12" x14ac:dyDescent="0.35">
      <c r="A1133" s="12">
        <v>7102</v>
      </c>
      <c r="B1133" s="17" t="s">
        <v>3353</v>
      </c>
      <c r="C1133" s="18">
        <v>43678</v>
      </c>
      <c r="D1133" s="18">
        <v>43682</v>
      </c>
      <c r="E1133" s="17" t="s">
        <v>94</v>
      </c>
      <c r="F1133" s="17" t="s">
        <v>3354</v>
      </c>
      <c r="G1133" s="19" t="str">
        <f>INDEX(Table12[[#This Row],[State]],MATCH(Orders!F1133,Table12[[#This Row],[Customer ID]],0))</f>
        <v>Texas</v>
      </c>
      <c r="H1133" s="17" t="s">
        <v>3356</v>
      </c>
      <c r="I1133" s="19">
        <v>2</v>
      </c>
      <c r="J1133" s="17" t="s">
        <v>31</v>
      </c>
      <c r="K1133" s="10">
        <v>19648</v>
      </c>
      <c r="L1133" s="25" t="str">
        <f>IF(Orders!$K1133&lt;=50,"Low",IF(Orders!$K1133&gt;=200000,"High","Medium"))</f>
        <v>Medium</v>
      </c>
    </row>
    <row r="1134" spans="1:12" x14ac:dyDescent="0.35">
      <c r="A1134" s="11">
        <v>7770</v>
      </c>
      <c r="B1134" s="13" t="s">
        <v>3357</v>
      </c>
      <c r="C1134" s="14">
        <v>43678</v>
      </c>
      <c r="D1134" s="14">
        <v>43678</v>
      </c>
      <c r="E1134" s="13" t="s">
        <v>208</v>
      </c>
      <c r="F1134" s="13" t="s">
        <v>3358</v>
      </c>
      <c r="G1134" s="15" t="str">
        <f>INDEX(Table12[[#This Row],[State]],MATCH(Orders!F1134,Table12[[#This Row],[Customer ID]],0))</f>
        <v>California</v>
      </c>
      <c r="H1134" s="13" t="s">
        <v>917</v>
      </c>
      <c r="I1134" s="15">
        <v>2</v>
      </c>
      <c r="J1134" s="13" t="s">
        <v>70</v>
      </c>
      <c r="K1134" s="16">
        <v>1039728</v>
      </c>
      <c r="L1134" s="24" t="str">
        <f>IF(Orders!$K1134&lt;=50,"Low",IF(Orders!$K1134&gt;=200000,"High","Medium"))</f>
        <v>High</v>
      </c>
    </row>
    <row r="1135" spans="1:12" x14ac:dyDescent="0.35">
      <c r="A1135" s="12">
        <v>7771</v>
      </c>
      <c r="B1135" s="17" t="s">
        <v>3357</v>
      </c>
      <c r="C1135" s="18">
        <v>43678</v>
      </c>
      <c r="D1135" s="18">
        <v>43678</v>
      </c>
      <c r="E1135" s="17" t="s">
        <v>208</v>
      </c>
      <c r="F1135" s="17" t="s">
        <v>3358</v>
      </c>
      <c r="G1135" s="19" t="str">
        <f>INDEX(Table12[[#This Row],[State]],MATCH(Orders!F1135,Table12[[#This Row],[Customer ID]],0))</f>
        <v>California</v>
      </c>
      <c r="H1135" s="17" t="s">
        <v>3137</v>
      </c>
      <c r="I1135" s="19">
        <v>2</v>
      </c>
      <c r="J1135" s="17" t="s">
        <v>31</v>
      </c>
      <c r="K1135" s="10">
        <v>45.96</v>
      </c>
      <c r="L1135" s="25" t="str">
        <f>IF(Orders!$K1135&lt;=50,"Low",IF(Orders!$K1135&gt;=200000,"High","Medium"))</f>
        <v>Low</v>
      </c>
    </row>
    <row r="1136" spans="1:12" x14ac:dyDescent="0.35">
      <c r="A1136" s="11">
        <v>9155</v>
      </c>
      <c r="B1136" s="13" t="s">
        <v>3360</v>
      </c>
      <c r="C1136" s="14">
        <v>43678</v>
      </c>
      <c r="D1136" s="14">
        <v>43680</v>
      </c>
      <c r="E1136" s="13" t="s">
        <v>94</v>
      </c>
      <c r="F1136" s="13" t="s">
        <v>3305</v>
      </c>
      <c r="G1136" s="15" t="str">
        <f>INDEX(Table12[[#This Row],[State]],MATCH(Orders!F1136,Table12[[#This Row],[Customer ID]],0))</f>
        <v>Pennsylvania</v>
      </c>
      <c r="H1136" s="13" t="s">
        <v>994</v>
      </c>
      <c r="I1136" s="15">
        <v>2</v>
      </c>
      <c r="J1136" s="13" t="s">
        <v>36</v>
      </c>
      <c r="K1136" s="16">
        <v>19312</v>
      </c>
      <c r="L1136" s="24" t="str">
        <f>IF(Orders!$K1136&lt;=50,"Low",IF(Orders!$K1136&gt;=200000,"High","Medium"))</f>
        <v>Medium</v>
      </c>
    </row>
    <row r="1137" spans="1:12" x14ac:dyDescent="0.35">
      <c r="A1137" s="12">
        <v>5245</v>
      </c>
      <c r="B1137" s="17" t="s">
        <v>3362</v>
      </c>
      <c r="C1137" s="18">
        <v>43679</v>
      </c>
      <c r="D1137" s="18">
        <v>43681</v>
      </c>
      <c r="E1137" s="17" t="s">
        <v>94</v>
      </c>
      <c r="F1137" s="17" t="s">
        <v>2976</v>
      </c>
      <c r="G1137" s="19" t="str">
        <f>INDEX(Table12[[#This Row],[State]],MATCH(Orders!F1137,Table12[[#This Row],[Customer ID]],0))</f>
        <v>California</v>
      </c>
      <c r="H1137" s="17" t="s">
        <v>3363</v>
      </c>
      <c r="I1137" s="19">
        <v>2</v>
      </c>
      <c r="J1137" s="17" t="s">
        <v>31</v>
      </c>
      <c r="K1137" s="10">
        <v>136464</v>
      </c>
      <c r="L1137" s="25" t="str">
        <f>IF(Orders!$K1137&lt;=50,"Low",IF(Orders!$K1137&gt;=200000,"High","Medium"))</f>
        <v>Medium</v>
      </c>
    </row>
    <row r="1138" spans="1:12" x14ac:dyDescent="0.35">
      <c r="A1138" s="11">
        <v>5246</v>
      </c>
      <c r="B1138" s="13" t="s">
        <v>3362</v>
      </c>
      <c r="C1138" s="14">
        <v>43679</v>
      </c>
      <c r="D1138" s="14">
        <v>43681</v>
      </c>
      <c r="E1138" s="13" t="s">
        <v>94</v>
      </c>
      <c r="F1138" s="13" t="s">
        <v>2976</v>
      </c>
      <c r="G1138" s="15" t="str">
        <f>INDEX(Table12[[#This Row],[State]],MATCH(Orders!F1138,Table12[[#This Row],[Customer ID]],0))</f>
        <v>California</v>
      </c>
      <c r="H1138" s="13" t="s">
        <v>2221</v>
      </c>
      <c r="I1138" s="15">
        <v>3</v>
      </c>
      <c r="J1138" s="13" t="s">
        <v>31</v>
      </c>
      <c r="K1138" s="16">
        <v>333576</v>
      </c>
      <c r="L1138" s="24" t="str">
        <f>IF(Orders!$K1138&lt;=50,"Low",IF(Orders!$K1138&gt;=200000,"High","Medium"))</f>
        <v>High</v>
      </c>
    </row>
    <row r="1139" spans="1:12" x14ac:dyDescent="0.35">
      <c r="A1139" s="12">
        <v>5247</v>
      </c>
      <c r="B1139" s="17" t="s">
        <v>3362</v>
      </c>
      <c r="C1139" s="18">
        <v>43679</v>
      </c>
      <c r="D1139" s="18">
        <v>43681</v>
      </c>
      <c r="E1139" s="17" t="s">
        <v>94</v>
      </c>
      <c r="F1139" s="17" t="s">
        <v>2976</v>
      </c>
      <c r="G1139" s="19" t="str">
        <f>INDEX(Table12[[#This Row],[State]],MATCH(Orders!F1139,Table12[[#This Row],[Customer ID]],0))</f>
        <v>California</v>
      </c>
      <c r="H1139" s="17" t="s">
        <v>331</v>
      </c>
      <c r="I1139" s="19">
        <v>2</v>
      </c>
      <c r="J1139" s="17" t="s">
        <v>31</v>
      </c>
      <c r="K1139" s="10">
        <v>12544</v>
      </c>
      <c r="L1139" s="25" t="str">
        <f>IF(Orders!$K1139&lt;=50,"Low",IF(Orders!$K1139&gt;=200000,"High","Medium"))</f>
        <v>Medium</v>
      </c>
    </row>
    <row r="1140" spans="1:12" x14ac:dyDescent="0.35">
      <c r="A1140" s="11">
        <v>6158</v>
      </c>
      <c r="B1140" s="13" t="s">
        <v>3365</v>
      </c>
      <c r="C1140" s="14">
        <v>43680</v>
      </c>
      <c r="D1140" s="14">
        <v>43682</v>
      </c>
      <c r="E1140" s="13" t="s">
        <v>94</v>
      </c>
      <c r="F1140" s="13" t="s">
        <v>3366</v>
      </c>
      <c r="G1140" s="15" t="str">
        <f>INDEX(Table12[[#This Row],[State]],MATCH(Orders!F1140,Table12[[#This Row],[Customer ID]],0))</f>
        <v>Oklahoma</v>
      </c>
      <c r="H1140" s="13" t="s">
        <v>3368</v>
      </c>
      <c r="I1140" s="15">
        <v>3</v>
      </c>
      <c r="J1140" s="13" t="s">
        <v>70</v>
      </c>
      <c r="K1140" s="16">
        <v>81.540000000000006</v>
      </c>
      <c r="L1140" s="24" t="str">
        <f>IF(Orders!$K1140&lt;=50,"Low",IF(Orders!$K1140&gt;=200000,"High","Medium"))</f>
        <v>Medium</v>
      </c>
    </row>
    <row r="1141" spans="1:12" x14ac:dyDescent="0.35">
      <c r="A1141" s="12">
        <v>6159</v>
      </c>
      <c r="B1141" s="17" t="s">
        <v>3365</v>
      </c>
      <c r="C1141" s="18">
        <v>43680</v>
      </c>
      <c r="D1141" s="18">
        <v>43682</v>
      </c>
      <c r="E1141" s="17" t="s">
        <v>94</v>
      </c>
      <c r="F1141" s="17" t="s">
        <v>3366</v>
      </c>
      <c r="G1141" s="19" t="str">
        <f>INDEX(Table12[[#This Row],[State]],MATCH(Orders!F1141,Table12[[#This Row],[Customer ID]],0))</f>
        <v>Oklahoma</v>
      </c>
      <c r="H1141" s="17" t="s">
        <v>3370</v>
      </c>
      <c r="I1141" s="19">
        <v>12</v>
      </c>
      <c r="J1141" s="17" t="s">
        <v>36</v>
      </c>
      <c r="K1141" s="10">
        <v>167.28</v>
      </c>
      <c r="L1141" s="25" t="str">
        <f>IF(Orders!$K1141&lt;=50,"Low",IF(Orders!$K1141&gt;=200000,"High","Medium"))</f>
        <v>Medium</v>
      </c>
    </row>
    <row r="1142" spans="1:12" x14ac:dyDescent="0.35">
      <c r="A1142" s="11">
        <v>1764</v>
      </c>
      <c r="B1142" s="13" t="s">
        <v>3372</v>
      </c>
      <c r="C1142" s="14">
        <v>43681</v>
      </c>
      <c r="D1142" s="14">
        <v>43685</v>
      </c>
      <c r="E1142" s="13" t="s">
        <v>19</v>
      </c>
      <c r="F1142" s="13" t="s">
        <v>3373</v>
      </c>
      <c r="G1142" s="15" t="str">
        <f>INDEX(Table12[[#This Row],[State]],MATCH(Orders!F1142,Table12[[#This Row],[Customer ID]],0))</f>
        <v>Virginia</v>
      </c>
      <c r="H1142" s="13" t="s">
        <v>3376</v>
      </c>
      <c r="I1142" s="15">
        <v>2</v>
      </c>
      <c r="J1142" s="13" t="s">
        <v>31</v>
      </c>
      <c r="K1142" s="16">
        <v>35.06</v>
      </c>
      <c r="L1142" s="24" t="str">
        <f>IF(Orders!$K1142&lt;=50,"Low",IF(Orders!$K1142&gt;=200000,"High","Medium"))</f>
        <v>Low</v>
      </c>
    </row>
    <row r="1143" spans="1:12" x14ac:dyDescent="0.35">
      <c r="A1143" s="12">
        <v>1765</v>
      </c>
      <c r="B1143" s="17" t="s">
        <v>3372</v>
      </c>
      <c r="C1143" s="18">
        <v>43681</v>
      </c>
      <c r="D1143" s="18">
        <v>43685</v>
      </c>
      <c r="E1143" s="17" t="s">
        <v>19</v>
      </c>
      <c r="F1143" s="17" t="s">
        <v>3373</v>
      </c>
      <c r="G1143" s="19" t="str">
        <f>INDEX(Table12[[#This Row],[State]],MATCH(Orders!F1143,Table12[[#This Row],[Customer ID]],0))</f>
        <v>Virginia</v>
      </c>
      <c r="H1143" s="17" t="s">
        <v>295</v>
      </c>
      <c r="I1143" s="19">
        <v>1</v>
      </c>
      <c r="J1143" s="17" t="s">
        <v>70</v>
      </c>
      <c r="K1143" s="10">
        <v>4.13</v>
      </c>
      <c r="L1143" s="25" t="str">
        <f>IF(Orders!$K1143&lt;=50,"Low",IF(Orders!$K1143&gt;=200000,"High","Medium"))</f>
        <v>Low</v>
      </c>
    </row>
    <row r="1144" spans="1:12" x14ac:dyDescent="0.35">
      <c r="A1144" s="11">
        <v>1766</v>
      </c>
      <c r="B1144" s="13" t="s">
        <v>3372</v>
      </c>
      <c r="C1144" s="14">
        <v>43681</v>
      </c>
      <c r="D1144" s="14">
        <v>43685</v>
      </c>
      <c r="E1144" s="13" t="s">
        <v>19</v>
      </c>
      <c r="F1144" s="13" t="s">
        <v>3373</v>
      </c>
      <c r="G1144" s="15" t="str">
        <f>INDEX(Table12[[#This Row],[State]],MATCH(Orders!F1144,Table12[[#This Row],[Customer ID]],0))</f>
        <v>Virginia</v>
      </c>
      <c r="H1144" s="13" t="s">
        <v>3378</v>
      </c>
      <c r="I1144" s="15">
        <v>9</v>
      </c>
      <c r="J1144" s="13" t="s">
        <v>70</v>
      </c>
      <c r="K1144" s="16">
        <v>109.8</v>
      </c>
      <c r="L1144" s="24" t="str">
        <f>IF(Orders!$K1144&lt;=50,"Low",IF(Orders!$K1144&gt;=200000,"High","Medium"))</f>
        <v>Medium</v>
      </c>
    </row>
    <row r="1145" spans="1:12" x14ac:dyDescent="0.35">
      <c r="A1145" s="12">
        <v>1767</v>
      </c>
      <c r="B1145" s="17" t="s">
        <v>3372</v>
      </c>
      <c r="C1145" s="18">
        <v>43681</v>
      </c>
      <c r="D1145" s="18">
        <v>43685</v>
      </c>
      <c r="E1145" s="17" t="s">
        <v>19</v>
      </c>
      <c r="F1145" s="17" t="s">
        <v>3373</v>
      </c>
      <c r="G1145" s="19" t="str">
        <f>INDEX(Table12[[#This Row],[State]],MATCH(Orders!F1145,Table12[[#This Row],[Customer ID]],0))</f>
        <v>Virginia</v>
      </c>
      <c r="H1145" s="17" t="s">
        <v>3380</v>
      </c>
      <c r="I1145" s="19">
        <v>2</v>
      </c>
      <c r="J1145" s="17" t="s">
        <v>31</v>
      </c>
      <c r="K1145" s="10">
        <v>9.82</v>
      </c>
      <c r="L1145" s="25" t="str">
        <f>IF(Orders!$K1145&lt;=50,"Low",IF(Orders!$K1145&gt;=200000,"High","Medium"))</f>
        <v>Low</v>
      </c>
    </row>
    <row r="1146" spans="1:12" x14ac:dyDescent="0.35">
      <c r="A1146" s="11">
        <v>2688</v>
      </c>
      <c r="B1146" s="13" t="s">
        <v>3382</v>
      </c>
      <c r="C1146" s="14">
        <v>43681</v>
      </c>
      <c r="D1146" s="14">
        <v>43682</v>
      </c>
      <c r="E1146" s="13" t="s">
        <v>38</v>
      </c>
      <c r="F1146" s="13" t="s">
        <v>3383</v>
      </c>
      <c r="G1146" s="15" t="str">
        <f>INDEX(Table12[[#This Row],[State]],MATCH(Orders!F1146,Table12[[#This Row],[Customer ID]],0))</f>
        <v>Illinois</v>
      </c>
      <c r="H1146" s="13" t="s">
        <v>2702</v>
      </c>
      <c r="I1146" s="15">
        <v>5</v>
      </c>
      <c r="J1146" s="13" t="s">
        <v>70</v>
      </c>
      <c r="K1146" s="16">
        <v>3.98</v>
      </c>
      <c r="L1146" s="24" t="str">
        <f>IF(Orders!$K1146&lt;=50,"Low",IF(Orders!$K1146&gt;=200000,"High","Medium"))</f>
        <v>Low</v>
      </c>
    </row>
    <row r="1147" spans="1:12" x14ac:dyDescent="0.35">
      <c r="A1147" s="12">
        <v>4086</v>
      </c>
      <c r="B1147" s="17" t="s">
        <v>3386</v>
      </c>
      <c r="C1147" s="18">
        <v>43681</v>
      </c>
      <c r="D1147" s="18">
        <v>43683</v>
      </c>
      <c r="E1147" s="17" t="s">
        <v>94</v>
      </c>
      <c r="F1147" s="17" t="s">
        <v>2185</v>
      </c>
      <c r="G1147" s="19" t="str">
        <f>INDEX(Table12[[#This Row],[State]],MATCH(Orders!F1147,Table12[[#This Row],[Customer ID]],0))</f>
        <v>California</v>
      </c>
      <c r="H1147" s="17" t="s">
        <v>3388</v>
      </c>
      <c r="I1147" s="19">
        <v>2</v>
      </c>
      <c r="J1147" s="17" t="s">
        <v>36</v>
      </c>
      <c r="K1147" s="10">
        <v>302384</v>
      </c>
      <c r="L1147" s="25" t="str">
        <f>IF(Orders!$K1147&lt;=50,"Low",IF(Orders!$K1147&gt;=200000,"High","Medium"))</f>
        <v>High</v>
      </c>
    </row>
    <row r="1148" spans="1:12" x14ac:dyDescent="0.35">
      <c r="A1148" s="11">
        <v>4087</v>
      </c>
      <c r="B1148" s="13" t="s">
        <v>3386</v>
      </c>
      <c r="C1148" s="14">
        <v>43681</v>
      </c>
      <c r="D1148" s="14">
        <v>43683</v>
      </c>
      <c r="E1148" s="13" t="s">
        <v>94</v>
      </c>
      <c r="F1148" s="13" t="s">
        <v>2185</v>
      </c>
      <c r="G1148" s="15" t="str">
        <f>INDEX(Table12[[#This Row],[State]],MATCH(Orders!F1148,Table12[[#This Row],[Customer ID]],0))</f>
        <v>California</v>
      </c>
      <c r="H1148" s="13" t="s">
        <v>934</v>
      </c>
      <c r="I1148" s="15">
        <v>3</v>
      </c>
      <c r="J1148" s="13" t="s">
        <v>70</v>
      </c>
      <c r="K1148" s="16">
        <v>20952</v>
      </c>
      <c r="L1148" s="24" t="str">
        <f>IF(Orders!$K1148&lt;=50,"Low",IF(Orders!$K1148&gt;=200000,"High","Medium"))</f>
        <v>Medium</v>
      </c>
    </row>
    <row r="1149" spans="1:12" x14ac:dyDescent="0.35">
      <c r="A1149" s="12">
        <v>4088</v>
      </c>
      <c r="B1149" s="17" t="s">
        <v>3386</v>
      </c>
      <c r="C1149" s="18">
        <v>43681</v>
      </c>
      <c r="D1149" s="18">
        <v>43683</v>
      </c>
      <c r="E1149" s="17" t="s">
        <v>94</v>
      </c>
      <c r="F1149" s="17" t="s">
        <v>2185</v>
      </c>
      <c r="G1149" s="19" t="str">
        <f>INDEX(Table12[[#This Row],[State]],MATCH(Orders!F1149,Table12[[#This Row],[Customer ID]],0))</f>
        <v>California</v>
      </c>
      <c r="H1149" s="17" t="s">
        <v>2199</v>
      </c>
      <c r="I1149" s="19">
        <v>3</v>
      </c>
      <c r="J1149" s="17" t="s">
        <v>36</v>
      </c>
      <c r="K1149" s="10">
        <v>11784</v>
      </c>
      <c r="L1149" s="25" t="str">
        <f>IF(Orders!$K1149&lt;=50,"Low",IF(Orders!$K1149&gt;=200000,"High","Medium"))</f>
        <v>Medium</v>
      </c>
    </row>
    <row r="1150" spans="1:12" x14ac:dyDescent="0.35">
      <c r="A1150" s="11">
        <v>9490</v>
      </c>
      <c r="B1150" s="13" t="s">
        <v>3390</v>
      </c>
      <c r="C1150" s="14">
        <v>43682</v>
      </c>
      <c r="D1150" s="14">
        <v>43688</v>
      </c>
      <c r="E1150" s="13" t="s">
        <v>19</v>
      </c>
      <c r="F1150" s="13" t="s">
        <v>150</v>
      </c>
      <c r="G1150" s="15" t="str">
        <f>INDEX(Table12[[#This Row],[State]],MATCH(Orders!F1150,Table12[[#This Row],[Customer ID]],0))</f>
        <v>Alabama</v>
      </c>
      <c r="H1150" s="13" t="s">
        <v>3391</v>
      </c>
      <c r="I1150" s="15">
        <v>7</v>
      </c>
      <c r="J1150" s="13" t="s">
        <v>31</v>
      </c>
      <c r="K1150" s="16">
        <v>197.05</v>
      </c>
      <c r="L1150" s="24" t="str">
        <f>IF(Orders!$K1150&lt;=50,"Low",IF(Orders!$K1150&gt;=200000,"High","Medium"))</f>
        <v>Medium</v>
      </c>
    </row>
    <row r="1151" spans="1:12" x14ac:dyDescent="0.35">
      <c r="A1151" s="12">
        <v>3447</v>
      </c>
      <c r="B1151" s="17" t="s">
        <v>3393</v>
      </c>
      <c r="C1151" s="18">
        <v>43683</v>
      </c>
      <c r="D1151" s="18">
        <v>43684</v>
      </c>
      <c r="E1151" s="17" t="s">
        <v>38</v>
      </c>
      <c r="F1151" s="17" t="s">
        <v>2163</v>
      </c>
      <c r="G1151" s="19" t="str">
        <f>INDEX(Table12[[#This Row],[State]],MATCH(Orders!F1151,Table12[[#This Row],[Customer ID]],0))</f>
        <v>New York</v>
      </c>
      <c r="H1151" s="17" t="s">
        <v>3394</v>
      </c>
      <c r="I1151" s="19">
        <v>2</v>
      </c>
      <c r="J1151" s="17" t="s">
        <v>36</v>
      </c>
      <c r="K1151" s="10">
        <v>70.88</v>
      </c>
      <c r="L1151" s="25" t="str">
        <f>IF(Orders!$K1151&lt;=50,"Low",IF(Orders!$K1151&gt;=200000,"High","Medium"))</f>
        <v>Medium</v>
      </c>
    </row>
    <row r="1152" spans="1:12" x14ac:dyDescent="0.35">
      <c r="A1152" s="11">
        <v>5943</v>
      </c>
      <c r="B1152" s="13" t="s">
        <v>3395</v>
      </c>
      <c r="C1152" s="14">
        <v>43683</v>
      </c>
      <c r="D1152" s="14">
        <v>43690</v>
      </c>
      <c r="E1152" s="13" t="s">
        <v>19</v>
      </c>
      <c r="F1152" s="13" t="s">
        <v>3396</v>
      </c>
      <c r="G1152" s="15" t="str">
        <f>INDEX(Table12[[#This Row],[State]],MATCH(Orders!F1152,Table12[[#This Row],[Customer ID]],0))</f>
        <v>California</v>
      </c>
      <c r="H1152" s="13" t="s">
        <v>3398</v>
      </c>
      <c r="I1152" s="15">
        <v>4</v>
      </c>
      <c r="J1152" s="13" t="s">
        <v>36</v>
      </c>
      <c r="K1152" s="16">
        <v>211168</v>
      </c>
      <c r="L1152" s="24" t="str">
        <f>IF(Orders!$K1152&lt;=50,"Low",IF(Orders!$K1152&gt;=200000,"High","Medium"))</f>
        <v>High</v>
      </c>
    </row>
    <row r="1153" spans="1:12" x14ac:dyDescent="0.35">
      <c r="A1153" s="12">
        <v>9511</v>
      </c>
      <c r="B1153" s="17" t="s">
        <v>3400</v>
      </c>
      <c r="C1153" s="18">
        <v>43683</v>
      </c>
      <c r="D1153" s="18">
        <v>43688</v>
      </c>
      <c r="E1153" s="17" t="s">
        <v>19</v>
      </c>
      <c r="F1153" s="17" t="s">
        <v>3401</v>
      </c>
      <c r="G1153" s="19" t="str">
        <f>INDEX(Table12[[#This Row],[State]],MATCH(Orders!F1153,Table12[[#This Row],[Customer ID]],0))</f>
        <v>New York</v>
      </c>
      <c r="H1153" s="17" t="s">
        <v>1402</v>
      </c>
      <c r="I1153" s="19">
        <v>9</v>
      </c>
      <c r="J1153" s="17" t="s">
        <v>36</v>
      </c>
      <c r="K1153" s="10">
        <v>38.340000000000003</v>
      </c>
      <c r="L1153" s="25" t="str">
        <f>IF(Orders!$K1153&lt;=50,"Low",IF(Orders!$K1153&gt;=200000,"High","Medium"))</f>
        <v>Low</v>
      </c>
    </row>
    <row r="1154" spans="1:12" x14ac:dyDescent="0.35">
      <c r="A1154" s="11">
        <v>6583</v>
      </c>
      <c r="B1154" s="13" t="s">
        <v>3403</v>
      </c>
      <c r="C1154" s="14">
        <v>43684</v>
      </c>
      <c r="D1154" s="14">
        <v>43688</v>
      </c>
      <c r="E1154" s="13" t="s">
        <v>19</v>
      </c>
      <c r="F1154" s="13" t="s">
        <v>3404</v>
      </c>
      <c r="G1154" s="15" t="str">
        <f>INDEX(Table12[[#This Row],[State]],MATCH(Orders!F1154,Table12[[#This Row],[Customer ID]],0))</f>
        <v>Washington</v>
      </c>
      <c r="H1154" s="13" t="s">
        <v>3407</v>
      </c>
      <c r="I1154" s="15">
        <v>3</v>
      </c>
      <c r="J1154" s="13" t="s">
        <v>36</v>
      </c>
      <c r="K1154" s="16">
        <v>179.97</v>
      </c>
      <c r="L1154" s="24" t="str">
        <f>IF(Orders!$K1154&lt;=50,"Low",IF(Orders!$K1154&gt;=200000,"High","Medium"))</f>
        <v>Medium</v>
      </c>
    </row>
    <row r="1155" spans="1:12" x14ac:dyDescent="0.35">
      <c r="A1155" s="12">
        <v>1800</v>
      </c>
      <c r="B1155" s="17" t="s">
        <v>3409</v>
      </c>
      <c r="C1155" s="18">
        <v>43685</v>
      </c>
      <c r="D1155" s="18">
        <v>43687</v>
      </c>
      <c r="E1155" s="17" t="s">
        <v>94</v>
      </c>
      <c r="F1155" s="17" t="s">
        <v>615</v>
      </c>
      <c r="G1155" s="19" t="str">
        <f>INDEX(Table12[[#This Row],[State]],MATCH(Orders!F1155,Table12[[#This Row],[Customer ID]],0))</f>
        <v>Texas</v>
      </c>
      <c r="H1155" s="17" t="s">
        <v>3410</v>
      </c>
      <c r="I1155" s="19">
        <v>4</v>
      </c>
      <c r="J1155" s="17" t="s">
        <v>70</v>
      </c>
      <c r="K1155" s="10">
        <v>11168</v>
      </c>
      <c r="L1155" s="25" t="str">
        <f>IF(Orders!$K1155&lt;=50,"Low",IF(Orders!$K1155&gt;=200000,"High","Medium"))</f>
        <v>Medium</v>
      </c>
    </row>
    <row r="1156" spans="1:12" x14ac:dyDescent="0.35">
      <c r="A1156" s="11">
        <v>1801</v>
      </c>
      <c r="B1156" s="13" t="s">
        <v>3409</v>
      </c>
      <c r="C1156" s="14">
        <v>43685</v>
      </c>
      <c r="D1156" s="14">
        <v>43687</v>
      </c>
      <c r="E1156" s="13" t="s">
        <v>94</v>
      </c>
      <c r="F1156" s="13" t="s">
        <v>615</v>
      </c>
      <c r="G1156" s="15" t="str">
        <f>INDEX(Table12[[#This Row],[State]],MATCH(Orders!F1156,Table12[[#This Row],[Customer ID]],0))</f>
        <v>Texas</v>
      </c>
      <c r="H1156" s="13" t="s">
        <v>1190</v>
      </c>
      <c r="I1156" s="15">
        <v>3</v>
      </c>
      <c r="J1156" s="13" t="s">
        <v>36</v>
      </c>
      <c r="K1156" s="16">
        <v>53952</v>
      </c>
      <c r="L1156" s="24" t="str">
        <f>IF(Orders!$K1156&lt;=50,"Low",IF(Orders!$K1156&gt;=200000,"High","Medium"))</f>
        <v>Medium</v>
      </c>
    </row>
    <row r="1157" spans="1:12" x14ac:dyDescent="0.35">
      <c r="A1157" s="12">
        <v>3196</v>
      </c>
      <c r="B1157" s="17" t="s">
        <v>3412</v>
      </c>
      <c r="C1157" s="18">
        <v>43685</v>
      </c>
      <c r="D1157" s="18">
        <v>43690</v>
      </c>
      <c r="E1157" s="17" t="s">
        <v>19</v>
      </c>
      <c r="F1157" s="17" t="s">
        <v>3413</v>
      </c>
      <c r="G1157" s="19" t="str">
        <f>INDEX(Table12[[#This Row],[State]],MATCH(Orders!F1157,Table12[[#This Row],[Customer ID]],0))</f>
        <v>Mississippi</v>
      </c>
      <c r="H1157" s="17" t="s">
        <v>3415</v>
      </c>
      <c r="I1157" s="19">
        <v>3</v>
      </c>
      <c r="J1157" s="17" t="s">
        <v>70</v>
      </c>
      <c r="K1157" s="10">
        <v>23.34</v>
      </c>
      <c r="L1157" s="25" t="str">
        <f>IF(Orders!$K1157&lt;=50,"Low",IF(Orders!$K1157&gt;=200000,"High","Medium"))</f>
        <v>Low</v>
      </c>
    </row>
    <row r="1158" spans="1:12" x14ac:dyDescent="0.35">
      <c r="A1158" s="11">
        <v>3497</v>
      </c>
      <c r="B1158" s="13" t="s">
        <v>3417</v>
      </c>
      <c r="C1158" s="14">
        <v>43685</v>
      </c>
      <c r="D1158" s="14">
        <v>43692</v>
      </c>
      <c r="E1158" s="13" t="s">
        <v>19</v>
      </c>
      <c r="F1158" s="13" t="s">
        <v>1758</v>
      </c>
      <c r="G1158" s="15" t="str">
        <f>INDEX(Table12[[#This Row],[State]],MATCH(Orders!F1158,Table12[[#This Row],[Customer ID]],0))</f>
        <v>California</v>
      </c>
      <c r="H1158" s="13" t="s">
        <v>3418</v>
      </c>
      <c r="I1158" s="15">
        <v>2</v>
      </c>
      <c r="J1158" s="13" t="s">
        <v>36</v>
      </c>
      <c r="K1158" s="16">
        <v>513024</v>
      </c>
      <c r="L1158" s="24" t="str">
        <f>IF(Orders!$K1158&lt;=50,"Low",IF(Orders!$K1158&gt;=200000,"High","Medium"))</f>
        <v>High</v>
      </c>
    </row>
    <row r="1159" spans="1:12" x14ac:dyDescent="0.35">
      <c r="A1159" s="12">
        <v>3498</v>
      </c>
      <c r="B1159" s="17" t="s">
        <v>3417</v>
      </c>
      <c r="C1159" s="18">
        <v>43685</v>
      </c>
      <c r="D1159" s="18">
        <v>43692</v>
      </c>
      <c r="E1159" s="17" t="s">
        <v>19</v>
      </c>
      <c r="F1159" s="17" t="s">
        <v>1758</v>
      </c>
      <c r="G1159" s="19" t="str">
        <f>INDEX(Table12[[#This Row],[State]],MATCH(Orders!F1159,Table12[[#This Row],[Customer ID]],0))</f>
        <v>California</v>
      </c>
      <c r="H1159" s="17" t="s">
        <v>1678</v>
      </c>
      <c r="I1159" s="19">
        <v>6</v>
      </c>
      <c r="J1159" s="17" t="s">
        <v>36</v>
      </c>
      <c r="K1159" s="10">
        <v>487.92</v>
      </c>
      <c r="L1159" s="25" t="str">
        <f>IF(Orders!$K1159&lt;=50,"Low",IF(Orders!$K1159&gt;=200000,"High","Medium"))</f>
        <v>Medium</v>
      </c>
    </row>
    <row r="1160" spans="1:12" x14ac:dyDescent="0.35">
      <c r="A1160" s="11">
        <v>3499</v>
      </c>
      <c r="B1160" s="13" t="s">
        <v>3417</v>
      </c>
      <c r="C1160" s="14">
        <v>43685</v>
      </c>
      <c r="D1160" s="14">
        <v>43692</v>
      </c>
      <c r="E1160" s="13" t="s">
        <v>19</v>
      </c>
      <c r="F1160" s="13" t="s">
        <v>1758</v>
      </c>
      <c r="G1160" s="15" t="str">
        <f>INDEX(Table12[[#This Row],[State]],MATCH(Orders!F1160,Table12[[#This Row],[Customer ID]],0))</f>
        <v>California</v>
      </c>
      <c r="H1160" s="13" t="s">
        <v>3049</v>
      </c>
      <c r="I1160" s="15">
        <v>5</v>
      </c>
      <c r="J1160" s="13" t="s">
        <v>31</v>
      </c>
      <c r="K1160" s="16">
        <v>15.24</v>
      </c>
      <c r="L1160" s="24" t="str">
        <f>IF(Orders!$K1160&lt;=50,"Low",IF(Orders!$K1160&gt;=200000,"High","Medium"))</f>
        <v>Low</v>
      </c>
    </row>
    <row r="1161" spans="1:12" x14ac:dyDescent="0.35">
      <c r="A1161" s="12">
        <v>5257</v>
      </c>
      <c r="B1161" s="17" t="s">
        <v>3420</v>
      </c>
      <c r="C1161" s="18">
        <v>43685</v>
      </c>
      <c r="D1161" s="18">
        <v>43691</v>
      </c>
      <c r="E1161" s="17" t="s">
        <v>19</v>
      </c>
      <c r="F1161" s="17" t="s">
        <v>3421</v>
      </c>
      <c r="G1161" s="19" t="str">
        <f>INDEX(Table12[[#This Row],[State]],MATCH(Orders!F1161,Table12[[#This Row],[Customer ID]],0))</f>
        <v>Oklahoma</v>
      </c>
      <c r="H1161" s="17" t="s">
        <v>3423</v>
      </c>
      <c r="I1161" s="19">
        <v>2</v>
      </c>
      <c r="J1161" s="17" t="s">
        <v>70</v>
      </c>
      <c r="K1161" s="10">
        <v>10.56</v>
      </c>
      <c r="L1161" s="25" t="str">
        <f>IF(Orders!$K1161&lt;=50,"Low",IF(Orders!$K1161&gt;=200000,"High","Medium"))</f>
        <v>Low</v>
      </c>
    </row>
    <row r="1162" spans="1:12" x14ac:dyDescent="0.35">
      <c r="A1162" s="11">
        <v>3517</v>
      </c>
      <c r="B1162" s="13" t="s">
        <v>3425</v>
      </c>
      <c r="C1162" s="14">
        <v>43686</v>
      </c>
      <c r="D1162" s="14">
        <v>43689</v>
      </c>
      <c r="E1162" s="13" t="s">
        <v>38</v>
      </c>
      <c r="F1162" s="13" t="s">
        <v>3426</v>
      </c>
      <c r="G1162" s="15" t="str">
        <f>INDEX(Table12[[#This Row],[State]],MATCH(Orders!F1162,Table12[[#This Row],[Customer ID]],0))</f>
        <v>North Carolina</v>
      </c>
      <c r="H1162" s="13" t="s">
        <v>3428</v>
      </c>
      <c r="I1162" s="15">
        <v>9</v>
      </c>
      <c r="J1162" s="13" t="s">
        <v>36</v>
      </c>
      <c r="K1162" s="16">
        <v>30816</v>
      </c>
      <c r="L1162" s="24" t="str">
        <f>IF(Orders!$K1162&lt;=50,"Low",IF(Orders!$K1162&gt;=200000,"High","Medium"))</f>
        <v>Medium</v>
      </c>
    </row>
    <row r="1163" spans="1:12" x14ac:dyDescent="0.35">
      <c r="A1163" s="12">
        <v>3518</v>
      </c>
      <c r="B1163" s="17" t="s">
        <v>3425</v>
      </c>
      <c r="C1163" s="18">
        <v>43686</v>
      </c>
      <c r="D1163" s="18">
        <v>43689</v>
      </c>
      <c r="E1163" s="17" t="s">
        <v>38</v>
      </c>
      <c r="F1163" s="17" t="s">
        <v>3426</v>
      </c>
      <c r="G1163" s="19" t="str">
        <f>INDEX(Table12[[#This Row],[State]],MATCH(Orders!F1163,Table12[[#This Row],[Customer ID]],0))</f>
        <v>North Carolina</v>
      </c>
      <c r="H1163" s="17" t="s">
        <v>3430</v>
      </c>
      <c r="I1163" s="19">
        <v>2</v>
      </c>
      <c r="J1163" s="17" t="s">
        <v>70</v>
      </c>
      <c r="K1163" s="10">
        <v>44784</v>
      </c>
      <c r="L1163" s="25" t="str">
        <f>IF(Orders!$K1163&lt;=50,"Low",IF(Orders!$K1163&gt;=200000,"High","Medium"))</f>
        <v>Medium</v>
      </c>
    </row>
    <row r="1164" spans="1:12" x14ac:dyDescent="0.35">
      <c r="A1164" s="11">
        <v>3519</v>
      </c>
      <c r="B1164" s="13" t="s">
        <v>3425</v>
      </c>
      <c r="C1164" s="14">
        <v>43686</v>
      </c>
      <c r="D1164" s="14">
        <v>43689</v>
      </c>
      <c r="E1164" s="13" t="s">
        <v>38</v>
      </c>
      <c r="F1164" s="13" t="s">
        <v>3426</v>
      </c>
      <c r="G1164" s="15" t="str">
        <f>INDEX(Table12[[#This Row],[State]],MATCH(Orders!F1164,Table12[[#This Row],[Customer ID]],0))</f>
        <v>North Carolina</v>
      </c>
      <c r="H1164" s="13" t="s">
        <v>3432</v>
      </c>
      <c r="I1164" s="15">
        <v>4</v>
      </c>
      <c r="J1164" s="13" t="s">
        <v>31</v>
      </c>
      <c r="K1164" s="16">
        <v>569536</v>
      </c>
      <c r="L1164" s="24" t="str">
        <f>IF(Orders!$K1164&lt;=50,"Low",IF(Orders!$K1164&gt;=200000,"High","Medium"))</f>
        <v>High</v>
      </c>
    </row>
    <row r="1165" spans="1:12" x14ac:dyDescent="0.35">
      <c r="A1165" s="12">
        <v>9160</v>
      </c>
      <c r="B1165" s="17" t="s">
        <v>3434</v>
      </c>
      <c r="C1165" s="18">
        <v>43686</v>
      </c>
      <c r="D1165" s="18">
        <v>43691</v>
      </c>
      <c r="E1165" s="17" t="s">
        <v>19</v>
      </c>
      <c r="F1165" s="17" t="s">
        <v>3435</v>
      </c>
      <c r="G1165" s="19" t="str">
        <f>INDEX(Table12[[#This Row],[State]],MATCH(Orders!F1165,Table12[[#This Row],[Customer ID]],0))</f>
        <v>Tennessee</v>
      </c>
      <c r="H1165" s="17" t="s">
        <v>1807</v>
      </c>
      <c r="I1165" s="19">
        <v>3</v>
      </c>
      <c r="J1165" s="17" t="s">
        <v>70</v>
      </c>
      <c r="K1165" s="10">
        <v>4338</v>
      </c>
      <c r="L1165" s="25" t="str">
        <f>IF(Orders!$K1165&lt;=50,"Low",IF(Orders!$K1165&gt;=200000,"High","Medium"))</f>
        <v>Medium</v>
      </c>
    </row>
    <row r="1166" spans="1:12" x14ac:dyDescent="0.35">
      <c r="A1166" s="11">
        <v>9161</v>
      </c>
      <c r="B1166" s="13" t="s">
        <v>3434</v>
      </c>
      <c r="C1166" s="14">
        <v>43686</v>
      </c>
      <c r="D1166" s="14">
        <v>43691</v>
      </c>
      <c r="E1166" s="13" t="s">
        <v>19</v>
      </c>
      <c r="F1166" s="13" t="s">
        <v>3435</v>
      </c>
      <c r="G1166" s="15" t="str">
        <f>INDEX(Table12[[#This Row],[State]],MATCH(Orders!F1166,Table12[[#This Row],[Customer ID]],0))</f>
        <v>Tennessee</v>
      </c>
      <c r="H1166" s="13" t="s">
        <v>1160</v>
      </c>
      <c r="I1166" s="15">
        <v>5</v>
      </c>
      <c r="J1166" s="13" t="s">
        <v>70</v>
      </c>
      <c r="K1166" s="16">
        <v>11.88</v>
      </c>
      <c r="L1166" s="24" t="str">
        <f>IF(Orders!$K1166&lt;=50,"Low",IF(Orders!$K1166&gt;=200000,"High","Medium"))</f>
        <v>Low</v>
      </c>
    </row>
    <row r="1167" spans="1:12" x14ac:dyDescent="0.35">
      <c r="A1167" s="12">
        <v>8306</v>
      </c>
      <c r="B1167" s="17" t="s">
        <v>3438</v>
      </c>
      <c r="C1167" s="18">
        <v>43688</v>
      </c>
      <c r="D1167" s="18">
        <v>43693</v>
      </c>
      <c r="E1167" s="17" t="s">
        <v>19</v>
      </c>
      <c r="F1167" s="17" t="s">
        <v>3439</v>
      </c>
      <c r="G1167" s="19" t="str">
        <f>INDEX(Table12[[#This Row],[State]],MATCH(Orders!F1167,Table12[[#This Row],[Customer ID]],0))</f>
        <v>Oklahoma</v>
      </c>
      <c r="H1167" s="17" t="s">
        <v>2735</v>
      </c>
      <c r="I1167" s="19">
        <v>5</v>
      </c>
      <c r="J1167" s="17" t="s">
        <v>36</v>
      </c>
      <c r="K1167" s="10">
        <v>32.4</v>
      </c>
      <c r="L1167" s="25" t="str">
        <f>IF(Orders!$K1167&lt;=50,"Low",IF(Orders!$K1167&gt;=200000,"High","Medium"))</f>
        <v>Low</v>
      </c>
    </row>
    <row r="1168" spans="1:12" x14ac:dyDescent="0.35">
      <c r="A1168" s="11">
        <v>8307</v>
      </c>
      <c r="B1168" s="13" t="s">
        <v>3438</v>
      </c>
      <c r="C1168" s="14">
        <v>43688</v>
      </c>
      <c r="D1168" s="14">
        <v>43693</v>
      </c>
      <c r="E1168" s="13" t="s">
        <v>19</v>
      </c>
      <c r="F1168" s="13" t="s">
        <v>3439</v>
      </c>
      <c r="G1168" s="15" t="str">
        <f>INDEX(Table12[[#This Row],[State]],MATCH(Orders!F1168,Table12[[#This Row],[Customer ID]],0))</f>
        <v>Oklahoma</v>
      </c>
      <c r="H1168" s="13" t="s">
        <v>1309</v>
      </c>
      <c r="I1168" s="15">
        <v>7</v>
      </c>
      <c r="J1168" s="13" t="s">
        <v>70</v>
      </c>
      <c r="K1168" s="16">
        <v>41.86</v>
      </c>
      <c r="L1168" s="24" t="str">
        <f>IF(Orders!$K1168&lt;=50,"Low",IF(Orders!$K1168&gt;=200000,"High","Medium"))</f>
        <v>Low</v>
      </c>
    </row>
    <row r="1169" spans="1:12" x14ac:dyDescent="0.35">
      <c r="A1169" s="12">
        <v>8308</v>
      </c>
      <c r="B1169" s="17" t="s">
        <v>3438</v>
      </c>
      <c r="C1169" s="18">
        <v>43688</v>
      </c>
      <c r="D1169" s="18">
        <v>43693</v>
      </c>
      <c r="E1169" s="17" t="s">
        <v>19</v>
      </c>
      <c r="F1169" s="17" t="s">
        <v>3439</v>
      </c>
      <c r="G1169" s="19" t="str">
        <f>INDEX(Table12[[#This Row],[State]],MATCH(Orders!F1169,Table12[[#This Row],[Customer ID]],0))</f>
        <v>Oklahoma</v>
      </c>
      <c r="H1169" s="17" t="s">
        <v>2758</v>
      </c>
      <c r="I1169" s="19">
        <v>2</v>
      </c>
      <c r="J1169" s="17" t="s">
        <v>31</v>
      </c>
      <c r="K1169" s="10">
        <v>77.56</v>
      </c>
      <c r="L1169" s="25" t="str">
        <f>IF(Orders!$K1169&lt;=50,"Low",IF(Orders!$K1169&gt;=200000,"High","Medium"))</f>
        <v>Medium</v>
      </c>
    </row>
    <row r="1170" spans="1:12" x14ac:dyDescent="0.35">
      <c r="A1170" s="11">
        <v>1087</v>
      </c>
      <c r="B1170" s="13" t="s">
        <v>3441</v>
      </c>
      <c r="C1170" s="14">
        <v>43689</v>
      </c>
      <c r="D1170" s="14">
        <v>43689</v>
      </c>
      <c r="E1170" s="13" t="s">
        <v>208</v>
      </c>
      <c r="F1170" s="13" t="s">
        <v>715</v>
      </c>
      <c r="G1170" s="15" t="str">
        <f>INDEX(Table12[[#This Row],[State]],MATCH(Orders!F1170,Table12[[#This Row],[Customer ID]],0))</f>
        <v>Iowa</v>
      </c>
      <c r="H1170" s="13" t="s">
        <v>2245</v>
      </c>
      <c r="I1170" s="15">
        <v>1</v>
      </c>
      <c r="J1170" s="13" t="s">
        <v>36</v>
      </c>
      <c r="K1170" s="16">
        <v>6.48</v>
      </c>
      <c r="L1170" s="24" t="str">
        <f>IF(Orders!$K1170&lt;=50,"Low",IF(Orders!$K1170&gt;=200000,"High","Medium"))</f>
        <v>Low</v>
      </c>
    </row>
    <row r="1171" spans="1:12" x14ac:dyDescent="0.35">
      <c r="A1171" s="12">
        <v>2573</v>
      </c>
      <c r="B1171" s="17" t="s">
        <v>3444</v>
      </c>
      <c r="C1171" s="18">
        <v>43689</v>
      </c>
      <c r="D1171" s="18">
        <v>43692</v>
      </c>
      <c r="E1171" s="17" t="s">
        <v>94</v>
      </c>
      <c r="F1171" s="17" t="s">
        <v>1825</v>
      </c>
      <c r="G1171" s="19" t="str">
        <f>INDEX(Table12[[#This Row],[State]],MATCH(Orders!F1171,Table12[[#This Row],[Customer ID]],0))</f>
        <v>Texas</v>
      </c>
      <c r="H1171" s="17" t="s">
        <v>3445</v>
      </c>
      <c r="I1171" s="19">
        <v>7</v>
      </c>
      <c r="J1171" s="17" t="s">
        <v>36</v>
      </c>
      <c r="K1171" s="10">
        <v>1399944</v>
      </c>
      <c r="L1171" s="25" t="str">
        <f>IF(Orders!$K1171&lt;=50,"Low",IF(Orders!$K1171&gt;=200000,"High","Medium"))</f>
        <v>High</v>
      </c>
    </row>
    <row r="1172" spans="1:12" x14ac:dyDescent="0.35">
      <c r="A1172" s="11">
        <v>4646</v>
      </c>
      <c r="B1172" s="13" t="s">
        <v>3447</v>
      </c>
      <c r="C1172" s="14">
        <v>43689</v>
      </c>
      <c r="D1172" s="14">
        <v>43693</v>
      </c>
      <c r="E1172" s="13" t="s">
        <v>19</v>
      </c>
      <c r="F1172" s="13" t="s">
        <v>1349</v>
      </c>
      <c r="G1172" s="15" t="str">
        <f>INDEX(Table12[[#This Row],[State]],MATCH(Orders!F1172,Table12[[#This Row],[Customer ID]],0))</f>
        <v>New York</v>
      </c>
      <c r="H1172" s="13" t="s">
        <v>1507</v>
      </c>
      <c r="I1172" s="15">
        <v>2</v>
      </c>
      <c r="J1172" s="13" t="s">
        <v>36</v>
      </c>
      <c r="K1172" s="16">
        <v>145764</v>
      </c>
      <c r="L1172" s="24" t="str">
        <f>IF(Orders!$K1172&lt;=50,"Low",IF(Orders!$K1172&gt;=200000,"High","Medium"))</f>
        <v>Medium</v>
      </c>
    </row>
    <row r="1173" spans="1:12" x14ac:dyDescent="0.35">
      <c r="A1173" s="12">
        <v>8137</v>
      </c>
      <c r="B1173" s="17" t="s">
        <v>3448</v>
      </c>
      <c r="C1173" s="18">
        <v>43689</v>
      </c>
      <c r="D1173" s="18">
        <v>43693</v>
      </c>
      <c r="E1173" s="17" t="s">
        <v>19</v>
      </c>
      <c r="F1173" s="17" t="s">
        <v>1636</v>
      </c>
      <c r="G1173" s="19" t="str">
        <f>INDEX(Table12[[#This Row],[State]],MATCH(Orders!F1173,Table12[[#This Row],[Customer ID]],0))</f>
        <v>Florida</v>
      </c>
      <c r="H1173" s="17" t="s">
        <v>3450</v>
      </c>
      <c r="I1173" s="19">
        <v>7</v>
      </c>
      <c r="J1173" s="17" t="s">
        <v>36</v>
      </c>
      <c r="K1173" s="10">
        <v>5622925</v>
      </c>
      <c r="L1173" s="25" t="str">
        <f>IF(Orders!$K1173&lt;=50,"Low",IF(Orders!$K1173&gt;=200000,"High","Medium"))</f>
        <v>High</v>
      </c>
    </row>
    <row r="1174" spans="1:12" x14ac:dyDescent="0.35">
      <c r="A1174" s="11">
        <v>9403</v>
      </c>
      <c r="B1174" s="13" t="s">
        <v>3452</v>
      </c>
      <c r="C1174" s="14">
        <v>43689</v>
      </c>
      <c r="D1174" s="14">
        <v>43694</v>
      </c>
      <c r="E1174" s="13" t="s">
        <v>94</v>
      </c>
      <c r="F1174" s="13" t="s">
        <v>3453</v>
      </c>
      <c r="G1174" s="15" t="str">
        <f>INDEX(Table12[[#This Row],[State]],MATCH(Orders!F1174,Table12[[#This Row],[Customer ID]],0))</f>
        <v>New York</v>
      </c>
      <c r="H1174" s="13" t="s">
        <v>346</v>
      </c>
      <c r="I1174" s="15">
        <v>2</v>
      </c>
      <c r="J1174" s="13" t="s">
        <v>70</v>
      </c>
      <c r="K1174" s="16">
        <v>209148</v>
      </c>
      <c r="L1174" s="24" t="str">
        <f>IF(Orders!$K1174&lt;=50,"Low",IF(Orders!$K1174&gt;=200000,"High","Medium"))</f>
        <v>High</v>
      </c>
    </row>
    <row r="1175" spans="1:12" x14ac:dyDescent="0.35">
      <c r="A1175" s="12">
        <v>9404</v>
      </c>
      <c r="B1175" s="17" t="s">
        <v>3452</v>
      </c>
      <c r="C1175" s="18">
        <v>43689</v>
      </c>
      <c r="D1175" s="18">
        <v>43694</v>
      </c>
      <c r="E1175" s="17" t="s">
        <v>94</v>
      </c>
      <c r="F1175" s="17" t="s">
        <v>3453</v>
      </c>
      <c r="G1175" s="19" t="str">
        <f>INDEX(Table12[[#This Row],[State]],MATCH(Orders!F1175,Table12[[#This Row],[Customer ID]],0))</f>
        <v>New York</v>
      </c>
      <c r="H1175" s="17" t="s">
        <v>3121</v>
      </c>
      <c r="I1175" s="19">
        <v>6</v>
      </c>
      <c r="J1175" s="17" t="s">
        <v>70</v>
      </c>
      <c r="K1175" s="10">
        <v>1591.02</v>
      </c>
      <c r="L1175" s="25" t="str">
        <f>IF(Orders!$K1175&lt;=50,"Low",IF(Orders!$K1175&gt;=200000,"High","Medium"))</f>
        <v>Medium</v>
      </c>
    </row>
    <row r="1176" spans="1:12" x14ac:dyDescent="0.35">
      <c r="A1176" s="11">
        <v>9717</v>
      </c>
      <c r="B1176" s="13" t="s">
        <v>3455</v>
      </c>
      <c r="C1176" s="14">
        <v>43689</v>
      </c>
      <c r="D1176" s="14">
        <v>43691</v>
      </c>
      <c r="E1176" s="13" t="s">
        <v>94</v>
      </c>
      <c r="F1176" s="13" t="s">
        <v>3456</v>
      </c>
      <c r="G1176" s="15" t="str">
        <f>INDEX(Table12[[#This Row],[State]],MATCH(Orders!F1176,Table12[[#This Row],[Customer ID]],0))</f>
        <v>Pennsylvania</v>
      </c>
      <c r="H1176" s="13" t="s">
        <v>3188</v>
      </c>
      <c r="I1176" s="15">
        <v>4</v>
      </c>
      <c r="J1176" s="13" t="s">
        <v>36</v>
      </c>
      <c r="K1176" s="16">
        <v>37312</v>
      </c>
      <c r="L1176" s="24" t="str">
        <f>IF(Orders!$K1176&lt;=50,"Low",IF(Orders!$K1176&gt;=200000,"High","Medium"))</f>
        <v>Medium</v>
      </c>
    </row>
    <row r="1177" spans="1:12" x14ac:dyDescent="0.35">
      <c r="A1177" s="12">
        <v>1747</v>
      </c>
      <c r="B1177" s="17" t="s">
        <v>3458</v>
      </c>
      <c r="C1177" s="18">
        <v>43690</v>
      </c>
      <c r="D1177" s="18">
        <v>43694</v>
      </c>
      <c r="E1177" s="17" t="s">
        <v>94</v>
      </c>
      <c r="F1177" s="17" t="s">
        <v>3459</v>
      </c>
      <c r="G1177" s="19" t="str">
        <f>INDEX(Table12[[#This Row],[State]],MATCH(Orders!F1177,Table12[[#This Row],[Customer ID]],0))</f>
        <v>North Carolina</v>
      </c>
      <c r="H1177" s="17" t="s">
        <v>2433</v>
      </c>
      <c r="I1177" s="19">
        <v>8</v>
      </c>
      <c r="J1177" s="17" t="s">
        <v>70</v>
      </c>
      <c r="K1177" s="10">
        <v>11232</v>
      </c>
      <c r="L1177" s="25" t="str">
        <f>IF(Orders!$K1177&lt;=50,"Low",IF(Orders!$K1177&gt;=200000,"High","Medium"))</f>
        <v>Medium</v>
      </c>
    </row>
    <row r="1178" spans="1:12" x14ac:dyDescent="0.35">
      <c r="A1178" s="11">
        <v>1748</v>
      </c>
      <c r="B1178" s="13" t="s">
        <v>3458</v>
      </c>
      <c r="C1178" s="14">
        <v>43690</v>
      </c>
      <c r="D1178" s="14">
        <v>43694</v>
      </c>
      <c r="E1178" s="13" t="s">
        <v>94</v>
      </c>
      <c r="F1178" s="13" t="s">
        <v>3459</v>
      </c>
      <c r="G1178" s="15" t="str">
        <f>INDEX(Table12[[#This Row],[State]],MATCH(Orders!F1178,Table12[[#This Row],[Customer ID]],0))</f>
        <v>North Carolina</v>
      </c>
      <c r="H1178" s="13" t="s">
        <v>3461</v>
      </c>
      <c r="I1178" s="15">
        <v>3</v>
      </c>
      <c r="J1178" s="13" t="s">
        <v>36</v>
      </c>
      <c r="K1178" s="16">
        <v>10272</v>
      </c>
      <c r="L1178" s="24" t="str">
        <f>IF(Orders!$K1178&lt;=50,"Low",IF(Orders!$K1178&gt;=200000,"High","Medium"))</f>
        <v>Medium</v>
      </c>
    </row>
    <row r="1179" spans="1:12" x14ac:dyDescent="0.35">
      <c r="A1179" s="12">
        <v>3763</v>
      </c>
      <c r="B1179" s="17" t="s">
        <v>3462</v>
      </c>
      <c r="C1179" s="18">
        <v>43690</v>
      </c>
      <c r="D1179" s="18">
        <v>43695</v>
      </c>
      <c r="E1179" s="17" t="s">
        <v>94</v>
      </c>
      <c r="F1179" s="17" t="s">
        <v>775</v>
      </c>
      <c r="G1179" s="19" t="str">
        <f>INDEX(Table12[[#This Row],[State]],MATCH(Orders!F1179,Table12[[#This Row],[Customer ID]],0))</f>
        <v>Wisconsin</v>
      </c>
      <c r="H1179" s="17" t="s">
        <v>3464</v>
      </c>
      <c r="I1179" s="19">
        <v>2</v>
      </c>
      <c r="J1179" s="17" t="s">
        <v>31</v>
      </c>
      <c r="K1179" s="10">
        <v>241.96</v>
      </c>
      <c r="L1179" s="25" t="str">
        <f>IF(Orders!$K1179&lt;=50,"Low",IF(Orders!$K1179&gt;=200000,"High","Medium"))</f>
        <v>Medium</v>
      </c>
    </row>
    <row r="1180" spans="1:12" x14ac:dyDescent="0.35">
      <c r="A1180" s="11">
        <v>3764</v>
      </c>
      <c r="B1180" s="13" t="s">
        <v>3462</v>
      </c>
      <c r="C1180" s="14">
        <v>43690</v>
      </c>
      <c r="D1180" s="14">
        <v>43695</v>
      </c>
      <c r="E1180" s="13" t="s">
        <v>94</v>
      </c>
      <c r="F1180" s="13" t="s">
        <v>775</v>
      </c>
      <c r="G1180" s="15" t="str">
        <f>INDEX(Table12[[#This Row],[State]],MATCH(Orders!F1180,Table12[[#This Row],[Customer ID]],0))</f>
        <v>Wisconsin</v>
      </c>
      <c r="H1180" s="13" t="s">
        <v>1062</v>
      </c>
      <c r="I1180" s="15">
        <v>3</v>
      </c>
      <c r="J1180" s="13" t="s">
        <v>31</v>
      </c>
      <c r="K1180" s="16">
        <v>8.52</v>
      </c>
      <c r="L1180" s="24" t="str">
        <f>IF(Orders!$K1180&lt;=50,"Low",IF(Orders!$K1180&gt;=200000,"High","Medium"))</f>
        <v>Low</v>
      </c>
    </row>
    <row r="1181" spans="1:12" x14ac:dyDescent="0.35">
      <c r="A1181" s="12">
        <v>6021</v>
      </c>
      <c r="B1181" s="17" t="s">
        <v>3466</v>
      </c>
      <c r="C1181" s="18">
        <v>43690</v>
      </c>
      <c r="D1181" s="18">
        <v>43690</v>
      </c>
      <c r="E1181" s="17" t="s">
        <v>208</v>
      </c>
      <c r="F1181" s="17" t="s">
        <v>3467</v>
      </c>
      <c r="G1181" s="19" t="str">
        <f>INDEX(Table12[[#This Row],[State]],MATCH(Orders!F1181,Table12[[#This Row],[Customer ID]],0))</f>
        <v>Louisiana</v>
      </c>
      <c r="H1181" s="17" t="s">
        <v>2053</v>
      </c>
      <c r="I1181" s="19">
        <v>2</v>
      </c>
      <c r="J1181" s="17" t="s">
        <v>70</v>
      </c>
      <c r="K1181" s="10">
        <v>17.34</v>
      </c>
      <c r="L1181" s="25" t="str">
        <f>IF(Orders!$K1181&lt;=50,"Low",IF(Orders!$K1181&gt;=200000,"High","Medium"))</f>
        <v>Low</v>
      </c>
    </row>
    <row r="1182" spans="1:12" x14ac:dyDescent="0.35">
      <c r="A1182" s="11">
        <v>6022</v>
      </c>
      <c r="B1182" s="13" t="s">
        <v>3466</v>
      </c>
      <c r="C1182" s="14">
        <v>43690</v>
      </c>
      <c r="D1182" s="14">
        <v>43690</v>
      </c>
      <c r="E1182" s="13" t="s">
        <v>208</v>
      </c>
      <c r="F1182" s="13" t="s">
        <v>3467</v>
      </c>
      <c r="G1182" s="15" t="str">
        <f>INDEX(Table12[[#This Row],[State]],MATCH(Orders!F1182,Table12[[#This Row],[Customer ID]],0))</f>
        <v>Louisiana</v>
      </c>
      <c r="H1182" s="13" t="s">
        <v>3470</v>
      </c>
      <c r="I1182" s="15">
        <v>2</v>
      </c>
      <c r="J1182" s="13" t="s">
        <v>36</v>
      </c>
      <c r="K1182" s="16">
        <v>71.98</v>
      </c>
      <c r="L1182" s="24" t="str">
        <f>IF(Orders!$K1182&lt;=50,"Low",IF(Orders!$K1182&gt;=200000,"High","Medium"))</f>
        <v>Medium</v>
      </c>
    </row>
    <row r="1183" spans="1:12" x14ac:dyDescent="0.35">
      <c r="A1183" s="12">
        <v>7925</v>
      </c>
      <c r="B1183" s="17" t="s">
        <v>3472</v>
      </c>
      <c r="C1183" s="18">
        <v>43690</v>
      </c>
      <c r="D1183" s="18">
        <v>43693</v>
      </c>
      <c r="E1183" s="17" t="s">
        <v>38</v>
      </c>
      <c r="F1183" s="17" t="s">
        <v>1621</v>
      </c>
      <c r="G1183" s="19" t="str">
        <f>INDEX(Table12[[#This Row],[State]],MATCH(Orders!F1183,Table12[[#This Row],[Customer ID]],0))</f>
        <v>Virginia</v>
      </c>
      <c r="H1183" s="17" t="s">
        <v>651</v>
      </c>
      <c r="I1183" s="19">
        <v>4</v>
      </c>
      <c r="J1183" s="17" t="s">
        <v>36</v>
      </c>
      <c r="K1183" s="10">
        <v>22.32</v>
      </c>
      <c r="L1183" s="25" t="str">
        <f>IF(Orders!$K1183&lt;=50,"Low",IF(Orders!$K1183&gt;=200000,"High","Medium"))</f>
        <v>Low</v>
      </c>
    </row>
    <row r="1184" spans="1:12" x14ac:dyDescent="0.35">
      <c r="A1184" s="11">
        <v>7926</v>
      </c>
      <c r="B1184" s="13" t="s">
        <v>3472</v>
      </c>
      <c r="C1184" s="14">
        <v>43690</v>
      </c>
      <c r="D1184" s="14">
        <v>43693</v>
      </c>
      <c r="E1184" s="13" t="s">
        <v>38</v>
      </c>
      <c r="F1184" s="13" t="s">
        <v>1621</v>
      </c>
      <c r="G1184" s="15" t="str">
        <f>INDEX(Table12[[#This Row],[State]],MATCH(Orders!F1184,Table12[[#This Row],[Customer ID]],0))</f>
        <v>Virginia</v>
      </c>
      <c r="H1184" s="13" t="s">
        <v>1953</v>
      </c>
      <c r="I1184" s="15">
        <v>7</v>
      </c>
      <c r="J1184" s="13" t="s">
        <v>36</v>
      </c>
      <c r="K1184" s="16">
        <v>103.6</v>
      </c>
      <c r="L1184" s="24" t="str">
        <f>IF(Orders!$K1184&lt;=50,"Low",IF(Orders!$K1184&gt;=200000,"High","Medium"))</f>
        <v>Medium</v>
      </c>
    </row>
    <row r="1185" spans="1:12" x14ac:dyDescent="0.35">
      <c r="A1185" s="12">
        <v>8876</v>
      </c>
      <c r="B1185" s="17" t="s">
        <v>3473</v>
      </c>
      <c r="C1185" s="18">
        <v>43690</v>
      </c>
      <c r="D1185" s="18">
        <v>43696</v>
      </c>
      <c r="E1185" s="17" t="s">
        <v>19</v>
      </c>
      <c r="F1185" s="17" t="s">
        <v>3474</v>
      </c>
      <c r="G1185" s="19" t="str">
        <f>INDEX(Table12[[#This Row],[State]],MATCH(Orders!F1185,Table12[[#This Row],[Customer ID]],0))</f>
        <v>Texas</v>
      </c>
      <c r="H1185" s="17" t="s">
        <v>1702</v>
      </c>
      <c r="I1185" s="19">
        <v>2</v>
      </c>
      <c r="J1185" s="17" t="s">
        <v>36</v>
      </c>
      <c r="K1185" s="10">
        <v>185376</v>
      </c>
      <c r="L1185" s="25" t="str">
        <f>IF(Orders!$K1185&lt;=50,"Low",IF(Orders!$K1185&gt;=200000,"High","Medium"))</f>
        <v>Medium</v>
      </c>
    </row>
    <row r="1186" spans="1:12" x14ac:dyDescent="0.35">
      <c r="A1186" s="11">
        <v>8877</v>
      </c>
      <c r="B1186" s="13" t="s">
        <v>3473</v>
      </c>
      <c r="C1186" s="14">
        <v>43690</v>
      </c>
      <c r="D1186" s="14">
        <v>43696</v>
      </c>
      <c r="E1186" s="13" t="s">
        <v>19</v>
      </c>
      <c r="F1186" s="13" t="s">
        <v>3474</v>
      </c>
      <c r="G1186" s="15" t="str">
        <f>INDEX(Table12[[#This Row],[State]],MATCH(Orders!F1186,Table12[[#This Row],[Customer ID]],0))</f>
        <v>Texas</v>
      </c>
      <c r="H1186" s="13" t="s">
        <v>3476</v>
      </c>
      <c r="I1186" s="15">
        <v>1</v>
      </c>
      <c r="J1186" s="13" t="s">
        <v>70</v>
      </c>
      <c r="K1186" s="16">
        <v>58924</v>
      </c>
      <c r="L1186" s="24" t="str">
        <f>IF(Orders!$K1186&lt;=50,"Low",IF(Orders!$K1186&gt;=200000,"High","Medium"))</f>
        <v>Medium</v>
      </c>
    </row>
    <row r="1187" spans="1:12" x14ac:dyDescent="0.35">
      <c r="A1187" s="12">
        <v>5380</v>
      </c>
      <c r="B1187" s="17" t="s">
        <v>3478</v>
      </c>
      <c r="C1187" s="18">
        <v>43691</v>
      </c>
      <c r="D1187" s="18">
        <v>43695</v>
      </c>
      <c r="E1187" s="17" t="s">
        <v>19</v>
      </c>
      <c r="F1187" s="17" t="s">
        <v>1537</v>
      </c>
      <c r="G1187" s="19" t="str">
        <f>INDEX(Table12[[#This Row],[State]],MATCH(Orders!F1187,Table12[[#This Row],[Customer ID]],0))</f>
        <v>California</v>
      </c>
      <c r="H1187" s="17" t="s">
        <v>3479</v>
      </c>
      <c r="I1187" s="19">
        <v>3</v>
      </c>
      <c r="J1187" s="17" t="s">
        <v>31</v>
      </c>
      <c r="K1187" s="10">
        <v>15.54</v>
      </c>
      <c r="L1187" s="25" t="str">
        <f>IF(Orders!$K1187&lt;=50,"Low",IF(Orders!$K1187&gt;=200000,"High","Medium"))</f>
        <v>Low</v>
      </c>
    </row>
    <row r="1188" spans="1:12" x14ac:dyDescent="0.35">
      <c r="A1188" s="11">
        <v>5381</v>
      </c>
      <c r="B1188" s="13" t="s">
        <v>3478</v>
      </c>
      <c r="C1188" s="14">
        <v>43691</v>
      </c>
      <c r="D1188" s="14">
        <v>43695</v>
      </c>
      <c r="E1188" s="13" t="s">
        <v>19</v>
      </c>
      <c r="F1188" s="13" t="s">
        <v>1537</v>
      </c>
      <c r="G1188" s="15" t="str">
        <f>INDEX(Table12[[#This Row],[State]],MATCH(Orders!F1188,Table12[[#This Row],[Customer ID]],0))</f>
        <v>California</v>
      </c>
      <c r="H1188" s="13" t="s">
        <v>3481</v>
      </c>
      <c r="I1188" s="15">
        <v>6</v>
      </c>
      <c r="J1188" s="13" t="s">
        <v>70</v>
      </c>
      <c r="K1188" s="16">
        <v>105552</v>
      </c>
      <c r="L1188" s="24" t="str">
        <f>IF(Orders!$K1188&lt;=50,"Low",IF(Orders!$K1188&gt;=200000,"High","Medium"))</f>
        <v>Medium</v>
      </c>
    </row>
    <row r="1189" spans="1:12" x14ac:dyDescent="0.35">
      <c r="A1189" s="12">
        <v>7049</v>
      </c>
      <c r="B1189" s="17" t="s">
        <v>3483</v>
      </c>
      <c r="C1189" s="18">
        <v>43691</v>
      </c>
      <c r="D1189" s="18">
        <v>43693</v>
      </c>
      <c r="E1189" s="17" t="s">
        <v>38</v>
      </c>
      <c r="F1189" s="17" t="s">
        <v>3484</v>
      </c>
      <c r="G1189" s="19" t="str">
        <f>INDEX(Table12[[#This Row],[State]],MATCH(Orders!F1189,Table12[[#This Row],[Customer ID]],0))</f>
        <v>Tennessee</v>
      </c>
      <c r="H1189" s="17" t="s">
        <v>2943</v>
      </c>
      <c r="I1189" s="19">
        <v>3</v>
      </c>
      <c r="J1189" s="17" t="s">
        <v>70</v>
      </c>
      <c r="K1189" s="10">
        <v>15552</v>
      </c>
      <c r="L1189" s="25" t="str">
        <f>IF(Orders!$K1189&lt;=50,"Low",IF(Orders!$K1189&gt;=200000,"High","Medium"))</f>
        <v>Medium</v>
      </c>
    </row>
    <row r="1190" spans="1:12" x14ac:dyDescent="0.35">
      <c r="A1190" s="11">
        <v>8691</v>
      </c>
      <c r="B1190" s="13" t="s">
        <v>3486</v>
      </c>
      <c r="C1190" s="14">
        <v>43691</v>
      </c>
      <c r="D1190" s="14">
        <v>43695</v>
      </c>
      <c r="E1190" s="13" t="s">
        <v>19</v>
      </c>
      <c r="F1190" s="13" t="s">
        <v>878</v>
      </c>
      <c r="G1190" s="15" t="str">
        <f>INDEX(Table12[[#This Row],[State]],MATCH(Orders!F1190,Table12[[#This Row],[Customer ID]],0))</f>
        <v>Ohio</v>
      </c>
      <c r="H1190" s="13" t="s">
        <v>3488</v>
      </c>
      <c r="I1190" s="15">
        <v>2</v>
      </c>
      <c r="J1190" s="13" t="s">
        <v>31</v>
      </c>
      <c r="K1190" s="16">
        <v>259896</v>
      </c>
      <c r="L1190" s="24" t="str">
        <f>IF(Orders!$K1190&lt;=50,"Low",IF(Orders!$K1190&gt;=200000,"High","Medium"))</f>
        <v>High</v>
      </c>
    </row>
    <row r="1191" spans="1:12" x14ac:dyDescent="0.35">
      <c r="A1191" s="12">
        <v>8692</v>
      </c>
      <c r="B1191" s="17" t="s">
        <v>3486</v>
      </c>
      <c r="C1191" s="18">
        <v>43691</v>
      </c>
      <c r="D1191" s="18">
        <v>43695</v>
      </c>
      <c r="E1191" s="17" t="s">
        <v>19</v>
      </c>
      <c r="F1191" s="17" t="s">
        <v>878</v>
      </c>
      <c r="G1191" s="19" t="str">
        <f>INDEX(Table12[[#This Row],[State]],MATCH(Orders!F1191,Table12[[#This Row],[Customer ID]],0))</f>
        <v>Ohio</v>
      </c>
      <c r="H1191" s="17" t="s">
        <v>848</v>
      </c>
      <c r="I1191" s="19">
        <v>2</v>
      </c>
      <c r="J1191" s="17" t="s">
        <v>36</v>
      </c>
      <c r="K1191" s="10">
        <v>247188</v>
      </c>
      <c r="L1191" s="25" t="str">
        <f>IF(Orders!$K1191&lt;=50,"Low",IF(Orders!$K1191&gt;=200000,"High","Medium"))</f>
        <v>High</v>
      </c>
    </row>
    <row r="1192" spans="1:12" x14ac:dyDescent="0.35">
      <c r="A1192" s="11">
        <v>8693</v>
      </c>
      <c r="B1192" s="13" t="s">
        <v>3486</v>
      </c>
      <c r="C1192" s="14">
        <v>43691</v>
      </c>
      <c r="D1192" s="14">
        <v>43695</v>
      </c>
      <c r="E1192" s="13" t="s">
        <v>19</v>
      </c>
      <c r="F1192" s="13" t="s">
        <v>878</v>
      </c>
      <c r="G1192" s="15" t="str">
        <f>INDEX(Table12[[#This Row],[State]],MATCH(Orders!F1192,Table12[[#This Row],[Customer ID]],0))</f>
        <v>Ohio</v>
      </c>
      <c r="H1192" s="13" t="s">
        <v>145</v>
      </c>
      <c r="I1192" s="15">
        <v>5</v>
      </c>
      <c r="J1192" s="13" t="s">
        <v>31</v>
      </c>
      <c r="K1192" s="16">
        <v>279.95999999999998</v>
      </c>
      <c r="L1192" s="24" t="str">
        <f>IF(Orders!$K1192&lt;=50,"Low",IF(Orders!$K1192&gt;=200000,"High","Medium"))</f>
        <v>Medium</v>
      </c>
    </row>
    <row r="1193" spans="1:12" x14ac:dyDescent="0.35">
      <c r="A1193" s="12">
        <v>637</v>
      </c>
      <c r="B1193" s="17" t="s">
        <v>3491</v>
      </c>
      <c r="C1193" s="18">
        <v>43692</v>
      </c>
      <c r="D1193" s="18">
        <v>43698</v>
      </c>
      <c r="E1193" s="17" t="s">
        <v>19</v>
      </c>
      <c r="F1193" s="17" t="s">
        <v>3492</v>
      </c>
      <c r="G1193" s="19" t="str">
        <f>INDEX(Table12[[#This Row],[State]],MATCH(Orders!F1193,Table12[[#This Row],[Customer ID]],0))</f>
        <v>Colorado</v>
      </c>
      <c r="H1193" s="17" t="s">
        <v>2633</v>
      </c>
      <c r="I1193" s="19">
        <v>3</v>
      </c>
      <c r="J1193" s="17" t="s">
        <v>70</v>
      </c>
      <c r="K1193" s="10">
        <v>18882</v>
      </c>
      <c r="L1193" s="25" t="str">
        <f>IF(Orders!$K1193&lt;=50,"Low",IF(Orders!$K1193&gt;=200000,"High","Medium"))</f>
        <v>Medium</v>
      </c>
    </row>
    <row r="1194" spans="1:12" x14ac:dyDescent="0.35">
      <c r="A1194" s="11">
        <v>638</v>
      </c>
      <c r="B1194" s="13" t="s">
        <v>3491</v>
      </c>
      <c r="C1194" s="14">
        <v>43692</v>
      </c>
      <c r="D1194" s="14">
        <v>43698</v>
      </c>
      <c r="E1194" s="13" t="s">
        <v>19</v>
      </c>
      <c r="F1194" s="13" t="s">
        <v>3492</v>
      </c>
      <c r="G1194" s="15" t="str">
        <f>INDEX(Table12[[#This Row],[State]],MATCH(Orders!F1194,Table12[[#This Row],[Customer ID]],0))</f>
        <v>Colorado</v>
      </c>
      <c r="H1194" s="13" t="s">
        <v>3494</v>
      </c>
      <c r="I1194" s="15">
        <v>3</v>
      </c>
      <c r="J1194" s="13" t="s">
        <v>36</v>
      </c>
      <c r="K1194" s="16">
        <v>122328</v>
      </c>
      <c r="L1194" s="24" t="str">
        <f>IF(Orders!$K1194&lt;=50,"Low",IF(Orders!$K1194&gt;=200000,"High","Medium"))</f>
        <v>Medium</v>
      </c>
    </row>
    <row r="1195" spans="1:12" x14ac:dyDescent="0.35">
      <c r="A1195" s="12">
        <v>1088</v>
      </c>
      <c r="B1195" s="17" t="s">
        <v>3496</v>
      </c>
      <c r="C1195" s="18">
        <v>43692</v>
      </c>
      <c r="D1195" s="18">
        <v>43697</v>
      </c>
      <c r="E1195" s="17" t="s">
        <v>94</v>
      </c>
      <c r="F1195" s="17" t="s">
        <v>3497</v>
      </c>
      <c r="G1195" s="19" t="str">
        <f>INDEX(Table12[[#This Row],[State]],MATCH(Orders!F1195,Table12[[#This Row],[Customer ID]],0))</f>
        <v>California</v>
      </c>
      <c r="H1195" s="17" t="s">
        <v>3499</v>
      </c>
      <c r="I1195" s="19">
        <v>3</v>
      </c>
      <c r="J1195" s="17" t="s">
        <v>36</v>
      </c>
      <c r="K1195" s="10">
        <v>71976</v>
      </c>
      <c r="L1195" s="25" t="str">
        <f>IF(Orders!$K1195&lt;=50,"Low",IF(Orders!$K1195&gt;=200000,"High","Medium"))</f>
        <v>Medium</v>
      </c>
    </row>
    <row r="1196" spans="1:12" x14ac:dyDescent="0.35">
      <c r="A1196" s="11">
        <v>1089</v>
      </c>
      <c r="B1196" s="13" t="s">
        <v>3496</v>
      </c>
      <c r="C1196" s="14">
        <v>43692</v>
      </c>
      <c r="D1196" s="14">
        <v>43697</v>
      </c>
      <c r="E1196" s="13" t="s">
        <v>94</v>
      </c>
      <c r="F1196" s="13" t="s">
        <v>3497</v>
      </c>
      <c r="G1196" s="15" t="str">
        <f>INDEX(Table12[[#This Row],[State]],MATCH(Orders!F1196,Table12[[#This Row],[Customer ID]],0))</f>
        <v>California</v>
      </c>
      <c r="H1196" s="13" t="s">
        <v>2501</v>
      </c>
      <c r="I1196" s="15">
        <v>1</v>
      </c>
      <c r="J1196" s="13" t="s">
        <v>31</v>
      </c>
      <c r="K1196" s="16">
        <v>3.15</v>
      </c>
      <c r="L1196" s="24" t="str">
        <f>IF(Orders!$K1196&lt;=50,"Low",IF(Orders!$K1196&gt;=200000,"High","Medium"))</f>
        <v>Low</v>
      </c>
    </row>
    <row r="1197" spans="1:12" x14ac:dyDescent="0.35">
      <c r="A1197" s="12">
        <v>2555</v>
      </c>
      <c r="B1197" s="17" t="s">
        <v>3501</v>
      </c>
      <c r="C1197" s="18">
        <v>43692</v>
      </c>
      <c r="D1197" s="18">
        <v>43697</v>
      </c>
      <c r="E1197" s="17" t="s">
        <v>19</v>
      </c>
      <c r="F1197" s="17" t="s">
        <v>3502</v>
      </c>
      <c r="G1197" s="19" t="str">
        <f>INDEX(Table12[[#This Row],[State]],MATCH(Orders!F1197,Table12[[#This Row],[Customer ID]],0))</f>
        <v>Florida</v>
      </c>
      <c r="H1197" s="17" t="s">
        <v>3504</v>
      </c>
      <c r="I1197" s="19">
        <v>7</v>
      </c>
      <c r="J1197" s="17" t="s">
        <v>70</v>
      </c>
      <c r="K1197" s="10">
        <v>705544</v>
      </c>
      <c r="L1197" s="25" t="str">
        <f>IF(Orders!$K1197&lt;=50,"Low",IF(Orders!$K1197&gt;=200000,"High","Medium"))</f>
        <v>High</v>
      </c>
    </row>
    <row r="1198" spans="1:12" x14ac:dyDescent="0.35">
      <c r="A1198" s="11">
        <v>2858</v>
      </c>
      <c r="B1198" s="13" t="s">
        <v>3506</v>
      </c>
      <c r="C1198" s="14">
        <v>43692</v>
      </c>
      <c r="D1198" s="14">
        <v>43694</v>
      </c>
      <c r="E1198" s="13" t="s">
        <v>94</v>
      </c>
      <c r="F1198" s="13" t="s">
        <v>2239</v>
      </c>
      <c r="G1198" s="15" t="str">
        <f>INDEX(Table12[[#This Row],[State]],MATCH(Orders!F1198,Table12[[#This Row],[Customer ID]],0))</f>
        <v>North Carolina</v>
      </c>
      <c r="H1198" s="13" t="s">
        <v>3148</v>
      </c>
      <c r="I1198" s="15">
        <v>2</v>
      </c>
      <c r="J1198" s="13" t="s">
        <v>70</v>
      </c>
      <c r="K1198" s="16">
        <v>225296</v>
      </c>
      <c r="L1198" s="24" t="str">
        <f>IF(Orders!$K1198&lt;=50,"Low",IF(Orders!$K1198&gt;=200000,"High","Medium"))</f>
        <v>High</v>
      </c>
    </row>
    <row r="1199" spans="1:12" x14ac:dyDescent="0.35">
      <c r="A1199" s="12">
        <v>8895</v>
      </c>
      <c r="B1199" s="17" t="s">
        <v>3507</v>
      </c>
      <c r="C1199" s="18">
        <v>43692</v>
      </c>
      <c r="D1199" s="18">
        <v>43699</v>
      </c>
      <c r="E1199" s="17" t="s">
        <v>19</v>
      </c>
      <c r="F1199" s="17" t="s">
        <v>1551</v>
      </c>
      <c r="G1199" s="19" t="str">
        <f>INDEX(Table12[[#This Row],[State]],MATCH(Orders!F1199,Table12[[#This Row],[Customer ID]],0))</f>
        <v>California</v>
      </c>
      <c r="H1199" s="17" t="s">
        <v>3508</v>
      </c>
      <c r="I1199" s="19">
        <v>3</v>
      </c>
      <c r="J1199" s="17" t="s">
        <v>70</v>
      </c>
      <c r="K1199" s="10">
        <v>312.02999999999997</v>
      </c>
      <c r="L1199" s="25" t="str">
        <f>IF(Orders!$K1199&lt;=50,"Low",IF(Orders!$K1199&gt;=200000,"High","Medium"))</f>
        <v>Medium</v>
      </c>
    </row>
    <row r="1200" spans="1:12" x14ac:dyDescent="0.35">
      <c r="A1200" s="11">
        <v>8896</v>
      </c>
      <c r="B1200" s="13" t="s">
        <v>3507</v>
      </c>
      <c r="C1200" s="14">
        <v>43692</v>
      </c>
      <c r="D1200" s="14">
        <v>43699</v>
      </c>
      <c r="E1200" s="13" t="s">
        <v>19</v>
      </c>
      <c r="F1200" s="13" t="s">
        <v>1551</v>
      </c>
      <c r="G1200" s="15" t="str">
        <f>INDEX(Table12[[#This Row],[State]],MATCH(Orders!F1200,Table12[[#This Row],[Customer ID]],0))</f>
        <v>California</v>
      </c>
      <c r="H1200" s="13" t="s">
        <v>1898</v>
      </c>
      <c r="I1200" s="15">
        <v>3</v>
      </c>
      <c r="J1200" s="13" t="s">
        <v>36</v>
      </c>
      <c r="K1200" s="16">
        <v>17.940000000000001</v>
      </c>
      <c r="L1200" s="24" t="str">
        <f>IF(Orders!$K1200&lt;=50,"Low",IF(Orders!$K1200&gt;=200000,"High","Medium"))</f>
        <v>Low</v>
      </c>
    </row>
    <row r="1201" spans="1:12" x14ac:dyDescent="0.35">
      <c r="A1201" s="12">
        <v>8897</v>
      </c>
      <c r="B1201" s="17" t="s">
        <v>3507</v>
      </c>
      <c r="C1201" s="18">
        <v>43692</v>
      </c>
      <c r="D1201" s="18">
        <v>43699</v>
      </c>
      <c r="E1201" s="17" t="s">
        <v>19</v>
      </c>
      <c r="F1201" s="17" t="s">
        <v>1551</v>
      </c>
      <c r="G1201" s="19" t="str">
        <f>INDEX(Table12[[#This Row],[State]],MATCH(Orders!F1201,Table12[[#This Row],[Customer ID]],0))</f>
        <v>California</v>
      </c>
      <c r="H1201" s="17" t="s">
        <v>1778</v>
      </c>
      <c r="I1201" s="19">
        <v>3</v>
      </c>
      <c r="J1201" s="17" t="s">
        <v>31</v>
      </c>
      <c r="K1201" s="10">
        <v>165.6</v>
      </c>
      <c r="L1201" s="25" t="str">
        <f>IF(Orders!$K1201&lt;=50,"Low",IF(Orders!$K1201&gt;=200000,"High","Medium"))</f>
        <v>Medium</v>
      </c>
    </row>
    <row r="1202" spans="1:12" x14ac:dyDescent="0.35">
      <c r="A1202" s="11">
        <v>8898</v>
      </c>
      <c r="B1202" s="13" t="s">
        <v>3507</v>
      </c>
      <c r="C1202" s="14">
        <v>43692</v>
      </c>
      <c r="D1202" s="14">
        <v>43699</v>
      </c>
      <c r="E1202" s="13" t="s">
        <v>19</v>
      </c>
      <c r="F1202" s="13" t="s">
        <v>1551</v>
      </c>
      <c r="G1202" s="15" t="str">
        <f>INDEX(Table12[[#This Row],[State]],MATCH(Orders!F1202,Table12[[#This Row],[Customer ID]],0))</f>
        <v>California</v>
      </c>
      <c r="H1202" s="13" t="s">
        <v>3510</v>
      </c>
      <c r="I1202" s="15">
        <v>4</v>
      </c>
      <c r="J1202" s="13" t="s">
        <v>70</v>
      </c>
      <c r="K1202" s="16">
        <v>37.520000000000003</v>
      </c>
      <c r="L1202" s="24" t="str">
        <f>IF(Orders!$K1202&lt;=50,"Low",IF(Orders!$K1202&gt;=200000,"High","Medium"))</f>
        <v>Low</v>
      </c>
    </row>
    <row r="1203" spans="1:12" x14ac:dyDescent="0.35">
      <c r="A1203" s="12">
        <v>2659</v>
      </c>
      <c r="B1203" s="17" t="s">
        <v>3512</v>
      </c>
      <c r="C1203" s="18">
        <v>43693</v>
      </c>
      <c r="D1203" s="18">
        <v>43697</v>
      </c>
      <c r="E1203" s="17" t="s">
        <v>19</v>
      </c>
      <c r="F1203" s="17" t="s">
        <v>1586</v>
      </c>
      <c r="G1203" s="19" t="str">
        <f>INDEX(Table12[[#This Row],[State]],MATCH(Orders!F1203,Table12[[#This Row],[Customer ID]],0))</f>
        <v>California</v>
      </c>
      <c r="H1203" s="17" t="s">
        <v>3513</v>
      </c>
      <c r="I1203" s="19">
        <v>3</v>
      </c>
      <c r="J1203" s="17" t="s">
        <v>36</v>
      </c>
      <c r="K1203" s="10">
        <v>10.86</v>
      </c>
      <c r="L1203" s="25" t="str">
        <f>IF(Orders!$K1203&lt;=50,"Low",IF(Orders!$K1203&gt;=200000,"High","Medium"))</f>
        <v>Low</v>
      </c>
    </row>
    <row r="1204" spans="1:12" x14ac:dyDescent="0.35">
      <c r="A1204" s="11">
        <v>6134</v>
      </c>
      <c r="B1204" s="13" t="s">
        <v>3515</v>
      </c>
      <c r="C1204" s="14">
        <v>43693</v>
      </c>
      <c r="D1204" s="14">
        <v>43696</v>
      </c>
      <c r="E1204" s="13" t="s">
        <v>38</v>
      </c>
      <c r="F1204" s="13" t="s">
        <v>3516</v>
      </c>
      <c r="G1204" s="15" t="str">
        <f>INDEX(Table12[[#This Row],[State]],MATCH(Orders!F1204,Table12[[#This Row],[Customer ID]],0))</f>
        <v>California</v>
      </c>
      <c r="H1204" s="13" t="s">
        <v>3518</v>
      </c>
      <c r="I1204" s="15">
        <v>2</v>
      </c>
      <c r="J1204" s="13" t="s">
        <v>31</v>
      </c>
      <c r="K1204" s="16">
        <v>161.28</v>
      </c>
      <c r="L1204" s="24" t="str">
        <f>IF(Orders!$K1204&lt;=50,"Low",IF(Orders!$K1204&gt;=200000,"High","Medium"))</f>
        <v>Medium</v>
      </c>
    </row>
    <row r="1205" spans="1:12" x14ac:dyDescent="0.35">
      <c r="A1205" s="12">
        <v>7889</v>
      </c>
      <c r="B1205" s="17" t="s">
        <v>3520</v>
      </c>
      <c r="C1205" s="18">
        <v>43693</v>
      </c>
      <c r="D1205" s="18">
        <v>43699</v>
      </c>
      <c r="E1205" s="17" t="s">
        <v>19</v>
      </c>
      <c r="F1205" s="17" t="s">
        <v>3521</v>
      </c>
      <c r="G1205" s="19" t="str">
        <f>INDEX(Table12[[#This Row],[State]],MATCH(Orders!F1205,Table12[[#This Row],[Customer ID]],0))</f>
        <v>California</v>
      </c>
      <c r="H1205" s="17" t="s">
        <v>1413</v>
      </c>
      <c r="I1205" s="19">
        <v>5</v>
      </c>
      <c r="J1205" s="17" t="s">
        <v>31</v>
      </c>
      <c r="K1205" s="10">
        <v>32.4</v>
      </c>
      <c r="L1205" s="25" t="str">
        <f>IF(Orders!$K1205&lt;=50,"Low",IF(Orders!$K1205&gt;=200000,"High","Medium"))</f>
        <v>Low</v>
      </c>
    </row>
    <row r="1206" spans="1:12" x14ac:dyDescent="0.35">
      <c r="A1206" s="11">
        <v>3350</v>
      </c>
      <c r="B1206" s="13" t="s">
        <v>3524</v>
      </c>
      <c r="C1206" s="14">
        <v>43694</v>
      </c>
      <c r="D1206" s="14">
        <v>43698</v>
      </c>
      <c r="E1206" s="13" t="s">
        <v>19</v>
      </c>
      <c r="F1206" s="13" t="s">
        <v>113</v>
      </c>
      <c r="G1206" s="15" t="str">
        <f>INDEX(Table12[[#This Row],[State]],MATCH(Orders!F1206,Table12[[#This Row],[Customer ID]],0))</f>
        <v>Washington</v>
      </c>
      <c r="H1206" s="13" t="s">
        <v>1452</v>
      </c>
      <c r="I1206" s="15">
        <v>4</v>
      </c>
      <c r="J1206" s="13" t="s">
        <v>70</v>
      </c>
      <c r="K1206" s="16">
        <v>15712</v>
      </c>
      <c r="L1206" s="24" t="str">
        <f>IF(Orders!$K1206&lt;=50,"Low",IF(Orders!$K1206&gt;=200000,"High","Medium"))</f>
        <v>Medium</v>
      </c>
    </row>
    <row r="1207" spans="1:12" x14ac:dyDescent="0.35">
      <c r="A1207" s="12">
        <v>803</v>
      </c>
      <c r="B1207" s="17" t="s">
        <v>3525</v>
      </c>
      <c r="C1207" s="18">
        <v>43695</v>
      </c>
      <c r="D1207" s="18">
        <v>43700</v>
      </c>
      <c r="E1207" s="17" t="s">
        <v>94</v>
      </c>
      <c r="F1207" s="17" t="s">
        <v>3526</v>
      </c>
      <c r="G1207" s="19" t="str">
        <f>INDEX(Table12[[#This Row],[State]],MATCH(Orders!F1207,Table12[[#This Row],[Customer ID]],0))</f>
        <v>New York</v>
      </c>
      <c r="H1207" s="17" t="s">
        <v>3528</v>
      </c>
      <c r="I1207" s="19">
        <v>9</v>
      </c>
      <c r="J1207" s="17" t="s">
        <v>70</v>
      </c>
      <c r="K1207" s="10">
        <v>355.32</v>
      </c>
      <c r="L1207" s="25" t="str">
        <f>IF(Orders!$K1207&lt;=50,"Low",IF(Orders!$K1207&gt;=200000,"High","Medium"))</f>
        <v>Medium</v>
      </c>
    </row>
    <row r="1208" spans="1:12" x14ac:dyDescent="0.35">
      <c r="A1208" s="11">
        <v>2956</v>
      </c>
      <c r="B1208" s="13" t="s">
        <v>3530</v>
      </c>
      <c r="C1208" s="14">
        <v>43695</v>
      </c>
      <c r="D1208" s="14">
        <v>43701</v>
      </c>
      <c r="E1208" s="13" t="s">
        <v>19</v>
      </c>
      <c r="F1208" s="13" t="s">
        <v>3531</v>
      </c>
      <c r="G1208" s="15" t="str">
        <f>INDEX(Table12[[#This Row],[State]],MATCH(Orders!F1208,Table12[[#This Row],[Customer ID]],0))</f>
        <v>New York</v>
      </c>
      <c r="H1208" s="13" t="s">
        <v>3533</v>
      </c>
      <c r="I1208" s="15">
        <v>1</v>
      </c>
      <c r="J1208" s="13" t="s">
        <v>70</v>
      </c>
      <c r="K1208" s="16">
        <v>39.99</v>
      </c>
      <c r="L1208" s="24" t="str">
        <f>IF(Orders!$K1208&lt;=50,"Low",IF(Orders!$K1208&gt;=200000,"High","Medium"))</f>
        <v>Low</v>
      </c>
    </row>
    <row r="1209" spans="1:12" x14ac:dyDescent="0.35">
      <c r="A1209" s="12">
        <v>6056</v>
      </c>
      <c r="B1209" s="17" t="s">
        <v>3535</v>
      </c>
      <c r="C1209" s="18">
        <v>43695</v>
      </c>
      <c r="D1209" s="18">
        <v>43697</v>
      </c>
      <c r="E1209" s="17" t="s">
        <v>38</v>
      </c>
      <c r="F1209" s="17" t="s">
        <v>3536</v>
      </c>
      <c r="G1209" s="19" t="str">
        <f>INDEX(Table12[[#This Row],[State]],MATCH(Orders!F1209,Table12[[#This Row],[Customer ID]],0))</f>
        <v>Texas</v>
      </c>
      <c r="H1209" s="17" t="s">
        <v>2553</v>
      </c>
      <c r="I1209" s="19">
        <v>1</v>
      </c>
      <c r="J1209" s="17" t="s">
        <v>36</v>
      </c>
      <c r="K1209" s="10">
        <v>2068</v>
      </c>
      <c r="L1209" s="25" t="str">
        <f>IF(Orders!$K1209&lt;=50,"Low",IF(Orders!$K1209&gt;=200000,"High","Medium"))</f>
        <v>Medium</v>
      </c>
    </row>
    <row r="1210" spans="1:12" x14ac:dyDescent="0.35">
      <c r="A1210" s="11">
        <v>6057</v>
      </c>
      <c r="B1210" s="13" t="s">
        <v>3535</v>
      </c>
      <c r="C1210" s="14">
        <v>43695</v>
      </c>
      <c r="D1210" s="14">
        <v>43697</v>
      </c>
      <c r="E1210" s="13" t="s">
        <v>38</v>
      </c>
      <c r="F1210" s="13" t="s">
        <v>3536</v>
      </c>
      <c r="G1210" s="15" t="str">
        <f>INDEX(Table12[[#This Row],[State]],MATCH(Orders!F1210,Table12[[#This Row],[Customer ID]],0))</f>
        <v>Texas</v>
      </c>
      <c r="H1210" s="13" t="s">
        <v>3279</v>
      </c>
      <c r="I1210" s="15">
        <v>8</v>
      </c>
      <c r="J1210" s="13" t="s">
        <v>31</v>
      </c>
      <c r="K1210" s="16">
        <v>83.84</v>
      </c>
      <c r="L1210" s="24" t="str">
        <f>IF(Orders!$K1210&lt;=50,"Low",IF(Orders!$K1210&gt;=200000,"High","Medium"))</f>
        <v>Medium</v>
      </c>
    </row>
    <row r="1211" spans="1:12" x14ac:dyDescent="0.35">
      <c r="A1211" s="12">
        <v>9125</v>
      </c>
      <c r="B1211" s="17" t="s">
        <v>3539</v>
      </c>
      <c r="C1211" s="18">
        <v>43695</v>
      </c>
      <c r="D1211" s="18">
        <v>43697</v>
      </c>
      <c r="E1211" s="17" t="s">
        <v>94</v>
      </c>
      <c r="F1211" s="17" t="s">
        <v>3540</v>
      </c>
      <c r="G1211" s="19" t="str">
        <f>INDEX(Table12[[#This Row],[State]],MATCH(Orders!F1211,Table12[[#This Row],[Customer ID]],0))</f>
        <v>Texas</v>
      </c>
      <c r="H1211" s="17" t="s">
        <v>1961</v>
      </c>
      <c r="I1211" s="19">
        <v>3</v>
      </c>
      <c r="J1211" s="17" t="s">
        <v>31</v>
      </c>
      <c r="K1211" s="10">
        <v>9552</v>
      </c>
      <c r="L1211" s="25" t="str">
        <f>IF(Orders!$K1211&lt;=50,"Low",IF(Orders!$K1211&gt;=200000,"High","Medium"))</f>
        <v>Medium</v>
      </c>
    </row>
    <row r="1212" spans="1:12" x14ac:dyDescent="0.35">
      <c r="A1212" s="11">
        <v>9126</v>
      </c>
      <c r="B1212" s="13" t="s">
        <v>3539</v>
      </c>
      <c r="C1212" s="14">
        <v>43695</v>
      </c>
      <c r="D1212" s="14">
        <v>43697</v>
      </c>
      <c r="E1212" s="13" t="s">
        <v>94</v>
      </c>
      <c r="F1212" s="13" t="s">
        <v>3540</v>
      </c>
      <c r="G1212" s="15" t="str">
        <f>INDEX(Table12[[#This Row],[State]],MATCH(Orders!F1212,Table12[[#This Row],[Customer ID]],0))</f>
        <v>Texas</v>
      </c>
      <c r="H1212" s="13" t="s">
        <v>2045</v>
      </c>
      <c r="I1212" s="15">
        <v>4</v>
      </c>
      <c r="J1212" s="13" t="s">
        <v>31</v>
      </c>
      <c r="K1212" s="16">
        <v>5344</v>
      </c>
      <c r="L1212" s="24" t="str">
        <f>IF(Orders!$K1212&lt;=50,"Low",IF(Orders!$K1212&gt;=200000,"High","Medium"))</f>
        <v>Medium</v>
      </c>
    </row>
    <row r="1213" spans="1:12" x14ac:dyDescent="0.35">
      <c r="A1213" s="12">
        <v>7096</v>
      </c>
      <c r="B1213" s="17" t="s">
        <v>3542</v>
      </c>
      <c r="C1213" s="18">
        <v>43696</v>
      </c>
      <c r="D1213" s="18">
        <v>43697</v>
      </c>
      <c r="E1213" s="17" t="s">
        <v>38</v>
      </c>
      <c r="F1213" s="17" t="s">
        <v>3543</v>
      </c>
      <c r="G1213" s="19" t="str">
        <f>INDEX(Table12[[#This Row],[State]],MATCH(Orders!F1213,Table12[[#This Row],[Customer ID]],0))</f>
        <v>New York</v>
      </c>
      <c r="H1213" s="17" t="s">
        <v>3545</v>
      </c>
      <c r="I1213" s="19">
        <v>6</v>
      </c>
      <c r="J1213" s="17" t="s">
        <v>31</v>
      </c>
      <c r="K1213" s="10">
        <v>146688</v>
      </c>
      <c r="L1213" s="25" t="str">
        <f>IF(Orders!$K1213&lt;=50,"Low",IF(Orders!$K1213&gt;=200000,"High","Medium"))</f>
        <v>Medium</v>
      </c>
    </row>
    <row r="1214" spans="1:12" x14ac:dyDescent="0.35">
      <c r="A1214" s="11">
        <v>7097</v>
      </c>
      <c r="B1214" s="13" t="s">
        <v>3542</v>
      </c>
      <c r="C1214" s="14">
        <v>43696</v>
      </c>
      <c r="D1214" s="14">
        <v>43697</v>
      </c>
      <c r="E1214" s="13" t="s">
        <v>38</v>
      </c>
      <c r="F1214" s="13" t="s">
        <v>3543</v>
      </c>
      <c r="G1214" s="15" t="str">
        <f>INDEX(Table12[[#This Row],[State]],MATCH(Orders!F1214,Table12[[#This Row],[Customer ID]],0))</f>
        <v>New York</v>
      </c>
      <c r="H1214" s="13" t="s">
        <v>1014</v>
      </c>
      <c r="I1214" s="15">
        <v>2</v>
      </c>
      <c r="J1214" s="13" t="s">
        <v>36</v>
      </c>
      <c r="K1214" s="16">
        <v>276784</v>
      </c>
      <c r="L1214" s="24" t="str">
        <f>IF(Orders!$K1214&lt;=50,"Low",IF(Orders!$K1214&gt;=200000,"High","Medium"))</f>
        <v>High</v>
      </c>
    </row>
    <row r="1215" spans="1:12" x14ac:dyDescent="0.35">
      <c r="A1215" s="12">
        <v>7098</v>
      </c>
      <c r="B1215" s="17" t="s">
        <v>3542</v>
      </c>
      <c r="C1215" s="18">
        <v>43696</v>
      </c>
      <c r="D1215" s="18">
        <v>43697</v>
      </c>
      <c r="E1215" s="17" t="s">
        <v>38</v>
      </c>
      <c r="F1215" s="17" t="s">
        <v>3543</v>
      </c>
      <c r="G1215" s="19" t="str">
        <f>INDEX(Table12[[#This Row],[State]],MATCH(Orders!F1215,Table12[[#This Row],[Customer ID]],0))</f>
        <v>New York</v>
      </c>
      <c r="H1215" s="17" t="s">
        <v>2206</v>
      </c>
      <c r="I1215" s="19">
        <v>5</v>
      </c>
      <c r="J1215" s="17" t="s">
        <v>31</v>
      </c>
      <c r="K1215" s="10">
        <v>25.32</v>
      </c>
      <c r="L1215" s="25" t="str">
        <f>IF(Orders!$K1215&lt;=50,"Low",IF(Orders!$K1215&gt;=200000,"High","Medium"))</f>
        <v>Low</v>
      </c>
    </row>
    <row r="1216" spans="1:12" x14ac:dyDescent="0.35">
      <c r="A1216" s="11">
        <v>1902</v>
      </c>
      <c r="B1216" s="13" t="s">
        <v>3547</v>
      </c>
      <c r="C1216" s="14">
        <v>43697</v>
      </c>
      <c r="D1216" s="14">
        <v>43700</v>
      </c>
      <c r="E1216" s="13" t="s">
        <v>38</v>
      </c>
      <c r="F1216" s="13" t="s">
        <v>106</v>
      </c>
      <c r="G1216" s="15" t="str">
        <f>INDEX(Table12[[#This Row],[State]],MATCH(Orders!F1216,Table12[[#This Row],[Customer ID]],0))</f>
        <v>Michigan</v>
      </c>
      <c r="H1216" s="13" t="s">
        <v>1626</v>
      </c>
      <c r="I1216" s="15">
        <v>2</v>
      </c>
      <c r="J1216" s="13" t="s">
        <v>70</v>
      </c>
      <c r="K1216" s="16">
        <v>14.78</v>
      </c>
      <c r="L1216" s="24" t="str">
        <f>IF(Orders!$K1216&lt;=50,"Low",IF(Orders!$K1216&gt;=200000,"High","Medium"))</f>
        <v>Low</v>
      </c>
    </row>
    <row r="1217" spans="1:12" x14ac:dyDescent="0.35">
      <c r="A1217" s="12">
        <v>5312</v>
      </c>
      <c r="B1217" s="17" t="s">
        <v>3548</v>
      </c>
      <c r="C1217" s="18">
        <v>43698</v>
      </c>
      <c r="D1217" s="18">
        <v>43704</v>
      </c>
      <c r="E1217" s="17" t="s">
        <v>19</v>
      </c>
      <c r="F1217" s="17" t="s">
        <v>2915</v>
      </c>
      <c r="G1217" s="19" t="str">
        <f>INDEX(Table12[[#This Row],[State]],MATCH(Orders!F1217,Table12[[#This Row],[Customer ID]],0))</f>
        <v>North Carolina</v>
      </c>
      <c r="H1217" s="17" t="s">
        <v>3550</v>
      </c>
      <c r="I1217" s="19">
        <v>4</v>
      </c>
      <c r="J1217" s="17" t="s">
        <v>31</v>
      </c>
      <c r="K1217" s="10">
        <v>9216</v>
      </c>
      <c r="L1217" s="25" t="str">
        <f>IF(Orders!$K1217&lt;=50,"Low",IF(Orders!$K1217&gt;=200000,"High","Medium"))</f>
        <v>Medium</v>
      </c>
    </row>
    <row r="1218" spans="1:12" x14ac:dyDescent="0.35">
      <c r="A1218" s="11">
        <v>5313</v>
      </c>
      <c r="B1218" s="13" t="s">
        <v>3548</v>
      </c>
      <c r="C1218" s="14">
        <v>43698</v>
      </c>
      <c r="D1218" s="14">
        <v>43704</v>
      </c>
      <c r="E1218" s="13" t="s">
        <v>19</v>
      </c>
      <c r="F1218" s="13" t="s">
        <v>2915</v>
      </c>
      <c r="G1218" s="15" t="str">
        <f>INDEX(Table12[[#This Row],[State]],MATCH(Orders!F1218,Table12[[#This Row],[Customer ID]],0))</f>
        <v>North Carolina</v>
      </c>
      <c r="H1218" s="13" t="s">
        <v>3376</v>
      </c>
      <c r="I1218" s="15">
        <v>2</v>
      </c>
      <c r="J1218" s="13" t="s">
        <v>36</v>
      </c>
      <c r="K1218" s="16">
        <v>28048</v>
      </c>
      <c r="L1218" s="24" t="str">
        <f>IF(Orders!$K1218&lt;=50,"Low",IF(Orders!$K1218&gt;=200000,"High","Medium"))</f>
        <v>Medium</v>
      </c>
    </row>
    <row r="1219" spans="1:12" x14ac:dyDescent="0.35">
      <c r="A1219" s="12">
        <v>5630</v>
      </c>
      <c r="B1219" s="17" t="s">
        <v>3552</v>
      </c>
      <c r="C1219" s="18">
        <v>43698</v>
      </c>
      <c r="D1219" s="18">
        <v>43700</v>
      </c>
      <c r="E1219" s="17" t="s">
        <v>94</v>
      </c>
      <c r="F1219" s="17" t="s">
        <v>884</v>
      </c>
      <c r="G1219" s="19" t="str">
        <f>INDEX(Table12[[#This Row],[State]],MATCH(Orders!F1219,Table12[[#This Row],[Customer ID]],0))</f>
        <v>Pennsylvania</v>
      </c>
      <c r="H1219" s="17" t="s">
        <v>3553</v>
      </c>
      <c r="I1219" s="19">
        <v>9</v>
      </c>
      <c r="J1219" s="17" t="s">
        <v>70</v>
      </c>
      <c r="K1219" s="10">
        <v>815292</v>
      </c>
      <c r="L1219" s="25" t="str">
        <f>IF(Orders!$K1219&lt;=50,"Low",IF(Orders!$K1219&gt;=200000,"High","Medium"))</f>
        <v>High</v>
      </c>
    </row>
    <row r="1220" spans="1:12" x14ac:dyDescent="0.35">
      <c r="A1220" s="11">
        <v>6865</v>
      </c>
      <c r="B1220" s="13" t="s">
        <v>3555</v>
      </c>
      <c r="C1220" s="14">
        <v>43698</v>
      </c>
      <c r="D1220" s="14">
        <v>43705</v>
      </c>
      <c r="E1220" s="13" t="s">
        <v>19</v>
      </c>
      <c r="F1220" s="13" t="s">
        <v>2491</v>
      </c>
      <c r="G1220" s="15" t="str">
        <f>INDEX(Table12[[#This Row],[State]],MATCH(Orders!F1220,Table12[[#This Row],[Customer ID]],0))</f>
        <v>California</v>
      </c>
      <c r="H1220" s="13" t="s">
        <v>1160</v>
      </c>
      <c r="I1220" s="15">
        <v>2</v>
      </c>
      <c r="J1220" s="13" t="s">
        <v>36</v>
      </c>
      <c r="K1220" s="16">
        <v>12672</v>
      </c>
      <c r="L1220" s="24" t="str">
        <f>IF(Orders!$K1220&lt;=50,"Low",IF(Orders!$K1220&gt;=200000,"High","Medium"))</f>
        <v>Medium</v>
      </c>
    </row>
    <row r="1221" spans="1:12" x14ac:dyDescent="0.35">
      <c r="A1221" s="12">
        <v>6866</v>
      </c>
      <c r="B1221" s="17" t="s">
        <v>3555</v>
      </c>
      <c r="C1221" s="18">
        <v>43698</v>
      </c>
      <c r="D1221" s="18">
        <v>43705</v>
      </c>
      <c r="E1221" s="17" t="s">
        <v>19</v>
      </c>
      <c r="F1221" s="17" t="s">
        <v>2491</v>
      </c>
      <c r="G1221" s="19" t="str">
        <f>INDEX(Table12[[#This Row],[State]],MATCH(Orders!F1221,Table12[[#This Row],[Customer ID]],0))</f>
        <v>California</v>
      </c>
      <c r="H1221" s="17" t="s">
        <v>2182</v>
      </c>
      <c r="I1221" s="19">
        <v>5</v>
      </c>
      <c r="J1221" s="17" t="s">
        <v>36</v>
      </c>
      <c r="K1221" s="10">
        <v>91.96</v>
      </c>
      <c r="L1221" s="25" t="str">
        <f>IF(Orders!$K1221&lt;=50,"Low",IF(Orders!$K1221&gt;=200000,"High","Medium"))</f>
        <v>Medium</v>
      </c>
    </row>
    <row r="1222" spans="1:12" x14ac:dyDescent="0.35">
      <c r="A1222" s="11">
        <v>6867</v>
      </c>
      <c r="B1222" s="13" t="s">
        <v>3555</v>
      </c>
      <c r="C1222" s="14">
        <v>43698</v>
      </c>
      <c r="D1222" s="14">
        <v>43705</v>
      </c>
      <c r="E1222" s="13" t="s">
        <v>19</v>
      </c>
      <c r="F1222" s="13" t="s">
        <v>2491</v>
      </c>
      <c r="G1222" s="15" t="str">
        <f>INDEX(Table12[[#This Row],[State]],MATCH(Orders!F1222,Table12[[#This Row],[Customer ID]],0))</f>
        <v>California</v>
      </c>
      <c r="H1222" s="13" t="s">
        <v>205</v>
      </c>
      <c r="I1222" s="15">
        <v>3</v>
      </c>
      <c r="J1222" s="13" t="s">
        <v>70</v>
      </c>
      <c r="K1222" s="16">
        <v>254.97</v>
      </c>
      <c r="L1222" s="24" t="str">
        <f>IF(Orders!$K1222&lt;=50,"Low",IF(Orders!$K1222&gt;=200000,"High","Medium"))</f>
        <v>Medium</v>
      </c>
    </row>
    <row r="1223" spans="1:12" x14ac:dyDescent="0.35">
      <c r="A1223" s="12">
        <v>6868</v>
      </c>
      <c r="B1223" s="17" t="s">
        <v>3555</v>
      </c>
      <c r="C1223" s="18">
        <v>43698</v>
      </c>
      <c r="D1223" s="18">
        <v>43705</v>
      </c>
      <c r="E1223" s="17" t="s">
        <v>19</v>
      </c>
      <c r="F1223" s="17" t="s">
        <v>2491</v>
      </c>
      <c r="G1223" s="19" t="str">
        <f>INDEX(Table12[[#This Row],[State]],MATCH(Orders!F1223,Table12[[#This Row],[Customer ID]],0))</f>
        <v>California</v>
      </c>
      <c r="H1223" s="17" t="s">
        <v>3556</v>
      </c>
      <c r="I1223" s="19">
        <v>2</v>
      </c>
      <c r="J1223" s="17" t="s">
        <v>36</v>
      </c>
      <c r="K1223" s="10">
        <v>31984</v>
      </c>
      <c r="L1223" s="25" t="str">
        <f>IF(Orders!$K1223&lt;=50,"Low",IF(Orders!$K1223&gt;=200000,"High","Medium"))</f>
        <v>Medium</v>
      </c>
    </row>
    <row r="1224" spans="1:12" x14ac:dyDescent="0.35">
      <c r="A1224" s="11">
        <v>6869</v>
      </c>
      <c r="B1224" s="13" t="s">
        <v>3555</v>
      </c>
      <c r="C1224" s="14">
        <v>43698</v>
      </c>
      <c r="D1224" s="14">
        <v>43705</v>
      </c>
      <c r="E1224" s="13" t="s">
        <v>19</v>
      </c>
      <c r="F1224" s="13" t="s">
        <v>2491</v>
      </c>
      <c r="G1224" s="15" t="str">
        <f>INDEX(Table12[[#This Row],[State]],MATCH(Orders!F1224,Table12[[#This Row],[Customer ID]],0))</f>
        <v>California</v>
      </c>
      <c r="H1224" s="13" t="s">
        <v>3558</v>
      </c>
      <c r="I1224" s="15">
        <v>9</v>
      </c>
      <c r="J1224" s="13" t="s">
        <v>70</v>
      </c>
      <c r="K1224" s="16">
        <v>2887056</v>
      </c>
      <c r="L1224" s="24" t="str">
        <f>IF(Orders!$K1224&lt;=50,"Low",IF(Orders!$K1224&gt;=200000,"High","Medium"))</f>
        <v>High</v>
      </c>
    </row>
    <row r="1225" spans="1:12" x14ac:dyDescent="0.35">
      <c r="A1225" s="12">
        <v>6870</v>
      </c>
      <c r="B1225" s="17" t="s">
        <v>3555</v>
      </c>
      <c r="C1225" s="18">
        <v>43698</v>
      </c>
      <c r="D1225" s="18">
        <v>43705</v>
      </c>
      <c r="E1225" s="17" t="s">
        <v>19</v>
      </c>
      <c r="F1225" s="17" t="s">
        <v>2491</v>
      </c>
      <c r="G1225" s="19" t="str">
        <f>INDEX(Table12[[#This Row],[State]],MATCH(Orders!F1225,Table12[[#This Row],[Customer ID]],0))</f>
        <v>California</v>
      </c>
      <c r="H1225" s="17" t="s">
        <v>3560</v>
      </c>
      <c r="I1225" s="19">
        <v>2</v>
      </c>
      <c r="J1225" s="17" t="s">
        <v>36</v>
      </c>
      <c r="K1225" s="10">
        <v>12.96</v>
      </c>
      <c r="L1225" s="25" t="str">
        <f>IF(Orders!$K1225&lt;=50,"Low",IF(Orders!$K1225&gt;=200000,"High","Medium"))</f>
        <v>Low</v>
      </c>
    </row>
    <row r="1226" spans="1:12" x14ac:dyDescent="0.35">
      <c r="A1226" s="11">
        <v>6871</v>
      </c>
      <c r="B1226" s="13" t="s">
        <v>3555</v>
      </c>
      <c r="C1226" s="14">
        <v>43698</v>
      </c>
      <c r="D1226" s="14">
        <v>43705</v>
      </c>
      <c r="E1226" s="13" t="s">
        <v>19</v>
      </c>
      <c r="F1226" s="13" t="s">
        <v>2491</v>
      </c>
      <c r="G1226" s="15" t="str">
        <f>INDEX(Table12[[#This Row],[State]],MATCH(Orders!F1226,Table12[[#This Row],[Customer ID]],0))</f>
        <v>California</v>
      </c>
      <c r="H1226" s="13" t="s">
        <v>3562</v>
      </c>
      <c r="I1226" s="15">
        <v>9</v>
      </c>
      <c r="J1226" s="13" t="s">
        <v>70</v>
      </c>
      <c r="K1226" s="16">
        <v>47.52</v>
      </c>
      <c r="L1226" s="24" t="str">
        <f>IF(Orders!$K1226&lt;=50,"Low",IF(Orders!$K1226&gt;=200000,"High","Medium"))</f>
        <v>Low</v>
      </c>
    </row>
    <row r="1227" spans="1:12" x14ac:dyDescent="0.35">
      <c r="A1227" s="12">
        <v>8831</v>
      </c>
      <c r="B1227" s="17" t="s">
        <v>3564</v>
      </c>
      <c r="C1227" s="18">
        <v>43698</v>
      </c>
      <c r="D1227" s="18">
        <v>43701</v>
      </c>
      <c r="E1227" s="17" t="s">
        <v>94</v>
      </c>
      <c r="F1227" s="17" t="s">
        <v>3565</v>
      </c>
      <c r="G1227" s="19" t="str">
        <f>INDEX(Table12[[#This Row],[State]],MATCH(Orders!F1227,Table12[[#This Row],[Customer ID]],0))</f>
        <v>Washington</v>
      </c>
      <c r="H1227" s="17" t="s">
        <v>667</v>
      </c>
      <c r="I1227" s="19">
        <v>10</v>
      </c>
      <c r="J1227" s="17" t="s">
        <v>70</v>
      </c>
      <c r="K1227" s="10">
        <v>33.44</v>
      </c>
      <c r="L1227" s="25" t="str">
        <f>IF(Orders!$K1227&lt;=50,"Low",IF(Orders!$K1227&gt;=200000,"High","Medium"))</f>
        <v>Low</v>
      </c>
    </row>
    <row r="1228" spans="1:12" x14ac:dyDescent="0.35">
      <c r="A1228" s="11">
        <v>9880</v>
      </c>
      <c r="B1228" s="13" t="s">
        <v>3567</v>
      </c>
      <c r="C1228" s="14">
        <v>43698</v>
      </c>
      <c r="D1228" s="14">
        <v>43702</v>
      </c>
      <c r="E1228" s="13" t="s">
        <v>19</v>
      </c>
      <c r="F1228" s="13" t="s">
        <v>3568</v>
      </c>
      <c r="G1228" s="15" t="str">
        <f>INDEX(Table12[[#This Row],[State]],MATCH(Orders!F1228,Table12[[#This Row],[Customer ID]],0))</f>
        <v>New York</v>
      </c>
      <c r="H1228" s="13" t="s">
        <v>3197</v>
      </c>
      <c r="I1228" s="15">
        <v>7</v>
      </c>
      <c r="J1228" s="13" t="s">
        <v>31</v>
      </c>
      <c r="K1228" s="16">
        <v>573174</v>
      </c>
      <c r="L1228" s="24" t="str">
        <f>IF(Orders!$K1228&lt;=50,"Low",IF(Orders!$K1228&gt;=200000,"High","Medium"))</f>
        <v>High</v>
      </c>
    </row>
    <row r="1229" spans="1:12" x14ac:dyDescent="0.35">
      <c r="A1229" s="12">
        <v>655</v>
      </c>
      <c r="B1229" s="17" t="s">
        <v>3570</v>
      </c>
      <c r="C1229" s="18">
        <v>43699</v>
      </c>
      <c r="D1229" s="18">
        <v>43705</v>
      </c>
      <c r="E1229" s="17" t="s">
        <v>19</v>
      </c>
      <c r="F1229" s="17" t="s">
        <v>2596</v>
      </c>
      <c r="G1229" s="19" t="str">
        <f>INDEX(Table12[[#This Row],[State]],MATCH(Orders!F1229,Table12[[#This Row],[Customer ID]],0))</f>
        <v>Ohio</v>
      </c>
      <c r="H1229" s="17" t="s">
        <v>3571</v>
      </c>
      <c r="I1229" s="19">
        <v>2</v>
      </c>
      <c r="J1229" s="17" t="s">
        <v>31</v>
      </c>
      <c r="K1229" s="10">
        <v>113552</v>
      </c>
      <c r="L1229" s="25" t="str">
        <f>IF(Orders!$K1229&lt;=50,"Low",IF(Orders!$K1229&gt;=200000,"High","Medium"))</f>
        <v>Medium</v>
      </c>
    </row>
    <row r="1230" spans="1:12" x14ac:dyDescent="0.35">
      <c r="A1230" s="11">
        <v>656</v>
      </c>
      <c r="B1230" s="13" t="s">
        <v>3570</v>
      </c>
      <c r="C1230" s="14">
        <v>43699</v>
      </c>
      <c r="D1230" s="14">
        <v>43705</v>
      </c>
      <c r="E1230" s="13" t="s">
        <v>19</v>
      </c>
      <c r="F1230" s="13" t="s">
        <v>2596</v>
      </c>
      <c r="G1230" s="15" t="str">
        <f>INDEX(Table12[[#This Row],[State]],MATCH(Orders!F1230,Table12[[#This Row],[Customer ID]],0))</f>
        <v>Ohio</v>
      </c>
      <c r="H1230" s="13" t="s">
        <v>3573</v>
      </c>
      <c r="I1230" s="15">
        <v>2</v>
      </c>
      <c r="J1230" s="13" t="s">
        <v>36</v>
      </c>
      <c r="K1230" s="16">
        <v>3318</v>
      </c>
      <c r="L1230" s="24" t="str">
        <f>IF(Orders!$K1230&lt;=50,"Low",IF(Orders!$K1230&gt;=200000,"High","Medium"))</f>
        <v>Medium</v>
      </c>
    </row>
    <row r="1231" spans="1:12" x14ac:dyDescent="0.35">
      <c r="A1231" s="12">
        <v>657</v>
      </c>
      <c r="B1231" s="17" t="s">
        <v>3570</v>
      </c>
      <c r="C1231" s="18">
        <v>43699</v>
      </c>
      <c r="D1231" s="18">
        <v>43705</v>
      </c>
      <c r="E1231" s="17" t="s">
        <v>19</v>
      </c>
      <c r="F1231" s="17" t="s">
        <v>2596</v>
      </c>
      <c r="G1231" s="19" t="str">
        <f>INDEX(Table12[[#This Row],[State]],MATCH(Orders!F1231,Table12[[#This Row],[Customer ID]],0))</f>
        <v>Ohio</v>
      </c>
      <c r="H1231" s="17" t="s">
        <v>3575</v>
      </c>
      <c r="I1231" s="19">
        <v>2</v>
      </c>
      <c r="J1231" s="17" t="s">
        <v>31</v>
      </c>
      <c r="K1231" s="10">
        <v>134288</v>
      </c>
      <c r="L1231" s="25" t="str">
        <f>IF(Orders!$K1231&lt;=50,"Low",IF(Orders!$K1231&gt;=200000,"High","Medium"))</f>
        <v>Medium</v>
      </c>
    </row>
    <row r="1232" spans="1:12" x14ac:dyDescent="0.35">
      <c r="A1232" s="11">
        <v>4107</v>
      </c>
      <c r="B1232" s="13" t="s">
        <v>3577</v>
      </c>
      <c r="C1232" s="14">
        <v>43699</v>
      </c>
      <c r="D1232" s="14">
        <v>43703</v>
      </c>
      <c r="E1232" s="13" t="s">
        <v>19</v>
      </c>
      <c r="F1232" s="13" t="s">
        <v>3578</v>
      </c>
      <c r="G1232" s="15" t="str">
        <f>INDEX(Table12[[#This Row],[State]],MATCH(Orders!F1232,Table12[[#This Row],[Customer ID]],0))</f>
        <v>Texas</v>
      </c>
      <c r="H1232" s="13" t="s">
        <v>344</v>
      </c>
      <c r="I1232" s="15">
        <v>2</v>
      </c>
      <c r="J1232" s="13" t="s">
        <v>31</v>
      </c>
      <c r="K1232" s="16">
        <v>4312</v>
      </c>
      <c r="L1232" s="24" t="str">
        <f>IF(Orders!$K1232&lt;=50,"Low",IF(Orders!$K1232&gt;=200000,"High","Medium"))</f>
        <v>Medium</v>
      </c>
    </row>
    <row r="1233" spans="1:12" x14ac:dyDescent="0.35">
      <c r="A1233" s="12">
        <v>4900</v>
      </c>
      <c r="B1233" s="17" t="s">
        <v>3580</v>
      </c>
      <c r="C1233" s="18">
        <v>43699</v>
      </c>
      <c r="D1233" s="18">
        <v>43704</v>
      </c>
      <c r="E1233" s="17" t="s">
        <v>19</v>
      </c>
      <c r="F1233" s="17" t="s">
        <v>3581</v>
      </c>
      <c r="G1233" s="19" t="str">
        <f>INDEX(Table12[[#This Row],[State]],MATCH(Orders!F1233,Table12[[#This Row],[Customer ID]],0))</f>
        <v>Oregon</v>
      </c>
      <c r="H1233" s="17" t="s">
        <v>3583</v>
      </c>
      <c r="I1233" s="19">
        <v>8</v>
      </c>
      <c r="J1233" s="17" t="s">
        <v>36</v>
      </c>
      <c r="K1233" s="10">
        <v>26352</v>
      </c>
      <c r="L1233" s="25" t="str">
        <f>IF(Orders!$K1233&lt;=50,"Low",IF(Orders!$K1233&gt;=200000,"High","Medium"))</f>
        <v>Medium</v>
      </c>
    </row>
    <row r="1234" spans="1:12" x14ac:dyDescent="0.35">
      <c r="A1234" s="11">
        <v>7736</v>
      </c>
      <c r="B1234" s="13" t="s">
        <v>3585</v>
      </c>
      <c r="C1234" s="14">
        <v>43699</v>
      </c>
      <c r="D1234" s="14">
        <v>43703</v>
      </c>
      <c r="E1234" s="13" t="s">
        <v>19</v>
      </c>
      <c r="F1234" s="13" t="s">
        <v>3586</v>
      </c>
      <c r="G1234" s="15" t="str">
        <f>INDEX(Table12[[#This Row],[State]],MATCH(Orders!F1234,Table12[[#This Row],[Customer ID]],0))</f>
        <v>Washington</v>
      </c>
      <c r="H1234" s="13" t="s">
        <v>2735</v>
      </c>
      <c r="I1234" s="15">
        <v>3</v>
      </c>
      <c r="J1234" s="13" t="s">
        <v>70</v>
      </c>
      <c r="K1234" s="16">
        <v>19.440000000000001</v>
      </c>
      <c r="L1234" s="24" t="str">
        <f>IF(Orders!$K1234&lt;=50,"Low",IF(Orders!$K1234&gt;=200000,"High","Medium"))</f>
        <v>Low</v>
      </c>
    </row>
    <row r="1235" spans="1:12" x14ac:dyDescent="0.35">
      <c r="A1235" s="12">
        <v>9023</v>
      </c>
      <c r="B1235" s="17" t="s">
        <v>3588</v>
      </c>
      <c r="C1235" s="18">
        <v>43699</v>
      </c>
      <c r="D1235" s="18">
        <v>43700</v>
      </c>
      <c r="E1235" s="17" t="s">
        <v>38</v>
      </c>
      <c r="F1235" s="17" t="s">
        <v>3589</v>
      </c>
      <c r="G1235" s="19" t="str">
        <f>INDEX(Table12[[#This Row],[State]],MATCH(Orders!F1235,Table12[[#This Row],[Customer ID]],0))</f>
        <v>Colorado</v>
      </c>
      <c r="H1235" s="17" t="s">
        <v>3592</v>
      </c>
      <c r="I1235" s="19">
        <v>3</v>
      </c>
      <c r="J1235" s="17" t="s">
        <v>70</v>
      </c>
      <c r="K1235" s="10">
        <v>98328</v>
      </c>
      <c r="L1235" s="25" t="str">
        <f>IF(Orders!$K1235&lt;=50,"Low",IF(Orders!$K1235&gt;=200000,"High","Medium"))</f>
        <v>Medium</v>
      </c>
    </row>
    <row r="1236" spans="1:12" x14ac:dyDescent="0.35">
      <c r="A1236" s="11">
        <v>9617</v>
      </c>
      <c r="B1236" s="13" t="s">
        <v>3594</v>
      </c>
      <c r="C1236" s="14">
        <v>43699</v>
      </c>
      <c r="D1236" s="14">
        <v>43706</v>
      </c>
      <c r="E1236" s="13" t="s">
        <v>19</v>
      </c>
      <c r="F1236" s="13" t="s">
        <v>3595</v>
      </c>
      <c r="G1236" s="15" t="str">
        <f>INDEX(Table12[[#This Row],[State]],MATCH(Orders!F1236,Table12[[#This Row],[Customer ID]],0))</f>
        <v>California</v>
      </c>
      <c r="H1236" s="13" t="s">
        <v>2638</v>
      </c>
      <c r="I1236" s="15">
        <v>2</v>
      </c>
      <c r="J1236" s="13" t="s">
        <v>70</v>
      </c>
      <c r="K1236" s="16">
        <v>5.76</v>
      </c>
      <c r="L1236" s="24" t="str">
        <f>IF(Orders!$K1236&lt;=50,"Low",IF(Orders!$K1236&gt;=200000,"High","Medium"))</f>
        <v>Low</v>
      </c>
    </row>
    <row r="1237" spans="1:12" x14ac:dyDescent="0.35">
      <c r="A1237" s="12">
        <v>3017</v>
      </c>
      <c r="B1237" s="17" t="s">
        <v>3597</v>
      </c>
      <c r="C1237" s="18">
        <v>43700</v>
      </c>
      <c r="D1237" s="18">
        <v>43707</v>
      </c>
      <c r="E1237" s="17" t="s">
        <v>19</v>
      </c>
      <c r="F1237" s="17" t="s">
        <v>3598</v>
      </c>
      <c r="G1237" s="19" t="str">
        <f>INDEX(Table12[[#This Row],[State]],MATCH(Orders!F1237,Table12[[#This Row],[Customer ID]],0))</f>
        <v>Texas</v>
      </c>
      <c r="H1237" s="17" t="s">
        <v>3601</v>
      </c>
      <c r="I1237" s="19">
        <v>8</v>
      </c>
      <c r="J1237" s="17" t="s">
        <v>31</v>
      </c>
      <c r="K1237" s="10">
        <v>727296</v>
      </c>
      <c r="L1237" s="25" t="str">
        <f>IF(Orders!$K1237&lt;=50,"Low",IF(Orders!$K1237&gt;=200000,"High","Medium"))</f>
        <v>High</v>
      </c>
    </row>
    <row r="1238" spans="1:12" x14ac:dyDescent="0.35">
      <c r="A1238" s="11">
        <v>3018</v>
      </c>
      <c r="B1238" s="13" t="s">
        <v>3597</v>
      </c>
      <c r="C1238" s="14">
        <v>43700</v>
      </c>
      <c r="D1238" s="14">
        <v>43707</v>
      </c>
      <c r="E1238" s="13" t="s">
        <v>19</v>
      </c>
      <c r="F1238" s="13" t="s">
        <v>3598</v>
      </c>
      <c r="G1238" s="15" t="str">
        <f>INDEX(Table12[[#This Row],[State]],MATCH(Orders!F1238,Table12[[#This Row],[Customer ID]],0))</f>
        <v>Texas</v>
      </c>
      <c r="H1238" s="13" t="s">
        <v>1810</v>
      </c>
      <c r="I1238" s="15">
        <v>3</v>
      </c>
      <c r="J1238" s="13" t="s">
        <v>70</v>
      </c>
      <c r="K1238" s="16">
        <v>22608</v>
      </c>
      <c r="L1238" s="24" t="str">
        <f>IF(Orders!$K1238&lt;=50,"Low",IF(Orders!$K1238&gt;=200000,"High","Medium"))</f>
        <v>Medium</v>
      </c>
    </row>
    <row r="1239" spans="1:12" x14ac:dyDescent="0.35">
      <c r="A1239" s="12">
        <v>3019</v>
      </c>
      <c r="B1239" s="17" t="s">
        <v>3597</v>
      </c>
      <c r="C1239" s="18">
        <v>43700</v>
      </c>
      <c r="D1239" s="18">
        <v>43707</v>
      </c>
      <c r="E1239" s="17" t="s">
        <v>19</v>
      </c>
      <c r="F1239" s="17" t="s">
        <v>3598</v>
      </c>
      <c r="G1239" s="19" t="str">
        <f>INDEX(Table12[[#This Row],[State]],MATCH(Orders!F1239,Table12[[#This Row],[Customer ID]],0))</f>
        <v>Texas</v>
      </c>
      <c r="H1239" s="17" t="s">
        <v>3603</v>
      </c>
      <c r="I1239" s="19">
        <v>7</v>
      </c>
      <c r="J1239" s="17" t="s">
        <v>70</v>
      </c>
      <c r="K1239" s="10">
        <v>666.4</v>
      </c>
      <c r="L1239" s="25" t="str">
        <f>IF(Orders!$K1239&lt;=50,"Low",IF(Orders!$K1239&gt;=200000,"High","Medium"))</f>
        <v>Medium</v>
      </c>
    </row>
    <row r="1240" spans="1:12" x14ac:dyDescent="0.35">
      <c r="A1240" s="11">
        <v>3113</v>
      </c>
      <c r="B1240" s="13" t="s">
        <v>3605</v>
      </c>
      <c r="C1240" s="14">
        <v>43700</v>
      </c>
      <c r="D1240" s="14">
        <v>43707</v>
      </c>
      <c r="E1240" s="13" t="s">
        <v>19</v>
      </c>
      <c r="F1240" s="13" t="s">
        <v>3606</v>
      </c>
      <c r="G1240" s="15" t="str">
        <f>INDEX(Table12[[#This Row],[State]],MATCH(Orders!F1240,Table12[[#This Row],[Customer ID]],0))</f>
        <v>Washington</v>
      </c>
      <c r="H1240" s="13" t="s">
        <v>2336</v>
      </c>
      <c r="I1240" s="15">
        <v>3</v>
      </c>
      <c r="J1240" s="13" t="s">
        <v>70</v>
      </c>
      <c r="K1240" s="16">
        <v>837.6</v>
      </c>
      <c r="L1240" s="24" t="str">
        <f>IF(Orders!$K1240&lt;=50,"Low",IF(Orders!$K1240&gt;=200000,"High","Medium"))</f>
        <v>Medium</v>
      </c>
    </row>
    <row r="1241" spans="1:12" x14ac:dyDescent="0.35">
      <c r="A1241" s="12">
        <v>3114</v>
      </c>
      <c r="B1241" s="17" t="s">
        <v>3605</v>
      </c>
      <c r="C1241" s="18">
        <v>43700</v>
      </c>
      <c r="D1241" s="18">
        <v>43707</v>
      </c>
      <c r="E1241" s="17" t="s">
        <v>19</v>
      </c>
      <c r="F1241" s="17" t="s">
        <v>3606</v>
      </c>
      <c r="G1241" s="19" t="str">
        <f>INDEX(Table12[[#This Row],[State]],MATCH(Orders!F1241,Table12[[#This Row],[Customer ID]],0))</f>
        <v>Washington</v>
      </c>
      <c r="H1241" s="17" t="s">
        <v>3368</v>
      </c>
      <c r="I1241" s="19">
        <v>5</v>
      </c>
      <c r="J1241" s="17" t="s">
        <v>70</v>
      </c>
      <c r="K1241" s="10">
        <v>135.9</v>
      </c>
      <c r="L1241" s="25" t="str">
        <f>IF(Orders!$K1241&lt;=50,"Low",IF(Orders!$K1241&gt;=200000,"High","Medium"))</f>
        <v>Medium</v>
      </c>
    </row>
    <row r="1242" spans="1:12" x14ac:dyDescent="0.35">
      <c r="A1242" s="11">
        <v>3115</v>
      </c>
      <c r="B1242" s="13" t="s">
        <v>3605</v>
      </c>
      <c r="C1242" s="14">
        <v>43700</v>
      </c>
      <c r="D1242" s="14">
        <v>43707</v>
      </c>
      <c r="E1242" s="13" t="s">
        <v>19</v>
      </c>
      <c r="F1242" s="13" t="s">
        <v>3606</v>
      </c>
      <c r="G1242" s="15" t="str">
        <f>INDEX(Table12[[#This Row],[State]],MATCH(Orders!F1242,Table12[[#This Row],[Customer ID]],0))</f>
        <v>Washington</v>
      </c>
      <c r="H1242" s="13" t="s">
        <v>2598</v>
      </c>
      <c r="I1242" s="15">
        <v>6</v>
      </c>
      <c r="J1242" s="13" t="s">
        <v>31</v>
      </c>
      <c r="K1242" s="16">
        <v>34.68</v>
      </c>
      <c r="L1242" s="24" t="str">
        <f>IF(Orders!$K1242&lt;=50,"Low",IF(Orders!$K1242&gt;=200000,"High","Medium"))</f>
        <v>Low</v>
      </c>
    </row>
    <row r="1243" spans="1:12" x14ac:dyDescent="0.35">
      <c r="A1243" s="12">
        <v>3116</v>
      </c>
      <c r="B1243" s="17" t="s">
        <v>3605</v>
      </c>
      <c r="C1243" s="18">
        <v>43700</v>
      </c>
      <c r="D1243" s="18">
        <v>43707</v>
      </c>
      <c r="E1243" s="17" t="s">
        <v>19</v>
      </c>
      <c r="F1243" s="17" t="s">
        <v>3606</v>
      </c>
      <c r="G1243" s="19" t="str">
        <f>INDEX(Table12[[#This Row],[State]],MATCH(Orders!F1243,Table12[[#This Row],[Customer ID]],0))</f>
        <v>Washington</v>
      </c>
      <c r="H1243" s="17" t="s">
        <v>2266</v>
      </c>
      <c r="I1243" s="19">
        <v>6</v>
      </c>
      <c r="J1243" s="17" t="s">
        <v>70</v>
      </c>
      <c r="K1243" s="10">
        <v>532704</v>
      </c>
      <c r="L1243" s="25" t="str">
        <f>IF(Orders!$K1243&lt;=50,"Low",IF(Orders!$K1243&gt;=200000,"High","Medium"))</f>
        <v>High</v>
      </c>
    </row>
    <row r="1244" spans="1:12" x14ac:dyDescent="0.35">
      <c r="A1244" s="11">
        <v>3117</v>
      </c>
      <c r="B1244" s="13" t="s">
        <v>3605</v>
      </c>
      <c r="C1244" s="14">
        <v>43700</v>
      </c>
      <c r="D1244" s="14">
        <v>43707</v>
      </c>
      <c r="E1244" s="13" t="s">
        <v>19</v>
      </c>
      <c r="F1244" s="13" t="s">
        <v>3606</v>
      </c>
      <c r="G1244" s="15" t="str">
        <f>INDEX(Table12[[#This Row],[State]],MATCH(Orders!F1244,Table12[[#This Row],[Customer ID]],0))</f>
        <v>Washington</v>
      </c>
      <c r="H1244" s="13" t="s">
        <v>3608</v>
      </c>
      <c r="I1244" s="15">
        <v>5</v>
      </c>
      <c r="J1244" s="13" t="s">
        <v>31</v>
      </c>
      <c r="K1244" s="16">
        <v>43.1</v>
      </c>
      <c r="L1244" s="24" t="str">
        <f>IF(Orders!$K1244&lt;=50,"Low",IF(Orders!$K1244&gt;=200000,"High","Medium"))</f>
        <v>Low</v>
      </c>
    </row>
    <row r="1245" spans="1:12" x14ac:dyDescent="0.35">
      <c r="A1245" s="12">
        <v>3118</v>
      </c>
      <c r="B1245" s="17" t="s">
        <v>3605</v>
      </c>
      <c r="C1245" s="18">
        <v>43700</v>
      </c>
      <c r="D1245" s="18">
        <v>43707</v>
      </c>
      <c r="E1245" s="17" t="s">
        <v>19</v>
      </c>
      <c r="F1245" s="17" t="s">
        <v>3606</v>
      </c>
      <c r="G1245" s="19" t="str">
        <f>INDEX(Table12[[#This Row],[State]],MATCH(Orders!F1245,Table12[[#This Row],[Customer ID]],0))</f>
        <v>Washington</v>
      </c>
      <c r="H1245" s="17" t="s">
        <v>3610</v>
      </c>
      <c r="I1245" s="19">
        <v>4</v>
      </c>
      <c r="J1245" s="17" t="s">
        <v>70</v>
      </c>
      <c r="K1245" s="10">
        <v>15.88</v>
      </c>
      <c r="L1245" s="25" t="str">
        <f>IF(Orders!$K1245&lt;=50,"Low",IF(Orders!$K1245&gt;=200000,"High","Medium"))</f>
        <v>Low</v>
      </c>
    </row>
    <row r="1246" spans="1:12" x14ac:dyDescent="0.35">
      <c r="A1246" s="11">
        <v>5615</v>
      </c>
      <c r="B1246" s="13" t="s">
        <v>3612</v>
      </c>
      <c r="C1246" s="14">
        <v>43700</v>
      </c>
      <c r="D1246" s="14">
        <v>43704</v>
      </c>
      <c r="E1246" s="13" t="s">
        <v>19</v>
      </c>
      <c r="F1246" s="13" t="s">
        <v>3151</v>
      </c>
      <c r="G1246" s="15" t="str">
        <f>INDEX(Table12[[#This Row],[State]],MATCH(Orders!F1246,Table12[[#This Row],[Customer ID]],0))</f>
        <v>New York</v>
      </c>
      <c r="H1246" s="13" t="s">
        <v>1402</v>
      </c>
      <c r="I1246" s="15">
        <v>5</v>
      </c>
      <c r="J1246" s="13" t="s">
        <v>31</v>
      </c>
      <c r="K1246" s="16">
        <v>21.3</v>
      </c>
      <c r="L1246" s="24" t="str">
        <f>IF(Orders!$K1246&lt;=50,"Low",IF(Orders!$K1246&gt;=200000,"High","Medium"))</f>
        <v>Low</v>
      </c>
    </row>
    <row r="1247" spans="1:12" x14ac:dyDescent="0.35">
      <c r="A1247" s="12">
        <v>5616</v>
      </c>
      <c r="B1247" s="17" t="s">
        <v>3612</v>
      </c>
      <c r="C1247" s="18">
        <v>43700</v>
      </c>
      <c r="D1247" s="18">
        <v>43704</v>
      </c>
      <c r="E1247" s="17" t="s">
        <v>19</v>
      </c>
      <c r="F1247" s="17" t="s">
        <v>3151</v>
      </c>
      <c r="G1247" s="19" t="str">
        <f>INDEX(Table12[[#This Row],[State]],MATCH(Orders!F1247,Table12[[#This Row],[Customer ID]],0))</f>
        <v>New York</v>
      </c>
      <c r="H1247" s="17" t="s">
        <v>2578</v>
      </c>
      <c r="I1247" s="19">
        <v>5</v>
      </c>
      <c r="J1247" s="17" t="s">
        <v>70</v>
      </c>
      <c r="K1247" s="10">
        <v>1040.8</v>
      </c>
      <c r="L1247" s="25" t="str">
        <f>IF(Orders!$K1247&lt;=50,"Low",IF(Orders!$K1247&gt;=200000,"High","Medium"))</f>
        <v>Medium</v>
      </c>
    </row>
    <row r="1248" spans="1:12" x14ac:dyDescent="0.35">
      <c r="A1248" s="11">
        <v>5617</v>
      </c>
      <c r="B1248" s="13" t="s">
        <v>3612</v>
      </c>
      <c r="C1248" s="14">
        <v>43700</v>
      </c>
      <c r="D1248" s="14">
        <v>43704</v>
      </c>
      <c r="E1248" s="13" t="s">
        <v>19</v>
      </c>
      <c r="F1248" s="13" t="s">
        <v>3151</v>
      </c>
      <c r="G1248" s="15" t="str">
        <f>INDEX(Table12[[#This Row],[State]],MATCH(Orders!F1248,Table12[[#This Row],[Customer ID]],0))</f>
        <v>New York</v>
      </c>
      <c r="H1248" s="13" t="s">
        <v>3613</v>
      </c>
      <c r="I1248" s="15">
        <v>6</v>
      </c>
      <c r="J1248" s="13" t="s">
        <v>70</v>
      </c>
      <c r="K1248" s="16">
        <v>29.34</v>
      </c>
      <c r="L1248" s="24" t="str">
        <f>IF(Orders!$K1248&lt;=50,"Low",IF(Orders!$K1248&gt;=200000,"High","Medium"))</f>
        <v>Low</v>
      </c>
    </row>
    <row r="1249" spans="1:12" x14ac:dyDescent="0.35">
      <c r="A1249" s="12">
        <v>7988</v>
      </c>
      <c r="B1249" s="17" t="s">
        <v>3615</v>
      </c>
      <c r="C1249" s="18">
        <v>43700</v>
      </c>
      <c r="D1249" s="18">
        <v>43706</v>
      </c>
      <c r="E1249" s="17" t="s">
        <v>19</v>
      </c>
      <c r="F1249" s="17" t="s">
        <v>3540</v>
      </c>
      <c r="G1249" s="19" t="str">
        <f>INDEX(Table12[[#This Row],[State]],MATCH(Orders!F1249,Table12[[#This Row],[Customer ID]],0))</f>
        <v>Wisconsin</v>
      </c>
      <c r="H1249" s="17" t="s">
        <v>2988</v>
      </c>
      <c r="I1249" s="19">
        <v>4</v>
      </c>
      <c r="J1249" s="17" t="s">
        <v>70</v>
      </c>
      <c r="K1249" s="10">
        <v>25.2</v>
      </c>
      <c r="L1249" s="25" t="str">
        <f>IF(Orders!$K1249&lt;=50,"Low",IF(Orders!$K1249&gt;=200000,"High","Medium"))</f>
        <v>Low</v>
      </c>
    </row>
    <row r="1250" spans="1:12" x14ac:dyDescent="0.35">
      <c r="A1250" s="11">
        <v>7989</v>
      </c>
      <c r="B1250" s="13" t="s">
        <v>3615</v>
      </c>
      <c r="C1250" s="14">
        <v>43700</v>
      </c>
      <c r="D1250" s="14">
        <v>43706</v>
      </c>
      <c r="E1250" s="13" t="s">
        <v>19</v>
      </c>
      <c r="F1250" s="13" t="s">
        <v>3540</v>
      </c>
      <c r="G1250" s="15" t="str">
        <f>INDEX(Table12[[#This Row],[State]],MATCH(Orders!F1250,Table12[[#This Row],[Customer ID]],0))</f>
        <v>Wisconsin</v>
      </c>
      <c r="H1250" s="13" t="s">
        <v>3617</v>
      </c>
      <c r="I1250" s="15">
        <v>3</v>
      </c>
      <c r="J1250" s="13" t="s">
        <v>70</v>
      </c>
      <c r="K1250" s="16">
        <v>37.590000000000003</v>
      </c>
      <c r="L1250" s="24" t="str">
        <f>IF(Orders!$K1250&lt;=50,"Low",IF(Orders!$K1250&gt;=200000,"High","Medium"))</f>
        <v>Low</v>
      </c>
    </row>
    <row r="1251" spans="1:12" x14ac:dyDescent="0.35">
      <c r="A1251" s="12">
        <v>7990</v>
      </c>
      <c r="B1251" s="17" t="s">
        <v>3615</v>
      </c>
      <c r="C1251" s="18">
        <v>43700</v>
      </c>
      <c r="D1251" s="18">
        <v>43706</v>
      </c>
      <c r="E1251" s="17" t="s">
        <v>19</v>
      </c>
      <c r="F1251" s="17" t="s">
        <v>3540</v>
      </c>
      <c r="G1251" s="19" t="str">
        <f>INDEX(Table12[[#This Row],[State]],MATCH(Orders!F1251,Table12[[#This Row],[Customer ID]],0))</f>
        <v>Wisconsin</v>
      </c>
      <c r="H1251" s="17" t="s">
        <v>1716</v>
      </c>
      <c r="I1251" s="19">
        <v>1</v>
      </c>
      <c r="J1251" s="17" t="s">
        <v>70</v>
      </c>
      <c r="K1251" s="10">
        <v>14.97</v>
      </c>
      <c r="L1251" s="25" t="str">
        <f>IF(Orders!$K1251&lt;=50,"Low",IF(Orders!$K1251&gt;=200000,"High","Medium"))</f>
        <v>Low</v>
      </c>
    </row>
    <row r="1252" spans="1:12" x14ac:dyDescent="0.35">
      <c r="A1252" s="11">
        <v>7991</v>
      </c>
      <c r="B1252" s="13" t="s">
        <v>3615</v>
      </c>
      <c r="C1252" s="14">
        <v>43700</v>
      </c>
      <c r="D1252" s="14">
        <v>43706</v>
      </c>
      <c r="E1252" s="13" t="s">
        <v>19</v>
      </c>
      <c r="F1252" s="13" t="s">
        <v>3540</v>
      </c>
      <c r="G1252" s="15" t="str">
        <f>INDEX(Table12[[#This Row],[State]],MATCH(Orders!F1252,Table12[[#This Row],[Customer ID]],0))</f>
        <v>Wisconsin</v>
      </c>
      <c r="H1252" s="13" t="s">
        <v>3619</v>
      </c>
      <c r="I1252" s="15">
        <v>2</v>
      </c>
      <c r="J1252" s="13" t="s">
        <v>70</v>
      </c>
      <c r="K1252" s="16">
        <v>1.98</v>
      </c>
      <c r="L1252" s="24" t="str">
        <f>IF(Orders!$K1252&lt;=50,"Low",IF(Orders!$K1252&gt;=200000,"High","Medium"))</f>
        <v>Low</v>
      </c>
    </row>
    <row r="1253" spans="1:12" x14ac:dyDescent="0.35">
      <c r="A1253" s="12">
        <v>993</v>
      </c>
      <c r="B1253" s="17" t="s">
        <v>3621</v>
      </c>
      <c r="C1253" s="18">
        <v>43703</v>
      </c>
      <c r="D1253" s="18">
        <v>43704</v>
      </c>
      <c r="E1253" s="17" t="s">
        <v>38</v>
      </c>
      <c r="F1253" s="17" t="s">
        <v>2868</v>
      </c>
      <c r="G1253" s="19" t="str">
        <f>INDEX(Table12[[#This Row],[State]],MATCH(Orders!F1253,Table12[[#This Row],[Customer ID]],0))</f>
        <v>California</v>
      </c>
      <c r="H1253" s="17" t="s">
        <v>3622</v>
      </c>
      <c r="I1253" s="19">
        <v>3</v>
      </c>
      <c r="J1253" s="17" t="s">
        <v>31</v>
      </c>
      <c r="K1253" s="10">
        <v>10.23</v>
      </c>
      <c r="L1253" s="25" t="str">
        <f>IF(Orders!$K1253&lt;=50,"Low",IF(Orders!$K1253&gt;=200000,"High","Medium"))</f>
        <v>Low</v>
      </c>
    </row>
    <row r="1254" spans="1:12" x14ac:dyDescent="0.35">
      <c r="A1254" s="11">
        <v>994</v>
      </c>
      <c r="B1254" s="13" t="s">
        <v>3621</v>
      </c>
      <c r="C1254" s="14">
        <v>43703</v>
      </c>
      <c r="D1254" s="14">
        <v>43704</v>
      </c>
      <c r="E1254" s="13" t="s">
        <v>38</v>
      </c>
      <c r="F1254" s="13" t="s">
        <v>2868</v>
      </c>
      <c r="G1254" s="15" t="str">
        <f>INDEX(Table12[[#This Row],[State]],MATCH(Orders!F1254,Table12[[#This Row],[Customer ID]],0))</f>
        <v>California</v>
      </c>
      <c r="H1254" s="13" t="s">
        <v>3624</v>
      </c>
      <c r="I1254" s="15">
        <v>5</v>
      </c>
      <c r="J1254" s="13" t="s">
        <v>70</v>
      </c>
      <c r="K1254" s="16">
        <v>154.9</v>
      </c>
      <c r="L1254" s="24" t="str">
        <f>IF(Orders!$K1254&lt;=50,"Low",IF(Orders!$K1254&gt;=200000,"High","Medium"))</f>
        <v>Medium</v>
      </c>
    </row>
    <row r="1255" spans="1:12" x14ac:dyDescent="0.35">
      <c r="A1255" s="12">
        <v>1463</v>
      </c>
      <c r="B1255" s="17" t="s">
        <v>3626</v>
      </c>
      <c r="C1255" s="18">
        <v>43703</v>
      </c>
      <c r="D1255" s="18">
        <v>43705</v>
      </c>
      <c r="E1255" s="17" t="s">
        <v>38</v>
      </c>
      <c r="F1255" s="17" t="s">
        <v>2185</v>
      </c>
      <c r="G1255" s="19" t="str">
        <f>INDEX(Table12[[#This Row],[State]],MATCH(Orders!F1255,Table12[[#This Row],[Customer ID]],0))</f>
        <v>Texas</v>
      </c>
      <c r="H1255" s="17" t="s">
        <v>3627</v>
      </c>
      <c r="I1255" s="19">
        <v>2</v>
      </c>
      <c r="J1255" s="17" t="s">
        <v>70</v>
      </c>
      <c r="K1255" s="10">
        <v>159984</v>
      </c>
      <c r="L1255" s="25" t="str">
        <f>IF(Orders!$K1255&lt;=50,"Low",IF(Orders!$K1255&gt;=200000,"High","Medium"))</f>
        <v>Medium</v>
      </c>
    </row>
    <row r="1256" spans="1:12" x14ac:dyDescent="0.35">
      <c r="A1256" s="11">
        <v>1464</v>
      </c>
      <c r="B1256" s="13" t="s">
        <v>3626</v>
      </c>
      <c r="C1256" s="14">
        <v>43703</v>
      </c>
      <c r="D1256" s="14">
        <v>43705</v>
      </c>
      <c r="E1256" s="13" t="s">
        <v>38</v>
      </c>
      <c r="F1256" s="13" t="s">
        <v>2185</v>
      </c>
      <c r="G1256" s="15" t="str">
        <f>INDEX(Table12[[#This Row],[State]],MATCH(Orders!F1256,Table12[[#This Row],[Customer ID]],0))</f>
        <v>Texas</v>
      </c>
      <c r="H1256" s="13" t="s">
        <v>2929</v>
      </c>
      <c r="I1256" s="15">
        <v>6</v>
      </c>
      <c r="J1256" s="13" t="s">
        <v>31</v>
      </c>
      <c r="K1256" s="16">
        <v>1024716</v>
      </c>
      <c r="L1256" s="24" t="str">
        <f>IF(Orders!$K1256&lt;=50,"Low",IF(Orders!$K1256&gt;=200000,"High","Medium"))</f>
        <v>High</v>
      </c>
    </row>
    <row r="1257" spans="1:12" x14ac:dyDescent="0.35">
      <c r="A1257" s="12">
        <v>1870</v>
      </c>
      <c r="B1257" s="17" t="s">
        <v>3629</v>
      </c>
      <c r="C1257" s="18">
        <v>43703</v>
      </c>
      <c r="D1257" s="18">
        <v>43706</v>
      </c>
      <c r="E1257" s="17" t="s">
        <v>94</v>
      </c>
      <c r="F1257" s="17" t="s">
        <v>3421</v>
      </c>
      <c r="G1257" s="19" t="str">
        <f>INDEX(Table12[[#This Row],[State]],MATCH(Orders!F1257,Table12[[#This Row],[Customer ID]],0))</f>
        <v>Washington</v>
      </c>
      <c r="H1257" s="17" t="s">
        <v>1413</v>
      </c>
      <c r="I1257" s="19">
        <v>1</v>
      </c>
      <c r="J1257" s="17" t="s">
        <v>31</v>
      </c>
      <c r="K1257" s="10">
        <v>6.48</v>
      </c>
      <c r="L1257" s="25" t="str">
        <f>IF(Orders!$K1257&lt;=50,"Low",IF(Orders!$K1257&gt;=200000,"High","Medium"))</f>
        <v>Low</v>
      </c>
    </row>
    <row r="1258" spans="1:12" x14ac:dyDescent="0.35">
      <c r="A1258" s="11">
        <v>2857</v>
      </c>
      <c r="B1258" s="13" t="s">
        <v>3630</v>
      </c>
      <c r="C1258" s="14">
        <v>43703</v>
      </c>
      <c r="D1258" s="14">
        <v>43706</v>
      </c>
      <c r="E1258" s="13" t="s">
        <v>38</v>
      </c>
      <c r="F1258" s="13" t="s">
        <v>3631</v>
      </c>
      <c r="G1258" s="15" t="str">
        <f>INDEX(Table12[[#This Row],[State]],MATCH(Orders!F1258,Table12[[#This Row],[Customer ID]],0))</f>
        <v>California</v>
      </c>
      <c r="H1258" s="13" t="s">
        <v>2360</v>
      </c>
      <c r="I1258" s="15">
        <v>4</v>
      </c>
      <c r="J1258" s="13" t="s">
        <v>31</v>
      </c>
      <c r="K1258" s="16">
        <v>1603136</v>
      </c>
      <c r="L1258" s="24" t="str">
        <f>IF(Orders!$K1258&lt;=50,"Low",IF(Orders!$K1258&gt;=200000,"High","Medium"))</f>
        <v>High</v>
      </c>
    </row>
    <row r="1259" spans="1:12" x14ac:dyDescent="0.35">
      <c r="A1259" s="12">
        <v>3932</v>
      </c>
      <c r="B1259" s="17" t="s">
        <v>3633</v>
      </c>
      <c r="C1259" s="18">
        <v>43703</v>
      </c>
      <c r="D1259" s="18">
        <v>43710</v>
      </c>
      <c r="E1259" s="17" t="s">
        <v>19</v>
      </c>
      <c r="F1259" s="17" t="s">
        <v>1188</v>
      </c>
      <c r="G1259" s="19" t="str">
        <f>INDEX(Table12[[#This Row],[State]],MATCH(Orders!F1259,Table12[[#This Row],[Customer ID]],0))</f>
        <v>Pennsylvania</v>
      </c>
      <c r="H1259" s="17" t="s">
        <v>3634</v>
      </c>
      <c r="I1259" s="19">
        <v>3</v>
      </c>
      <c r="J1259" s="17" t="s">
        <v>31</v>
      </c>
      <c r="K1259" s="10">
        <v>5472</v>
      </c>
      <c r="L1259" s="25" t="str">
        <f>IF(Orders!$K1259&lt;=50,"Low",IF(Orders!$K1259&gt;=200000,"High","Medium"))</f>
        <v>Medium</v>
      </c>
    </row>
    <row r="1260" spans="1:12" x14ac:dyDescent="0.35">
      <c r="A1260" s="11">
        <v>3933</v>
      </c>
      <c r="B1260" s="13" t="s">
        <v>3633</v>
      </c>
      <c r="C1260" s="14">
        <v>43703</v>
      </c>
      <c r="D1260" s="14">
        <v>43710</v>
      </c>
      <c r="E1260" s="13" t="s">
        <v>19</v>
      </c>
      <c r="F1260" s="13" t="s">
        <v>1188</v>
      </c>
      <c r="G1260" s="15" t="str">
        <f>INDEX(Table12[[#This Row],[State]],MATCH(Orders!F1260,Table12[[#This Row],[Customer ID]],0))</f>
        <v>Pennsylvania</v>
      </c>
      <c r="H1260" s="13" t="s">
        <v>1354</v>
      </c>
      <c r="I1260" s="15">
        <v>2</v>
      </c>
      <c r="J1260" s="13" t="s">
        <v>31</v>
      </c>
      <c r="K1260" s="16">
        <v>47984</v>
      </c>
      <c r="L1260" s="24" t="str">
        <f>IF(Orders!$K1260&lt;=50,"Low",IF(Orders!$K1260&gt;=200000,"High","Medium"))</f>
        <v>Medium</v>
      </c>
    </row>
    <row r="1261" spans="1:12" x14ac:dyDescent="0.35">
      <c r="A1261" s="12">
        <v>4584</v>
      </c>
      <c r="B1261" s="17" t="s">
        <v>3636</v>
      </c>
      <c r="C1261" s="18">
        <v>43703</v>
      </c>
      <c r="D1261" s="18">
        <v>43705</v>
      </c>
      <c r="E1261" s="17" t="s">
        <v>94</v>
      </c>
      <c r="F1261" s="17" t="s">
        <v>3637</v>
      </c>
      <c r="G1261" s="19" t="str">
        <f>INDEX(Table12[[#This Row],[State]],MATCH(Orders!F1261,Table12[[#This Row],[Customer ID]],0))</f>
        <v>California</v>
      </c>
      <c r="H1261" s="17" t="s">
        <v>3639</v>
      </c>
      <c r="I1261" s="19">
        <v>2</v>
      </c>
      <c r="J1261" s="17" t="s">
        <v>31</v>
      </c>
      <c r="K1261" s="10">
        <v>8.26</v>
      </c>
      <c r="L1261" s="25" t="str">
        <f>IF(Orders!$K1261&lt;=50,"Low",IF(Orders!$K1261&gt;=200000,"High","Medium"))</f>
        <v>Low</v>
      </c>
    </row>
    <row r="1262" spans="1:12" x14ac:dyDescent="0.35">
      <c r="A1262" s="11">
        <v>5447</v>
      </c>
      <c r="B1262" s="13" t="s">
        <v>3641</v>
      </c>
      <c r="C1262" s="14">
        <v>43703</v>
      </c>
      <c r="D1262" s="14">
        <v>43708</v>
      </c>
      <c r="E1262" s="13" t="s">
        <v>19</v>
      </c>
      <c r="F1262" s="13" t="s">
        <v>1182</v>
      </c>
      <c r="G1262" s="15" t="str">
        <f>INDEX(Table12[[#This Row],[State]],MATCH(Orders!F1262,Table12[[#This Row],[Customer ID]],0))</f>
        <v>New York</v>
      </c>
      <c r="H1262" s="13" t="s">
        <v>3642</v>
      </c>
      <c r="I1262" s="15">
        <v>6</v>
      </c>
      <c r="J1262" s="13" t="s">
        <v>31</v>
      </c>
      <c r="K1262" s="16">
        <v>33</v>
      </c>
      <c r="L1262" s="24" t="str">
        <f>IF(Orders!$K1262&lt;=50,"Low",IF(Orders!$K1262&gt;=200000,"High","Medium"))</f>
        <v>Low</v>
      </c>
    </row>
    <row r="1263" spans="1:12" x14ac:dyDescent="0.35">
      <c r="A1263" s="12">
        <v>5448</v>
      </c>
      <c r="B1263" s="17" t="s">
        <v>3641</v>
      </c>
      <c r="C1263" s="18">
        <v>43703</v>
      </c>
      <c r="D1263" s="18">
        <v>43708</v>
      </c>
      <c r="E1263" s="17" t="s">
        <v>19</v>
      </c>
      <c r="F1263" s="17" t="s">
        <v>1182</v>
      </c>
      <c r="G1263" s="19" t="str">
        <f>INDEX(Table12[[#This Row],[State]],MATCH(Orders!F1263,Table12[[#This Row],[Customer ID]],0))</f>
        <v>New York</v>
      </c>
      <c r="H1263" s="17" t="s">
        <v>910</v>
      </c>
      <c r="I1263" s="19">
        <v>5</v>
      </c>
      <c r="J1263" s="17" t="s">
        <v>31</v>
      </c>
      <c r="K1263" s="10">
        <v>249.95</v>
      </c>
      <c r="L1263" s="25" t="str">
        <f>IF(Orders!$K1263&lt;=50,"Low",IF(Orders!$K1263&gt;=200000,"High","Medium"))</f>
        <v>Medium</v>
      </c>
    </row>
    <row r="1264" spans="1:12" x14ac:dyDescent="0.35">
      <c r="A1264" s="11">
        <v>6695</v>
      </c>
      <c r="B1264" s="13" t="s">
        <v>3644</v>
      </c>
      <c r="C1264" s="14">
        <v>43703</v>
      </c>
      <c r="D1264" s="14">
        <v>43707</v>
      </c>
      <c r="E1264" s="13" t="s">
        <v>19</v>
      </c>
      <c r="F1264" s="13" t="s">
        <v>3645</v>
      </c>
      <c r="G1264" s="15" t="str">
        <f>INDEX(Table12[[#This Row],[State]],MATCH(Orders!F1264,Table12[[#This Row],[Customer ID]],0))</f>
        <v>Wisconsin</v>
      </c>
      <c r="H1264" s="13" t="s">
        <v>3647</v>
      </c>
      <c r="I1264" s="15">
        <v>3</v>
      </c>
      <c r="J1264" s="13" t="s">
        <v>31</v>
      </c>
      <c r="K1264" s="16">
        <v>47.97</v>
      </c>
      <c r="L1264" s="24" t="str">
        <f>IF(Orders!$K1264&lt;=50,"Low",IF(Orders!$K1264&gt;=200000,"High","Medium"))</f>
        <v>Low</v>
      </c>
    </row>
    <row r="1265" spans="1:12" x14ac:dyDescent="0.35">
      <c r="A1265" s="12">
        <v>7703</v>
      </c>
      <c r="B1265" s="17" t="s">
        <v>3649</v>
      </c>
      <c r="C1265" s="18">
        <v>43703</v>
      </c>
      <c r="D1265" s="18">
        <v>43710</v>
      </c>
      <c r="E1265" s="17" t="s">
        <v>19</v>
      </c>
      <c r="F1265" s="17" t="s">
        <v>3117</v>
      </c>
      <c r="G1265" s="19" t="str">
        <f>INDEX(Table12[[#This Row],[State]],MATCH(Orders!F1265,Table12[[#This Row],[Customer ID]],0))</f>
        <v>Michigan</v>
      </c>
      <c r="H1265" s="17" t="s">
        <v>3650</v>
      </c>
      <c r="I1265" s="19">
        <v>2</v>
      </c>
      <c r="J1265" s="17" t="s">
        <v>70</v>
      </c>
      <c r="K1265" s="10">
        <v>11.56</v>
      </c>
      <c r="L1265" s="25" t="str">
        <f>IF(Orders!$K1265&lt;=50,"Low",IF(Orders!$K1265&gt;=200000,"High","Medium"))</f>
        <v>Low</v>
      </c>
    </row>
    <row r="1266" spans="1:12" x14ac:dyDescent="0.35">
      <c r="A1266" s="11">
        <v>7704</v>
      </c>
      <c r="B1266" s="13" t="s">
        <v>3649</v>
      </c>
      <c r="C1266" s="14">
        <v>43703</v>
      </c>
      <c r="D1266" s="14">
        <v>43710</v>
      </c>
      <c r="E1266" s="13" t="s">
        <v>19</v>
      </c>
      <c r="F1266" s="13" t="s">
        <v>3117</v>
      </c>
      <c r="G1266" s="15" t="str">
        <f>INDEX(Table12[[#This Row],[State]],MATCH(Orders!F1266,Table12[[#This Row],[Customer ID]],0))</f>
        <v>Michigan</v>
      </c>
      <c r="H1266" s="13" t="s">
        <v>3652</v>
      </c>
      <c r="I1266" s="15">
        <v>3</v>
      </c>
      <c r="J1266" s="13" t="s">
        <v>31</v>
      </c>
      <c r="K1266" s="16">
        <v>209.97</v>
      </c>
      <c r="L1266" s="24" t="str">
        <f>IF(Orders!$K1266&lt;=50,"Low",IF(Orders!$K1266&gt;=200000,"High","Medium"))</f>
        <v>Medium</v>
      </c>
    </row>
    <row r="1267" spans="1:12" x14ac:dyDescent="0.35">
      <c r="A1267" s="12">
        <v>7705</v>
      </c>
      <c r="B1267" s="17" t="s">
        <v>3649</v>
      </c>
      <c r="C1267" s="18">
        <v>43703</v>
      </c>
      <c r="D1267" s="18">
        <v>43710</v>
      </c>
      <c r="E1267" s="17" t="s">
        <v>19</v>
      </c>
      <c r="F1267" s="17" t="s">
        <v>3117</v>
      </c>
      <c r="G1267" s="19" t="str">
        <f>INDEX(Table12[[#This Row],[State]],MATCH(Orders!F1267,Table12[[#This Row],[Customer ID]],0))</f>
        <v>Michigan</v>
      </c>
      <c r="H1267" s="17" t="s">
        <v>3654</v>
      </c>
      <c r="I1267" s="19">
        <v>4</v>
      </c>
      <c r="J1267" s="17" t="s">
        <v>31</v>
      </c>
      <c r="K1267" s="10">
        <v>447.84</v>
      </c>
      <c r="L1267" s="25" t="str">
        <f>IF(Orders!$K1267&lt;=50,"Low",IF(Orders!$K1267&gt;=200000,"High","Medium"))</f>
        <v>Medium</v>
      </c>
    </row>
    <row r="1268" spans="1:12" x14ac:dyDescent="0.35">
      <c r="A1268" s="11">
        <v>7706</v>
      </c>
      <c r="B1268" s="13" t="s">
        <v>3649</v>
      </c>
      <c r="C1268" s="14">
        <v>43703</v>
      </c>
      <c r="D1268" s="14">
        <v>43710</v>
      </c>
      <c r="E1268" s="13" t="s">
        <v>19</v>
      </c>
      <c r="F1268" s="13" t="s">
        <v>3117</v>
      </c>
      <c r="G1268" s="15" t="str">
        <f>INDEX(Table12[[#This Row],[State]],MATCH(Orders!F1268,Table12[[#This Row],[Customer ID]],0))</f>
        <v>Michigan</v>
      </c>
      <c r="H1268" s="13" t="s">
        <v>3656</v>
      </c>
      <c r="I1268" s="15">
        <v>3</v>
      </c>
      <c r="J1268" s="13" t="s">
        <v>70</v>
      </c>
      <c r="K1268" s="16">
        <v>479.97</v>
      </c>
      <c r="L1268" s="24" t="str">
        <f>IF(Orders!$K1268&lt;=50,"Low",IF(Orders!$K1268&gt;=200000,"High","Medium"))</f>
        <v>Medium</v>
      </c>
    </row>
    <row r="1269" spans="1:12" x14ac:dyDescent="0.35">
      <c r="A1269" s="12">
        <v>7707</v>
      </c>
      <c r="B1269" s="17" t="s">
        <v>3649</v>
      </c>
      <c r="C1269" s="18">
        <v>43703</v>
      </c>
      <c r="D1269" s="18">
        <v>43710</v>
      </c>
      <c r="E1269" s="17" t="s">
        <v>19</v>
      </c>
      <c r="F1269" s="17" t="s">
        <v>3117</v>
      </c>
      <c r="G1269" s="19" t="str">
        <f>INDEX(Table12[[#This Row],[State]],MATCH(Orders!F1269,Table12[[#This Row],[Customer ID]],0))</f>
        <v>Michigan</v>
      </c>
      <c r="H1269" s="17" t="s">
        <v>3658</v>
      </c>
      <c r="I1269" s="19">
        <v>3</v>
      </c>
      <c r="J1269" s="17" t="s">
        <v>70</v>
      </c>
      <c r="K1269" s="10">
        <v>8.64</v>
      </c>
      <c r="L1269" s="25" t="str">
        <f>IF(Orders!$K1269&lt;=50,"Low",IF(Orders!$K1269&gt;=200000,"High","Medium"))</f>
        <v>Low</v>
      </c>
    </row>
    <row r="1270" spans="1:12" x14ac:dyDescent="0.35">
      <c r="A1270" s="11">
        <v>8357</v>
      </c>
      <c r="B1270" s="13" t="s">
        <v>3660</v>
      </c>
      <c r="C1270" s="14">
        <v>43703</v>
      </c>
      <c r="D1270" s="14">
        <v>43707</v>
      </c>
      <c r="E1270" s="13" t="s">
        <v>19</v>
      </c>
      <c r="F1270" s="13" t="s">
        <v>3661</v>
      </c>
      <c r="G1270" s="15" t="str">
        <f>INDEX(Table12[[#This Row],[State]],MATCH(Orders!F1270,Table12[[#This Row],[Customer ID]],0))</f>
        <v>Georgia</v>
      </c>
      <c r="H1270" s="13" t="s">
        <v>3663</v>
      </c>
      <c r="I1270" s="15">
        <v>3</v>
      </c>
      <c r="J1270" s="13" t="s">
        <v>70</v>
      </c>
      <c r="K1270" s="16">
        <v>186.54</v>
      </c>
      <c r="L1270" s="24" t="str">
        <f>IF(Orders!$K1270&lt;=50,"Low",IF(Orders!$K1270&gt;=200000,"High","Medium"))</f>
        <v>Medium</v>
      </c>
    </row>
    <row r="1271" spans="1:12" x14ac:dyDescent="0.35">
      <c r="A1271" s="12">
        <v>9311</v>
      </c>
      <c r="B1271" s="17" t="s">
        <v>3665</v>
      </c>
      <c r="C1271" s="18">
        <v>43703</v>
      </c>
      <c r="D1271" s="18">
        <v>43708</v>
      </c>
      <c r="E1271" s="17" t="s">
        <v>19</v>
      </c>
      <c r="F1271" s="17" t="s">
        <v>1813</v>
      </c>
      <c r="G1271" s="19" t="str">
        <f>INDEX(Table12[[#This Row],[State]],MATCH(Orders!F1271,Table12[[#This Row],[Customer ID]],0))</f>
        <v>New York</v>
      </c>
      <c r="H1271" s="17" t="s">
        <v>3666</v>
      </c>
      <c r="I1271" s="19">
        <v>8</v>
      </c>
      <c r="J1271" s="17" t="s">
        <v>70</v>
      </c>
      <c r="K1271" s="10">
        <v>146688</v>
      </c>
      <c r="L1271" s="25" t="str">
        <f>IF(Orders!$K1271&lt;=50,"Low",IF(Orders!$K1271&gt;=200000,"High","Medium"))</f>
        <v>Medium</v>
      </c>
    </row>
    <row r="1272" spans="1:12" x14ac:dyDescent="0.35">
      <c r="A1272" s="11">
        <v>9586</v>
      </c>
      <c r="B1272" s="13" t="s">
        <v>3668</v>
      </c>
      <c r="C1272" s="14">
        <v>43703</v>
      </c>
      <c r="D1272" s="14">
        <v>43705</v>
      </c>
      <c r="E1272" s="13" t="s">
        <v>38</v>
      </c>
      <c r="F1272" s="13" t="s">
        <v>3669</v>
      </c>
      <c r="G1272" s="15" t="str">
        <f>INDEX(Table12[[#This Row],[State]],MATCH(Orders!F1272,Table12[[#This Row],[Customer ID]],0))</f>
        <v>Florida</v>
      </c>
      <c r="H1272" s="13" t="s">
        <v>3671</v>
      </c>
      <c r="I1272" s="15">
        <v>1</v>
      </c>
      <c r="J1272" s="13" t="s">
        <v>70</v>
      </c>
      <c r="K1272" s="16">
        <v>31008</v>
      </c>
      <c r="L1272" s="24" t="str">
        <f>IF(Orders!$K1272&lt;=50,"Low",IF(Orders!$K1272&gt;=200000,"High","Medium"))</f>
        <v>Medium</v>
      </c>
    </row>
    <row r="1273" spans="1:12" x14ac:dyDescent="0.35">
      <c r="A1273" s="12">
        <v>743</v>
      </c>
      <c r="B1273" s="17" t="s">
        <v>3673</v>
      </c>
      <c r="C1273" s="18">
        <v>43704</v>
      </c>
      <c r="D1273" s="18">
        <v>43709</v>
      </c>
      <c r="E1273" s="17" t="s">
        <v>19</v>
      </c>
      <c r="F1273" s="17" t="s">
        <v>3674</v>
      </c>
      <c r="G1273" s="19" t="str">
        <f>INDEX(Table12[[#This Row],[State]],MATCH(Orders!F1273,Table12[[#This Row],[Customer ID]],0))</f>
        <v>Texas</v>
      </c>
      <c r="H1273" s="17" t="s">
        <v>3676</v>
      </c>
      <c r="I1273" s="19">
        <v>5</v>
      </c>
      <c r="J1273" s="17" t="s">
        <v>31</v>
      </c>
      <c r="K1273" s="10">
        <v>51.52</v>
      </c>
      <c r="L1273" s="25" t="str">
        <f>IF(Orders!$K1273&lt;=50,"Low",IF(Orders!$K1273&gt;=200000,"High","Medium"))</f>
        <v>Medium</v>
      </c>
    </row>
    <row r="1274" spans="1:12" x14ac:dyDescent="0.35">
      <c r="A1274" s="11">
        <v>744</v>
      </c>
      <c r="B1274" s="13" t="s">
        <v>3673</v>
      </c>
      <c r="C1274" s="14">
        <v>43704</v>
      </c>
      <c r="D1274" s="14">
        <v>43709</v>
      </c>
      <c r="E1274" s="13" t="s">
        <v>19</v>
      </c>
      <c r="F1274" s="13" t="s">
        <v>3674</v>
      </c>
      <c r="G1274" s="15" t="str">
        <f>INDEX(Table12[[#This Row],[State]],MATCH(Orders!F1274,Table12[[#This Row],[Customer ID]],0))</f>
        <v>Texas</v>
      </c>
      <c r="H1274" s="13" t="s">
        <v>3678</v>
      </c>
      <c r="I1274" s="15">
        <v>1</v>
      </c>
      <c r="J1274" s="13" t="s">
        <v>70</v>
      </c>
      <c r="K1274" s="16">
        <v>3528</v>
      </c>
      <c r="L1274" s="24" t="str">
        <f>IF(Orders!$K1274&lt;=50,"Low",IF(Orders!$K1274&gt;=200000,"High","Medium"))</f>
        <v>Medium</v>
      </c>
    </row>
    <row r="1275" spans="1:12" x14ac:dyDescent="0.35">
      <c r="A1275" s="12">
        <v>745</v>
      </c>
      <c r="B1275" s="17" t="s">
        <v>3673</v>
      </c>
      <c r="C1275" s="18">
        <v>43704</v>
      </c>
      <c r="D1275" s="18">
        <v>43709</v>
      </c>
      <c r="E1275" s="17" t="s">
        <v>19</v>
      </c>
      <c r="F1275" s="17" t="s">
        <v>3674</v>
      </c>
      <c r="G1275" s="19" t="str">
        <f>INDEX(Table12[[#This Row],[State]],MATCH(Orders!F1275,Table12[[#This Row],[Customer ID]],0))</f>
        <v>Texas</v>
      </c>
      <c r="H1275" s="17" t="s">
        <v>2110</v>
      </c>
      <c r="I1275" s="19">
        <v>1</v>
      </c>
      <c r="J1275" s="17" t="s">
        <v>31</v>
      </c>
      <c r="K1275" s="10">
        <v>4624</v>
      </c>
      <c r="L1275" s="25" t="str">
        <f>IF(Orders!$K1275&lt;=50,"Low",IF(Orders!$K1275&gt;=200000,"High","Medium"))</f>
        <v>Medium</v>
      </c>
    </row>
    <row r="1276" spans="1:12" x14ac:dyDescent="0.35">
      <c r="A1276" s="11">
        <v>746</v>
      </c>
      <c r="B1276" s="13" t="s">
        <v>3673</v>
      </c>
      <c r="C1276" s="14">
        <v>43704</v>
      </c>
      <c r="D1276" s="14">
        <v>43709</v>
      </c>
      <c r="E1276" s="13" t="s">
        <v>19</v>
      </c>
      <c r="F1276" s="13" t="s">
        <v>3674</v>
      </c>
      <c r="G1276" s="15" t="str">
        <f>INDEX(Table12[[#This Row],[State]],MATCH(Orders!F1276,Table12[[#This Row],[Customer ID]],0))</f>
        <v>Texas</v>
      </c>
      <c r="H1276" s="13" t="s">
        <v>3220</v>
      </c>
      <c r="I1276" s="15">
        <v>4</v>
      </c>
      <c r="J1276" s="13" t="s">
        <v>70</v>
      </c>
      <c r="K1276" s="16">
        <v>55168</v>
      </c>
      <c r="L1276" s="24" t="str">
        <f>IF(Orders!$K1276&lt;=50,"Low",IF(Orders!$K1276&gt;=200000,"High","Medium"))</f>
        <v>Medium</v>
      </c>
    </row>
    <row r="1277" spans="1:12" x14ac:dyDescent="0.35">
      <c r="A1277" s="12">
        <v>3342</v>
      </c>
      <c r="B1277" s="17" t="s">
        <v>3680</v>
      </c>
      <c r="C1277" s="18">
        <v>43704</v>
      </c>
      <c r="D1277" s="18">
        <v>43709</v>
      </c>
      <c r="E1277" s="17" t="s">
        <v>94</v>
      </c>
      <c r="F1277" s="17" t="s">
        <v>2672</v>
      </c>
      <c r="G1277" s="19" t="str">
        <f>INDEX(Table12[[#This Row],[State]],MATCH(Orders!F1277,Table12[[#This Row],[Customer ID]],0))</f>
        <v>Massachusetts</v>
      </c>
      <c r="H1277" s="17" t="s">
        <v>3682</v>
      </c>
      <c r="I1277" s="19">
        <v>3</v>
      </c>
      <c r="J1277" s="17" t="s">
        <v>31</v>
      </c>
      <c r="K1277" s="10">
        <v>122.97</v>
      </c>
      <c r="L1277" s="25" t="str">
        <f>IF(Orders!$K1277&lt;=50,"Low",IF(Orders!$K1277&gt;=200000,"High","Medium"))</f>
        <v>Medium</v>
      </c>
    </row>
    <row r="1278" spans="1:12" x14ac:dyDescent="0.35">
      <c r="A1278" s="11">
        <v>3343</v>
      </c>
      <c r="B1278" s="13" t="s">
        <v>3680</v>
      </c>
      <c r="C1278" s="14">
        <v>43704</v>
      </c>
      <c r="D1278" s="14">
        <v>43709</v>
      </c>
      <c r="E1278" s="13" t="s">
        <v>94</v>
      </c>
      <c r="F1278" s="13" t="s">
        <v>2672</v>
      </c>
      <c r="G1278" s="15" t="str">
        <f>INDEX(Table12[[#This Row],[State]],MATCH(Orders!F1278,Table12[[#This Row],[Customer ID]],0))</f>
        <v>Massachusetts</v>
      </c>
      <c r="H1278" s="13" t="s">
        <v>3684</v>
      </c>
      <c r="I1278" s="15">
        <v>1</v>
      </c>
      <c r="J1278" s="13" t="s">
        <v>31</v>
      </c>
      <c r="K1278" s="16">
        <v>244615</v>
      </c>
      <c r="L1278" s="24" t="str">
        <f>IF(Orders!$K1278&lt;=50,"Low",IF(Orders!$K1278&gt;=200000,"High","Medium"))</f>
        <v>High</v>
      </c>
    </row>
    <row r="1279" spans="1:12" x14ac:dyDescent="0.35">
      <c r="A1279" s="12">
        <v>3344</v>
      </c>
      <c r="B1279" s="17" t="s">
        <v>3680</v>
      </c>
      <c r="C1279" s="18">
        <v>43704</v>
      </c>
      <c r="D1279" s="18">
        <v>43709</v>
      </c>
      <c r="E1279" s="17" t="s">
        <v>94</v>
      </c>
      <c r="F1279" s="17" t="s">
        <v>2672</v>
      </c>
      <c r="G1279" s="19" t="str">
        <f>INDEX(Table12[[#This Row],[State]],MATCH(Orders!F1279,Table12[[#This Row],[Customer ID]],0))</f>
        <v>Massachusetts</v>
      </c>
      <c r="H1279" s="17" t="s">
        <v>2443</v>
      </c>
      <c r="I1279" s="19">
        <v>3</v>
      </c>
      <c r="J1279" s="17" t="s">
        <v>31</v>
      </c>
      <c r="K1279" s="10">
        <v>59.97</v>
      </c>
      <c r="L1279" s="25" t="str">
        <f>IF(Orders!$K1279&lt;=50,"Low",IF(Orders!$K1279&gt;=200000,"High","Medium"))</f>
        <v>Medium</v>
      </c>
    </row>
    <row r="1280" spans="1:12" x14ac:dyDescent="0.35">
      <c r="A1280" s="11">
        <v>3345</v>
      </c>
      <c r="B1280" s="13" t="s">
        <v>3680</v>
      </c>
      <c r="C1280" s="14">
        <v>43704</v>
      </c>
      <c r="D1280" s="14">
        <v>43709</v>
      </c>
      <c r="E1280" s="13" t="s">
        <v>94</v>
      </c>
      <c r="F1280" s="13" t="s">
        <v>2672</v>
      </c>
      <c r="G1280" s="15" t="str">
        <f>INDEX(Table12[[#This Row],[State]],MATCH(Orders!F1280,Table12[[#This Row],[Customer ID]],0))</f>
        <v>Massachusetts</v>
      </c>
      <c r="H1280" s="13" t="s">
        <v>1740</v>
      </c>
      <c r="I1280" s="15">
        <v>9</v>
      </c>
      <c r="J1280" s="13" t="s">
        <v>70</v>
      </c>
      <c r="K1280" s="16">
        <v>81.540000000000006</v>
      </c>
      <c r="L1280" s="24" t="str">
        <f>IF(Orders!$K1280&lt;=50,"Low",IF(Orders!$K1280&gt;=200000,"High","Medium"))</f>
        <v>Medium</v>
      </c>
    </row>
    <row r="1281" spans="1:12" x14ac:dyDescent="0.35">
      <c r="A1281" s="12">
        <v>3346</v>
      </c>
      <c r="B1281" s="17" t="s">
        <v>3680</v>
      </c>
      <c r="C1281" s="18">
        <v>43704</v>
      </c>
      <c r="D1281" s="18">
        <v>43709</v>
      </c>
      <c r="E1281" s="17" t="s">
        <v>94</v>
      </c>
      <c r="F1281" s="17" t="s">
        <v>2672</v>
      </c>
      <c r="G1281" s="19" t="str">
        <f>INDEX(Table12[[#This Row],[State]],MATCH(Orders!F1281,Table12[[#This Row],[Customer ID]],0))</f>
        <v>Massachusetts</v>
      </c>
      <c r="H1281" s="17" t="s">
        <v>3301</v>
      </c>
      <c r="I1281" s="19">
        <v>4</v>
      </c>
      <c r="J1281" s="17" t="s">
        <v>31</v>
      </c>
      <c r="K1281" s="10">
        <v>11.68</v>
      </c>
      <c r="L1281" s="25" t="str">
        <f>IF(Orders!$K1281&lt;=50,"Low",IF(Orders!$K1281&gt;=200000,"High","Medium"))</f>
        <v>Low</v>
      </c>
    </row>
    <row r="1282" spans="1:12" x14ac:dyDescent="0.35">
      <c r="A1282" s="11">
        <v>3347</v>
      </c>
      <c r="B1282" s="13" t="s">
        <v>3680</v>
      </c>
      <c r="C1282" s="14">
        <v>43704</v>
      </c>
      <c r="D1282" s="14">
        <v>43709</v>
      </c>
      <c r="E1282" s="13" t="s">
        <v>94</v>
      </c>
      <c r="F1282" s="13" t="s">
        <v>2672</v>
      </c>
      <c r="G1282" s="15" t="str">
        <f>INDEX(Table12[[#This Row],[State]],MATCH(Orders!F1282,Table12[[#This Row],[Customer ID]],0))</f>
        <v>Massachusetts</v>
      </c>
      <c r="H1282" s="13" t="s">
        <v>647</v>
      </c>
      <c r="I1282" s="15">
        <v>5</v>
      </c>
      <c r="J1282" s="13" t="s">
        <v>31</v>
      </c>
      <c r="K1282" s="16">
        <v>29</v>
      </c>
      <c r="L1282" s="24" t="str">
        <f>IF(Orders!$K1282&lt;=50,"Low",IF(Orders!$K1282&gt;=200000,"High","Medium"))</f>
        <v>Low</v>
      </c>
    </row>
    <row r="1283" spans="1:12" x14ac:dyDescent="0.35">
      <c r="A1283" s="12">
        <v>5603</v>
      </c>
      <c r="B1283" s="17" t="s">
        <v>3686</v>
      </c>
      <c r="C1283" s="18">
        <v>43704</v>
      </c>
      <c r="D1283" s="18">
        <v>43706</v>
      </c>
      <c r="E1283" s="17" t="s">
        <v>94</v>
      </c>
      <c r="F1283" s="17" t="s">
        <v>334</v>
      </c>
      <c r="G1283" s="19" t="str">
        <f>INDEX(Table12[[#This Row],[State]],MATCH(Orders!F1283,Table12[[#This Row],[Customer ID]],0))</f>
        <v>Texas</v>
      </c>
      <c r="H1283" s="17" t="s">
        <v>3687</v>
      </c>
      <c r="I1283" s="19">
        <v>1</v>
      </c>
      <c r="J1283" s="17" t="s">
        <v>70</v>
      </c>
      <c r="K1283" s="10">
        <v>14.16</v>
      </c>
      <c r="L1283" s="25" t="str">
        <f>IF(Orders!$K1283&lt;=50,"Low",IF(Orders!$K1283&gt;=200000,"High","Medium"))</f>
        <v>Low</v>
      </c>
    </row>
    <row r="1284" spans="1:12" x14ac:dyDescent="0.35">
      <c r="A1284" s="11">
        <v>5604</v>
      </c>
      <c r="B1284" s="13" t="s">
        <v>3686</v>
      </c>
      <c r="C1284" s="14">
        <v>43704</v>
      </c>
      <c r="D1284" s="14">
        <v>43706</v>
      </c>
      <c r="E1284" s="13" t="s">
        <v>94</v>
      </c>
      <c r="F1284" s="13" t="s">
        <v>334</v>
      </c>
      <c r="G1284" s="15" t="str">
        <f>INDEX(Table12[[#This Row],[State]],MATCH(Orders!F1284,Table12[[#This Row],[Customer ID]],0))</f>
        <v>Texas</v>
      </c>
      <c r="H1284" s="13" t="s">
        <v>3689</v>
      </c>
      <c r="I1284" s="15">
        <v>5</v>
      </c>
      <c r="J1284" s="13" t="s">
        <v>70</v>
      </c>
      <c r="K1284" s="16">
        <v>79.92</v>
      </c>
      <c r="L1284" s="24" t="str">
        <f>IF(Orders!$K1284&lt;=50,"Low",IF(Orders!$K1284&gt;=200000,"High","Medium"))</f>
        <v>Medium</v>
      </c>
    </row>
    <row r="1285" spans="1:12" x14ac:dyDescent="0.35">
      <c r="A1285" s="12">
        <v>7252</v>
      </c>
      <c r="B1285" s="17" t="s">
        <v>3691</v>
      </c>
      <c r="C1285" s="18">
        <v>43704</v>
      </c>
      <c r="D1285" s="18">
        <v>43710</v>
      </c>
      <c r="E1285" s="17" t="s">
        <v>19</v>
      </c>
      <c r="F1285" s="17" t="s">
        <v>3692</v>
      </c>
      <c r="G1285" s="19" t="str">
        <f>INDEX(Table12[[#This Row],[State]],MATCH(Orders!F1285,Table12[[#This Row],[Customer ID]],0))</f>
        <v>Florida</v>
      </c>
      <c r="H1285" s="17" t="s">
        <v>3695</v>
      </c>
      <c r="I1285" s="19">
        <v>4</v>
      </c>
      <c r="J1285" s="17" t="s">
        <v>70</v>
      </c>
      <c r="K1285" s="10">
        <v>9216</v>
      </c>
      <c r="L1285" s="25" t="str">
        <f>IF(Orders!$K1285&lt;=50,"Low",IF(Orders!$K1285&gt;=200000,"High","Medium"))</f>
        <v>Medium</v>
      </c>
    </row>
    <row r="1286" spans="1:12" x14ac:dyDescent="0.35">
      <c r="A1286" s="11">
        <v>2692</v>
      </c>
      <c r="B1286" s="13" t="s">
        <v>3697</v>
      </c>
      <c r="C1286" s="14">
        <v>43705</v>
      </c>
      <c r="D1286" s="14">
        <v>43710</v>
      </c>
      <c r="E1286" s="13" t="s">
        <v>19</v>
      </c>
      <c r="F1286" s="13" t="s">
        <v>3698</v>
      </c>
      <c r="G1286" s="15" t="str">
        <f>INDEX(Table12[[#This Row],[State]],MATCH(Orders!F1286,Table12[[#This Row],[Customer ID]],0))</f>
        <v>Colorado</v>
      </c>
      <c r="H1286" s="13" t="s">
        <v>3701</v>
      </c>
      <c r="I1286" s="15">
        <v>3</v>
      </c>
      <c r="J1286" s="13" t="s">
        <v>31</v>
      </c>
      <c r="K1286" s="16">
        <v>15.48</v>
      </c>
      <c r="L1286" s="24" t="str">
        <f>IF(Orders!$K1286&lt;=50,"Low",IF(Orders!$K1286&gt;=200000,"High","Medium"))</f>
        <v>Low</v>
      </c>
    </row>
    <row r="1287" spans="1:12" x14ac:dyDescent="0.35">
      <c r="A1287" s="12">
        <v>2693</v>
      </c>
      <c r="B1287" s="17" t="s">
        <v>3697</v>
      </c>
      <c r="C1287" s="18">
        <v>43705</v>
      </c>
      <c r="D1287" s="18">
        <v>43710</v>
      </c>
      <c r="E1287" s="17" t="s">
        <v>19</v>
      </c>
      <c r="F1287" s="17" t="s">
        <v>3698</v>
      </c>
      <c r="G1287" s="19" t="str">
        <f>INDEX(Table12[[#This Row],[State]],MATCH(Orders!F1287,Table12[[#This Row],[Customer ID]],0))</f>
        <v>Colorado</v>
      </c>
      <c r="H1287" s="17" t="s">
        <v>60</v>
      </c>
      <c r="I1287" s="19">
        <v>3</v>
      </c>
      <c r="J1287" s="17" t="s">
        <v>70</v>
      </c>
      <c r="K1287" s="10">
        <v>108576</v>
      </c>
      <c r="L1287" s="25" t="str">
        <f>IF(Orders!$K1287&lt;=50,"Low",IF(Orders!$K1287&gt;=200000,"High","Medium"))</f>
        <v>Medium</v>
      </c>
    </row>
    <row r="1288" spans="1:12" x14ac:dyDescent="0.35">
      <c r="A1288" s="11">
        <v>4070</v>
      </c>
      <c r="B1288" s="13" t="s">
        <v>3703</v>
      </c>
      <c r="C1288" s="14">
        <v>43705</v>
      </c>
      <c r="D1288" s="14">
        <v>43708</v>
      </c>
      <c r="E1288" s="13" t="s">
        <v>38</v>
      </c>
      <c r="F1288" s="13" t="s">
        <v>3704</v>
      </c>
      <c r="G1288" s="15" t="str">
        <f>INDEX(Table12[[#This Row],[State]],MATCH(Orders!F1288,Table12[[#This Row],[Customer ID]],0))</f>
        <v>Texas</v>
      </c>
      <c r="H1288" s="13" t="s">
        <v>1654</v>
      </c>
      <c r="I1288" s="15">
        <v>9</v>
      </c>
      <c r="J1288" s="13" t="s">
        <v>31</v>
      </c>
      <c r="K1288" s="16">
        <v>13.14</v>
      </c>
      <c r="L1288" s="24" t="str">
        <f>IF(Orders!$K1288&lt;=50,"Low",IF(Orders!$K1288&gt;=200000,"High","Medium"))</f>
        <v>Low</v>
      </c>
    </row>
    <row r="1289" spans="1:12" x14ac:dyDescent="0.35">
      <c r="A1289" s="12">
        <v>4071</v>
      </c>
      <c r="B1289" s="17" t="s">
        <v>3703</v>
      </c>
      <c r="C1289" s="18">
        <v>43705</v>
      </c>
      <c r="D1289" s="18">
        <v>43708</v>
      </c>
      <c r="E1289" s="17" t="s">
        <v>38</v>
      </c>
      <c r="F1289" s="17" t="s">
        <v>3704</v>
      </c>
      <c r="G1289" s="19" t="str">
        <f>INDEX(Table12[[#This Row],[State]],MATCH(Orders!F1289,Table12[[#This Row],[Customer ID]],0))</f>
        <v>Texas</v>
      </c>
      <c r="H1289" s="17" t="s">
        <v>1540</v>
      </c>
      <c r="I1289" s="19">
        <v>4</v>
      </c>
      <c r="J1289" s="17" t="s">
        <v>31</v>
      </c>
      <c r="K1289" s="10">
        <v>10024</v>
      </c>
      <c r="L1289" s="25" t="str">
        <f>IF(Orders!$K1289&lt;=50,"Low",IF(Orders!$K1289&gt;=200000,"High","Medium"))</f>
        <v>Medium</v>
      </c>
    </row>
    <row r="1290" spans="1:12" x14ac:dyDescent="0.35">
      <c r="A1290" s="11">
        <v>4072</v>
      </c>
      <c r="B1290" s="13" t="s">
        <v>3703</v>
      </c>
      <c r="C1290" s="14">
        <v>43705</v>
      </c>
      <c r="D1290" s="14">
        <v>43708</v>
      </c>
      <c r="E1290" s="13" t="s">
        <v>38</v>
      </c>
      <c r="F1290" s="13" t="s">
        <v>3704</v>
      </c>
      <c r="G1290" s="15" t="str">
        <f>INDEX(Table12[[#This Row],[State]],MATCH(Orders!F1290,Table12[[#This Row],[Customer ID]],0))</f>
        <v>Texas</v>
      </c>
      <c r="H1290" s="13" t="s">
        <v>3706</v>
      </c>
      <c r="I1290" s="15">
        <v>2</v>
      </c>
      <c r="J1290" s="13" t="s">
        <v>70</v>
      </c>
      <c r="K1290" s="16">
        <v>1563728</v>
      </c>
      <c r="L1290" s="24" t="str">
        <f>IF(Orders!$K1290&lt;=50,"Low",IF(Orders!$K1290&gt;=200000,"High","Medium"))</f>
        <v>High</v>
      </c>
    </row>
    <row r="1291" spans="1:12" x14ac:dyDescent="0.35">
      <c r="A1291" s="12">
        <v>8426</v>
      </c>
      <c r="B1291" s="17" t="s">
        <v>3708</v>
      </c>
      <c r="C1291" s="18">
        <v>43705</v>
      </c>
      <c r="D1291" s="18">
        <v>43707</v>
      </c>
      <c r="E1291" s="17" t="s">
        <v>38</v>
      </c>
      <c r="F1291" s="17" t="s">
        <v>1450</v>
      </c>
      <c r="G1291" s="19" t="str">
        <f>INDEX(Table12[[#This Row],[State]],MATCH(Orders!F1291,Table12[[#This Row],[Customer ID]],0))</f>
        <v>Ohio</v>
      </c>
      <c r="H1291" s="17" t="s">
        <v>3709</v>
      </c>
      <c r="I1291" s="19">
        <v>8</v>
      </c>
      <c r="J1291" s="17" t="s">
        <v>70</v>
      </c>
      <c r="K1291" s="10">
        <v>18432</v>
      </c>
      <c r="L1291" s="25" t="str">
        <f>IF(Orders!$K1291&lt;=50,"Low",IF(Orders!$K1291&gt;=200000,"High","Medium"))</f>
        <v>Medium</v>
      </c>
    </row>
    <row r="1292" spans="1:12" x14ac:dyDescent="0.35">
      <c r="A1292" s="11">
        <v>100</v>
      </c>
      <c r="B1292" s="13" t="s">
        <v>3711</v>
      </c>
      <c r="C1292" s="14">
        <v>43706</v>
      </c>
      <c r="D1292" s="14">
        <v>43710</v>
      </c>
      <c r="E1292" s="13" t="s">
        <v>19</v>
      </c>
      <c r="F1292" s="13" t="s">
        <v>884</v>
      </c>
      <c r="G1292" s="15" t="str">
        <f>INDEX(Table12[[#This Row],[State]],MATCH(Orders!F1292,Table12[[#This Row],[Customer ID]],0))</f>
        <v>Illinois</v>
      </c>
      <c r="H1292" s="13" t="s">
        <v>3712</v>
      </c>
      <c r="I1292" s="15">
        <v>7</v>
      </c>
      <c r="J1292" s="13" t="s">
        <v>70</v>
      </c>
      <c r="K1292" s="16">
        <v>64624</v>
      </c>
      <c r="L1292" s="24" t="str">
        <f>IF(Orders!$K1292&lt;=50,"Low",IF(Orders!$K1292&gt;=200000,"High","Medium"))</f>
        <v>Medium</v>
      </c>
    </row>
    <row r="1293" spans="1:12" x14ac:dyDescent="0.35">
      <c r="A1293" s="12">
        <v>101</v>
      </c>
      <c r="B1293" s="17" t="s">
        <v>3711</v>
      </c>
      <c r="C1293" s="18">
        <v>43706</v>
      </c>
      <c r="D1293" s="18">
        <v>43710</v>
      </c>
      <c r="E1293" s="17" t="s">
        <v>19</v>
      </c>
      <c r="F1293" s="17" t="s">
        <v>884</v>
      </c>
      <c r="G1293" s="19" t="str">
        <f>INDEX(Table12[[#This Row],[State]],MATCH(Orders!F1293,Table12[[#This Row],[Customer ID]],0))</f>
        <v>Illinois</v>
      </c>
      <c r="H1293" s="17" t="s">
        <v>1959</v>
      </c>
      <c r="I1293" s="19">
        <v>3</v>
      </c>
      <c r="J1293" s="17" t="s">
        <v>70</v>
      </c>
      <c r="K1293" s="10">
        <v>95976</v>
      </c>
      <c r="L1293" s="25" t="str">
        <f>IF(Orders!$K1293&lt;=50,"Low",IF(Orders!$K1293&gt;=200000,"High","Medium"))</f>
        <v>Medium</v>
      </c>
    </row>
    <row r="1294" spans="1:12" x14ac:dyDescent="0.35">
      <c r="A1294" s="11">
        <v>102</v>
      </c>
      <c r="B1294" s="13" t="s">
        <v>3711</v>
      </c>
      <c r="C1294" s="14">
        <v>43706</v>
      </c>
      <c r="D1294" s="14">
        <v>43710</v>
      </c>
      <c r="E1294" s="13" t="s">
        <v>19</v>
      </c>
      <c r="F1294" s="13" t="s">
        <v>884</v>
      </c>
      <c r="G1294" s="15" t="str">
        <f>INDEX(Table12[[#This Row],[State]],MATCH(Orders!F1294,Table12[[#This Row],[Customer ID]],0))</f>
        <v>Illinois</v>
      </c>
      <c r="H1294" s="13" t="s">
        <v>2421</v>
      </c>
      <c r="I1294" s="15">
        <v>3</v>
      </c>
      <c r="J1294" s="13" t="s">
        <v>36</v>
      </c>
      <c r="K1294" s="16">
        <v>1788</v>
      </c>
      <c r="L1294" s="24" t="str">
        <f>IF(Orders!$K1294&lt;=50,"Low",IF(Orders!$K1294&gt;=200000,"High","Medium"))</f>
        <v>Medium</v>
      </c>
    </row>
    <row r="1295" spans="1:12" x14ac:dyDescent="0.35">
      <c r="A1295" s="12">
        <v>1176</v>
      </c>
      <c r="B1295" s="17" t="s">
        <v>3714</v>
      </c>
      <c r="C1295" s="18">
        <v>43706</v>
      </c>
      <c r="D1295" s="18">
        <v>43711</v>
      </c>
      <c r="E1295" s="17" t="s">
        <v>19</v>
      </c>
      <c r="F1295" s="17" t="s">
        <v>991</v>
      </c>
      <c r="G1295" s="19" t="str">
        <f>INDEX(Table12[[#This Row],[State]],MATCH(Orders!F1295,Table12[[#This Row],[Customer ID]],0))</f>
        <v>New Hampshire</v>
      </c>
      <c r="H1295" s="17" t="s">
        <v>2127</v>
      </c>
      <c r="I1295" s="19">
        <v>3</v>
      </c>
      <c r="J1295" s="17" t="s">
        <v>36</v>
      </c>
      <c r="K1295" s="10">
        <v>27.93</v>
      </c>
      <c r="L1295" s="25" t="str">
        <f>IF(Orders!$K1295&lt;=50,"Low",IF(Orders!$K1295&gt;=200000,"High","Medium"))</f>
        <v>Low</v>
      </c>
    </row>
    <row r="1296" spans="1:12" x14ac:dyDescent="0.35">
      <c r="A1296" s="11">
        <v>1242</v>
      </c>
      <c r="B1296" s="13" t="s">
        <v>3715</v>
      </c>
      <c r="C1296" s="14">
        <v>43706</v>
      </c>
      <c r="D1296" s="14">
        <v>43712</v>
      </c>
      <c r="E1296" s="13" t="s">
        <v>19</v>
      </c>
      <c r="F1296" s="13" t="s">
        <v>3716</v>
      </c>
      <c r="G1296" s="15" t="str">
        <f>INDEX(Table12[[#This Row],[State]],MATCH(Orders!F1296,Table12[[#This Row],[Customer ID]],0))</f>
        <v>New York</v>
      </c>
      <c r="H1296" s="13" t="s">
        <v>3642</v>
      </c>
      <c r="I1296" s="15">
        <v>4</v>
      </c>
      <c r="J1296" s="13" t="s">
        <v>31</v>
      </c>
      <c r="K1296" s="16">
        <v>22</v>
      </c>
      <c r="L1296" s="24" t="str">
        <f>IF(Orders!$K1296&lt;=50,"Low",IF(Orders!$K1296&gt;=200000,"High","Medium"))</f>
        <v>Low</v>
      </c>
    </row>
    <row r="1297" spans="1:12" x14ac:dyDescent="0.35">
      <c r="A1297" s="12">
        <v>4684</v>
      </c>
      <c r="B1297" s="17" t="s">
        <v>3718</v>
      </c>
      <c r="C1297" s="18">
        <v>43706</v>
      </c>
      <c r="D1297" s="18">
        <v>43711</v>
      </c>
      <c r="E1297" s="17" t="s">
        <v>19</v>
      </c>
      <c r="F1297" s="17" t="s">
        <v>1964</v>
      </c>
      <c r="G1297" s="19" t="str">
        <f>INDEX(Table12[[#This Row],[State]],MATCH(Orders!F1297,Table12[[#This Row],[Customer ID]],0))</f>
        <v>Pennsylvania</v>
      </c>
      <c r="H1297" s="17" t="s">
        <v>3518</v>
      </c>
      <c r="I1297" s="19">
        <v>4</v>
      </c>
      <c r="J1297" s="17" t="s">
        <v>70</v>
      </c>
      <c r="K1297" s="10">
        <v>241.92</v>
      </c>
      <c r="L1297" s="25" t="str">
        <f>IF(Orders!$K1297&lt;=50,"Low",IF(Orders!$K1297&gt;=200000,"High","Medium"))</f>
        <v>Medium</v>
      </c>
    </row>
    <row r="1298" spans="1:12" x14ac:dyDescent="0.35">
      <c r="A1298" s="11">
        <v>4685</v>
      </c>
      <c r="B1298" s="13" t="s">
        <v>3718</v>
      </c>
      <c r="C1298" s="14">
        <v>43706</v>
      </c>
      <c r="D1298" s="14">
        <v>43711</v>
      </c>
      <c r="E1298" s="13" t="s">
        <v>19</v>
      </c>
      <c r="F1298" s="13" t="s">
        <v>1964</v>
      </c>
      <c r="G1298" s="15" t="str">
        <f>INDEX(Table12[[#This Row],[State]],MATCH(Orders!F1298,Table12[[#This Row],[Customer ID]],0))</f>
        <v>Pennsylvania</v>
      </c>
      <c r="H1298" s="13" t="s">
        <v>3719</v>
      </c>
      <c r="I1298" s="15">
        <v>4</v>
      </c>
      <c r="J1298" s="13" t="s">
        <v>36</v>
      </c>
      <c r="K1298" s="16">
        <v>163.88</v>
      </c>
      <c r="L1298" s="24" t="str">
        <f>IF(Orders!$K1298&lt;=50,"Low",IF(Orders!$K1298&gt;=200000,"High","Medium"))</f>
        <v>Medium</v>
      </c>
    </row>
    <row r="1299" spans="1:12" x14ac:dyDescent="0.35">
      <c r="A1299" s="12">
        <v>4686</v>
      </c>
      <c r="B1299" s="17" t="s">
        <v>3718</v>
      </c>
      <c r="C1299" s="18">
        <v>43706</v>
      </c>
      <c r="D1299" s="18">
        <v>43711</v>
      </c>
      <c r="E1299" s="17" t="s">
        <v>19</v>
      </c>
      <c r="F1299" s="17" t="s">
        <v>1964</v>
      </c>
      <c r="G1299" s="19" t="str">
        <f>INDEX(Table12[[#This Row],[State]],MATCH(Orders!F1299,Table12[[#This Row],[Customer ID]],0))</f>
        <v>Pennsylvania</v>
      </c>
      <c r="H1299" s="17" t="s">
        <v>3721</v>
      </c>
      <c r="I1299" s="19">
        <v>2</v>
      </c>
      <c r="J1299" s="17" t="s">
        <v>31</v>
      </c>
      <c r="K1299" s="10">
        <v>3486</v>
      </c>
      <c r="L1299" s="25" t="str">
        <f>IF(Orders!$K1299&lt;=50,"Low",IF(Orders!$K1299&gt;=200000,"High","Medium"))</f>
        <v>Medium</v>
      </c>
    </row>
    <row r="1300" spans="1:12" x14ac:dyDescent="0.35">
      <c r="A1300" s="11">
        <v>4687</v>
      </c>
      <c r="B1300" s="13" t="s">
        <v>3718</v>
      </c>
      <c r="C1300" s="14">
        <v>43706</v>
      </c>
      <c r="D1300" s="14">
        <v>43711</v>
      </c>
      <c r="E1300" s="13" t="s">
        <v>19</v>
      </c>
      <c r="F1300" s="13" t="s">
        <v>1964</v>
      </c>
      <c r="G1300" s="15" t="str">
        <f>INDEX(Table12[[#This Row],[State]],MATCH(Orders!F1300,Table12[[#This Row],[Customer ID]],0))</f>
        <v>Pennsylvania</v>
      </c>
      <c r="H1300" s="13" t="s">
        <v>485</v>
      </c>
      <c r="I1300" s="15">
        <v>7</v>
      </c>
      <c r="J1300" s="13" t="s">
        <v>31</v>
      </c>
      <c r="K1300" s="16">
        <v>10584</v>
      </c>
      <c r="L1300" s="24" t="str">
        <f>IF(Orders!$K1300&lt;=50,"Low",IF(Orders!$K1300&gt;=200000,"High","Medium"))</f>
        <v>Medium</v>
      </c>
    </row>
    <row r="1301" spans="1:12" x14ac:dyDescent="0.35">
      <c r="A1301" s="12">
        <v>327</v>
      </c>
      <c r="B1301" s="17" t="s">
        <v>3723</v>
      </c>
      <c r="C1301" s="18">
        <v>43707</v>
      </c>
      <c r="D1301" s="18">
        <v>43709</v>
      </c>
      <c r="E1301" s="17" t="s">
        <v>38</v>
      </c>
      <c r="F1301" s="17" t="s">
        <v>3724</v>
      </c>
      <c r="G1301" s="19" t="str">
        <f>INDEX(Table12[[#This Row],[State]],MATCH(Orders!F1301,Table12[[#This Row],[Customer ID]],0))</f>
        <v>Pennsylvania</v>
      </c>
      <c r="H1301" s="17" t="s">
        <v>495</v>
      </c>
      <c r="I1301" s="19">
        <v>3</v>
      </c>
      <c r="J1301" s="17" t="s">
        <v>70</v>
      </c>
      <c r="K1301" s="10">
        <v>290898</v>
      </c>
      <c r="L1301" s="25" t="str">
        <f>IF(Orders!$K1301&lt;=50,"Low",IF(Orders!$K1301&gt;=200000,"High","Medium"))</f>
        <v>High</v>
      </c>
    </row>
    <row r="1302" spans="1:12" x14ac:dyDescent="0.35">
      <c r="A1302" s="11">
        <v>328</v>
      </c>
      <c r="B1302" s="13" t="s">
        <v>3723</v>
      </c>
      <c r="C1302" s="14">
        <v>43707</v>
      </c>
      <c r="D1302" s="14">
        <v>43709</v>
      </c>
      <c r="E1302" s="13" t="s">
        <v>38</v>
      </c>
      <c r="F1302" s="13" t="s">
        <v>3724</v>
      </c>
      <c r="G1302" s="15" t="str">
        <f>INDEX(Table12[[#This Row],[State]],MATCH(Orders!F1302,Table12[[#This Row],[Customer ID]],0))</f>
        <v>Pennsylvania</v>
      </c>
      <c r="H1302" s="13" t="s">
        <v>364</v>
      </c>
      <c r="I1302" s="15">
        <v>2</v>
      </c>
      <c r="J1302" s="13" t="s">
        <v>36</v>
      </c>
      <c r="K1302" s="16">
        <v>54224</v>
      </c>
      <c r="L1302" s="24" t="str">
        <f>IF(Orders!$K1302&lt;=50,"Low",IF(Orders!$K1302&gt;=200000,"High","Medium"))</f>
        <v>Medium</v>
      </c>
    </row>
    <row r="1303" spans="1:12" x14ac:dyDescent="0.35">
      <c r="A1303" s="12">
        <v>329</v>
      </c>
      <c r="B1303" s="17" t="s">
        <v>3723</v>
      </c>
      <c r="C1303" s="18">
        <v>43707</v>
      </c>
      <c r="D1303" s="18">
        <v>43709</v>
      </c>
      <c r="E1303" s="17" t="s">
        <v>38</v>
      </c>
      <c r="F1303" s="17" t="s">
        <v>3724</v>
      </c>
      <c r="G1303" s="19" t="str">
        <f>INDEX(Table12[[#This Row],[State]],MATCH(Orders!F1303,Table12[[#This Row],[Customer ID]],0))</f>
        <v>Pennsylvania</v>
      </c>
      <c r="H1303" s="17" t="s">
        <v>3726</v>
      </c>
      <c r="I1303" s="19">
        <v>4</v>
      </c>
      <c r="J1303" s="17" t="s">
        <v>70</v>
      </c>
      <c r="K1303" s="10">
        <v>786744</v>
      </c>
      <c r="L1303" s="25" t="str">
        <f>IF(Orders!$K1303&lt;=50,"Low",IF(Orders!$K1303&gt;=200000,"High","Medium"))</f>
        <v>High</v>
      </c>
    </row>
    <row r="1304" spans="1:12" x14ac:dyDescent="0.35">
      <c r="A1304" s="11">
        <v>330</v>
      </c>
      <c r="B1304" s="13" t="s">
        <v>3723</v>
      </c>
      <c r="C1304" s="14">
        <v>43707</v>
      </c>
      <c r="D1304" s="14">
        <v>43709</v>
      </c>
      <c r="E1304" s="13" t="s">
        <v>38</v>
      </c>
      <c r="F1304" s="13" t="s">
        <v>3724</v>
      </c>
      <c r="G1304" s="15" t="str">
        <f>INDEX(Table12[[#This Row],[State]],MATCH(Orders!F1304,Table12[[#This Row],[Customer ID]],0))</f>
        <v>Pennsylvania</v>
      </c>
      <c r="H1304" s="13" t="s">
        <v>3132</v>
      </c>
      <c r="I1304" s="15">
        <v>10</v>
      </c>
      <c r="J1304" s="13" t="s">
        <v>36</v>
      </c>
      <c r="K1304" s="16">
        <v>100.24</v>
      </c>
      <c r="L1304" s="24" t="str">
        <f>IF(Orders!$K1304&lt;=50,"Low",IF(Orders!$K1304&gt;=200000,"High","Medium"))</f>
        <v>Medium</v>
      </c>
    </row>
    <row r="1305" spans="1:12" x14ac:dyDescent="0.35">
      <c r="A1305" s="12">
        <v>331</v>
      </c>
      <c r="B1305" s="17" t="s">
        <v>3723</v>
      </c>
      <c r="C1305" s="18">
        <v>43707</v>
      </c>
      <c r="D1305" s="18">
        <v>43709</v>
      </c>
      <c r="E1305" s="17" t="s">
        <v>38</v>
      </c>
      <c r="F1305" s="17" t="s">
        <v>3724</v>
      </c>
      <c r="G1305" s="19" t="str">
        <f>INDEX(Table12[[#This Row],[State]],MATCH(Orders!F1305,Table12[[#This Row],[Customer ID]],0))</f>
        <v>Pennsylvania</v>
      </c>
      <c r="H1305" s="17" t="s">
        <v>2875</v>
      </c>
      <c r="I1305" s="19">
        <v>6</v>
      </c>
      <c r="J1305" s="17" t="s">
        <v>31</v>
      </c>
      <c r="K1305" s="10">
        <v>37764</v>
      </c>
      <c r="L1305" s="25" t="str">
        <f>IF(Orders!$K1305&lt;=50,"Low",IF(Orders!$K1305&gt;=200000,"High","Medium"))</f>
        <v>Medium</v>
      </c>
    </row>
    <row r="1306" spans="1:12" x14ac:dyDescent="0.35">
      <c r="A1306" s="11">
        <v>6337</v>
      </c>
      <c r="B1306" s="13" t="s">
        <v>3728</v>
      </c>
      <c r="C1306" s="14">
        <v>43707</v>
      </c>
      <c r="D1306" s="14">
        <v>43714</v>
      </c>
      <c r="E1306" s="13" t="s">
        <v>19</v>
      </c>
      <c r="F1306" s="13" t="s">
        <v>3729</v>
      </c>
      <c r="G1306" s="15" t="str">
        <f>INDEX(Table12[[#This Row],[State]],MATCH(Orders!F1306,Table12[[#This Row],[Customer ID]],0))</f>
        <v>California</v>
      </c>
      <c r="H1306" s="13" t="s">
        <v>779</v>
      </c>
      <c r="I1306" s="15">
        <v>4</v>
      </c>
      <c r="J1306" s="13" t="s">
        <v>31</v>
      </c>
      <c r="K1306" s="16">
        <v>47.04</v>
      </c>
      <c r="L1306" s="24" t="str">
        <f>IF(Orders!$K1306&lt;=50,"Low",IF(Orders!$K1306&gt;=200000,"High","Medium"))</f>
        <v>Low</v>
      </c>
    </row>
    <row r="1307" spans="1:12" x14ac:dyDescent="0.35">
      <c r="A1307" s="12">
        <v>6338</v>
      </c>
      <c r="B1307" s="17" t="s">
        <v>3728</v>
      </c>
      <c r="C1307" s="18">
        <v>43707</v>
      </c>
      <c r="D1307" s="18">
        <v>43714</v>
      </c>
      <c r="E1307" s="17" t="s">
        <v>19</v>
      </c>
      <c r="F1307" s="17" t="s">
        <v>3729</v>
      </c>
      <c r="G1307" s="19" t="str">
        <f>INDEX(Table12[[#This Row],[State]],MATCH(Orders!F1307,Table12[[#This Row],[Customer ID]],0))</f>
        <v>California</v>
      </c>
      <c r="H1307" s="17" t="s">
        <v>3731</v>
      </c>
      <c r="I1307" s="19">
        <v>5</v>
      </c>
      <c r="J1307" s="17" t="s">
        <v>31</v>
      </c>
      <c r="K1307" s="10">
        <v>339.96</v>
      </c>
      <c r="L1307" s="25" t="str">
        <f>IF(Orders!$K1307&lt;=50,"Low",IF(Orders!$K1307&gt;=200000,"High","Medium"))</f>
        <v>Medium</v>
      </c>
    </row>
    <row r="1308" spans="1:12" x14ac:dyDescent="0.35">
      <c r="A1308" s="11">
        <v>5774</v>
      </c>
      <c r="B1308" s="13" t="s">
        <v>3733</v>
      </c>
      <c r="C1308" s="14">
        <v>43708</v>
      </c>
      <c r="D1308" s="14">
        <v>43714</v>
      </c>
      <c r="E1308" s="13" t="s">
        <v>19</v>
      </c>
      <c r="F1308" s="13" t="s">
        <v>3042</v>
      </c>
      <c r="G1308" s="15" t="str">
        <f>INDEX(Table12[[#This Row],[State]],MATCH(Orders!F1308,Table12[[#This Row],[Customer ID]],0))</f>
        <v>Texas</v>
      </c>
      <c r="H1308" s="13" t="s">
        <v>1836</v>
      </c>
      <c r="I1308" s="15">
        <v>2</v>
      </c>
      <c r="J1308" s="13" t="s">
        <v>36</v>
      </c>
      <c r="K1308" s="16">
        <v>23968</v>
      </c>
      <c r="L1308" s="24" t="str">
        <f>IF(Orders!$K1308&lt;=50,"Low",IF(Orders!$K1308&gt;=200000,"High","Medium"))</f>
        <v>Medium</v>
      </c>
    </row>
    <row r="1309" spans="1:12" x14ac:dyDescent="0.35">
      <c r="A1309" s="12">
        <v>350</v>
      </c>
      <c r="B1309" s="17" t="s">
        <v>3735</v>
      </c>
      <c r="C1309" s="18">
        <v>43709</v>
      </c>
      <c r="D1309" s="18">
        <v>43711</v>
      </c>
      <c r="E1309" s="17" t="s">
        <v>38</v>
      </c>
      <c r="F1309" s="17" t="s">
        <v>991</v>
      </c>
      <c r="G1309" s="19" t="str">
        <f>INDEX(Table12[[#This Row],[State]],MATCH(Orders!F1309,Table12[[#This Row],[Customer ID]],0))</f>
        <v>New York</v>
      </c>
      <c r="H1309" s="17" t="s">
        <v>3736</v>
      </c>
      <c r="I1309" s="19">
        <v>1</v>
      </c>
      <c r="J1309" s="17" t="s">
        <v>36</v>
      </c>
      <c r="K1309" s="10">
        <v>6.79</v>
      </c>
      <c r="L1309" s="25" t="str">
        <f>IF(Orders!$K1309&lt;=50,"Low",IF(Orders!$K1309&gt;=200000,"High","Medium"))</f>
        <v>Low</v>
      </c>
    </row>
    <row r="1310" spans="1:12" x14ac:dyDescent="0.35">
      <c r="A1310" s="11">
        <v>351</v>
      </c>
      <c r="B1310" s="13" t="s">
        <v>3735</v>
      </c>
      <c r="C1310" s="14">
        <v>43709</v>
      </c>
      <c r="D1310" s="14">
        <v>43711</v>
      </c>
      <c r="E1310" s="13" t="s">
        <v>38</v>
      </c>
      <c r="F1310" s="13" t="s">
        <v>991</v>
      </c>
      <c r="G1310" s="15" t="str">
        <f>INDEX(Table12[[#This Row],[State]],MATCH(Orders!F1310,Table12[[#This Row],[Customer ID]],0))</f>
        <v>New York</v>
      </c>
      <c r="H1310" s="13" t="s">
        <v>1793</v>
      </c>
      <c r="I1310" s="15">
        <v>2</v>
      </c>
      <c r="J1310" s="13" t="s">
        <v>31</v>
      </c>
      <c r="K1310" s="16">
        <v>24.56</v>
      </c>
      <c r="L1310" s="24" t="str">
        <f>IF(Orders!$K1310&lt;=50,"Low",IF(Orders!$K1310&gt;=200000,"High","Medium"))</f>
        <v>Low</v>
      </c>
    </row>
    <row r="1311" spans="1:12" x14ac:dyDescent="0.35">
      <c r="A1311" s="12">
        <v>352</v>
      </c>
      <c r="B1311" s="17" t="s">
        <v>3735</v>
      </c>
      <c r="C1311" s="18">
        <v>43709</v>
      </c>
      <c r="D1311" s="18">
        <v>43711</v>
      </c>
      <c r="E1311" s="17" t="s">
        <v>38</v>
      </c>
      <c r="F1311" s="17" t="s">
        <v>991</v>
      </c>
      <c r="G1311" s="19" t="str">
        <f>INDEX(Table12[[#This Row],[State]],MATCH(Orders!F1311,Table12[[#This Row],[Customer ID]],0))</f>
        <v>New York</v>
      </c>
      <c r="H1311" s="17" t="s">
        <v>3049</v>
      </c>
      <c r="I1311" s="19">
        <v>1</v>
      </c>
      <c r="J1311" s="17" t="s">
        <v>36</v>
      </c>
      <c r="K1311" s="10">
        <v>3048</v>
      </c>
      <c r="L1311" s="25" t="str">
        <f>IF(Orders!$K1311&lt;=50,"Low",IF(Orders!$K1311&gt;=200000,"High","Medium"))</f>
        <v>Medium</v>
      </c>
    </row>
    <row r="1312" spans="1:12" x14ac:dyDescent="0.35">
      <c r="A1312" s="11">
        <v>353</v>
      </c>
      <c r="B1312" s="13" t="s">
        <v>3735</v>
      </c>
      <c r="C1312" s="14">
        <v>43709</v>
      </c>
      <c r="D1312" s="14">
        <v>43711</v>
      </c>
      <c r="E1312" s="13" t="s">
        <v>38</v>
      </c>
      <c r="F1312" s="13" t="s">
        <v>991</v>
      </c>
      <c r="G1312" s="15" t="str">
        <f>INDEX(Table12[[#This Row],[State]],MATCH(Orders!F1312,Table12[[#This Row],[Customer ID]],0))</f>
        <v>New York</v>
      </c>
      <c r="H1312" s="13" t="s">
        <v>1793</v>
      </c>
      <c r="I1312" s="15">
        <v>4</v>
      </c>
      <c r="J1312" s="13" t="s">
        <v>70</v>
      </c>
      <c r="K1312" s="16">
        <v>49.12</v>
      </c>
      <c r="L1312" s="24" t="str">
        <f>IF(Orders!$K1312&lt;=50,"Low",IF(Orders!$K1312&gt;=200000,"High","Medium"))</f>
        <v>Low</v>
      </c>
    </row>
    <row r="1313" spans="1:12" x14ac:dyDescent="0.35">
      <c r="A1313" s="12">
        <v>354</v>
      </c>
      <c r="B1313" s="17" t="s">
        <v>3735</v>
      </c>
      <c r="C1313" s="18">
        <v>43709</v>
      </c>
      <c r="D1313" s="18">
        <v>43711</v>
      </c>
      <c r="E1313" s="17" t="s">
        <v>38</v>
      </c>
      <c r="F1313" s="17" t="s">
        <v>991</v>
      </c>
      <c r="G1313" s="19" t="str">
        <f>INDEX(Table12[[#This Row],[State]],MATCH(Orders!F1313,Table12[[#This Row],[Customer ID]],0))</f>
        <v>New York</v>
      </c>
      <c r="H1313" s="17" t="s">
        <v>1420</v>
      </c>
      <c r="I1313" s="19">
        <v>4</v>
      </c>
      <c r="J1313" s="17" t="s">
        <v>36</v>
      </c>
      <c r="K1313" s="10">
        <v>4355168</v>
      </c>
      <c r="L1313" s="25" t="str">
        <f>IF(Orders!$K1313&lt;=50,"Low",IF(Orders!$K1313&gt;=200000,"High","Medium"))</f>
        <v>High</v>
      </c>
    </row>
    <row r="1314" spans="1:12" x14ac:dyDescent="0.35">
      <c r="A1314" s="11">
        <v>963</v>
      </c>
      <c r="B1314" s="13" t="s">
        <v>3738</v>
      </c>
      <c r="C1314" s="14">
        <v>43709</v>
      </c>
      <c r="D1314" s="14">
        <v>43712</v>
      </c>
      <c r="E1314" s="13" t="s">
        <v>38</v>
      </c>
      <c r="F1314" s="13" t="s">
        <v>2011</v>
      </c>
      <c r="G1314" s="15" t="str">
        <f>INDEX(Table12[[#This Row],[State]],MATCH(Orders!F1314,Table12[[#This Row],[Customer ID]],0))</f>
        <v>California</v>
      </c>
      <c r="H1314" s="13" t="s">
        <v>3739</v>
      </c>
      <c r="I1314" s="15">
        <v>2</v>
      </c>
      <c r="J1314" s="13" t="s">
        <v>31</v>
      </c>
      <c r="K1314" s="16">
        <v>21.88</v>
      </c>
      <c r="L1314" s="24" t="str">
        <f>IF(Orders!$K1314&lt;=50,"Low",IF(Orders!$K1314&gt;=200000,"High","Medium"))</f>
        <v>Low</v>
      </c>
    </row>
    <row r="1315" spans="1:12" x14ac:dyDescent="0.35">
      <c r="A1315" s="12">
        <v>2143</v>
      </c>
      <c r="B1315" s="17" t="s">
        <v>3741</v>
      </c>
      <c r="C1315" s="18">
        <v>43709</v>
      </c>
      <c r="D1315" s="18">
        <v>43713</v>
      </c>
      <c r="E1315" s="17" t="s">
        <v>19</v>
      </c>
      <c r="F1315" s="17" t="s">
        <v>958</v>
      </c>
      <c r="G1315" s="19" t="str">
        <f>INDEX(Table12[[#This Row],[State]],MATCH(Orders!F1315,Table12[[#This Row],[Customer ID]],0))</f>
        <v>Pennsylvania</v>
      </c>
      <c r="H1315" s="17" t="s">
        <v>2274</v>
      </c>
      <c r="I1315" s="19">
        <v>6</v>
      </c>
      <c r="J1315" s="17" t="s">
        <v>31</v>
      </c>
      <c r="K1315" s="10">
        <v>30.48</v>
      </c>
      <c r="L1315" s="25" t="str">
        <f>IF(Orders!$K1315&lt;=50,"Low",IF(Orders!$K1315&gt;=200000,"High","Medium"))</f>
        <v>Low</v>
      </c>
    </row>
    <row r="1316" spans="1:12" x14ac:dyDescent="0.35">
      <c r="A1316" s="11">
        <v>2144</v>
      </c>
      <c r="B1316" s="13" t="s">
        <v>3741</v>
      </c>
      <c r="C1316" s="14">
        <v>43709</v>
      </c>
      <c r="D1316" s="14">
        <v>43713</v>
      </c>
      <c r="E1316" s="13" t="s">
        <v>19</v>
      </c>
      <c r="F1316" s="13" t="s">
        <v>958</v>
      </c>
      <c r="G1316" s="15" t="str">
        <f>INDEX(Table12[[#This Row],[State]],MATCH(Orders!F1316,Table12[[#This Row],[Customer ID]],0))</f>
        <v>Pennsylvania</v>
      </c>
      <c r="H1316" s="13" t="s">
        <v>2410</v>
      </c>
      <c r="I1316" s="15">
        <v>2</v>
      </c>
      <c r="J1316" s="13" t="s">
        <v>36</v>
      </c>
      <c r="K1316" s="16">
        <v>23988</v>
      </c>
      <c r="L1316" s="24" t="str">
        <f>IF(Orders!$K1316&lt;=50,"Low",IF(Orders!$K1316&gt;=200000,"High","Medium"))</f>
        <v>Medium</v>
      </c>
    </row>
    <row r="1317" spans="1:12" x14ac:dyDescent="0.35">
      <c r="A1317" s="12">
        <v>2145</v>
      </c>
      <c r="B1317" s="17" t="s">
        <v>3741</v>
      </c>
      <c r="C1317" s="18">
        <v>43709</v>
      </c>
      <c r="D1317" s="18">
        <v>43713</v>
      </c>
      <c r="E1317" s="17" t="s">
        <v>19</v>
      </c>
      <c r="F1317" s="17" t="s">
        <v>958</v>
      </c>
      <c r="G1317" s="19" t="str">
        <f>INDEX(Table12[[#This Row],[State]],MATCH(Orders!F1317,Table12[[#This Row],[Customer ID]],0))</f>
        <v>Pennsylvania</v>
      </c>
      <c r="H1317" s="17" t="s">
        <v>3742</v>
      </c>
      <c r="I1317" s="19">
        <v>7</v>
      </c>
      <c r="J1317" s="17" t="s">
        <v>70</v>
      </c>
      <c r="K1317" s="10">
        <v>16688</v>
      </c>
      <c r="L1317" s="25" t="str">
        <f>IF(Orders!$K1317&lt;=50,"Low",IF(Orders!$K1317&gt;=200000,"High","Medium"))</f>
        <v>Medium</v>
      </c>
    </row>
    <row r="1318" spans="1:12" x14ac:dyDescent="0.35">
      <c r="A1318" s="11">
        <v>6077</v>
      </c>
      <c r="B1318" s="13" t="s">
        <v>3743</v>
      </c>
      <c r="C1318" s="14">
        <v>43709</v>
      </c>
      <c r="D1318" s="14">
        <v>43715</v>
      </c>
      <c r="E1318" s="13" t="s">
        <v>19</v>
      </c>
      <c r="F1318" s="13" t="s">
        <v>585</v>
      </c>
      <c r="G1318" s="15" t="str">
        <f>INDEX(Table12[[#This Row],[State]],MATCH(Orders!F1318,Table12[[#This Row],[Customer ID]],0))</f>
        <v>New York</v>
      </c>
      <c r="H1318" s="13" t="s">
        <v>3744</v>
      </c>
      <c r="I1318" s="15">
        <v>6</v>
      </c>
      <c r="J1318" s="13" t="s">
        <v>70</v>
      </c>
      <c r="K1318" s="16">
        <v>468.9</v>
      </c>
      <c r="L1318" s="24" t="str">
        <f>IF(Orders!$K1318&lt;=50,"Low",IF(Orders!$K1318&gt;=200000,"High","Medium"))</f>
        <v>Medium</v>
      </c>
    </row>
    <row r="1319" spans="1:12" x14ac:dyDescent="0.35">
      <c r="A1319" s="12">
        <v>6078</v>
      </c>
      <c r="B1319" s="17" t="s">
        <v>3743</v>
      </c>
      <c r="C1319" s="18">
        <v>43709</v>
      </c>
      <c r="D1319" s="18">
        <v>43715</v>
      </c>
      <c r="E1319" s="17" t="s">
        <v>19</v>
      </c>
      <c r="F1319" s="17" t="s">
        <v>585</v>
      </c>
      <c r="G1319" s="19" t="str">
        <f>INDEX(Table12[[#This Row],[State]],MATCH(Orders!F1319,Table12[[#This Row],[Customer ID]],0))</f>
        <v>New York</v>
      </c>
      <c r="H1319" s="17" t="s">
        <v>685</v>
      </c>
      <c r="I1319" s="19">
        <v>2</v>
      </c>
      <c r="J1319" s="17" t="s">
        <v>36</v>
      </c>
      <c r="K1319" s="10">
        <v>72.48</v>
      </c>
      <c r="L1319" s="25" t="str">
        <f>IF(Orders!$K1319&lt;=50,"Low",IF(Orders!$K1319&gt;=200000,"High","Medium"))</f>
        <v>Medium</v>
      </c>
    </row>
    <row r="1320" spans="1:12" x14ac:dyDescent="0.35">
      <c r="A1320" s="11">
        <v>6079</v>
      </c>
      <c r="B1320" s="13" t="s">
        <v>3743</v>
      </c>
      <c r="C1320" s="14">
        <v>43709</v>
      </c>
      <c r="D1320" s="14">
        <v>43715</v>
      </c>
      <c r="E1320" s="13" t="s">
        <v>19</v>
      </c>
      <c r="F1320" s="13" t="s">
        <v>585</v>
      </c>
      <c r="G1320" s="15" t="str">
        <f>INDEX(Table12[[#This Row],[State]],MATCH(Orders!F1320,Table12[[#This Row],[Customer ID]],0))</f>
        <v>New York</v>
      </c>
      <c r="H1320" s="13" t="s">
        <v>1307</v>
      </c>
      <c r="I1320" s="15">
        <v>3</v>
      </c>
      <c r="J1320" s="13" t="s">
        <v>31</v>
      </c>
      <c r="K1320" s="16">
        <v>10.95</v>
      </c>
      <c r="L1320" s="24" t="str">
        <f>IF(Orders!$K1320&lt;=50,"Low",IF(Orders!$K1320&gt;=200000,"High","Medium"))</f>
        <v>Low</v>
      </c>
    </row>
    <row r="1321" spans="1:12" x14ac:dyDescent="0.35">
      <c r="A1321" s="12">
        <v>6080</v>
      </c>
      <c r="B1321" s="17" t="s">
        <v>3743</v>
      </c>
      <c r="C1321" s="18">
        <v>43709</v>
      </c>
      <c r="D1321" s="18">
        <v>43715</v>
      </c>
      <c r="E1321" s="17" t="s">
        <v>19</v>
      </c>
      <c r="F1321" s="17" t="s">
        <v>585</v>
      </c>
      <c r="G1321" s="19" t="str">
        <f>INDEX(Table12[[#This Row],[State]],MATCH(Orders!F1321,Table12[[#This Row],[Customer ID]],0))</f>
        <v>New York</v>
      </c>
      <c r="H1321" s="17" t="s">
        <v>994</v>
      </c>
      <c r="I1321" s="19">
        <v>3</v>
      </c>
      <c r="J1321" s="17" t="s">
        <v>70</v>
      </c>
      <c r="K1321" s="10">
        <v>191.82</v>
      </c>
      <c r="L1321" s="25" t="str">
        <f>IF(Orders!$K1321&lt;=50,"Low",IF(Orders!$K1321&gt;=200000,"High","Medium"))</f>
        <v>Medium</v>
      </c>
    </row>
    <row r="1322" spans="1:12" x14ac:dyDescent="0.35">
      <c r="A1322" s="11">
        <v>6983</v>
      </c>
      <c r="B1322" s="13" t="s">
        <v>3746</v>
      </c>
      <c r="C1322" s="14">
        <v>43709</v>
      </c>
      <c r="D1322" s="14">
        <v>43713</v>
      </c>
      <c r="E1322" s="13" t="s">
        <v>19</v>
      </c>
      <c r="F1322" s="13" t="s">
        <v>3747</v>
      </c>
      <c r="G1322" s="15" t="str">
        <f>INDEX(Table12[[#This Row],[State]],MATCH(Orders!F1322,Table12[[#This Row],[Customer ID]],0))</f>
        <v>Michigan</v>
      </c>
      <c r="H1322" s="13" t="s">
        <v>2170</v>
      </c>
      <c r="I1322" s="15">
        <v>5</v>
      </c>
      <c r="J1322" s="13" t="s">
        <v>70</v>
      </c>
      <c r="K1322" s="16">
        <v>24.1</v>
      </c>
      <c r="L1322" s="24" t="str">
        <f>IF(Orders!$K1322&lt;=50,"Low",IF(Orders!$K1322&gt;=200000,"High","Medium"))</f>
        <v>Low</v>
      </c>
    </row>
    <row r="1323" spans="1:12" x14ac:dyDescent="0.35">
      <c r="A1323" s="12">
        <v>6984</v>
      </c>
      <c r="B1323" s="17" t="s">
        <v>3746</v>
      </c>
      <c r="C1323" s="18">
        <v>43709</v>
      </c>
      <c r="D1323" s="18">
        <v>43713</v>
      </c>
      <c r="E1323" s="17" t="s">
        <v>19</v>
      </c>
      <c r="F1323" s="17" t="s">
        <v>3747</v>
      </c>
      <c r="G1323" s="19" t="str">
        <f>INDEX(Table12[[#This Row],[State]],MATCH(Orders!F1323,Table12[[#This Row],[Customer ID]],0))</f>
        <v>Michigan</v>
      </c>
      <c r="H1323" s="17" t="s">
        <v>843</v>
      </c>
      <c r="I1323" s="19">
        <v>1</v>
      </c>
      <c r="J1323" s="17" t="s">
        <v>70</v>
      </c>
      <c r="K1323" s="10">
        <v>8.7799999999999994</v>
      </c>
      <c r="L1323" s="25" t="str">
        <f>IF(Orders!$K1323&lt;=50,"Low",IF(Orders!$K1323&gt;=200000,"High","Medium"))</f>
        <v>Low</v>
      </c>
    </row>
    <row r="1324" spans="1:12" x14ac:dyDescent="0.35">
      <c r="A1324" s="11">
        <v>6985</v>
      </c>
      <c r="B1324" s="13" t="s">
        <v>3746</v>
      </c>
      <c r="C1324" s="14">
        <v>43709</v>
      </c>
      <c r="D1324" s="14">
        <v>43713</v>
      </c>
      <c r="E1324" s="13" t="s">
        <v>19</v>
      </c>
      <c r="F1324" s="13" t="s">
        <v>3747</v>
      </c>
      <c r="G1324" s="15" t="str">
        <f>INDEX(Table12[[#This Row],[State]],MATCH(Orders!F1324,Table12[[#This Row],[Customer ID]],0))</f>
        <v>Michigan</v>
      </c>
      <c r="H1324" s="13" t="s">
        <v>3749</v>
      </c>
      <c r="I1324" s="15">
        <v>4</v>
      </c>
      <c r="J1324" s="13" t="s">
        <v>31</v>
      </c>
      <c r="K1324" s="16">
        <v>376.74</v>
      </c>
      <c r="L1324" s="24" t="str">
        <f>IF(Orders!$K1324&lt;=50,"Low",IF(Orders!$K1324&gt;=200000,"High","Medium"))</f>
        <v>Medium</v>
      </c>
    </row>
    <row r="1325" spans="1:12" x14ac:dyDescent="0.35">
      <c r="A1325" s="12">
        <v>6986</v>
      </c>
      <c r="B1325" s="17" t="s">
        <v>3746</v>
      </c>
      <c r="C1325" s="18">
        <v>43709</v>
      </c>
      <c r="D1325" s="18">
        <v>43713</v>
      </c>
      <c r="E1325" s="17" t="s">
        <v>19</v>
      </c>
      <c r="F1325" s="17" t="s">
        <v>3747</v>
      </c>
      <c r="G1325" s="19" t="str">
        <f>INDEX(Table12[[#This Row],[State]],MATCH(Orders!F1325,Table12[[#This Row],[Customer ID]],0))</f>
        <v>Michigan</v>
      </c>
      <c r="H1325" s="17" t="s">
        <v>1256</v>
      </c>
      <c r="I1325" s="19">
        <v>4</v>
      </c>
      <c r="J1325" s="17" t="s">
        <v>31</v>
      </c>
      <c r="K1325" s="10">
        <v>29.52</v>
      </c>
      <c r="L1325" s="25" t="str">
        <f>IF(Orders!$K1325&lt;=50,"Low",IF(Orders!$K1325&gt;=200000,"High","Medium"))</f>
        <v>Low</v>
      </c>
    </row>
    <row r="1326" spans="1:12" x14ac:dyDescent="0.35">
      <c r="A1326" s="11">
        <v>6987</v>
      </c>
      <c r="B1326" s="13" t="s">
        <v>3746</v>
      </c>
      <c r="C1326" s="14">
        <v>43709</v>
      </c>
      <c r="D1326" s="14">
        <v>43713</v>
      </c>
      <c r="E1326" s="13" t="s">
        <v>19</v>
      </c>
      <c r="F1326" s="13" t="s">
        <v>3747</v>
      </c>
      <c r="G1326" s="15" t="str">
        <f>INDEX(Table12[[#This Row],[State]],MATCH(Orders!F1326,Table12[[#This Row],[Customer ID]],0))</f>
        <v>Michigan</v>
      </c>
      <c r="H1326" s="13" t="s">
        <v>3051</v>
      </c>
      <c r="I1326" s="15">
        <v>2</v>
      </c>
      <c r="J1326" s="13" t="s">
        <v>70</v>
      </c>
      <c r="K1326" s="16">
        <v>11.96</v>
      </c>
      <c r="L1326" s="24" t="str">
        <f>IF(Orders!$K1326&lt;=50,"Low",IF(Orders!$K1326&gt;=200000,"High","Medium"))</f>
        <v>Low</v>
      </c>
    </row>
    <row r="1327" spans="1:12" x14ac:dyDescent="0.35">
      <c r="A1327" s="12">
        <v>6988</v>
      </c>
      <c r="B1327" s="17" t="s">
        <v>3746</v>
      </c>
      <c r="C1327" s="18">
        <v>43709</v>
      </c>
      <c r="D1327" s="18">
        <v>43713</v>
      </c>
      <c r="E1327" s="17" t="s">
        <v>19</v>
      </c>
      <c r="F1327" s="17" t="s">
        <v>3747</v>
      </c>
      <c r="G1327" s="19" t="str">
        <f>INDEX(Table12[[#This Row],[State]],MATCH(Orders!F1327,Table12[[#This Row],[Customer ID]],0))</f>
        <v>Michigan</v>
      </c>
      <c r="H1327" s="17" t="s">
        <v>3190</v>
      </c>
      <c r="I1327" s="19">
        <v>5</v>
      </c>
      <c r="J1327" s="17" t="s">
        <v>31</v>
      </c>
      <c r="K1327" s="10">
        <v>26.4</v>
      </c>
      <c r="L1327" s="25" t="str">
        <f>IF(Orders!$K1327&lt;=50,"Low",IF(Orders!$K1327&gt;=200000,"High","Medium"))</f>
        <v>Low</v>
      </c>
    </row>
    <row r="1328" spans="1:12" x14ac:dyDescent="0.35">
      <c r="A1328" s="11">
        <v>7482</v>
      </c>
      <c r="B1328" s="13" t="s">
        <v>3751</v>
      </c>
      <c r="C1328" s="14">
        <v>43709</v>
      </c>
      <c r="D1328" s="14">
        <v>43711</v>
      </c>
      <c r="E1328" s="13" t="s">
        <v>94</v>
      </c>
      <c r="F1328" s="13" t="s">
        <v>3752</v>
      </c>
      <c r="G1328" s="15" t="str">
        <f>INDEX(Table12[[#This Row],[State]],MATCH(Orders!F1328,Table12[[#This Row],[Customer ID]],0))</f>
        <v>California</v>
      </c>
      <c r="H1328" s="13" t="s">
        <v>1497</v>
      </c>
      <c r="I1328" s="15">
        <v>1</v>
      </c>
      <c r="J1328" s="13" t="s">
        <v>31</v>
      </c>
      <c r="K1328" s="16">
        <v>12.78</v>
      </c>
      <c r="L1328" s="24" t="str">
        <f>IF(Orders!$K1328&lt;=50,"Low",IF(Orders!$K1328&gt;=200000,"High","Medium"))</f>
        <v>Low</v>
      </c>
    </row>
    <row r="1329" spans="1:12" x14ac:dyDescent="0.35">
      <c r="A1329" s="12">
        <v>1408</v>
      </c>
      <c r="B1329" s="17" t="s">
        <v>3755</v>
      </c>
      <c r="C1329" s="18">
        <v>43710</v>
      </c>
      <c r="D1329" s="18">
        <v>43714</v>
      </c>
      <c r="E1329" s="17" t="s">
        <v>19</v>
      </c>
      <c r="F1329" s="17" t="s">
        <v>725</v>
      </c>
      <c r="G1329" s="19" t="str">
        <f>INDEX(Table12[[#This Row],[State]],MATCH(Orders!F1329,Table12[[#This Row],[Customer ID]],0))</f>
        <v>New York</v>
      </c>
      <c r="H1329" s="17" t="s">
        <v>582</v>
      </c>
      <c r="I1329" s="19">
        <v>2</v>
      </c>
      <c r="J1329" s="17" t="s">
        <v>31</v>
      </c>
      <c r="K1329" s="10">
        <v>75.48</v>
      </c>
      <c r="L1329" s="25" t="str">
        <f>IF(Orders!$K1329&lt;=50,"Low",IF(Orders!$K1329&gt;=200000,"High","Medium"))</f>
        <v>Medium</v>
      </c>
    </row>
    <row r="1330" spans="1:12" x14ac:dyDescent="0.35">
      <c r="A1330" s="11">
        <v>1409</v>
      </c>
      <c r="B1330" s="13" t="s">
        <v>3755</v>
      </c>
      <c r="C1330" s="14">
        <v>43710</v>
      </c>
      <c r="D1330" s="14">
        <v>43714</v>
      </c>
      <c r="E1330" s="13" t="s">
        <v>19</v>
      </c>
      <c r="F1330" s="13" t="s">
        <v>725</v>
      </c>
      <c r="G1330" s="15" t="str">
        <f>INDEX(Table12[[#This Row],[State]],MATCH(Orders!F1330,Table12[[#This Row],[Customer ID]],0))</f>
        <v>New York</v>
      </c>
      <c r="H1330" s="13" t="s">
        <v>3756</v>
      </c>
      <c r="I1330" s="15">
        <v>2</v>
      </c>
      <c r="J1330" s="13" t="s">
        <v>70</v>
      </c>
      <c r="K1330" s="16">
        <v>39.979999999999997</v>
      </c>
      <c r="L1330" s="24" t="str">
        <f>IF(Orders!$K1330&lt;=50,"Low",IF(Orders!$K1330&gt;=200000,"High","Medium"))</f>
        <v>Low</v>
      </c>
    </row>
    <row r="1331" spans="1:12" x14ac:dyDescent="0.35">
      <c r="A1331" s="12">
        <v>3416</v>
      </c>
      <c r="B1331" s="17" t="s">
        <v>3758</v>
      </c>
      <c r="C1331" s="18">
        <v>43710</v>
      </c>
      <c r="D1331" s="18">
        <v>43710</v>
      </c>
      <c r="E1331" s="17" t="s">
        <v>208</v>
      </c>
      <c r="F1331" s="17" t="s">
        <v>1985</v>
      </c>
      <c r="G1331" s="19" t="str">
        <f>INDEX(Table12[[#This Row],[State]],MATCH(Orders!F1331,Table12[[#This Row],[Customer ID]],0))</f>
        <v>Wisconsin</v>
      </c>
      <c r="H1331" s="17" t="s">
        <v>3760</v>
      </c>
      <c r="I1331" s="19">
        <v>1</v>
      </c>
      <c r="J1331" s="17" t="s">
        <v>31</v>
      </c>
      <c r="K1331" s="10">
        <v>1.81</v>
      </c>
      <c r="L1331" s="25" t="str">
        <f>IF(Orders!$K1331&lt;=50,"Low",IF(Orders!$K1331&gt;=200000,"High","Medium"))</f>
        <v>Low</v>
      </c>
    </row>
    <row r="1332" spans="1:12" x14ac:dyDescent="0.35">
      <c r="A1332" s="11">
        <v>3417</v>
      </c>
      <c r="B1332" s="13" t="s">
        <v>3758</v>
      </c>
      <c r="C1332" s="14">
        <v>43710</v>
      </c>
      <c r="D1332" s="14">
        <v>43710</v>
      </c>
      <c r="E1332" s="13" t="s">
        <v>208</v>
      </c>
      <c r="F1332" s="13" t="s">
        <v>1985</v>
      </c>
      <c r="G1332" s="15" t="str">
        <f>INDEX(Table12[[#This Row],[State]],MATCH(Orders!F1332,Table12[[#This Row],[Customer ID]],0))</f>
        <v>Wisconsin</v>
      </c>
      <c r="H1332" s="13" t="s">
        <v>3762</v>
      </c>
      <c r="I1332" s="15">
        <v>2</v>
      </c>
      <c r="J1332" s="13" t="s">
        <v>36</v>
      </c>
      <c r="K1332" s="16">
        <v>8.26</v>
      </c>
      <c r="L1332" s="24" t="str">
        <f>IF(Orders!$K1332&lt;=50,"Low",IF(Orders!$K1332&gt;=200000,"High","Medium"))</f>
        <v>Low</v>
      </c>
    </row>
    <row r="1333" spans="1:12" x14ac:dyDescent="0.35">
      <c r="A1333" s="12">
        <v>5429</v>
      </c>
      <c r="B1333" s="17" t="s">
        <v>3764</v>
      </c>
      <c r="C1333" s="18">
        <v>43710</v>
      </c>
      <c r="D1333" s="18">
        <v>43712</v>
      </c>
      <c r="E1333" s="17" t="s">
        <v>38</v>
      </c>
      <c r="F1333" s="17" t="s">
        <v>3765</v>
      </c>
      <c r="G1333" s="19" t="str">
        <f>INDEX(Table12[[#This Row],[State]],MATCH(Orders!F1333,Table12[[#This Row],[Customer ID]],0))</f>
        <v>California</v>
      </c>
      <c r="H1333" s="17" t="s">
        <v>1352</v>
      </c>
      <c r="I1333" s="19">
        <v>3</v>
      </c>
      <c r="J1333" s="17" t="s">
        <v>36</v>
      </c>
      <c r="K1333" s="10">
        <v>46.53</v>
      </c>
      <c r="L1333" s="25" t="str">
        <f>IF(Orders!$K1333&lt;=50,"Low",IF(Orders!$K1333&gt;=200000,"High","Medium"))</f>
        <v>Low</v>
      </c>
    </row>
    <row r="1334" spans="1:12" x14ac:dyDescent="0.35">
      <c r="A1334" s="11">
        <v>6763</v>
      </c>
      <c r="B1334" s="13" t="s">
        <v>3767</v>
      </c>
      <c r="C1334" s="14">
        <v>43710</v>
      </c>
      <c r="D1334" s="14">
        <v>43716</v>
      </c>
      <c r="E1334" s="13" t="s">
        <v>19</v>
      </c>
      <c r="F1334" s="13" t="s">
        <v>2344</v>
      </c>
      <c r="G1334" s="15" t="str">
        <f>INDEX(Table12[[#This Row],[State]],MATCH(Orders!F1334,Table12[[#This Row],[Customer ID]],0))</f>
        <v>Illinois</v>
      </c>
      <c r="H1334" s="13" t="s">
        <v>2575</v>
      </c>
      <c r="I1334" s="15">
        <v>5</v>
      </c>
      <c r="J1334" s="13" t="s">
        <v>70</v>
      </c>
      <c r="K1334" s="16">
        <v>29.24</v>
      </c>
      <c r="L1334" s="24" t="str">
        <f>IF(Orders!$K1334&lt;=50,"Low",IF(Orders!$K1334&gt;=200000,"High","Medium"))</f>
        <v>Low</v>
      </c>
    </row>
    <row r="1335" spans="1:12" x14ac:dyDescent="0.35">
      <c r="A1335" s="12">
        <v>6764</v>
      </c>
      <c r="B1335" s="17" t="s">
        <v>3767</v>
      </c>
      <c r="C1335" s="18">
        <v>43710</v>
      </c>
      <c r="D1335" s="18">
        <v>43716</v>
      </c>
      <c r="E1335" s="17" t="s">
        <v>19</v>
      </c>
      <c r="F1335" s="17" t="s">
        <v>2344</v>
      </c>
      <c r="G1335" s="19" t="str">
        <f>INDEX(Table12[[#This Row],[State]],MATCH(Orders!F1335,Table12[[#This Row],[Customer ID]],0))</f>
        <v>Illinois</v>
      </c>
      <c r="H1335" s="17" t="s">
        <v>1236</v>
      </c>
      <c r="I1335" s="19">
        <v>2</v>
      </c>
      <c r="J1335" s="17" t="s">
        <v>70</v>
      </c>
      <c r="K1335" s="10">
        <v>35168</v>
      </c>
      <c r="L1335" s="25" t="str">
        <f>IF(Orders!$K1335&lt;=50,"Low",IF(Orders!$K1335&gt;=200000,"High","Medium"))</f>
        <v>Medium</v>
      </c>
    </row>
    <row r="1336" spans="1:12" x14ac:dyDescent="0.35">
      <c r="A1336" s="11">
        <v>6765</v>
      </c>
      <c r="B1336" s="13" t="s">
        <v>3767</v>
      </c>
      <c r="C1336" s="14">
        <v>43710</v>
      </c>
      <c r="D1336" s="14">
        <v>43716</v>
      </c>
      <c r="E1336" s="13" t="s">
        <v>19</v>
      </c>
      <c r="F1336" s="13" t="s">
        <v>2344</v>
      </c>
      <c r="G1336" s="15" t="str">
        <f>INDEX(Table12[[#This Row],[State]],MATCH(Orders!F1336,Table12[[#This Row],[Customer ID]],0))</f>
        <v>Illinois</v>
      </c>
      <c r="H1336" s="13" t="s">
        <v>3768</v>
      </c>
      <c r="I1336" s="15">
        <v>3</v>
      </c>
      <c r="J1336" s="13" t="s">
        <v>70</v>
      </c>
      <c r="K1336" s="16">
        <v>1362.9</v>
      </c>
      <c r="L1336" s="24" t="str">
        <f>IF(Orders!$K1336&lt;=50,"Low",IF(Orders!$K1336&gt;=200000,"High","Medium"))</f>
        <v>Medium</v>
      </c>
    </row>
    <row r="1337" spans="1:12" x14ac:dyDescent="0.35">
      <c r="A1337" s="12">
        <v>6937</v>
      </c>
      <c r="B1337" s="17" t="s">
        <v>3770</v>
      </c>
      <c r="C1337" s="18">
        <v>43710</v>
      </c>
      <c r="D1337" s="18">
        <v>43712</v>
      </c>
      <c r="E1337" s="17" t="s">
        <v>38</v>
      </c>
      <c r="F1337" s="17" t="s">
        <v>3771</v>
      </c>
      <c r="G1337" s="19" t="str">
        <f>INDEX(Table12[[#This Row],[State]],MATCH(Orders!F1337,Table12[[#This Row],[Customer ID]],0))</f>
        <v>Illinois</v>
      </c>
      <c r="H1337" s="17" t="s">
        <v>3773</v>
      </c>
      <c r="I1337" s="19">
        <v>2</v>
      </c>
      <c r="J1337" s="17" t="s">
        <v>36</v>
      </c>
      <c r="K1337" s="10">
        <v>84272</v>
      </c>
      <c r="L1337" s="25" t="str">
        <f>IF(Orders!$K1337&lt;=50,"Low",IF(Orders!$K1337&gt;=200000,"High","Medium"))</f>
        <v>Medium</v>
      </c>
    </row>
    <row r="1338" spans="1:12" x14ac:dyDescent="0.35">
      <c r="A1338" s="11">
        <v>7078</v>
      </c>
      <c r="B1338" s="13" t="s">
        <v>3775</v>
      </c>
      <c r="C1338" s="14">
        <v>43710</v>
      </c>
      <c r="D1338" s="14">
        <v>43714</v>
      </c>
      <c r="E1338" s="13" t="s">
        <v>19</v>
      </c>
      <c r="F1338" s="13" t="s">
        <v>3000</v>
      </c>
      <c r="G1338" s="15" t="str">
        <f>INDEX(Table12[[#This Row],[State]],MATCH(Orders!F1338,Table12[[#This Row],[Customer ID]],0))</f>
        <v>North Carolina</v>
      </c>
      <c r="H1338" s="13" t="s">
        <v>359</v>
      </c>
      <c r="I1338" s="15">
        <v>7</v>
      </c>
      <c r="J1338" s="13" t="s">
        <v>31</v>
      </c>
      <c r="K1338" s="16">
        <v>22911</v>
      </c>
      <c r="L1338" s="24" t="str">
        <f>IF(Orders!$K1338&lt;=50,"Low",IF(Orders!$K1338&gt;=200000,"High","Medium"))</f>
        <v>Medium</v>
      </c>
    </row>
    <row r="1339" spans="1:12" x14ac:dyDescent="0.35">
      <c r="A1339" s="12">
        <v>7079</v>
      </c>
      <c r="B1339" s="17" t="s">
        <v>3775</v>
      </c>
      <c r="C1339" s="18">
        <v>43710</v>
      </c>
      <c r="D1339" s="18">
        <v>43714</v>
      </c>
      <c r="E1339" s="17" t="s">
        <v>19</v>
      </c>
      <c r="F1339" s="17" t="s">
        <v>3000</v>
      </c>
      <c r="G1339" s="19" t="str">
        <f>INDEX(Table12[[#This Row],[State]],MATCH(Orders!F1339,Table12[[#This Row],[Customer ID]],0))</f>
        <v>North Carolina</v>
      </c>
      <c r="H1339" s="17" t="s">
        <v>3776</v>
      </c>
      <c r="I1339" s="19">
        <v>9</v>
      </c>
      <c r="J1339" s="17" t="s">
        <v>70</v>
      </c>
      <c r="K1339" s="10">
        <v>309456</v>
      </c>
      <c r="L1339" s="25" t="str">
        <f>IF(Orders!$K1339&lt;=50,"Low",IF(Orders!$K1339&gt;=200000,"High","Medium"))</f>
        <v>High</v>
      </c>
    </row>
    <row r="1340" spans="1:12" x14ac:dyDescent="0.35">
      <c r="A1340" s="11">
        <v>7080</v>
      </c>
      <c r="B1340" s="13" t="s">
        <v>3775</v>
      </c>
      <c r="C1340" s="14">
        <v>43710</v>
      </c>
      <c r="D1340" s="14">
        <v>43714</v>
      </c>
      <c r="E1340" s="13" t="s">
        <v>19</v>
      </c>
      <c r="F1340" s="13" t="s">
        <v>3000</v>
      </c>
      <c r="G1340" s="15" t="str">
        <f>INDEX(Table12[[#This Row],[State]],MATCH(Orders!F1340,Table12[[#This Row],[Customer ID]],0))</f>
        <v>North Carolina</v>
      </c>
      <c r="H1340" s="13" t="s">
        <v>3778</v>
      </c>
      <c r="I1340" s="15">
        <v>4</v>
      </c>
      <c r="J1340" s="13" t="s">
        <v>70</v>
      </c>
      <c r="K1340" s="16">
        <v>19456</v>
      </c>
      <c r="L1340" s="24" t="str">
        <f>IF(Orders!$K1340&lt;=50,"Low",IF(Orders!$K1340&gt;=200000,"High","Medium"))</f>
        <v>Medium</v>
      </c>
    </row>
    <row r="1341" spans="1:12" x14ac:dyDescent="0.35">
      <c r="A1341" s="12">
        <v>7081</v>
      </c>
      <c r="B1341" s="17" t="s">
        <v>3775</v>
      </c>
      <c r="C1341" s="18">
        <v>43710</v>
      </c>
      <c r="D1341" s="18">
        <v>43714</v>
      </c>
      <c r="E1341" s="17" t="s">
        <v>19</v>
      </c>
      <c r="F1341" s="17" t="s">
        <v>3000</v>
      </c>
      <c r="G1341" s="19" t="str">
        <f>INDEX(Table12[[#This Row],[State]],MATCH(Orders!F1341,Table12[[#This Row],[Customer ID]],0))</f>
        <v>North Carolina</v>
      </c>
      <c r="H1341" s="17" t="s">
        <v>3780</v>
      </c>
      <c r="I1341" s="19">
        <v>3</v>
      </c>
      <c r="J1341" s="17" t="s">
        <v>36</v>
      </c>
      <c r="K1341" s="10">
        <v>472518</v>
      </c>
      <c r="L1341" s="25" t="str">
        <f>IF(Orders!$K1341&lt;=50,"Low",IF(Orders!$K1341&gt;=200000,"High","Medium"))</f>
        <v>High</v>
      </c>
    </row>
    <row r="1342" spans="1:12" x14ac:dyDescent="0.35">
      <c r="A1342" s="11">
        <v>7082</v>
      </c>
      <c r="B1342" s="13" t="s">
        <v>3775</v>
      </c>
      <c r="C1342" s="14">
        <v>43710</v>
      </c>
      <c r="D1342" s="14">
        <v>43714</v>
      </c>
      <c r="E1342" s="13" t="s">
        <v>19</v>
      </c>
      <c r="F1342" s="13" t="s">
        <v>3000</v>
      </c>
      <c r="G1342" s="15" t="str">
        <f>INDEX(Table12[[#This Row],[State]],MATCH(Orders!F1342,Table12[[#This Row],[Customer ID]],0))</f>
        <v>North Carolina</v>
      </c>
      <c r="H1342" s="13" t="s">
        <v>246</v>
      </c>
      <c r="I1342" s="15">
        <v>3</v>
      </c>
      <c r="J1342" s="13" t="s">
        <v>70</v>
      </c>
      <c r="K1342" s="16">
        <v>1012.68</v>
      </c>
      <c r="L1342" s="24" t="str">
        <f>IF(Orders!$K1342&lt;=50,"Low",IF(Orders!$K1342&gt;=200000,"High","Medium"))</f>
        <v>Medium</v>
      </c>
    </row>
    <row r="1343" spans="1:12" x14ac:dyDescent="0.35">
      <c r="A1343" s="12">
        <v>7083</v>
      </c>
      <c r="B1343" s="17" t="s">
        <v>3775</v>
      </c>
      <c r="C1343" s="18">
        <v>43710</v>
      </c>
      <c r="D1343" s="18">
        <v>43714</v>
      </c>
      <c r="E1343" s="17" t="s">
        <v>19</v>
      </c>
      <c r="F1343" s="17" t="s">
        <v>3000</v>
      </c>
      <c r="G1343" s="19" t="str">
        <f>INDEX(Table12[[#This Row],[State]],MATCH(Orders!F1343,Table12[[#This Row],[Customer ID]],0))</f>
        <v>North Carolina</v>
      </c>
      <c r="H1343" s="17" t="s">
        <v>3783</v>
      </c>
      <c r="I1343" s="19">
        <v>5</v>
      </c>
      <c r="J1343" s="17" t="s">
        <v>36</v>
      </c>
      <c r="K1343" s="10">
        <v>17.22</v>
      </c>
      <c r="L1343" s="25" t="str">
        <f>IF(Orders!$K1343&lt;=50,"Low",IF(Orders!$K1343&gt;=200000,"High","Medium"))</f>
        <v>Low</v>
      </c>
    </row>
    <row r="1344" spans="1:12" x14ac:dyDescent="0.35">
      <c r="A1344" s="11">
        <v>8179</v>
      </c>
      <c r="B1344" s="13" t="s">
        <v>3785</v>
      </c>
      <c r="C1344" s="14">
        <v>43710</v>
      </c>
      <c r="D1344" s="14">
        <v>43716</v>
      </c>
      <c r="E1344" s="13" t="s">
        <v>19</v>
      </c>
      <c r="F1344" s="13" t="s">
        <v>3786</v>
      </c>
      <c r="G1344" s="15" t="str">
        <f>INDEX(Table12[[#This Row],[State]],MATCH(Orders!F1344,Table12[[#This Row],[Customer ID]],0))</f>
        <v>Washington</v>
      </c>
      <c r="H1344" s="13" t="s">
        <v>1374</v>
      </c>
      <c r="I1344" s="15">
        <v>2</v>
      </c>
      <c r="J1344" s="13" t="s">
        <v>31</v>
      </c>
      <c r="K1344" s="16">
        <v>999.98</v>
      </c>
      <c r="L1344" s="24" t="str">
        <f>IF(Orders!$K1344&lt;=50,"Low",IF(Orders!$K1344&gt;=200000,"High","Medium"))</f>
        <v>Medium</v>
      </c>
    </row>
    <row r="1345" spans="1:12" x14ac:dyDescent="0.35">
      <c r="A1345" s="12">
        <v>8679</v>
      </c>
      <c r="B1345" s="17" t="s">
        <v>3788</v>
      </c>
      <c r="C1345" s="18">
        <v>43710</v>
      </c>
      <c r="D1345" s="18">
        <v>43715</v>
      </c>
      <c r="E1345" s="17" t="s">
        <v>94</v>
      </c>
      <c r="F1345" s="17" t="s">
        <v>562</v>
      </c>
      <c r="G1345" s="19" t="str">
        <f>INDEX(Table12[[#This Row],[State]],MATCH(Orders!F1345,Table12[[#This Row],[Customer ID]],0))</f>
        <v>Texas</v>
      </c>
      <c r="H1345" s="17" t="s">
        <v>3789</v>
      </c>
      <c r="I1345" s="19">
        <v>8</v>
      </c>
      <c r="J1345" s="17" t="s">
        <v>36</v>
      </c>
      <c r="K1345" s="10">
        <v>8608</v>
      </c>
      <c r="L1345" s="25" t="str">
        <f>IF(Orders!$K1345&lt;=50,"Low",IF(Orders!$K1345&gt;=200000,"High","Medium"))</f>
        <v>Medium</v>
      </c>
    </row>
    <row r="1346" spans="1:12" x14ac:dyDescent="0.35">
      <c r="A1346" s="11">
        <v>8680</v>
      </c>
      <c r="B1346" s="13" t="s">
        <v>3788</v>
      </c>
      <c r="C1346" s="14">
        <v>43710</v>
      </c>
      <c r="D1346" s="14">
        <v>43715</v>
      </c>
      <c r="E1346" s="13" t="s">
        <v>94</v>
      </c>
      <c r="F1346" s="13" t="s">
        <v>562</v>
      </c>
      <c r="G1346" s="15" t="str">
        <f>INDEX(Table12[[#This Row],[State]],MATCH(Orders!F1346,Table12[[#This Row],[Customer ID]],0))</f>
        <v>Texas</v>
      </c>
      <c r="H1346" s="13" t="s">
        <v>99</v>
      </c>
      <c r="I1346" s="15">
        <v>5</v>
      </c>
      <c r="J1346" s="13" t="s">
        <v>70</v>
      </c>
      <c r="K1346" s="16">
        <v>159.56</v>
      </c>
      <c r="L1346" s="24" t="str">
        <f>IF(Orders!$K1346&lt;=50,"Low",IF(Orders!$K1346&gt;=200000,"High","Medium"))</f>
        <v>Medium</v>
      </c>
    </row>
    <row r="1347" spans="1:12" x14ac:dyDescent="0.35">
      <c r="A1347" s="12">
        <v>9069</v>
      </c>
      <c r="B1347" s="17" t="s">
        <v>3791</v>
      </c>
      <c r="C1347" s="18">
        <v>43710</v>
      </c>
      <c r="D1347" s="18">
        <v>43713</v>
      </c>
      <c r="E1347" s="17" t="s">
        <v>94</v>
      </c>
      <c r="F1347" s="17" t="s">
        <v>3792</v>
      </c>
      <c r="G1347" s="19" t="str">
        <f>INDEX(Table12[[#This Row],[State]],MATCH(Orders!F1347,Table12[[#This Row],[Customer ID]],0))</f>
        <v>Washington</v>
      </c>
      <c r="H1347" s="17" t="s">
        <v>2981</v>
      </c>
      <c r="I1347" s="19">
        <v>3</v>
      </c>
      <c r="J1347" s="17" t="s">
        <v>70</v>
      </c>
      <c r="K1347" s="10">
        <v>215976</v>
      </c>
      <c r="L1347" s="25" t="str">
        <f>IF(Orders!$K1347&lt;=50,"Low",IF(Orders!$K1347&gt;=200000,"High","Medium"))</f>
        <v>High</v>
      </c>
    </row>
    <row r="1348" spans="1:12" x14ac:dyDescent="0.35">
      <c r="A1348" s="11">
        <v>9070</v>
      </c>
      <c r="B1348" s="13" t="s">
        <v>3791</v>
      </c>
      <c r="C1348" s="14">
        <v>43710</v>
      </c>
      <c r="D1348" s="14">
        <v>43713</v>
      </c>
      <c r="E1348" s="13" t="s">
        <v>94</v>
      </c>
      <c r="F1348" s="13" t="s">
        <v>3792</v>
      </c>
      <c r="G1348" s="15" t="str">
        <f>INDEX(Table12[[#This Row],[State]],MATCH(Orders!F1348,Table12[[#This Row],[Customer ID]],0))</f>
        <v>Washington</v>
      </c>
      <c r="H1348" s="13" t="s">
        <v>2956</v>
      </c>
      <c r="I1348" s="15">
        <v>3</v>
      </c>
      <c r="J1348" s="13" t="s">
        <v>36</v>
      </c>
      <c r="K1348" s="16">
        <v>65.94</v>
      </c>
      <c r="L1348" s="24" t="str">
        <f>IF(Orders!$K1348&lt;=50,"Low",IF(Orders!$K1348&gt;=200000,"High","Medium"))</f>
        <v>Medium</v>
      </c>
    </row>
    <row r="1349" spans="1:12" x14ac:dyDescent="0.35">
      <c r="A1349" s="12">
        <v>9233</v>
      </c>
      <c r="B1349" s="17" t="s">
        <v>3794</v>
      </c>
      <c r="C1349" s="18">
        <v>43710</v>
      </c>
      <c r="D1349" s="18">
        <v>43714</v>
      </c>
      <c r="E1349" s="17" t="s">
        <v>19</v>
      </c>
      <c r="F1349" s="17" t="s">
        <v>39</v>
      </c>
      <c r="G1349" s="19" t="str">
        <f>INDEX(Table12[[#This Row],[State]],MATCH(Orders!F1349,Table12[[#This Row],[Customer ID]],0))</f>
        <v>California</v>
      </c>
      <c r="H1349" s="17" t="s">
        <v>1719</v>
      </c>
      <c r="I1349" s="19">
        <v>9</v>
      </c>
      <c r="J1349" s="17" t="s">
        <v>70</v>
      </c>
      <c r="K1349" s="10">
        <v>94.68</v>
      </c>
      <c r="L1349" s="25" t="str">
        <f>IF(Orders!$K1349&lt;=50,"Low",IF(Orders!$K1349&gt;=200000,"High","Medium"))</f>
        <v>Medium</v>
      </c>
    </row>
    <row r="1350" spans="1:12" x14ac:dyDescent="0.35">
      <c r="A1350" s="11">
        <v>9234</v>
      </c>
      <c r="B1350" s="13" t="s">
        <v>3794</v>
      </c>
      <c r="C1350" s="14">
        <v>43710</v>
      </c>
      <c r="D1350" s="14">
        <v>43714</v>
      </c>
      <c r="E1350" s="13" t="s">
        <v>19</v>
      </c>
      <c r="F1350" s="13" t="s">
        <v>39</v>
      </c>
      <c r="G1350" s="15" t="str">
        <f>INDEX(Table12[[#This Row],[State]],MATCH(Orders!F1350,Table12[[#This Row],[Customer ID]],0))</f>
        <v>California</v>
      </c>
      <c r="H1350" s="13" t="s">
        <v>1844</v>
      </c>
      <c r="I1350" s="15">
        <v>3</v>
      </c>
      <c r="J1350" s="13" t="s">
        <v>31</v>
      </c>
      <c r="K1350" s="16">
        <v>23.67</v>
      </c>
      <c r="L1350" s="24" t="str">
        <f>IF(Orders!$K1350&lt;=50,"Low",IF(Orders!$K1350&gt;=200000,"High","Medium"))</f>
        <v>Low</v>
      </c>
    </row>
    <row r="1351" spans="1:12" x14ac:dyDescent="0.35">
      <c r="A1351" s="12">
        <v>9235</v>
      </c>
      <c r="B1351" s="17" t="s">
        <v>3794</v>
      </c>
      <c r="C1351" s="18">
        <v>43710</v>
      </c>
      <c r="D1351" s="18">
        <v>43714</v>
      </c>
      <c r="E1351" s="17" t="s">
        <v>19</v>
      </c>
      <c r="F1351" s="17" t="s">
        <v>39</v>
      </c>
      <c r="G1351" s="19" t="str">
        <f>INDEX(Table12[[#This Row],[State]],MATCH(Orders!F1351,Table12[[#This Row],[Customer ID]],0))</f>
        <v>California</v>
      </c>
      <c r="H1351" s="17" t="s">
        <v>848</v>
      </c>
      <c r="I1351" s="19">
        <v>4</v>
      </c>
      <c r="J1351" s="17" t="s">
        <v>36</v>
      </c>
      <c r="K1351" s="10">
        <v>1091168</v>
      </c>
      <c r="L1351" s="25" t="str">
        <f>IF(Orders!$K1351&lt;=50,"Low",IF(Orders!$K1351&gt;=200000,"High","Medium"))</f>
        <v>High</v>
      </c>
    </row>
    <row r="1352" spans="1:12" x14ac:dyDescent="0.35">
      <c r="A1352" s="11">
        <v>9236</v>
      </c>
      <c r="B1352" s="13" t="s">
        <v>3794</v>
      </c>
      <c r="C1352" s="14">
        <v>43710</v>
      </c>
      <c r="D1352" s="14">
        <v>43714</v>
      </c>
      <c r="E1352" s="13" t="s">
        <v>19</v>
      </c>
      <c r="F1352" s="13" t="s">
        <v>39</v>
      </c>
      <c r="G1352" s="15" t="str">
        <f>INDEX(Table12[[#This Row],[State]],MATCH(Orders!F1352,Table12[[#This Row],[Customer ID]],0))</f>
        <v>California</v>
      </c>
      <c r="H1352" s="13" t="s">
        <v>3795</v>
      </c>
      <c r="I1352" s="15">
        <v>7</v>
      </c>
      <c r="J1352" s="13" t="s">
        <v>36</v>
      </c>
      <c r="K1352" s="16">
        <v>18.690000000000001</v>
      </c>
      <c r="L1352" s="24" t="str">
        <f>IF(Orders!$K1352&lt;=50,"Low",IF(Orders!$K1352&gt;=200000,"High","Medium"))</f>
        <v>Low</v>
      </c>
    </row>
    <row r="1353" spans="1:12" x14ac:dyDescent="0.35">
      <c r="A1353" s="12">
        <v>9237</v>
      </c>
      <c r="B1353" s="17" t="s">
        <v>3794</v>
      </c>
      <c r="C1353" s="18">
        <v>43710</v>
      </c>
      <c r="D1353" s="18">
        <v>43714</v>
      </c>
      <c r="E1353" s="17" t="s">
        <v>19</v>
      </c>
      <c r="F1353" s="17" t="s">
        <v>39</v>
      </c>
      <c r="G1353" s="19" t="str">
        <f>INDEX(Table12[[#This Row],[State]],MATCH(Orders!F1353,Table12[[#This Row],[Customer ID]],0))</f>
        <v>California</v>
      </c>
      <c r="H1353" s="17" t="s">
        <v>3797</v>
      </c>
      <c r="I1353" s="19">
        <v>3</v>
      </c>
      <c r="J1353" s="17" t="s">
        <v>70</v>
      </c>
      <c r="K1353" s="10">
        <v>568728</v>
      </c>
      <c r="L1353" s="25" t="str">
        <f>IF(Orders!$K1353&lt;=50,"Low",IF(Orders!$K1353&gt;=200000,"High","Medium"))</f>
        <v>High</v>
      </c>
    </row>
    <row r="1354" spans="1:12" x14ac:dyDescent="0.35">
      <c r="A1354" s="11">
        <v>9238</v>
      </c>
      <c r="B1354" s="13" t="s">
        <v>3794</v>
      </c>
      <c r="C1354" s="14">
        <v>43710</v>
      </c>
      <c r="D1354" s="14">
        <v>43714</v>
      </c>
      <c r="E1354" s="13" t="s">
        <v>19</v>
      </c>
      <c r="F1354" s="13" t="s">
        <v>39</v>
      </c>
      <c r="G1354" s="15" t="str">
        <f>INDEX(Table12[[#This Row],[State]],MATCH(Orders!F1354,Table12[[#This Row],[Customer ID]],0))</f>
        <v>California</v>
      </c>
      <c r="H1354" s="13" t="s">
        <v>2756</v>
      </c>
      <c r="I1354" s="15">
        <v>1</v>
      </c>
      <c r="J1354" s="13" t="s">
        <v>70</v>
      </c>
      <c r="K1354" s="16">
        <v>7312</v>
      </c>
      <c r="L1354" s="24" t="str">
        <f>IF(Orders!$K1354&lt;=50,"Low",IF(Orders!$K1354&gt;=200000,"High","Medium"))</f>
        <v>Medium</v>
      </c>
    </row>
    <row r="1355" spans="1:12" x14ac:dyDescent="0.35">
      <c r="A1355" s="12">
        <v>870</v>
      </c>
      <c r="B1355" s="17" t="s">
        <v>3799</v>
      </c>
      <c r="C1355" s="18">
        <v>43711</v>
      </c>
      <c r="D1355" s="18">
        <v>43713</v>
      </c>
      <c r="E1355" s="17" t="s">
        <v>38</v>
      </c>
      <c r="F1355" s="17" t="s">
        <v>3800</v>
      </c>
      <c r="G1355" s="19" t="str">
        <f>INDEX(Table12[[#This Row],[State]],MATCH(Orders!F1355,Table12[[#This Row],[Customer ID]],0))</f>
        <v>Pennsylvania</v>
      </c>
      <c r="H1355" s="17" t="s">
        <v>3311</v>
      </c>
      <c r="I1355" s="19">
        <v>5</v>
      </c>
      <c r="J1355" s="17" t="s">
        <v>36</v>
      </c>
      <c r="K1355" s="10">
        <v>1141.47</v>
      </c>
      <c r="L1355" s="25" t="str">
        <f>IF(Orders!$K1355&lt;=50,"Low",IF(Orders!$K1355&gt;=200000,"High","Medium"))</f>
        <v>Medium</v>
      </c>
    </row>
    <row r="1356" spans="1:12" x14ac:dyDescent="0.35">
      <c r="A1356" s="11">
        <v>871</v>
      </c>
      <c r="B1356" s="13" t="s">
        <v>3799</v>
      </c>
      <c r="C1356" s="14">
        <v>43711</v>
      </c>
      <c r="D1356" s="14">
        <v>43713</v>
      </c>
      <c r="E1356" s="13" t="s">
        <v>38</v>
      </c>
      <c r="F1356" s="13" t="s">
        <v>3800</v>
      </c>
      <c r="G1356" s="15" t="str">
        <f>INDEX(Table12[[#This Row],[State]],MATCH(Orders!F1356,Table12[[#This Row],[Customer ID]],0))</f>
        <v>Pennsylvania</v>
      </c>
      <c r="H1356" s="13" t="s">
        <v>3802</v>
      </c>
      <c r="I1356" s="15">
        <v>3</v>
      </c>
      <c r="J1356" s="13" t="s">
        <v>70</v>
      </c>
      <c r="K1356" s="16">
        <v>280782</v>
      </c>
      <c r="L1356" s="24" t="str">
        <f>IF(Orders!$K1356&lt;=50,"Low",IF(Orders!$K1356&gt;=200000,"High","Medium"))</f>
        <v>High</v>
      </c>
    </row>
    <row r="1357" spans="1:12" x14ac:dyDescent="0.35">
      <c r="A1357" s="12">
        <v>1382</v>
      </c>
      <c r="B1357" s="17" t="s">
        <v>3804</v>
      </c>
      <c r="C1357" s="18">
        <v>43711</v>
      </c>
      <c r="D1357" s="18">
        <v>43717</v>
      </c>
      <c r="E1357" s="17" t="s">
        <v>19</v>
      </c>
      <c r="F1357" s="17" t="s">
        <v>1562</v>
      </c>
      <c r="G1357" s="19" t="str">
        <f>INDEX(Table12[[#This Row],[State]],MATCH(Orders!F1357,Table12[[#This Row],[Customer ID]],0))</f>
        <v>Illinois</v>
      </c>
      <c r="H1357" s="17" t="s">
        <v>3805</v>
      </c>
      <c r="I1357" s="19">
        <v>3</v>
      </c>
      <c r="J1357" s="17" t="s">
        <v>31</v>
      </c>
      <c r="K1357" s="10">
        <v>83952</v>
      </c>
      <c r="L1357" s="25" t="str">
        <f>IF(Orders!$K1357&lt;=50,"Low",IF(Orders!$K1357&gt;=200000,"High","Medium"))</f>
        <v>Medium</v>
      </c>
    </row>
    <row r="1358" spans="1:12" x14ac:dyDescent="0.35">
      <c r="A1358" s="11">
        <v>2160</v>
      </c>
      <c r="B1358" s="13" t="s">
        <v>3807</v>
      </c>
      <c r="C1358" s="14">
        <v>43711</v>
      </c>
      <c r="D1358" s="14">
        <v>43717</v>
      </c>
      <c r="E1358" s="13" t="s">
        <v>19</v>
      </c>
      <c r="F1358" s="13" t="s">
        <v>1270</v>
      </c>
      <c r="G1358" s="15" t="str">
        <f>INDEX(Table12[[#This Row],[State]],MATCH(Orders!F1358,Table12[[#This Row],[Customer ID]],0))</f>
        <v>Illinois</v>
      </c>
      <c r="H1358" s="13" t="s">
        <v>135</v>
      </c>
      <c r="I1358" s="15">
        <v>3</v>
      </c>
      <c r="J1358" s="13" t="s">
        <v>31</v>
      </c>
      <c r="K1358" s="16">
        <v>8808</v>
      </c>
      <c r="L1358" s="24" t="str">
        <f>IF(Orders!$K1358&lt;=50,"Low",IF(Orders!$K1358&gt;=200000,"High","Medium"))</f>
        <v>Medium</v>
      </c>
    </row>
    <row r="1359" spans="1:12" x14ac:dyDescent="0.35">
      <c r="A1359" s="12">
        <v>2283</v>
      </c>
      <c r="B1359" s="17" t="s">
        <v>3808</v>
      </c>
      <c r="C1359" s="18">
        <v>43711</v>
      </c>
      <c r="D1359" s="18">
        <v>43713</v>
      </c>
      <c r="E1359" s="17" t="s">
        <v>38</v>
      </c>
      <c r="F1359" s="17" t="s">
        <v>1469</v>
      </c>
      <c r="G1359" s="19" t="str">
        <f>INDEX(Table12[[#This Row],[State]],MATCH(Orders!F1359,Table12[[#This Row],[Customer ID]],0))</f>
        <v>Connecticut</v>
      </c>
      <c r="H1359" s="17" t="s">
        <v>1404</v>
      </c>
      <c r="I1359" s="19">
        <v>7</v>
      </c>
      <c r="J1359" s="17" t="s">
        <v>31</v>
      </c>
      <c r="K1359" s="10">
        <v>48.16</v>
      </c>
      <c r="L1359" s="25" t="str">
        <f>IF(Orders!$K1359&lt;=50,"Low",IF(Orders!$K1359&gt;=200000,"High","Medium"))</f>
        <v>Low</v>
      </c>
    </row>
    <row r="1360" spans="1:12" x14ac:dyDescent="0.35">
      <c r="A1360" s="11">
        <v>2772</v>
      </c>
      <c r="B1360" s="13" t="s">
        <v>3809</v>
      </c>
      <c r="C1360" s="14">
        <v>43711</v>
      </c>
      <c r="D1360" s="14">
        <v>43718</v>
      </c>
      <c r="E1360" s="13" t="s">
        <v>19</v>
      </c>
      <c r="F1360" s="13" t="s">
        <v>2669</v>
      </c>
      <c r="G1360" s="15" t="str">
        <f>INDEX(Table12[[#This Row],[State]],MATCH(Orders!F1360,Table12[[#This Row],[Customer ID]],0))</f>
        <v>Wisconsin</v>
      </c>
      <c r="H1360" s="13" t="s">
        <v>3811</v>
      </c>
      <c r="I1360" s="15">
        <v>5</v>
      </c>
      <c r="J1360" s="13" t="s">
        <v>31</v>
      </c>
      <c r="K1360" s="16">
        <v>54.5</v>
      </c>
      <c r="L1360" s="24" t="str">
        <f>IF(Orders!$K1360&lt;=50,"Low",IF(Orders!$K1360&gt;=200000,"High","Medium"))</f>
        <v>Medium</v>
      </c>
    </row>
    <row r="1361" spans="1:12" x14ac:dyDescent="0.35">
      <c r="A1361" s="12">
        <v>5354</v>
      </c>
      <c r="B1361" s="17" t="s">
        <v>3813</v>
      </c>
      <c r="C1361" s="18">
        <v>43711</v>
      </c>
      <c r="D1361" s="18">
        <v>43714</v>
      </c>
      <c r="E1361" s="17" t="s">
        <v>38</v>
      </c>
      <c r="F1361" s="17" t="s">
        <v>3497</v>
      </c>
      <c r="G1361" s="19" t="str">
        <f>INDEX(Table12[[#This Row],[State]],MATCH(Orders!F1361,Table12[[#This Row],[Customer ID]],0))</f>
        <v>Louisiana</v>
      </c>
      <c r="H1361" s="17" t="s">
        <v>359</v>
      </c>
      <c r="I1361" s="19">
        <v>8</v>
      </c>
      <c r="J1361" s="17" t="s">
        <v>31</v>
      </c>
      <c r="K1361" s="10">
        <v>87.28</v>
      </c>
      <c r="L1361" s="25" t="str">
        <f>IF(Orders!$K1361&lt;=50,"Low",IF(Orders!$K1361&gt;=200000,"High","Medium"))</f>
        <v>Medium</v>
      </c>
    </row>
    <row r="1362" spans="1:12" x14ac:dyDescent="0.35">
      <c r="A1362" s="11">
        <v>6779</v>
      </c>
      <c r="B1362" s="13" t="s">
        <v>3814</v>
      </c>
      <c r="C1362" s="14">
        <v>43711</v>
      </c>
      <c r="D1362" s="14">
        <v>43716</v>
      </c>
      <c r="E1362" s="13" t="s">
        <v>94</v>
      </c>
      <c r="F1362" s="13" t="s">
        <v>1461</v>
      </c>
      <c r="G1362" s="15" t="str">
        <f>INDEX(Table12[[#This Row],[State]],MATCH(Orders!F1362,Table12[[#This Row],[Customer ID]],0))</f>
        <v>Maryland</v>
      </c>
      <c r="H1362" s="13" t="s">
        <v>3706</v>
      </c>
      <c r="I1362" s="15">
        <v>3</v>
      </c>
      <c r="J1362" s="13" t="s">
        <v>31</v>
      </c>
      <c r="K1362" s="16">
        <v>344.94</v>
      </c>
      <c r="L1362" s="24" t="str">
        <f>IF(Orders!$K1362&lt;=50,"Low",IF(Orders!$K1362&gt;=200000,"High","Medium"))</f>
        <v>Medium</v>
      </c>
    </row>
    <row r="1363" spans="1:12" x14ac:dyDescent="0.35">
      <c r="A1363" s="12">
        <v>6780</v>
      </c>
      <c r="B1363" s="17" t="s">
        <v>3814</v>
      </c>
      <c r="C1363" s="18">
        <v>43711</v>
      </c>
      <c r="D1363" s="18">
        <v>43716</v>
      </c>
      <c r="E1363" s="17" t="s">
        <v>94</v>
      </c>
      <c r="F1363" s="17" t="s">
        <v>1461</v>
      </c>
      <c r="G1363" s="19" t="str">
        <f>INDEX(Table12[[#This Row],[State]],MATCH(Orders!F1363,Table12[[#This Row],[Customer ID]],0))</f>
        <v>Maryland</v>
      </c>
      <c r="H1363" s="17" t="s">
        <v>2826</v>
      </c>
      <c r="I1363" s="19">
        <v>2</v>
      </c>
      <c r="J1363" s="17" t="s">
        <v>36</v>
      </c>
      <c r="K1363" s="10">
        <v>14.76</v>
      </c>
      <c r="L1363" s="25" t="str">
        <f>IF(Orders!$K1363&lt;=50,"Low",IF(Orders!$K1363&gt;=200000,"High","Medium"))</f>
        <v>Low</v>
      </c>
    </row>
    <row r="1364" spans="1:12" x14ac:dyDescent="0.35">
      <c r="A1364" s="11">
        <v>6781</v>
      </c>
      <c r="B1364" s="13" t="s">
        <v>3814</v>
      </c>
      <c r="C1364" s="14">
        <v>43711</v>
      </c>
      <c r="D1364" s="14">
        <v>43716</v>
      </c>
      <c r="E1364" s="13" t="s">
        <v>94</v>
      </c>
      <c r="F1364" s="13" t="s">
        <v>1461</v>
      </c>
      <c r="G1364" s="15" t="str">
        <f>INDEX(Table12[[#This Row],[State]],MATCH(Orders!F1364,Table12[[#This Row],[Customer ID]],0))</f>
        <v>Maryland</v>
      </c>
      <c r="H1364" s="13" t="s">
        <v>3815</v>
      </c>
      <c r="I1364" s="15">
        <v>2</v>
      </c>
      <c r="J1364" s="13" t="s">
        <v>31</v>
      </c>
      <c r="K1364" s="16">
        <v>12.76</v>
      </c>
      <c r="L1364" s="24" t="str">
        <f>IF(Orders!$K1364&lt;=50,"Low",IF(Orders!$K1364&gt;=200000,"High","Medium"))</f>
        <v>Low</v>
      </c>
    </row>
    <row r="1365" spans="1:12" x14ac:dyDescent="0.35">
      <c r="A1365" s="12">
        <v>6782</v>
      </c>
      <c r="B1365" s="17" t="s">
        <v>3814</v>
      </c>
      <c r="C1365" s="18">
        <v>43711</v>
      </c>
      <c r="D1365" s="18">
        <v>43716</v>
      </c>
      <c r="E1365" s="17" t="s">
        <v>94</v>
      </c>
      <c r="F1365" s="17" t="s">
        <v>1461</v>
      </c>
      <c r="G1365" s="19" t="str">
        <f>INDEX(Table12[[#This Row],[State]],MATCH(Orders!F1365,Table12[[#This Row],[Customer ID]],0))</f>
        <v>Maryland</v>
      </c>
      <c r="H1365" s="17" t="s">
        <v>2563</v>
      </c>
      <c r="I1365" s="19">
        <v>8</v>
      </c>
      <c r="J1365" s="17" t="s">
        <v>31</v>
      </c>
      <c r="K1365" s="10">
        <v>58.48</v>
      </c>
      <c r="L1365" s="25" t="str">
        <f>IF(Orders!$K1365&lt;=50,"Low",IF(Orders!$K1365&gt;=200000,"High","Medium"))</f>
        <v>Medium</v>
      </c>
    </row>
    <row r="1366" spans="1:12" x14ac:dyDescent="0.35">
      <c r="A1366" s="11">
        <v>7563</v>
      </c>
      <c r="B1366" s="13" t="s">
        <v>3817</v>
      </c>
      <c r="C1366" s="14">
        <v>43711</v>
      </c>
      <c r="D1366" s="14">
        <v>43715</v>
      </c>
      <c r="E1366" s="13" t="s">
        <v>19</v>
      </c>
      <c r="F1366" s="13" t="s">
        <v>1799</v>
      </c>
      <c r="G1366" s="15" t="str">
        <f>INDEX(Table12[[#This Row],[State]],MATCH(Orders!F1366,Table12[[#This Row],[Customer ID]],0))</f>
        <v>Illinois</v>
      </c>
      <c r="H1366" s="13" t="s">
        <v>3818</v>
      </c>
      <c r="I1366" s="15">
        <v>4</v>
      </c>
      <c r="J1366" s="13" t="s">
        <v>31</v>
      </c>
      <c r="K1366" s="16">
        <v>198744</v>
      </c>
      <c r="L1366" s="24" t="str">
        <f>IF(Orders!$K1366&lt;=50,"Low",IF(Orders!$K1366&gt;=200000,"High","Medium"))</f>
        <v>Medium</v>
      </c>
    </row>
    <row r="1367" spans="1:12" x14ac:dyDescent="0.35">
      <c r="A1367" s="12">
        <v>8660</v>
      </c>
      <c r="B1367" s="17" t="s">
        <v>3820</v>
      </c>
      <c r="C1367" s="18">
        <v>43711</v>
      </c>
      <c r="D1367" s="18">
        <v>43716</v>
      </c>
      <c r="E1367" s="17" t="s">
        <v>19</v>
      </c>
      <c r="F1367" s="17" t="s">
        <v>3821</v>
      </c>
      <c r="G1367" s="19" t="str">
        <f>INDEX(Table12[[#This Row],[State]],MATCH(Orders!F1367,Table12[[#This Row],[Customer ID]],0))</f>
        <v>Ohio</v>
      </c>
      <c r="H1367" s="17" t="s">
        <v>3701</v>
      </c>
      <c r="I1367" s="19">
        <v>6</v>
      </c>
      <c r="J1367" s="17" t="s">
        <v>36</v>
      </c>
      <c r="K1367" s="10">
        <v>30.96</v>
      </c>
      <c r="L1367" s="25" t="str">
        <f>IF(Orders!$K1367&lt;=50,"Low",IF(Orders!$K1367&gt;=200000,"High","Medium"))</f>
        <v>Low</v>
      </c>
    </row>
    <row r="1368" spans="1:12" x14ac:dyDescent="0.35">
      <c r="A1368" s="11">
        <v>3788</v>
      </c>
      <c r="B1368" s="13" t="s">
        <v>3823</v>
      </c>
      <c r="C1368" s="14">
        <v>43712</v>
      </c>
      <c r="D1368" s="14">
        <v>43717</v>
      </c>
      <c r="E1368" s="13" t="s">
        <v>19</v>
      </c>
      <c r="F1368" s="13" t="s">
        <v>3248</v>
      </c>
      <c r="G1368" s="15" t="str">
        <f>INDEX(Table12[[#This Row],[State]],MATCH(Orders!F1368,Table12[[#This Row],[Customer ID]],0))</f>
        <v>Texas</v>
      </c>
      <c r="H1368" s="13" t="s">
        <v>3824</v>
      </c>
      <c r="I1368" s="15">
        <v>1</v>
      </c>
      <c r="J1368" s="13" t="s">
        <v>36</v>
      </c>
      <c r="K1368" s="16">
        <v>3912</v>
      </c>
      <c r="L1368" s="24" t="str">
        <f>IF(Orders!$K1368&lt;=50,"Low",IF(Orders!$K1368&gt;=200000,"High","Medium"))</f>
        <v>Medium</v>
      </c>
    </row>
    <row r="1369" spans="1:12" x14ac:dyDescent="0.35">
      <c r="A1369" s="12">
        <v>3789</v>
      </c>
      <c r="B1369" s="17" t="s">
        <v>3823</v>
      </c>
      <c r="C1369" s="18">
        <v>43712</v>
      </c>
      <c r="D1369" s="18">
        <v>43717</v>
      </c>
      <c r="E1369" s="17" t="s">
        <v>19</v>
      </c>
      <c r="F1369" s="17" t="s">
        <v>3248</v>
      </c>
      <c r="G1369" s="19" t="str">
        <f>INDEX(Table12[[#This Row],[State]],MATCH(Orders!F1369,Table12[[#This Row],[Customer ID]],0))</f>
        <v>Texas</v>
      </c>
      <c r="H1369" s="17" t="s">
        <v>1039</v>
      </c>
      <c r="I1369" s="19">
        <v>3</v>
      </c>
      <c r="J1369" s="17" t="s">
        <v>70</v>
      </c>
      <c r="K1369" s="10">
        <v>62376</v>
      </c>
      <c r="L1369" s="25" t="str">
        <f>IF(Orders!$K1369&lt;=50,"Low",IF(Orders!$K1369&gt;=200000,"High","Medium"))</f>
        <v>Medium</v>
      </c>
    </row>
    <row r="1370" spans="1:12" x14ac:dyDescent="0.35">
      <c r="A1370" s="11">
        <v>5331</v>
      </c>
      <c r="B1370" s="13" t="s">
        <v>3826</v>
      </c>
      <c r="C1370" s="14">
        <v>43712</v>
      </c>
      <c r="D1370" s="14">
        <v>43716</v>
      </c>
      <c r="E1370" s="13" t="s">
        <v>19</v>
      </c>
      <c r="F1370" s="13" t="s">
        <v>3827</v>
      </c>
      <c r="G1370" s="15" t="str">
        <f>INDEX(Table12[[#This Row],[State]],MATCH(Orders!F1370,Table12[[#This Row],[Customer ID]],0))</f>
        <v>New York</v>
      </c>
      <c r="H1370" s="13" t="s">
        <v>1633</v>
      </c>
      <c r="I1370" s="15">
        <v>1</v>
      </c>
      <c r="J1370" s="13" t="s">
        <v>36</v>
      </c>
      <c r="K1370" s="16">
        <v>63.94</v>
      </c>
      <c r="L1370" s="24" t="str">
        <f>IF(Orders!$K1370&lt;=50,"Low",IF(Orders!$K1370&gt;=200000,"High","Medium"))</f>
        <v>Medium</v>
      </c>
    </row>
    <row r="1371" spans="1:12" x14ac:dyDescent="0.35">
      <c r="A1371" s="12">
        <v>5332</v>
      </c>
      <c r="B1371" s="17" t="s">
        <v>3826</v>
      </c>
      <c r="C1371" s="18">
        <v>43712</v>
      </c>
      <c r="D1371" s="18">
        <v>43716</v>
      </c>
      <c r="E1371" s="17" t="s">
        <v>19</v>
      </c>
      <c r="F1371" s="17" t="s">
        <v>3827</v>
      </c>
      <c r="G1371" s="19" t="str">
        <f>INDEX(Table12[[#This Row],[State]],MATCH(Orders!F1371,Table12[[#This Row],[Customer ID]],0))</f>
        <v>New York</v>
      </c>
      <c r="H1371" s="17" t="s">
        <v>129</v>
      </c>
      <c r="I1371" s="19">
        <v>5</v>
      </c>
      <c r="J1371" s="17" t="s">
        <v>31</v>
      </c>
      <c r="K1371" s="10">
        <v>60.6</v>
      </c>
      <c r="L1371" s="25" t="str">
        <f>IF(Orders!$K1371&lt;=50,"Low",IF(Orders!$K1371&gt;=200000,"High","Medium"))</f>
        <v>Medium</v>
      </c>
    </row>
    <row r="1372" spans="1:12" x14ac:dyDescent="0.35">
      <c r="A1372" s="11">
        <v>5333</v>
      </c>
      <c r="B1372" s="13" t="s">
        <v>3826</v>
      </c>
      <c r="C1372" s="14">
        <v>43712</v>
      </c>
      <c r="D1372" s="14">
        <v>43716</v>
      </c>
      <c r="E1372" s="13" t="s">
        <v>19</v>
      </c>
      <c r="F1372" s="13" t="s">
        <v>3827</v>
      </c>
      <c r="G1372" s="15" t="str">
        <f>INDEX(Table12[[#This Row],[State]],MATCH(Orders!F1372,Table12[[#This Row],[Customer ID]],0))</f>
        <v>New York</v>
      </c>
      <c r="H1372" s="13" t="s">
        <v>3829</v>
      </c>
      <c r="I1372" s="15">
        <v>4</v>
      </c>
      <c r="J1372" s="13" t="s">
        <v>31</v>
      </c>
      <c r="K1372" s="16">
        <v>22.72</v>
      </c>
      <c r="L1372" s="24" t="str">
        <f>IF(Orders!$K1372&lt;=50,"Low",IF(Orders!$K1372&gt;=200000,"High","Medium"))</f>
        <v>Low</v>
      </c>
    </row>
    <row r="1373" spans="1:12" x14ac:dyDescent="0.35">
      <c r="A1373" s="12">
        <v>5807</v>
      </c>
      <c r="B1373" s="17" t="s">
        <v>3831</v>
      </c>
      <c r="C1373" s="18">
        <v>43712</v>
      </c>
      <c r="D1373" s="18">
        <v>43715</v>
      </c>
      <c r="E1373" s="17" t="s">
        <v>94</v>
      </c>
      <c r="F1373" s="17" t="s">
        <v>3832</v>
      </c>
      <c r="G1373" s="19" t="str">
        <f>INDEX(Table12[[#This Row],[State]],MATCH(Orders!F1373,Table12[[#This Row],[Customer ID]],0))</f>
        <v>Tennessee</v>
      </c>
      <c r="H1373" s="17" t="s">
        <v>3835</v>
      </c>
      <c r="I1373" s="19">
        <v>3</v>
      </c>
      <c r="J1373" s="17" t="s">
        <v>36</v>
      </c>
      <c r="K1373" s="10">
        <v>12192</v>
      </c>
      <c r="L1373" s="25" t="str">
        <f>IF(Orders!$K1373&lt;=50,"Low",IF(Orders!$K1373&gt;=200000,"High","Medium"))</f>
        <v>Medium</v>
      </c>
    </row>
    <row r="1374" spans="1:12" x14ac:dyDescent="0.35">
      <c r="A1374" s="11">
        <v>5808</v>
      </c>
      <c r="B1374" s="13" t="s">
        <v>3831</v>
      </c>
      <c r="C1374" s="14">
        <v>43712</v>
      </c>
      <c r="D1374" s="14">
        <v>43715</v>
      </c>
      <c r="E1374" s="13" t="s">
        <v>94</v>
      </c>
      <c r="F1374" s="13" t="s">
        <v>3832</v>
      </c>
      <c r="G1374" s="15" t="str">
        <f>INDEX(Table12[[#This Row],[State]],MATCH(Orders!F1374,Table12[[#This Row],[Customer ID]],0))</f>
        <v>Tennessee</v>
      </c>
      <c r="H1374" s="13" t="s">
        <v>678</v>
      </c>
      <c r="I1374" s="15">
        <v>2</v>
      </c>
      <c r="J1374" s="13" t="s">
        <v>31</v>
      </c>
      <c r="K1374" s="16">
        <v>87168</v>
      </c>
      <c r="L1374" s="24" t="str">
        <f>IF(Orders!$K1374&lt;=50,"Low",IF(Orders!$K1374&gt;=200000,"High","Medium"))</f>
        <v>Medium</v>
      </c>
    </row>
    <row r="1375" spans="1:12" x14ac:dyDescent="0.35">
      <c r="A1375" s="12">
        <v>5809</v>
      </c>
      <c r="B1375" s="17" t="s">
        <v>3831</v>
      </c>
      <c r="C1375" s="18">
        <v>43712</v>
      </c>
      <c r="D1375" s="18">
        <v>43715</v>
      </c>
      <c r="E1375" s="17" t="s">
        <v>94</v>
      </c>
      <c r="F1375" s="17" t="s">
        <v>3832</v>
      </c>
      <c r="G1375" s="19" t="str">
        <f>INDEX(Table12[[#This Row],[State]],MATCH(Orders!F1375,Table12[[#This Row],[Customer ID]],0))</f>
        <v>Tennessee</v>
      </c>
      <c r="H1375" s="17" t="s">
        <v>3837</v>
      </c>
      <c r="I1375" s="19">
        <v>2</v>
      </c>
      <c r="J1375" s="17" t="s">
        <v>31</v>
      </c>
      <c r="K1375" s="10">
        <v>31744</v>
      </c>
      <c r="L1375" s="25" t="str">
        <f>IF(Orders!$K1375&lt;=50,"Low",IF(Orders!$K1375&gt;=200000,"High","Medium"))</f>
        <v>Medium</v>
      </c>
    </row>
    <row r="1376" spans="1:12" x14ac:dyDescent="0.35">
      <c r="A1376" s="11">
        <v>6037</v>
      </c>
      <c r="B1376" s="13" t="s">
        <v>3839</v>
      </c>
      <c r="C1376" s="14">
        <v>43712</v>
      </c>
      <c r="D1376" s="14">
        <v>43716</v>
      </c>
      <c r="E1376" s="13" t="s">
        <v>19</v>
      </c>
      <c r="F1376" s="13" t="s">
        <v>2954</v>
      </c>
      <c r="G1376" s="15" t="str">
        <f>INDEX(Table12[[#This Row],[State]],MATCH(Orders!F1376,Table12[[#This Row],[Customer ID]],0))</f>
        <v>Kentucky</v>
      </c>
      <c r="H1376" s="13" t="s">
        <v>862</v>
      </c>
      <c r="I1376" s="15">
        <v>3</v>
      </c>
      <c r="J1376" s="13" t="s">
        <v>31</v>
      </c>
      <c r="K1376" s="16">
        <v>42.6</v>
      </c>
      <c r="L1376" s="24" t="str">
        <f>IF(Orders!$K1376&lt;=50,"Low",IF(Orders!$K1376&gt;=200000,"High","Medium"))</f>
        <v>Low</v>
      </c>
    </row>
    <row r="1377" spans="1:12" x14ac:dyDescent="0.35">
      <c r="A1377" s="12">
        <v>6038</v>
      </c>
      <c r="B1377" s="17" t="s">
        <v>3839</v>
      </c>
      <c r="C1377" s="18">
        <v>43712</v>
      </c>
      <c r="D1377" s="18">
        <v>43716</v>
      </c>
      <c r="E1377" s="17" t="s">
        <v>19</v>
      </c>
      <c r="F1377" s="17" t="s">
        <v>2954</v>
      </c>
      <c r="G1377" s="19" t="str">
        <f>INDEX(Table12[[#This Row],[State]],MATCH(Orders!F1377,Table12[[#This Row],[Customer ID]],0))</f>
        <v>Kentucky</v>
      </c>
      <c r="H1377" s="17" t="s">
        <v>1700</v>
      </c>
      <c r="I1377" s="19">
        <v>6</v>
      </c>
      <c r="J1377" s="17" t="s">
        <v>36</v>
      </c>
      <c r="K1377" s="10">
        <v>113.94</v>
      </c>
      <c r="L1377" s="25" t="str">
        <f>IF(Orders!$K1377&lt;=50,"Low",IF(Orders!$K1377&gt;=200000,"High","Medium"))</f>
        <v>Medium</v>
      </c>
    </row>
    <row r="1378" spans="1:12" x14ac:dyDescent="0.35">
      <c r="A1378" s="11">
        <v>6039</v>
      </c>
      <c r="B1378" s="13" t="s">
        <v>3839</v>
      </c>
      <c r="C1378" s="14">
        <v>43712</v>
      </c>
      <c r="D1378" s="14">
        <v>43716</v>
      </c>
      <c r="E1378" s="13" t="s">
        <v>19</v>
      </c>
      <c r="F1378" s="13" t="s">
        <v>2954</v>
      </c>
      <c r="G1378" s="15" t="str">
        <f>INDEX(Table12[[#This Row],[State]],MATCH(Orders!F1378,Table12[[#This Row],[Customer ID]],0))</f>
        <v>Kentucky</v>
      </c>
      <c r="H1378" s="13" t="s">
        <v>1411</v>
      </c>
      <c r="I1378" s="15">
        <v>4</v>
      </c>
      <c r="J1378" s="13" t="s">
        <v>36</v>
      </c>
      <c r="K1378" s="16">
        <v>129.91999999999999</v>
      </c>
      <c r="L1378" s="24" t="str">
        <f>IF(Orders!$K1378&lt;=50,"Low",IF(Orders!$K1378&gt;=200000,"High","Medium"))</f>
        <v>Medium</v>
      </c>
    </row>
    <row r="1379" spans="1:12" x14ac:dyDescent="0.35">
      <c r="A1379" s="12">
        <v>6040</v>
      </c>
      <c r="B1379" s="17" t="s">
        <v>3839</v>
      </c>
      <c r="C1379" s="18">
        <v>43712</v>
      </c>
      <c r="D1379" s="18">
        <v>43716</v>
      </c>
      <c r="E1379" s="17" t="s">
        <v>19</v>
      </c>
      <c r="F1379" s="17" t="s">
        <v>2954</v>
      </c>
      <c r="G1379" s="19" t="str">
        <f>INDEX(Table12[[#This Row],[State]],MATCH(Orders!F1379,Table12[[#This Row],[Customer ID]],0))</f>
        <v>Kentucky</v>
      </c>
      <c r="H1379" s="17" t="s">
        <v>2614</v>
      </c>
      <c r="I1379" s="19">
        <v>3</v>
      </c>
      <c r="J1379" s="17" t="s">
        <v>36</v>
      </c>
      <c r="K1379" s="10">
        <v>5.28</v>
      </c>
      <c r="L1379" s="25" t="str">
        <f>IF(Orders!$K1379&lt;=50,"Low",IF(Orders!$K1379&gt;=200000,"High","Medium"))</f>
        <v>Low</v>
      </c>
    </row>
    <row r="1380" spans="1:12" x14ac:dyDescent="0.35">
      <c r="A1380" s="11">
        <v>8737</v>
      </c>
      <c r="B1380" s="13" t="s">
        <v>3841</v>
      </c>
      <c r="C1380" s="14">
        <v>43712</v>
      </c>
      <c r="D1380" s="14">
        <v>43717</v>
      </c>
      <c r="E1380" s="13" t="s">
        <v>19</v>
      </c>
      <c r="F1380" s="13" t="s">
        <v>2120</v>
      </c>
      <c r="G1380" s="15" t="str">
        <f>INDEX(Table12[[#This Row],[State]],MATCH(Orders!F1380,Table12[[#This Row],[Customer ID]],0))</f>
        <v>Minnesota</v>
      </c>
      <c r="H1380" s="13" t="s">
        <v>2014</v>
      </c>
      <c r="I1380" s="15">
        <v>3</v>
      </c>
      <c r="J1380" s="13" t="s">
        <v>31</v>
      </c>
      <c r="K1380" s="16">
        <v>535.41</v>
      </c>
      <c r="L1380" s="24" t="str">
        <f>IF(Orders!$K1380&lt;=50,"Low",IF(Orders!$K1380&gt;=200000,"High","Medium"))</f>
        <v>Medium</v>
      </c>
    </row>
    <row r="1381" spans="1:12" x14ac:dyDescent="0.35">
      <c r="A1381" s="12">
        <v>9073</v>
      </c>
      <c r="B1381" s="17" t="s">
        <v>3843</v>
      </c>
      <c r="C1381" s="18">
        <v>43712</v>
      </c>
      <c r="D1381" s="18">
        <v>43716</v>
      </c>
      <c r="E1381" s="17" t="s">
        <v>19</v>
      </c>
      <c r="F1381" s="17" t="s">
        <v>937</v>
      </c>
      <c r="G1381" s="19" t="str">
        <f>INDEX(Table12[[#This Row],[State]],MATCH(Orders!F1381,Table12[[#This Row],[Customer ID]],0))</f>
        <v>Missouri</v>
      </c>
      <c r="H1381" s="17" t="s">
        <v>3844</v>
      </c>
      <c r="I1381" s="19">
        <v>2</v>
      </c>
      <c r="J1381" s="17" t="s">
        <v>31</v>
      </c>
      <c r="K1381" s="10">
        <v>16.559999999999999</v>
      </c>
      <c r="L1381" s="25" t="str">
        <f>IF(Orders!$K1381&lt;=50,"Low",IF(Orders!$K1381&gt;=200000,"High","Medium"))</f>
        <v>Low</v>
      </c>
    </row>
    <row r="1382" spans="1:12" x14ac:dyDescent="0.35">
      <c r="A1382" s="11">
        <v>9074</v>
      </c>
      <c r="B1382" s="13" t="s">
        <v>3843</v>
      </c>
      <c r="C1382" s="14">
        <v>43712</v>
      </c>
      <c r="D1382" s="14">
        <v>43716</v>
      </c>
      <c r="E1382" s="13" t="s">
        <v>19</v>
      </c>
      <c r="F1382" s="13" t="s">
        <v>937</v>
      </c>
      <c r="G1382" s="15" t="str">
        <f>INDEX(Table12[[#This Row],[State]],MATCH(Orders!F1382,Table12[[#This Row],[Customer ID]],0))</f>
        <v>Missouri</v>
      </c>
      <c r="H1382" s="13" t="s">
        <v>2405</v>
      </c>
      <c r="I1382" s="15">
        <v>5</v>
      </c>
      <c r="J1382" s="13" t="s">
        <v>70</v>
      </c>
      <c r="K1382" s="16">
        <v>279.95</v>
      </c>
      <c r="L1382" s="24" t="str">
        <f>IF(Orders!$K1382&lt;=50,"Low",IF(Orders!$K1382&gt;=200000,"High","Medium"))</f>
        <v>Medium</v>
      </c>
    </row>
    <row r="1383" spans="1:12" x14ac:dyDescent="0.35">
      <c r="A1383" s="12">
        <v>9602</v>
      </c>
      <c r="B1383" s="17" t="s">
        <v>3845</v>
      </c>
      <c r="C1383" s="18">
        <v>43712</v>
      </c>
      <c r="D1383" s="18">
        <v>43717</v>
      </c>
      <c r="E1383" s="17" t="s">
        <v>19</v>
      </c>
      <c r="F1383" s="17" t="s">
        <v>3521</v>
      </c>
      <c r="G1383" s="19" t="str">
        <f>INDEX(Table12[[#This Row],[State]],MATCH(Orders!F1383,Table12[[#This Row],[Customer ID]],0))</f>
        <v>Arkansas</v>
      </c>
      <c r="H1383" s="17" t="s">
        <v>3847</v>
      </c>
      <c r="I1383" s="19">
        <v>5</v>
      </c>
      <c r="J1383" s="17" t="s">
        <v>70</v>
      </c>
      <c r="K1383" s="10">
        <v>239.5</v>
      </c>
      <c r="L1383" s="25" t="str">
        <f>IF(Orders!$K1383&lt;=50,"Low",IF(Orders!$K1383&gt;=200000,"High","Medium"))</f>
        <v>Medium</v>
      </c>
    </row>
    <row r="1384" spans="1:12" x14ac:dyDescent="0.35">
      <c r="A1384" s="11">
        <v>9929</v>
      </c>
      <c r="B1384" s="13" t="s">
        <v>3849</v>
      </c>
      <c r="C1384" s="14">
        <v>43712</v>
      </c>
      <c r="D1384" s="14">
        <v>43712</v>
      </c>
      <c r="E1384" s="13" t="s">
        <v>208</v>
      </c>
      <c r="F1384" s="13" t="s">
        <v>3850</v>
      </c>
      <c r="G1384" s="15" t="str">
        <f>INDEX(Table12[[#This Row],[State]],MATCH(Orders!F1384,Table12[[#This Row],[Customer ID]],0))</f>
        <v>California</v>
      </c>
      <c r="H1384" s="13" t="s">
        <v>3852</v>
      </c>
      <c r="I1384" s="15">
        <v>3</v>
      </c>
      <c r="J1384" s="13" t="s">
        <v>31</v>
      </c>
      <c r="K1384" s="16">
        <v>24.27</v>
      </c>
      <c r="L1384" s="24" t="str">
        <f>IF(Orders!$K1384&lt;=50,"Low",IF(Orders!$K1384&gt;=200000,"High","Medium"))</f>
        <v>Low</v>
      </c>
    </row>
    <row r="1385" spans="1:12" x14ac:dyDescent="0.35">
      <c r="A1385" s="12">
        <v>9930</v>
      </c>
      <c r="B1385" s="17" t="s">
        <v>3849</v>
      </c>
      <c r="C1385" s="18">
        <v>43712</v>
      </c>
      <c r="D1385" s="18">
        <v>43712</v>
      </c>
      <c r="E1385" s="17" t="s">
        <v>208</v>
      </c>
      <c r="F1385" s="17" t="s">
        <v>3850</v>
      </c>
      <c r="G1385" s="19" t="str">
        <f>INDEX(Table12[[#This Row],[State]],MATCH(Orders!F1385,Table12[[#This Row],[Customer ID]],0))</f>
        <v>California</v>
      </c>
      <c r="H1385" s="17" t="s">
        <v>2983</v>
      </c>
      <c r="I1385" s="19">
        <v>5</v>
      </c>
      <c r="J1385" s="17" t="s">
        <v>36</v>
      </c>
      <c r="K1385" s="10">
        <v>2799.96</v>
      </c>
      <c r="L1385" s="25" t="str">
        <f>IF(Orders!$K1385&lt;=50,"Low",IF(Orders!$K1385&gt;=200000,"High","Medium"))</f>
        <v>Medium</v>
      </c>
    </row>
    <row r="1386" spans="1:12" x14ac:dyDescent="0.35">
      <c r="A1386" s="11">
        <v>141</v>
      </c>
      <c r="B1386" s="13" t="s">
        <v>3854</v>
      </c>
      <c r="C1386" s="14">
        <v>43713</v>
      </c>
      <c r="D1386" s="14">
        <v>43715</v>
      </c>
      <c r="E1386" s="13" t="s">
        <v>94</v>
      </c>
      <c r="F1386" s="13" t="s">
        <v>342</v>
      </c>
      <c r="G1386" s="15" t="str">
        <f>INDEX(Table12[[#This Row],[State]],MATCH(Orders!F1386,Table12[[#This Row],[Customer ID]],0))</f>
        <v>Pennsylvania</v>
      </c>
      <c r="H1386" s="13" t="s">
        <v>1254</v>
      </c>
      <c r="I1386" s="15">
        <v>2</v>
      </c>
      <c r="J1386" s="13" t="s">
        <v>70</v>
      </c>
      <c r="K1386" s="16">
        <v>82.8</v>
      </c>
      <c r="L1386" s="24" t="str">
        <f>IF(Orders!$K1386&lt;=50,"Low",IF(Orders!$K1386&gt;=200000,"High","Medium"))</f>
        <v>Medium</v>
      </c>
    </row>
    <row r="1387" spans="1:12" x14ac:dyDescent="0.35">
      <c r="A1387" s="12">
        <v>441</v>
      </c>
      <c r="B1387" s="17" t="s">
        <v>3855</v>
      </c>
      <c r="C1387" s="18">
        <v>43713</v>
      </c>
      <c r="D1387" s="18">
        <v>43715</v>
      </c>
      <c r="E1387" s="17" t="s">
        <v>94</v>
      </c>
      <c r="F1387" s="17" t="s">
        <v>1586</v>
      </c>
      <c r="G1387" s="19" t="str">
        <f>INDEX(Table12[[#This Row],[State]],MATCH(Orders!F1387,Table12[[#This Row],[Customer ID]],0))</f>
        <v>Michigan</v>
      </c>
      <c r="H1387" s="17" t="s">
        <v>3856</v>
      </c>
      <c r="I1387" s="19">
        <v>1</v>
      </c>
      <c r="J1387" s="17" t="s">
        <v>31</v>
      </c>
      <c r="K1387" s="10">
        <v>12.22</v>
      </c>
      <c r="L1387" s="25" t="str">
        <f>IF(Orders!$K1387&lt;=50,"Low",IF(Orders!$K1387&gt;=200000,"High","Medium"))</f>
        <v>Low</v>
      </c>
    </row>
    <row r="1388" spans="1:12" x14ac:dyDescent="0.35">
      <c r="A1388" s="11">
        <v>442</v>
      </c>
      <c r="B1388" s="13" t="s">
        <v>3855</v>
      </c>
      <c r="C1388" s="14">
        <v>43713</v>
      </c>
      <c r="D1388" s="14">
        <v>43715</v>
      </c>
      <c r="E1388" s="13" t="s">
        <v>94</v>
      </c>
      <c r="F1388" s="13" t="s">
        <v>1586</v>
      </c>
      <c r="G1388" s="15" t="str">
        <f>INDEX(Table12[[#This Row],[State]],MATCH(Orders!F1388,Table12[[#This Row],[Customer ID]],0))</f>
        <v>Michigan</v>
      </c>
      <c r="H1388" s="13" t="s">
        <v>1513</v>
      </c>
      <c r="I1388" s="15">
        <v>3</v>
      </c>
      <c r="J1388" s="13" t="s">
        <v>31</v>
      </c>
      <c r="K1388" s="16">
        <v>194.94</v>
      </c>
      <c r="L1388" s="24" t="str">
        <f>IF(Orders!$K1388&lt;=50,"Low",IF(Orders!$K1388&gt;=200000,"High","Medium"))</f>
        <v>Medium</v>
      </c>
    </row>
    <row r="1389" spans="1:12" x14ac:dyDescent="0.35">
      <c r="A1389" s="12">
        <v>443</v>
      </c>
      <c r="B1389" s="17" t="s">
        <v>3855</v>
      </c>
      <c r="C1389" s="18">
        <v>43713</v>
      </c>
      <c r="D1389" s="18">
        <v>43715</v>
      </c>
      <c r="E1389" s="17" t="s">
        <v>94</v>
      </c>
      <c r="F1389" s="17" t="s">
        <v>1586</v>
      </c>
      <c r="G1389" s="19" t="str">
        <f>INDEX(Table12[[#This Row],[State]],MATCH(Orders!F1389,Table12[[#This Row],[Customer ID]],0))</f>
        <v>Michigan</v>
      </c>
      <c r="H1389" s="17" t="s">
        <v>3858</v>
      </c>
      <c r="I1389" s="19">
        <v>3</v>
      </c>
      <c r="J1389" s="17" t="s">
        <v>70</v>
      </c>
      <c r="K1389" s="10">
        <v>70.95</v>
      </c>
      <c r="L1389" s="25" t="str">
        <f>IF(Orders!$K1389&lt;=50,"Low",IF(Orders!$K1389&gt;=200000,"High","Medium"))</f>
        <v>Medium</v>
      </c>
    </row>
    <row r="1390" spans="1:12" x14ac:dyDescent="0.35">
      <c r="A1390" s="11">
        <v>444</v>
      </c>
      <c r="B1390" s="13" t="s">
        <v>3855</v>
      </c>
      <c r="C1390" s="14">
        <v>43713</v>
      </c>
      <c r="D1390" s="14">
        <v>43715</v>
      </c>
      <c r="E1390" s="13" t="s">
        <v>94</v>
      </c>
      <c r="F1390" s="13" t="s">
        <v>1586</v>
      </c>
      <c r="G1390" s="15" t="str">
        <f>INDEX(Table12[[#This Row],[State]],MATCH(Orders!F1390,Table12[[#This Row],[Customer ID]],0))</f>
        <v>Michigan</v>
      </c>
      <c r="H1390" s="13" t="s">
        <v>3860</v>
      </c>
      <c r="I1390" s="15">
        <v>4</v>
      </c>
      <c r="J1390" s="13" t="s">
        <v>31</v>
      </c>
      <c r="K1390" s="16">
        <v>91.36</v>
      </c>
      <c r="L1390" s="24" t="str">
        <f>IF(Orders!$K1390&lt;=50,"Low",IF(Orders!$K1390&gt;=200000,"High","Medium"))</f>
        <v>Medium</v>
      </c>
    </row>
    <row r="1391" spans="1:12" x14ac:dyDescent="0.35">
      <c r="A1391" s="12">
        <v>445</v>
      </c>
      <c r="B1391" s="17" t="s">
        <v>3855</v>
      </c>
      <c r="C1391" s="18">
        <v>43713</v>
      </c>
      <c r="D1391" s="18">
        <v>43715</v>
      </c>
      <c r="E1391" s="17" t="s">
        <v>94</v>
      </c>
      <c r="F1391" s="17" t="s">
        <v>1586</v>
      </c>
      <c r="G1391" s="19" t="str">
        <f>INDEX(Table12[[#This Row],[State]],MATCH(Orders!F1391,Table12[[#This Row],[Customer ID]],0))</f>
        <v>Michigan</v>
      </c>
      <c r="H1391" s="17" t="s">
        <v>3862</v>
      </c>
      <c r="I1391" s="19">
        <v>3</v>
      </c>
      <c r="J1391" s="17" t="s">
        <v>36</v>
      </c>
      <c r="K1391" s="10">
        <v>242.94</v>
      </c>
      <c r="L1391" s="25" t="str">
        <f>IF(Orders!$K1391&lt;=50,"Low",IF(Orders!$K1391&gt;=200000,"High","Medium"))</f>
        <v>Medium</v>
      </c>
    </row>
    <row r="1392" spans="1:12" x14ac:dyDescent="0.35">
      <c r="A1392" s="11">
        <v>446</v>
      </c>
      <c r="B1392" s="13" t="s">
        <v>3855</v>
      </c>
      <c r="C1392" s="14">
        <v>43713</v>
      </c>
      <c r="D1392" s="14">
        <v>43715</v>
      </c>
      <c r="E1392" s="13" t="s">
        <v>94</v>
      </c>
      <c r="F1392" s="13" t="s">
        <v>1586</v>
      </c>
      <c r="G1392" s="15" t="str">
        <f>INDEX(Table12[[#This Row],[State]],MATCH(Orders!F1392,Table12[[#This Row],[Customer ID]],0))</f>
        <v>Michigan</v>
      </c>
      <c r="H1392" s="13" t="s">
        <v>3864</v>
      </c>
      <c r="I1392" s="15">
        <v>7</v>
      </c>
      <c r="J1392" s="13" t="s">
        <v>36</v>
      </c>
      <c r="K1392" s="16">
        <v>22.05</v>
      </c>
      <c r="L1392" s="24" t="str">
        <f>IF(Orders!$K1392&lt;=50,"Low",IF(Orders!$K1392&gt;=200000,"High","Medium"))</f>
        <v>Low</v>
      </c>
    </row>
    <row r="1393" spans="1:12" x14ac:dyDescent="0.35">
      <c r="A1393" s="12">
        <v>1281</v>
      </c>
      <c r="B1393" s="17" t="s">
        <v>3866</v>
      </c>
      <c r="C1393" s="18">
        <v>43713</v>
      </c>
      <c r="D1393" s="18">
        <v>43714</v>
      </c>
      <c r="E1393" s="17" t="s">
        <v>38</v>
      </c>
      <c r="F1393" s="17" t="s">
        <v>3484</v>
      </c>
      <c r="G1393" s="19" t="str">
        <f>INDEX(Table12[[#This Row],[State]],MATCH(Orders!F1393,Table12[[#This Row],[Customer ID]],0))</f>
        <v>Iowa</v>
      </c>
      <c r="H1393" s="17" t="s">
        <v>3868</v>
      </c>
      <c r="I1393" s="19">
        <v>3</v>
      </c>
      <c r="J1393" s="17" t="s">
        <v>36</v>
      </c>
      <c r="K1393" s="10">
        <v>278.39999999999998</v>
      </c>
      <c r="L1393" s="25" t="str">
        <f>IF(Orders!$K1393&lt;=50,"Low",IF(Orders!$K1393&gt;=200000,"High","Medium"))</f>
        <v>Medium</v>
      </c>
    </row>
    <row r="1394" spans="1:12" x14ac:dyDescent="0.35">
      <c r="A1394" s="11">
        <v>1795</v>
      </c>
      <c r="B1394" s="13" t="s">
        <v>3870</v>
      </c>
      <c r="C1394" s="14">
        <v>43713</v>
      </c>
      <c r="D1394" s="14">
        <v>43718</v>
      </c>
      <c r="E1394" s="13" t="s">
        <v>19</v>
      </c>
      <c r="F1394" s="13" t="s">
        <v>1931</v>
      </c>
      <c r="G1394" s="15" t="str">
        <f>INDEX(Table12[[#This Row],[State]],MATCH(Orders!F1394,Table12[[#This Row],[Customer ID]],0))</f>
        <v>Kansas</v>
      </c>
      <c r="H1394" s="13" t="s">
        <v>1671</v>
      </c>
      <c r="I1394" s="15">
        <v>3</v>
      </c>
      <c r="J1394" s="13" t="s">
        <v>36</v>
      </c>
      <c r="K1394" s="16">
        <v>107.94</v>
      </c>
      <c r="L1394" s="24" t="str">
        <f>IF(Orders!$K1394&lt;=50,"Low",IF(Orders!$K1394&gt;=200000,"High","Medium"))</f>
        <v>Medium</v>
      </c>
    </row>
    <row r="1395" spans="1:12" x14ac:dyDescent="0.35">
      <c r="A1395" s="12">
        <v>3145</v>
      </c>
      <c r="B1395" s="17" t="s">
        <v>3872</v>
      </c>
      <c r="C1395" s="18">
        <v>43713</v>
      </c>
      <c r="D1395" s="18">
        <v>43719</v>
      </c>
      <c r="E1395" s="17" t="s">
        <v>19</v>
      </c>
      <c r="F1395" s="17" t="s">
        <v>2657</v>
      </c>
      <c r="G1395" s="19" t="str">
        <f>INDEX(Table12[[#This Row],[State]],MATCH(Orders!F1395,Table12[[#This Row],[Customer ID]],0))</f>
        <v>Texas</v>
      </c>
      <c r="H1395" s="17" t="s">
        <v>896</v>
      </c>
      <c r="I1395" s="19">
        <v>7</v>
      </c>
      <c r="J1395" s="17" t="s">
        <v>36</v>
      </c>
      <c r="K1395" s="10">
        <v>347802</v>
      </c>
      <c r="L1395" s="25" t="str">
        <f>IF(Orders!$K1395&lt;=50,"Low",IF(Orders!$K1395&gt;=200000,"High","Medium"))</f>
        <v>High</v>
      </c>
    </row>
    <row r="1396" spans="1:12" x14ac:dyDescent="0.35">
      <c r="A1396" s="11">
        <v>3524</v>
      </c>
      <c r="B1396" s="13" t="s">
        <v>3873</v>
      </c>
      <c r="C1396" s="14">
        <v>43713</v>
      </c>
      <c r="D1396" s="14">
        <v>43718</v>
      </c>
      <c r="E1396" s="13" t="s">
        <v>19</v>
      </c>
      <c r="F1396" s="13" t="s">
        <v>3874</v>
      </c>
      <c r="G1396" s="15" t="str">
        <f>INDEX(Table12[[#This Row],[State]],MATCH(Orders!F1396,Table12[[#This Row],[Customer ID]],0))</f>
        <v>California</v>
      </c>
      <c r="H1396" s="13" t="s">
        <v>3064</v>
      </c>
      <c r="I1396" s="15">
        <v>8</v>
      </c>
      <c r="J1396" s="13" t="s">
        <v>36</v>
      </c>
      <c r="K1396" s="16">
        <v>116</v>
      </c>
      <c r="L1396" s="24" t="str">
        <f>IF(Orders!$K1396&lt;=50,"Low",IF(Orders!$K1396&gt;=200000,"High","Medium"))</f>
        <v>Medium</v>
      </c>
    </row>
    <row r="1397" spans="1:12" x14ac:dyDescent="0.35">
      <c r="A1397" s="12">
        <v>3617</v>
      </c>
      <c r="B1397" s="17" t="s">
        <v>3876</v>
      </c>
      <c r="C1397" s="18">
        <v>43713</v>
      </c>
      <c r="D1397" s="18">
        <v>43717</v>
      </c>
      <c r="E1397" s="17" t="s">
        <v>19</v>
      </c>
      <c r="F1397" s="17" t="s">
        <v>3877</v>
      </c>
      <c r="G1397" s="19" t="str">
        <f>INDEX(Table12[[#This Row],[State]],MATCH(Orders!F1397,Table12[[#This Row],[Customer ID]],0))</f>
        <v>Pennsylvania</v>
      </c>
      <c r="H1397" s="17" t="s">
        <v>3879</v>
      </c>
      <c r="I1397" s="19">
        <v>5</v>
      </c>
      <c r="J1397" s="17" t="s">
        <v>36</v>
      </c>
      <c r="K1397" s="10">
        <v>9555</v>
      </c>
      <c r="L1397" s="25" t="str">
        <f>IF(Orders!$K1397&lt;=50,"Low",IF(Orders!$K1397&gt;=200000,"High","Medium"))</f>
        <v>Medium</v>
      </c>
    </row>
    <row r="1398" spans="1:12" x14ac:dyDescent="0.35">
      <c r="A1398" s="11">
        <v>3874</v>
      </c>
      <c r="B1398" s="13" t="s">
        <v>3881</v>
      </c>
      <c r="C1398" s="14">
        <v>43713</v>
      </c>
      <c r="D1398" s="14">
        <v>43715</v>
      </c>
      <c r="E1398" s="13" t="s">
        <v>94</v>
      </c>
      <c r="F1398" s="13" t="s">
        <v>1903</v>
      </c>
      <c r="G1398" s="15" t="str">
        <f>INDEX(Table12[[#This Row],[State]],MATCH(Orders!F1398,Table12[[#This Row],[Customer ID]],0))</f>
        <v>Tennessee</v>
      </c>
      <c r="H1398" s="13" t="s">
        <v>956</v>
      </c>
      <c r="I1398" s="15">
        <v>3</v>
      </c>
      <c r="J1398" s="13" t="s">
        <v>36</v>
      </c>
      <c r="K1398" s="16">
        <v>23472</v>
      </c>
      <c r="L1398" s="24" t="str">
        <f>IF(Orders!$K1398&lt;=50,"Low",IF(Orders!$K1398&gt;=200000,"High","Medium"))</f>
        <v>Medium</v>
      </c>
    </row>
    <row r="1399" spans="1:12" x14ac:dyDescent="0.35">
      <c r="A1399" s="12">
        <v>3875</v>
      </c>
      <c r="B1399" s="17" t="s">
        <v>3881</v>
      </c>
      <c r="C1399" s="18">
        <v>43713</v>
      </c>
      <c r="D1399" s="18">
        <v>43715</v>
      </c>
      <c r="E1399" s="17" t="s">
        <v>94</v>
      </c>
      <c r="F1399" s="17" t="s">
        <v>1903</v>
      </c>
      <c r="G1399" s="19" t="str">
        <f>INDEX(Table12[[#This Row],[State]],MATCH(Orders!F1399,Table12[[#This Row],[Customer ID]],0))</f>
        <v>Tennessee</v>
      </c>
      <c r="H1399" s="17" t="s">
        <v>3883</v>
      </c>
      <c r="I1399" s="19">
        <v>7</v>
      </c>
      <c r="J1399" s="17" t="s">
        <v>70</v>
      </c>
      <c r="K1399" s="10">
        <v>86058</v>
      </c>
      <c r="L1399" s="25" t="str">
        <f>IF(Orders!$K1399&lt;=50,"Low",IF(Orders!$K1399&gt;=200000,"High","Medium"))</f>
        <v>Medium</v>
      </c>
    </row>
    <row r="1400" spans="1:12" x14ac:dyDescent="0.35">
      <c r="A1400" s="11">
        <v>3876</v>
      </c>
      <c r="B1400" s="13" t="s">
        <v>3881</v>
      </c>
      <c r="C1400" s="14">
        <v>43713</v>
      </c>
      <c r="D1400" s="14">
        <v>43715</v>
      </c>
      <c r="E1400" s="13" t="s">
        <v>94</v>
      </c>
      <c r="F1400" s="13" t="s">
        <v>1903</v>
      </c>
      <c r="G1400" s="15" t="str">
        <f>INDEX(Table12[[#This Row],[State]],MATCH(Orders!F1400,Table12[[#This Row],[Customer ID]],0))</f>
        <v>Tennessee</v>
      </c>
      <c r="H1400" s="13" t="s">
        <v>3885</v>
      </c>
      <c r="I1400" s="15">
        <v>2</v>
      </c>
      <c r="J1400" s="13" t="s">
        <v>36</v>
      </c>
      <c r="K1400" s="16">
        <v>108784</v>
      </c>
      <c r="L1400" s="24" t="str">
        <f>IF(Orders!$K1400&lt;=50,"Low",IF(Orders!$K1400&gt;=200000,"High","Medium"))</f>
        <v>Medium</v>
      </c>
    </row>
    <row r="1401" spans="1:12" x14ac:dyDescent="0.35">
      <c r="A1401" s="12">
        <v>3877</v>
      </c>
      <c r="B1401" s="17" t="s">
        <v>3881</v>
      </c>
      <c r="C1401" s="18">
        <v>43713</v>
      </c>
      <c r="D1401" s="18">
        <v>43715</v>
      </c>
      <c r="E1401" s="17" t="s">
        <v>94</v>
      </c>
      <c r="F1401" s="17" t="s">
        <v>1903</v>
      </c>
      <c r="G1401" s="19" t="str">
        <f>INDEX(Table12[[#This Row],[State]],MATCH(Orders!F1401,Table12[[#This Row],[Customer ID]],0))</f>
        <v>Tennessee</v>
      </c>
      <c r="H1401" s="17" t="s">
        <v>3887</v>
      </c>
      <c r="I1401" s="19">
        <v>3</v>
      </c>
      <c r="J1401" s="17" t="s">
        <v>70</v>
      </c>
      <c r="K1401" s="10">
        <v>10272</v>
      </c>
      <c r="L1401" s="25" t="str">
        <f>IF(Orders!$K1401&lt;=50,"Low",IF(Orders!$K1401&gt;=200000,"High","Medium"))</f>
        <v>Medium</v>
      </c>
    </row>
    <row r="1402" spans="1:12" x14ac:dyDescent="0.35">
      <c r="A1402" s="11">
        <v>4615</v>
      </c>
      <c r="B1402" s="13" t="s">
        <v>3889</v>
      </c>
      <c r="C1402" s="14">
        <v>43713</v>
      </c>
      <c r="D1402" s="14">
        <v>43718</v>
      </c>
      <c r="E1402" s="13" t="s">
        <v>19</v>
      </c>
      <c r="F1402" s="13" t="s">
        <v>3435</v>
      </c>
      <c r="G1402" s="15" t="str">
        <f>INDEX(Table12[[#This Row],[State]],MATCH(Orders!F1402,Table12[[#This Row],[Customer ID]],0))</f>
        <v>Texas</v>
      </c>
      <c r="H1402" s="13" t="s">
        <v>3749</v>
      </c>
      <c r="I1402" s="15">
        <v>3</v>
      </c>
      <c r="J1402" s="13" t="s">
        <v>31</v>
      </c>
      <c r="K1402" s="16">
        <v>62.79</v>
      </c>
      <c r="L1402" s="24" t="str">
        <f>IF(Orders!$K1402&lt;=50,"Low",IF(Orders!$K1402&gt;=200000,"High","Medium"))</f>
        <v>Medium</v>
      </c>
    </row>
    <row r="1403" spans="1:12" x14ac:dyDescent="0.35">
      <c r="A1403" s="12">
        <v>4616</v>
      </c>
      <c r="B1403" s="17" t="s">
        <v>3889</v>
      </c>
      <c r="C1403" s="18">
        <v>43713</v>
      </c>
      <c r="D1403" s="18">
        <v>43718</v>
      </c>
      <c r="E1403" s="17" t="s">
        <v>19</v>
      </c>
      <c r="F1403" s="17" t="s">
        <v>3435</v>
      </c>
      <c r="G1403" s="19" t="str">
        <f>INDEX(Table12[[#This Row],[State]],MATCH(Orders!F1403,Table12[[#This Row],[Customer ID]],0))</f>
        <v>Texas</v>
      </c>
      <c r="H1403" s="17" t="s">
        <v>3890</v>
      </c>
      <c r="I1403" s="19">
        <v>9</v>
      </c>
      <c r="J1403" s="17" t="s">
        <v>70</v>
      </c>
      <c r="K1403" s="10">
        <v>28.44</v>
      </c>
      <c r="L1403" s="25" t="str">
        <f>IF(Orders!$K1403&lt;=50,"Low",IF(Orders!$K1403&gt;=200000,"High","Medium"))</f>
        <v>Low</v>
      </c>
    </row>
    <row r="1404" spans="1:12" x14ac:dyDescent="0.35">
      <c r="A1404" s="11">
        <v>4945</v>
      </c>
      <c r="B1404" s="13" t="s">
        <v>3892</v>
      </c>
      <c r="C1404" s="14">
        <v>43713</v>
      </c>
      <c r="D1404" s="14">
        <v>43714</v>
      </c>
      <c r="E1404" s="13" t="s">
        <v>38</v>
      </c>
      <c r="F1404" s="13" t="s">
        <v>3893</v>
      </c>
      <c r="G1404" s="15" t="str">
        <f>INDEX(Table12[[#This Row],[State]],MATCH(Orders!F1404,Table12[[#This Row],[Customer ID]],0))</f>
        <v>California</v>
      </c>
      <c r="H1404" s="13" t="s">
        <v>3896</v>
      </c>
      <c r="I1404" s="15">
        <v>2</v>
      </c>
      <c r="J1404" s="13" t="s">
        <v>31</v>
      </c>
      <c r="K1404" s="16">
        <v>96.08</v>
      </c>
      <c r="L1404" s="24" t="str">
        <f>IF(Orders!$K1404&lt;=50,"Low",IF(Orders!$K1404&gt;=200000,"High","Medium"))</f>
        <v>Medium</v>
      </c>
    </row>
    <row r="1405" spans="1:12" x14ac:dyDescent="0.35">
      <c r="A1405" s="12">
        <v>4946</v>
      </c>
      <c r="B1405" s="17" t="s">
        <v>3892</v>
      </c>
      <c r="C1405" s="18">
        <v>43713</v>
      </c>
      <c r="D1405" s="18">
        <v>43714</v>
      </c>
      <c r="E1405" s="17" t="s">
        <v>38</v>
      </c>
      <c r="F1405" s="17" t="s">
        <v>3893</v>
      </c>
      <c r="G1405" s="19" t="str">
        <f>INDEX(Table12[[#This Row],[State]],MATCH(Orders!F1405,Table12[[#This Row],[Customer ID]],0))</f>
        <v>California</v>
      </c>
      <c r="H1405" s="17" t="s">
        <v>1654</v>
      </c>
      <c r="I1405" s="19">
        <v>2</v>
      </c>
      <c r="J1405" s="17" t="s">
        <v>70</v>
      </c>
      <c r="K1405" s="10">
        <v>11.68</v>
      </c>
      <c r="L1405" s="25" t="str">
        <f>IF(Orders!$K1405&lt;=50,"Low",IF(Orders!$K1405&gt;=200000,"High","Medium"))</f>
        <v>Low</v>
      </c>
    </row>
    <row r="1406" spans="1:12" x14ac:dyDescent="0.35">
      <c r="A1406" s="11">
        <v>4947</v>
      </c>
      <c r="B1406" s="13" t="s">
        <v>3892</v>
      </c>
      <c r="C1406" s="14">
        <v>43713</v>
      </c>
      <c r="D1406" s="14">
        <v>43714</v>
      </c>
      <c r="E1406" s="13" t="s">
        <v>38</v>
      </c>
      <c r="F1406" s="13" t="s">
        <v>3893</v>
      </c>
      <c r="G1406" s="15" t="str">
        <f>INDEX(Table12[[#This Row],[State]],MATCH(Orders!F1406,Table12[[#This Row],[Customer ID]],0))</f>
        <v>California</v>
      </c>
      <c r="H1406" s="13" t="s">
        <v>589</v>
      </c>
      <c r="I1406" s="15">
        <v>2</v>
      </c>
      <c r="J1406" s="13" t="s">
        <v>36</v>
      </c>
      <c r="K1406" s="16">
        <v>4.3600000000000003</v>
      </c>
      <c r="L1406" s="24" t="str">
        <f>IF(Orders!$K1406&lt;=50,"Low",IF(Orders!$K1406&gt;=200000,"High","Medium"))</f>
        <v>Low</v>
      </c>
    </row>
    <row r="1407" spans="1:12" x14ac:dyDescent="0.35">
      <c r="A1407" s="12">
        <v>5382</v>
      </c>
      <c r="B1407" s="17" t="s">
        <v>3898</v>
      </c>
      <c r="C1407" s="18">
        <v>43713</v>
      </c>
      <c r="D1407" s="18">
        <v>43715</v>
      </c>
      <c r="E1407" s="17" t="s">
        <v>94</v>
      </c>
      <c r="F1407" s="17" t="s">
        <v>3899</v>
      </c>
      <c r="G1407" s="19" t="str">
        <f>INDEX(Table12[[#This Row],[State]],MATCH(Orders!F1407,Table12[[#This Row],[Customer ID]],0))</f>
        <v>Texas</v>
      </c>
      <c r="H1407" s="17" t="s">
        <v>2735</v>
      </c>
      <c r="I1407" s="19">
        <v>5</v>
      </c>
      <c r="J1407" s="17" t="s">
        <v>31</v>
      </c>
      <c r="K1407" s="10">
        <v>25.92</v>
      </c>
      <c r="L1407" s="25" t="str">
        <f>IF(Orders!$K1407&lt;=50,"Low",IF(Orders!$K1407&gt;=200000,"High","Medium"))</f>
        <v>Low</v>
      </c>
    </row>
    <row r="1408" spans="1:12" x14ac:dyDescent="0.35">
      <c r="A1408" s="11">
        <v>5383</v>
      </c>
      <c r="B1408" s="13" t="s">
        <v>3898</v>
      </c>
      <c r="C1408" s="14">
        <v>43713</v>
      </c>
      <c r="D1408" s="14">
        <v>43715</v>
      </c>
      <c r="E1408" s="13" t="s">
        <v>94</v>
      </c>
      <c r="F1408" s="13" t="s">
        <v>3899</v>
      </c>
      <c r="G1408" s="15" t="str">
        <f>INDEX(Table12[[#This Row],[State]],MATCH(Orders!F1408,Table12[[#This Row],[Customer ID]],0))</f>
        <v>Texas</v>
      </c>
      <c r="H1408" s="13" t="s">
        <v>3901</v>
      </c>
      <c r="I1408" s="15">
        <v>8</v>
      </c>
      <c r="J1408" s="13" t="s">
        <v>31</v>
      </c>
      <c r="K1408" s="16">
        <v>15808</v>
      </c>
      <c r="L1408" s="24" t="str">
        <f>IF(Orders!$K1408&lt;=50,"Low",IF(Orders!$K1408&gt;=200000,"High","Medium"))</f>
        <v>Medium</v>
      </c>
    </row>
    <row r="1409" spans="1:12" x14ac:dyDescent="0.35">
      <c r="A1409" s="12">
        <v>5384</v>
      </c>
      <c r="B1409" s="17" t="s">
        <v>3898</v>
      </c>
      <c r="C1409" s="18">
        <v>43713</v>
      </c>
      <c r="D1409" s="18">
        <v>43715</v>
      </c>
      <c r="E1409" s="17" t="s">
        <v>94</v>
      </c>
      <c r="F1409" s="17" t="s">
        <v>3899</v>
      </c>
      <c r="G1409" s="19" t="str">
        <f>INDEX(Table12[[#This Row],[State]],MATCH(Orders!F1409,Table12[[#This Row],[Customer ID]],0))</f>
        <v>Texas</v>
      </c>
      <c r="H1409" s="17" t="s">
        <v>3902</v>
      </c>
      <c r="I1409" s="19">
        <v>2</v>
      </c>
      <c r="J1409" s="17" t="s">
        <v>70</v>
      </c>
      <c r="K1409" s="10">
        <v>10368</v>
      </c>
      <c r="L1409" s="25" t="str">
        <f>IF(Orders!$K1409&lt;=50,"Low",IF(Orders!$K1409&gt;=200000,"High","Medium"))</f>
        <v>Medium</v>
      </c>
    </row>
    <row r="1410" spans="1:12" x14ac:dyDescent="0.35">
      <c r="A1410" s="11">
        <v>5880</v>
      </c>
      <c r="B1410" s="13" t="s">
        <v>3904</v>
      </c>
      <c r="C1410" s="14">
        <v>43713</v>
      </c>
      <c r="D1410" s="14">
        <v>43719</v>
      </c>
      <c r="E1410" s="13" t="s">
        <v>19</v>
      </c>
      <c r="F1410" s="13" t="s">
        <v>1217</v>
      </c>
      <c r="G1410" s="15" t="str">
        <f>INDEX(Table12[[#This Row],[State]],MATCH(Orders!F1410,Table12[[#This Row],[Customer ID]],0))</f>
        <v>New York</v>
      </c>
      <c r="H1410" s="13" t="s">
        <v>3905</v>
      </c>
      <c r="I1410" s="15">
        <v>4</v>
      </c>
      <c r="J1410" s="13" t="s">
        <v>36</v>
      </c>
      <c r="K1410" s="16">
        <v>192.16</v>
      </c>
      <c r="L1410" s="24" t="str">
        <f>IF(Orders!$K1410&lt;=50,"Low",IF(Orders!$K1410&gt;=200000,"High","Medium"))</f>
        <v>Medium</v>
      </c>
    </row>
    <row r="1411" spans="1:12" x14ac:dyDescent="0.35">
      <c r="A1411" s="12">
        <v>6777</v>
      </c>
      <c r="B1411" s="17" t="s">
        <v>3907</v>
      </c>
      <c r="C1411" s="18">
        <v>43713</v>
      </c>
      <c r="D1411" s="18">
        <v>43719</v>
      </c>
      <c r="E1411" s="17" t="s">
        <v>19</v>
      </c>
      <c r="F1411" s="17" t="s">
        <v>3908</v>
      </c>
      <c r="G1411" s="19" t="str">
        <f>INDEX(Table12[[#This Row],[State]],MATCH(Orders!F1411,Table12[[#This Row],[Customer ID]],0))</f>
        <v>Texas</v>
      </c>
      <c r="H1411" s="17" t="s">
        <v>2464</v>
      </c>
      <c r="I1411" s="19">
        <v>3</v>
      </c>
      <c r="J1411" s="17" t="s">
        <v>36</v>
      </c>
      <c r="K1411" s="10">
        <v>93456</v>
      </c>
      <c r="L1411" s="25" t="str">
        <f>IF(Orders!$K1411&lt;=50,"Low",IF(Orders!$K1411&gt;=200000,"High","Medium"))</f>
        <v>Medium</v>
      </c>
    </row>
    <row r="1412" spans="1:12" x14ac:dyDescent="0.35">
      <c r="A1412" s="11">
        <v>6876</v>
      </c>
      <c r="B1412" s="13" t="s">
        <v>3910</v>
      </c>
      <c r="C1412" s="14">
        <v>43713</v>
      </c>
      <c r="D1412" s="14">
        <v>43718</v>
      </c>
      <c r="E1412" s="13" t="s">
        <v>19</v>
      </c>
      <c r="F1412" s="13" t="s">
        <v>1722</v>
      </c>
      <c r="G1412" s="15" t="str">
        <f>INDEX(Table12[[#This Row],[State]],MATCH(Orders!F1412,Table12[[#This Row],[Customer ID]],0))</f>
        <v>Virginia</v>
      </c>
      <c r="H1412" s="13" t="s">
        <v>3911</v>
      </c>
      <c r="I1412" s="15">
        <v>2</v>
      </c>
      <c r="J1412" s="13" t="s">
        <v>36</v>
      </c>
      <c r="K1412" s="16">
        <v>25.06</v>
      </c>
      <c r="L1412" s="24" t="str">
        <f>IF(Orders!$K1412&lt;=50,"Low",IF(Orders!$K1412&gt;=200000,"High","Medium"))</f>
        <v>Low</v>
      </c>
    </row>
    <row r="1413" spans="1:12" x14ac:dyDescent="0.35">
      <c r="A1413" s="12">
        <v>6877</v>
      </c>
      <c r="B1413" s="17" t="s">
        <v>3910</v>
      </c>
      <c r="C1413" s="18">
        <v>43713</v>
      </c>
      <c r="D1413" s="18">
        <v>43718</v>
      </c>
      <c r="E1413" s="17" t="s">
        <v>19</v>
      </c>
      <c r="F1413" s="17" t="s">
        <v>1722</v>
      </c>
      <c r="G1413" s="19" t="str">
        <f>INDEX(Table12[[#This Row],[State]],MATCH(Orders!F1413,Table12[[#This Row],[Customer ID]],0))</f>
        <v>Virginia</v>
      </c>
      <c r="H1413" s="17" t="s">
        <v>3913</v>
      </c>
      <c r="I1413" s="19">
        <v>3</v>
      </c>
      <c r="J1413" s="17" t="s">
        <v>70</v>
      </c>
      <c r="K1413" s="10">
        <v>1652.94</v>
      </c>
      <c r="L1413" s="25" t="str">
        <f>IF(Orders!$K1413&lt;=50,"Low",IF(Orders!$K1413&gt;=200000,"High","Medium"))</f>
        <v>Medium</v>
      </c>
    </row>
    <row r="1414" spans="1:12" x14ac:dyDescent="0.35">
      <c r="A1414" s="11">
        <v>7071</v>
      </c>
      <c r="B1414" s="13" t="s">
        <v>3915</v>
      </c>
      <c r="C1414" s="14">
        <v>43713</v>
      </c>
      <c r="D1414" s="14">
        <v>43718</v>
      </c>
      <c r="E1414" s="13" t="s">
        <v>94</v>
      </c>
      <c r="F1414" s="13" t="s">
        <v>2915</v>
      </c>
      <c r="G1414" s="15" t="str">
        <f>INDEX(Table12[[#This Row],[State]],MATCH(Orders!F1414,Table12[[#This Row],[Customer ID]],0))</f>
        <v>Illinois</v>
      </c>
      <c r="H1414" s="13" t="s">
        <v>2110</v>
      </c>
      <c r="I1414" s="15">
        <v>2</v>
      </c>
      <c r="J1414" s="13" t="s">
        <v>36</v>
      </c>
      <c r="K1414" s="16">
        <v>9248</v>
      </c>
      <c r="L1414" s="24" t="str">
        <f>IF(Orders!$K1414&lt;=50,"Low",IF(Orders!$K1414&gt;=200000,"High","Medium"))</f>
        <v>Medium</v>
      </c>
    </row>
    <row r="1415" spans="1:12" x14ac:dyDescent="0.35">
      <c r="A1415" s="12">
        <v>7522</v>
      </c>
      <c r="B1415" s="17" t="s">
        <v>3916</v>
      </c>
      <c r="C1415" s="18">
        <v>43713</v>
      </c>
      <c r="D1415" s="18">
        <v>43719</v>
      </c>
      <c r="E1415" s="17" t="s">
        <v>19</v>
      </c>
      <c r="F1415" s="17" t="s">
        <v>3917</v>
      </c>
      <c r="G1415" s="19" t="str">
        <f>INDEX(Table12[[#This Row],[State]],MATCH(Orders!F1415,Table12[[#This Row],[Customer ID]],0))</f>
        <v>Ohio</v>
      </c>
      <c r="H1415" s="17" t="s">
        <v>2153</v>
      </c>
      <c r="I1415" s="19">
        <v>2</v>
      </c>
      <c r="J1415" s="17" t="s">
        <v>70</v>
      </c>
      <c r="K1415" s="10">
        <v>8952</v>
      </c>
      <c r="L1415" s="25" t="str">
        <f>IF(Orders!$K1415&lt;=50,"Low",IF(Orders!$K1415&gt;=200000,"High","Medium"))</f>
        <v>Medium</v>
      </c>
    </row>
    <row r="1416" spans="1:12" x14ac:dyDescent="0.35">
      <c r="A1416" s="11">
        <v>7523</v>
      </c>
      <c r="B1416" s="13" t="s">
        <v>3916</v>
      </c>
      <c r="C1416" s="14">
        <v>43713</v>
      </c>
      <c r="D1416" s="14">
        <v>43719</v>
      </c>
      <c r="E1416" s="13" t="s">
        <v>19</v>
      </c>
      <c r="F1416" s="13" t="s">
        <v>3917</v>
      </c>
      <c r="G1416" s="15" t="str">
        <f>INDEX(Table12[[#This Row],[State]],MATCH(Orders!F1416,Table12[[#This Row],[Customer ID]],0))</f>
        <v>Ohio</v>
      </c>
      <c r="H1416" s="13" t="s">
        <v>871</v>
      </c>
      <c r="I1416" s="15">
        <v>6</v>
      </c>
      <c r="J1416" s="13" t="s">
        <v>36</v>
      </c>
      <c r="K1416" s="16">
        <v>8856</v>
      </c>
      <c r="L1416" s="24" t="str">
        <f>IF(Orders!$K1416&lt;=50,"Low",IF(Orders!$K1416&gt;=200000,"High","Medium"))</f>
        <v>Medium</v>
      </c>
    </row>
    <row r="1417" spans="1:12" x14ac:dyDescent="0.35">
      <c r="A1417" s="12">
        <v>7524</v>
      </c>
      <c r="B1417" s="17" t="s">
        <v>3916</v>
      </c>
      <c r="C1417" s="18">
        <v>43713</v>
      </c>
      <c r="D1417" s="18">
        <v>43719</v>
      </c>
      <c r="E1417" s="17" t="s">
        <v>19</v>
      </c>
      <c r="F1417" s="17" t="s">
        <v>3917</v>
      </c>
      <c r="G1417" s="19" t="str">
        <f>INDEX(Table12[[#This Row],[State]],MATCH(Orders!F1417,Table12[[#This Row],[Customer ID]],0))</f>
        <v>Ohio</v>
      </c>
      <c r="H1417" s="17" t="s">
        <v>3919</v>
      </c>
      <c r="I1417" s="19">
        <v>2</v>
      </c>
      <c r="J1417" s="17" t="s">
        <v>70</v>
      </c>
      <c r="K1417" s="10">
        <v>85246</v>
      </c>
      <c r="L1417" s="25" t="str">
        <f>IF(Orders!$K1417&lt;=50,"Low",IF(Orders!$K1417&gt;=200000,"High","Medium"))</f>
        <v>Medium</v>
      </c>
    </row>
    <row r="1418" spans="1:12" x14ac:dyDescent="0.35">
      <c r="A1418" s="11">
        <v>7550</v>
      </c>
      <c r="B1418" s="13" t="s">
        <v>3921</v>
      </c>
      <c r="C1418" s="14">
        <v>43713</v>
      </c>
      <c r="D1418" s="14">
        <v>43715</v>
      </c>
      <c r="E1418" s="13" t="s">
        <v>38</v>
      </c>
      <c r="F1418" s="13" t="s">
        <v>3692</v>
      </c>
      <c r="G1418" s="15" t="str">
        <f>INDEX(Table12[[#This Row],[State]],MATCH(Orders!F1418,Table12[[#This Row],[Customer ID]],0))</f>
        <v>Texas</v>
      </c>
      <c r="H1418" s="13" t="s">
        <v>3922</v>
      </c>
      <c r="I1418" s="15">
        <v>3</v>
      </c>
      <c r="J1418" s="13" t="s">
        <v>31</v>
      </c>
      <c r="K1418" s="16">
        <v>21204</v>
      </c>
      <c r="L1418" s="24" t="str">
        <f>IF(Orders!$K1418&lt;=50,"Low",IF(Orders!$K1418&gt;=200000,"High","Medium"))</f>
        <v>Medium</v>
      </c>
    </row>
    <row r="1419" spans="1:12" x14ac:dyDescent="0.35">
      <c r="A1419" s="12">
        <v>7591</v>
      </c>
      <c r="B1419" s="17" t="s">
        <v>3924</v>
      </c>
      <c r="C1419" s="18">
        <v>43713</v>
      </c>
      <c r="D1419" s="18">
        <v>43717</v>
      </c>
      <c r="E1419" s="17" t="s">
        <v>19</v>
      </c>
      <c r="F1419" s="17" t="s">
        <v>1210</v>
      </c>
      <c r="G1419" s="19" t="str">
        <f>INDEX(Table12[[#This Row],[State]],MATCH(Orders!F1419,Table12[[#This Row],[Customer ID]],0))</f>
        <v>Pennsylvania</v>
      </c>
      <c r="H1419" s="17" t="s">
        <v>3852</v>
      </c>
      <c r="I1419" s="19">
        <v>9</v>
      </c>
      <c r="J1419" s="17" t="s">
        <v>36</v>
      </c>
      <c r="K1419" s="10">
        <v>58248</v>
      </c>
      <c r="L1419" s="25" t="str">
        <f>IF(Orders!$K1419&lt;=50,"Low",IF(Orders!$K1419&gt;=200000,"High","Medium"))</f>
        <v>Medium</v>
      </c>
    </row>
    <row r="1420" spans="1:12" x14ac:dyDescent="0.35">
      <c r="A1420" s="11">
        <v>7592</v>
      </c>
      <c r="B1420" s="13" t="s">
        <v>3924</v>
      </c>
      <c r="C1420" s="14">
        <v>43713</v>
      </c>
      <c r="D1420" s="14">
        <v>43717</v>
      </c>
      <c r="E1420" s="13" t="s">
        <v>19</v>
      </c>
      <c r="F1420" s="13" t="s">
        <v>1210</v>
      </c>
      <c r="G1420" s="15" t="str">
        <f>INDEX(Table12[[#This Row],[State]],MATCH(Orders!F1420,Table12[[#This Row],[Customer ID]],0))</f>
        <v>Pennsylvania</v>
      </c>
      <c r="H1420" s="13" t="s">
        <v>2808</v>
      </c>
      <c r="I1420" s="15">
        <v>2</v>
      </c>
      <c r="J1420" s="13" t="s">
        <v>70</v>
      </c>
      <c r="K1420" s="16">
        <v>71246</v>
      </c>
      <c r="L1420" s="24" t="str">
        <f>IF(Orders!$K1420&lt;=50,"Low",IF(Orders!$K1420&gt;=200000,"High","Medium"))</f>
        <v>Medium</v>
      </c>
    </row>
    <row r="1421" spans="1:12" x14ac:dyDescent="0.35">
      <c r="A1421" s="12">
        <v>7593</v>
      </c>
      <c r="B1421" s="17" t="s">
        <v>3924</v>
      </c>
      <c r="C1421" s="18">
        <v>43713</v>
      </c>
      <c r="D1421" s="18">
        <v>43717</v>
      </c>
      <c r="E1421" s="17" t="s">
        <v>19</v>
      </c>
      <c r="F1421" s="17" t="s">
        <v>1210</v>
      </c>
      <c r="G1421" s="19" t="str">
        <f>INDEX(Table12[[#This Row],[State]],MATCH(Orders!F1421,Table12[[#This Row],[Customer ID]],0))</f>
        <v>Pennsylvania</v>
      </c>
      <c r="H1421" s="17" t="s">
        <v>3926</v>
      </c>
      <c r="I1421" s="19">
        <v>3</v>
      </c>
      <c r="J1421" s="17" t="s">
        <v>36</v>
      </c>
      <c r="K1421" s="10">
        <v>7872</v>
      </c>
      <c r="L1421" s="25" t="str">
        <f>IF(Orders!$K1421&lt;=50,"Low",IF(Orders!$K1421&gt;=200000,"High","Medium"))</f>
        <v>Medium</v>
      </c>
    </row>
    <row r="1422" spans="1:12" x14ac:dyDescent="0.35">
      <c r="A1422" s="11">
        <v>7594</v>
      </c>
      <c r="B1422" s="13" t="s">
        <v>3924</v>
      </c>
      <c r="C1422" s="14">
        <v>43713</v>
      </c>
      <c r="D1422" s="14">
        <v>43717</v>
      </c>
      <c r="E1422" s="13" t="s">
        <v>19</v>
      </c>
      <c r="F1422" s="13" t="s">
        <v>1210</v>
      </c>
      <c r="G1422" s="15" t="str">
        <f>INDEX(Table12[[#This Row],[State]],MATCH(Orders!F1422,Table12[[#This Row],[Customer ID]],0))</f>
        <v>Pennsylvania</v>
      </c>
      <c r="H1422" s="13" t="s">
        <v>1064</v>
      </c>
      <c r="I1422" s="15">
        <v>3</v>
      </c>
      <c r="J1422" s="13" t="s">
        <v>70</v>
      </c>
      <c r="K1422" s="16">
        <v>887271</v>
      </c>
      <c r="L1422" s="24" t="str">
        <f>IF(Orders!$K1422&lt;=50,"Low",IF(Orders!$K1422&gt;=200000,"High","Medium"))</f>
        <v>High</v>
      </c>
    </row>
    <row r="1423" spans="1:12" x14ac:dyDescent="0.35">
      <c r="A1423" s="12">
        <v>9142</v>
      </c>
      <c r="B1423" s="17" t="s">
        <v>3928</v>
      </c>
      <c r="C1423" s="18">
        <v>43713</v>
      </c>
      <c r="D1423" s="18">
        <v>43715</v>
      </c>
      <c r="E1423" s="17" t="s">
        <v>38</v>
      </c>
      <c r="F1423" s="17" t="s">
        <v>3929</v>
      </c>
      <c r="G1423" s="19" t="str">
        <f>INDEX(Table12[[#This Row],[State]],MATCH(Orders!F1423,Table12[[#This Row],[Customer ID]],0))</f>
        <v>New York</v>
      </c>
      <c r="H1423" s="17" t="s">
        <v>2070</v>
      </c>
      <c r="I1423" s="19">
        <v>4</v>
      </c>
      <c r="J1423" s="17" t="s">
        <v>70</v>
      </c>
      <c r="K1423" s="10">
        <v>43.6</v>
      </c>
      <c r="L1423" s="25" t="str">
        <f>IF(Orders!$K1423&lt;=50,"Low",IF(Orders!$K1423&gt;=200000,"High","Medium"))</f>
        <v>Low</v>
      </c>
    </row>
    <row r="1424" spans="1:12" x14ac:dyDescent="0.35">
      <c r="A1424" s="11">
        <v>99</v>
      </c>
      <c r="B1424" s="13" t="s">
        <v>3931</v>
      </c>
      <c r="C1424" s="14">
        <v>43714</v>
      </c>
      <c r="D1424" s="14">
        <v>43719</v>
      </c>
      <c r="E1424" s="13" t="s">
        <v>19</v>
      </c>
      <c r="F1424" s="13" t="s">
        <v>3932</v>
      </c>
      <c r="G1424" s="15" t="str">
        <f>INDEX(Table12[[#This Row],[State]],MATCH(Orders!F1424,Table12[[#This Row],[Customer ID]],0))</f>
        <v>Minnesota</v>
      </c>
      <c r="H1424" s="13" t="s">
        <v>3935</v>
      </c>
      <c r="I1424" s="15">
        <v>6</v>
      </c>
      <c r="J1424" s="13" t="s">
        <v>36</v>
      </c>
      <c r="K1424" s="16">
        <v>77.88</v>
      </c>
      <c r="L1424" s="24" t="str">
        <f>IF(Orders!$K1424&lt;=50,"Low",IF(Orders!$K1424&gt;=200000,"High","Medium"))</f>
        <v>Medium</v>
      </c>
    </row>
    <row r="1425" spans="1:12" x14ac:dyDescent="0.35">
      <c r="A1425" s="12">
        <v>1042</v>
      </c>
      <c r="B1425" s="17" t="s">
        <v>3937</v>
      </c>
      <c r="C1425" s="18">
        <v>43714</v>
      </c>
      <c r="D1425" s="18">
        <v>43717</v>
      </c>
      <c r="E1425" s="17" t="s">
        <v>94</v>
      </c>
      <c r="F1425" s="17" t="s">
        <v>3938</v>
      </c>
      <c r="G1425" s="19" t="str">
        <f>INDEX(Table12[[#This Row],[State]],MATCH(Orders!F1425,Table12[[#This Row],[Customer ID]],0))</f>
        <v>New York</v>
      </c>
      <c r="H1425" s="17" t="s">
        <v>546</v>
      </c>
      <c r="I1425" s="19">
        <v>2</v>
      </c>
      <c r="J1425" s="17" t="s">
        <v>31</v>
      </c>
      <c r="K1425" s="10">
        <v>31.86</v>
      </c>
      <c r="L1425" s="25" t="str">
        <f>IF(Orders!$K1425&lt;=50,"Low",IF(Orders!$K1425&gt;=200000,"High","Medium"))</f>
        <v>Low</v>
      </c>
    </row>
    <row r="1426" spans="1:12" x14ac:dyDescent="0.35">
      <c r="A1426" s="11">
        <v>1043</v>
      </c>
      <c r="B1426" s="13" t="s">
        <v>3937</v>
      </c>
      <c r="C1426" s="14">
        <v>43714</v>
      </c>
      <c r="D1426" s="14">
        <v>43717</v>
      </c>
      <c r="E1426" s="13" t="s">
        <v>94</v>
      </c>
      <c r="F1426" s="13" t="s">
        <v>3938</v>
      </c>
      <c r="G1426" s="15" t="str">
        <f>INDEX(Table12[[#This Row],[State]],MATCH(Orders!F1426,Table12[[#This Row],[Customer ID]],0))</f>
        <v>New York</v>
      </c>
      <c r="H1426" s="13" t="s">
        <v>2958</v>
      </c>
      <c r="I1426" s="15">
        <v>3</v>
      </c>
      <c r="J1426" s="13" t="s">
        <v>36</v>
      </c>
      <c r="K1426" s="16">
        <v>722352</v>
      </c>
      <c r="L1426" s="24" t="str">
        <f>IF(Orders!$K1426&lt;=50,"Low",IF(Orders!$K1426&gt;=200000,"High","Medium"))</f>
        <v>High</v>
      </c>
    </row>
    <row r="1427" spans="1:12" x14ac:dyDescent="0.35">
      <c r="A1427" s="12">
        <v>2686</v>
      </c>
      <c r="B1427" s="17" t="s">
        <v>3940</v>
      </c>
      <c r="C1427" s="18">
        <v>43714</v>
      </c>
      <c r="D1427" s="18">
        <v>43719</v>
      </c>
      <c r="E1427" s="17" t="s">
        <v>19</v>
      </c>
      <c r="F1427" s="17" t="s">
        <v>3941</v>
      </c>
      <c r="G1427" s="19" t="str">
        <f>INDEX(Table12[[#This Row],[State]],MATCH(Orders!F1427,Table12[[#This Row],[Customer ID]],0))</f>
        <v>North Carolina</v>
      </c>
      <c r="H1427" s="17" t="s">
        <v>1092</v>
      </c>
      <c r="I1427" s="19">
        <v>3</v>
      </c>
      <c r="J1427" s="17" t="s">
        <v>70</v>
      </c>
      <c r="K1427" s="10">
        <v>95952</v>
      </c>
      <c r="L1427" s="25" t="str">
        <f>IF(Orders!$K1427&lt;=50,"Low",IF(Orders!$K1427&gt;=200000,"High","Medium"))</f>
        <v>Medium</v>
      </c>
    </row>
    <row r="1428" spans="1:12" x14ac:dyDescent="0.35">
      <c r="A1428" s="11">
        <v>2687</v>
      </c>
      <c r="B1428" s="13" t="s">
        <v>3940</v>
      </c>
      <c r="C1428" s="14">
        <v>43714</v>
      </c>
      <c r="D1428" s="14">
        <v>43719</v>
      </c>
      <c r="E1428" s="13" t="s">
        <v>19</v>
      </c>
      <c r="F1428" s="13" t="s">
        <v>3941</v>
      </c>
      <c r="G1428" s="15" t="str">
        <f>INDEX(Table12[[#This Row],[State]],MATCH(Orders!F1428,Table12[[#This Row],[Customer ID]],0))</f>
        <v>North Carolina</v>
      </c>
      <c r="H1428" s="13" t="s">
        <v>3053</v>
      </c>
      <c r="I1428" s="15">
        <v>2</v>
      </c>
      <c r="J1428" s="13" t="s">
        <v>31</v>
      </c>
      <c r="K1428" s="16">
        <v>3204</v>
      </c>
      <c r="L1428" s="24" t="str">
        <f>IF(Orders!$K1428&lt;=50,"Low",IF(Orders!$K1428&gt;=200000,"High","Medium"))</f>
        <v>Medium</v>
      </c>
    </row>
    <row r="1429" spans="1:12" x14ac:dyDescent="0.35">
      <c r="A1429" s="12">
        <v>4514</v>
      </c>
      <c r="B1429" s="17" t="s">
        <v>3944</v>
      </c>
      <c r="C1429" s="18">
        <v>43714</v>
      </c>
      <c r="D1429" s="18">
        <v>43716</v>
      </c>
      <c r="E1429" s="17" t="s">
        <v>38</v>
      </c>
      <c r="F1429" s="17" t="s">
        <v>3729</v>
      </c>
      <c r="G1429" s="19" t="str">
        <f>INDEX(Table12[[#This Row],[State]],MATCH(Orders!F1429,Table12[[#This Row],[Customer ID]],0))</f>
        <v>Texas</v>
      </c>
      <c r="H1429" s="17" t="s">
        <v>3945</v>
      </c>
      <c r="I1429" s="19">
        <v>1</v>
      </c>
      <c r="J1429" s="17" t="s">
        <v>36</v>
      </c>
      <c r="K1429" s="10">
        <v>10784</v>
      </c>
      <c r="L1429" s="25" t="str">
        <f>IF(Orders!$K1429&lt;=50,"Low",IF(Orders!$K1429&gt;=200000,"High","Medium"))</f>
        <v>Medium</v>
      </c>
    </row>
    <row r="1430" spans="1:12" x14ac:dyDescent="0.35">
      <c r="A1430" s="11">
        <v>5352</v>
      </c>
      <c r="B1430" s="13" t="s">
        <v>3947</v>
      </c>
      <c r="C1430" s="14">
        <v>43714</v>
      </c>
      <c r="D1430" s="14">
        <v>43720</v>
      </c>
      <c r="E1430" s="13" t="s">
        <v>19</v>
      </c>
      <c r="F1430" s="13" t="s">
        <v>1372</v>
      </c>
      <c r="G1430" s="15" t="str">
        <f>INDEX(Table12[[#This Row],[State]],MATCH(Orders!F1430,Table12[[#This Row],[Customer ID]],0))</f>
        <v>Texas</v>
      </c>
      <c r="H1430" s="13" t="s">
        <v>3279</v>
      </c>
      <c r="I1430" s="15">
        <v>4</v>
      </c>
      <c r="J1430" s="13" t="s">
        <v>70</v>
      </c>
      <c r="K1430" s="16">
        <v>41.92</v>
      </c>
      <c r="L1430" s="24" t="str">
        <f>IF(Orders!$K1430&lt;=50,"Low",IF(Orders!$K1430&gt;=200000,"High","Medium"))</f>
        <v>Low</v>
      </c>
    </row>
    <row r="1431" spans="1:12" x14ac:dyDescent="0.35">
      <c r="A1431" s="12">
        <v>5353</v>
      </c>
      <c r="B1431" s="17" t="s">
        <v>3947</v>
      </c>
      <c r="C1431" s="18">
        <v>43714</v>
      </c>
      <c r="D1431" s="18">
        <v>43720</v>
      </c>
      <c r="E1431" s="17" t="s">
        <v>19</v>
      </c>
      <c r="F1431" s="17" t="s">
        <v>1372</v>
      </c>
      <c r="G1431" s="19" t="str">
        <f>INDEX(Table12[[#This Row],[State]],MATCH(Orders!F1431,Table12[[#This Row],[Customer ID]],0))</f>
        <v>Texas</v>
      </c>
      <c r="H1431" s="17" t="s">
        <v>3948</v>
      </c>
      <c r="I1431" s="19">
        <v>2</v>
      </c>
      <c r="J1431" s="17" t="s">
        <v>36</v>
      </c>
      <c r="K1431" s="10">
        <v>329584</v>
      </c>
      <c r="L1431" s="25" t="str">
        <f>IF(Orders!$K1431&lt;=50,"Low",IF(Orders!$K1431&gt;=200000,"High","Medium"))</f>
        <v>High</v>
      </c>
    </row>
    <row r="1432" spans="1:12" x14ac:dyDescent="0.35">
      <c r="A1432" s="11">
        <v>399</v>
      </c>
      <c r="B1432" s="13" t="s">
        <v>3950</v>
      </c>
      <c r="C1432" s="14">
        <v>43716</v>
      </c>
      <c r="D1432" s="14">
        <v>43718</v>
      </c>
      <c r="E1432" s="13" t="s">
        <v>94</v>
      </c>
      <c r="F1432" s="13" t="s">
        <v>188</v>
      </c>
      <c r="G1432" s="15" t="str">
        <f>INDEX(Table12[[#This Row],[State]],MATCH(Orders!F1432,Table12[[#This Row],[Customer ID]],0))</f>
        <v>Texas</v>
      </c>
      <c r="H1432" s="13" t="s">
        <v>1836</v>
      </c>
      <c r="I1432" s="15">
        <v>3</v>
      </c>
      <c r="J1432" s="13" t="s">
        <v>36</v>
      </c>
      <c r="K1432" s="16">
        <v>35952</v>
      </c>
      <c r="L1432" s="24" t="str">
        <f>IF(Orders!$K1432&lt;=50,"Low",IF(Orders!$K1432&gt;=200000,"High","Medium"))</f>
        <v>Medium</v>
      </c>
    </row>
    <row r="1433" spans="1:12" x14ac:dyDescent="0.35">
      <c r="A1433" s="12">
        <v>400</v>
      </c>
      <c r="B1433" s="17" t="s">
        <v>3950</v>
      </c>
      <c r="C1433" s="18">
        <v>43716</v>
      </c>
      <c r="D1433" s="18">
        <v>43718</v>
      </c>
      <c r="E1433" s="17" t="s">
        <v>94</v>
      </c>
      <c r="F1433" s="17" t="s">
        <v>188</v>
      </c>
      <c r="G1433" s="19" t="str">
        <f>INDEX(Table12[[#This Row],[State]],MATCH(Orders!F1433,Table12[[#This Row],[Customer ID]],0))</f>
        <v>Texas</v>
      </c>
      <c r="H1433" s="17" t="s">
        <v>3951</v>
      </c>
      <c r="I1433" s="19">
        <v>4</v>
      </c>
      <c r="J1433" s="17" t="s">
        <v>36</v>
      </c>
      <c r="K1433" s="10">
        <v>23962656</v>
      </c>
      <c r="L1433" s="25" t="str">
        <f>IF(Orders!$K1433&lt;=50,"Low",IF(Orders!$K1433&gt;=200000,"High","Medium"))</f>
        <v>High</v>
      </c>
    </row>
    <row r="1434" spans="1:12" x14ac:dyDescent="0.35">
      <c r="A1434" s="11">
        <v>401</v>
      </c>
      <c r="B1434" s="13" t="s">
        <v>3950</v>
      </c>
      <c r="C1434" s="14">
        <v>43716</v>
      </c>
      <c r="D1434" s="14">
        <v>43718</v>
      </c>
      <c r="E1434" s="13" t="s">
        <v>94</v>
      </c>
      <c r="F1434" s="13" t="s">
        <v>188</v>
      </c>
      <c r="G1434" s="15" t="str">
        <f>INDEX(Table12[[#This Row],[State]],MATCH(Orders!F1434,Table12[[#This Row],[Customer ID]],0))</f>
        <v>Texas</v>
      </c>
      <c r="H1434" s="13" t="s">
        <v>3953</v>
      </c>
      <c r="I1434" s="15">
        <v>4</v>
      </c>
      <c r="J1434" s="13" t="s">
        <v>36</v>
      </c>
      <c r="K1434" s="16">
        <v>131136</v>
      </c>
      <c r="L1434" s="24" t="str">
        <f>IF(Orders!$K1434&lt;=50,"Low",IF(Orders!$K1434&gt;=200000,"High","Medium"))</f>
        <v>Medium</v>
      </c>
    </row>
    <row r="1435" spans="1:12" x14ac:dyDescent="0.35">
      <c r="A1435" s="12">
        <v>402</v>
      </c>
      <c r="B1435" s="17" t="s">
        <v>3950</v>
      </c>
      <c r="C1435" s="18">
        <v>43716</v>
      </c>
      <c r="D1435" s="18">
        <v>43718</v>
      </c>
      <c r="E1435" s="17" t="s">
        <v>94</v>
      </c>
      <c r="F1435" s="17" t="s">
        <v>188</v>
      </c>
      <c r="G1435" s="19" t="str">
        <f>INDEX(Table12[[#This Row],[State]],MATCH(Orders!F1435,Table12[[#This Row],[Customer ID]],0))</f>
        <v>Texas</v>
      </c>
      <c r="H1435" s="17" t="s">
        <v>3470</v>
      </c>
      <c r="I1435" s="19">
        <v>2</v>
      </c>
      <c r="J1435" s="17" t="s">
        <v>31</v>
      </c>
      <c r="K1435" s="10">
        <v>57584</v>
      </c>
      <c r="L1435" s="25" t="str">
        <f>IF(Orders!$K1435&lt;=50,"Low",IF(Orders!$K1435&gt;=200000,"High","Medium"))</f>
        <v>Medium</v>
      </c>
    </row>
    <row r="1436" spans="1:12" x14ac:dyDescent="0.35">
      <c r="A1436" s="11">
        <v>2027</v>
      </c>
      <c r="B1436" s="13" t="s">
        <v>3955</v>
      </c>
      <c r="C1436" s="14">
        <v>43716</v>
      </c>
      <c r="D1436" s="14">
        <v>43718</v>
      </c>
      <c r="E1436" s="13" t="s">
        <v>94</v>
      </c>
      <c r="F1436" s="13" t="s">
        <v>1367</v>
      </c>
      <c r="G1436" s="15" t="str">
        <f>INDEX(Table12[[#This Row],[State]],MATCH(Orders!F1436,Table12[[#This Row],[Customer ID]],0))</f>
        <v>California</v>
      </c>
      <c r="H1436" s="13" t="s">
        <v>224</v>
      </c>
      <c r="I1436" s="15">
        <v>2</v>
      </c>
      <c r="J1436" s="13" t="s">
        <v>36</v>
      </c>
      <c r="K1436" s="16">
        <v>33024</v>
      </c>
      <c r="L1436" s="24" t="str">
        <f>IF(Orders!$K1436&lt;=50,"Low",IF(Orders!$K1436&gt;=200000,"High","Medium"))</f>
        <v>Medium</v>
      </c>
    </row>
    <row r="1437" spans="1:12" x14ac:dyDescent="0.35">
      <c r="A1437" s="12">
        <v>2028</v>
      </c>
      <c r="B1437" s="17" t="s">
        <v>3955</v>
      </c>
      <c r="C1437" s="18">
        <v>43716</v>
      </c>
      <c r="D1437" s="18">
        <v>43718</v>
      </c>
      <c r="E1437" s="17" t="s">
        <v>94</v>
      </c>
      <c r="F1437" s="17" t="s">
        <v>1367</v>
      </c>
      <c r="G1437" s="19" t="str">
        <f>INDEX(Table12[[#This Row],[State]],MATCH(Orders!F1437,Table12[[#This Row],[Customer ID]],0))</f>
        <v>California</v>
      </c>
      <c r="H1437" s="17" t="s">
        <v>2633</v>
      </c>
      <c r="I1437" s="19">
        <v>4</v>
      </c>
      <c r="J1437" s="17" t="s">
        <v>70</v>
      </c>
      <c r="K1437" s="10">
        <v>67136</v>
      </c>
      <c r="L1437" s="25" t="str">
        <f>IF(Orders!$K1437&lt;=50,"Low",IF(Orders!$K1437&gt;=200000,"High","Medium"))</f>
        <v>Medium</v>
      </c>
    </row>
    <row r="1438" spans="1:12" x14ac:dyDescent="0.35">
      <c r="A1438" s="11">
        <v>2544</v>
      </c>
      <c r="B1438" s="13" t="s">
        <v>3956</v>
      </c>
      <c r="C1438" s="14">
        <v>43716</v>
      </c>
      <c r="D1438" s="14">
        <v>43722</v>
      </c>
      <c r="E1438" s="13" t="s">
        <v>19</v>
      </c>
      <c r="F1438" s="13" t="s">
        <v>2232</v>
      </c>
      <c r="G1438" s="15" t="str">
        <f>INDEX(Table12[[#This Row],[State]],MATCH(Orders!F1438,Table12[[#This Row],[Customer ID]],0))</f>
        <v>Massachusetts</v>
      </c>
      <c r="H1438" s="13" t="s">
        <v>3957</v>
      </c>
      <c r="I1438" s="15">
        <v>3</v>
      </c>
      <c r="J1438" s="13" t="s">
        <v>70</v>
      </c>
      <c r="K1438" s="16">
        <v>173.94</v>
      </c>
      <c r="L1438" s="24" t="str">
        <f>IF(Orders!$K1438&lt;=50,"Low",IF(Orders!$K1438&gt;=200000,"High","Medium"))</f>
        <v>Medium</v>
      </c>
    </row>
    <row r="1439" spans="1:12" x14ac:dyDescent="0.35">
      <c r="A1439" s="12">
        <v>2545</v>
      </c>
      <c r="B1439" s="17" t="s">
        <v>3956</v>
      </c>
      <c r="C1439" s="18">
        <v>43716</v>
      </c>
      <c r="D1439" s="18">
        <v>43722</v>
      </c>
      <c r="E1439" s="17" t="s">
        <v>19</v>
      </c>
      <c r="F1439" s="17" t="s">
        <v>2232</v>
      </c>
      <c r="G1439" s="19" t="str">
        <f>INDEX(Table12[[#This Row],[State]],MATCH(Orders!F1439,Table12[[#This Row],[Customer ID]],0))</f>
        <v>Massachusetts</v>
      </c>
      <c r="H1439" s="17" t="s">
        <v>2766</v>
      </c>
      <c r="I1439" s="19">
        <v>4</v>
      </c>
      <c r="J1439" s="17" t="s">
        <v>36</v>
      </c>
      <c r="K1439" s="10">
        <v>14.76</v>
      </c>
      <c r="L1439" s="25" t="str">
        <f>IF(Orders!$K1439&lt;=50,"Low",IF(Orders!$K1439&gt;=200000,"High","Medium"))</f>
        <v>Low</v>
      </c>
    </row>
    <row r="1440" spans="1:12" x14ac:dyDescent="0.35">
      <c r="A1440" s="11">
        <v>2591</v>
      </c>
      <c r="B1440" s="13" t="s">
        <v>3959</v>
      </c>
      <c r="C1440" s="14">
        <v>43716</v>
      </c>
      <c r="D1440" s="14">
        <v>43722</v>
      </c>
      <c r="E1440" s="13" t="s">
        <v>19</v>
      </c>
      <c r="F1440" s="13" t="s">
        <v>439</v>
      </c>
      <c r="G1440" s="15" t="str">
        <f>INDEX(Table12[[#This Row],[State]],MATCH(Orders!F1440,Table12[[#This Row],[Customer ID]],0))</f>
        <v>Illinois</v>
      </c>
      <c r="H1440" s="13" t="s">
        <v>3922</v>
      </c>
      <c r="I1440" s="15">
        <v>2</v>
      </c>
      <c r="J1440" s="13" t="s">
        <v>36</v>
      </c>
      <c r="K1440" s="16">
        <v>14136</v>
      </c>
      <c r="L1440" s="24" t="str">
        <f>IF(Orders!$K1440&lt;=50,"Low",IF(Orders!$K1440&gt;=200000,"High","Medium"))</f>
        <v>Medium</v>
      </c>
    </row>
    <row r="1441" spans="1:12" x14ac:dyDescent="0.35">
      <c r="A1441" s="12">
        <v>2592</v>
      </c>
      <c r="B1441" s="17" t="s">
        <v>3959</v>
      </c>
      <c r="C1441" s="18">
        <v>43716</v>
      </c>
      <c r="D1441" s="18">
        <v>43722</v>
      </c>
      <c r="E1441" s="17" t="s">
        <v>19</v>
      </c>
      <c r="F1441" s="17" t="s">
        <v>439</v>
      </c>
      <c r="G1441" s="19" t="str">
        <f>INDEX(Table12[[#This Row],[State]],MATCH(Orders!F1441,Table12[[#This Row],[Customer ID]],0))</f>
        <v>Illinois</v>
      </c>
      <c r="H1441" s="17" t="s">
        <v>3558</v>
      </c>
      <c r="I1441" s="19">
        <v>3</v>
      </c>
      <c r="J1441" s="17" t="s">
        <v>70</v>
      </c>
      <c r="K1441" s="10">
        <v>601.47</v>
      </c>
      <c r="L1441" s="25" t="str">
        <f>IF(Orders!$K1441&lt;=50,"Low",IF(Orders!$K1441&gt;=200000,"High","Medium"))</f>
        <v>Medium</v>
      </c>
    </row>
    <row r="1442" spans="1:12" x14ac:dyDescent="0.35">
      <c r="A1442" s="11">
        <v>3005</v>
      </c>
      <c r="B1442" s="13" t="s">
        <v>3961</v>
      </c>
      <c r="C1442" s="14">
        <v>43716</v>
      </c>
      <c r="D1442" s="14">
        <v>43718</v>
      </c>
      <c r="E1442" s="13" t="s">
        <v>38</v>
      </c>
      <c r="F1442" s="13" t="s">
        <v>3962</v>
      </c>
      <c r="G1442" s="15" t="str">
        <f>INDEX(Table12[[#This Row],[State]],MATCH(Orders!F1442,Table12[[#This Row],[Customer ID]],0))</f>
        <v>New York</v>
      </c>
      <c r="H1442" s="13" t="s">
        <v>3964</v>
      </c>
      <c r="I1442" s="15">
        <v>1</v>
      </c>
      <c r="J1442" s="13" t="s">
        <v>70</v>
      </c>
      <c r="K1442" s="16">
        <v>207.48</v>
      </c>
      <c r="L1442" s="24" t="str">
        <f>IF(Orders!$K1442&lt;=50,"Low",IF(Orders!$K1442&gt;=200000,"High","Medium"))</f>
        <v>Medium</v>
      </c>
    </row>
    <row r="1443" spans="1:12" x14ac:dyDescent="0.35">
      <c r="A1443" s="12">
        <v>4393</v>
      </c>
      <c r="B1443" s="17" t="s">
        <v>3966</v>
      </c>
      <c r="C1443" s="18">
        <v>43716</v>
      </c>
      <c r="D1443" s="18">
        <v>43720</v>
      </c>
      <c r="E1443" s="17" t="s">
        <v>19</v>
      </c>
      <c r="F1443" s="17" t="s">
        <v>157</v>
      </c>
      <c r="G1443" s="19" t="str">
        <f>INDEX(Table12[[#This Row],[State]],MATCH(Orders!F1443,Table12[[#This Row],[Customer ID]],0))</f>
        <v>Texas</v>
      </c>
      <c r="H1443" s="17" t="s">
        <v>1287</v>
      </c>
      <c r="I1443" s="19">
        <v>2</v>
      </c>
      <c r="J1443" s="17" t="s">
        <v>70</v>
      </c>
      <c r="K1443" s="10">
        <v>70368</v>
      </c>
      <c r="L1443" s="25" t="str">
        <f>IF(Orders!$K1443&lt;=50,"Low",IF(Orders!$K1443&gt;=200000,"High","Medium"))</f>
        <v>Medium</v>
      </c>
    </row>
    <row r="1444" spans="1:12" x14ac:dyDescent="0.35">
      <c r="A1444" s="11">
        <v>4394</v>
      </c>
      <c r="B1444" s="13" t="s">
        <v>3966</v>
      </c>
      <c r="C1444" s="14">
        <v>43716</v>
      </c>
      <c r="D1444" s="14">
        <v>43720</v>
      </c>
      <c r="E1444" s="13" t="s">
        <v>19</v>
      </c>
      <c r="F1444" s="13" t="s">
        <v>157</v>
      </c>
      <c r="G1444" s="15" t="str">
        <f>INDEX(Table12[[#This Row],[State]],MATCH(Orders!F1444,Table12[[#This Row],[Customer ID]],0))</f>
        <v>Texas</v>
      </c>
      <c r="H1444" s="13" t="s">
        <v>3967</v>
      </c>
      <c r="I1444" s="15">
        <v>5</v>
      </c>
      <c r="J1444" s="13" t="s">
        <v>36</v>
      </c>
      <c r="K1444" s="16">
        <v>59.96</v>
      </c>
      <c r="L1444" s="24" t="str">
        <f>IF(Orders!$K1444&lt;=50,"Low",IF(Orders!$K1444&gt;=200000,"High","Medium"))</f>
        <v>Medium</v>
      </c>
    </row>
    <row r="1445" spans="1:12" x14ac:dyDescent="0.35">
      <c r="A1445" s="12">
        <v>5083</v>
      </c>
      <c r="B1445" s="17" t="s">
        <v>3969</v>
      </c>
      <c r="C1445" s="18">
        <v>43716</v>
      </c>
      <c r="D1445" s="18">
        <v>43720</v>
      </c>
      <c r="E1445" s="17" t="s">
        <v>19</v>
      </c>
      <c r="F1445" s="17" t="s">
        <v>1537</v>
      </c>
      <c r="G1445" s="19" t="str">
        <f>INDEX(Table12[[#This Row],[State]],MATCH(Orders!F1445,Table12[[#This Row],[Customer ID]],0))</f>
        <v>North Carolina</v>
      </c>
      <c r="H1445" s="17" t="s">
        <v>1588</v>
      </c>
      <c r="I1445" s="19">
        <v>4</v>
      </c>
      <c r="J1445" s="17" t="s">
        <v>31</v>
      </c>
      <c r="K1445" s="10">
        <v>35168</v>
      </c>
      <c r="L1445" s="25" t="str">
        <f>IF(Orders!$K1445&lt;=50,"Low",IF(Orders!$K1445&gt;=200000,"High","Medium"))</f>
        <v>Medium</v>
      </c>
    </row>
    <row r="1446" spans="1:12" x14ac:dyDescent="0.35">
      <c r="A1446" s="11">
        <v>5084</v>
      </c>
      <c r="B1446" s="13" t="s">
        <v>3969</v>
      </c>
      <c r="C1446" s="14">
        <v>43716</v>
      </c>
      <c r="D1446" s="14">
        <v>43720</v>
      </c>
      <c r="E1446" s="13" t="s">
        <v>19</v>
      </c>
      <c r="F1446" s="13" t="s">
        <v>1537</v>
      </c>
      <c r="G1446" s="15" t="str">
        <f>INDEX(Table12[[#This Row],[State]],MATCH(Orders!F1446,Table12[[#This Row],[Customer ID]],0))</f>
        <v>North Carolina</v>
      </c>
      <c r="H1446" s="13" t="s">
        <v>3970</v>
      </c>
      <c r="I1446" s="15">
        <v>3</v>
      </c>
      <c r="J1446" s="13" t="s">
        <v>36</v>
      </c>
      <c r="K1446" s="16">
        <v>64704</v>
      </c>
      <c r="L1446" s="24" t="str">
        <f>IF(Orders!$K1446&lt;=50,"Low",IF(Orders!$K1446&gt;=200000,"High","Medium"))</f>
        <v>Medium</v>
      </c>
    </row>
    <row r="1447" spans="1:12" x14ac:dyDescent="0.35">
      <c r="A1447" s="12">
        <v>6834</v>
      </c>
      <c r="B1447" s="17" t="s">
        <v>3972</v>
      </c>
      <c r="C1447" s="18">
        <v>43716</v>
      </c>
      <c r="D1447" s="18">
        <v>43716</v>
      </c>
      <c r="E1447" s="17" t="s">
        <v>208</v>
      </c>
      <c r="F1447" s="17" t="s">
        <v>3182</v>
      </c>
      <c r="G1447" s="19" t="str">
        <f>INDEX(Table12[[#This Row],[State]],MATCH(Orders!F1447,Table12[[#This Row],[Customer ID]],0))</f>
        <v>California</v>
      </c>
      <c r="H1447" s="17" t="s">
        <v>3973</v>
      </c>
      <c r="I1447" s="19">
        <v>1</v>
      </c>
      <c r="J1447" s="17" t="s">
        <v>70</v>
      </c>
      <c r="K1447" s="10">
        <v>146.04</v>
      </c>
      <c r="L1447" s="25" t="str">
        <f>IF(Orders!$K1447&lt;=50,"Low",IF(Orders!$K1447&gt;=200000,"High","Medium"))</f>
        <v>Medium</v>
      </c>
    </row>
    <row r="1448" spans="1:12" x14ac:dyDescent="0.35">
      <c r="A1448" s="11">
        <v>7401</v>
      </c>
      <c r="B1448" s="13" t="s">
        <v>3975</v>
      </c>
      <c r="C1448" s="14">
        <v>43716</v>
      </c>
      <c r="D1448" s="14">
        <v>43721</v>
      </c>
      <c r="E1448" s="13" t="s">
        <v>19</v>
      </c>
      <c r="F1448" s="13" t="s">
        <v>3484</v>
      </c>
      <c r="G1448" s="15" t="str">
        <f>INDEX(Table12[[#This Row],[State]],MATCH(Orders!F1448,Table12[[#This Row],[Customer ID]],0))</f>
        <v>Washington</v>
      </c>
      <c r="H1448" s="13" t="s">
        <v>2973</v>
      </c>
      <c r="I1448" s="15">
        <v>1</v>
      </c>
      <c r="J1448" s="13" t="s">
        <v>70</v>
      </c>
      <c r="K1448" s="16">
        <v>43.13</v>
      </c>
      <c r="L1448" s="24" t="str">
        <f>IF(Orders!$K1448&lt;=50,"Low",IF(Orders!$K1448&gt;=200000,"High","Medium"))</f>
        <v>Low</v>
      </c>
    </row>
    <row r="1449" spans="1:12" x14ac:dyDescent="0.35">
      <c r="A1449" s="12">
        <v>7402</v>
      </c>
      <c r="B1449" s="17" t="s">
        <v>3975</v>
      </c>
      <c r="C1449" s="18">
        <v>43716</v>
      </c>
      <c r="D1449" s="18">
        <v>43721</v>
      </c>
      <c r="E1449" s="17" t="s">
        <v>19</v>
      </c>
      <c r="F1449" s="17" t="s">
        <v>3484</v>
      </c>
      <c r="G1449" s="19" t="str">
        <f>INDEX(Table12[[#This Row],[State]],MATCH(Orders!F1449,Table12[[#This Row],[Customer ID]],0))</f>
        <v>Washington</v>
      </c>
      <c r="H1449" s="17" t="s">
        <v>3678</v>
      </c>
      <c r="I1449" s="19">
        <v>7</v>
      </c>
      <c r="J1449" s="17" t="s">
        <v>31</v>
      </c>
      <c r="K1449" s="10">
        <v>30.87</v>
      </c>
      <c r="L1449" s="25" t="str">
        <f>IF(Orders!$K1449&lt;=50,"Low",IF(Orders!$K1449&gt;=200000,"High","Medium"))</f>
        <v>Low</v>
      </c>
    </row>
    <row r="1450" spans="1:12" x14ac:dyDescent="0.35">
      <c r="A1450" s="11">
        <v>7464</v>
      </c>
      <c r="B1450" s="13" t="s">
        <v>3976</v>
      </c>
      <c r="C1450" s="14">
        <v>43716</v>
      </c>
      <c r="D1450" s="14">
        <v>43723</v>
      </c>
      <c r="E1450" s="13" t="s">
        <v>19</v>
      </c>
      <c r="F1450" s="13" t="s">
        <v>2514</v>
      </c>
      <c r="G1450" s="15" t="str">
        <f>INDEX(Table12[[#This Row],[State]],MATCH(Orders!F1450,Table12[[#This Row],[Customer ID]],0))</f>
        <v>California</v>
      </c>
      <c r="H1450" s="13" t="s">
        <v>3101</v>
      </c>
      <c r="I1450" s="15">
        <v>2</v>
      </c>
      <c r="J1450" s="13" t="s">
        <v>36</v>
      </c>
      <c r="K1450" s="16">
        <v>14.88</v>
      </c>
      <c r="L1450" s="24" t="str">
        <f>IF(Orders!$K1450&lt;=50,"Low",IF(Orders!$K1450&gt;=200000,"High","Medium"))</f>
        <v>Low</v>
      </c>
    </row>
    <row r="1451" spans="1:12" x14ac:dyDescent="0.35">
      <c r="A1451" s="12">
        <v>7465</v>
      </c>
      <c r="B1451" s="17" t="s">
        <v>3976</v>
      </c>
      <c r="C1451" s="18">
        <v>43716</v>
      </c>
      <c r="D1451" s="18">
        <v>43723</v>
      </c>
      <c r="E1451" s="17" t="s">
        <v>19</v>
      </c>
      <c r="F1451" s="17" t="s">
        <v>2514</v>
      </c>
      <c r="G1451" s="19" t="str">
        <f>INDEX(Table12[[#This Row],[State]],MATCH(Orders!F1451,Table12[[#This Row],[Customer ID]],0))</f>
        <v>California</v>
      </c>
      <c r="H1451" s="17" t="s">
        <v>2719</v>
      </c>
      <c r="I1451" s="19">
        <v>8</v>
      </c>
      <c r="J1451" s="17" t="s">
        <v>31</v>
      </c>
      <c r="K1451" s="10">
        <v>34.24</v>
      </c>
      <c r="L1451" s="25" t="str">
        <f>IF(Orders!$K1451&lt;=50,"Low",IF(Orders!$K1451&gt;=200000,"High","Medium"))</f>
        <v>Low</v>
      </c>
    </row>
    <row r="1452" spans="1:12" x14ac:dyDescent="0.35">
      <c r="A1452" s="11">
        <v>7466</v>
      </c>
      <c r="B1452" s="13" t="s">
        <v>3976</v>
      </c>
      <c r="C1452" s="14">
        <v>43716</v>
      </c>
      <c r="D1452" s="14">
        <v>43723</v>
      </c>
      <c r="E1452" s="13" t="s">
        <v>19</v>
      </c>
      <c r="F1452" s="13" t="s">
        <v>2514</v>
      </c>
      <c r="G1452" s="15" t="str">
        <f>INDEX(Table12[[#This Row],[State]],MATCH(Orders!F1452,Table12[[#This Row],[Customer ID]],0))</f>
        <v>California</v>
      </c>
      <c r="H1452" s="13" t="s">
        <v>929</v>
      </c>
      <c r="I1452" s="15">
        <v>2</v>
      </c>
      <c r="J1452" s="13" t="s">
        <v>36</v>
      </c>
      <c r="K1452" s="16">
        <v>261.74</v>
      </c>
      <c r="L1452" s="24" t="str">
        <f>IF(Orders!$K1452&lt;=50,"Low",IF(Orders!$K1452&gt;=200000,"High","Medium"))</f>
        <v>Medium</v>
      </c>
    </row>
    <row r="1453" spans="1:12" x14ac:dyDescent="0.35">
      <c r="A1453" s="12">
        <v>992</v>
      </c>
      <c r="B1453" s="17" t="s">
        <v>3978</v>
      </c>
      <c r="C1453" s="18">
        <v>43717</v>
      </c>
      <c r="D1453" s="18">
        <v>43719</v>
      </c>
      <c r="E1453" s="17" t="s">
        <v>38</v>
      </c>
      <c r="F1453" s="17" t="s">
        <v>3979</v>
      </c>
      <c r="G1453" s="19" t="str">
        <f>INDEX(Table12[[#This Row],[State]],MATCH(Orders!F1453,Table12[[#This Row],[Customer ID]],0))</f>
        <v>New York</v>
      </c>
      <c r="H1453" s="17" t="s">
        <v>1028</v>
      </c>
      <c r="I1453" s="19">
        <v>2</v>
      </c>
      <c r="J1453" s="17" t="s">
        <v>31</v>
      </c>
      <c r="K1453" s="10">
        <v>14624</v>
      </c>
      <c r="L1453" s="25" t="str">
        <f>IF(Orders!$K1453&lt;=50,"Low",IF(Orders!$K1453&gt;=200000,"High","Medium"))</f>
        <v>Medium</v>
      </c>
    </row>
    <row r="1454" spans="1:12" x14ac:dyDescent="0.35">
      <c r="A1454" s="11">
        <v>2995</v>
      </c>
      <c r="B1454" s="13" t="s">
        <v>3981</v>
      </c>
      <c r="C1454" s="14">
        <v>43717</v>
      </c>
      <c r="D1454" s="14">
        <v>43721</v>
      </c>
      <c r="E1454" s="13" t="s">
        <v>94</v>
      </c>
      <c r="F1454" s="13" t="s">
        <v>2408</v>
      </c>
      <c r="G1454" s="15" t="str">
        <f>INDEX(Table12[[#This Row],[State]],MATCH(Orders!F1454,Table12[[#This Row],[Customer ID]],0))</f>
        <v>California</v>
      </c>
      <c r="H1454" s="13" t="s">
        <v>3983</v>
      </c>
      <c r="I1454" s="15">
        <v>4</v>
      </c>
      <c r="J1454" s="13" t="s">
        <v>31</v>
      </c>
      <c r="K1454" s="16">
        <v>55.36</v>
      </c>
      <c r="L1454" s="24" t="str">
        <f>IF(Orders!$K1454&lt;=50,"Low",IF(Orders!$K1454&gt;=200000,"High","Medium"))</f>
        <v>Medium</v>
      </c>
    </row>
    <row r="1455" spans="1:12" x14ac:dyDescent="0.35">
      <c r="A1455" s="12">
        <v>3568</v>
      </c>
      <c r="B1455" s="17" t="s">
        <v>3985</v>
      </c>
      <c r="C1455" s="18">
        <v>43717</v>
      </c>
      <c r="D1455" s="18">
        <v>43722</v>
      </c>
      <c r="E1455" s="17" t="s">
        <v>94</v>
      </c>
      <c r="F1455" s="17" t="s">
        <v>1319</v>
      </c>
      <c r="G1455" s="19" t="str">
        <f>INDEX(Table12[[#This Row],[State]],MATCH(Orders!F1455,Table12[[#This Row],[Customer ID]],0))</f>
        <v>Texas</v>
      </c>
      <c r="H1455" s="17" t="s">
        <v>3986</v>
      </c>
      <c r="I1455" s="19">
        <v>4</v>
      </c>
      <c r="J1455" s="17" t="s">
        <v>70</v>
      </c>
      <c r="K1455" s="10">
        <v>15008</v>
      </c>
      <c r="L1455" s="25" t="str">
        <f>IF(Orders!$K1455&lt;=50,"Low",IF(Orders!$K1455&gt;=200000,"High","Medium"))</f>
        <v>Medium</v>
      </c>
    </row>
    <row r="1456" spans="1:12" x14ac:dyDescent="0.35">
      <c r="A1456" s="11">
        <v>1619</v>
      </c>
      <c r="B1456" s="13" t="s">
        <v>3988</v>
      </c>
      <c r="C1456" s="14">
        <v>43718</v>
      </c>
      <c r="D1456" s="14">
        <v>43722</v>
      </c>
      <c r="E1456" s="13" t="s">
        <v>94</v>
      </c>
      <c r="F1456" s="13" t="s">
        <v>3989</v>
      </c>
      <c r="G1456" s="15" t="str">
        <f>INDEX(Table12[[#This Row],[State]],MATCH(Orders!F1456,Table12[[#This Row],[Customer ID]],0))</f>
        <v>New York</v>
      </c>
      <c r="H1456" s="13" t="s">
        <v>3991</v>
      </c>
      <c r="I1456" s="15">
        <v>2</v>
      </c>
      <c r="J1456" s="13" t="s">
        <v>36</v>
      </c>
      <c r="K1456" s="16">
        <v>59.48</v>
      </c>
      <c r="L1456" s="24" t="str">
        <f>IF(Orders!$K1456&lt;=50,"Low",IF(Orders!$K1456&gt;=200000,"High","Medium"))</f>
        <v>Medium</v>
      </c>
    </row>
    <row r="1457" spans="1:12" x14ac:dyDescent="0.35">
      <c r="A1457" s="12">
        <v>1620</v>
      </c>
      <c r="B1457" s="17" t="s">
        <v>3988</v>
      </c>
      <c r="C1457" s="18">
        <v>43718</v>
      </c>
      <c r="D1457" s="18">
        <v>43722</v>
      </c>
      <c r="E1457" s="17" t="s">
        <v>94</v>
      </c>
      <c r="F1457" s="17" t="s">
        <v>3989</v>
      </c>
      <c r="G1457" s="19" t="str">
        <f>INDEX(Table12[[#This Row],[State]],MATCH(Orders!F1457,Table12[[#This Row],[Customer ID]],0))</f>
        <v>New York</v>
      </c>
      <c r="H1457" s="17" t="s">
        <v>2317</v>
      </c>
      <c r="I1457" s="19">
        <v>1</v>
      </c>
      <c r="J1457" s="17" t="s">
        <v>31</v>
      </c>
      <c r="K1457" s="10">
        <v>6.69</v>
      </c>
      <c r="L1457" s="25" t="str">
        <f>IF(Orders!$K1457&lt;=50,"Low",IF(Orders!$K1457&gt;=200000,"High","Medium"))</f>
        <v>Low</v>
      </c>
    </row>
    <row r="1458" spans="1:12" x14ac:dyDescent="0.35">
      <c r="A1458" s="11">
        <v>2206</v>
      </c>
      <c r="B1458" s="13" t="s">
        <v>3993</v>
      </c>
      <c r="C1458" s="14">
        <v>43718</v>
      </c>
      <c r="D1458" s="14">
        <v>43720</v>
      </c>
      <c r="E1458" s="13" t="s">
        <v>94</v>
      </c>
      <c r="F1458" s="13" t="s">
        <v>2738</v>
      </c>
      <c r="G1458" s="15" t="str">
        <f>INDEX(Table12[[#This Row],[State]],MATCH(Orders!F1458,Table12[[#This Row],[Customer ID]],0))</f>
        <v>Tennessee</v>
      </c>
      <c r="H1458" s="13" t="s">
        <v>3391</v>
      </c>
      <c r="I1458" s="15">
        <v>3</v>
      </c>
      <c r="J1458" s="13" t="s">
        <v>70</v>
      </c>
      <c r="K1458" s="16">
        <v>67.56</v>
      </c>
      <c r="L1458" s="24" t="str">
        <f>IF(Orders!$K1458&lt;=50,"Low",IF(Orders!$K1458&gt;=200000,"High","Medium"))</f>
        <v>Medium</v>
      </c>
    </row>
    <row r="1459" spans="1:12" x14ac:dyDescent="0.35">
      <c r="A1459" s="12">
        <v>2494</v>
      </c>
      <c r="B1459" s="17" t="s">
        <v>3995</v>
      </c>
      <c r="C1459" s="18">
        <v>43718</v>
      </c>
      <c r="D1459" s="18">
        <v>43722</v>
      </c>
      <c r="E1459" s="17" t="s">
        <v>94</v>
      </c>
      <c r="F1459" s="17" t="s">
        <v>3996</v>
      </c>
      <c r="G1459" s="19" t="str">
        <f>INDEX(Table12[[#This Row],[State]],MATCH(Orders!F1459,Table12[[#This Row],[Customer ID]],0))</f>
        <v>Texas</v>
      </c>
      <c r="H1459" s="17" t="s">
        <v>1493</v>
      </c>
      <c r="I1459" s="19">
        <v>5</v>
      </c>
      <c r="J1459" s="17" t="s">
        <v>31</v>
      </c>
      <c r="K1459" s="10">
        <v>300.93</v>
      </c>
      <c r="L1459" s="25" t="str">
        <f>IF(Orders!$K1459&lt;=50,"Low",IF(Orders!$K1459&gt;=200000,"High","Medium"))</f>
        <v>Medium</v>
      </c>
    </row>
    <row r="1460" spans="1:12" x14ac:dyDescent="0.35">
      <c r="A1460" s="11">
        <v>2495</v>
      </c>
      <c r="B1460" s="13" t="s">
        <v>3995</v>
      </c>
      <c r="C1460" s="14">
        <v>43718</v>
      </c>
      <c r="D1460" s="14">
        <v>43722</v>
      </c>
      <c r="E1460" s="13" t="s">
        <v>94</v>
      </c>
      <c r="F1460" s="13" t="s">
        <v>3996</v>
      </c>
      <c r="G1460" s="15" t="str">
        <f>INDEX(Table12[[#This Row],[State]],MATCH(Orders!F1460,Table12[[#This Row],[Customer ID]],0))</f>
        <v>Texas</v>
      </c>
      <c r="H1460" s="13" t="s">
        <v>789</v>
      </c>
      <c r="I1460" s="15">
        <v>5</v>
      </c>
      <c r="J1460" s="13" t="s">
        <v>31</v>
      </c>
      <c r="K1460" s="16">
        <v>719.96</v>
      </c>
      <c r="L1460" s="24" t="str">
        <f>IF(Orders!$K1460&lt;=50,"Low",IF(Orders!$K1460&gt;=200000,"High","Medium"))</f>
        <v>Medium</v>
      </c>
    </row>
    <row r="1461" spans="1:12" x14ac:dyDescent="0.35">
      <c r="A1461" s="12">
        <v>6707</v>
      </c>
      <c r="B1461" s="17" t="s">
        <v>3998</v>
      </c>
      <c r="C1461" s="18">
        <v>43718</v>
      </c>
      <c r="D1461" s="18">
        <v>43723</v>
      </c>
      <c r="E1461" s="17" t="s">
        <v>19</v>
      </c>
      <c r="F1461" s="17" t="s">
        <v>2966</v>
      </c>
      <c r="G1461" s="19" t="str">
        <f>INDEX(Table12[[#This Row],[State]],MATCH(Orders!F1461,Table12[[#This Row],[Customer ID]],0))</f>
        <v>Florida</v>
      </c>
      <c r="H1461" s="17" t="s">
        <v>3868</v>
      </c>
      <c r="I1461" s="19">
        <v>7</v>
      </c>
      <c r="J1461" s="17" t="s">
        <v>31</v>
      </c>
      <c r="K1461" s="10">
        <v>519.67999999999995</v>
      </c>
      <c r="L1461" s="25" t="str">
        <f>IF(Orders!$K1461&lt;=50,"Low",IF(Orders!$K1461&gt;=200000,"High","Medium"))</f>
        <v>Medium</v>
      </c>
    </row>
    <row r="1462" spans="1:12" x14ac:dyDescent="0.35">
      <c r="A1462" s="11">
        <v>8615</v>
      </c>
      <c r="B1462" s="13" t="s">
        <v>3999</v>
      </c>
      <c r="C1462" s="14">
        <v>43718</v>
      </c>
      <c r="D1462" s="14">
        <v>43722</v>
      </c>
      <c r="E1462" s="13" t="s">
        <v>19</v>
      </c>
      <c r="F1462" s="13" t="s">
        <v>908</v>
      </c>
      <c r="G1462" s="15" t="str">
        <f>INDEX(Table12[[#This Row],[State]],MATCH(Orders!F1462,Table12[[#This Row],[Customer ID]],0))</f>
        <v>Washington</v>
      </c>
      <c r="H1462" s="13" t="s">
        <v>2548</v>
      </c>
      <c r="I1462" s="15">
        <v>2</v>
      </c>
      <c r="J1462" s="13" t="s">
        <v>31</v>
      </c>
      <c r="K1462" s="16">
        <v>7.38</v>
      </c>
      <c r="L1462" s="24" t="str">
        <f>IF(Orders!$K1462&lt;=50,"Low",IF(Orders!$K1462&gt;=200000,"High","Medium"))</f>
        <v>Low</v>
      </c>
    </row>
    <row r="1463" spans="1:12" x14ac:dyDescent="0.35">
      <c r="A1463" s="12">
        <v>8616</v>
      </c>
      <c r="B1463" s="17" t="s">
        <v>3999</v>
      </c>
      <c r="C1463" s="18">
        <v>43718</v>
      </c>
      <c r="D1463" s="18">
        <v>43722</v>
      </c>
      <c r="E1463" s="17" t="s">
        <v>19</v>
      </c>
      <c r="F1463" s="17" t="s">
        <v>908</v>
      </c>
      <c r="G1463" s="19" t="str">
        <f>INDEX(Table12[[#This Row],[State]],MATCH(Orders!F1463,Table12[[#This Row],[Customer ID]],0))</f>
        <v>Washington</v>
      </c>
      <c r="H1463" s="17" t="s">
        <v>71</v>
      </c>
      <c r="I1463" s="19">
        <v>3</v>
      </c>
      <c r="J1463" s="17" t="s">
        <v>31</v>
      </c>
      <c r="K1463" s="10">
        <v>14256</v>
      </c>
      <c r="L1463" s="25" t="str">
        <f>IF(Orders!$K1463&lt;=50,"Low",IF(Orders!$K1463&gt;=200000,"High","Medium"))</f>
        <v>Medium</v>
      </c>
    </row>
    <row r="1464" spans="1:12" x14ac:dyDescent="0.35">
      <c r="A1464" s="11">
        <v>8617</v>
      </c>
      <c r="B1464" s="13" t="s">
        <v>3999</v>
      </c>
      <c r="C1464" s="14">
        <v>43718</v>
      </c>
      <c r="D1464" s="14">
        <v>43722</v>
      </c>
      <c r="E1464" s="13" t="s">
        <v>19</v>
      </c>
      <c r="F1464" s="13" t="s">
        <v>908</v>
      </c>
      <c r="G1464" s="15" t="str">
        <f>INDEX(Table12[[#This Row],[State]],MATCH(Orders!F1464,Table12[[#This Row],[Customer ID]],0))</f>
        <v>Washington</v>
      </c>
      <c r="H1464" s="13" t="s">
        <v>1495</v>
      </c>
      <c r="I1464" s="15">
        <v>2</v>
      </c>
      <c r="J1464" s="13" t="s">
        <v>70</v>
      </c>
      <c r="K1464" s="16">
        <v>81.98</v>
      </c>
      <c r="L1464" s="24" t="str">
        <f>IF(Orders!$K1464&lt;=50,"Low",IF(Orders!$K1464&gt;=200000,"High","Medium"))</f>
        <v>Medium</v>
      </c>
    </row>
    <row r="1465" spans="1:12" x14ac:dyDescent="0.35">
      <c r="A1465" s="12">
        <v>8618</v>
      </c>
      <c r="B1465" s="17" t="s">
        <v>3999</v>
      </c>
      <c r="C1465" s="18">
        <v>43718</v>
      </c>
      <c r="D1465" s="18">
        <v>43722</v>
      </c>
      <c r="E1465" s="17" t="s">
        <v>19</v>
      </c>
      <c r="F1465" s="17" t="s">
        <v>908</v>
      </c>
      <c r="G1465" s="19" t="str">
        <f>INDEX(Table12[[#This Row],[State]],MATCH(Orders!F1465,Table12[[#This Row],[Customer ID]],0))</f>
        <v>Washington</v>
      </c>
      <c r="H1465" s="17" t="s">
        <v>1502</v>
      </c>
      <c r="I1465" s="19">
        <v>3</v>
      </c>
      <c r="J1465" s="17" t="s">
        <v>70</v>
      </c>
      <c r="K1465" s="10">
        <v>39624</v>
      </c>
      <c r="L1465" s="25" t="str">
        <f>IF(Orders!$K1465&lt;=50,"Low",IF(Orders!$K1465&gt;=200000,"High","Medium"))</f>
        <v>Medium</v>
      </c>
    </row>
    <row r="1466" spans="1:12" x14ac:dyDescent="0.35">
      <c r="A1466" s="11">
        <v>9086</v>
      </c>
      <c r="B1466" s="13" t="s">
        <v>4000</v>
      </c>
      <c r="C1466" s="14">
        <v>43718</v>
      </c>
      <c r="D1466" s="14">
        <v>43720</v>
      </c>
      <c r="E1466" s="13" t="s">
        <v>94</v>
      </c>
      <c r="F1466" s="13" t="s">
        <v>4001</v>
      </c>
      <c r="G1466" s="15" t="str">
        <f>INDEX(Table12[[#This Row],[State]],MATCH(Orders!F1466,Table12[[#This Row],[Customer ID]],0))</f>
        <v>California</v>
      </c>
      <c r="H1466" s="13" t="s">
        <v>1014</v>
      </c>
      <c r="I1466" s="15">
        <v>2</v>
      </c>
      <c r="J1466" s="13" t="s">
        <v>70</v>
      </c>
      <c r="K1466" s="16">
        <v>276784</v>
      </c>
      <c r="L1466" s="24" t="str">
        <f>IF(Orders!$K1466&lt;=50,"Low",IF(Orders!$K1466&gt;=200000,"High","Medium"))</f>
        <v>High</v>
      </c>
    </row>
    <row r="1467" spans="1:12" x14ac:dyDescent="0.35">
      <c r="A1467" s="12">
        <v>251</v>
      </c>
      <c r="B1467" s="17" t="s">
        <v>4003</v>
      </c>
      <c r="C1467" s="18">
        <v>43719</v>
      </c>
      <c r="D1467" s="18">
        <v>43725</v>
      </c>
      <c r="E1467" s="17" t="s">
        <v>19</v>
      </c>
      <c r="F1467" s="17" t="s">
        <v>4004</v>
      </c>
      <c r="G1467" s="19" t="str">
        <f>INDEX(Table12[[#This Row],[State]],MATCH(Orders!F1467,Table12[[#This Row],[Customer ID]],0))</f>
        <v>California</v>
      </c>
      <c r="H1467" s="17" t="s">
        <v>4006</v>
      </c>
      <c r="I1467" s="19">
        <v>1</v>
      </c>
      <c r="J1467" s="17" t="s">
        <v>70</v>
      </c>
      <c r="K1467" s="10">
        <v>7.61</v>
      </c>
      <c r="L1467" s="25" t="str">
        <f>IF(Orders!$K1467&lt;=50,"Low",IF(Orders!$K1467&gt;=200000,"High","Medium"))</f>
        <v>Low</v>
      </c>
    </row>
    <row r="1468" spans="1:12" x14ac:dyDescent="0.35">
      <c r="A1468" s="11">
        <v>252</v>
      </c>
      <c r="B1468" s="13" t="s">
        <v>4003</v>
      </c>
      <c r="C1468" s="14">
        <v>43719</v>
      </c>
      <c r="D1468" s="14">
        <v>43725</v>
      </c>
      <c r="E1468" s="13" t="s">
        <v>19</v>
      </c>
      <c r="F1468" s="13" t="s">
        <v>4004</v>
      </c>
      <c r="G1468" s="15" t="str">
        <f>INDEX(Table12[[#This Row],[State]],MATCH(Orders!F1468,Table12[[#This Row],[Customer ID]],0))</f>
        <v>California</v>
      </c>
      <c r="H1468" s="13" t="s">
        <v>1201</v>
      </c>
      <c r="I1468" s="15">
        <v>13</v>
      </c>
      <c r="J1468" s="13" t="s">
        <v>31</v>
      </c>
      <c r="K1468" s="16">
        <v>3347.37</v>
      </c>
      <c r="L1468" s="24" t="str">
        <f>IF(Orders!$K1468&lt;=50,"Low",IF(Orders!$K1468&gt;=200000,"High","Medium"))</f>
        <v>Medium</v>
      </c>
    </row>
    <row r="1469" spans="1:12" x14ac:dyDescent="0.35">
      <c r="A1469" s="12">
        <v>613</v>
      </c>
      <c r="B1469" s="17" t="s">
        <v>4008</v>
      </c>
      <c r="C1469" s="18">
        <v>43719</v>
      </c>
      <c r="D1469" s="18">
        <v>43721</v>
      </c>
      <c r="E1469" s="17" t="s">
        <v>94</v>
      </c>
      <c r="F1469" s="17" t="s">
        <v>4009</v>
      </c>
      <c r="G1469" s="19" t="str">
        <f>INDEX(Table12[[#This Row],[State]],MATCH(Orders!F1469,Table12[[#This Row],[Customer ID]],0))</f>
        <v>Pennsylvania</v>
      </c>
      <c r="H1469" s="17" t="s">
        <v>4011</v>
      </c>
      <c r="I1469" s="19">
        <v>2</v>
      </c>
      <c r="J1469" s="17" t="s">
        <v>70</v>
      </c>
      <c r="K1469" s="10">
        <v>8448</v>
      </c>
      <c r="L1469" s="25" t="str">
        <f>IF(Orders!$K1469&lt;=50,"Low",IF(Orders!$K1469&gt;=200000,"High","Medium"))</f>
        <v>Medium</v>
      </c>
    </row>
    <row r="1470" spans="1:12" x14ac:dyDescent="0.35">
      <c r="A1470" s="11">
        <v>614</v>
      </c>
      <c r="B1470" s="13" t="s">
        <v>4008</v>
      </c>
      <c r="C1470" s="14">
        <v>43719</v>
      </c>
      <c r="D1470" s="14">
        <v>43721</v>
      </c>
      <c r="E1470" s="13" t="s">
        <v>94</v>
      </c>
      <c r="F1470" s="13" t="s">
        <v>4009</v>
      </c>
      <c r="G1470" s="15" t="str">
        <f>INDEX(Table12[[#This Row],[State]],MATCH(Orders!F1470,Table12[[#This Row],[Customer ID]],0))</f>
        <v>Pennsylvania</v>
      </c>
      <c r="H1470" s="13" t="s">
        <v>4013</v>
      </c>
      <c r="I1470" s="15">
        <v>9</v>
      </c>
      <c r="J1470" s="13" t="s">
        <v>31</v>
      </c>
      <c r="K1470" s="16">
        <v>728946</v>
      </c>
      <c r="L1470" s="24" t="str">
        <f>IF(Orders!$K1470&lt;=50,"Low",IF(Orders!$K1470&gt;=200000,"High","Medium"))</f>
        <v>High</v>
      </c>
    </row>
    <row r="1471" spans="1:12" x14ac:dyDescent="0.35">
      <c r="A1471" s="12">
        <v>3594</v>
      </c>
      <c r="B1471" s="17" t="s">
        <v>4015</v>
      </c>
      <c r="C1471" s="18">
        <v>43719</v>
      </c>
      <c r="D1471" s="18">
        <v>43725</v>
      </c>
      <c r="E1471" s="17" t="s">
        <v>19</v>
      </c>
      <c r="F1471" s="17" t="s">
        <v>2924</v>
      </c>
      <c r="G1471" s="19" t="str">
        <f>INDEX(Table12[[#This Row],[State]],MATCH(Orders!F1471,Table12[[#This Row],[Customer ID]],0))</f>
        <v>Ohio</v>
      </c>
      <c r="H1471" s="17" t="s">
        <v>2358</v>
      </c>
      <c r="I1471" s="19">
        <v>3</v>
      </c>
      <c r="J1471" s="17" t="s">
        <v>70</v>
      </c>
      <c r="K1471" s="10">
        <v>22428</v>
      </c>
      <c r="L1471" s="25" t="str">
        <f>IF(Orders!$K1471&lt;=50,"Low",IF(Orders!$K1471&gt;=200000,"High","Medium"))</f>
        <v>Medium</v>
      </c>
    </row>
    <row r="1472" spans="1:12" x14ac:dyDescent="0.35">
      <c r="A1472" s="11">
        <v>3595</v>
      </c>
      <c r="B1472" s="13" t="s">
        <v>4015</v>
      </c>
      <c r="C1472" s="14">
        <v>43719</v>
      </c>
      <c r="D1472" s="14">
        <v>43725</v>
      </c>
      <c r="E1472" s="13" t="s">
        <v>19</v>
      </c>
      <c r="F1472" s="13" t="s">
        <v>2924</v>
      </c>
      <c r="G1472" s="15" t="str">
        <f>INDEX(Table12[[#This Row],[State]],MATCH(Orders!F1472,Table12[[#This Row],[Customer ID]],0))</f>
        <v>Ohio</v>
      </c>
      <c r="H1472" s="13" t="s">
        <v>2620</v>
      </c>
      <c r="I1472" s="15">
        <v>5</v>
      </c>
      <c r="J1472" s="13" t="s">
        <v>70</v>
      </c>
      <c r="K1472" s="16">
        <v>37.520000000000003</v>
      </c>
      <c r="L1472" s="24" t="str">
        <f>IF(Orders!$K1472&lt;=50,"Low",IF(Orders!$K1472&gt;=200000,"High","Medium"))</f>
        <v>Low</v>
      </c>
    </row>
    <row r="1473" spans="1:12" x14ac:dyDescent="0.35">
      <c r="A1473" s="12">
        <v>4640</v>
      </c>
      <c r="B1473" s="17" t="s">
        <v>4016</v>
      </c>
      <c r="C1473" s="18">
        <v>43719</v>
      </c>
      <c r="D1473" s="18">
        <v>43724</v>
      </c>
      <c r="E1473" s="17" t="s">
        <v>19</v>
      </c>
      <c r="F1473" s="17" t="s">
        <v>615</v>
      </c>
      <c r="G1473" s="19" t="str">
        <f>INDEX(Table12[[#This Row],[State]],MATCH(Orders!F1473,Table12[[#This Row],[Customer ID]],0))</f>
        <v>Virginia</v>
      </c>
      <c r="H1473" s="17" t="s">
        <v>4017</v>
      </c>
      <c r="I1473" s="19">
        <v>8</v>
      </c>
      <c r="J1473" s="17" t="s">
        <v>70</v>
      </c>
      <c r="K1473" s="10">
        <v>1599.92</v>
      </c>
      <c r="L1473" s="25" t="str">
        <f>IF(Orders!$K1473&lt;=50,"Low",IF(Orders!$K1473&gt;=200000,"High","Medium"))</f>
        <v>Medium</v>
      </c>
    </row>
    <row r="1474" spans="1:12" x14ac:dyDescent="0.35">
      <c r="A1474" s="11">
        <v>4641</v>
      </c>
      <c r="B1474" s="13" t="s">
        <v>4016</v>
      </c>
      <c r="C1474" s="14">
        <v>43719</v>
      </c>
      <c r="D1474" s="14">
        <v>43724</v>
      </c>
      <c r="E1474" s="13" t="s">
        <v>19</v>
      </c>
      <c r="F1474" s="13" t="s">
        <v>615</v>
      </c>
      <c r="G1474" s="15" t="str">
        <f>INDEX(Table12[[#This Row],[State]],MATCH(Orders!F1474,Table12[[#This Row],[Customer ID]],0))</f>
        <v>Virginia</v>
      </c>
      <c r="H1474" s="13" t="s">
        <v>1425</v>
      </c>
      <c r="I1474" s="15">
        <v>1</v>
      </c>
      <c r="J1474" s="13" t="s">
        <v>31</v>
      </c>
      <c r="K1474" s="16">
        <v>11.09</v>
      </c>
      <c r="L1474" s="24" t="str">
        <f>IF(Orders!$K1474&lt;=50,"Low",IF(Orders!$K1474&gt;=200000,"High","Medium"))</f>
        <v>Low</v>
      </c>
    </row>
    <row r="1475" spans="1:12" x14ac:dyDescent="0.35">
      <c r="A1475" s="12">
        <v>5240</v>
      </c>
      <c r="B1475" s="17" t="s">
        <v>4019</v>
      </c>
      <c r="C1475" s="18">
        <v>43719</v>
      </c>
      <c r="D1475" s="18">
        <v>43725</v>
      </c>
      <c r="E1475" s="17" t="s">
        <v>19</v>
      </c>
      <c r="F1475" s="17" t="s">
        <v>4020</v>
      </c>
      <c r="G1475" s="19" t="str">
        <f>INDEX(Table12[[#This Row],[State]],MATCH(Orders!F1475,Table12[[#This Row],[Customer ID]],0))</f>
        <v>California</v>
      </c>
      <c r="H1475" s="17" t="s">
        <v>4022</v>
      </c>
      <c r="I1475" s="19">
        <v>3</v>
      </c>
      <c r="J1475" s="17" t="s">
        <v>70</v>
      </c>
      <c r="K1475" s="10">
        <v>332.94</v>
      </c>
      <c r="L1475" s="25" t="str">
        <f>IF(Orders!$K1475&lt;=50,"Low",IF(Orders!$K1475&gt;=200000,"High","Medium"))</f>
        <v>Medium</v>
      </c>
    </row>
    <row r="1476" spans="1:12" x14ac:dyDescent="0.35">
      <c r="A1476" s="11">
        <v>5241</v>
      </c>
      <c r="B1476" s="13" t="s">
        <v>4019</v>
      </c>
      <c r="C1476" s="14">
        <v>43719</v>
      </c>
      <c r="D1476" s="14">
        <v>43725</v>
      </c>
      <c r="E1476" s="13" t="s">
        <v>19</v>
      </c>
      <c r="F1476" s="13" t="s">
        <v>4020</v>
      </c>
      <c r="G1476" s="15" t="str">
        <f>INDEX(Table12[[#This Row],[State]],MATCH(Orders!F1476,Table12[[#This Row],[Customer ID]],0))</f>
        <v>California</v>
      </c>
      <c r="H1476" s="13" t="s">
        <v>2358</v>
      </c>
      <c r="I1476" s="15">
        <v>2</v>
      </c>
      <c r="J1476" s="13" t="s">
        <v>70</v>
      </c>
      <c r="K1476" s="16">
        <v>39872</v>
      </c>
      <c r="L1476" s="24" t="str">
        <f>IF(Orders!$K1476&lt;=50,"Low",IF(Orders!$K1476&gt;=200000,"High","Medium"))</f>
        <v>Medium</v>
      </c>
    </row>
    <row r="1477" spans="1:12" x14ac:dyDescent="0.35">
      <c r="A1477" s="12">
        <v>5414</v>
      </c>
      <c r="B1477" s="17" t="s">
        <v>4024</v>
      </c>
      <c r="C1477" s="18">
        <v>43719</v>
      </c>
      <c r="D1477" s="18">
        <v>43722</v>
      </c>
      <c r="E1477" s="17" t="s">
        <v>38</v>
      </c>
      <c r="F1477" s="17" t="s">
        <v>1980</v>
      </c>
      <c r="G1477" s="19" t="str">
        <f>INDEX(Table12[[#This Row],[State]],MATCH(Orders!F1477,Table12[[#This Row],[Customer ID]],0))</f>
        <v>Kansas</v>
      </c>
      <c r="H1477" s="17" t="s">
        <v>763</v>
      </c>
      <c r="I1477" s="19">
        <v>5</v>
      </c>
      <c r="J1477" s="17" t="s">
        <v>31</v>
      </c>
      <c r="K1477" s="10">
        <v>224.75</v>
      </c>
      <c r="L1477" s="25" t="str">
        <f>IF(Orders!$K1477&lt;=50,"Low",IF(Orders!$K1477&gt;=200000,"High","Medium"))</f>
        <v>Medium</v>
      </c>
    </row>
    <row r="1478" spans="1:12" x14ac:dyDescent="0.35">
      <c r="A1478" s="11">
        <v>6109</v>
      </c>
      <c r="B1478" s="13" t="s">
        <v>4025</v>
      </c>
      <c r="C1478" s="14">
        <v>43719</v>
      </c>
      <c r="D1478" s="14">
        <v>43724</v>
      </c>
      <c r="E1478" s="13" t="s">
        <v>19</v>
      </c>
      <c r="F1478" s="13" t="s">
        <v>1841</v>
      </c>
      <c r="G1478" s="15" t="str">
        <f>INDEX(Table12[[#This Row],[State]],MATCH(Orders!F1478,Table12[[#This Row],[Customer ID]],0))</f>
        <v>Illinois</v>
      </c>
      <c r="H1478" s="13" t="s">
        <v>4026</v>
      </c>
      <c r="I1478" s="15">
        <v>2</v>
      </c>
      <c r="J1478" s="13" t="s">
        <v>31</v>
      </c>
      <c r="K1478" s="16">
        <v>6</v>
      </c>
      <c r="L1478" s="24" t="str">
        <f>IF(Orders!$K1478&lt;=50,"Low",IF(Orders!$K1478&gt;=200000,"High","Medium"))</f>
        <v>Low</v>
      </c>
    </row>
    <row r="1479" spans="1:12" x14ac:dyDescent="0.35">
      <c r="A1479" s="12">
        <v>6110</v>
      </c>
      <c r="B1479" s="17" t="s">
        <v>4025</v>
      </c>
      <c r="C1479" s="18">
        <v>43719</v>
      </c>
      <c r="D1479" s="18">
        <v>43724</v>
      </c>
      <c r="E1479" s="17" t="s">
        <v>19</v>
      </c>
      <c r="F1479" s="17" t="s">
        <v>1841</v>
      </c>
      <c r="G1479" s="19" t="str">
        <f>INDEX(Table12[[#This Row],[State]],MATCH(Orders!F1479,Table12[[#This Row],[Customer ID]],0))</f>
        <v>Illinois</v>
      </c>
      <c r="H1479" s="17" t="s">
        <v>986</v>
      </c>
      <c r="I1479" s="19">
        <v>3</v>
      </c>
      <c r="J1479" s="17" t="s">
        <v>31</v>
      </c>
      <c r="K1479" s="10">
        <v>1908</v>
      </c>
      <c r="L1479" s="25" t="str">
        <f>IF(Orders!$K1479&lt;=50,"Low",IF(Orders!$K1479&gt;=200000,"High","Medium"))</f>
        <v>Medium</v>
      </c>
    </row>
    <row r="1480" spans="1:12" x14ac:dyDescent="0.35">
      <c r="A1480" s="11">
        <v>7208</v>
      </c>
      <c r="B1480" s="13" t="s">
        <v>4028</v>
      </c>
      <c r="C1480" s="14">
        <v>43719</v>
      </c>
      <c r="D1480" s="14">
        <v>43721</v>
      </c>
      <c r="E1480" s="13" t="s">
        <v>38</v>
      </c>
      <c r="F1480" s="13" t="s">
        <v>2185</v>
      </c>
      <c r="G1480" s="15" t="str">
        <f>INDEX(Table12[[#This Row],[State]],MATCH(Orders!F1480,Table12[[#This Row],[Customer ID]],0))</f>
        <v>Arizona</v>
      </c>
      <c r="H1480" s="13" t="s">
        <v>4029</v>
      </c>
      <c r="I1480" s="15">
        <v>2</v>
      </c>
      <c r="J1480" s="13" t="s">
        <v>70</v>
      </c>
      <c r="K1480" s="16">
        <v>2912</v>
      </c>
      <c r="L1480" s="24" t="str">
        <f>IF(Orders!$K1480&lt;=50,"Low",IF(Orders!$K1480&gt;=200000,"High","Medium"))</f>
        <v>Medium</v>
      </c>
    </row>
    <row r="1481" spans="1:12" x14ac:dyDescent="0.35">
      <c r="A1481" s="12">
        <v>7209</v>
      </c>
      <c r="B1481" s="17" t="s">
        <v>4028</v>
      </c>
      <c r="C1481" s="18">
        <v>43719</v>
      </c>
      <c r="D1481" s="18">
        <v>43721</v>
      </c>
      <c r="E1481" s="17" t="s">
        <v>38</v>
      </c>
      <c r="F1481" s="17" t="s">
        <v>2185</v>
      </c>
      <c r="G1481" s="19" t="str">
        <f>INDEX(Table12[[#This Row],[State]],MATCH(Orders!F1481,Table12[[#This Row],[Customer ID]],0))</f>
        <v>Arizona</v>
      </c>
      <c r="H1481" s="17" t="s">
        <v>4031</v>
      </c>
      <c r="I1481" s="19">
        <v>4</v>
      </c>
      <c r="J1481" s="17" t="s">
        <v>31</v>
      </c>
      <c r="K1481" s="10">
        <v>20736</v>
      </c>
      <c r="L1481" s="25" t="str">
        <f>IF(Orders!$K1481&lt;=50,"Low",IF(Orders!$K1481&gt;=200000,"High","Medium"))</f>
        <v>Medium</v>
      </c>
    </row>
    <row r="1482" spans="1:12" x14ac:dyDescent="0.35">
      <c r="A1482" s="11">
        <v>7210</v>
      </c>
      <c r="B1482" s="13" t="s">
        <v>4028</v>
      </c>
      <c r="C1482" s="14">
        <v>43719</v>
      </c>
      <c r="D1482" s="14">
        <v>43721</v>
      </c>
      <c r="E1482" s="13" t="s">
        <v>38</v>
      </c>
      <c r="F1482" s="13" t="s">
        <v>2185</v>
      </c>
      <c r="G1482" s="15" t="str">
        <f>INDEX(Table12[[#This Row],[State]],MATCH(Orders!F1482,Table12[[#This Row],[Customer ID]],0))</f>
        <v>Arizona</v>
      </c>
      <c r="H1482" s="13" t="s">
        <v>2329</v>
      </c>
      <c r="I1482" s="15">
        <v>2</v>
      </c>
      <c r="J1482" s="13" t="s">
        <v>70</v>
      </c>
      <c r="K1482" s="16">
        <v>9568</v>
      </c>
      <c r="L1482" s="24" t="str">
        <f>IF(Orders!$K1482&lt;=50,"Low",IF(Orders!$K1482&gt;=200000,"High","Medium"))</f>
        <v>Medium</v>
      </c>
    </row>
    <row r="1483" spans="1:12" x14ac:dyDescent="0.35">
      <c r="A1483" s="12">
        <v>9973</v>
      </c>
      <c r="B1483" s="17" t="s">
        <v>4033</v>
      </c>
      <c r="C1483" s="18">
        <v>43719</v>
      </c>
      <c r="D1483" s="18">
        <v>43725</v>
      </c>
      <c r="E1483" s="17" t="s">
        <v>19</v>
      </c>
      <c r="F1483" s="17" t="s">
        <v>4034</v>
      </c>
      <c r="G1483" s="19" t="str">
        <f>INDEX(Table12[[#This Row],[State]],MATCH(Orders!F1483,Table12[[#This Row],[Customer ID]],0))</f>
        <v>Texas</v>
      </c>
      <c r="H1483" s="17" t="s">
        <v>819</v>
      </c>
      <c r="I1483" s="19">
        <v>2</v>
      </c>
      <c r="J1483" s="17" t="s">
        <v>31</v>
      </c>
      <c r="K1483" s="10">
        <v>99568</v>
      </c>
      <c r="L1483" s="25" t="str">
        <f>IF(Orders!$K1483&lt;=50,"Low",IF(Orders!$K1483&gt;=200000,"High","Medium"))</f>
        <v>Medium</v>
      </c>
    </row>
    <row r="1484" spans="1:12" x14ac:dyDescent="0.35">
      <c r="A1484" s="11">
        <v>310</v>
      </c>
      <c r="B1484" s="13" t="s">
        <v>4036</v>
      </c>
      <c r="C1484" s="14">
        <v>43720</v>
      </c>
      <c r="D1484" s="14">
        <v>43722</v>
      </c>
      <c r="E1484" s="13" t="s">
        <v>94</v>
      </c>
      <c r="F1484" s="13" t="s">
        <v>84</v>
      </c>
      <c r="G1484" s="15" t="str">
        <f>INDEX(Table12[[#This Row],[State]],MATCH(Orders!F1484,Table12[[#This Row],[Customer ID]],0))</f>
        <v>Colorado</v>
      </c>
      <c r="H1484" s="13" t="s">
        <v>4038</v>
      </c>
      <c r="I1484" s="15">
        <v>4</v>
      </c>
      <c r="J1484" s="13" t="s">
        <v>31</v>
      </c>
      <c r="K1484" s="16">
        <v>15136</v>
      </c>
      <c r="L1484" s="24" t="str">
        <f>IF(Orders!$K1484&lt;=50,"Low",IF(Orders!$K1484&gt;=200000,"High","Medium"))</f>
        <v>Medium</v>
      </c>
    </row>
    <row r="1485" spans="1:12" x14ac:dyDescent="0.35">
      <c r="A1485" s="12">
        <v>311</v>
      </c>
      <c r="B1485" s="17" t="s">
        <v>4036</v>
      </c>
      <c r="C1485" s="18">
        <v>43720</v>
      </c>
      <c r="D1485" s="18">
        <v>43722</v>
      </c>
      <c r="E1485" s="17" t="s">
        <v>94</v>
      </c>
      <c r="F1485" s="17" t="s">
        <v>84</v>
      </c>
      <c r="G1485" s="19" t="str">
        <f>INDEX(Table12[[#This Row],[State]],MATCH(Orders!F1485,Table12[[#This Row],[Customer ID]],0))</f>
        <v>Colorado</v>
      </c>
      <c r="H1485" s="17" t="s">
        <v>1528</v>
      </c>
      <c r="I1485" s="19">
        <v>2</v>
      </c>
      <c r="J1485" s="17" t="s">
        <v>31</v>
      </c>
      <c r="K1485" s="10">
        <v>466768</v>
      </c>
      <c r="L1485" s="25" t="str">
        <f>IF(Orders!$K1485&lt;=50,"Low",IF(Orders!$K1485&gt;=200000,"High","Medium"))</f>
        <v>High</v>
      </c>
    </row>
    <row r="1486" spans="1:12" x14ac:dyDescent="0.35">
      <c r="A1486" s="11">
        <v>312</v>
      </c>
      <c r="B1486" s="13" t="s">
        <v>4036</v>
      </c>
      <c r="C1486" s="14">
        <v>43720</v>
      </c>
      <c r="D1486" s="14">
        <v>43722</v>
      </c>
      <c r="E1486" s="13" t="s">
        <v>94</v>
      </c>
      <c r="F1486" s="13" t="s">
        <v>84</v>
      </c>
      <c r="G1486" s="15" t="str">
        <f>INDEX(Table12[[#This Row],[State]],MATCH(Orders!F1486,Table12[[#This Row],[Customer ID]],0))</f>
        <v>Colorado</v>
      </c>
      <c r="H1486" s="13" t="s">
        <v>3295</v>
      </c>
      <c r="I1486" s="15">
        <v>1</v>
      </c>
      <c r="J1486" s="13" t="s">
        <v>31</v>
      </c>
      <c r="K1486" s="16">
        <v>15232</v>
      </c>
      <c r="L1486" s="24" t="str">
        <f>IF(Orders!$K1486&lt;=50,"Low",IF(Orders!$K1486&gt;=200000,"High","Medium"))</f>
        <v>Medium</v>
      </c>
    </row>
    <row r="1487" spans="1:12" x14ac:dyDescent="0.35">
      <c r="A1487" s="12">
        <v>313</v>
      </c>
      <c r="B1487" s="17" t="s">
        <v>4036</v>
      </c>
      <c r="C1487" s="18">
        <v>43720</v>
      </c>
      <c r="D1487" s="18">
        <v>43722</v>
      </c>
      <c r="E1487" s="17" t="s">
        <v>94</v>
      </c>
      <c r="F1487" s="17" t="s">
        <v>84</v>
      </c>
      <c r="G1487" s="19" t="str">
        <f>INDEX(Table12[[#This Row],[State]],MATCH(Orders!F1487,Table12[[#This Row],[Customer ID]],0))</f>
        <v>Colorado</v>
      </c>
      <c r="H1487" s="17" t="s">
        <v>4040</v>
      </c>
      <c r="I1487" s="19">
        <v>3</v>
      </c>
      <c r="J1487" s="17" t="s">
        <v>31</v>
      </c>
      <c r="K1487" s="10">
        <v>6264</v>
      </c>
      <c r="L1487" s="25" t="str">
        <f>IF(Orders!$K1487&lt;=50,"Low",IF(Orders!$K1487&gt;=200000,"High","Medium"))</f>
        <v>Medium</v>
      </c>
    </row>
    <row r="1488" spans="1:12" x14ac:dyDescent="0.35">
      <c r="A1488" s="11">
        <v>6725</v>
      </c>
      <c r="B1488" s="13" t="s">
        <v>4042</v>
      </c>
      <c r="C1488" s="14">
        <v>43720</v>
      </c>
      <c r="D1488" s="14">
        <v>43724</v>
      </c>
      <c r="E1488" s="13" t="s">
        <v>19</v>
      </c>
      <c r="F1488" s="13" t="s">
        <v>1380</v>
      </c>
      <c r="G1488" s="15" t="str">
        <f>INDEX(Table12[[#This Row],[State]],MATCH(Orders!F1488,Table12[[#This Row],[Customer ID]],0))</f>
        <v>Washington</v>
      </c>
      <c r="H1488" s="13" t="s">
        <v>3410</v>
      </c>
      <c r="I1488" s="15">
        <v>3</v>
      </c>
      <c r="J1488" s="13" t="s">
        <v>31</v>
      </c>
      <c r="K1488" s="16">
        <v>10.47</v>
      </c>
      <c r="L1488" s="24" t="str">
        <f>IF(Orders!$K1488&lt;=50,"Low",IF(Orders!$K1488&gt;=200000,"High","Medium"))</f>
        <v>Low</v>
      </c>
    </row>
    <row r="1489" spans="1:12" x14ac:dyDescent="0.35">
      <c r="A1489" s="12">
        <v>6726</v>
      </c>
      <c r="B1489" s="17" t="s">
        <v>4042</v>
      </c>
      <c r="C1489" s="18">
        <v>43720</v>
      </c>
      <c r="D1489" s="18">
        <v>43724</v>
      </c>
      <c r="E1489" s="17" t="s">
        <v>19</v>
      </c>
      <c r="F1489" s="17" t="s">
        <v>1380</v>
      </c>
      <c r="G1489" s="19" t="str">
        <f>INDEX(Table12[[#This Row],[State]],MATCH(Orders!F1489,Table12[[#This Row],[Customer ID]],0))</f>
        <v>Washington</v>
      </c>
      <c r="H1489" s="17" t="s">
        <v>2548</v>
      </c>
      <c r="I1489" s="19">
        <v>3</v>
      </c>
      <c r="J1489" s="17" t="s">
        <v>70</v>
      </c>
      <c r="K1489" s="10">
        <v>11.07</v>
      </c>
      <c r="L1489" s="25" t="str">
        <f>IF(Orders!$K1489&lt;=50,"Low",IF(Orders!$K1489&gt;=200000,"High","Medium"))</f>
        <v>Low</v>
      </c>
    </row>
    <row r="1490" spans="1:12" x14ac:dyDescent="0.35">
      <c r="A1490" s="11">
        <v>6727</v>
      </c>
      <c r="B1490" s="13" t="s">
        <v>4042</v>
      </c>
      <c r="C1490" s="14">
        <v>43720</v>
      </c>
      <c r="D1490" s="14">
        <v>43724</v>
      </c>
      <c r="E1490" s="13" t="s">
        <v>19</v>
      </c>
      <c r="F1490" s="13" t="s">
        <v>1380</v>
      </c>
      <c r="G1490" s="15" t="str">
        <f>INDEX(Table12[[#This Row],[State]],MATCH(Orders!F1490,Table12[[#This Row],[Customer ID]],0))</f>
        <v>Washington</v>
      </c>
      <c r="H1490" s="13" t="s">
        <v>2096</v>
      </c>
      <c r="I1490" s="15">
        <v>4</v>
      </c>
      <c r="J1490" s="13" t="s">
        <v>31</v>
      </c>
      <c r="K1490" s="16">
        <v>20704</v>
      </c>
      <c r="L1490" s="24" t="str">
        <f>IF(Orders!$K1490&lt;=50,"Low",IF(Orders!$K1490&gt;=200000,"High","Medium"))</f>
        <v>Medium</v>
      </c>
    </row>
    <row r="1491" spans="1:12" x14ac:dyDescent="0.35">
      <c r="A1491" s="12">
        <v>6842</v>
      </c>
      <c r="B1491" s="17" t="s">
        <v>4043</v>
      </c>
      <c r="C1491" s="18">
        <v>43720</v>
      </c>
      <c r="D1491" s="18">
        <v>43725</v>
      </c>
      <c r="E1491" s="17" t="s">
        <v>19</v>
      </c>
      <c r="F1491" s="17" t="s">
        <v>95</v>
      </c>
      <c r="G1491" s="19" t="str">
        <f>INDEX(Table12[[#This Row],[State]],MATCH(Orders!F1491,Table12[[#This Row],[Customer ID]],0))</f>
        <v>Virginia</v>
      </c>
      <c r="H1491" s="17" t="s">
        <v>2753</v>
      </c>
      <c r="I1491" s="19">
        <v>3</v>
      </c>
      <c r="J1491" s="17" t="s">
        <v>31</v>
      </c>
      <c r="K1491" s="10">
        <v>20.7</v>
      </c>
      <c r="L1491" s="25" t="str">
        <f>IF(Orders!$K1491&lt;=50,"Low",IF(Orders!$K1491&gt;=200000,"High","Medium"))</f>
        <v>Low</v>
      </c>
    </row>
    <row r="1492" spans="1:12" x14ac:dyDescent="0.35">
      <c r="A1492" s="11">
        <v>6843</v>
      </c>
      <c r="B1492" s="13" t="s">
        <v>4043</v>
      </c>
      <c r="C1492" s="14">
        <v>43720</v>
      </c>
      <c r="D1492" s="14">
        <v>43725</v>
      </c>
      <c r="E1492" s="13" t="s">
        <v>19</v>
      </c>
      <c r="F1492" s="13" t="s">
        <v>95</v>
      </c>
      <c r="G1492" s="15" t="str">
        <f>INDEX(Table12[[#This Row],[State]],MATCH(Orders!F1492,Table12[[#This Row],[Customer ID]],0))</f>
        <v>Virginia</v>
      </c>
      <c r="H1492" s="13" t="s">
        <v>4044</v>
      </c>
      <c r="I1492" s="15">
        <v>3</v>
      </c>
      <c r="J1492" s="13" t="s">
        <v>31</v>
      </c>
      <c r="K1492" s="16">
        <v>11.34</v>
      </c>
      <c r="L1492" s="24" t="str">
        <f>IF(Orders!$K1492&lt;=50,"Low",IF(Orders!$K1492&gt;=200000,"High","Medium"))</f>
        <v>Low</v>
      </c>
    </row>
    <row r="1493" spans="1:12" x14ac:dyDescent="0.35">
      <c r="A1493" s="12">
        <v>6844</v>
      </c>
      <c r="B1493" s="17" t="s">
        <v>4043</v>
      </c>
      <c r="C1493" s="18">
        <v>43720</v>
      </c>
      <c r="D1493" s="18">
        <v>43725</v>
      </c>
      <c r="E1493" s="17" t="s">
        <v>19</v>
      </c>
      <c r="F1493" s="17" t="s">
        <v>95</v>
      </c>
      <c r="G1493" s="19" t="str">
        <f>INDEX(Table12[[#This Row],[State]],MATCH(Orders!F1493,Table12[[#This Row],[Customer ID]],0))</f>
        <v>Virginia</v>
      </c>
      <c r="H1493" s="17" t="s">
        <v>2688</v>
      </c>
      <c r="I1493" s="19">
        <v>5</v>
      </c>
      <c r="J1493" s="17" t="s">
        <v>70</v>
      </c>
      <c r="K1493" s="10">
        <v>67.900000000000006</v>
      </c>
      <c r="L1493" s="25" t="str">
        <f>IF(Orders!$K1493&lt;=50,"Low",IF(Orders!$K1493&gt;=200000,"High","Medium"))</f>
        <v>Medium</v>
      </c>
    </row>
    <row r="1494" spans="1:12" x14ac:dyDescent="0.35">
      <c r="A1494" s="11">
        <v>6845</v>
      </c>
      <c r="B1494" s="13" t="s">
        <v>4043</v>
      </c>
      <c r="C1494" s="14">
        <v>43720</v>
      </c>
      <c r="D1494" s="14">
        <v>43725</v>
      </c>
      <c r="E1494" s="13" t="s">
        <v>19</v>
      </c>
      <c r="F1494" s="13" t="s">
        <v>95</v>
      </c>
      <c r="G1494" s="15" t="str">
        <f>INDEX(Table12[[#This Row],[State]],MATCH(Orders!F1494,Table12[[#This Row],[Customer ID]],0))</f>
        <v>Virginia</v>
      </c>
      <c r="H1494" s="13" t="s">
        <v>4045</v>
      </c>
      <c r="I1494" s="15">
        <v>4</v>
      </c>
      <c r="J1494" s="13" t="s">
        <v>31</v>
      </c>
      <c r="K1494" s="16">
        <v>1059.1199999999999</v>
      </c>
      <c r="L1494" s="24" t="str">
        <f>IF(Orders!$K1494&lt;=50,"Low",IF(Orders!$K1494&gt;=200000,"High","Medium"))</f>
        <v>Medium</v>
      </c>
    </row>
    <row r="1495" spans="1:12" x14ac:dyDescent="0.35">
      <c r="A1495" s="12">
        <v>7253</v>
      </c>
      <c r="B1495" s="17" t="s">
        <v>4047</v>
      </c>
      <c r="C1495" s="18">
        <v>43720</v>
      </c>
      <c r="D1495" s="18">
        <v>43726</v>
      </c>
      <c r="E1495" s="17" t="s">
        <v>19</v>
      </c>
      <c r="F1495" s="17" t="s">
        <v>2966</v>
      </c>
      <c r="G1495" s="19" t="str">
        <f>INDEX(Table12[[#This Row],[State]],MATCH(Orders!F1495,Table12[[#This Row],[Customer ID]],0))</f>
        <v>Michigan</v>
      </c>
      <c r="H1495" s="17" t="s">
        <v>2334</v>
      </c>
      <c r="I1495" s="19">
        <v>3</v>
      </c>
      <c r="J1495" s="17" t="s">
        <v>31</v>
      </c>
      <c r="K1495" s="10">
        <v>68.52</v>
      </c>
      <c r="L1495" s="25" t="str">
        <f>IF(Orders!$K1495&lt;=50,"Low",IF(Orders!$K1495&gt;=200000,"High","Medium"))</f>
        <v>Medium</v>
      </c>
    </row>
    <row r="1496" spans="1:12" x14ac:dyDescent="0.35">
      <c r="A1496" s="11">
        <v>8770</v>
      </c>
      <c r="B1496" s="13" t="s">
        <v>4048</v>
      </c>
      <c r="C1496" s="14">
        <v>43720</v>
      </c>
      <c r="D1496" s="14">
        <v>43721</v>
      </c>
      <c r="E1496" s="13" t="s">
        <v>208</v>
      </c>
      <c r="F1496" s="13" t="s">
        <v>2590</v>
      </c>
      <c r="G1496" s="15" t="str">
        <f>INDEX(Table12[[#This Row],[State]],MATCH(Orders!F1496,Table12[[#This Row],[Customer ID]],0))</f>
        <v>Colorado</v>
      </c>
      <c r="H1496" s="13" t="s">
        <v>4049</v>
      </c>
      <c r="I1496" s="15">
        <v>3</v>
      </c>
      <c r="J1496" s="13" t="s">
        <v>31</v>
      </c>
      <c r="K1496" s="16">
        <v>146952</v>
      </c>
      <c r="L1496" s="24" t="str">
        <f>IF(Orders!$K1496&lt;=50,"Low",IF(Orders!$K1496&gt;=200000,"High","Medium"))</f>
        <v>Medium</v>
      </c>
    </row>
    <row r="1497" spans="1:12" x14ac:dyDescent="0.35">
      <c r="A1497" s="12">
        <v>8771</v>
      </c>
      <c r="B1497" s="17" t="s">
        <v>4048</v>
      </c>
      <c r="C1497" s="18">
        <v>43720</v>
      </c>
      <c r="D1497" s="18">
        <v>43721</v>
      </c>
      <c r="E1497" s="17" t="s">
        <v>208</v>
      </c>
      <c r="F1497" s="17" t="s">
        <v>2590</v>
      </c>
      <c r="G1497" s="19" t="str">
        <f>INDEX(Table12[[#This Row],[State]],MATCH(Orders!F1497,Table12[[#This Row],[Customer ID]],0))</f>
        <v>Colorado</v>
      </c>
      <c r="H1497" s="17" t="s">
        <v>1796</v>
      </c>
      <c r="I1497" s="19">
        <v>4</v>
      </c>
      <c r="J1497" s="17" t="s">
        <v>70</v>
      </c>
      <c r="K1497" s="10">
        <v>83136</v>
      </c>
      <c r="L1497" s="25" t="str">
        <f>IF(Orders!$K1497&lt;=50,"Low",IF(Orders!$K1497&gt;=200000,"High","Medium"))</f>
        <v>Medium</v>
      </c>
    </row>
    <row r="1498" spans="1:12" x14ac:dyDescent="0.35">
      <c r="A1498" s="11">
        <v>8807</v>
      </c>
      <c r="B1498" s="13" t="s">
        <v>4051</v>
      </c>
      <c r="C1498" s="14">
        <v>43720</v>
      </c>
      <c r="D1498" s="14">
        <v>43724</v>
      </c>
      <c r="E1498" s="13" t="s">
        <v>19</v>
      </c>
      <c r="F1498" s="13" t="s">
        <v>3111</v>
      </c>
      <c r="G1498" s="15" t="str">
        <f>INDEX(Table12[[#This Row],[State]],MATCH(Orders!F1498,Table12[[#This Row],[Customer ID]],0))</f>
        <v>New York</v>
      </c>
      <c r="H1498" s="13" t="s">
        <v>4053</v>
      </c>
      <c r="I1498" s="15">
        <v>2</v>
      </c>
      <c r="J1498" s="13" t="s">
        <v>31</v>
      </c>
      <c r="K1498" s="16">
        <v>40.479999999999997</v>
      </c>
      <c r="L1498" s="24" t="str">
        <f>IF(Orders!$K1498&lt;=50,"Low",IF(Orders!$K1498&gt;=200000,"High","Medium"))</f>
        <v>Low</v>
      </c>
    </row>
    <row r="1499" spans="1:12" x14ac:dyDescent="0.35">
      <c r="A1499" s="12">
        <v>7380</v>
      </c>
      <c r="B1499" s="17" t="s">
        <v>4055</v>
      </c>
      <c r="C1499" s="18">
        <v>43721</v>
      </c>
      <c r="D1499" s="18">
        <v>43726</v>
      </c>
      <c r="E1499" s="17" t="s">
        <v>19</v>
      </c>
      <c r="F1499" s="17" t="s">
        <v>4056</v>
      </c>
      <c r="G1499" s="19" t="str">
        <f>INDEX(Table12[[#This Row],[State]],MATCH(Orders!F1499,Table12[[#This Row],[Customer ID]],0))</f>
        <v>Nebraska</v>
      </c>
      <c r="H1499" s="17" t="s">
        <v>2688</v>
      </c>
      <c r="I1499" s="19">
        <v>3</v>
      </c>
      <c r="J1499" s="17" t="s">
        <v>31</v>
      </c>
      <c r="K1499" s="10">
        <v>40.74</v>
      </c>
      <c r="L1499" s="25" t="str">
        <f>IF(Orders!$K1499&lt;=50,"Low",IF(Orders!$K1499&gt;=200000,"High","Medium"))</f>
        <v>Low</v>
      </c>
    </row>
    <row r="1500" spans="1:12" x14ac:dyDescent="0.35">
      <c r="A1500" s="11">
        <v>7381</v>
      </c>
      <c r="B1500" s="13" t="s">
        <v>4055</v>
      </c>
      <c r="C1500" s="14">
        <v>43721</v>
      </c>
      <c r="D1500" s="14">
        <v>43726</v>
      </c>
      <c r="E1500" s="13" t="s">
        <v>19</v>
      </c>
      <c r="F1500" s="13" t="s">
        <v>4056</v>
      </c>
      <c r="G1500" s="15" t="str">
        <f>INDEX(Table12[[#This Row],[State]],MATCH(Orders!F1500,Table12[[#This Row],[Customer ID]],0))</f>
        <v>Nebraska</v>
      </c>
      <c r="H1500" s="13" t="s">
        <v>3550</v>
      </c>
      <c r="I1500" s="15">
        <v>5</v>
      </c>
      <c r="J1500" s="13" t="s">
        <v>31</v>
      </c>
      <c r="K1500" s="16">
        <v>14.4</v>
      </c>
      <c r="L1500" s="24" t="str">
        <f>IF(Orders!$K1500&lt;=50,"Low",IF(Orders!$K1500&gt;=200000,"High","Medium"))</f>
        <v>Low</v>
      </c>
    </row>
    <row r="1501" spans="1:12" x14ac:dyDescent="0.35">
      <c r="A1501" s="12">
        <v>7382</v>
      </c>
      <c r="B1501" s="17" t="s">
        <v>4055</v>
      </c>
      <c r="C1501" s="18">
        <v>43721</v>
      </c>
      <c r="D1501" s="18">
        <v>43726</v>
      </c>
      <c r="E1501" s="17" t="s">
        <v>19</v>
      </c>
      <c r="F1501" s="17" t="s">
        <v>4056</v>
      </c>
      <c r="G1501" s="19" t="str">
        <f>INDEX(Table12[[#This Row],[State]],MATCH(Orders!F1501,Table12[[#This Row],[Customer ID]],0))</f>
        <v>Nebraska</v>
      </c>
      <c r="H1501" s="17" t="s">
        <v>4058</v>
      </c>
      <c r="I1501" s="19">
        <v>5</v>
      </c>
      <c r="J1501" s="17" t="s">
        <v>31</v>
      </c>
      <c r="K1501" s="10">
        <v>149.94999999999999</v>
      </c>
      <c r="L1501" s="25" t="str">
        <f>IF(Orders!$K1501&lt;=50,"Low",IF(Orders!$K1501&gt;=200000,"High","Medium"))</f>
        <v>Medium</v>
      </c>
    </row>
    <row r="1502" spans="1:12" x14ac:dyDescent="0.35">
      <c r="A1502" s="11">
        <v>7383</v>
      </c>
      <c r="B1502" s="13" t="s">
        <v>4055</v>
      </c>
      <c r="C1502" s="14">
        <v>43721</v>
      </c>
      <c r="D1502" s="14">
        <v>43726</v>
      </c>
      <c r="E1502" s="13" t="s">
        <v>19</v>
      </c>
      <c r="F1502" s="13" t="s">
        <v>4056</v>
      </c>
      <c r="G1502" s="15" t="str">
        <f>INDEX(Table12[[#This Row],[State]],MATCH(Orders!F1502,Table12[[#This Row],[Customer ID]],0))</f>
        <v>Nebraska</v>
      </c>
      <c r="H1502" s="13" t="s">
        <v>777</v>
      </c>
      <c r="I1502" s="15">
        <v>2</v>
      </c>
      <c r="J1502" s="13" t="s">
        <v>70</v>
      </c>
      <c r="K1502" s="16">
        <v>16.899999999999999</v>
      </c>
      <c r="L1502" s="24" t="str">
        <f>IF(Orders!$K1502&lt;=50,"Low",IF(Orders!$K1502&gt;=200000,"High","Medium"))</f>
        <v>Low</v>
      </c>
    </row>
    <row r="1503" spans="1:12" x14ac:dyDescent="0.35">
      <c r="A1503" s="12">
        <v>7384</v>
      </c>
      <c r="B1503" s="17" t="s">
        <v>4055</v>
      </c>
      <c r="C1503" s="18">
        <v>43721</v>
      </c>
      <c r="D1503" s="18">
        <v>43726</v>
      </c>
      <c r="E1503" s="17" t="s">
        <v>19</v>
      </c>
      <c r="F1503" s="17" t="s">
        <v>4056</v>
      </c>
      <c r="G1503" s="19" t="str">
        <f>INDEX(Table12[[#This Row],[State]],MATCH(Orders!F1503,Table12[[#This Row],[Customer ID]],0))</f>
        <v>Nebraska</v>
      </c>
      <c r="H1503" s="17" t="s">
        <v>4060</v>
      </c>
      <c r="I1503" s="19">
        <v>3</v>
      </c>
      <c r="J1503" s="17" t="s">
        <v>31</v>
      </c>
      <c r="K1503" s="10">
        <v>17.61</v>
      </c>
      <c r="L1503" s="25" t="str">
        <f>IF(Orders!$K1503&lt;=50,"Low",IF(Orders!$K1503&gt;=200000,"High","Medium"))</f>
        <v>Low</v>
      </c>
    </row>
    <row r="1504" spans="1:12" x14ac:dyDescent="0.35">
      <c r="A1504" s="11">
        <v>7385</v>
      </c>
      <c r="B1504" s="13" t="s">
        <v>4055</v>
      </c>
      <c r="C1504" s="14">
        <v>43721</v>
      </c>
      <c r="D1504" s="14">
        <v>43726</v>
      </c>
      <c r="E1504" s="13" t="s">
        <v>19</v>
      </c>
      <c r="F1504" s="13" t="s">
        <v>4056</v>
      </c>
      <c r="G1504" s="15" t="str">
        <f>INDEX(Table12[[#This Row],[State]],MATCH(Orders!F1504,Table12[[#This Row],[Customer ID]],0))</f>
        <v>Nebraska</v>
      </c>
      <c r="H1504" s="13" t="s">
        <v>2721</v>
      </c>
      <c r="I1504" s="15">
        <v>2</v>
      </c>
      <c r="J1504" s="13" t="s">
        <v>31</v>
      </c>
      <c r="K1504" s="16">
        <v>378</v>
      </c>
      <c r="L1504" s="24" t="str">
        <f>IF(Orders!$K1504&lt;=50,"Low",IF(Orders!$K1504&gt;=200000,"High","Medium"))</f>
        <v>Medium</v>
      </c>
    </row>
    <row r="1505" spans="1:12" x14ac:dyDescent="0.35">
      <c r="A1505" s="12">
        <v>7386</v>
      </c>
      <c r="B1505" s="17" t="s">
        <v>4055</v>
      </c>
      <c r="C1505" s="18">
        <v>43721</v>
      </c>
      <c r="D1505" s="18">
        <v>43726</v>
      </c>
      <c r="E1505" s="17" t="s">
        <v>19</v>
      </c>
      <c r="F1505" s="17" t="s">
        <v>4056</v>
      </c>
      <c r="G1505" s="19" t="str">
        <f>INDEX(Table12[[#This Row],[State]],MATCH(Orders!F1505,Table12[[#This Row],[Customer ID]],0))</f>
        <v>Nebraska</v>
      </c>
      <c r="H1505" s="17" t="s">
        <v>1221</v>
      </c>
      <c r="I1505" s="19">
        <v>3</v>
      </c>
      <c r="J1505" s="17" t="s">
        <v>31</v>
      </c>
      <c r="K1505" s="10">
        <v>17.64</v>
      </c>
      <c r="L1505" s="25" t="str">
        <f>IF(Orders!$K1505&lt;=50,"Low",IF(Orders!$K1505&gt;=200000,"High","Medium"))</f>
        <v>Low</v>
      </c>
    </row>
    <row r="1506" spans="1:12" x14ac:dyDescent="0.35">
      <c r="A1506" s="11">
        <v>7387</v>
      </c>
      <c r="B1506" s="13" t="s">
        <v>4055</v>
      </c>
      <c r="C1506" s="14">
        <v>43721</v>
      </c>
      <c r="D1506" s="14">
        <v>43726</v>
      </c>
      <c r="E1506" s="13" t="s">
        <v>19</v>
      </c>
      <c r="F1506" s="13" t="s">
        <v>4056</v>
      </c>
      <c r="G1506" s="15" t="str">
        <f>INDEX(Table12[[#This Row],[State]],MATCH(Orders!F1506,Table12[[#This Row],[Customer ID]],0))</f>
        <v>Nebraska</v>
      </c>
      <c r="H1506" s="13" t="s">
        <v>506</v>
      </c>
      <c r="I1506" s="15">
        <v>6</v>
      </c>
      <c r="J1506" s="13" t="s">
        <v>31</v>
      </c>
      <c r="K1506" s="16">
        <v>373.08</v>
      </c>
      <c r="L1506" s="24" t="str">
        <f>IF(Orders!$K1506&lt;=50,"Low",IF(Orders!$K1506&gt;=200000,"High","Medium"))</f>
        <v>Medium</v>
      </c>
    </row>
    <row r="1507" spans="1:12" x14ac:dyDescent="0.35">
      <c r="A1507" s="12">
        <v>7388</v>
      </c>
      <c r="B1507" s="17" t="s">
        <v>4055</v>
      </c>
      <c r="C1507" s="18">
        <v>43721</v>
      </c>
      <c r="D1507" s="18">
        <v>43726</v>
      </c>
      <c r="E1507" s="17" t="s">
        <v>19</v>
      </c>
      <c r="F1507" s="17" t="s">
        <v>4056</v>
      </c>
      <c r="G1507" s="19" t="str">
        <f>INDEX(Table12[[#This Row],[State]],MATCH(Orders!F1507,Table12[[#This Row],[Customer ID]],0))</f>
        <v>Nebraska</v>
      </c>
      <c r="H1507" s="17" t="s">
        <v>4062</v>
      </c>
      <c r="I1507" s="19">
        <v>14</v>
      </c>
      <c r="J1507" s="17" t="s">
        <v>70</v>
      </c>
      <c r="K1507" s="10">
        <v>1336.44</v>
      </c>
      <c r="L1507" s="25" t="str">
        <f>IF(Orders!$K1507&lt;=50,"Low",IF(Orders!$K1507&gt;=200000,"High","Medium"))</f>
        <v>Medium</v>
      </c>
    </row>
    <row r="1508" spans="1:12" x14ac:dyDescent="0.35">
      <c r="A1508" s="11">
        <v>7389</v>
      </c>
      <c r="B1508" s="13" t="s">
        <v>4055</v>
      </c>
      <c r="C1508" s="14">
        <v>43721</v>
      </c>
      <c r="D1508" s="14">
        <v>43726</v>
      </c>
      <c r="E1508" s="13" t="s">
        <v>19</v>
      </c>
      <c r="F1508" s="13" t="s">
        <v>4056</v>
      </c>
      <c r="G1508" s="15" t="str">
        <f>INDEX(Table12[[#This Row],[State]],MATCH(Orders!F1508,Table12[[#This Row],[Customer ID]],0))</f>
        <v>Nebraska</v>
      </c>
      <c r="H1508" s="13" t="s">
        <v>552</v>
      </c>
      <c r="I1508" s="15">
        <v>3</v>
      </c>
      <c r="J1508" s="13" t="s">
        <v>31</v>
      </c>
      <c r="K1508" s="16">
        <v>29.97</v>
      </c>
      <c r="L1508" s="24" t="str">
        <f>IF(Orders!$K1508&lt;=50,"Low",IF(Orders!$K1508&gt;=200000,"High","Medium"))</f>
        <v>Low</v>
      </c>
    </row>
    <row r="1509" spans="1:12" x14ac:dyDescent="0.35">
      <c r="A1509" s="12">
        <v>2554</v>
      </c>
      <c r="B1509" s="17" t="s">
        <v>4064</v>
      </c>
      <c r="C1509" s="18">
        <v>43722</v>
      </c>
      <c r="D1509" s="18">
        <v>43726</v>
      </c>
      <c r="E1509" s="17" t="s">
        <v>19</v>
      </c>
      <c r="F1509" s="17" t="s">
        <v>3989</v>
      </c>
      <c r="G1509" s="19" t="str">
        <f>INDEX(Table12[[#This Row],[State]],MATCH(Orders!F1509,Table12[[#This Row],[Customer ID]],0))</f>
        <v>South Carolina</v>
      </c>
      <c r="H1509" s="17" t="s">
        <v>2245</v>
      </c>
      <c r="I1509" s="19">
        <v>4</v>
      </c>
      <c r="J1509" s="17" t="s">
        <v>70</v>
      </c>
      <c r="K1509" s="10">
        <v>25.92</v>
      </c>
      <c r="L1509" s="25" t="str">
        <f>IF(Orders!$K1509&lt;=50,"Low",IF(Orders!$K1509&gt;=200000,"High","Medium"))</f>
        <v>Low</v>
      </c>
    </row>
    <row r="1510" spans="1:12" x14ac:dyDescent="0.35">
      <c r="A1510" s="11">
        <v>9781</v>
      </c>
      <c r="B1510" s="13" t="s">
        <v>4065</v>
      </c>
      <c r="C1510" s="14">
        <v>43722</v>
      </c>
      <c r="D1510" s="14">
        <v>43726</v>
      </c>
      <c r="E1510" s="13" t="s">
        <v>19</v>
      </c>
      <c r="F1510" s="13" t="s">
        <v>1969</v>
      </c>
      <c r="G1510" s="15" t="str">
        <f>INDEX(Table12[[#This Row],[State]],MATCH(Orders!F1510,Table12[[#This Row],[Customer ID]],0))</f>
        <v>New York</v>
      </c>
      <c r="H1510" s="13" t="s">
        <v>4066</v>
      </c>
      <c r="I1510" s="15">
        <v>3</v>
      </c>
      <c r="J1510" s="13" t="s">
        <v>31</v>
      </c>
      <c r="K1510" s="16">
        <v>437.85</v>
      </c>
      <c r="L1510" s="24" t="str">
        <f>IF(Orders!$K1510&lt;=50,"Low",IF(Orders!$K1510&gt;=200000,"High","Medium"))</f>
        <v>Medium</v>
      </c>
    </row>
    <row r="1511" spans="1:12" x14ac:dyDescent="0.35">
      <c r="A1511" s="12">
        <v>9782</v>
      </c>
      <c r="B1511" s="17" t="s">
        <v>4065</v>
      </c>
      <c r="C1511" s="18">
        <v>43722</v>
      </c>
      <c r="D1511" s="18">
        <v>43726</v>
      </c>
      <c r="E1511" s="17" t="s">
        <v>19</v>
      </c>
      <c r="F1511" s="17" t="s">
        <v>1969</v>
      </c>
      <c r="G1511" s="19" t="str">
        <f>INDEX(Table12[[#This Row],[State]],MATCH(Orders!F1511,Table12[[#This Row],[Customer ID]],0))</f>
        <v>New York</v>
      </c>
      <c r="H1511" s="17" t="s">
        <v>4068</v>
      </c>
      <c r="I1511" s="19">
        <v>2</v>
      </c>
      <c r="J1511" s="17" t="s">
        <v>70</v>
      </c>
      <c r="K1511" s="10">
        <v>673568</v>
      </c>
      <c r="L1511" s="25" t="str">
        <f>IF(Orders!$K1511&lt;=50,"Low",IF(Orders!$K1511&gt;=200000,"High","Medium"))</f>
        <v>High</v>
      </c>
    </row>
    <row r="1512" spans="1:12" x14ac:dyDescent="0.35">
      <c r="A1512" s="11">
        <v>817</v>
      </c>
      <c r="B1512" s="13" t="s">
        <v>4070</v>
      </c>
      <c r="C1512" s="14">
        <v>43723</v>
      </c>
      <c r="D1512" s="14">
        <v>43727</v>
      </c>
      <c r="E1512" s="13" t="s">
        <v>19</v>
      </c>
      <c r="F1512" s="13" t="s">
        <v>1210</v>
      </c>
      <c r="G1512" s="15" t="str">
        <f>INDEX(Table12[[#This Row],[State]],MATCH(Orders!F1512,Table12[[#This Row],[Customer ID]],0))</f>
        <v>Pennsylvania</v>
      </c>
      <c r="H1512" s="13" t="s">
        <v>4071</v>
      </c>
      <c r="I1512" s="15">
        <v>1</v>
      </c>
      <c r="J1512" s="13" t="s">
        <v>31</v>
      </c>
      <c r="K1512" s="16">
        <v>5344</v>
      </c>
      <c r="L1512" s="24" t="str">
        <f>IF(Orders!$K1512&lt;=50,"Low",IF(Orders!$K1512&gt;=200000,"High","Medium"))</f>
        <v>Medium</v>
      </c>
    </row>
    <row r="1513" spans="1:12" x14ac:dyDescent="0.35">
      <c r="A1513" s="12">
        <v>925</v>
      </c>
      <c r="B1513" s="17" t="s">
        <v>4073</v>
      </c>
      <c r="C1513" s="18">
        <v>43723</v>
      </c>
      <c r="D1513" s="18">
        <v>43728</v>
      </c>
      <c r="E1513" s="17" t="s">
        <v>19</v>
      </c>
      <c r="F1513" s="17" t="s">
        <v>2840</v>
      </c>
      <c r="G1513" s="19" t="str">
        <f>INDEX(Table12[[#This Row],[State]],MATCH(Orders!F1513,Table12[[#This Row],[Customer ID]],0))</f>
        <v>New York</v>
      </c>
      <c r="H1513" s="17" t="s">
        <v>4074</v>
      </c>
      <c r="I1513" s="19">
        <v>2</v>
      </c>
      <c r="J1513" s="17" t="s">
        <v>31</v>
      </c>
      <c r="K1513" s="10">
        <v>841568</v>
      </c>
      <c r="L1513" s="25" t="str">
        <f>IF(Orders!$K1513&lt;=50,"Low",IF(Orders!$K1513&gt;=200000,"High","Medium"))</f>
        <v>High</v>
      </c>
    </row>
    <row r="1514" spans="1:12" x14ac:dyDescent="0.35">
      <c r="A1514" s="11">
        <v>4517</v>
      </c>
      <c r="B1514" s="13" t="s">
        <v>4076</v>
      </c>
      <c r="C1514" s="14">
        <v>43723</v>
      </c>
      <c r="D1514" s="14">
        <v>43728</v>
      </c>
      <c r="E1514" s="13" t="s">
        <v>19</v>
      </c>
      <c r="F1514" s="13" t="s">
        <v>1799</v>
      </c>
      <c r="G1514" s="15" t="str">
        <f>INDEX(Table12[[#This Row],[State]],MATCH(Orders!F1514,Table12[[#This Row],[Customer ID]],0))</f>
        <v>Washington</v>
      </c>
      <c r="H1514" s="13" t="s">
        <v>1515</v>
      </c>
      <c r="I1514" s="15">
        <v>5</v>
      </c>
      <c r="J1514" s="13" t="s">
        <v>31</v>
      </c>
      <c r="K1514" s="16">
        <v>21.4</v>
      </c>
      <c r="L1514" s="24" t="str">
        <f>IF(Orders!$K1514&lt;=50,"Low",IF(Orders!$K1514&gt;=200000,"High","Medium"))</f>
        <v>Low</v>
      </c>
    </row>
    <row r="1515" spans="1:12" x14ac:dyDescent="0.35">
      <c r="A1515" s="12">
        <v>4518</v>
      </c>
      <c r="B1515" s="17" t="s">
        <v>4076</v>
      </c>
      <c r="C1515" s="18">
        <v>43723</v>
      </c>
      <c r="D1515" s="18">
        <v>43728</v>
      </c>
      <c r="E1515" s="17" t="s">
        <v>19</v>
      </c>
      <c r="F1515" s="17" t="s">
        <v>1799</v>
      </c>
      <c r="G1515" s="19" t="str">
        <f>INDEX(Table12[[#This Row],[State]],MATCH(Orders!F1515,Table12[[#This Row],[Customer ID]],0))</f>
        <v>Washington</v>
      </c>
      <c r="H1515" s="17" t="s">
        <v>4077</v>
      </c>
      <c r="I1515" s="19">
        <v>7</v>
      </c>
      <c r="J1515" s="17" t="s">
        <v>31</v>
      </c>
      <c r="K1515" s="10">
        <v>48664</v>
      </c>
      <c r="L1515" s="25" t="str">
        <f>IF(Orders!$K1515&lt;=50,"Low",IF(Orders!$K1515&gt;=200000,"High","Medium"))</f>
        <v>Medium</v>
      </c>
    </row>
    <row r="1516" spans="1:12" x14ac:dyDescent="0.35">
      <c r="A1516" s="11">
        <v>8783</v>
      </c>
      <c r="B1516" s="13" t="s">
        <v>4079</v>
      </c>
      <c r="C1516" s="14">
        <v>43723</v>
      </c>
      <c r="D1516" s="14">
        <v>43728</v>
      </c>
      <c r="E1516" s="13" t="s">
        <v>19</v>
      </c>
      <c r="F1516" s="13" t="s">
        <v>4080</v>
      </c>
      <c r="G1516" s="15" t="str">
        <f>INDEX(Table12[[#This Row],[State]],MATCH(Orders!F1516,Table12[[#This Row],[Customer ID]],0))</f>
        <v>Idaho</v>
      </c>
      <c r="H1516" s="13" t="s">
        <v>4083</v>
      </c>
      <c r="I1516" s="15">
        <v>4</v>
      </c>
      <c r="J1516" s="13" t="s">
        <v>31</v>
      </c>
      <c r="K1516" s="16">
        <v>20416</v>
      </c>
      <c r="L1516" s="24" t="str">
        <f>IF(Orders!$K1516&lt;=50,"Low",IF(Orders!$K1516&gt;=200000,"High","Medium"))</f>
        <v>Medium</v>
      </c>
    </row>
    <row r="1517" spans="1:12" x14ac:dyDescent="0.35">
      <c r="A1517" s="12">
        <v>8784</v>
      </c>
      <c r="B1517" s="17" t="s">
        <v>4079</v>
      </c>
      <c r="C1517" s="18">
        <v>43723</v>
      </c>
      <c r="D1517" s="18">
        <v>43728</v>
      </c>
      <c r="E1517" s="17" t="s">
        <v>19</v>
      </c>
      <c r="F1517" s="17" t="s">
        <v>4080</v>
      </c>
      <c r="G1517" s="19" t="str">
        <f>INDEX(Table12[[#This Row],[State]],MATCH(Orders!F1517,Table12[[#This Row],[Customer ID]],0))</f>
        <v>Idaho</v>
      </c>
      <c r="H1517" s="17" t="s">
        <v>2570</v>
      </c>
      <c r="I1517" s="19">
        <v>3</v>
      </c>
      <c r="J1517" s="17" t="s">
        <v>70</v>
      </c>
      <c r="K1517" s="10">
        <v>1128.3900000000001</v>
      </c>
      <c r="L1517" s="25" t="str">
        <f>IF(Orders!$K1517&lt;=50,"Low",IF(Orders!$K1517&gt;=200000,"High","Medium"))</f>
        <v>Medium</v>
      </c>
    </row>
    <row r="1518" spans="1:12" x14ac:dyDescent="0.35">
      <c r="A1518" s="11">
        <v>9427</v>
      </c>
      <c r="B1518" s="13" t="s">
        <v>4085</v>
      </c>
      <c r="C1518" s="14">
        <v>43723</v>
      </c>
      <c r="D1518" s="14">
        <v>43728</v>
      </c>
      <c r="E1518" s="13" t="s">
        <v>19</v>
      </c>
      <c r="F1518" s="13" t="s">
        <v>4086</v>
      </c>
      <c r="G1518" s="15" t="str">
        <f>INDEX(Table12[[#This Row],[State]],MATCH(Orders!F1518,Table12[[#This Row],[Customer ID]],0))</f>
        <v>Washington</v>
      </c>
      <c r="H1518" s="13" t="s">
        <v>4088</v>
      </c>
      <c r="I1518" s="15">
        <v>5</v>
      </c>
      <c r="J1518" s="13" t="s">
        <v>31</v>
      </c>
      <c r="K1518" s="16">
        <v>35.4</v>
      </c>
      <c r="L1518" s="24" t="str">
        <f>IF(Orders!$K1518&lt;=50,"Low",IF(Orders!$K1518&gt;=200000,"High","Medium"))</f>
        <v>Low</v>
      </c>
    </row>
    <row r="1519" spans="1:12" x14ac:dyDescent="0.35">
      <c r="A1519" s="12">
        <v>6999</v>
      </c>
      <c r="B1519" s="17" t="s">
        <v>4090</v>
      </c>
      <c r="C1519" s="18">
        <v>43724</v>
      </c>
      <c r="D1519" s="18">
        <v>43730</v>
      </c>
      <c r="E1519" s="17" t="s">
        <v>19</v>
      </c>
      <c r="F1519" s="17" t="s">
        <v>1349</v>
      </c>
      <c r="G1519" s="19" t="str">
        <f>INDEX(Table12[[#This Row],[State]],MATCH(Orders!F1519,Table12[[#This Row],[Customer ID]],0))</f>
        <v>California</v>
      </c>
      <c r="H1519" s="17" t="s">
        <v>3835</v>
      </c>
      <c r="I1519" s="19">
        <v>2</v>
      </c>
      <c r="J1519" s="17" t="s">
        <v>31</v>
      </c>
      <c r="K1519" s="10">
        <v>12.96</v>
      </c>
      <c r="L1519" s="25" t="str">
        <f>IF(Orders!$K1519&lt;=50,"Low",IF(Orders!$K1519&gt;=200000,"High","Medium"))</f>
        <v>Low</v>
      </c>
    </row>
    <row r="1520" spans="1:12" x14ac:dyDescent="0.35">
      <c r="A1520" s="11">
        <v>7271</v>
      </c>
      <c r="B1520" s="13" t="s">
        <v>4093</v>
      </c>
      <c r="C1520" s="14">
        <v>43724</v>
      </c>
      <c r="D1520" s="14">
        <v>43730</v>
      </c>
      <c r="E1520" s="13" t="s">
        <v>19</v>
      </c>
      <c r="F1520" s="13" t="s">
        <v>4094</v>
      </c>
      <c r="G1520" s="15" t="str">
        <f>INDEX(Table12[[#This Row],[State]],MATCH(Orders!F1520,Table12[[#This Row],[Customer ID]],0))</f>
        <v>California</v>
      </c>
      <c r="H1520" s="13" t="s">
        <v>4096</v>
      </c>
      <c r="I1520" s="15">
        <v>2</v>
      </c>
      <c r="J1520" s="13" t="s">
        <v>70</v>
      </c>
      <c r="K1520" s="16">
        <v>273666</v>
      </c>
      <c r="L1520" s="24" t="str">
        <f>IF(Orders!$K1520&lt;=50,"Low",IF(Orders!$K1520&gt;=200000,"High","Medium"))</f>
        <v>High</v>
      </c>
    </row>
    <row r="1521" spans="1:12" x14ac:dyDescent="0.35">
      <c r="A1521" s="12">
        <v>7272</v>
      </c>
      <c r="B1521" s="17" t="s">
        <v>4093</v>
      </c>
      <c r="C1521" s="18">
        <v>43724</v>
      </c>
      <c r="D1521" s="18">
        <v>43730</v>
      </c>
      <c r="E1521" s="17" t="s">
        <v>19</v>
      </c>
      <c r="F1521" s="17" t="s">
        <v>4094</v>
      </c>
      <c r="G1521" s="19" t="str">
        <f>INDEX(Table12[[#This Row],[State]],MATCH(Orders!F1521,Table12[[#This Row],[Customer ID]],0))</f>
        <v>California</v>
      </c>
      <c r="H1521" s="17" t="s">
        <v>4098</v>
      </c>
      <c r="I1521" s="19">
        <v>4</v>
      </c>
      <c r="J1521" s="17" t="s">
        <v>70</v>
      </c>
      <c r="K1521" s="10">
        <v>17.48</v>
      </c>
      <c r="L1521" s="25" t="str">
        <f>IF(Orders!$K1521&lt;=50,"Low",IF(Orders!$K1521&gt;=200000,"High","Medium"))</f>
        <v>Low</v>
      </c>
    </row>
    <row r="1522" spans="1:12" x14ac:dyDescent="0.35">
      <c r="A1522" s="11">
        <v>8892</v>
      </c>
      <c r="B1522" s="13" t="s">
        <v>4100</v>
      </c>
      <c r="C1522" s="14">
        <v>43724</v>
      </c>
      <c r="D1522" s="14">
        <v>43726</v>
      </c>
      <c r="E1522" s="13" t="s">
        <v>38</v>
      </c>
      <c r="F1522" s="13" t="s">
        <v>4101</v>
      </c>
      <c r="G1522" s="15" t="str">
        <f>INDEX(Table12[[#This Row],[State]],MATCH(Orders!F1522,Table12[[#This Row],[Customer ID]],0))</f>
        <v>Georgia</v>
      </c>
      <c r="H1522" s="13" t="s">
        <v>2808</v>
      </c>
      <c r="I1522" s="15">
        <v>2</v>
      </c>
      <c r="J1522" s="13" t="s">
        <v>31</v>
      </c>
      <c r="K1522" s="16">
        <v>121.78</v>
      </c>
      <c r="L1522" s="24" t="str">
        <f>IF(Orders!$K1522&lt;=50,"Low",IF(Orders!$K1522&gt;=200000,"High","Medium"))</f>
        <v>Medium</v>
      </c>
    </row>
    <row r="1523" spans="1:12" x14ac:dyDescent="0.35">
      <c r="A1523" s="12">
        <v>90</v>
      </c>
      <c r="B1523" s="17" t="s">
        <v>4103</v>
      </c>
      <c r="C1523" s="18">
        <v>43725</v>
      </c>
      <c r="D1523" s="18">
        <v>43730</v>
      </c>
      <c r="E1523" s="17" t="s">
        <v>19</v>
      </c>
      <c r="F1523" s="17" t="s">
        <v>2648</v>
      </c>
      <c r="G1523" s="19" t="str">
        <f>INDEX(Table12[[#This Row],[State]],MATCH(Orders!F1523,Table12[[#This Row],[Customer ID]],0))</f>
        <v>California</v>
      </c>
      <c r="H1523" s="17" t="s">
        <v>4104</v>
      </c>
      <c r="I1523" s="19">
        <v>3</v>
      </c>
      <c r="J1523" s="17" t="s">
        <v>31</v>
      </c>
      <c r="K1523" s="10">
        <v>20.100000000000001</v>
      </c>
      <c r="L1523" s="25" t="str">
        <f>IF(Orders!$K1523&lt;=50,"Low",IF(Orders!$K1523&gt;=200000,"High","Medium"))</f>
        <v>Low</v>
      </c>
    </row>
    <row r="1524" spans="1:12" x14ac:dyDescent="0.35">
      <c r="A1524" s="11">
        <v>91</v>
      </c>
      <c r="B1524" s="13" t="s">
        <v>4103</v>
      </c>
      <c r="C1524" s="14">
        <v>43725</v>
      </c>
      <c r="D1524" s="14">
        <v>43730</v>
      </c>
      <c r="E1524" s="13" t="s">
        <v>19</v>
      </c>
      <c r="F1524" s="13" t="s">
        <v>2648</v>
      </c>
      <c r="G1524" s="15" t="str">
        <f>INDEX(Table12[[#This Row],[State]],MATCH(Orders!F1524,Table12[[#This Row],[Customer ID]],0))</f>
        <v>California</v>
      </c>
      <c r="H1524" s="13" t="s">
        <v>301</v>
      </c>
      <c r="I1524" s="15">
        <v>2</v>
      </c>
      <c r="J1524" s="13" t="s">
        <v>31</v>
      </c>
      <c r="K1524" s="16">
        <v>73584</v>
      </c>
      <c r="L1524" s="24" t="str">
        <f>IF(Orders!$K1524&lt;=50,"Low",IF(Orders!$K1524&gt;=200000,"High","Medium"))</f>
        <v>Medium</v>
      </c>
    </row>
    <row r="1525" spans="1:12" x14ac:dyDescent="0.35">
      <c r="A1525" s="12">
        <v>92</v>
      </c>
      <c r="B1525" s="17" t="s">
        <v>4103</v>
      </c>
      <c r="C1525" s="18">
        <v>43725</v>
      </c>
      <c r="D1525" s="18">
        <v>43730</v>
      </c>
      <c r="E1525" s="17" t="s">
        <v>19</v>
      </c>
      <c r="F1525" s="17" t="s">
        <v>2648</v>
      </c>
      <c r="G1525" s="19" t="str">
        <f>INDEX(Table12[[#This Row],[State]],MATCH(Orders!F1525,Table12[[#This Row],[Customer ID]],0))</f>
        <v>California</v>
      </c>
      <c r="H1525" s="17" t="s">
        <v>4106</v>
      </c>
      <c r="I1525" s="19">
        <v>1</v>
      </c>
      <c r="J1525" s="17" t="s">
        <v>31</v>
      </c>
      <c r="K1525" s="10">
        <v>6.48</v>
      </c>
      <c r="L1525" s="25" t="str">
        <f>IF(Orders!$K1525&lt;=50,"Low",IF(Orders!$K1525&gt;=200000,"High","Medium"))</f>
        <v>Low</v>
      </c>
    </row>
    <row r="1526" spans="1:12" x14ac:dyDescent="0.35">
      <c r="A1526" s="11">
        <v>1508</v>
      </c>
      <c r="B1526" s="13" t="s">
        <v>4108</v>
      </c>
      <c r="C1526" s="14">
        <v>43725</v>
      </c>
      <c r="D1526" s="14">
        <v>43731</v>
      </c>
      <c r="E1526" s="13" t="s">
        <v>19</v>
      </c>
      <c r="F1526" s="13" t="s">
        <v>4109</v>
      </c>
      <c r="G1526" s="15" t="str">
        <f>INDEX(Table12[[#This Row],[State]],MATCH(Orders!F1526,Table12[[#This Row],[Customer ID]],0))</f>
        <v>Georgia</v>
      </c>
      <c r="H1526" s="13" t="s">
        <v>4111</v>
      </c>
      <c r="I1526" s="15">
        <v>4</v>
      </c>
      <c r="J1526" s="13" t="s">
        <v>31</v>
      </c>
      <c r="K1526" s="16">
        <v>396</v>
      </c>
      <c r="L1526" s="24" t="str">
        <f>IF(Orders!$K1526&lt;=50,"Low",IF(Orders!$K1526&gt;=200000,"High","Medium"))</f>
        <v>Medium</v>
      </c>
    </row>
    <row r="1527" spans="1:12" x14ac:dyDescent="0.35">
      <c r="A1527" s="12">
        <v>2256</v>
      </c>
      <c r="B1527" s="17" t="s">
        <v>4113</v>
      </c>
      <c r="C1527" s="18">
        <v>43725</v>
      </c>
      <c r="D1527" s="18">
        <v>43730</v>
      </c>
      <c r="E1527" s="17" t="s">
        <v>19</v>
      </c>
      <c r="F1527" s="17" t="s">
        <v>142</v>
      </c>
      <c r="G1527" s="19" t="str">
        <f>INDEX(Table12[[#This Row],[State]],MATCH(Orders!F1527,Table12[[#This Row],[Customer ID]],0))</f>
        <v>Maine</v>
      </c>
      <c r="H1527" s="17" t="s">
        <v>4066</v>
      </c>
      <c r="I1527" s="19">
        <v>3</v>
      </c>
      <c r="J1527" s="17" t="s">
        <v>31</v>
      </c>
      <c r="K1527" s="10">
        <v>437.85</v>
      </c>
      <c r="L1527" s="25" t="str">
        <f>IF(Orders!$K1527&lt;=50,"Low",IF(Orders!$K1527&gt;=200000,"High","Medium"))</f>
        <v>Medium</v>
      </c>
    </row>
    <row r="1528" spans="1:12" x14ac:dyDescent="0.35">
      <c r="A1528" s="11">
        <v>2257</v>
      </c>
      <c r="B1528" s="13" t="s">
        <v>4113</v>
      </c>
      <c r="C1528" s="14">
        <v>43725</v>
      </c>
      <c r="D1528" s="14">
        <v>43730</v>
      </c>
      <c r="E1528" s="13" t="s">
        <v>19</v>
      </c>
      <c r="F1528" s="13" t="s">
        <v>142</v>
      </c>
      <c r="G1528" s="15" t="str">
        <f>INDEX(Table12[[#This Row],[State]],MATCH(Orders!F1528,Table12[[#This Row],[Customer ID]],0))</f>
        <v>Maine</v>
      </c>
      <c r="H1528" s="13" t="s">
        <v>4116</v>
      </c>
      <c r="I1528" s="15">
        <v>2</v>
      </c>
      <c r="J1528" s="13" t="s">
        <v>70</v>
      </c>
      <c r="K1528" s="16">
        <v>109.48</v>
      </c>
      <c r="L1528" s="24" t="str">
        <f>IF(Orders!$K1528&lt;=50,"Low",IF(Orders!$K1528&gt;=200000,"High","Medium"))</f>
        <v>Medium</v>
      </c>
    </row>
    <row r="1529" spans="1:12" x14ac:dyDescent="0.35">
      <c r="A1529" s="12">
        <v>3249</v>
      </c>
      <c r="B1529" s="17" t="s">
        <v>4118</v>
      </c>
      <c r="C1529" s="18">
        <v>43725</v>
      </c>
      <c r="D1529" s="18">
        <v>43729</v>
      </c>
      <c r="E1529" s="17" t="s">
        <v>19</v>
      </c>
      <c r="F1529" s="17" t="s">
        <v>869</v>
      </c>
      <c r="G1529" s="19" t="str">
        <f>INDEX(Table12[[#This Row],[State]],MATCH(Orders!F1529,Table12[[#This Row],[Customer ID]],0))</f>
        <v>Washington</v>
      </c>
      <c r="H1529" s="17" t="s">
        <v>4119</v>
      </c>
      <c r="I1529" s="19">
        <v>2</v>
      </c>
      <c r="J1529" s="17" t="s">
        <v>31</v>
      </c>
      <c r="K1529" s="10">
        <v>113888</v>
      </c>
      <c r="L1529" s="25" t="str">
        <f>IF(Orders!$K1529&lt;=50,"Low",IF(Orders!$K1529&gt;=200000,"High","Medium"))</f>
        <v>Medium</v>
      </c>
    </row>
    <row r="1530" spans="1:12" x14ac:dyDescent="0.35">
      <c r="A1530" s="11">
        <v>3250</v>
      </c>
      <c r="B1530" s="13" t="s">
        <v>4118</v>
      </c>
      <c r="C1530" s="14">
        <v>43725</v>
      </c>
      <c r="D1530" s="14">
        <v>43729</v>
      </c>
      <c r="E1530" s="13" t="s">
        <v>19</v>
      </c>
      <c r="F1530" s="13" t="s">
        <v>869</v>
      </c>
      <c r="G1530" s="15" t="str">
        <f>INDEX(Table12[[#This Row],[State]],MATCH(Orders!F1530,Table12[[#This Row],[Customer ID]],0))</f>
        <v>Washington</v>
      </c>
      <c r="H1530" s="13" t="s">
        <v>4121</v>
      </c>
      <c r="I1530" s="15">
        <v>2</v>
      </c>
      <c r="J1530" s="13" t="s">
        <v>70</v>
      </c>
      <c r="K1530" s="16">
        <v>105584</v>
      </c>
      <c r="L1530" s="24" t="str">
        <f>IF(Orders!$K1530&lt;=50,"Low",IF(Orders!$K1530&gt;=200000,"High","Medium"))</f>
        <v>Medium</v>
      </c>
    </row>
    <row r="1531" spans="1:12" x14ac:dyDescent="0.35">
      <c r="A1531" s="12">
        <v>3311</v>
      </c>
      <c r="B1531" s="17" t="s">
        <v>4123</v>
      </c>
      <c r="C1531" s="18">
        <v>43725</v>
      </c>
      <c r="D1531" s="18">
        <v>43730</v>
      </c>
      <c r="E1531" s="17" t="s">
        <v>19</v>
      </c>
      <c r="F1531" s="17" t="s">
        <v>2132</v>
      </c>
      <c r="G1531" s="19" t="str">
        <f>INDEX(Table12[[#This Row],[State]],MATCH(Orders!F1531,Table12[[#This Row],[Customer ID]],0))</f>
        <v>New York</v>
      </c>
      <c r="H1531" s="17" t="s">
        <v>91</v>
      </c>
      <c r="I1531" s="19">
        <v>5</v>
      </c>
      <c r="J1531" s="17" t="s">
        <v>31</v>
      </c>
      <c r="K1531" s="10">
        <v>232.4</v>
      </c>
      <c r="L1531" s="25" t="str">
        <f>IF(Orders!$K1531&lt;=50,"Low",IF(Orders!$K1531&gt;=200000,"High","Medium"))</f>
        <v>Medium</v>
      </c>
    </row>
    <row r="1532" spans="1:12" x14ac:dyDescent="0.35">
      <c r="A1532" s="11">
        <v>3720</v>
      </c>
      <c r="B1532" s="13" t="s">
        <v>4124</v>
      </c>
      <c r="C1532" s="14">
        <v>43725</v>
      </c>
      <c r="D1532" s="14">
        <v>43731</v>
      </c>
      <c r="E1532" s="13" t="s">
        <v>19</v>
      </c>
      <c r="F1532" s="13" t="s">
        <v>4125</v>
      </c>
      <c r="G1532" s="15" t="str">
        <f>INDEX(Table12[[#This Row],[State]],MATCH(Orders!F1532,Table12[[#This Row],[Customer ID]],0))</f>
        <v>Indiana</v>
      </c>
      <c r="H1532" s="13" t="s">
        <v>4127</v>
      </c>
      <c r="I1532" s="15">
        <v>5</v>
      </c>
      <c r="J1532" s="13" t="s">
        <v>31</v>
      </c>
      <c r="K1532" s="16">
        <v>33.4</v>
      </c>
      <c r="L1532" s="24" t="str">
        <f>IF(Orders!$K1532&lt;=50,"Low",IF(Orders!$K1532&gt;=200000,"High","Medium"))</f>
        <v>Low</v>
      </c>
    </row>
    <row r="1533" spans="1:12" x14ac:dyDescent="0.35">
      <c r="A1533" s="12">
        <v>9028</v>
      </c>
      <c r="B1533" s="17" t="s">
        <v>4129</v>
      </c>
      <c r="C1533" s="18">
        <v>43725</v>
      </c>
      <c r="D1533" s="18">
        <v>43730</v>
      </c>
      <c r="E1533" s="17" t="s">
        <v>19</v>
      </c>
      <c r="F1533" s="17" t="s">
        <v>4130</v>
      </c>
      <c r="G1533" s="19" t="str">
        <f>INDEX(Table12[[#This Row],[State]],MATCH(Orders!F1533,Table12[[#This Row],[Customer ID]],0))</f>
        <v>Massachusetts</v>
      </c>
      <c r="H1533" s="17" t="s">
        <v>1430</v>
      </c>
      <c r="I1533" s="19">
        <v>3</v>
      </c>
      <c r="J1533" s="17" t="s">
        <v>31</v>
      </c>
      <c r="K1533" s="10">
        <v>14.82</v>
      </c>
      <c r="L1533" s="25" t="str">
        <f>IF(Orders!$K1533&lt;=50,"Low",IF(Orders!$K1533&gt;=200000,"High","Medium"))</f>
        <v>Low</v>
      </c>
    </row>
    <row r="1534" spans="1:12" x14ac:dyDescent="0.35">
      <c r="A1534" s="11">
        <v>9029</v>
      </c>
      <c r="B1534" s="13" t="s">
        <v>4129</v>
      </c>
      <c r="C1534" s="14">
        <v>43725</v>
      </c>
      <c r="D1534" s="14">
        <v>43730</v>
      </c>
      <c r="E1534" s="13" t="s">
        <v>19</v>
      </c>
      <c r="F1534" s="13" t="s">
        <v>4130</v>
      </c>
      <c r="G1534" s="15" t="str">
        <f>INDEX(Table12[[#This Row],[State]],MATCH(Orders!F1534,Table12[[#This Row],[Customer ID]],0))</f>
        <v>Massachusetts</v>
      </c>
      <c r="H1534" s="13" t="s">
        <v>994</v>
      </c>
      <c r="I1534" s="15">
        <v>3</v>
      </c>
      <c r="J1534" s="13" t="s">
        <v>70</v>
      </c>
      <c r="K1534" s="16">
        <v>191.82</v>
      </c>
      <c r="L1534" s="24" t="str">
        <f>IF(Orders!$K1534&lt;=50,"Low",IF(Orders!$K1534&gt;=200000,"High","Medium"))</f>
        <v>Medium</v>
      </c>
    </row>
    <row r="1535" spans="1:12" x14ac:dyDescent="0.35">
      <c r="A1535" s="12">
        <v>9090</v>
      </c>
      <c r="B1535" s="17" t="s">
        <v>4133</v>
      </c>
      <c r="C1535" s="18">
        <v>43725</v>
      </c>
      <c r="D1535" s="18">
        <v>43728</v>
      </c>
      <c r="E1535" s="17" t="s">
        <v>94</v>
      </c>
      <c r="F1535" s="17" t="s">
        <v>3979</v>
      </c>
      <c r="G1535" s="19" t="str">
        <f>INDEX(Table12[[#This Row],[State]],MATCH(Orders!F1535,Table12[[#This Row],[Customer ID]],0))</f>
        <v>Ohio</v>
      </c>
      <c r="H1535" s="17" t="s">
        <v>4134</v>
      </c>
      <c r="I1535" s="19">
        <v>5</v>
      </c>
      <c r="J1535" s="17" t="s">
        <v>31</v>
      </c>
      <c r="K1535" s="10">
        <v>295.39999999999998</v>
      </c>
      <c r="L1535" s="25" t="str">
        <f>IF(Orders!$K1535&lt;=50,"Low",IF(Orders!$K1535&gt;=200000,"High","Medium"))</f>
        <v>Medium</v>
      </c>
    </row>
    <row r="1536" spans="1:12" x14ac:dyDescent="0.35">
      <c r="A1536" s="11">
        <v>9449</v>
      </c>
      <c r="B1536" s="13" t="s">
        <v>4136</v>
      </c>
      <c r="C1536" s="14">
        <v>43725</v>
      </c>
      <c r="D1536" s="14">
        <v>43731</v>
      </c>
      <c r="E1536" s="13" t="s">
        <v>19</v>
      </c>
      <c r="F1536" s="13" t="s">
        <v>239</v>
      </c>
      <c r="G1536" s="15" t="str">
        <f>INDEX(Table12[[#This Row],[State]],MATCH(Orders!F1536,Table12[[#This Row],[Customer ID]],0))</f>
        <v>Washington</v>
      </c>
      <c r="H1536" s="13" t="s">
        <v>2117</v>
      </c>
      <c r="I1536" s="15">
        <v>4</v>
      </c>
      <c r="J1536" s="13" t="s">
        <v>31</v>
      </c>
      <c r="K1536" s="16">
        <v>12.32</v>
      </c>
      <c r="L1536" s="24" t="str">
        <f>IF(Orders!$K1536&lt;=50,"Low",IF(Orders!$K1536&gt;=200000,"High","Medium"))</f>
        <v>Low</v>
      </c>
    </row>
    <row r="1537" spans="1:12" x14ac:dyDescent="0.35">
      <c r="A1537" s="12">
        <v>71</v>
      </c>
      <c r="B1537" s="17" t="s">
        <v>4138</v>
      </c>
      <c r="C1537" s="18">
        <v>43726</v>
      </c>
      <c r="D1537" s="18">
        <v>43731</v>
      </c>
      <c r="E1537" s="17" t="s">
        <v>19</v>
      </c>
      <c r="F1537" s="17" t="s">
        <v>4139</v>
      </c>
      <c r="G1537" s="19" t="str">
        <f>INDEX(Table12[[#This Row],[State]],MATCH(Orders!F1537,Table12[[#This Row],[Customer ID]],0))</f>
        <v>New York</v>
      </c>
      <c r="H1537" s="17" t="s">
        <v>3983</v>
      </c>
      <c r="I1537" s="19">
        <v>1</v>
      </c>
      <c r="J1537" s="17" t="s">
        <v>31</v>
      </c>
      <c r="K1537" s="10">
        <v>4616</v>
      </c>
      <c r="L1537" s="25" t="str">
        <f>IF(Orders!$K1537&lt;=50,"Low",IF(Orders!$K1537&gt;=200000,"High","Medium"))</f>
        <v>Medium</v>
      </c>
    </row>
    <row r="1538" spans="1:12" x14ac:dyDescent="0.35">
      <c r="A1538" s="11">
        <v>756</v>
      </c>
      <c r="B1538" s="13" t="s">
        <v>4142</v>
      </c>
      <c r="C1538" s="14">
        <v>43726</v>
      </c>
      <c r="D1538" s="14">
        <v>43730</v>
      </c>
      <c r="E1538" s="13" t="s">
        <v>19</v>
      </c>
      <c r="F1538" s="13" t="s">
        <v>1784</v>
      </c>
      <c r="G1538" s="15" t="str">
        <f>INDEX(Table12[[#This Row],[State]],MATCH(Orders!F1538,Table12[[#This Row],[Customer ID]],0))</f>
        <v>Florida</v>
      </c>
      <c r="H1538" s="13" t="s">
        <v>346</v>
      </c>
      <c r="I1538" s="15">
        <v>4</v>
      </c>
      <c r="J1538" s="13" t="s">
        <v>31</v>
      </c>
      <c r="K1538" s="16">
        <v>383438</v>
      </c>
      <c r="L1538" s="24" t="str">
        <f>IF(Orders!$K1538&lt;=50,"Low",IF(Orders!$K1538&gt;=200000,"High","Medium"))</f>
        <v>High</v>
      </c>
    </row>
    <row r="1539" spans="1:12" x14ac:dyDescent="0.35">
      <c r="A1539" s="12">
        <v>2014</v>
      </c>
      <c r="B1539" s="17" t="s">
        <v>4143</v>
      </c>
      <c r="C1539" s="18">
        <v>43726</v>
      </c>
      <c r="D1539" s="18">
        <v>43731</v>
      </c>
      <c r="E1539" s="17" t="s">
        <v>19</v>
      </c>
      <c r="F1539" s="17" t="s">
        <v>4144</v>
      </c>
      <c r="G1539" s="19" t="str">
        <f>INDEX(Table12[[#This Row],[State]],MATCH(Orders!F1539,Table12[[#This Row],[Customer ID]],0))</f>
        <v>Alabama</v>
      </c>
      <c r="H1539" s="17" t="s">
        <v>4146</v>
      </c>
      <c r="I1539" s="19">
        <v>1</v>
      </c>
      <c r="J1539" s="17" t="s">
        <v>31</v>
      </c>
      <c r="K1539" s="10">
        <v>350.98</v>
      </c>
      <c r="L1539" s="25" t="str">
        <f>IF(Orders!$K1539&lt;=50,"Low",IF(Orders!$K1539&gt;=200000,"High","Medium"))</f>
        <v>Medium</v>
      </c>
    </row>
    <row r="1540" spans="1:12" x14ac:dyDescent="0.35">
      <c r="A1540" s="11">
        <v>2015</v>
      </c>
      <c r="B1540" s="13" t="s">
        <v>4143</v>
      </c>
      <c r="C1540" s="14">
        <v>43726</v>
      </c>
      <c r="D1540" s="14">
        <v>43731</v>
      </c>
      <c r="E1540" s="13" t="s">
        <v>19</v>
      </c>
      <c r="F1540" s="13" t="s">
        <v>4144</v>
      </c>
      <c r="G1540" s="15" t="str">
        <f>INDEX(Table12[[#This Row],[State]],MATCH(Orders!F1540,Table12[[#This Row],[Customer ID]],0))</f>
        <v>Alabama</v>
      </c>
      <c r="H1540" s="13" t="s">
        <v>1860</v>
      </c>
      <c r="I1540" s="15">
        <v>2</v>
      </c>
      <c r="J1540" s="13" t="s">
        <v>70</v>
      </c>
      <c r="K1540" s="16">
        <v>13.08</v>
      </c>
      <c r="L1540" s="24" t="str">
        <f>IF(Orders!$K1540&lt;=50,"Low",IF(Orders!$K1540&gt;=200000,"High","Medium"))</f>
        <v>Low</v>
      </c>
    </row>
    <row r="1541" spans="1:12" x14ac:dyDescent="0.35">
      <c r="A1541" s="12">
        <v>2016</v>
      </c>
      <c r="B1541" s="17" t="s">
        <v>4143</v>
      </c>
      <c r="C1541" s="18">
        <v>43726</v>
      </c>
      <c r="D1541" s="18">
        <v>43731</v>
      </c>
      <c r="E1541" s="17" t="s">
        <v>19</v>
      </c>
      <c r="F1541" s="17" t="s">
        <v>4144</v>
      </c>
      <c r="G1541" s="19" t="str">
        <f>INDEX(Table12[[#This Row],[State]],MATCH(Orders!F1541,Table12[[#This Row],[Customer ID]],0))</f>
        <v>Alabama</v>
      </c>
      <c r="H1541" s="17" t="s">
        <v>557</v>
      </c>
      <c r="I1541" s="19">
        <v>4</v>
      </c>
      <c r="J1541" s="17" t="s">
        <v>36</v>
      </c>
      <c r="K1541" s="10">
        <v>900.08</v>
      </c>
      <c r="L1541" s="25" t="str">
        <f>IF(Orders!$K1541&lt;=50,"Low",IF(Orders!$K1541&gt;=200000,"High","Medium"))</f>
        <v>Medium</v>
      </c>
    </row>
    <row r="1542" spans="1:12" x14ac:dyDescent="0.35">
      <c r="A1542" s="11">
        <v>3542</v>
      </c>
      <c r="B1542" s="13" t="s">
        <v>4148</v>
      </c>
      <c r="C1542" s="14">
        <v>43726</v>
      </c>
      <c r="D1542" s="14">
        <v>43728</v>
      </c>
      <c r="E1542" s="13" t="s">
        <v>38</v>
      </c>
      <c r="F1542" s="13" t="s">
        <v>2568</v>
      </c>
      <c r="G1542" s="15" t="str">
        <f>INDEX(Table12[[#This Row],[State]],MATCH(Orders!F1542,Table12[[#This Row],[Customer ID]],0))</f>
        <v>Ohio</v>
      </c>
      <c r="H1542" s="13" t="s">
        <v>274</v>
      </c>
      <c r="I1542" s="15">
        <v>3</v>
      </c>
      <c r="J1542" s="13" t="s">
        <v>70</v>
      </c>
      <c r="K1542" s="16">
        <v>5352</v>
      </c>
      <c r="L1542" s="24" t="str">
        <f>IF(Orders!$K1542&lt;=50,"Low",IF(Orders!$K1542&gt;=200000,"High","Medium"))</f>
        <v>Medium</v>
      </c>
    </row>
    <row r="1543" spans="1:12" x14ac:dyDescent="0.35">
      <c r="A1543" s="12">
        <v>3543</v>
      </c>
      <c r="B1543" s="17" t="s">
        <v>4148</v>
      </c>
      <c r="C1543" s="18">
        <v>43726</v>
      </c>
      <c r="D1543" s="18">
        <v>43728</v>
      </c>
      <c r="E1543" s="17" t="s">
        <v>38</v>
      </c>
      <c r="F1543" s="17" t="s">
        <v>2568</v>
      </c>
      <c r="G1543" s="19" t="str">
        <f>INDEX(Table12[[#This Row],[State]],MATCH(Orders!F1543,Table12[[#This Row],[Customer ID]],0))</f>
        <v>Ohio</v>
      </c>
      <c r="H1543" s="17" t="s">
        <v>896</v>
      </c>
      <c r="I1543" s="19">
        <v>2</v>
      </c>
      <c r="J1543" s="17" t="s">
        <v>36</v>
      </c>
      <c r="K1543" s="10">
        <v>99372</v>
      </c>
      <c r="L1543" s="25" t="str">
        <f>IF(Orders!$K1543&lt;=50,"Low",IF(Orders!$K1543&gt;=200000,"High","Medium"))</f>
        <v>Medium</v>
      </c>
    </row>
    <row r="1544" spans="1:12" x14ac:dyDescent="0.35">
      <c r="A1544" s="11">
        <v>3544</v>
      </c>
      <c r="B1544" s="13" t="s">
        <v>4148</v>
      </c>
      <c r="C1544" s="14">
        <v>43726</v>
      </c>
      <c r="D1544" s="14">
        <v>43728</v>
      </c>
      <c r="E1544" s="13" t="s">
        <v>38</v>
      </c>
      <c r="F1544" s="13" t="s">
        <v>2568</v>
      </c>
      <c r="G1544" s="15" t="str">
        <f>INDEX(Table12[[#This Row],[State]],MATCH(Orders!F1544,Table12[[#This Row],[Customer ID]],0))</f>
        <v>Ohio</v>
      </c>
      <c r="H1544" s="13" t="s">
        <v>4149</v>
      </c>
      <c r="I1544" s="15">
        <v>1</v>
      </c>
      <c r="J1544" s="13" t="s">
        <v>36</v>
      </c>
      <c r="K1544" s="16">
        <v>2672</v>
      </c>
      <c r="L1544" s="24" t="str">
        <f>IF(Orders!$K1544&lt;=50,"Low",IF(Orders!$K1544&gt;=200000,"High","Medium"))</f>
        <v>Medium</v>
      </c>
    </row>
    <row r="1545" spans="1:12" x14ac:dyDescent="0.35">
      <c r="A1545" s="12">
        <v>4347</v>
      </c>
      <c r="B1545" s="17" t="s">
        <v>4151</v>
      </c>
      <c r="C1545" s="18">
        <v>43726</v>
      </c>
      <c r="D1545" s="18">
        <v>43733</v>
      </c>
      <c r="E1545" s="17" t="s">
        <v>19</v>
      </c>
      <c r="F1545" s="17" t="s">
        <v>4152</v>
      </c>
      <c r="G1545" s="19" t="str">
        <f>INDEX(Table12[[#This Row],[State]],MATCH(Orders!F1545,Table12[[#This Row],[Customer ID]],0))</f>
        <v>New York</v>
      </c>
      <c r="H1545" s="17" t="s">
        <v>4155</v>
      </c>
      <c r="I1545" s="19">
        <v>2</v>
      </c>
      <c r="J1545" s="17" t="s">
        <v>36</v>
      </c>
      <c r="K1545" s="10">
        <v>631782</v>
      </c>
      <c r="L1545" s="25" t="str">
        <f>IF(Orders!$K1545&lt;=50,"Low",IF(Orders!$K1545&gt;=200000,"High","Medium"))</f>
        <v>High</v>
      </c>
    </row>
    <row r="1546" spans="1:12" x14ac:dyDescent="0.35">
      <c r="A1546" s="11">
        <v>4348</v>
      </c>
      <c r="B1546" s="13" t="s">
        <v>4151</v>
      </c>
      <c r="C1546" s="14">
        <v>43726</v>
      </c>
      <c r="D1546" s="14">
        <v>43733</v>
      </c>
      <c r="E1546" s="13" t="s">
        <v>19</v>
      </c>
      <c r="F1546" s="13" t="s">
        <v>4152</v>
      </c>
      <c r="G1546" s="15" t="str">
        <f>INDEX(Table12[[#This Row],[State]],MATCH(Orders!F1546,Table12[[#This Row],[Customer ID]],0))</f>
        <v>New York</v>
      </c>
      <c r="H1546" s="13" t="s">
        <v>712</v>
      </c>
      <c r="I1546" s="15">
        <v>3</v>
      </c>
      <c r="J1546" s="13" t="s">
        <v>31</v>
      </c>
      <c r="K1546" s="16">
        <v>60.72</v>
      </c>
      <c r="L1546" s="24" t="str">
        <f>IF(Orders!$K1546&lt;=50,"Low",IF(Orders!$K1546&gt;=200000,"High","Medium"))</f>
        <v>Medium</v>
      </c>
    </row>
    <row r="1547" spans="1:12" x14ac:dyDescent="0.35">
      <c r="A1547" s="12">
        <v>4664</v>
      </c>
      <c r="B1547" s="17" t="s">
        <v>4157</v>
      </c>
      <c r="C1547" s="18">
        <v>43726</v>
      </c>
      <c r="D1547" s="18">
        <v>43730</v>
      </c>
      <c r="E1547" s="17" t="s">
        <v>19</v>
      </c>
      <c r="F1547" s="17" t="s">
        <v>3724</v>
      </c>
      <c r="G1547" s="19" t="str">
        <f>INDEX(Table12[[#This Row],[State]],MATCH(Orders!F1547,Table12[[#This Row],[Customer ID]],0))</f>
        <v>Florida</v>
      </c>
      <c r="H1547" s="17" t="s">
        <v>4158</v>
      </c>
      <c r="I1547" s="19">
        <v>1</v>
      </c>
      <c r="J1547" s="17" t="s">
        <v>31</v>
      </c>
      <c r="K1547" s="10">
        <v>3</v>
      </c>
      <c r="L1547" s="25" t="str">
        <f>IF(Orders!$K1547&lt;=50,"Low",IF(Orders!$K1547&gt;=200000,"High","Medium"))</f>
        <v>Low</v>
      </c>
    </row>
    <row r="1548" spans="1:12" x14ac:dyDescent="0.35">
      <c r="A1548" s="11">
        <v>5881</v>
      </c>
      <c r="B1548" s="13" t="s">
        <v>4160</v>
      </c>
      <c r="C1548" s="14">
        <v>43726</v>
      </c>
      <c r="D1548" s="14">
        <v>43730</v>
      </c>
      <c r="E1548" s="13" t="s">
        <v>19</v>
      </c>
      <c r="F1548" s="13" t="s">
        <v>4161</v>
      </c>
      <c r="G1548" s="15" t="str">
        <f>INDEX(Table12[[#This Row],[State]],MATCH(Orders!F1548,Table12[[#This Row],[Customer ID]],0))</f>
        <v>California</v>
      </c>
      <c r="H1548" s="13" t="s">
        <v>2360</v>
      </c>
      <c r="I1548" s="15">
        <v>2</v>
      </c>
      <c r="J1548" s="13" t="s">
        <v>31</v>
      </c>
      <c r="K1548" s="16">
        <v>801568</v>
      </c>
      <c r="L1548" s="24" t="str">
        <f>IF(Orders!$K1548&lt;=50,"Low",IF(Orders!$K1548&gt;=200000,"High","Medium"))</f>
        <v>High</v>
      </c>
    </row>
    <row r="1549" spans="1:12" x14ac:dyDescent="0.35">
      <c r="A1549" s="12">
        <v>5882</v>
      </c>
      <c r="B1549" s="17" t="s">
        <v>4160</v>
      </c>
      <c r="C1549" s="18">
        <v>43726</v>
      </c>
      <c r="D1549" s="18">
        <v>43730</v>
      </c>
      <c r="E1549" s="17" t="s">
        <v>19</v>
      </c>
      <c r="F1549" s="17" t="s">
        <v>4161</v>
      </c>
      <c r="G1549" s="19" t="str">
        <f>INDEX(Table12[[#This Row],[State]],MATCH(Orders!F1549,Table12[[#This Row],[Customer ID]],0))</f>
        <v>California</v>
      </c>
      <c r="H1549" s="17" t="s">
        <v>1495</v>
      </c>
      <c r="I1549" s="19">
        <v>9</v>
      </c>
      <c r="J1549" s="17" t="s">
        <v>70</v>
      </c>
      <c r="K1549" s="10">
        <v>368.91</v>
      </c>
      <c r="L1549" s="25" t="str">
        <f>IF(Orders!$K1549&lt;=50,"Low",IF(Orders!$K1549&gt;=200000,"High","Medium"))</f>
        <v>Medium</v>
      </c>
    </row>
    <row r="1550" spans="1:12" x14ac:dyDescent="0.35">
      <c r="A1550" s="11">
        <v>5883</v>
      </c>
      <c r="B1550" s="13" t="s">
        <v>4160</v>
      </c>
      <c r="C1550" s="14">
        <v>43726</v>
      </c>
      <c r="D1550" s="14">
        <v>43730</v>
      </c>
      <c r="E1550" s="13" t="s">
        <v>19</v>
      </c>
      <c r="F1550" s="13" t="s">
        <v>4161</v>
      </c>
      <c r="G1550" s="15" t="str">
        <f>INDEX(Table12[[#This Row],[State]],MATCH(Orders!F1550,Table12[[#This Row],[Customer ID]],0))</f>
        <v>California</v>
      </c>
      <c r="H1550" s="13" t="s">
        <v>1044</v>
      </c>
      <c r="I1550" s="15">
        <v>9</v>
      </c>
      <c r="J1550" s="13" t="s">
        <v>31</v>
      </c>
      <c r="K1550" s="16">
        <v>885528</v>
      </c>
      <c r="L1550" s="24" t="str">
        <f>IF(Orders!$K1550&lt;=50,"Low",IF(Orders!$K1550&gt;=200000,"High","Medium"))</f>
        <v>High</v>
      </c>
    </row>
    <row r="1551" spans="1:12" x14ac:dyDescent="0.35">
      <c r="A1551" s="12">
        <v>9613</v>
      </c>
      <c r="B1551" s="17" t="s">
        <v>4163</v>
      </c>
      <c r="C1551" s="18">
        <v>43726</v>
      </c>
      <c r="D1551" s="18">
        <v>43730</v>
      </c>
      <c r="E1551" s="17" t="s">
        <v>19</v>
      </c>
      <c r="F1551" s="17" t="s">
        <v>1551</v>
      </c>
      <c r="G1551" s="19" t="str">
        <f>INDEX(Table12[[#This Row],[State]],MATCH(Orders!F1551,Table12[[#This Row],[Customer ID]],0))</f>
        <v>California</v>
      </c>
      <c r="H1551" s="17" t="s">
        <v>2870</v>
      </c>
      <c r="I1551" s="19">
        <v>2</v>
      </c>
      <c r="J1551" s="17" t="s">
        <v>36</v>
      </c>
      <c r="K1551" s="10">
        <v>239984</v>
      </c>
      <c r="L1551" s="25" t="str">
        <f>IF(Orders!$K1551&lt;=50,"Low",IF(Orders!$K1551&gt;=200000,"High","Medium"))</f>
        <v>High</v>
      </c>
    </row>
    <row r="1552" spans="1:12" x14ac:dyDescent="0.35">
      <c r="A1552" s="11">
        <v>658</v>
      </c>
      <c r="B1552" s="13" t="s">
        <v>4165</v>
      </c>
      <c r="C1552" s="14">
        <v>43727</v>
      </c>
      <c r="D1552" s="14">
        <v>43727</v>
      </c>
      <c r="E1552" s="13" t="s">
        <v>208</v>
      </c>
      <c r="F1552" s="13" t="s">
        <v>1423</v>
      </c>
      <c r="G1552" s="15" t="str">
        <f>INDEX(Table12[[#This Row],[State]],MATCH(Orders!F1552,Table12[[#This Row],[Customer ID]],0))</f>
        <v>Illinois</v>
      </c>
      <c r="H1552" s="13" t="s">
        <v>2360</v>
      </c>
      <c r="I1552" s="15">
        <v>2</v>
      </c>
      <c r="J1552" s="13" t="s">
        <v>31</v>
      </c>
      <c r="K1552" s="16">
        <v>701372</v>
      </c>
      <c r="L1552" s="24" t="str">
        <f>IF(Orders!$K1552&lt;=50,"Low",IF(Orders!$K1552&gt;=200000,"High","Medium"))</f>
        <v>High</v>
      </c>
    </row>
    <row r="1553" spans="1:12" x14ac:dyDescent="0.35">
      <c r="A1553" s="12">
        <v>659</v>
      </c>
      <c r="B1553" s="17" t="s">
        <v>4165</v>
      </c>
      <c r="C1553" s="18">
        <v>43727</v>
      </c>
      <c r="D1553" s="18">
        <v>43727</v>
      </c>
      <c r="E1553" s="17" t="s">
        <v>208</v>
      </c>
      <c r="F1553" s="17" t="s">
        <v>1423</v>
      </c>
      <c r="G1553" s="19" t="str">
        <f>INDEX(Table12[[#This Row],[State]],MATCH(Orders!F1553,Table12[[#This Row],[Customer ID]],0))</f>
        <v>Illinois</v>
      </c>
      <c r="H1553" s="17" t="s">
        <v>3983</v>
      </c>
      <c r="I1553" s="19">
        <v>2</v>
      </c>
      <c r="J1553" s="17" t="s">
        <v>70</v>
      </c>
      <c r="K1553" s="10">
        <v>2308</v>
      </c>
      <c r="L1553" s="25" t="str">
        <f>IF(Orders!$K1553&lt;=50,"Low",IF(Orders!$K1553&gt;=200000,"High","Medium"))</f>
        <v>Medium</v>
      </c>
    </row>
    <row r="1554" spans="1:12" x14ac:dyDescent="0.35">
      <c r="A1554" s="11">
        <v>2021</v>
      </c>
      <c r="B1554" s="13" t="s">
        <v>4166</v>
      </c>
      <c r="C1554" s="14">
        <v>43727</v>
      </c>
      <c r="D1554" s="14">
        <v>43729</v>
      </c>
      <c r="E1554" s="13" t="s">
        <v>38</v>
      </c>
      <c r="F1554" s="13" t="s">
        <v>920</v>
      </c>
      <c r="G1554" s="15" t="str">
        <f>INDEX(Table12[[#This Row],[State]],MATCH(Orders!F1554,Table12[[#This Row],[Customer ID]],0))</f>
        <v>Rhode Island</v>
      </c>
      <c r="H1554" s="13" t="s">
        <v>2014</v>
      </c>
      <c r="I1554" s="15">
        <v>9</v>
      </c>
      <c r="J1554" s="13" t="s">
        <v>31</v>
      </c>
      <c r="K1554" s="16">
        <v>1606.23</v>
      </c>
      <c r="L1554" s="24" t="str">
        <f>IF(Orders!$K1554&lt;=50,"Low",IF(Orders!$K1554&gt;=200000,"High","Medium"))</f>
        <v>Medium</v>
      </c>
    </row>
    <row r="1555" spans="1:12" x14ac:dyDescent="0.35">
      <c r="A1555" s="12">
        <v>2022</v>
      </c>
      <c r="B1555" s="17" t="s">
        <v>4166</v>
      </c>
      <c r="C1555" s="18">
        <v>43727</v>
      </c>
      <c r="D1555" s="18">
        <v>43729</v>
      </c>
      <c r="E1555" s="17" t="s">
        <v>38</v>
      </c>
      <c r="F1555" s="17" t="s">
        <v>920</v>
      </c>
      <c r="G1555" s="19" t="str">
        <f>INDEX(Table12[[#This Row],[State]],MATCH(Orders!F1555,Table12[[#This Row],[Customer ID]],0))</f>
        <v>Rhode Island</v>
      </c>
      <c r="H1555" s="17" t="s">
        <v>1656</v>
      </c>
      <c r="I1555" s="19">
        <v>3</v>
      </c>
      <c r="J1555" s="17" t="s">
        <v>36</v>
      </c>
      <c r="K1555" s="10">
        <v>17.04</v>
      </c>
      <c r="L1555" s="25" t="str">
        <f>IF(Orders!$K1555&lt;=50,"Low",IF(Orders!$K1555&gt;=200000,"High","Medium"))</f>
        <v>Low</v>
      </c>
    </row>
    <row r="1556" spans="1:12" x14ac:dyDescent="0.35">
      <c r="A1556" s="11">
        <v>2023</v>
      </c>
      <c r="B1556" s="13" t="s">
        <v>4166</v>
      </c>
      <c r="C1556" s="14">
        <v>43727</v>
      </c>
      <c r="D1556" s="14">
        <v>43729</v>
      </c>
      <c r="E1556" s="13" t="s">
        <v>38</v>
      </c>
      <c r="F1556" s="13" t="s">
        <v>920</v>
      </c>
      <c r="G1556" s="15" t="str">
        <f>INDEX(Table12[[#This Row],[State]],MATCH(Orders!F1556,Table12[[#This Row],[Customer ID]],0))</f>
        <v>Rhode Island</v>
      </c>
      <c r="H1556" s="13" t="s">
        <v>1502</v>
      </c>
      <c r="I1556" s="15">
        <v>3</v>
      </c>
      <c r="J1556" s="13" t="s">
        <v>31</v>
      </c>
      <c r="K1556" s="16">
        <v>49.53</v>
      </c>
      <c r="L1556" s="24" t="str">
        <f>IF(Orders!$K1556&lt;=50,"Low",IF(Orders!$K1556&gt;=200000,"High","Medium"))</f>
        <v>Low</v>
      </c>
    </row>
    <row r="1557" spans="1:12" x14ac:dyDescent="0.35">
      <c r="A1557" s="12">
        <v>2024</v>
      </c>
      <c r="B1557" s="17" t="s">
        <v>4166</v>
      </c>
      <c r="C1557" s="18">
        <v>43727</v>
      </c>
      <c r="D1557" s="18">
        <v>43729</v>
      </c>
      <c r="E1557" s="17" t="s">
        <v>38</v>
      </c>
      <c r="F1557" s="17" t="s">
        <v>920</v>
      </c>
      <c r="G1557" s="19" t="str">
        <f>INDEX(Table12[[#This Row],[State]],MATCH(Orders!F1557,Table12[[#This Row],[Customer ID]],0))</f>
        <v>Rhode Island</v>
      </c>
      <c r="H1557" s="17" t="s">
        <v>4167</v>
      </c>
      <c r="I1557" s="19">
        <v>4</v>
      </c>
      <c r="J1557" s="17" t="s">
        <v>36</v>
      </c>
      <c r="K1557" s="10">
        <v>872.32</v>
      </c>
      <c r="L1557" s="25" t="str">
        <f>IF(Orders!$K1557&lt;=50,"Low",IF(Orders!$K1557&gt;=200000,"High","Medium"))</f>
        <v>Medium</v>
      </c>
    </row>
    <row r="1558" spans="1:12" x14ac:dyDescent="0.35">
      <c r="A1558" s="11">
        <v>2118</v>
      </c>
      <c r="B1558" s="13" t="s">
        <v>4169</v>
      </c>
      <c r="C1558" s="14">
        <v>43727</v>
      </c>
      <c r="D1558" s="14">
        <v>43731</v>
      </c>
      <c r="E1558" s="13" t="s">
        <v>19</v>
      </c>
      <c r="F1558" s="13" t="s">
        <v>969</v>
      </c>
      <c r="G1558" s="15" t="str">
        <f>INDEX(Table12[[#This Row],[State]],MATCH(Orders!F1558,Table12[[#This Row],[Customer ID]],0))</f>
        <v>California</v>
      </c>
      <c r="H1558" s="13" t="s">
        <v>3860</v>
      </c>
      <c r="I1558" s="15">
        <v>7</v>
      </c>
      <c r="J1558" s="13" t="s">
        <v>36</v>
      </c>
      <c r="K1558" s="16">
        <v>159.88</v>
      </c>
      <c r="L1558" s="24" t="str">
        <f>IF(Orders!$K1558&lt;=50,"Low",IF(Orders!$K1558&gt;=200000,"High","Medium"))</f>
        <v>Medium</v>
      </c>
    </row>
    <row r="1559" spans="1:12" x14ac:dyDescent="0.35">
      <c r="A1559" s="12">
        <v>2881</v>
      </c>
      <c r="B1559" s="17" t="s">
        <v>4170</v>
      </c>
      <c r="C1559" s="18">
        <v>43727</v>
      </c>
      <c r="D1559" s="18">
        <v>43731</v>
      </c>
      <c r="E1559" s="17" t="s">
        <v>94</v>
      </c>
      <c r="F1559" s="17" t="s">
        <v>4171</v>
      </c>
      <c r="G1559" s="19" t="str">
        <f>INDEX(Table12[[#This Row],[State]],MATCH(Orders!F1559,Table12[[#This Row],[Customer ID]],0))</f>
        <v>New Jersey</v>
      </c>
      <c r="H1559" s="17" t="s">
        <v>4174</v>
      </c>
      <c r="I1559" s="19">
        <v>6</v>
      </c>
      <c r="J1559" s="17" t="s">
        <v>31</v>
      </c>
      <c r="K1559" s="10">
        <v>25.44</v>
      </c>
      <c r="L1559" s="25" t="str">
        <f>IF(Orders!$K1559&lt;=50,"Low",IF(Orders!$K1559&gt;=200000,"High","Medium"))</f>
        <v>Low</v>
      </c>
    </row>
    <row r="1560" spans="1:12" x14ac:dyDescent="0.35">
      <c r="A1560" s="11">
        <v>2882</v>
      </c>
      <c r="B1560" s="13" t="s">
        <v>4170</v>
      </c>
      <c r="C1560" s="14">
        <v>43727</v>
      </c>
      <c r="D1560" s="14">
        <v>43731</v>
      </c>
      <c r="E1560" s="13" t="s">
        <v>94</v>
      </c>
      <c r="F1560" s="13" t="s">
        <v>4171</v>
      </c>
      <c r="G1560" s="15" t="str">
        <f>INDEX(Table12[[#This Row],[State]],MATCH(Orders!F1560,Table12[[#This Row],[Customer ID]],0))</f>
        <v>New Jersey</v>
      </c>
      <c r="H1560" s="13" t="s">
        <v>2127</v>
      </c>
      <c r="I1560" s="15">
        <v>3</v>
      </c>
      <c r="J1560" s="13" t="s">
        <v>31</v>
      </c>
      <c r="K1560" s="16">
        <v>27.93</v>
      </c>
      <c r="L1560" s="24" t="str">
        <f>IF(Orders!$K1560&lt;=50,"Low",IF(Orders!$K1560&gt;=200000,"High","Medium"))</f>
        <v>Low</v>
      </c>
    </row>
    <row r="1561" spans="1:12" x14ac:dyDescent="0.35">
      <c r="A1561" s="12">
        <v>3718</v>
      </c>
      <c r="B1561" s="17" t="s">
        <v>4176</v>
      </c>
      <c r="C1561" s="18">
        <v>43727</v>
      </c>
      <c r="D1561" s="18">
        <v>43731</v>
      </c>
      <c r="E1561" s="17" t="s">
        <v>19</v>
      </c>
      <c r="F1561" s="17" t="s">
        <v>3042</v>
      </c>
      <c r="G1561" s="19" t="str">
        <f>INDEX(Table12[[#This Row],[State]],MATCH(Orders!F1561,Table12[[#This Row],[Customer ID]],0))</f>
        <v>Georgia</v>
      </c>
      <c r="H1561" s="17" t="s">
        <v>4177</v>
      </c>
      <c r="I1561" s="19">
        <v>2</v>
      </c>
      <c r="J1561" s="17" t="s">
        <v>36</v>
      </c>
      <c r="K1561" s="10">
        <v>5.04</v>
      </c>
      <c r="L1561" s="25" t="str">
        <f>IF(Orders!$K1561&lt;=50,"Low",IF(Orders!$K1561&gt;=200000,"High","Medium"))</f>
        <v>Low</v>
      </c>
    </row>
    <row r="1562" spans="1:12" x14ac:dyDescent="0.35">
      <c r="A1562" s="11">
        <v>3719</v>
      </c>
      <c r="B1562" s="13" t="s">
        <v>4176</v>
      </c>
      <c r="C1562" s="14">
        <v>43727</v>
      </c>
      <c r="D1562" s="14">
        <v>43731</v>
      </c>
      <c r="E1562" s="13" t="s">
        <v>19</v>
      </c>
      <c r="F1562" s="13" t="s">
        <v>3042</v>
      </c>
      <c r="G1562" s="15" t="str">
        <f>INDEX(Table12[[#This Row],[State]],MATCH(Orders!F1562,Table12[[#This Row],[Customer ID]],0))</f>
        <v>Georgia</v>
      </c>
      <c r="H1562" s="13" t="s">
        <v>320</v>
      </c>
      <c r="I1562" s="15">
        <v>5</v>
      </c>
      <c r="J1562" s="13" t="s">
        <v>31</v>
      </c>
      <c r="K1562" s="16">
        <v>249.95</v>
      </c>
      <c r="L1562" s="24" t="str">
        <f>IF(Orders!$K1562&lt;=50,"Low",IF(Orders!$K1562&gt;=200000,"High","Medium"))</f>
        <v>Medium</v>
      </c>
    </row>
    <row r="1563" spans="1:12" x14ac:dyDescent="0.35">
      <c r="A1563" s="12">
        <v>4582</v>
      </c>
      <c r="B1563" s="17" t="s">
        <v>4179</v>
      </c>
      <c r="C1563" s="18">
        <v>43727</v>
      </c>
      <c r="D1563" s="18">
        <v>43730</v>
      </c>
      <c r="E1563" s="17" t="s">
        <v>38</v>
      </c>
      <c r="F1563" s="17" t="s">
        <v>2232</v>
      </c>
      <c r="G1563" s="19" t="str">
        <f>INDEX(Table12[[#This Row],[State]],MATCH(Orders!F1563,Table12[[#This Row],[Customer ID]],0))</f>
        <v>Pennsylvania</v>
      </c>
      <c r="H1563" s="17" t="s">
        <v>4180</v>
      </c>
      <c r="I1563" s="19">
        <v>3</v>
      </c>
      <c r="J1563" s="17" t="s">
        <v>36</v>
      </c>
      <c r="K1563" s="10">
        <v>25632</v>
      </c>
      <c r="L1563" s="25" t="str">
        <f>IF(Orders!$K1563&lt;=50,"Low",IF(Orders!$K1563&gt;=200000,"High","Medium"))</f>
        <v>Medium</v>
      </c>
    </row>
    <row r="1564" spans="1:12" x14ac:dyDescent="0.35">
      <c r="A1564" s="11">
        <v>4770</v>
      </c>
      <c r="B1564" s="13" t="s">
        <v>4182</v>
      </c>
      <c r="C1564" s="14">
        <v>43727</v>
      </c>
      <c r="D1564" s="14">
        <v>43732</v>
      </c>
      <c r="E1564" s="13" t="s">
        <v>94</v>
      </c>
      <c r="F1564" s="13" t="s">
        <v>239</v>
      </c>
      <c r="G1564" s="15" t="str">
        <f>INDEX(Table12[[#This Row],[State]],MATCH(Orders!F1564,Table12[[#This Row],[Customer ID]],0))</f>
        <v>California</v>
      </c>
      <c r="H1564" s="13" t="s">
        <v>1765</v>
      </c>
      <c r="I1564" s="15">
        <v>3</v>
      </c>
      <c r="J1564" s="13" t="s">
        <v>36</v>
      </c>
      <c r="K1564" s="16">
        <v>11952</v>
      </c>
      <c r="L1564" s="24" t="str">
        <f>IF(Orders!$K1564&lt;=50,"Low",IF(Orders!$K1564&gt;=200000,"High","Medium"))</f>
        <v>Medium</v>
      </c>
    </row>
    <row r="1565" spans="1:12" x14ac:dyDescent="0.35">
      <c r="A1565" s="12">
        <v>4771</v>
      </c>
      <c r="B1565" s="17" t="s">
        <v>4182</v>
      </c>
      <c r="C1565" s="18">
        <v>43727</v>
      </c>
      <c r="D1565" s="18">
        <v>43732</v>
      </c>
      <c r="E1565" s="17" t="s">
        <v>94</v>
      </c>
      <c r="F1565" s="17" t="s">
        <v>239</v>
      </c>
      <c r="G1565" s="19" t="str">
        <f>INDEX(Table12[[#This Row],[State]],MATCH(Orders!F1565,Table12[[#This Row],[Customer ID]],0))</f>
        <v>California</v>
      </c>
      <c r="H1565" s="17" t="s">
        <v>4183</v>
      </c>
      <c r="I1565" s="19">
        <v>3</v>
      </c>
      <c r="J1565" s="17" t="s">
        <v>70</v>
      </c>
      <c r="K1565" s="10">
        <v>6.24</v>
      </c>
      <c r="L1565" s="25" t="str">
        <f>IF(Orders!$K1565&lt;=50,"Low",IF(Orders!$K1565&gt;=200000,"High","Medium"))</f>
        <v>Low</v>
      </c>
    </row>
    <row r="1566" spans="1:12" x14ac:dyDescent="0.35">
      <c r="A1566" s="11">
        <v>7166</v>
      </c>
      <c r="B1566" s="13" t="s">
        <v>4185</v>
      </c>
      <c r="C1566" s="14">
        <v>43727</v>
      </c>
      <c r="D1566" s="14">
        <v>43730</v>
      </c>
      <c r="E1566" s="13" t="s">
        <v>38</v>
      </c>
      <c r="F1566" s="13" t="s">
        <v>954</v>
      </c>
      <c r="G1566" s="15" t="str">
        <f>INDEX(Table12[[#This Row],[State]],MATCH(Orders!F1566,Table12[[#This Row],[Customer ID]],0))</f>
        <v>Rhode Island</v>
      </c>
      <c r="H1566" s="13" t="s">
        <v>2139</v>
      </c>
      <c r="I1566" s="15">
        <v>2</v>
      </c>
      <c r="J1566" s="13" t="s">
        <v>70</v>
      </c>
      <c r="K1566" s="16">
        <v>69.52</v>
      </c>
      <c r="L1566" s="24" t="str">
        <f>IF(Orders!$K1566&lt;=50,"Low",IF(Orders!$K1566&gt;=200000,"High","Medium"))</f>
        <v>Medium</v>
      </c>
    </row>
    <row r="1567" spans="1:12" x14ac:dyDescent="0.35">
      <c r="A1567" s="12">
        <v>8468</v>
      </c>
      <c r="B1567" s="17" t="s">
        <v>4186</v>
      </c>
      <c r="C1567" s="18">
        <v>43727</v>
      </c>
      <c r="D1567" s="18">
        <v>43731</v>
      </c>
      <c r="E1567" s="17" t="s">
        <v>19</v>
      </c>
      <c r="F1567" s="17" t="s">
        <v>4187</v>
      </c>
      <c r="G1567" s="19" t="str">
        <f>INDEX(Table12[[#This Row],[State]],MATCH(Orders!F1567,Table12[[#This Row],[Customer ID]],0))</f>
        <v>California</v>
      </c>
      <c r="H1567" s="17" t="s">
        <v>651</v>
      </c>
      <c r="I1567" s="19">
        <v>2</v>
      </c>
      <c r="J1567" s="17" t="s">
        <v>70</v>
      </c>
      <c r="K1567" s="10">
        <v>8928</v>
      </c>
      <c r="L1567" s="25" t="str">
        <f>IF(Orders!$K1567&lt;=50,"Low",IF(Orders!$K1567&gt;=200000,"High","Medium"))</f>
        <v>Medium</v>
      </c>
    </row>
    <row r="1568" spans="1:12" x14ac:dyDescent="0.35">
      <c r="A1568" s="11">
        <v>3411</v>
      </c>
      <c r="B1568" s="13" t="s">
        <v>4189</v>
      </c>
      <c r="C1568" s="14">
        <v>43728</v>
      </c>
      <c r="D1568" s="14">
        <v>43732</v>
      </c>
      <c r="E1568" s="13" t="s">
        <v>19</v>
      </c>
      <c r="F1568" s="13" t="s">
        <v>4190</v>
      </c>
      <c r="G1568" s="15" t="str">
        <f>INDEX(Table12[[#This Row],[State]],MATCH(Orders!F1568,Table12[[#This Row],[Customer ID]],0))</f>
        <v>California</v>
      </c>
      <c r="H1568" s="13" t="s">
        <v>3119</v>
      </c>
      <c r="I1568" s="15">
        <v>9</v>
      </c>
      <c r="J1568" s="13" t="s">
        <v>70</v>
      </c>
      <c r="K1568" s="16">
        <v>65.790000000000006</v>
      </c>
      <c r="L1568" s="24" t="str">
        <f>IF(Orders!$K1568&lt;=50,"Low",IF(Orders!$K1568&gt;=200000,"High","Medium"))</f>
        <v>Medium</v>
      </c>
    </row>
    <row r="1569" spans="1:12" x14ac:dyDescent="0.35">
      <c r="A1569" s="12">
        <v>3412</v>
      </c>
      <c r="B1569" s="17" t="s">
        <v>4189</v>
      </c>
      <c r="C1569" s="18">
        <v>43728</v>
      </c>
      <c r="D1569" s="18">
        <v>43732</v>
      </c>
      <c r="E1569" s="17" t="s">
        <v>19</v>
      </c>
      <c r="F1569" s="17" t="s">
        <v>4190</v>
      </c>
      <c r="G1569" s="19" t="str">
        <f>INDEX(Table12[[#This Row],[State]],MATCH(Orders!F1569,Table12[[#This Row],[Customer ID]],0))</f>
        <v>California</v>
      </c>
      <c r="H1569" s="17" t="s">
        <v>4192</v>
      </c>
      <c r="I1569" s="19">
        <v>2</v>
      </c>
      <c r="J1569" s="17" t="s">
        <v>31</v>
      </c>
      <c r="K1569" s="10">
        <v>271984</v>
      </c>
      <c r="L1569" s="25" t="str">
        <f>IF(Orders!$K1569&lt;=50,"Low",IF(Orders!$K1569&gt;=200000,"High","Medium"))</f>
        <v>High</v>
      </c>
    </row>
    <row r="1570" spans="1:12" x14ac:dyDescent="0.35">
      <c r="A1570" s="11">
        <v>3413</v>
      </c>
      <c r="B1570" s="13" t="s">
        <v>4189</v>
      </c>
      <c r="C1570" s="14">
        <v>43728</v>
      </c>
      <c r="D1570" s="14">
        <v>43732</v>
      </c>
      <c r="E1570" s="13" t="s">
        <v>19</v>
      </c>
      <c r="F1570" s="13" t="s">
        <v>4190</v>
      </c>
      <c r="G1570" s="15" t="str">
        <f>INDEX(Table12[[#This Row],[State]],MATCH(Orders!F1570,Table12[[#This Row],[Customer ID]],0))</f>
        <v>California</v>
      </c>
      <c r="H1570" s="13" t="s">
        <v>2395</v>
      </c>
      <c r="I1570" s="15">
        <v>4</v>
      </c>
      <c r="J1570" s="13" t="s">
        <v>36</v>
      </c>
      <c r="K1570" s="16">
        <v>11.76</v>
      </c>
      <c r="L1570" s="24" t="str">
        <f>IF(Orders!$K1570&lt;=50,"Low",IF(Orders!$K1570&gt;=200000,"High","Medium"))</f>
        <v>Low</v>
      </c>
    </row>
    <row r="1571" spans="1:12" x14ac:dyDescent="0.35">
      <c r="A1571" s="12">
        <v>3414</v>
      </c>
      <c r="B1571" s="17" t="s">
        <v>4189</v>
      </c>
      <c r="C1571" s="18">
        <v>43728</v>
      </c>
      <c r="D1571" s="18">
        <v>43732</v>
      </c>
      <c r="E1571" s="17" t="s">
        <v>19</v>
      </c>
      <c r="F1571" s="17" t="s">
        <v>4190</v>
      </c>
      <c r="G1571" s="19" t="str">
        <f>INDEX(Table12[[#This Row],[State]],MATCH(Orders!F1571,Table12[[#This Row],[Customer ID]],0))</f>
        <v>California</v>
      </c>
      <c r="H1571" s="17" t="s">
        <v>3671</v>
      </c>
      <c r="I1571" s="19">
        <v>2</v>
      </c>
      <c r="J1571" s="17" t="s">
        <v>31</v>
      </c>
      <c r="K1571" s="10">
        <v>77.52</v>
      </c>
      <c r="L1571" s="25" t="str">
        <f>IF(Orders!$K1571&lt;=50,"Low",IF(Orders!$K1571&gt;=200000,"High","Medium"))</f>
        <v>Medium</v>
      </c>
    </row>
    <row r="1572" spans="1:12" x14ac:dyDescent="0.35">
      <c r="A1572" s="11">
        <v>3415</v>
      </c>
      <c r="B1572" s="13" t="s">
        <v>4189</v>
      </c>
      <c r="C1572" s="14">
        <v>43728</v>
      </c>
      <c r="D1572" s="14">
        <v>43732</v>
      </c>
      <c r="E1572" s="13" t="s">
        <v>19</v>
      </c>
      <c r="F1572" s="13" t="s">
        <v>4190</v>
      </c>
      <c r="G1572" s="15" t="str">
        <f>INDEX(Table12[[#This Row],[State]],MATCH(Orders!F1572,Table12[[#This Row],[Customer ID]],0))</f>
        <v>California</v>
      </c>
      <c r="H1572" s="13" t="s">
        <v>4194</v>
      </c>
      <c r="I1572" s="15">
        <v>2</v>
      </c>
      <c r="J1572" s="13" t="s">
        <v>70</v>
      </c>
      <c r="K1572" s="16">
        <v>48.64</v>
      </c>
      <c r="L1572" s="24" t="str">
        <f>IF(Orders!$K1572&lt;=50,"Low",IF(Orders!$K1572&gt;=200000,"High","Medium"))</f>
        <v>Low</v>
      </c>
    </row>
    <row r="1573" spans="1:12" x14ac:dyDescent="0.35">
      <c r="A1573" s="12">
        <v>5606</v>
      </c>
      <c r="B1573" s="17" t="s">
        <v>4196</v>
      </c>
      <c r="C1573" s="18">
        <v>43728</v>
      </c>
      <c r="D1573" s="18">
        <v>43733</v>
      </c>
      <c r="E1573" s="17" t="s">
        <v>19</v>
      </c>
      <c r="F1573" s="17" t="s">
        <v>1469</v>
      </c>
      <c r="G1573" s="19" t="str">
        <f>INDEX(Table12[[#This Row],[State]],MATCH(Orders!F1573,Table12[[#This Row],[Customer ID]],0))</f>
        <v>North Carolina</v>
      </c>
      <c r="H1573" s="17" t="s">
        <v>4197</v>
      </c>
      <c r="I1573" s="19">
        <v>2</v>
      </c>
      <c r="J1573" s="17" t="s">
        <v>31</v>
      </c>
      <c r="K1573" s="10">
        <v>17088</v>
      </c>
      <c r="L1573" s="25" t="str">
        <f>IF(Orders!$K1573&lt;=50,"Low",IF(Orders!$K1573&gt;=200000,"High","Medium"))</f>
        <v>Medium</v>
      </c>
    </row>
    <row r="1574" spans="1:12" x14ac:dyDescent="0.35">
      <c r="A1574" s="11">
        <v>5607</v>
      </c>
      <c r="B1574" s="13" t="s">
        <v>4196</v>
      </c>
      <c r="C1574" s="14">
        <v>43728</v>
      </c>
      <c r="D1574" s="14">
        <v>43733</v>
      </c>
      <c r="E1574" s="13" t="s">
        <v>19</v>
      </c>
      <c r="F1574" s="13" t="s">
        <v>1469</v>
      </c>
      <c r="G1574" s="15" t="str">
        <f>INDEX(Table12[[#This Row],[State]],MATCH(Orders!F1574,Table12[[#This Row],[Customer ID]],0))</f>
        <v>North Carolina</v>
      </c>
      <c r="H1574" s="13" t="s">
        <v>1044</v>
      </c>
      <c r="I1574" s="15">
        <v>1</v>
      </c>
      <c r="J1574" s="13" t="s">
        <v>31</v>
      </c>
      <c r="K1574" s="16">
        <v>98392</v>
      </c>
      <c r="L1574" s="24" t="str">
        <f>IF(Orders!$K1574&lt;=50,"Low",IF(Orders!$K1574&gt;=200000,"High","Medium"))</f>
        <v>Medium</v>
      </c>
    </row>
    <row r="1575" spans="1:12" x14ac:dyDescent="0.35">
      <c r="A1575" s="12">
        <v>8046</v>
      </c>
      <c r="B1575" s="17" t="s">
        <v>4199</v>
      </c>
      <c r="C1575" s="18">
        <v>43728</v>
      </c>
      <c r="D1575" s="18">
        <v>43732</v>
      </c>
      <c r="E1575" s="17" t="s">
        <v>19</v>
      </c>
      <c r="F1575" s="17" t="s">
        <v>4200</v>
      </c>
      <c r="G1575" s="19" t="str">
        <f>INDEX(Table12[[#This Row],[State]],MATCH(Orders!F1575,Table12[[#This Row],[Customer ID]],0))</f>
        <v>New York</v>
      </c>
      <c r="H1575" s="17" t="s">
        <v>3342</v>
      </c>
      <c r="I1575" s="19">
        <v>5</v>
      </c>
      <c r="J1575" s="17" t="s">
        <v>70</v>
      </c>
      <c r="K1575" s="10">
        <v>393.25</v>
      </c>
      <c r="L1575" s="25" t="str">
        <f>IF(Orders!$K1575&lt;=50,"Low",IF(Orders!$K1575&gt;=200000,"High","Medium"))</f>
        <v>Medium</v>
      </c>
    </row>
    <row r="1576" spans="1:12" x14ac:dyDescent="0.35">
      <c r="A1576" s="11">
        <v>8484</v>
      </c>
      <c r="B1576" s="13" t="s">
        <v>4202</v>
      </c>
      <c r="C1576" s="14">
        <v>43728</v>
      </c>
      <c r="D1576" s="14">
        <v>43732</v>
      </c>
      <c r="E1576" s="13" t="s">
        <v>19</v>
      </c>
      <c r="F1576" s="13" t="s">
        <v>2452</v>
      </c>
      <c r="G1576" s="15" t="str">
        <f>INDEX(Table12[[#This Row],[State]],MATCH(Orders!F1576,Table12[[#This Row],[Customer ID]],0))</f>
        <v>Michigan</v>
      </c>
      <c r="H1576" s="13" t="s">
        <v>4204</v>
      </c>
      <c r="I1576" s="15">
        <v>5</v>
      </c>
      <c r="J1576" s="13" t="s">
        <v>36</v>
      </c>
      <c r="K1576" s="16">
        <v>83.7</v>
      </c>
      <c r="L1576" s="24" t="str">
        <f>IF(Orders!$K1576&lt;=50,"Low",IF(Orders!$K1576&gt;=200000,"High","Medium"))</f>
        <v>Medium</v>
      </c>
    </row>
    <row r="1577" spans="1:12" x14ac:dyDescent="0.35">
      <c r="A1577" s="12">
        <v>9281</v>
      </c>
      <c r="B1577" s="17" t="s">
        <v>4206</v>
      </c>
      <c r="C1577" s="18">
        <v>43728</v>
      </c>
      <c r="D1577" s="18">
        <v>43732</v>
      </c>
      <c r="E1577" s="17" t="s">
        <v>19</v>
      </c>
      <c r="F1577" s="17" t="s">
        <v>4207</v>
      </c>
      <c r="G1577" s="19" t="str">
        <f>INDEX(Table12[[#This Row],[State]],MATCH(Orders!F1577,Table12[[#This Row],[Customer ID]],0))</f>
        <v>Washington</v>
      </c>
      <c r="H1577" s="17" t="s">
        <v>3719</v>
      </c>
      <c r="I1577" s="19">
        <v>2</v>
      </c>
      <c r="J1577" s="17" t="s">
        <v>31</v>
      </c>
      <c r="K1577" s="10">
        <v>163.88</v>
      </c>
      <c r="L1577" s="25" t="str">
        <f>IF(Orders!$K1577&lt;=50,"Low",IF(Orders!$K1577&gt;=200000,"High","Medium"))</f>
        <v>Medium</v>
      </c>
    </row>
    <row r="1578" spans="1:12" x14ac:dyDescent="0.35">
      <c r="A1578" s="11">
        <v>3621</v>
      </c>
      <c r="B1578" s="13" t="s">
        <v>4209</v>
      </c>
      <c r="C1578" s="14">
        <v>43730</v>
      </c>
      <c r="D1578" s="14">
        <v>43737</v>
      </c>
      <c r="E1578" s="13" t="s">
        <v>19</v>
      </c>
      <c r="F1578" s="13" t="s">
        <v>2204</v>
      </c>
      <c r="G1578" s="15" t="str">
        <f>INDEX(Table12[[#This Row],[State]],MATCH(Orders!F1578,Table12[[#This Row],[Customer ID]],0))</f>
        <v>Tennessee</v>
      </c>
      <c r="H1578" s="13" t="s">
        <v>796</v>
      </c>
      <c r="I1578" s="15">
        <v>3</v>
      </c>
      <c r="J1578" s="13" t="s">
        <v>70</v>
      </c>
      <c r="K1578" s="16">
        <v>40776</v>
      </c>
      <c r="L1578" s="24" t="str">
        <f>IF(Orders!$K1578&lt;=50,"Low",IF(Orders!$K1578&gt;=200000,"High","Medium"))</f>
        <v>Medium</v>
      </c>
    </row>
    <row r="1579" spans="1:12" x14ac:dyDescent="0.35">
      <c r="A1579" s="12">
        <v>3622</v>
      </c>
      <c r="B1579" s="17" t="s">
        <v>4209</v>
      </c>
      <c r="C1579" s="18">
        <v>43730</v>
      </c>
      <c r="D1579" s="18">
        <v>43737</v>
      </c>
      <c r="E1579" s="17" t="s">
        <v>19</v>
      </c>
      <c r="F1579" s="17" t="s">
        <v>2204</v>
      </c>
      <c r="G1579" s="19" t="str">
        <f>INDEX(Table12[[#This Row],[State]],MATCH(Orders!F1579,Table12[[#This Row],[Customer ID]],0))</f>
        <v>Tennessee</v>
      </c>
      <c r="H1579" s="17" t="s">
        <v>4210</v>
      </c>
      <c r="I1579" s="19">
        <v>8</v>
      </c>
      <c r="J1579" s="17" t="s">
        <v>36</v>
      </c>
      <c r="K1579" s="10">
        <v>63936</v>
      </c>
      <c r="L1579" s="25" t="str">
        <f>IF(Orders!$K1579&lt;=50,"Low",IF(Orders!$K1579&gt;=200000,"High","Medium"))</f>
        <v>Medium</v>
      </c>
    </row>
    <row r="1580" spans="1:12" x14ac:dyDescent="0.35">
      <c r="A1580" s="11">
        <v>3965</v>
      </c>
      <c r="B1580" s="13" t="s">
        <v>4212</v>
      </c>
      <c r="C1580" s="14">
        <v>43730</v>
      </c>
      <c r="D1580" s="14">
        <v>43736</v>
      </c>
      <c r="E1580" s="13" t="s">
        <v>19</v>
      </c>
      <c r="F1580" s="13" t="s">
        <v>3320</v>
      </c>
      <c r="G1580" s="15" t="str">
        <f>INDEX(Table12[[#This Row],[State]],MATCH(Orders!F1580,Table12[[#This Row],[Customer ID]],0))</f>
        <v>Pennsylvania</v>
      </c>
      <c r="H1580" s="13" t="s">
        <v>4213</v>
      </c>
      <c r="I1580" s="15">
        <v>3</v>
      </c>
      <c r="J1580" s="13" t="s">
        <v>36</v>
      </c>
      <c r="K1580" s="16">
        <v>7872</v>
      </c>
      <c r="L1580" s="24" t="str">
        <f>IF(Orders!$K1580&lt;=50,"Low",IF(Orders!$K1580&gt;=200000,"High","Medium"))</f>
        <v>Medium</v>
      </c>
    </row>
    <row r="1581" spans="1:12" x14ac:dyDescent="0.35">
      <c r="A1581" s="12">
        <v>4665</v>
      </c>
      <c r="B1581" s="17" t="s">
        <v>4215</v>
      </c>
      <c r="C1581" s="18">
        <v>43730</v>
      </c>
      <c r="D1581" s="18">
        <v>43734</v>
      </c>
      <c r="E1581" s="17" t="s">
        <v>19</v>
      </c>
      <c r="F1581" s="17" t="s">
        <v>4216</v>
      </c>
      <c r="G1581" s="19" t="str">
        <f>INDEX(Table12[[#This Row],[State]],MATCH(Orders!F1581,Table12[[#This Row],[Customer ID]],0))</f>
        <v>Florida</v>
      </c>
      <c r="H1581" s="17" t="s">
        <v>4219</v>
      </c>
      <c r="I1581" s="19">
        <v>9</v>
      </c>
      <c r="J1581" s="17" t="s">
        <v>31</v>
      </c>
      <c r="K1581" s="10">
        <v>7506</v>
      </c>
      <c r="L1581" s="25" t="str">
        <f>IF(Orders!$K1581&lt;=50,"Low",IF(Orders!$K1581&gt;=200000,"High","Medium"))</f>
        <v>Medium</v>
      </c>
    </row>
    <row r="1582" spans="1:12" x14ac:dyDescent="0.35">
      <c r="A1582" s="11">
        <v>4666</v>
      </c>
      <c r="B1582" s="13" t="s">
        <v>4215</v>
      </c>
      <c r="C1582" s="14">
        <v>43730</v>
      </c>
      <c r="D1582" s="14">
        <v>43734</v>
      </c>
      <c r="E1582" s="13" t="s">
        <v>19</v>
      </c>
      <c r="F1582" s="13" t="s">
        <v>4216</v>
      </c>
      <c r="G1582" s="15" t="str">
        <f>INDEX(Table12[[#This Row],[State]],MATCH(Orders!F1582,Table12[[#This Row],[Customer ID]],0))</f>
        <v>Florida</v>
      </c>
      <c r="H1582" s="13" t="s">
        <v>4221</v>
      </c>
      <c r="I1582" s="15">
        <v>2</v>
      </c>
      <c r="J1582" s="13" t="s">
        <v>36</v>
      </c>
      <c r="K1582" s="16">
        <v>16.559999999999999</v>
      </c>
      <c r="L1582" s="24" t="str">
        <f>IF(Orders!$K1582&lt;=50,"Low",IF(Orders!$K1582&gt;=200000,"High","Medium"))</f>
        <v>Low</v>
      </c>
    </row>
    <row r="1583" spans="1:12" x14ac:dyDescent="0.35">
      <c r="A1583" s="12">
        <v>6465</v>
      </c>
      <c r="B1583" s="17" t="s">
        <v>4223</v>
      </c>
      <c r="C1583" s="18">
        <v>43730</v>
      </c>
      <c r="D1583" s="18">
        <v>43736</v>
      </c>
      <c r="E1583" s="17" t="s">
        <v>19</v>
      </c>
      <c r="F1583" s="17" t="s">
        <v>4224</v>
      </c>
      <c r="G1583" s="19" t="str">
        <f>INDEX(Table12[[#This Row],[State]],MATCH(Orders!F1583,Table12[[#This Row],[Customer ID]],0))</f>
        <v>Kentucky</v>
      </c>
      <c r="H1583" s="17" t="s">
        <v>4226</v>
      </c>
      <c r="I1583" s="19">
        <v>2</v>
      </c>
      <c r="J1583" s="17" t="s">
        <v>36</v>
      </c>
      <c r="K1583" s="10">
        <v>13.28</v>
      </c>
      <c r="L1583" s="25" t="str">
        <f>IF(Orders!$K1583&lt;=50,"Low",IF(Orders!$K1583&gt;=200000,"High","Medium"))</f>
        <v>Low</v>
      </c>
    </row>
    <row r="1584" spans="1:12" x14ac:dyDescent="0.35">
      <c r="A1584" s="11">
        <v>7354</v>
      </c>
      <c r="B1584" s="13" t="s">
        <v>4228</v>
      </c>
      <c r="C1584" s="14">
        <v>43730</v>
      </c>
      <c r="D1584" s="14">
        <v>43737</v>
      </c>
      <c r="E1584" s="13" t="s">
        <v>19</v>
      </c>
      <c r="F1584" s="13" t="s">
        <v>1148</v>
      </c>
      <c r="G1584" s="15" t="str">
        <f>INDEX(Table12[[#This Row],[State]],MATCH(Orders!F1584,Table12[[#This Row],[Customer ID]],0))</f>
        <v>Pennsylvania</v>
      </c>
      <c r="H1584" s="13" t="s">
        <v>295</v>
      </c>
      <c r="I1584" s="15">
        <v>5</v>
      </c>
      <c r="J1584" s="13" t="s">
        <v>70</v>
      </c>
      <c r="K1584" s="16">
        <v>16.52</v>
      </c>
      <c r="L1584" s="24" t="str">
        <f>IF(Orders!$K1584&lt;=50,"Low",IF(Orders!$K1584&gt;=200000,"High","Medium"))</f>
        <v>Low</v>
      </c>
    </row>
    <row r="1585" spans="1:12" x14ac:dyDescent="0.35">
      <c r="A1585" s="12">
        <v>8177</v>
      </c>
      <c r="B1585" s="17" t="s">
        <v>4229</v>
      </c>
      <c r="C1585" s="18">
        <v>43730</v>
      </c>
      <c r="D1585" s="18">
        <v>43733</v>
      </c>
      <c r="E1585" s="17" t="s">
        <v>38</v>
      </c>
      <c r="F1585" s="17" t="s">
        <v>3765</v>
      </c>
      <c r="G1585" s="19" t="str">
        <f>INDEX(Table12[[#This Row],[State]],MATCH(Orders!F1585,Table12[[#This Row],[Customer ID]],0))</f>
        <v>New York</v>
      </c>
      <c r="H1585" s="17" t="s">
        <v>4230</v>
      </c>
      <c r="I1585" s="19">
        <v>6</v>
      </c>
      <c r="J1585" s="17" t="s">
        <v>36</v>
      </c>
      <c r="K1585" s="10">
        <v>128.34</v>
      </c>
      <c r="L1585" s="25" t="str">
        <f>IF(Orders!$K1585&lt;=50,"Low",IF(Orders!$K1585&gt;=200000,"High","Medium"))</f>
        <v>Medium</v>
      </c>
    </row>
    <row r="1586" spans="1:12" x14ac:dyDescent="0.35">
      <c r="A1586" s="11">
        <v>9447</v>
      </c>
      <c r="B1586" s="13" t="s">
        <v>4232</v>
      </c>
      <c r="C1586" s="14">
        <v>43730</v>
      </c>
      <c r="D1586" s="14">
        <v>43736</v>
      </c>
      <c r="E1586" s="13" t="s">
        <v>19</v>
      </c>
      <c r="F1586" s="13" t="s">
        <v>1099</v>
      </c>
      <c r="G1586" s="15" t="str">
        <f>INDEX(Table12[[#This Row],[State]],MATCH(Orders!F1586,Table12[[#This Row],[Customer ID]],0))</f>
        <v>Indiana</v>
      </c>
      <c r="H1586" s="13" t="s">
        <v>4234</v>
      </c>
      <c r="I1586" s="15">
        <v>6</v>
      </c>
      <c r="J1586" s="13" t="s">
        <v>36</v>
      </c>
      <c r="K1586" s="16">
        <v>35.880000000000003</v>
      </c>
      <c r="L1586" s="24" t="str">
        <f>IF(Orders!$K1586&lt;=50,"Low",IF(Orders!$K1586&gt;=200000,"High","Medium"))</f>
        <v>Low</v>
      </c>
    </row>
    <row r="1587" spans="1:12" x14ac:dyDescent="0.35">
      <c r="A1587" s="12">
        <v>9554</v>
      </c>
      <c r="B1587" s="17" t="s">
        <v>4236</v>
      </c>
      <c r="C1587" s="18">
        <v>43730</v>
      </c>
      <c r="D1587" s="18">
        <v>43735</v>
      </c>
      <c r="E1587" s="17" t="s">
        <v>19</v>
      </c>
      <c r="F1587" s="17" t="s">
        <v>429</v>
      </c>
      <c r="G1587" s="19" t="str">
        <f>INDEX(Table12[[#This Row],[State]],MATCH(Orders!F1587,Table12[[#This Row],[Customer ID]],0))</f>
        <v>Colorado</v>
      </c>
      <c r="H1587" s="17" t="s">
        <v>3856</v>
      </c>
      <c r="I1587" s="19">
        <v>7</v>
      </c>
      <c r="J1587" s="17" t="s">
        <v>70</v>
      </c>
      <c r="K1587" s="10">
        <v>68432</v>
      </c>
      <c r="L1587" s="25" t="str">
        <f>IF(Orders!$K1587&lt;=50,"Low",IF(Orders!$K1587&gt;=200000,"High","Medium"))</f>
        <v>Medium</v>
      </c>
    </row>
    <row r="1588" spans="1:12" x14ac:dyDescent="0.35">
      <c r="A1588" s="11">
        <v>9721</v>
      </c>
      <c r="B1588" s="13" t="s">
        <v>4237</v>
      </c>
      <c r="C1588" s="14">
        <v>43730</v>
      </c>
      <c r="D1588" s="14">
        <v>43734</v>
      </c>
      <c r="E1588" s="13" t="s">
        <v>19</v>
      </c>
      <c r="F1588" s="13" t="s">
        <v>2873</v>
      </c>
      <c r="G1588" s="15" t="str">
        <f>INDEX(Table12[[#This Row],[State]],MATCH(Orders!F1588,Table12[[#This Row],[Customer ID]],0))</f>
        <v>Wisconsin</v>
      </c>
      <c r="H1588" s="13" t="s">
        <v>154</v>
      </c>
      <c r="I1588" s="15">
        <v>2</v>
      </c>
      <c r="J1588" s="13" t="s">
        <v>70</v>
      </c>
      <c r="K1588" s="16">
        <v>18.96</v>
      </c>
      <c r="L1588" s="24" t="str">
        <f>IF(Orders!$K1588&lt;=50,"Low",IF(Orders!$K1588&gt;=200000,"High","Medium"))</f>
        <v>Low</v>
      </c>
    </row>
    <row r="1589" spans="1:12" x14ac:dyDescent="0.35">
      <c r="A1589" s="12">
        <v>9875</v>
      </c>
      <c r="B1589" s="17" t="s">
        <v>4238</v>
      </c>
      <c r="C1589" s="18">
        <v>43730</v>
      </c>
      <c r="D1589" s="18">
        <v>43732</v>
      </c>
      <c r="E1589" s="17" t="s">
        <v>94</v>
      </c>
      <c r="F1589" s="17" t="s">
        <v>4239</v>
      </c>
      <c r="G1589" s="19" t="str">
        <f>INDEX(Table12[[#This Row],[State]],MATCH(Orders!F1589,Table12[[#This Row],[Customer ID]],0))</f>
        <v>Ohio</v>
      </c>
      <c r="H1589" s="17" t="s">
        <v>1092</v>
      </c>
      <c r="I1589" s="19">
        <v>2</v>
      </c>
      <c r="J1589" s="17" t="s">
        <v>36</v>
      </c>
      <c r="K1589" s="10">
        <v>63968</v>
      </c>
      <c r="L1589" s="25" t="str">
        <f>IF(Orders!$K1589&lt;=50,"Low",IF(Orders!$K1589&gt;=200000,"High","Medium"))</f>
        <v>Medium</v>
      </c>
    </row>
    <row r="1590" spans="1:12" x14ac:dyDescent="0.35">
      <c r="A1590" s="11">
        <v>9983</v>
      </c>
      <c r="B1590" s="13" t="s">
        <v>4242</v>
      </c>
      <c r="C1590" s="14">
        <v>43730</v>
      </c>
      <c r="D1590" s="14">
        <v>43736</v>
      </c>
      <c r="E1590" s="13" t="s">
        <v>19</v>
      </c>
      <c r="F1590" s="13" t="s">
        <v>4034</v>
      </c>
      <c r="G1590" s="15" t="str">
        <f>INDEX(Table12[[#This Row],[State]],MATCH(Orders!F1590,Table12[[#This Row],[Customer ID]],0))</f>
        <v>Michigan</v>
      </c>
      <c r="H1590" s="13" t="s">
        <v>3835</v>
      </c>
      <c r="I1590" s="15">
        <v>7</v>
      </c>
      <c r="J1590" s="13" t="s">
        <v>70</v>
      </c>
      <c r="K1590" s="16">
        <v>35.56</v>
      </c>
      <c r="L1590" s="24" t="str">
        <f>IF(Orders!$K1590&lt;=50,"Low",IF(Orders!$K1590&gt;=200000,"High","Medium"))</f>
        <v>Low</v>
      </c>
    </row>
    <row r="1591" spans="1:12" x14ac:dyDescent="0.35">
      <c r="A1591" s="12">
        <v>9984</v>
      </c>
      <c r="B1591" s="17" t="s">
        <v>4242</v>
      </c>
      <c r="C1591" s="18">
        <v>43730</v>
      </c>
      <c r="D1591" s="18">
        <v>43736</v>
      </c>
      <c r="E1591" s="17" t="s">
        <v>19</v>
      </c>
      <c r="F1591" s="17" t="s">
        <v>4034</v>
      </c>
      <c r="G1591" s="19" t="str">
        <f>INDEX(Table12[[#This Row],[State]],MATCH(Orders!F1591,Table12[[#This Row],[Customer ID]],0))</f>
        <v>Michigan</v>
      </c>
      <c r="H1591" s="17" t="s">
        <v>2796</v>
      </c>
      <c r="I1591" s="19">
        <v>2</v>
      </c>
      <c r="J1591" s="17" t="s">
        <v>36</v>
      </c>
      <c r="K1591" s="10">
        <v>97.98</v>
      </c>
      <c r="L1591" s="25" t="str">
        <f>IF(Orders!$K1591&lt;=50,"Low",IF(Orders!$K1591&gt;=200000,"High","Medium"))</f>
        <v>Medium</v>
      </c>
    </row>
    <row r="1592" spans="1:12" x14ac:dyDescent="0.35">
      <c r="A1592" s="11">
        <v>2369</v>
      </c>
      <c r="B1592" s="13" t="s">
        <v>4243</v>
      </c>
      <c r="C1592" s="14">
        <v>43731</v>
      </c>
      <c r="D1592" s="14">
        <v>43735</v>
      </c>
      <c r="E1592" s="13" t="s">
        <v>19</v>
      </c>
      <c r="F1592" s="13" t="s">
        <v>4244</v>
      </c>
      <c r="G1592" s="15" t="str">
        <f>INDEX(Table12[[#This Row],[State]],MATCH(Orders!F1592,Table12[[#This Row],[Customer ID]],0))</f>
        <v>Ohio</v>
      </c>
      <c r="H1592" s="13" t="s">
        <v>2697</v>
      </c>
      <c r="I1592" s="15">
        <v>6</v>
      </c>
      <c r="J1592" s="13" t="s">
        <v>36</v>
      </c>
      <c r="K1592" s="16">
        <v>532704</v>
      </c>
      <c r="L1592" s="24" t="str">
        <f>IF(Orders!$K1592&lt;=50,"Low",IF(Orders!$K1592&gt;=200000,"High","Medium"))</f>
        <v>High</v>
      </c>
    </row>
    <row r="1593" spans="1:12" x14ac:dyDescent="0.35">
      <c r="A1593" s="12">
        <v>2370</v>
      </c>
      <c r="B1593" s="17" t="s">
        <v>4243</v>
      </c>
      <c r="C1593" s="18">
        <v>43731</v>
      </c>
      <c r="D1593" s="18">
        <v>43735</v>
      </c>
      <c r="E1593" s="17" t="s">
        <v>19</v>
      </c>
      <c r="F1593" s="17" t="s">
        <v>4244</v>
      </c>
      <c r="G1593" s="19" t="str">
        <f>INDEX(Table12[[#This Row],[State]],MATCH(Orders!F1593,Table12[[#This Row],[Customer ID]],0))</f>
        <v>Ohio</v>
      </c>
      <c r="H1593" s="17" t="s">
        <v>337</v>
      </c>
      <c r="I1593" s="19">
        <v>2</v>
      </c>
      <c r="J1593" s="17" t="s">
        <v>31</v>
      </c>
      <c r="K1593" s="10">
        <v>4912</v>
      </c>
      <c r="L1593" s="25" t="str">
        <f>IF(Orders!$K1593&lt;=50,"Low",IF(Orders!$K1593&gt;=200000,"High","Medium"))</f>
        <v>Medium</v>
      </c>
    </row>
    <row r="1594" spans="1:12" x14ac:dyDescent="0.35">
      <c r="A1594" s="11">
        <v>3746</v>
      </c>
      <c r="B1594" s="13" t="s">
        <v>4246</v>
      </c>
      <c r="C1594" s="14">
        <v>43731</v>
      </c>
      <c r="D1594" s="14">
        <v>43736</v>
      </c>
      <c r="E1594" s="13" t="s">
        <v>94</v>
      </c>
      <c r="F1594" s="13" t="s">
        <v>4247</v>
      </c>
      <c r="G1594" s="15" t="str">
        <f>INDEX(Table12[[#This Row],[State]],MATCH(Orders!F1594,Table12[[#This Row],[Customer ID]],0))</f>
        <v>Georgia</v>
      </c>
      <c r="H1594" s="13" t="s">
        <v>3858</v>
      </c>
      <c r="I1594" s="15">
        <v>5</v>
      </c>
      <c r="J1594" s="13" t="s">
        <v>36</v>
      </c>
      <c r="K1594" s="16">
        <v>118.25</v>
      </c>
      <c r="L1594" s="24" t="str">
        <f>IF(Orders!$K1594&lt;=50,"Low",IF(Orders!$K1594&gt;=200000,"High","Medium"))</f>
        <v>Medium</v>
      </c>
    </row>
    <row r="1595" spans="1:12" x14ac:dyDescent="0.35">
      <c r="A1595" s="12">
        <v>3747</v>
      </c>
      <c r="B1595" s="17" t="s">
        <v>4246</v>
      </c>
      <c r="C1595" s="18">
        <v>43731</v>
      </c>
      <c r="D1595" s="18">
        <v>43736</v>
      </c>
      <c r="E1595" s="17" t="s">
        <v>94</v>
      </c>
      <c r="F1595" s="17" t="s">
        <v>4247</v>
      </c>
      <c r="G1595" s="19" t="str">
        <f>INDEX(Table12[[#This Row],[State]],MATCH(Orders!F1595,Table12[[#This Row],[Customer ID]],0))</f>
        <v>Georgia</v>
      </c>
      <c r="H1595" s="17" t="s">
        <v>1955</v>
      </c>
      <c r="I1595" s="19">
        <v>3</v>
      </c>
      <c r="J1595" s="17" t="s">
        <v>70</v>
      </c>
      <c r="K1595" s="10">
        <v>368.97</v>
      </c>
      <c r="L1595" s="25" t="str">
        <f>IF(Orders!$K1595&lt;=50,"Low",IF(Orders!$K1595&gt;=200000,"High","Medium"))</f>
        <v>Medium</v>
      </c>
    </row>
    <row r="1596" spans="1:12" x14ac:dyDescent="0.35">
      <c r="A1596" s="11">
        <v>5242</v>
      </c>
      <c r="B1596" s="13" t="s">
        <v>4249</v>
      </c>
      <c r="C1596" s="14">
        <v>43731</v>
      </c>
      <c r="D1596" s="14">
        <v>43734</v>
      </c>
      <c r="E1596" s="13" t="s">
        <v>94</v>
      </c>
      <c r="F1596" s="13" t="s">
        <v>4250</v>
      </c>
      <c r="G1596" s="15" t="str">
        <f>INDEX(Table12[[#This Row],[State]],MATCH(Orders!F1596,Table12[[#This Row],[Customer ID]],0))</f>
        <v>Washington</v>
      </c>
      <c r="H1596" s="13" t="s">
        <v>4252</v>
      </c>
      <c r="I1596" s="15">
        <v>2</v>
      </c>
      <c r="J1596" s="13" t="s">
        <v>70</v>
      </c>
      <c r="K1596" s="16">
        <v>13.68</v>
      </c>
      <c r="L1596" s="24" t="str">
        <f>IF(Orders!$K1596&lt;=50,"Low",IF(Orders!$K1596&gt;=200000,"High","Medium"))</f>
        <v>Low</v>
      </c>
    </row>
    <row r="1597" spans="1:12" x14ac:dyDescent="0.35">
      <c r="A1597" s="12">
        <v>5299</v>
      </c>
      <c r="B1597" s="17" t="s">
        <v>4254</v>
      </c>
      <c r="C1597" s="18">
        <v>43731</v>
      </c>
      <c r="D1597" s="18">
        <v>43734</v>
      </c>
      <c r="E1597" s="17" t="s">
        <v>38</v>
      </c>
      <c r="F1597" s="17" t="s">
        <v>2573</v>
      </c>
      <c r="G1597" s="19" t="str">
        <f>INDEX(Table12[[#This Row],[State]],MATCH(Orders!F1597,Table12[[#This Row],[Customer ID]],0))</f>
        <v>California</v>
      </c>
      <c r="H1597" s="17" t="s">
        <v>1520</v>
      </c>
      <c r="I1597" s="19">
        <v>2</v>
      </c>
      <c r="J1597" s="17" t="s">
        <v>70</v>
      </c>
      <c r="K1597" s="10">
        <v>4.08</v>
      </c>
      <c r="L1597" s="25" t="str">
        <f>IF(Orders!$K1597&lt;=50,"Low",IF(Orders!$K1597&gt;=200000,"High","Medium"))</f>
        <v>Low</v>
      </c>
    </row>
    <row r="1598" spans="1:12" x14ac:dyDescent="0.35">
      <c r="A1598" s="11">
        <v>5300</v>
      </c>
      <c r="B1598" s="13" t="s">
        <v>4254</v>
      </c>
      <c r="C1598" s="14">
        <v>43731</v>
      </c>
      <c r="D1598" s="14">
        <v>43734</v>
      </c>
      <c r="E1598" s="13" t="s">
        <v>38</v>
      </c>
      <c r="F1598" s="13" t="s">
        <v>2573</v>
      </c>
      <c r="G1598" s="15" t="str">
        <f>INDEX(Table12[[#This Row],[State]],MATCH(Orders!F1598,Table12[[#This Row],[Customer ID]],0))</f>
        <v>California</v>
      </c>
      <c r="H1598" s="13" t="s">
        <v>2630</v>
      </c>
      <c r="I1598" s="15">
        <v>3</v>
      </c>
      <c r="J1598" s="13" t="s">
        <v>36</v>
      </c>
      <c r="K1598" s="16">
        <v>18.899999999999999</v>
      </c>
      <c r="L1598" s="24" t="str">
        <f>IF(Orders!$K1598&lt;=50,"Low",IF(Orders!$K1598&gt;=200000,"High","Medium"))</f>
        <v>Low</v>
      </c>
    </row>
    <row r="1599" spans="1:12" x14ac:dyDescent="0.35">
      <c r="A1599" s="12">
        <v>5634</v>
      </c>
      <c r="B1599" s="17" t="s">
        <v>4255</v>
      </c>
      <c r="C1599" s="18">
        <v>43731</v>
      </c>
      <c r="D1599" s="18">
        <v>43736</v>
      </c>
      <c r="E1599" s="17" t="s">
        <v>94</v>
      </c>
      <c r="F1599" s="17" t="s">
        <v>1613</v>
      </c>
      <c r="G1599" s="19" t="str">
        <f>INDEX(Table12[[#This Row],[State]],MATCH(Orders!F1599,Table12[[#This Row],[Customer ID]],0))</f>
        <v>New York</v>
      </c>
      <c r="H1599" s="17" t="s">
        <v>4256</v>
      </c>
      <c r="I1599" s="19">
        <v>7</v>
      </c>
      <c r="J1599" s="17" t="s">
        <v>36</v>
      </c>
      <c r="K1599" s="10">
        <v>10528</v>
      </c>
      <c r="L1599" s="25" t="str">
        <f>IF(Orders!$K1599&lt;=50,"Low",IF(Orders!$K1599&gt;=200000,"High","Medium"))</f>
        <v>Medium</v>
      </c>
    </row>
    <row r="1600" spans="1:12" x14ac:dyDescent="0.35">
      <c r="A1600" s="11">
        <v>6053</v>
      </c>
      <c r="B1600" s="13" t="s">
        <v>4258</v>
      </c>
      <c r="C1600" s="14">
        <v>43731</v>
      </c>
      <c r="D1600" s="14">
        <v>43734</v>
      </c>
      <c r="E1600" s="13" t="s">
        <v>94</v>
      </c>
      <c r="F1600" s="13" t="s">
        <v>2462</v>
      </c>
      <c r="G1600" s="15" t="str">
        <f>INDEX(Table12[[#This Row],[State]],MATCH(Orders!F1600,Table12[[#This Row],[Customer ID]],0))</f>
        <v>Ohio</v>
      </c>
      <c r="H1600" s="13" t="s">
        <v>4259</v>
      </c>
      <c r="I1600" s="15">
        <v>3</v>
      </c>
      <c r="J1600" s="13" t="s">
        <v>36</v>
      </c>
      <c r="K1600" s="16">
        <v>11952</v>
      </c>
      <c r="L1600" s="24" t="str">
        <f>IF(Orders!$K1600&lt;=50,"Low",IF(Orders!$K1600&gt;=200000,"High","Medium"))</f>
        <v>Medium</v>
      </c>
    </row>
    <row r="1601" spans="1:12" x14ac:dyDescent="0.35">
      <c r="A1601" s="12">
        <v>6054</v>
      </c>
      <c r="B1601" s="17" t="s">
        <v>4258</v>
      </c>
      <c r="C1601" s="18">
        <v>43731</v>
      </c>
      <c r="D1601" s="18">
        <v>43734</v>
      </c>
      <c r="E1601" s="17" t="s">
        <v>94</v>
      </c>
      <c r="F1601" s="17" t="s">
        <v>2462</v>
      </c>
      <c r="G1601" s="19" t="str">
        <f>INDEX(Table12[[#This Row],[State]],MATCH(Orders!F1601,Table12[[#This Row],[Customer ID]],0))</f>
        <v>Ohio</v>
      </c>
      <c r="H1601" s="17" t="s">
        <v>4261</v>
      </c>
      <c r="I1601" s="19">
        <v>4</v>
      </c>
      <c r="J1601" s="17" t="s">
        <v>31</v>
      </c>
      <c r="K1601" s="10">
        <v>28</v>
      </c>
      <c r="L1601" s="25" t="str">
        <f>IF(Orders!$K1601&lt;=50,"Low",IF(Orders!$K1601&gt;=200000,"High","Medium"))</f>
        <v>Low</v>
      </c>
    </row>
    <row r="1602" spans="1:12" x14ac:dyDescent="0.35">
      <c r="A1602" s="11">
        <v>6055</v>
      </c>
      <c r="B1602" s="13" t="s">
        <v>4258</v>
      </c>
      <c r="C1602" s="14">
        <v>43731</v>
      </c>
      <c r="D1602" s="14">
        <v>43734</v>
      </c>
      <c r="E1602" s="13" t="s">
        <v>94</v>
      </c>
      <c r="F1602" s="13" t="s">
        <v>2462</v>
      </c>
      <c r="G1602" s="15" t="str">
        <f>INDEX(Table12[[#This Row],[State]],MATCH(Orders!F1602,Table12[[#This Row],[Customer ID]],0))</f>
        <v>Ohio</v>
      </c>
      <c r="H1602" s="13" t="s">
        <v>3721</v>
      </c>
      <c r="I1602" s="15">
        <v>7</v>
      </c>
      <c r="J1602" s="13" t="s">
        <v>36</v>
      </c>
      <c r="K1602" s="16">
        <v>12201</v>
      </c>
      <c r="L1602" s="24" t="str">
        <f>IF(Orders!$K1602&lt;=50,"Low",IF(Orders!$K1602&gt;=200000,"High","Medium"))</f>
        <v>Medium</v>
      </c>
    </row>
    <row r="1603" spans="1:12" x14ac:dyDescent="0.35">
      <c r="A1603" s="12">
        <v>9351</v>
      </c>
      <c r="B1603" s="17" t="s">
        <v>4263</v>
      </c>
      <c r="C1603" s="18">
        <v>43731</v>
      </c>
      <c r="D1603" s="18">
        <v>43735</v>
      </c>
      <c r="E1603" s="17" t="s">
        <v>19</v>
      </c>
      <c r="F1603" s="17" t="s">
        <v>2730</v>
      </c>
      <c r="G1603" s="19" t="str">
        <f>INDEX(Table12[[#This Row],[State]],MATCH(Orders!F1603,Table12[[#This Row],[Customer ID]],0))</f>
        <v>Washington</v>
      </c>
      <c r="H1603" s="17" t="s">
        <v>3762</v>
      </c>
      <c r="I1603" s="19">
        <v>4</v>
      </c>
      <c r="J1603" s="17" t="s">
        <v>36</v>
      </c>
      <c r="K1603" s="10">
        <v>13216</v>
      </c>
      <c r="L1603" s="25" t="str">
        <f>IF(Orders!$K1603&lt;=50,"Low",IF(Orders!$K1603&gt;=200000,"High","Medium"))</f>
        <v>Medium</v>
      </c>
    </row>
    <row r="1604" spans="1:12" x14ac:dyDescent="0.35">
      <c r="A1604" s="11">
        <v>9352</v>
      </c>
      <c r="B1604" s="13" t="s">
        <v>4263</v>
      </c>
      <c r="C1604" s="14">
        <v>43731</v>
      </c>
      <c r="D1604" s="14">
        <v>43735</v>
      </c>
      <c r="E1604" s="13" t="s">
        <v>19</v>
      </c>
      <c r="F1604" s="13" t="s">
        <v>2730</v>
      </c>
      <c r="G1604" s="15" t="str">
        <f>INDEX(Table12[[#This Row],[State]],MATCH(Orders!F1604,Table12[[#This Row],[Customer ID]],0))</f>
        <v>Washington</v>
      </c>
      <c r="H1604" s="13" t="s">
        <v>4264</v>
      </c>
      <c r="I1604" s="15">
        <v>3</v>
      </c>
      <c r="J1604" s="13" t="s">
        <v>36</v>
      </c>
      <c r="K1604" s="16">
        <v>184752</v>
      </c>
      <c r="L1604" s="24" t="str">
        <f>IF(Orders!$K1604&lt;=50,"Low",IF(Orders!$K1604&gt;=200000,"High","Medium"))</f>
        <v>Medium</v>
      </c>
    </row>
    <row r="1605" spans="1:12" x14ac:dyDescent="0.35">
      <c r="A1605" s="12">
        <v>1314</v>
      </c>
      <c r="B1605" s="17" t="s">
        <v>4266</v>
      </c>
      <c r="C1605" s="18">
        <v>43732</v>
      </c>
      <c r="D1605" s="18">
        <v>43739</v>
      </c>
      <c r="E1605" s="17" t="s">
        <v>19</v>
      </c>
      <c r="F1605" s="17" t="s">
        <v>1586</v>
      </c>
      <c r="G1605" s="19" t="str">
        <f>INDEX(Table12[[#This Row],[State]],MATCH(Orders!F1605,Table12[[#This Row],[Customer ID]],0))</f>
        <v>Ohio</v>
      </c>
      <c r="H1605" s="17" t="s">
        <v>4267</v>
      </c>
      <c r="I1605" s="19">
        <v>2</v>
      </c>
      <c r="J1605" s="17" t="s">
        <v>70</v>
      </c>
      <c r="K1605" s="10">
        <v>155372</v>
      </c>
      <c r="L1605" s="25" t="str">
        <f>IF(Orders!$K1605&lt;=50,"Low",IF(Orders!$K1605&gt;=200000,"High","Medium"))</f>
        <v>Medium</v>
      </c>
    </row>
    <row r="1606" spans="1:12" x14ac:dyDescent="0.35">
      <c r="A1606" s="11">
        <v>2331</v>
      </c>
      <c r="B1606" s="13" t="s">
        <v>4269</v>
      </c>
      <c r="C1606" s="14">
        <v>43732</v>
      </c>
      <c r="D1606" s="14">
        <v>43734</v>
      </c>
      <c r="E1606" s="13" t="s">
        <v>94</v>
      </c>
      <c r="F1606" s="13" t="s">
        <v>142</v>
      </c>
      <c r="G1606" s="15" t="str">
        <f>INDEX(Table12[[#This Row],[State]],MATCH(Orders!F1606,Table12[[#This Row],[Customer ID]],0))</f>
        <v>California</v>
      </c>
      <c r="H1606" s="13" t="s">
        <v>4270</v>
      </c>
      <c r="I1606" s="15">
        <v>2</v>
      </c>
      <c r="J1606" s="13" t="s">
        <v>31</v>
      </c>
      <c r="K1606" s="16">
        <v>41.96</v>
      </c>
      <c r="L1606" s="24" t="str">
        <f>IF(Orders!$K1606&lt;=50,"Low",IF(Orders!$K1606&gt;=200000,"High","Medium"))</f>
        <v>Low</v>
      </c>
    </row>
    <row r="1607" spans="1:12" x14ac:dyDescent="0.35">
      <c r="A1607" s="12">
        <v>2332</v>
      </c>
      <c r="B1607" s="17" t="s">
        <v>4269</v>
      </c>
      <c r="C1607" s="18">
        <v>43732</v>
      </c>
      <c r="D1607" s="18">
        <v>43734</v>
      </c>
      <c r="E1607" s="17" t="s">
        <v>94</v>
      </c>
      <c r="F1607" s="17" t="s">
        <v>142</v>
      </c>
      <c r="G1607" s="19" t="str">
        <f>INDEX(Table12[[#This Row],[State]],MATCH(Orders!F1607,Table12[[#This Row],[Customer ID]],0))</f>
        <v>California</v>
      </c>
      <c r="H1607" s="17" t="s">
        <v>4272</v>
      </c>
      <c r="I1607" s="19">
        <v>5</v>
      </c>
      <c r="J1607" s="17" t="s">
        <v>31</v>
      </c>
      <c r="K1607" s="10">
        <v>41.7</v>
      </c>
      <c r="L1607" s="25" t="str">
        <f>IF(Orders!$K1607&lt;=50,"Low",IF(Orders!$K1607&gt;=200000,"High","Medium"))</f>
        <v>Low</v>
      </c>
    </row>
    <row r="1608" spans="1:12" x14ac:dyDescent="0.35">
      <c r="A1608" s="11">
        <v>5397</v>
      </c>
      <c r="B1608" s="13" t="s">
        <v>4274</v>
      </c>
      <c r="C1608" s="14">
        <v>43732</v>
      </c>
      <c r="D1608" s="14">
        <v>43732</v>
      </c>
      <c r="E1608" s="13" t="s">
        <v>208</v>
      </c>
      <c r="F1608" s="13" t="s">
        <v>1450</v>
      </c>
      <c r="G1608" s="15" t="str">
        <f>INDEX(Table12[[#This Row],[State]],MATCH(Orders!F1608,Table12[[#This Row],[Customer ID]],0))</f>
        <v>California</v>
      </c>
      <c r="H1608" s="13" t="s">
        <v>4275</v>
      </c>
      <c r="I1608" s="15">
        <v>5</v>
      </c>
      <c r="J1608" s="13" t="s">
        <v>31</v>
      </c>
      <c r="K1608" s="16">
        <v>63.2</v>
      </c>
      <c r="L1608" s="24" t="str">
        <f>IF(Orders!$K1608&lt;=50,"Low",IF(Orders!$K1608&gt;=200000,"High","Medium"))</f>
        <v>Medium</v>
      </c>
    </row>
    <row r="1609" spans="1:12" x14ac:dyDescent="0.35">
      <c r="A1609" s="12">
        <v>5662</v>
      </c>
      <c r="B1609" s="17" t="s">
        <v>4277</v>
      </c>
      <c r="C1609" s="18">
        <v>43732</v>
      </c>
      <c r="D1609" s="18">
        <v>43739</v>
      </c>
      <c r="E1609" s="17" t="s">
        <v>19</v>
      </c>
      <c r="F1609" s="17" t="s">
        <v>1768</v>
      </c>
      <c r="G1609" s="19" t="str">
        <f>INDEX(Table12[[#This Row],[State]],MATCH(Orders!F1609,Table12[[#This Row],[Customer ID]],0))</f>
        <v>Colorado</v>
      </c>
      <c r="H1609" s="17" t="s">
        <v>4278</v>
      </c>
      <c r="I1609" s="19">
        <v>2</v>
      </c>
      <c r="J1609" s="17" t="s">
        <v>36</v>
      </c>
      <c r="K1609" s="10">
        <v>21.44</v>
      </c>
      <c r="L1609" s="25" t="str">
        <f>IF(Orders!$K1609&lt;=50,"Low",IF(Orders!$K1609&gt;=200000,"High","Medium"))</f>
        <v>Low</v>
      </c>
    </row>
    <row r="1610" spans="1:12" x14ac:dyDescent="0.35">
      <c r="A1610" s="11">
        <v>5663</v>
      </c>
      <c r="B1610" s="13" t="s">
        <v>4277</v>
      </c>
      <c r="C1610" s="14">
        <v>43732</v>
      </c>
      <c r="D1610" s="14">
        <v>43739</v>
      </c>
      <c r="E1610" s="13" t="s">
        <v>19</v>
      </c>
      <c r="F1610" s="13" t="s">
        <v>1768</v>
      </c>
      <c r="G1610" s="15" t="str">
        <f>INDEX(Table12[[#This Row],[State]],MATCH(Orders!F1610,Table12[[#This Row],[Customer ID]],0))</f>
        <v>Colorado</v>
      </c>
      <c r="H1610" s="13" t="s">
        <v>4280</v>
      </c>
      <c r="I1610" s="15">
        <v>9</v>
      </c>
      <c r="J1610" s="13" t="s">
        <v>31</v>
      </c>
      <c r="K1610" s="16">
        <v>511056</v>
      </c>
      <c r="L1610" s="24" t="str">
        <f>IF(Orders!$K1610&lt;=50,"Low",IF(Orders!$K1610&gt;=200000,"High","Medium"))</f>
        <v>High</v>
      </c>
    </row>
    <row r="1611" spans="1:12" x14ac:dyDescent="0.35">
      <c r="A1611" s="12">
        <v>5681</v>
      </c>
      <c r="B1611" s="17" t="s">
        <v>4282</v>
      </c>
      <c r="C1611" s="18">
        <v>43732</v>
      </c>
      <c r="D1611" s="18">
        <v>43738</v>
      </c>
      <c r="E1611" s="17" t="s">
        <v>19</v>
      </c>
      <c r="F1611" s="17" t="s">
        <v>4283</v>
      </c>
      <c r="G1611" s="19" t="str">
        <f>INDEX(Table12[[#This Row],[State]],MATCH(Orders!F1611,Table12[[#This Row],[Customer ID]],0))</f>
        <v>Oklahoma</v>
      </c>
      <c r="H1611" s="17" t="s">
        <v>4083</v>
      </c>
      <c r="I1611" s="19">
        <v>1</v>
      </c>
      <c r="J1611" s="17" t="s">
        <v>36</v>
      </c>
      <c r="K1611" s="10">
        <v>6.38</v>
      </c>
      <c r="L1611" s="25" t="str">
        <f>IF(Orders!$K1611&lt;=50,"Low",IF(Orders!$K1611&gt;=200000,"High","Medium"))</f>
        <v>Low</v>
      </c>
    </row>
    <row r="1612" spans="1:12" x14ac:dyDescent="0.35">
      <c r="A1612" s="11">
        <v>5682</v>
      </c>
      <c r="B1612" s="13" t="s">
        <v>4282</v>
      </c>
      <c r="C1612" s="14">
        <v>43732</v>
      </c>
      <c r="D1612" s="14">
        <v>43738</v>
      </c>
      <c r="E1612" s="13" t="s">
        <v>19</v>
      </c>
      <c r="F1612" s="13" t="s">
        <v>4283</v>
      </c>
      <c r="G1612" s="15" t="str">
        <f>INDEX(Table12[[#This Row],[State]],MATCH(Orders!F1612,Table12[[#This Row],[Customer ID]],0))</f>
        <v>Oklahoma</v>
      </c>
      <c r="H1612" s="13" t="s">
        <v>2674</v>
      </c>
      <c r="I1612" s="15">
        <v>1</v>
      </c>
      <c r="J1612" s="13" t="s">
        <v>36</v>
      </c>
      <c r="K1612" s="16">
        <v>6.48</v>
      </c>
      <c r="L1612" s="24" t="str">
        <f>IF(Orders!$K1612&lt;=50,"Low",IF(Orders!$K1612&gt;=200000,"High","Medium"))</f>
        <v>Low</v>
      </c>
    </row>
    <row r="1613" spans="1:12" x14ac:dyDescent="0.35">
      <c r="A1613" s="12">
        <v>5872</v>
      </c>
      <c r="B1613" s="17" t="s">
        <v>4285</v>
      </c>
      <c r="C1613" s="18">
        <v>43732</v>
      </c>
      <c r="D1613" s="18">
        <v>43736</v>
      </c>
      <c r="E1613" s="17" t="s">
        <v>19</v>
      </c>
      <c r="F1613" s="17" t="s">
        <v>2779</v>
      </c>
      <c r="G1613" s="19" t="str">
        <f>INDEX(Table12[[#This Row],[State]],MATCH(Orders!F1613,Table12[[#This Row],[Customer ID]],0))</f>
        <v>Indiana</v>
      </c>
      <c r="H1613" s="17" t="s">
        <v>850</v>
      </c>
      <c r="I1613" s="19">
        <v>3</v>
      </c>
      <c r="J1613" s="17" t="s">
        <v>31</v>
      </c>
      <c r="K1613" s="10">
        <v>127.95</v>
      </c>
      <c r="L1613" s="25" t="str">
        <f>IF(Orders!$K1613&lt;=50,"Low",IF(Orders!$K1613&gt;=200000,"High","Medium"))</f>
        <v>Medium</v>
      </c>
    </row>
    <row r="1614" spans="1:12" x14ac:dyDescent="0.35">
      <c r="A1614" s="11">
        <v>6263</v>
      </c>
      <c r="B1614" s="13" t="s">
        <v>4286</v>
      </c>
      <c r="C1614" s="14">
        <v>43732</v>
      </c>
      <c r="D1614" s="14">
        <v>43734</v>
      </c>
      <c r="E1614" s="13" t="s">
        <v>38</v>
      </c>
      <c r="F1614" s="13" t="s">
        <v>2062</v>
      </c>
      <c r="G1614" s="15" t="str">
        <f>INDEX(Table12[[#This Row],[State]],MATCH(Orders!F1614,Table12[[#This Row],[Customer ID]],0))</f>
        <v>Illinois</v>
      </c>
      <c r="H1614" s="13" t="s">
        <v>1546</v>
      </c>
      <c r="I1614" s="15">
        <v>7</v>
      </c>
      <c r="J1614" s="13" t="s">
        <v>31</v>
      </c>
      <c r="K1614" s="16">
        <v>442372</v>
      </c>
      <c r="L1614" s="24" t="str">
        <f>IF(Orders!$K1614&lt;=50,"Low",IF(Orders!$K1614&gt;=200000,"High","Medium"))</f>
        <v>High</v>
      </c>
    </row>
    <row r="1615" spans="1:12" x14ac:dyDescent="0.35">
      <c r="A1615" s="12">
        <v>6284</v>
      </c>
      <c r="B1615" s="17" t="s">
        <v>4287</v>
      </c>
      <c r="C1615" s="18">
        <v>43732</v>
      </c>
      <c r="D1615" s="18">
        <v>43736</v>
      </c>
      <c r="E1615" s="17" t="s">
        <v>19</v>
      </c>
      <c r="F1615" s="17" t="s">
        <v>1001</v>
      </c>
      <c r="G1615" s="19" t="str">
        <f>INDEX(Table12[[#This Row],[State]],MATCH(Orders!F1615,Table12[[#This Row],[Customer ID]],0))</f>
        <v>California</v>
      </c>
      <c r="H1615" s="17" t="s">
        <v>875</v>
      </c>
      <c r="I1615" s="19">
        <v>5</v>
      </c>
      <c r="J1615" s="17" t="s">
        <v>31</v>
      </c>
      <c r="K1615" s="10">
        <v>304.89999999999998</v>
      </c>
      <c r="L1615" s="25" t="str">
        <f>IF(Orders!$K1615&lt;=50,"Low",IF(Orders!$K1615&gt;=200000,"High","Medium"))</f>
        <v>Medium</v>
      </c>
    </row>
    <row r="1616" spans="1:12" x14ac:dyDescent="0.35">
      <c r="A1616" s="11">
        <v>6285</v>
      </c>
      <c r="B1616" s="13" t="s">
        <v>4287</v>
      </c>
      <c r="C1616" s="14">
        <v>43732</v>
      </c>
      <c r="D1616" s="14">
        <v>43736</v>
      </c>
      <c r="E1616" s="13" t="s">
        <v>19</v>
      </c>
      <c r="F1616" s="13" t="s">
        <v>1001</v>
      </c>
      <c r="G1616" s="15" t="str">
        <f>INDEX(Table12[[#This Row],[State]],MATCH(Orders!F1616,Table12[[#This Row],[Customer ID]],0))</f>
        <v>California</v>
      </c>
      <c r="H1616" s="13" t="s">
        <v>3148</v>
      </c>
      <c r="I1616" s="15">
        <v>5</v>
      </c>
      <c r="J1616" s="13" t="s">
        <v>36</v>
      </c>
      <c r="K1616" s="16">
        <v>563.24</v>
      </c>
      <c r="L1616" s="24" t="str">
        <f>IF(Orders!$K1616&lt;=50,"Low",IF(Orders!$K1616&gt;=200000,"High","Medium"))</f>
        <v>Medium</v>
      </c>
    </row>
    <row r="1617" spans="1:12" x14ac:dyDescent="0.35">
      <c r="A1617" s="12">
        <v>1410</v>
      </c>
      <c r="B1617" s="17" t="s">
        <v>4288</v>
      </c>
      <c r="C1617" s="18">
        <v>43733</v>
      </c>
      <c r="D1617" s="18">
        <v>43738</v>
      </c>
      <c r="E1617" s="17" t="s">
        <v>19</v>
      </c>
      <c r="F1617" s="17" t="s">
        <v>434</v>
      </c>
      <c r="G1617" s="19" t="str">
        <f>INDEX(Table12[[#This Row],[State]],MATCH(Orders!F1617,Table12[[#This Row],[Customer ID]],0))</f>
        <v>Arizona</v>
      </c>
      <c r="H1617" s="17" t="s">
        <v>574</v>
      </c>
      <c r="I1617" s="19">
        <v>3</v>
      </c>
      <c r="J1617" s="17" t="s">
        <v>31</v>
      </c>
      <c r="K1617" s="10">
        <v>393165</v>
      </c>
      <c r="L1617" s="25" t="str">
        <f>IF(Orders!$K1617&lt;=50,"Low",IF(Orders!$K1617&gt;=200000,"High","Medium"))</f>
        <v>High</v>
      </c>
    </row>
    <row r="1618" spans="1:12" x14ac:dyDescent="0.35">
      <c r="A1618" s="11">
        <v>1459</v>
      </c>
      <c r="B1618" s="13" t="s">
        <v>4289</v>
      </c>
      <c r="C1618" s="14">
        <v>43733</v>
      </c>
      <c r="D1618" s="14">
        <v>43739</v>
      </c>
      <c r="E1618" s="13" t="s">
        <v>19</v>
      </c>
      <c r="F1618" s="13" t="s">
        <v>4290</v>
      </c>
      <c r="G1618" s="15" t="str">
        <f>INDEX(Table12[[#This Row],[State]],MATCH(Orders!F1618,Table12[[#This Row],[Customer ID]],0))</f>
        <v>Texas</v>
      </c>
      <c r="H1618" s="13" t="s">
        <v>1818</v>
      </c>
      <c r="I1618" s="15">
        <v>4</v>
      </c>
      <c r="J1618" s="13" t="s">
        <v>70</v>
      </c>
      <c r="K1618" s="16">
        <v>15936</v>
      </c>
      <c r="L1618" s="24" t="str">
        <f>IF(Orders!$K1618&lt;=50,"Low",IF(Orders!$K1618&gt;=200000,"High","Medium"))</f>
        <v>Medium</v>
      </c>
    </row>
    <row r="1619" spans="1:12" x14ac:dyDescent="0.35">
      <c r="A1619" s="12">
        <v>4081</v>
      </c>
      <c r="B1619" s="17" t="s">
        <v>4292</v>
      </c>
      <c r="C1619" s="18">
        <v>43733</v>
      </c>
      <c r="D1619" s="18">
        <v>43737</v>
      </c>
      <c r="E1619" s="17" t="s">
        <v>19</v>
      </c>
      <c r="F1619" s="17" t="s">
        <v>4293</v>
      </c>
      <c r="G1619" s="19" t="str">
        <f>INDEX(Table12[[#This Row],[State]],MATCH(Orders!F1619,Table12[[#This Row],[Customer ID]],0))</f>
        <v>Oregon</v>
      </c>
      <c r="H1619" s="17" t="s">
        <v>4272</v>
      </c>
      <c r="I1619" s="19">
        <v>9</v>
      </c>
      <c r="J1619" s="17" t="s">
        <v>36</v>
      </c>
      <c r="K1619" s="10">
        <v>60048</v>
      </c>
      <c r="L1619" s="25" t="str">
        <f>IF(Orders!$K1619&lt;=50,"Low",IF(Orders!$K1619&gt;=200000,"High","Medium"))</f>
        <v>Medium</v>
      </c>
    </row>
    <row r="1620" spans="1:12" x14ac:dyDescent="0.35">
      <c r="A1620" s="11">
        <v>4082</v>
      </c>
      <c r="B1620" s="13" t="s">
        <v>4292</v>
      </c>
      <c r="C1620" s="14">
        <v>43733</v>
      </c>
      <c r="D1620" s="14">
        <v>43737</v>
      </c>
      <c r="E1620" s="13" t="s">
        <v>19</v>
      </c>
      <c r="F1620" s="13" t="s">
        <v>4293</v>
      </c>
      <c r="G1620" s="15" t="str">
        <f>INDEX(Table12[[#This Row],[State]],MATCH(Orders!F1620,Table12[[#This Row],[Customer ID]],0))</f>
        <v>Oregon</v>
      </c>
      <c r="H1620" s="13" t="s">
        <v>4204</v>
      </c>
      <c r="I1620" s="15">
        <v>1</v>
      </c>
      <c r="J1620" s="13" t="s">
        <v>31</v>
      </c>
      <c r="K1620" s="16">
        <v>5022</v>
      </c>
      <c r="L1620" s="24" t="str">
        <f>IF(Orders!$K1620&lt;=50,"Low",IF(Orders!$K1620&gt;=200000,"High","Medium"))</f>
        <v>Medium</v>
      </c>
    </row>
    <row r="1621" spans="1:12" x14ac:dyDescent="0.35">
      <c r="A1621" s="12">
        <v>4519</v>
      </c>
      <c r="B1621" s="17" t="s">
        <v>4296</v>
      </c>
      <c r="C1621" s="18">
        <v>43733</v>
      </c>
      <c r="D1621" s="18">
        <v>43739</v>
      </c>
      <c r="E1621" s="17" t="s">
        <v>19</v>
      </c>
      <c r="F1621" s="17" t="s">
        <v>1990</v>
      </c>
      <c r="G1621" s="19" t="str">
        <f>INDEX(Table12[[#This Row],[State]],MATCH(Orders!F1621,Table12[[#This Row],[Customer ID]],0))</f>
        <v>California</v>
      </c>
      <c r="H1621" s="17" t="s">
        <v>4297</v>
      </c>
      <c r="I1621" s="19">
        <v>4</v>
      </c>
      <c r="J1621" s="17" t="s">
        <v>36</v>
      </c>
      <c r="K1621" s="10">
        <v>16.559999999999999</v>
      </c>
      <c r="L1621" s="25" t="str">
        <f>IF(Orders!$K1621&lt;=50,"Low",IF(Orders!$K1621&gt;=200000,"High","Medium"))</f>
        <v>Low</v>
      </c>
    </row>
    <row r="1622" spans="1:12" x14ac:dyDescent="0.35">
      <c r="A1622" s="11">
        <v>5620</v>
      </c>
      <c r="B1622" s="13" t="s">
        <v>4299</v>
      </c>
      <c r="C1622" s="14">
        <v>43733</v>
      </c>
      <c r="D1622" s="14">
        <v>43738</v>
      </c>
      <c r="E1622" s="13" t="s">
        <v>19</v>
      </c>
      <c r="F1622" s="13" t="s">
        <v>2966</v>
      </c>
      <c r="G1622" s="15" t="str">
        <f>INDEX(Table12[[#This Row],[State]],MATCH(Orders!F1622,Table12[[#This Row],[Customer ID]],0))</f>
        <v>Wisconsin</v>
      </c>
      <c r="H1622" s="13" t="s">
        <v>1735</v>
      </c>
      <c r="I1622" s="15">
        <v>5</v>
      </c>
      <c r="J1622" s="13" t="s">
        <v>36</v>
      </c>
      <c r="K1622" s="16">
        <v>499.95</v>
      </c>
      <c r="L1622" s="24" t="str">
        <f>IF(Orders!$K1622&lt;=50,"Low",IF(Orders!$K1622&gt;=200000,"High","Medium"))</f>
        <v>Medium</v>
      </c>
    </row>
    <row r="1623" spans="1:12" x14ac:dyDescent="0.35">
      <c r="A1623" s="12">
        <v>5621</v>
      </c>
      <c r="B1623" s="17" t="s">
        <v>4299</v>
      </c>
      <c r="C1623" s="18">
        <v>43733</v>
      </c>
      <c r="D1623" s="18">
        <v>43738</v>
      </c>
      <c r="E1623" s="17" t="s">
        <v>19</v>
      </c>
      <c r="F1623" s="17" t="s">
        <v>2966</v>
      </c>
      <c r="G1623" s="19" t="str">
        <f>INDEX(Table12[[#This Row],[State]],MATCH(Orders!F1623,Table12[[#This Row],[Customer ID]],0))</f>
        <v>Wisconsin</v>
      </c>
      <c r="H1623" s="17" t="s">
        <v>4300</v>
      </c>
      <c r="I1623" s="19">
        <v>1</v>
      </c>
      <c r="J1623" s="17" t="s">
        <v>31</v>
      </c>
      <c r="K1623" s="10">
        <v>3.04</v>
      </c>
      <c r="L1623" s="25" t="str">
        <f>IF(Orders!$K1623&lt;=50,"Low",IF(Orders!$K1623&gt;=200000,"High","Medium"))</f>
        <v>Low</v>
      </c>
    </row>
    <row r="1624" spans="1:12" x14ac:dyDescent="0.35">
      <c r="A1624" s="11">
        <v>5622</v>
      </c>
      <c r="B1624" s="13" t="s">
        <v>4299</v>
      </c>
      <c r="C1624" s="14">
        <v>43733</v>
      </c>
      <c r="D1624" s="14">
        <v>43738</v>
      </c>
      <c r="E1624" s="13" t="s">
        <v>19</v>
      </c>
      <c r="F1624" s="13" t="s">
        <v>2966</v>
      </c>
      <c r="G1624" s="15" t="str">
        <f>INDEX(Table12[[#This Row],[State]],MATCH(Orders!F1624,Table12[[#This Row],[Customer ID]],0))</f>
        <v>Wisconsin</v>
      </c>
      <c r="H1624" s="13" t="s">
        <v>4302</v>
      </c>
      <c r="I1624" s="15">
        <v>2</v>
      </c>
      <c r="J1624" s="13" t="s">
        <v>31</v>
      </c>
      <c r="K1624" s="16">
        <v>201.96</v>
      </c>
      <c r="L1624" s="24" t="str">
        <f>IF(Orders!$K1624&lt;=50,"Low",IF(Orders!$K1624&gt;=200000,"High","Medium"))</f>
        <v>Medium</v>
      </c>
    </row>
    <row r="1625" spans="1:12" x14ac:dyDescent="0.35">
      <c r="A1625" s="12">
        <v>5623</v>
      </c>
      <c r="B1625" s="17" t="s">
        <v>4299</v>
      </c>
      <c r="C1625" s="18">
        <v>43733</v>
      </c>
      <c r="D1625" s="18">
        <v>43738</v>
      </c>
      <c r="E1625" s="17" t="s">
        <v>19</v>
      </c>
      <c r="F1625" s="17" t="s">
        <v>2966</v>
      </c>
      <c r="G1625" s="19" t="str">
        <f>INDEX(Table12[[#This Row],[State]],MATCH(Orders!F1625,Table12[[#This Row],[Customer ID]],0))</f>
        <v>Wisconsin</v>
      </c>
      <c r="H1625" s="17" t="s">
        <v>2257</v>
      </c>
      <c r="I1625" s="19">
        <v>11</v>
      </c>
      <c r="J1625" s="17" t="s">
        <v>36</v>
      </c>
      <c r="K1625" s="10">
        <v>68.64</v>
      </c>
      <c r="L1625" s="25" t="str">
        <f>IF(Orders!$K1625&lt;=50,"Low",IF(Orders!$K1625&gt;=200000,"High","Medium"))</f>
        <v>Medium</v>
      </c>
    </row>
    <row r="1626" spans="1:12" x14ac:dyDescent="0.35">
      <c r="A1626" s="11">
        <v>7725</v>
      </c>
      <c r="B1626" s="13" t="s">
        <v>4304</v>
      </c>
      <c r="C1626" s="14">
        <v>43733</v>
      </c>
      <c r="D1626" s="14">
        <v>43737</v>
      </c>
      <c r="E1626" s="13" t="s">
        <v>19</v>
      </c>
      <c r="F1626" s="13" t="s">
        <v>4305</v>
      </c>
      <c r="G1626" s="15" t="str">
        <f>INDEX(Table12[[#This Row],[State]],MATCH(Orders!F1626,Table12[[#This Row],[Customer ID]],0))</f>
        <v>Ohio</v>
      </c>
      <c r="H1626" s="13" t="s">
        <v>3339</v>
      </c>
      <c r="I1626" s="15">
        <v>1</v>
      </c>
      <c r="J1626" s="13" t="s">
        <v>70</v>
      </c>
      <c r="K1626" s="16">
        <v>286256</v>
      </c>
      <c r="L1626" s="24" t="str">
        <f>IF(Orders!$K1626&lt;=50,"Low",IF(Orders!$K1626&gt;=200000,"High","Medium"))</f>
        <v>High</v>
      </c>
    </row>
    <row r="1627" spans="1:12" x14ac:dyDescent="0.35">
      <c r="A1627" s="12">
        <v>7726</v>
      </c>
      <c r="B1627" s="17" t="s">
        <v>4304</v>
      </c>
      <c r="C1627" s="18">
        <v>43733</v>
      </c>
      <c r="D1627" s="18">
        <v>43737</v>
      </c>
      <c r="E1627" s="17" t="s">
        <v>19</v>
      </c>
      <c r="F1627" s="17" t="s">
        <v>4305</v>
      </c>
      <c r="G1627" s="19" t="str">
        <f>INDEX(Table12[[#This Row],[State]],MATCH(Orders!F1627,Table12[[#This Row],[Customer ID]],0))</f>
        <v>Ohio</v>
      </c>
      <c r="H1627" s="17" t="s">
        <v>4307</v>
      </c>
      <c r="I1627" s="19">
        <v>2</v>
      </c>
      <c r="J1627" s="17" t="s">
        <v>36</v>
      </c>
      <c r="K1627" s="10">
        <v>24224</v>
      </c>
      <c r="L1627" s="25" t="str">
        <f>IF(Orders!$K1627&lt;=50,"Low",IF(Orders!$K1627&gt;=200000,"High","Medium"))</f>
        <v>Medium</v>
      </c>
    </row>
    <row r="1628" spans="1:12" x14ac:dyDescent="0.35">
      <c r="A1628" s="11">
        <v>7727</v>
      </c>
      <c r="B1628" s="13" t="s">
        <v>4304</v>
      </c>
      <c r="C1628" s="14">
        <v>43733</v>
      </c>
      <c r="D1628" s="14">
        <v>43737</v>
      </c>
      <c r="E1628" s="13" t="s">
        <v>19</v>
      </c>
      <c r="F1628" s="13" t="s">
        <v>4305</v>
      </c>
      <c r="G1628" s="15" t="str">
        <f>INDEX(Table12[[#This Row],[State]],MATCH(Orders!F1628,Table12[[#This Row],[Customer ID]],0))</f>
        <v>Ohio</v>
      </c>
      <c r="H1628" s="13" t="s">
        <v>1016</v>
      </c>
      <c r="I1628" s="15">
        <v>3</v>
      </c>
      <c r="J1628" s="13" t="s">
        <v>36</v>
      </c>
      <c r="K1628" s="16">
        <v>331536</v>
      </c>
      <c r="L1628" s="24" t="str">
        <f>IF(Orders!$K1628&lt;=50,"Low",IF(Orders!$K1628&gt;=200000,"High","Medium"))</f>
        <v>High</v>
      </c>
    </row>
    <row r="1629" spans="1:12" x14ac:dyDescent="0.35">
      <c r="A1629" s="12">
        <v>9538</v>
      </c>
      <c r="B1629" s="17" t="s">
        <v>4309</v>
      </c>
      <c r="C1629" s="18">
        <v>43733</v>
      </c>
      <c r="D1629" s="18">
        <v>43735</v>
      </c>
      <c r="E1629" s="17" t="s">
        <v>38</v>
      </c>
      <c r="F1629" s="17" t="s">
        <v>1231</v>
      </c>
      <c r="G1629" s="19" t="str">
        <f>INDEX(Table12[[#This Row],[State]],MATCH(Orders!F1629,Table12[[#This Row],[Customer ID]],0))</f>
        <v>California</v>
      </c>
      <c r="H1629" s="17" t="s">
        <v>4310</v>
      </c>
      <c r="I1629" s="19">
        <v>2</v>
      </c>
      <c r="J1629" s="17" t="s">
        <v>70</v>
      </c>
      <c r="K1629" s="10">
        <v>477666</v>
      </c>
      <c r="L1629" s="25" t="str">
        <f>IF(Orders!$K1629&lt;=50,"Low",IF(Orders!$K1629&gt;=200000,"High","Medium"))</f>
        <v>High</v>
      </c>
    </row>
    <row r="1630" spans="1:12" x14ac:dyDescent="0.35">
      <c r="A1630" s="11">
        <v>9837</v>
      </c>
      <c r="B1630" s="13" t="s">
        <v>4312</v>
      </c>
      <c r="C1630" s="14">
        <v>43733</v>
      </c>
      <c r="D1630" s="14">
        <v>43739</v>
      </c>
      <c r="E1630" s="13" t="s">
        <v>19</v>
      </c>
      <c r="F1630" s="13" t="s">
        <v>699</v>
      </c>
      <c r="G1630" s="15" t="str">
        <f>INDEX(Table12[[#This Row],[State]],MATCH(Orders!F1630,Table12[[#This Row],[Customer ID]],0))</f>
        <v>California</v>
      </c>
      <c r="H1630" s="13" t="s">
        <v>4313</v>
      </c>
      <c r="I1630" s="15">
        <v>5</v>
      </c>
      <c r="J1630" s="13" t="s">
        <v>70</v>
      </c>
      <c r="K1630" s="16">
        <v>10.9</v>
      </c>
      <c r="L1630" s="24" t="str">
        <f>IF(Orders!$K1630&lt;=50,"Low",IF(Orders!$K1630&gt;=200000,"High","Medium"))</f>
        <v>Low</v>
      </c>
    </row>
    <row r="1631" spans="1:12" x14ac:dyDescent="0.35">
      <c r="A1631" s="12">
        <v>9838</v>
      </c>
      <c r="B1631" s="17" t="s">
        <v>4312</v>
      </c>
      <c r="C1631" s="18">
        <v>43733</v>
      </c>
      <c r="D1631" s="18">
        <v>43739</v>
      </c>
      <c r="E1631" s="17" t="s">
        <v>19</v>
      </c>
      <c r="F1631" s="17" t="s">
        <v>699</v>
      </c>
      <c r="G1631" s="19" t="str">
        <f>INDEX(Table12[[#This Row],[State]],MATCH(Orders!F1631,Table12[[#This Row],[Customer ID]],0))</f>
        <v>California</v>
      </c>
      <c r="H1631" s="17" t="s">
        <v>1953</v>
      </c>
      <c r="I1631" s="19">
        <v>2</v>
      </c>
      <c r="J1631" s="17" t="s">
        <v>70</v>
      </c>
      <c r="K1631" s="10">
        <v>29.6</v>
      </c>
      <c r="L1631" s="25" t="str">
        <f>IF(Orders!$K1631&lt;=50,"Low",IF(Orders!$K1631&gt;=200000,"High","Medium"))</f>
        <v>Low</v>
      </c>
    </row>
    <row r="1632" spans="1:12" x14ac:dyDescent="0.35">
      <c r="A1632" s="11">
        <v>9839</v>
      </c>
      <c r="B1632" s="13" t="s">
        <v>4312</v>
      </c>
      <c r="C1632" s="14">
        <v>43733</v>
      </c>
      <c r="D1632" s="14">
        <v>43739</v>
      </c>
      <c r="E1632" s="13" t="s">
        <v>19</v>
      </c>
      <c r="F1632" s="13" t="s">
        <v>699</v>
      </c>
      <c r="G1632" s="15" t="str">
        <f>INDEX(Table12[[#This Row],[State]],MATCH(Orders!F1632,Table12[[#This Row],[Customer ID]],0))</f>
        <v>California</v>
      </c>
      <c r="H1632" s="13" t="s">
        <v>4315</v>
      </c>
      <c r="I1632" s="15">
        <v>1</v>
      </c>
      <c r="J1632" s="13" t="s">
        <v>70</v>
      </c>
      <c r="K1632" s="16">
        <v>4.9800000000000004</v>
      </c>
      <c r="L1632" s="24" t="str">
        <f>IF(Orders!$K1632&lt;=50,"Low",IF(Orders!$K1632&gt;=200000,"High","Medium"))</f>
        <v>Low</v>
      </c>
    </row>
    <row r="1633" spans="1:12" x14ac:dyDescent="0.35">
      <c r="A1633" s="12">
        <v>9840</v>
      </c>
      <c r="B1633" s="17" t="s">
        <v>4312</v>
      </c>
      <c r="C1633" s="18">
        <v>43733</v>
      </c>
      <c r="D1633" s="18">
        <v>43739</v>
      </c>
      <c r="E1633" s="17" t="s">
        <v>19</v>
      </c>
      <c r="F1633" s="17" t="s">
        <v>699</v>
      </c>
      <c r="G1633" s="19" t="str">
        <f>INDEX(Table12[[#This Row],[State]],MATCH(Orders!F1633,Table12[[#This Row],[Customer ID]],0))</f>
        <v>California</v>
      </c>
      <c r="H1633" s="17" t="s">
        <v>4017</v>
      </c>
      <c r="I1633" s="19">
        <v>3</v>
      </c>
      <c r="J1633" s="17" t="s">
        <v>70</v>
      </c>
      <c r="K1633" s="10">
        <v>479976</v>
      </c>
      <c r="L1633" s="25" t="str">
        <f>IF(Orders!$K1633&lt;=50,"Low",IF(Orders!$K1633&gt;=200000,"High","Medium"))</f>
        <v>High</v>
      </c>
    </row>
    <row r="1634" spans="1:12" x14ac:dyDescent="0.35">
      <c r="A1634" s="11">
        <v>9841</v>
      </c>
      <c r="B1634" s="13" t="s">
        <v>4312</v>
      </c>
      <c r="C1634" s="14">
        <v>43733</v>
      </c>
      <c r="D1634" s="14">
        <v>43739</v>
      </c>
      <c r="E1634" s="13" t="s">
        <v>19</v>
      </c>
      <c r="F1634" s="13" t="s">
        <v>699</v>
      </c>
      <c r="G1634" s="15" t="str">
        <f>INDEX(Table12[[#This Row],[State]],MATCH(Orders!F1634,Table12[[#This Row],[Customer ID]],0))</f>
        <v>California</v>
      </c>
      <c r="H1634" s="13" t="s">
        <v>4317</v>
      </c>
      <c r="I1634" s="15">
        <v>8</v>
      </c>
      <c r="J1634" s="13" t="s">
        <v>70</v>
      </c>
      <c r="K1634" s="16">
        <v>44736</v>
      </c>
      <c r="L1634" s="24" t="str">
        <f>IF(Orders!$K1634&lt;=50,"Low",IF(Orders!$K1634&gt;=200000,"High","Medium"))</f>
        <v>Medium</v>
      </c>
    </row>
    <row r="1635" spans="1:12" x14ac:dyDescent="0.35">
      <c r="A1635" s="12">
        <v>9842</v>
      </c>
      <c r="B1635" s="17" t="s">
        <v>4312</v>
      </c>
      <c r="C1635" s="18">
        <v>43733</v>
      </c>
      <c r="D1635" s="18">
        <v>43739</v>
      </c>
      <c r="E1635" s="17" t="s">
        <v>19</v>
      </c>
      <c r="F1635" s="17" t="s">
        <v>699</v>
      </c>
      <c r="G1635" s="19" t="str">
        <f>INDEX(Table12[[#This Row],[State]],MATCH(Orders!F1635,Table12[[#This Row],[Customer ID]],0))</f>
        <v>California</v>
      </c>
      <c r="H1635" s="17" t="s">
        <v>2638</v>
      </c>
      <c r="I1635" s="19">
        <v>2</v>
      </c>
      <c r="J1635" s="17" t="s">
        <v>31</v>
      </c>
      <c r="K1635" s="10">
        <v>5.76</v>
      </c>
      <c r="L1635" s="25" t="str">
        <f>IF(Orders!$K1635&lt;=50,"Low",IF(Orders!$K1635&gt;=200000,"High","Medium"))</f>
        <v>Low</v>
      </c>
    </row>
    <row r="1636" spans="1:12" x14ac:dyDescent="0.35">
      <c r="A1636" s="11">
        <v>9843</v>
      </c>
      <c r="B1636" s="13" t="s">
        <v>4312</v>
      </c>
      <c r="C1636" s="14">
        <v>43733</v>
      </c>
      <c r="D1636" s="14">
        <v>43739</v>
      </c>
      <c r="E1636" s="13" t="s">
        <v>19</v>
      </c>
      <c r="F1636" s="13" t="s">
        <v>699</v>
      </c>
      <c r="G1636" s="15" t="str">
        <f>INDEX(Table12[[#This Row],[State]],MATCH(Orders!F1636,Table12[[#This Row],[Customer ID]],0))</f>
        <v>California</v>
      </c>
      <c r="H1636" s="13" t="s">
        <v>1162</v>
      </c>
      <c r="I1636" s="15">
        <v>4</v>
      </c>
      <c r="J1636" s="13" t="s">
        <v>31</v>
      </c>
      <c r="K1636" s="16">
        <v>483136</v>
      </c>
      <c r="L1636" s="24" t="str">
        <f>IF(Orders!$K1636&lt;=50,"Low",IF(Orders!$K1636&gt;=200000,"High","Medium"))</f>
        <v>High</v>
      </c>
    </row>
    <row r="1637" spans="1:12" x14ac:dyDescent="0.35">
      <c r="A1637" s="12">
        <v>458</v>
      </c>
      <c r="B1637" s="17" t="s">
        <v>4319</v>
      </c>
      <c r="C1637" s="18">
        <v>43734</v>
      </c>
      <c r="D1637" s="18">
        <v>43739</v>
      </c>
      <c r="E1637" s="17" t="s">
        <v>19</v>
      </c>
      <c r="F1637" s="17" t="s">
        <v>3536</v>
      </c>
      <c r="G1637" s="19" t="str">
        <f>INDEX(Table12[[#This Row],[State]],MATCH(Orders!F1637,Table12[[#This Row],[Customer ID]],0))</f>
        <v>Illinois</v>
      </c>
      <c r="H1637" s="17" t="s">
        <v>3142</v>
      </c>
      <c r="I1637" s="19">
        <v>3</v>
      </c>
      <c r="J1637" s="17" t="s">
        <v>70</v>
      </c>
      <c r="K1637" s="10">
        <v>747558</v>
      </c>
      <c r="L1637" s="25" t="str">
        <f>IF(Orders!$K1637&lt;=50,"Low",IF(Orders!$K1637&gt;=200000,"High","Medium"))</f>
        <v>High</v>
      </c>
    </row>
    <row r="1638" spans="1:12" x14ac:dyDescent="0.35">
      <c r="A1638" s="11">
        <v>459</v>
      </c>
      <c r="B1638" s="13" t="s">
        <v>4319</v>
      </c>
      <c r="C1638" s="14">
        <v>43734</v>
      </c>
      <c r="D1638" s="14">
        <v>43739</v>
      </c>
      <c r="E1638" s="13" t="s">
        <v>19</v>
      </c>
      <c r="F1638" s="13" t="s">
        <v>3536</v>
      </c>
      <c r="G1638" s="15" t="str">
        <f>INDEX(Table12[[#This Row],[State]],MATCH(Orders!F1638,Table12[[#This Row],[Customer ID]],0))</f>
        <v>Illinois</v>
      </c>
      <c r="H1638" s="13" t="s">
        <v>4320</v>
      </c>
      <c r="I1638" s="15">
        <v>2</v>
      </c>
      <c r="J1638" s="13" t="s">
        <v>70</v>
      </c>
      <c r="K1638" s="16">
        <v>8928</v>
      </c>
      <c r="L1638" s="24" t="str">
        <f>IF(Orders!$K1638&lt;=50,"Low",IF(Orders!$K1638&gt;=200000,"High","Medium"))</f>
        <v>Medium</v>
      </c>
    </row>
    <row r="1639" spans="1:12" x14ac:dyDescent="0.35">
      <c r="A1639" s="12">
        <v>2651</v>
      </c>
      <c r="B1639" s="17" t="s">
        <v>4321</v>
      </c>
      <c r="C1639" s="18">
        <v>43734</v>
      </c>
      <c r="D1639" s="18">
        <v>43739</v>
      </c>
      <c r="E1639" s="17" t="s">
        <v>19</v>
      </c>
      <c r="F1639" s="17" t="s">
        <v>2204</v>
      </c>
      <c r="G1639" s="19" t="str">
        <f>INDEX(Table12[[#This Row],[State]],MATCH(Orders!F1639,Table12[[#This Row],[Customer ID]],0))</f>
        <v>California</v>
      </c>
      <c r="H1639" s="17" t="s">
        <v>4322</v>
      </c>
      <c r="I1639" s="19">
        <v>5</v>
      </c>
      <c r="J1639" s="17" t="s">
        <v>36</v>
      </c>
      <c r="K1639" s="10">
        <v>4249575</v>
      </c>
      <c r="L1639" s="25" t="str">
        <f>IF(Orders!$K1639&lt;=50,"Low",IF(Orders!$K1639&gt;=200000,"High","Medium"))</f>
        <v>High</v>
      </c>
    </row>
    <row r="1640" spans="1:12" x14ac:dyDescent="0.35">
      <c r="A1640" s="11">
        <v>4032</v>
      </c>
      <c r="B1640" s="13" t="s">
        <v>4324</v>
      </c>
      <c r="C1640" s="14">
        <v>43734</v>
      </c>
      <c r="D1640" s="14">
        <v>43738</v>
      </c>
      <c r="E1640" s="13" t="s">
        <v>19</v>
      </c>
      <c r="F1640" s="13" t="s">
        <v>2081</v>
      </c>
      <c r="G1640" s="15" t="str">
        <f>INDEX(Table12[[#This Row],[State]],MATCH(Orders!F1640,Table12[[#This Row],[Customer ID]],0))</f>
        <v>Washington</v>
      </c>
      <c r="H1640" s="13" t="s">
        <v>3528</v>
      </c>
      <c r="I1640" s="15">
        <v>6</v>
      </c>
      <c r="J1640" s="13" t="s">
        <v>31</v>
      </c>
      <c r="K1640" s="16">
        <v>236.88</v>
      </c>
      <c r="L1640" s="24" t="str">
        <f>IF(Orders!$K1640&lt;=50,"Low",IF(Orders!$K1640&gt;=200000,"High","Medium"))</f>
        <v>Medium</v>
      </c>
    </row>
    <row r="1641" spans="1:12" x14ac:dyDescent="0.35">
      <c r="A1641" s="12">
        <v>4033</v>
      </c>
      <c r="B1641" s="17" t="s">
        <v>4324</v>
      </c>
      <c r="C1641" s="18">
        <v>43734</v>
      </c>
      <c r="D1641" s="18">
        <v>43738</v>
      </c>
      <c r="E1641" s="17" t="s">
        <v>19</v>
      </c>
      <c r="F1641" s="17" t="s">
        <v>2081</v>
      </c>
      <c r="G1641" s="19" t="str">
        <f>INDEX(Table12[[#This Row],[State]],MATCH(Orders!F1641,Table12[[#This Row],[Customer ID]],0))</f>
        <v>Washington</v>
      </c>
      <c r="H1641" s="17" t="s">
        <v>2141</v>
      </c>
      <c r="I1641" s="19">
        <v>5</v>
      </c>
      <c r="J1641" s="17" t="s">
        <v>31</v>
      </c>
      <c r="K1641" s="10">
        <v>29.9</v>
      </c>
      <c r="L1641" s="25" t="str">
        <f>IF(Orders!$K1641&lt;=50,"Low",IF(Orders!$K1641&gt;=200000,"High","Medium"))</f>
        <v>Low</v>
      </c>
    </row>
    <row r="1642" spans="1:12" x14ac:dyDescent="0.35">
      <c r="A1642" s="11">
        <v>4034</v>
      </c>
      <c r="B1642" s="13" t="s">
        <v>4324</v>
      </c>
      <c r="C1642" s="14">
        <v>43734</v>
      </c>
      <c r="D1642" s="14">
        <v>43738</v>
      </c>
      <c r="E1642" s="13" t="s">
        <v>19</v>
      </c>
      <c r="F1642" s="13" t="s">
        <v>2081</v>
      </c>
      <c r="G1642" s="15" t="str">
        <f>INDEX(Table12[[#This Row],[State]],MATCH(Orders!F1642,Table12[[#This Row],[Customer ID]],0))</f>
        <v>Washington</v>
      </c>
      <c r="H1642" s="13" t="s">
        <v>520</v>
      </c>
      <c r="I1642" s="15">
        <v>4</v>
      </c>
      <c r="J1642" s="13" t="s">
        <v>36</v>
      </c>
      <c r="K1642" s="16">
        <v>100</v>
      </c>
      <c r="L1642" s="24" t="str">
        <f>IF(Orders!$K1642&lt;=50,"Low",IF(Orders!$K1642&gt;=200000,"High","Medium"))</f>
        <v>Medium</v>
      </c>
    </row>
    <row r="1643" spans="1:12" x14ac:dyDescent="0.35">
      <c r="A1643" s="12">
        <v>4190</v>
      </c>
      <c r="B1643" s="17" t="s">
        <v>4326</v>
      </c>
      <c r="C1643" s="18">
        <v>43734</v>
      </c>
      <c r="D1643" s="18">
        <v>43739</v>
      </c>
      <c r="E1643" s="17" t="s">
        <v>94</v>
      </c>
      <c r="F1643" s="17" t="s">
        <v>1608</v>
      </c>
      <c r="G1643" s="19" t="str">
        <f>INDEX(Table12[[#This Row],[State]],MATCH(Orders!F1643,Table12[[#This Row],[Customer ID]],0))</f>
        <v>Iowa</v>
      </c>
      <c r="H1643" s="17" t="s">
        <v>971</v>
      </c>
      <c r="I1643" s="19">
        <v>1</v>
      </c>
      <c r="J1643" s="17" t="s">
        <v>70</v>
      </c>
      <c r="K1643" s="10">
        <v>9.99</v>
      </c>
      <c r="L1643" s="25" t="str">
        <f>IF(Orders!$K1643&lt;=50,"Low",IF(Orders!$K1643&gt;=200000,"High","Medium"))</f>
        <v>Low</v>
      </c>
    </row>
    <row r="1644" spans="1:12" x14ac:dyDescent="0.35">
      <c r="A1644" s="11">
        <v>5213</v>
      </c>
      <c r="B1644" s="13" t="s">
        <v>4328</v>
      </c>
      <c r="C1644" s="14">
        <v>43734</v>
      </c>
      <c r="D1644" s="14">
        <v>43734</v>
      </c>
      <c r="E1644" s="13" t="s">
        <v>208</v>
      </c>
      <c r="F1644" s="13" t="s">
        <v>4329</v>
      </c>
      <c r="G1644" s="15" t="str">
        <f>INDEX(Table12[[#This Row],[State]],MATCH(Orders!F1644,Table12[[#This Row],[Customer ID]],0))</f>
        <v>California</v>
      </c>
      <c r="H1644" s="13" t="s">
        <v>4332</v>
      </c>
      <c r="I1644" s="15">
        <v>3</v>
      </c>
      <c r="J1644" s="13" t="s">
        <v>31</v>
      </c>
      <c r="K1644" s="16">
        <v>51.45</v>
      </c>
      <c r="L1644" s="24" t="str">
        <f>IF(Orders!$K1644&lt;=50,"Low",IF(Orders!$K1644&gt;=200000,"High","Medium"))</f>
        <v>Medium</v>
      </c>
    </row>
    <row r="1645" spans="1:12" x14ac:dyDescent="0.35">
      <c r="A1645" s="12">
        <v>5214</v>
      </c>
      <c r="B1645" s="17" t="s">
        <v>4328</v>
      </c>
      <c r="C1645" s="18">
        <v>43734</v>
      </c>
      <c r="D1645" s="18">
        <v>43734</v>
      </c>
      <c r="E1645" s="17" t="s">
        <v>208</v>
      </c>
      <c r="F1645" s="17" t="s">
        <v>4329</v>
      </c>
      <c r="G1645" s="19" t="str">
        <f>INDEX(Table12[[#This Row],[State]],MATCH(Orders!F1645,Table12[[#This Row],[Customer ID]],0))</f>
        <v>California</v>
      </c>
      <c r="H1645" s="17" t="s">
        <v>3195</v>
      </c>
      <c r="I1645" s="19">
        <v>3</v>
      </c>
      <c r="J1645" s="17" t="s">
        <v>70</v>
      </c>
      <c r="K1645" s="10">
        <v>7.83</v>
      </c>
      <c r="L1645" s="25" t="str">
        <f>IF(Orders!$K1645&lt;=50,"Low",IF(Orders!$K1645&gt;=200000,"High","Medium"))</f>
        <v>Low</v>
      </c>
    </row>
    <row r="1646" spans="1:12" x14ac:dyDescent="0.35">
      <c r="A1646" s="11">
        <v>5215</v>
      </c>
      <c r="B1646" s="13" t="s">
        <v>4328</v>
      </c>
      <c r="C1646" s="14">
        <v>43734</v>
      </c>
      <c r="D1646" s="14">
        <v>43734</v>
      </c>
      <c r="E1646" s="13" t="s">
        <v>208</v>
      </c>
      <c r="F1646" s="13" t="s">
        <v>4329</v>
      </c>
      <c r="G1646" s="15" t="str">
        <f>INDEX(Table12[[#This Row],[State]],MATCH(Orders!F1646,Table12[[#This Row],[Customer ID]],0))</f>
        <v>California</v>
      </c>
      <c r="H1646" s="13" t="s">
        <v>4088</v>
      </c>
      <c r="I1646" s="15">
        <v>5</v>
      </c>
      <c r="J1646" s="13" t="s">
        <v>70</v>
      </c>
      <c r="K1646" s="16">
        <v>35.4</v>
      </c>
      <c r="L1646" s="24" t="str">
        <f>IF(Orders!$K1646&lt;=50,"Low",IF(Orders!$K1646&gt;=200000,"High","Medium"))</f>
        <v>Low</v>
      </c>
    </row>
    <row r="1647" spans="1:12" x14ac:dyDescent="0.35">
      <c r="A1647" s="12">
        <v>5216</v>
      </c>
      <c r="B1647" s="17" t="s">
        <v>4328</v>
      </c>
      <c r="C1647" s="18">
        <v>43734</v>
      </c>
      <c r="D1647" s="18">
        <v>43734</v>
      </c>
      <c r="E1647" s="17" t="s">
        <v>208</v>
      </c>
      <c r="F1647" s="17" t="s">
        <v>4329</v>
      </c>
      <c r="G1647" s="19" t="str">
        <f>INDEX(Table12[[#This Row],[State]],MATCH(Orders!F1647,Table12[[#This Row],[Customer ID]],0))</f>
        <v>California</v>
      </c>
      <c r="H1647" s="17" t="s">
        <v>2329</v>
      </c>
      <c r="I1647" s="19">
        <v>5</v>
      </c>
      <c r="J1647" s="17" t="s">
        <v>36</v>
      </c>
      <c r="K1647" s="10">
        <v>29.9</v>
      </c>
      <c r="L1647" s="25" t="str">
        <f>IF(Orders!$K1647&lt;=50,"Low",IF(Orders!$K1647&gt;=200000,"High","Medium"))</f>
        <v>Low</v>
      </c>
    </row>
    <row r="1648" spans="1:12" x14ac:dyDescent="0.35">
      <c r="A1648" s="11">
        <v>5724</v>
      </c>
      <c r="B1648" s="13" t="s">
        <v>4334</v>
      </c>
      <c r="C1648" s="14">
        <v>43734</v>
      </c>
      <c r="D1648" s="14">
        <v>43738</v>
      </c>
      <c r="E1648" s="13" t="s">
        <v>19</v>
      </c>
      <c r="F1648" s="13" t="s">
        <v>3404</v>
      </c>
      <c r="G1648" s="15" t="str">
        <f>INDEX(Table12[[#This Row],[State]],MATCH(Orders!F1648,Table12[[#This Row],[Customer ID]],0))</f>
        <v>California</v>
      </c>
      <c r="H1648" s="13" t="s">
        <v>4335</v>
      </c>
      <c r="I1648" s="15">
        <v>2</v>
      </c>
      <c r="J1648" s="13" t="s">
        <v>31</v>
      </c>
      <c r="K1648" s="16">
        <v>12.96</v>
      </c>
      <c r="L1648" s="24" t="str">
        <f>IF(Orders!$K1648&lt;=50,"Low",IF(Orders!$K1648&gt;=200000,"High","Medium"))</f>
        <v>Low</v>
      </c>
    </row>
    <row r="1649" spans="1:12" x14ac:dyDescent="0.35">
      <c r="A1649" s="12">
        <v>7730</v>
      </c>
      <c r="B1649" s="17" t="s">
        <v>4337</v>
      </c>
      <c r="C1649" s="18">
        <v>43734</v>
      </c>
      <c r="D1649" s="18">
        <v>43739</v>
      </c>
      <c r="E1649" s="17" t="s">
        <v>19</v>
      </c>
      <c r="F1649" s="17" t="s">
        <v>1693</v>
      </c>
      <c r="G1649" s="19" t="str">
        <f>INDEX(Table12[[#This Row],[State]],MATCH(Orders!F1649,Table12[[#This Row],[Customer ID]],0))</f>
        <v>Florida</v>
      </c>
      <c r="H1649" s="17" t="s">
        <v>1877</v>
      </c>
      <c r="I1649" s="19">
        <v>3</v>
      </c>
      <c r="J1649" s="17" t="s">
        <v>36</v>
      </c>
      <c r="K1649" s="10">
        <v>431976</v>
      </c>
      <c r="L1649" s="25" t="str">
        <f>IF(Orders!$K1649&lt;=50,"Low",IF(Orders!$K1649&gt;=200000,"High","Medium"))</f>
        <v>High</v>
      </c>
    </row>
    <row r="1650" spans="1:12" x14ac:dyDescent="0.35">
      <c r="A1650" s="11">
        <v>8322</v>
      </c>
      <c r="B1650" s="13" t="s">
        <v>4338</v>
      </c>
      <c r="C1650" s="14">
        <v>43734</v>
      </c>
      <c r="D1650" s="14">
        <v>43739</v>
      </c>
      <c r="E1650" s="13" t="s">
        <v>19</v>
      </c>
      <c r="F1650" s="13" t="s">
        <v>4339</v>
      </c>
      <c r="G1650" s="15" t="str">
        <f>INDEX(Table12[[#This Row],[State]],MATCH(Orders!F1650,Table12[[#This Row],[Customer ID]],0))</f>
        <v>Texas</v>
      </c>
      <c r="H1650" s="13" t="s">
        <v>91</v>
      </c>
      <c r="I1650" s="15">
        <v>2</v>
      </c>
      <c r="J1650" s="13" t="s">
        <v>31</v>
      </c>
      <c r="K1650" s="16">
        <v>15624</v>
      </c>
      <c r="L1650" s="24" t="str">
        <f>IF(Orders!$K1650&lt;=50,"Low",IF(Orders!$K1650&gt;=200000,"High","Medium"))</f>
        <v>Medium</v>
      </c>
    </row>
    <row r="1651" spans="1:12" x14ac:dyDescent="0.35">
      <c r="A1651" s="12">
        <v>9087</v>
      </c>
      <c r="B1651" s="17" t="s">
        <v>4342</v>
      </c>
      <c r="C1651" s="18">
        <v>43734</v>
      </c>
      <c r="D1651" s="18">
        <v>43738</v>
      </c>
      <c r="E1651" s="17" t="s">
        <v>19</v>
      </c>
      <c r="F1651" s="17" t="s">
        <v>4343</v>
      </c>
      <c r="G1651" s="19" t="str">
        <f>INDEX(Table12[[#This Row],[State]],MATCH(Orders!F1651,Table12[[#This Row],[Customer ID]],0))</f>
        <v>Texas</v>
      </c>
      <c r="H1651" s="17" t="s">
        <v>4345</v>
      </c>
      <c r="I1651" s="19">
        <v>2</v>
      </c>
      <c r="J1651" s="17" t="s">
        <v>36</v>
      </c>
      <c r="K1651" s="10">
        <v>93032</v>
      </c>
      <c r="L1651" s="25" t="str">
        <f>IF(Orders!$K1651&lt;=50,"Low",IF(Orders!$K1651&gt;=200000,"High","Medium"))</f>
        <v>Medium</v>
      </c>
    </row>
    <row r="1652" spans="1:12" x14ac:dyDescent="0.35">
      <c r="A1652" s="11">
        <v>9088</v>
      </c>
      <c r="B1652" s="13" t="s">
        <v>4342</v>
      </c>
      <c r="C1652" s="14">
        <v>43734</v>
      </c>
      <c r="D1652" s="14">
        <v>43738</v>
      </c>
      <c r="E1652" s="13" t="s">
        <v>19</v>
      </c>
      <c r="F1652" s="13" t="s">
        <v>4343</v>
      </c>
      <c r="G1652" s="15" t="str">
        <f>INDEX(Table12[[#This Row],[State]],MATCH(Orders!F1652,Table12[[#This Row],[Customer ID]],0))</f>
        <v>Texas</v>
      </c>
      <c r="H1652" s="13" t="s">
        <v>4347</v>
      </c>
      <c r="I1652" s="15">
        <v>5</v>
      </c>
      <c r="J1652" s="13" t="s">
        <v>70</v>
      </c>
      <c r="K1652" s="16">
        <v>454965</v>
      </c>
      <c r="L1652" s="24" t="str">
        <f>IF(Orders!$K1652&lt;=50,"Low",IF(Orders!$K1652&gt;=200000,"High","Medium"))</f>
        <v>High</v>
      </c>
    </row>
    <row r="1653" spans="1:12" x14ac:dyDescent="0.35">
      <c r="A1653" s="12">
        <v>9414</v>
      </c>
      <c r="B1653" s="17" t="s">
        <v>4349</v>
      </c>
      <c r="C1653" s="18">
        <v>43734</v>
      </c>
      <c r="D1653" s="18">
        <v>43735</v>
      </c>
      <c r="E1653" s="17" t="s">
        <v>38</v>
      </c>
      <c r="F1653" s="17" t="s">
        <v>3821</v>
      </c>
      <c r="G1653" s="19" t="str">
        <f>INDEX(Table12[[#This Row],[State]],MATCH(Orders!F1653,Table12[[#This Row],[Customer ID]],0))</f>
        <v>Texas</v>
      </c>
      <c r="H1653" s="17" t="s">
        <v>4350</v>
      </c>
      <c r="I1653" s="19">
        <v>2</v>
      </c>
      <c r="J1653" s="17" t="s">
        <v>31</v>
      </c>
      <c r="K1653" s="10">
        <v>6816</v>
      </c>
      <c r="L1653" s="25" t="str">
        <f>IF(Orders!$K1653&lt;=50,"Low",IF(Orders!$K1653&gt;=200000,"High","Medium"))</f>
        <v>Medium</v>
      </c>
    </row>
    <row r="1654" spans="1:12" x14ac:dyDescent="0.35">
      <c r="A1654" s="11">
        <v>2404</v>
      </c>
      <c r="B1654" s="13" t="s">
        <v>4352</v>
      </c>
      <c r="C1654" s="14">
        <v>43735</v>
      </c>
      <c r="D1654" s="14">
        <v>43741</v>
      </c>
      <c r="E1654" s="13" t="s">
        <v>19</v>
      </c>
      <c r="F1654" s="13" t="s">
        <v>2043</v>
      </c>
      <c r="G1654" s="15" t="str">
        <f>INDEX(Table12[[#This Row],[State]],MATCH(Orders!F1654,Table12[[#This Row],[Customer ID]],0))</f>
        <v>Texas</v>
      </c>
      <c r="H1654" s="13" t="s">
        <v>4353</v>
      </c>
      <c r="I1654" s="15">
        <v>7</v>
      </c>
      <c r="J1654" s="13" t="s">
        <v>36</v>
      </c>
      <c r="K1654" s="16">
        <v>9566648</v>
      </c>
      <c r="L1654" s="24" t="str">
        <f>IF(Orders!$K1654&lt;=50,"Low",IF(Orders!$K1654&gt;=200000,"High","Medium"))</f>
        <v>High</v>
      </c>
    </row>
    <row r="1655" spans="1:12" x14ac:dyDescent="0.35">
      <c r="A1655" s="12">
        <v>5399</v>
      </c>
      <c r="B1655" s="17" t="s">
        <v>4355</v>
      </c>
      <c r="C1655" s="18">
        <v>43735</v>
      </c>
      <c r="D1655" s="18">
        <v>43740</v>
      </c>
      <c r="E1655" s="17" t="s">
        <v>19</v>
      </c>
      <c r="F1655" s="17" t="s">
        <v>4356</v>
      </c>
      <c r="G1655" s="19" t="str">
        <f>INDEX(Table12[[#This Row],[State]],MATCH(Orders!F1655,Table12[[#This Row],[Customer ID]],0))</f>
        <v>Ohio</v>
      </c>
      <c r="H1655" s="17" t="s">
        <v>1755</v>
      </c>
      <c r="I1655" s="19">
        <v>3</v>
      </c>
      <c r="J1655" s="17" t="s">
        <v>36</v>
      </c>
      <c r="K1655" s="10">
        <v>2907</v>
      </c>
      <c r="L1655" s="25" t="str">
        <f>IF(Orders!$K1655&lt;=50,"Low",IF(Orders!$K1655&gt;=200000,"High","Medium"))</f>
        <v>Medium</v>
      </c>
    </row>
    <row r="1656" spans="1:12" x14ac:dyDescent="0.35">
      <c r="A1656" s="11">
        <v>6908</v>
      </c>
      <c r="B1656" s="13" t="s">
        <v>4358</v>
      </c>
      <c r="C1656" s="14">
        <v>43735</v>
      </c>
      <c r="D1656" s="14">
        <v>43741</v>
      </c>
      <c r="E1656" s="13" t="s">
        <v>19</v>
      </c>
      <c r="F1656" s="13" t="s">
        <v>4359</v>
      </c>
      <c r="G1656" s="15" t="str">
        <f>INDEX(Table12[[#This Row],[State]],MATCH(Orders!F1656,Table12[[#This Row],[Customer ID]],0))</f>
        <v>Washington</v>
      </c>
      <c r="H1656" s="13" t="s">
        <v>4361</v>
      </c>
      <c r="I1656" s="15">
        <v>2</v>
      </c>
      <c r="J1656" s="13" t="s">
        <v>31</v>
      </c>
      <c r="K1656" s="16">
        <v>1001584</v>
      </c>
      <c r="L1656" s="24" t="str">
        <f>IF(Orders!$K1656&lt;=50,"Low",IF(Orders!$K1656&gt;=200000,"High","Medium"))</f>
        <v>High</v>
      </c>
    </row>
    <row r="1657" spans="1:12" x14ac:dyDescent="0.35">
      <c r="A1657" s="12">
        <v>7126</v>
      </c>
      <c r="B1657" s="17" t="s">
        <v>4363</v>
      </c>
      <c r="C1657" s="18">
        <v>43735</v>
      </c>
      <c r="D1657" s="18">
        <v>43737</v>
      </c>
      <c r="E1657" s="17" t="s">
        <v>94</v>
      </c>
      <c r="F1657" s="17" t="s">
        <v>3258</v>
      </c>
      <c r="G1657" s="19" t="str">
        <f>INDEX(Table12[[#This Row],[State]],MATCH(Orders!F1657,Table12[[#This Row],[Customer ID]],0))</f>
        <v>Georgia</v>
      </c>
      <c r="H1657" s="17" t="s">
        <v>1893</v>
      </c>
      <c r="I1657" s="19">
        <v>3</v>
      </c>
      <c r="J1657" s="17" t="s">
        <v>36</v>
      </c>
      <c r="K1657" s="10">
        <v>17.940000000000001</v>
      </c>
      <c r="L1657" s="25" t="str">
        <f>IF(Orders!$K1657&lt;=50,"Low",IF(Orders!$K1657&gt;=200000,"High","Medium"))</f>
        <v>Low</v>
      </c>
    </row>
    <row r="1658" spans="1:12" x14ac:dyDescent="0.35">
      <c r="A1658" s="11">
        <v>7127</v>
      </c>
      <c r="B1658" s="13" t="s">
        <v>4363</v>
      </c>
      <c r="C1658" s="14">
        <v>43735</v>
      </c>
      <c r="D1658" s="14">
        <v>43737</v>
      </c>
      <c r="E1658" s="13" t="s">
        <v>94</v>
      </c>
      <c r="F1658" s="13" t="s">
        <v>3258</v>
      </c>
      <c r="G1658" s="15" t="str">
        <f>INDEX(Table12[[#This Row],[State]],MATCH(Orders!F1658,Table12[[#This Row],[Customer ID]],0))</f>
        <v>Georgia</v>
      </c>
      <c r="H1658" s="13" t="s">
        <v>2449</v>
      </c>
      <c r="I1658" s="15">
        <v>3</v>
      </c>
      <c r="J1658" s="13" t="s">
        <v>70</v>
      </c>
      <c r="K1658" s="16">
        <v>13.89</v>
      </c>
      <c r="L1658" s="24" t="str">
        <f>IF(Orders!$K1658&lt;=50,"Low",IF(Orders!$K1658&gt;=200000,"High","Medium"))</f>
        <v>Low</v>
      </c>
    </row>
    <row r="1659" spans="1:12" x14ac:dyDescent="0.35">
      <c r="A1659" s="12">
        <v>377</v>
      </c>
      <c r="B1659" s="17" t="s">
        <v>4364</v>
      </c>
      <c r="C1659" s="18">
        <v>43736</v>
      </c>
      <c r="D1659" s="18">
        <v>43739</v>
      </c>
      <c r="E1659" s="17" t="s">
        <v>38</v>
      </c>
      <c r="F1659" s="17" t="s">
        <v>1042</v>
      </c>
      <c r="G1659" s="19" t="str">
        <f>INDEX(Table12[[#This Row],[State]],MATCH(Orders!F1659,Table12[[#This Row],[Customer ID]],0))</f>
        <v>Illinois</v>
      </c>
      <c r="H1659" s="17" t="s">
        <v>2885</v>
      </c>
      <c r="I1659" s="19">
        <v>4</v>
      </c>
      <c r="J1659" s="17" t="s">
        <v>70</v>
      </c>
      <c r="K1659" s="10">
        <v>99136</v>
      </c>
      <c r="L1659" s="25" t="str">
        <f>IF(Orders!$K1659&lt;=50,"Low",IF(Orders!$K1659&gt;=200000,"High","Medium"))</f>
        <v>Medium</v>
      </c>
    </row>
    <row r="1660" spans="1:12" x14ac:dyDescent="0.35">
      <c r="A1660" s="11">
        <v>868</v>
      </c>
      <c r="B1660" s="13" t="s">
        <v>4365</v>
      </c>
      <c r="C1660" s="14">
        <v>43737</v>
      </c>
      <c r="D1660" s="14">
        <v>43740</v>
      </c>
      <c r="E1660" s="13" t="s">
        <v>38</v>
      </c>
      <c r="F1660" s="13" t="s">
        <v>3140</v>
      </c>
      <c r="G1660" s="15" t="str">
        <f>INDEX(Table12[[#This Row],[State]],MATCH(Orders!F1660,Table12[[#This Row],[Customer ID]],0))</f>
        <v>Pennsylvania</v>
      </c>
      <c r="H1660" s="13" t="s">
        <v>4366</v>
      </c>
      <c r="I1660" s="15">
        <v>4</v>
      </c>
      <c r="J1660" s="13" t="s">
        <v>70</v>
      </c>
      <c r="K1660" s="16">
        <v>15936</v>
      </c>
      <c r="L1660" s="24" t="str">
        <f>IF(Orders!$K1660&lt;=50,"Low",IF(Orders!$K1660&gt;=200000,"High","Medium"))</f>
        <v>Medium</v>
      </c>
    </row>
    <row r="1661" spans="1:12" x14ac:dyDescent="0.35">
      <c r="A1661" s="12">
        <v>1077</v>
      </c>
      <c r="B1661" s="17" t="s">
        <v>4368</v>
      </c>
      <c r="C1661" s="18">
        <v>43737</v>
      </c>
      <c r="D1661" s="18">
        <v>43738</v>
      </c>
      <c r="E1661" s="17" t="s">
        <v>38</v>
      </c>
      <c r="F1661" s="17" t="s">
        <v>2986</v>
      </c>
      <c r="G1661" s="19" t="str">
        <f>INDEX(Table12[[#This Row],[State]],MATCH(Orders!F1661,Table12[[#This Row],[Customer ID]],0))</f>
        <v>Indiana</v>
      </c>
      <c r="H1661" s="17" t="s">
        <v>4369</v>
      </c>
      <c r="I1661" s="19">
        <v>7</v>
      </c>
      <c r="J1661" s="17" t="s">
        <v>70</v>
      </c>
      <c r="K1661" s="10">
        <v>40.880000000000003</v>
      </c>
      <c r="L1661" s="25" t="str">
        <f>IF(Orders!$K1661&lt;=50,"Low",IF(Orders!$K1661&gt;=200000,"High","Medium"))</f>
        <v>Low</v>
      </c>
    </row>
    <row r="1662" spans="1:12" x14ac:dyDescent="0.35">
      <c r="A1662" s="11">
        <v>1683</v>
      </c>
      <c r="B1662" s="13" t="s">
        <v>4371</v>
      </c>
      <c r="C1662" s="14">
        <v>43737</v>
      </c>
      <c r="D1662" s="14">
        <v>43739</v>
      </c>
      <c r="E1662" s="13" t="s">
        <v>94</v>
      </c>
      <c r="F1662" s="13" t="s">
        <v>890</v>
      </c>
      <c r="G1662" s="15" t="str">
        <f>INDEX(Table12[[#This Row],[State]],MATCH(Orders!F1662,Table12[[#This Row],[Customer ID]],0))</f>
        <v>California</v>
      </c>
      <c r="H1662" s="13" t="s">
        <v>4372</v>
      </c>
      <c r="I1662" s="15">
        <v>1</v>
      </c>
      <c r="J1662" s="13" t="s">
        <v>31</v>
      </c>
      <c r="K1662" s="16">
        <v>18.97</v>
      </c>
      <c r="L1662" s="24" t="str">
        <f>IF(Orders!$K1662&lt;=50,"Low",IF(Orders!$K1662&gt;=200000,"High","Medium"))</f>
        <v>Low</v>
      </c>
    </row>
    <row r="1663" spans="1:12" x14ac:dyDescent="0.35">
      <c r="A1663" s="12">
        <v>3500</v>
      </c>
      <c r="B1663" s="17" t="s">
        <v>4374</v>
      </c>
      <c r="C1663" s="18">
        <v>43737</v>
      </c>
      <c r="D1663" s="18">
        <v>43741</v>
      </c>
      <c r="E1663" s="17" t="s">
        <v>19</v>
      </c>
      <c r="F1663" s="17" t="s">
        <v>2173</v>
      </c>
      <c r="G1663" s="19" t="str">
        <f>INDEX(Table12[[#This Row],[State]],MATCH(Orders!F1663,Table12[[#This Row],[Customer ID]],0))</f>
        <v>Alabama</v>
      </c>
      <c r="H1663" s="17" t="s">
        <v>145</v>
      </c>
      <c r="I1663" s="19">
        <v>3</v>
      </c>
      <c r="J1663" s="17" t="s">
        <v>31</v>
      </c>
      <c r="K1663" s="10">
        <v>209.97</v>
      </c>
      <c r="L1663" s="25" t="str">
        <f>IF(Orders!$K1663&lt;=50,"Low",IF(Orders!$K1663&gt;=200000,"High","Medium"))</f>
        <v>Medium</v>
      </c>
    </row>
    <row r="1664" spans="1:12" x14ac:dyDescent="0.35">
      <c r="A1664" s="11">
        <v>3501</v>
      </c>
      <c r="B1664" s="13" t="s">
        <v>4374</v>
      </c>
      <c r="C1664" s="14">
        <v>43737</v>
      </c>
      <c r="D1664" s="14">
        <v>43741</v>
      </c>
      <c r="E1664" s="13" t="s">
        <v>19</v>
      </c>
      <c r="F1664" s="13" t="s">
        <v>2173</v>
      </c>
      <c r="G1664" s="15" t="str">
        <f>INDEX(Table12[[#This Row],[State]],MATCH(Orders!F1664,Table12[[#This Row],[Customer ID]],0))</f>
        <v>Alabama</v>
      </c>
      <c r="H1664" s="13" t="s">
        <v>2633</v>
      </c>
      <c r="I1664" s="15">
        <v>3</v>
      </c>
      <c r="J1664" s="13" t="s">
        <v>31</v>
      </c>
      <c r="K1664" s="16">
        <v>62.94</v>
      </c>
      <c r="L1664" s="24" t="str">
        <f>IF(Orders!$K1664&lt;=50,"Low",IF(Orders!$K1664&gt;=200000,"High","Medium"))</f>
        <v>Medium</v>
      </c>
    </row>
    <row r="1665" spans="1:12" x14ac:dyDescent="0.35">
      <c r="A1665" s="12">
        <v>3502</v>
      </c>
      <c r="B1665" s="17" t="s">
        <v>4374</v>
      </c>
      <c r="C1665" s="18">
        <v>43737</v>
      </c>
      <c r="D1665" s="18">
        <v>43741</v>
      </c>
      <c r="E1665" s="17" t="s">
        <v>19</v>
      </c>
      <c r="F1665" s="17" t="s">
        <v>2173</v>
      </c>
      <c r="G1665" s="19" t="str">
        <f>INDEX(Table12[[#This Row],[State]],MATCH(Orders!F1665,Table12[[#This Row],[Customer ID]],0))</f>
        <v>Alabama</v>
      </c>
      <c r="H1665" s="17" t="s">
        <v>4376</v>
      </c>
      <c r="I1665" s="19">
        <v>9</v>
      </c>
      <c r="J1665" s="17" t="s">
        <v>70</v>
      </c>
      <c r="K1665" s="10">
        <v>25.92</v>
      </c>
      <c r="L1665" s="25" t="str">
        <f>IF(Orders!$K1665&lt;=50,"Low",IF(Orders!$K1665&gt;=200000,"High","Medium"))</f>
        <v>Low</v>
      </c>
    </row>
    <row r="1666" spans="1:12" x14ac:dyDescent="0.35">
      <c r="A1666" s="11">
        <v>5357</v>
      </c>
      <c r="B1666" s="13" t="s">
        <v>4378</v>
      </c>
      <c r="C1666" s="14">
        <v>43737</v>
      </c>
      <c r="D1666" s="14">
        <v>43741</v>
      </c>
      <c r="E1666" s="13" t="s">
        <v>19</v>
      </c>
      <c r="F1666" s="13" t="s">
        <v>4379</v>
      </c>
      <c r="G1666" s="15" t="str">
        <f>INDEX(Table12[[#This Row],[State]],MATCH(Orders!F1666,Table12[[#This Row],[Customer ID]],0))</f>
        <v>California</v>
      </c>
      <c r="H1666" s="13" t="s">
        <v>828</v>
      </c>
      <c r="I1666" s="15">
        <v>5</v>
      </c>
      <c r="J1666" s="13" t="s">
        <v>36</v>
      </c>
      <c r="K1666" s="16">
        <v>27.24</v>
      </c>
      <c r="L1666" s="24" t="str">
        <f>IF(Orders!$K1666&lt;=50,"Low",IF(Orders!$K1666&gt;=200000,"High","Medium"))</f>
        <v>Low</v>
      </c>
    </row>
    <row r="1667" spans="1:12" x14ac:dyDescent="0.35">
      <c r="A1667" s="12">
        <v>8088</v>
      </c>
      <c r="B1667" s="17" t="s">
        <v>4381</v>
      </c>
      <c r="C1667" s="18">
        <v>43737</v>
      </c>
      <c r="D1667" s="18">
        <v>43739</v>
      </c>
      <c r="E1667" s="17" t="s">
        <v>94</v>
      </c>
      <c r="F1667" s="17" t="s">
        <v>1167</v>
      </c>
      <c r="G1667" s="19" t="str">
        <f>INDEX(Table12[[#This Row],[State]],MATCH(Orders!F1667,Table12[[#This Row],[Customer ID]],0))</f>
        <v>Arizona</v>
      </c>
      <c r="H1667" s="17" t="s">
        <v>4382</v>
      </c>
      <c r="I1667" s="19">
        <v>4</v>
      </c>
      <c r="J1667" s="17" t="s">
        <v>36</v>
      </c>
      <c r="K1667" s="10">
        <v>10496</v>
      </c>
      <c r="L1667" s="25" t="str">
        <f>IF(Orders!$K1667&lt;=50,"Low",IF(Orders!$K1667&gt;=200000,"High","Medium"))</f>
        <v>Medium</v>
      </c>
    </row>
    <row r="1668" spans="1:12" x14ac:dyDescent="0.35">
      <c r="A1668" s="11">
        <v>9332</v>
      </c>
      <c r="B1668" s="13" t="s">
        <v>4384</v>
      </c>
      <c r="C1668" s="14">
        <v>43737</v>
      </c>
      <c r="D1668" s="14">
        <v>43741</v>
      </c>
      <c r="E1668" s="13" t="s">
        <v>19</v>
      </c>
      <c r="F1668" s="13" t="s">
        <v>1385</v>
      </c>
      <c r="G1668" s="15" t="str">
        <f>INDEX(Table12[[#This Row],[State]],MATCH(Orders!F1668,Table12[[#This Row],[Customer ID]],0))</f>
        <v>Oregon</v>
      </c>
      <c r="H1668" s="13" t="s">
        <v>2341</v>
      </c>
      <c r="I1668" s="15">
        <v>3</v>
      </c>
      <c r="J1668" s="13" t="s">
        <v>31</v>
      </c>
      <c r="K1668" s="16">
        <v>859.2</v>
      </c>
      <c r="L1668" s="24" t="str">
        <f>IF(Orders!$K1668&lt;=50,"Low",IF(Orders!$K1668&gt;=200000,"High","Medium"))</f>
        <v>Medium</v>
      </c>
    </row>
    <row r="1669" spans="1:12" x14ac:dyDescent="0.35">
      <c r="A1669" s="12">
        <v>9987</v>
      </c>
      <c r="B1669" s="17" t="s">
        <v>4385</v>
      </c>
      <c r="C1669" s="18">
        <v>43737</v>
      </c>
      <c r="D1669" s="18">
        <v>43741</v>
      </c>
      <c r="E1669" s="17" t="s">
        <v>19</v>
      </c>
      <c r="F1669" s="17" t="s">
        <v>4386</v>
      </c>
      <c r="G1669" s="19" t="str">
        <f>INDEX(Table12[[#This Row],[State]],MATCH(Orders!F1669,Table12[[#This Row],[Customer ID]],0))</f>
        <v>California</v>
      </c>
      <c r="H1669" s="17" t="s">
        <v>685</v>
      </c>
      <c r="I1669" s="19">
        <v>1</v>
      </c>
      <c r="J1669" s="17" t="s">
        <v>31</v>
      </c>
      <c r="K1669" s="10">
        <v>36.24</v>
      </c>
      <c r="L1669" s="25" t="str">
        <f>IF(Orders!$K1669&lt;=50,"Low",IF(Orders!$K1669&gt;=200000,"High","Medium"))</f>
        <v>Low</v>
      </c>
    </row>
    <row r="1670" spans="1:12" x14ac:dyDescent="0.35">
      <c r="A1670" s="11">
        <v>4225</v>
      </c>
      <c r="B1670" s="13" t="s">
        <v>4388</v>
      </c>
      <c r="C1670" s="14">
        <v>43738</v>
      </c>
      <c r="D1670" s="14">
        <v>43741</v>
      </c>
      <c r="E1670" s="13" t="s">
        <v>38</v>
      </c>
      <c r="F1670" s="13" t="s">
        <v>4389</v>
      </c>
      <c r="G1670" s="15" t="str">
        <f>INDEX(Table12[[#This Row],[State]],MATCH(Orders!F1670,Table12[[#This Row],[Customer ID]],0))</f>
        <v>Illinois</v>
      </c>
      <c r="H1670" s="13" t="s">
        <v>2199</v>
      </c>
      <c r="I1670" s="15">
        <v>2</v>
      </c>
      <c r="J1670" s="13" t="s">
        <v>31</v>
      </c>
      <c r="K1670" s="16">
        <v>1964</v>
      </c>
      <c r="L1670" s="24" t="str">
        <f>IF(Orders!$K1670&lt;=50,"Low",IF(Orders!$K1670&gt;=200000,"High","Medium"))</f>
        <v>Medium</v>
      </c>
    </row>
    <row r="1671" spans="1:12" x14ac:dyDescent="0.35">
      <c r="A1671" s="12">
        <v>6946</v>
      </c>
      <c r="B1671" s="17" t="s">
        <v>4391</v>
      </c>
      <c r="C1671" s="18">
        <v>43738</v>
      </c>
      <c r="D1671" s="18">
        <v>43742</v>
      </c>
      <c r="E1671" s="17" t="s">
        <v>19</v>
      </c>
      <c r="F1671" s="17" t="s">
        <v>2528</v>
      </c>
      <c r="G1671" s="19" t="str">
        <f>INDEX(Table12[[#This Row],[State]],MATCH(Orders!F1671,Table12[[#This Row],[Customer ID]],0))</f>
        <v>New York</v>
      </c>
      <c r="H1671" s="17" t="s">
        <v>4392</v>
      </c>
      <c r="I1671" s="19">
        <v>5</v>
      </c>
      <c r="J1671" s="17" t="s">
        <v>31</v>
      </c>
      <c r="K1671" s="10">
        <v>523.91999999999996</v>
      </c>
      <c r="L1671" s="25" t="str">
        <f>IF(Orders!$K1671&lt;=50,"Low",IF(Orders!$K1671&gt;=200000,"High","Medium"))</f>
        <v>Medium</v>
      </c>
    </row>
    <row r="1672" spans="1:12" x14ac:dyDescent="0.35">
      <c r="A1672" s="11">
        <v>1068</v>
      </c>
      <c r="B1672" s="13" t="s">
        <v>4394</v>
      </c>
      <c r="C1672" s="14">
        <v>43739</v>
      </c>
      <c r="D1672" s="14">
        <v>43740</v>
      </c>
      <c r="E1672" s="13" t="s">
        <v>38</v>
      </c>
      <c r="F1672" s="13" t="s">
        <v>855</v>
      </c>
      <c r="G1672" s="15" t="str">
        <f>INDEX(Table12[[#This Row],[State]],MATCH(Orders!F1672,Table12[[#This Row],[Customer ID]],0))</f>
        <v>California</v>
      </c>
      <c r="H1672" s="13" t="s">
        <v>2808</v>
      </c>
      <c r="I1672" s="15">
        <v>4</v>
      </c>
      <c r="J1672" s="13" t="s">
        <v>70</v>
      </c>
      <c r="K1672" s="16">
        <v>194848</v>
      </c>
      <c r="L1672" s="24" t="str">
        <f>IF(Orders!$K1672&lt;=50,"Low",IF(Orders!$K1672&gt;=200000,"High","Medium"))</f>
        <v>Medium</v>
      </c>
    </row>
    <row r="1673" spans="1:12" x14ac:dyDescent="0.35">
      <c r="A1673" s="12">
        <v>1264</v>
      </c>
      <c r="B1673" s="17" t="s">
        <v>4395</v>
      </c>
      <c r="C1673" s="18">
        <v>43739</v>
      </c>
      <c r="D1673" s="18">
        <v>43740</v>
      </c>
      <c r="E1673" s="17" t="s">
        <v>38</v>
      </c>
      <c r="F1673" s="17" t="s">
        <v>766</v>
      </c>
      <c r="G1673" s="19" t="str">
        <f>INDEX(Table12[[#This Row],[State]],MATCH(Orders!F1673,Table12[[#This Row],[Customer ID]],0))</f>
        <v>Indiana</v>
      </c>
      <c r="H1673" s="17" t="s">
        <v>493</v>
      </c>
      <c r="I1673" s="19">
        <v>2</v>
      </c>
      <c r="J1673" s="17" t="s">
        <v>31</v>
      </c>
      <c r="K1673" s="10">
        <v>69.900000000000006</v>
      </c>
      <c r="L1673" s="25" t="str">
        <f>IF(Orders!$K1673&lt;=50,"Low",IF(Orders!$K1673&gt;=200000,"High","Medium"))</f>
        <v>Medium</v>
      </c>
    </row>
    <row r="1674" spans="1:12" x14ac:dyDescent="0.35">
      <c r="A1674" s="11">
        <v>1265</v>
      </c>
      <c r="B1674" s="13" t="s">
        <v>4395</v>
      </c>
      <c r="C1674" s="14">
        <v>43739</v>
      </c>
      <c r="D1674" s="14">
        <v>43740</v>
      </c>
      <c r="E1674" s="13" t="s">
        <v>38</v>
      </c>
      <c r="F1674" s="13" t="s">
        <v>766</v>
      </c>
      <c r="G1674" s="15" t="str">
        <f>INDEX(Table12[[#This Row],[State]],MATCH(Orders!F1674,Table12[[#This Row],[Customer ID]],0))</f>
        <v>Indiana</v>
      </c>
      <c r="H1674" s="13" t="s">
        <v>1052</v>
      </c>
      <c r="I1674" s="15">
        <v>5</v>
      </c>
      <c r="J1674" s="13" t="s">
        <v>31</v>
      </c>
      <c r="K1674" s="16">
        <v>41.85</v>
      </c>
      <c r="L1674" s="24" t="str">
        <f>IF(Orders!$K1674&lt;=50,"Low",IF(Orders!$K1674&gt;=200000,"High","Medium"))</f>
        <v>Low</v>
      </c>
    </row>
    <row r="1675" spans="1:12" x14ac:dyDescent="0.35">
      <c r="A1675" s="12">
        <v>2229</v>
      </c>
      <c r="B1675" s="17" t="s">
        <v>4397</v>
      </c>
      <c r="C1675" s="18">
        <v>43739</v>
      </c>
      <c r="D1675" s="18">
        <v>43743</v>
      </c>
      <c r="E1675" s="17" t="s">
        <v>19</v>
      </c>
      <c r="F1675" s="17" t="s">
        <v>2528</v>
      </c>
      <c r="G1675" s="19" t="str">
        <f>INDEX(Table12[[#This Row],[State]],MATCH(Orders!F1675,Table12[[#This Row],[Customer ID]],0))</f>
        <v>New York</v>
      </c>
      <c r="H1675" s="17" t="s">
        <v>3913</v>
      </c>
      <c r="I1675" s="19">
        <v>1</v>
      </c>
      <c r="J1675" s="17" t="s">
        <v>36</v>
      </c>
      <c r="K1675" s="10">
        <v>330588</v>
      </c>
      <c r="L1675" s="25" t="str">
        <f>IF(Orders!$K1675&lt;=50,"Low",IF(Orders!$K1675&gt;=200000,"High","Medium"))</f>
        <v>High</v>
      </c>
    </row>
    <row r="1676" spans="1:12" x14ac:dyDescent="0.35">
      <c r="A1676" s="11">
        <v>2667</v>
      </c>
      <c r="B1676" s="13" t="s">
        <v>4398</v>
      </c>
      <c r="C1676" s="14">
        <v>43739</v>
      </c>
      <c r="D1676" s="14">
        <v>43739</v>
      </c>
      <c r="E1676" s="13" t="s">
        <v>208</v>
      </c>
      <c r="F1676" s="13" t="s">
        <v>3467</v>
      </c>
      <c r="G1676" s="15" t="str">
        <f>INDEX(Table12[[#This Row],[State]],MATCH(Orders!F1676,Table12[[#This Row],[Customer ID]],0))</f>
        <v>Texas</v>
      </c>
      <c r="H1676" s="13" t="s">
        <v>1201</v>
      </c>
      <c r="I1676" s="15">
        <v>3</v>
      </c>
      <c r="J1676" s="13" t="s">
        <v>36</v>
      </c>
      <c r="K1676" s="16">
        <v>79512</v>
      </c>
      <c r="L1676" s="24" t="str">
        <f>IF(Orders!$K1676&lt;=50,"Low",IF(Orders!$K1676&gt;=200000,"High","Medium"))</f>
        <v>Medium</v>
      </c>
    </row>
    <row r="1677" spans="1:12" x14ac:dyDescent="0.35">
      <c r="A1677" s="12">
        <v>2668</v>
      </c>
      <c r="B1677" s="17" t="s">
        <v>4398</v>
      </c>
      <c r="C1677" s="18">
        <v>43739</v>
      </c>
      <c r="D1677" s="18">
        <v>43739</v>
      </c>
      <c r="E1677" s="17" t="s">
        <v>208</v>
      </c>
      <c r="F1677" s="17" t="s">
        <v>3467</v>
      </c>
      <c r="G1677" s="19" t="str">
        <f>INDEX(Table12[[#This Row],[State]],MATCH(Orders!F1677,Table12[[#This Row],[Customer ID]],0))</f>
        <v>Texas</v>
      </c>
      <c r="H1677" s="17" t="s">
        <v>3394</v>
      </c>
      <c r="I1677" s="19">
        <v>1</v>
      </c>
      <c r="J1677" s="17" t="s">
        <v>31</v>
      </c>
      <c r="K1677" s="10">
        <v>28352</v>
      </c>
      <c r="L1677" s="25" t="str">
        <f>IF(Orders!$K1677&lt;=50,"Low",IF(Orders!$K1677&gt;=200000,"High","Medium"))</f>
        <v>Medium</v>
      </c>
    </row>
    <row r="1678" spans="1:12" x14ac:dyDescent="0.35">
      <c r="A1678" s="11">
        <v>7192</v>
      </c>
      <c r="B1678" s="13" t="s">
        <v>4399</v>
      </c>
      <c r="C1678" s="14">
        <v>43739</v>
      </c>
      <c r="D1678" s="14">
        <v>43744</v>
      </c>
      <c r="E1678" s="13" t="s">
        <v>94</v>
      </c>
      <c r="F1678" s="13" t="s">
        <v>4400</v>
      </c>
      <c r="G1678" s="15" t="str">
        <f>INDEX(Table12[[#This Row],[State]],MATCH(Orders!F1678,Table12[[#This Row],[Customer ID]],0))</f>
        <v>Florida</v>
      </c>
      <c r="H1678" s="13" t="s">
        <v>1316</v>
      </c>
      <c r="I1678" s="15">
        <v>4</v>
      </c>
      <c r="J1678" s="13" t="s">
        <v>31</v>
      </c>
      <c r="K1678" s="16">
        <v>5388</v>
      </c>
      <c r="L1678" s="24" t="str">
        <f>IF(Orders!$K1678&lt;=50,"Low",IF(Orders!$K1678&gt;=200000,"High","Medium"))</f>
        <v>Medium</v>
      </c>
    </row>
    <row r="1679" spans="1:12" x14ac:dyDescent="0.35">
      <c r="A1679" s="12">
        <v>7193</v>
      </c>
      <c r="B1679" s="17" t="s">
        <v>4399</v>
      </c>
      <c r="C1679" s="18">
        <v>43739</v>
      </c>
      <c r="D1679" s="18">
        <v>43744</v>
      </c>
      <c r="E1679" s="17" t="s">
        <v>94</v>
      </c>
      <c r="F1679" s="17" t="s">
        <v>4400</v>
      </c>
      <c r="G1679" s="19" t="str">
        <f>INDEX(Table12[[#This Row],[State]],MATCH(Orders!F1679,Table12[[#This Row],[Customer ID]],0))</f>
        <v>Florida</v>
      </c>
      <c r="H1679" s="17" t="s">
        <v>4402</v>
      </c>
      <c r="I1679" s="19">
        <v>8</v>
      </c>
      <c r="J1679" s="17" t="s">
        <v>70</v>
      </c>
      <c r="K1679" s="10">
        <v>30976</v>
      </c>
      <c r="L1679" s="25" t="str">
        <f>IF(Orders!$K1679&lt;=50,"Low",IF(Orders!$K1679&gt;=200000,"High","Medium"))</f>
        <v>Medium</v>
      </c>
    </row>
    <row r="1680" spans="1:12" x14ac:dyDescent="0.35">
      <c r="A1680" s="11">
        <v>2993</v>
      </c>
      <c r="B1680" s="13" t="s">
        <v>4404</v>
      </c>
      <c r="C1680" s="14">
        <v>43740</v>
      </c>
      <c r="D1680" s="14">
        <v>43744</v>
      </c>
      <c r="E1680" s="13" t="s">
        <v>19</v>
      </c>
      <c r="F1680" s="13" t="s">
        <v>4405</v>
      </c>
      <c r="G1680" s="15" t="str">
        <f>INDEX(Table12[[#This Row],[State]],MATCH(Orders!F1680,Table12[[#This Row],[Customer ID]],0))</f>
        <v>New York</v>
      </c>
      <c r="H1680" s="13" t="s">
        <v>4407</v>
      </c>
      <c r="I1680" s="15">
        <v>3</v>
      </c>
      <c r="J1680" s="13" t="s">
        <v>36</v>
      </c>
      <c r="K1680" s="16">
        <v>61.44</v>
      </c>
      <c r="L1680" s="24" t="str">
        <f>IF(Orders!$K1680&lt;=50,"Low",IF(Orders!$K1680&gt;=200000,"High","Medium"))</f>
        <v>Medium</v>
      </c>
    </row>
    <row r="1681" spans="1:12" x14ac:dyDescent="0.35">
      <c r="A1681" s="12">
        <v>4513</v>
      </c>
      <c r="B1681" s="17" t="s">
        <v>4409</v>
      </c>
      <c r="C1681" s="18">
        <v>43740</v>
      </c>
      <c r="D1681" s="18">
        <v>43741</v>
      </c>
      <c r="E1681" s="17" t="s">
        <v>38</v>
      </c>
      <c r="F1681" s="17" t="s">
        <v>2514</v>
      </c>
      <c r="G1681" s="19" t="str">
        <f>INDEX(Table12[[#This Row],[State]],MATCH(Orders!F1681,Table12[[#This Row],[Customer ID]],0))</f>
        <v>Arizona</v>
      </c>
      <c r="H1681" s="17" t="s">
        <v>3330</v>
      </c>
      <c r="I1681" s="19">
        <v>6</v>
      </c>
      <c r="J1681" s="17" t="s">
        <v>31</v>
      </c>
      <c r="K1681" s="10">
        <v>54792</v>
      </c>
      <c r="L1681" s="25" t="str">
        <f>IF(Orders!$K1681&lt;=50,"Low",IF(Orders!$K1681&gt;=200000,"High","Medium"))</f>
        <v>Medium</v>
      </c>
    </row>
    <row r="1682" spans="1:12" x14ac:dyDescent="0.35">
      <c r="A1682" s="11">
        <v>6826</v>
      </c>
      <c r="B1682" s="13" t="s">
        <v>4410</v>
      </c>
      <c r="C1682" s="14">
        <v>43740</v>
      </c>
      <c r="D1682" s="14">
        <v>43747</v>
      </c>
      <c r="E1682" s="13" t="s">
        <v>19</v>
      </c>
      <c r="F1682" s="13" t="s">
        <v>4411</v>
      </c>
      <c r="G1682" s="15" t="str">
        <f>INDEX(Table12[[#This Row],[State]],MATCH(Orders!F1682,Table12[[#This Row],[Customer ID]],0))</f>
        <v>Indiana</v>
      </c>
      <c r="H1682" s="13" t="s">
        <v>821</v>
      </c>
      <c r="I1682" s="15">
        <v>2</v>
      </c>
      <c r="J1682" s="13" t="s">
        <v>70</v>
      </c>
      <c r="K1682" s="16">
        <v>32.479999999999997</v>
      </c>
      <c r="L1682" s="24" t="str">
        <f>IF(Orders!$K1682&lt;=50,"Low",IF(Orders!$K1682&gt;=200000,"High","Medium"))</f>
        <v>Low</v>
      </c>
    </row>
    <row r="1683" spans="1:12" x14ac:dyDescent="0.35">
      <c r="A1683" s="12">
        <v>6827</v>
      </c>
      <c r="B1683" s="17" t="s">
        <v>4410</v>
      </c>
      <c r="C1683" s="18">
        <v>43740</v>
      </c>
      <c r="D1683" s="18">
        <v>43747</v>
      </c>
      <c r="E1683" s="17" t="s">
        <v>19</v>
      </c>
      <c r="F1683" s="17" t="s">
        <v>4411</v>
      </c>
      <c r="G1683" s="19" t="str">
        <f>INDEX(Table12[[#This Row],[State]],MATCH(Orders!F1683,Table12[[#This Row],[Customer ID]],0))</f>
        <v>Indiana</v>
      </c>
      <c r="H1683" s="17" t="s">
        <v>2241</v>
      </c>
      <c r="I1683" s="19">
        <v>5</v>
      </c>
      <c r="J1683" s="17" t="s">
        <v>36</v>
      </c>
      <c r="K1683" s="10">
        <v>499.95</v>
      </c>
      <c r="L1683" s="25" t="str">
        <f>IF(Orders!$K1683&lt;=50,"Low",IF(Orders!$K1683&gt;=200000,"High","Medium"))</f>
        <v>Medium</v>
      </c>
    </row>
    <row r="1684" spans="1:12" x14ac:dyDescent="0.35">
      <c r="A1684" s="11">
        <v>6828</v>
      </c>
      <c r="B1684" s="13" t="s">
        <v>4410</v>
      </c>
      <c r="C1684" s="14">
        <v>43740</v>
      </c>
      <c r="D1684" s="14">
        <v>43747</v>
      </c>
      <c r="E1684" s="13" t="s">
        <v>19</v>
      </c>
      <c r="F1684" s="13" t="s">
        <v>4411</v>
      </c>
      <c r="G1684" s="15" t="str">
        <f>INDEX(Table12[[#This Row],[State]],MATCH(Orders!F1684,Table12[[#This Row],[Customer ID]],0))</f>
        <v>Indiana</v>
      </c>
      <c r="H1684" s="13" t="s">
        <v>1346</v>
      </c>
      <c r="I1684" s="15">
        <v>2</v>
      </c>
      <c r="J1684" s="13" t="s">
        <v>36</v>
      </c>
      <c r="K1684" s="16">
        <v>735.98</v>
      </c>
      <c r="L1684" s="24" t="str">
        <f>IF(Orders!$K1684&lt;=50,"Low",IF(Orders!$K1684&gt;=200000,"High","Medium"))</f>
        <v>Medium</v>
      </c>
    </row>
    <row r="1685" spans="1:12" x14ac:dyDescent="0.35">
      <c r="A1685" s="12">
        <v>6829</v>
      </c>
      <c r="B1685" s="17" t="s">
        <v>4410</v>
      </c>
      <c r="C1685" s="18">
        <v>43740</v>
      </c>
      <c r="D1685" s="18">
        <v>43747</v>
      </c>
      <c r="E1685" s="17" t="s">
        <v>19</v>
      </c>
      <c r="F1685" s="17" t="s">
        <v>4411</v>
      </c>
      <c r="G1685" s="19" t="str">
        <f>INDEX(Table12[[#This Row],[State]],MATCH(Orders!F1685,Table12[[#This Row],[Customer ID]],0))</f>
        <v>Indiana</v>
      </c>
      <c r="H1685" s="17" t="s">
        <v>1452</v>
      </c>
      <c r="I1685" s="19">
        <v>7</v>
      </c>
      <c r="J1685" s="17" t="s">
        <v>31</v>
      </c>
      <c r="K1685" s="10">
        <v>34.369999999999997</v>
      </c>
      <c r="L1685" s="25" t="str">
        <f>IF(Orders!$K1685&lt;=50,"Low",IF(Orders!$K1685&gt;=200000,"High","Medium"))</f>
        <v>Low</v>
      </c>
    </row>
    <row r="1686" spans="1:12" x14ac:dyDescent="0.35">
      <c r="A1686" s="11">
        <v>6830</v>
      </c>
      <c r="B1686" s="13" t="s">
        <v>4410</v>
      </c>
      <c r="C1686" s="14">
        <v>43740</v>
      </c>
      <c r="D1686" s="14">
        <v>43747</v>
      </c>
      <c r="E1686" s="13" t="s">
        <v>19</v>
      </c>
      <c r="F1686" s="13" t="s">
        <v>4411</v>
      </c>
      <c r="G1686" s="15" t="str">
        <f>INDEX(Table12[[#This Row],[State]],MATCH(Orders!F1686,Table12[[#This Row],[Customer ID]],0))</f>
        <v>Indiana</v>
      </c>
      <c r="H1686" s="13" t="s">
        <v>4413</v>
      </c>
      <c r="I1686" s="15">
        <v>2</v>
      </c>
      <c r="J1686" s="13" t="s">
        <v>70</v>
      </c>
      <c r="K1686" s="16">
        <v>33.96</v>
      </c>
      <c r="L1686" s="24" t="str">
        <f>IF(Orders!$K1686&lt;=50,"Low",IF(Orders!$K1686&gt;=200000,"High","Medium"))</f>
        <v>Low</v>
      </c>
    </row>
    <row r="1687" spans="1:12" x14ac:dyDescent="0.35">
      <c r="A1687" s="12">
        <v>897</v>
      </c>
      <c r="B1687" s="17" t="s">
        <v>4415</v>
      </c>
      <c r="C1687" s="18">
        <v>43741</v>
      </c>
      <c r="D1687" s="18">
        <v>43744</v>
      </c>
      <c r="E1687" s="17" t="s">
        <v>94</v>
      </c>
      <c r="F1687" s="17" t="s">
        <v>2794</v>
      </c>
      <c r="G1687" s="19" t="str">
        <f>INDEX(Table12[[#This Row],[State]],MATCH(Orders!F1687,Table12[[#This Row],[Customer ID]],0))</f>
        <v>Texas</v>
      </c>
      <c r="H1687" s="17" t="s">
        <v>956</v>
      </c>
      <c r="I1687" s="19">
        <v>2</v>
      </c>
      <c r="J1687" s="17" t="s">
        <v>36</v>
      </c>
      <c r="K1687" s="10">
        <v>15648</v>
      </c>
      <c r="L1687" s="25" t="str">
        <f>IF(Orders!$K1687&lt;=50,"Low",IF(Orders!$K1687&gt;=200000,"High","Medium"))</f>
        <v>Medium</v>
      </c>
    </row>
    <row r="1688" spans="1:12" x14ac:dyDescent="0.35">
      <c r="A1688" s="11">
        <v>981</v>
      </c>
      <c r="B1688" s="13" t="s">
        <v>4416</v>
      </c>
      <c r="C1688" s="14">
        <v>43741</v>
      </c>
      <c r="D1688" s="14">
        <v>43746</v>
      </c>
      <c r="E1688" s="13" t="s">
        <v>19</v>
      </c>
      <c r="F1688" s="13" t="s">
        <v>4417</v>
      </c>
      <c r="G1688" s="15" t="str">
        <f>INDEX(Table12[[#This Row],[State]],MATCH(Orders!F1688,Table12[[#This Row],[Customer ID]],0))</f>
        <v>New York</v>
      </c>
      <c r="H1688" s="13" t="s">
        <v>4267</v>
      </c>
      <c r="I1688" s="15">
        <v>6</v>
      </c>
      <c r="J1688" s="13" t="s">
        <v>31</v>
      </c>
      <c r="K1688" s="16">
        <v>599292</v>
      </c>
      <c r="L1688" s="24" t="str">
        <f>IF(Orders!$K1688&lt;=50,"Low",IF(Orders!$K1688&gt;=200000,"High","Medium"))</f>
        <v>High</v>
      </c>
    </row>
    <row r="1689" spans="1:12" x14ac:dyDescent="0.35">
      <c r="A1689" s="12">
        <v>6370</v>
      </c>
      <c r="B1689" s="17" t="s">
        <v>4419</v>
      </c>
      <c r="C1689" s="18">
        <v>43741</v>
      </c>
      <c r="D1689" s="18">
        <v>43745</v>
      </c>
      <c r="E1689" s="17" t="s">
        <v>19</v>
      </c>
      <c r="F1689" s="17" t="s">
        <v>4420</v>
      </c>
      <c r="G1689" s="19" t="str">
        <f>INDEX(Table12[[#This Row],[State]],MATCH(Orders!F1689,Table12[[#This Row],[Customer ID]],0))</f>
        <v>Texas</v>
      </c>
      <c r="H1689" s="17" t="s">
        <v>3295</v>
      </c>
      <c r="I1689" s="19">
        <v>5</v>
      </c>
      <c r="J1689" s="17" t="s">
        <v>31</v>
      </c>
      <c r="K1689" s="10">
        <v>38.08</v>
      </c>
      <c r="L1689" s="25" t="str">
        <f>IF(Orders!$K1689&lt;=50,"Low",IF(Orders!$K1689&gt;=200000,"High","Medium"))</f>
        <v>Low</v>
      </c>
    </row>
    <row r="1690" spans="1:12" x14ac:dyDescent="0.35">
      <c r="A1690" s="11">
        <v>7872</v>
      </c>
      <c r="B1690" s="13" t="s">
        <v>4422</v>
      </c>
      <c r="C1690" s="14">
        <v>43741</v>
      </c>
      <c r="D1690" s="14">
        <v>43745</v>
      </c>
      <c r="E1690" s="13" t="s">
        <v>19</v>
      </c>
      <c r="F1690" s="13" t="s">
        <v>1319</v>
      </c>
      <c r="G1690" s="15" t="str">
        <f>INDEX(Table12[[#This Row],[State]],MATCH(Orders!F1690,Table12[[#This Row],[Customer ID]],0))</f>
        <v>California</v>
      </c>
      <c r="H1690" s="13" t="s">
        <v>4424</v>
      </c>
      <c r="I1690" s="15">
        <v>2</v>
      </c>
      <c r="J1690" s="13" t="s">
        <v>70</v>
      </c>
      <c r="K1690" s="16">
        <v>6.16</v>
      </c>
      <c r="L1690" s="24" t="str">
        <f>IF(Orders!$K1690&lt;=50,"Low",IF(Orders!$K1690&gt;=200000,"High","Medium"))</f>
        <v>Low</v>
      </c>
    </row>
    <row r="1691" spans="1:12" x14ac:dyDescent="0.35">
      <c r="A1691" s="12">
        <v>7873</v>
      </c>
      <c r="B1691" s="17" t="s">
        <v>4422</v>
      </c>
      <c r="C1691" s="18">
        <v>43741</v>
      </c>
      <c r="D1691" s="18">
        <v>43745</v>
      </c>
      <c r="E1691" s="17" t="s">
        <v>19</v>
      </c>
      <c r="F1691" s="17" t="s">
        <v>1319</v>
      </c>
      <c r="G1691" s="19" t="str">
        <f>INDEX(Table12[[#This Row],[State]],MATCH(Orders!F1691,Table12[[#This Row],[Customer ID]],0))</f>
        <v>California</v>
      </c>
      <c r="H1691" s="17" t="s">
        <v>4426</v>
      </c>
      <c r="I1691" s="19">
        <v>4</v>
      </c>
      <c r="J1691" s="17" t="s">
        <v>31</v>
      </c>
      <c r="K1691" s="10">
        <v>915136</v>
      </c>
      <c r="L1691" s="25" t="str">
        <f>IF(Orders!$K1691&lt;=50,"Low",IF(Orders!$K1691&gt;=200000,"High","Medium"))</f>
        <v>High</v>
      </c>
    </row>
    <row r="1692" spans="1:12" x14ac:dyDescent="0.35">
      <c r="A1692" s="11">
        <v>7874</v>
      </c>
      <c r="B1692" s="13" t="s">
        <v>4422</v>
      </c>
      <c r="C1692" s="14">
        <v>43741</v>
      </c>
      <c r="D1692" s="14">
        <v>43745</v>
      </c>
      <c r="E1692" s="13" t="s">
        <v>19</v>
      </c>
      <c r="F1692" s="13" t="s">
        <v>1319</v>
      </c>
      <c r="G1692" s="15" t="str">
        <f>INDEX(Table12[[#This Row],[State]],MATCH(Orders!F1692,Table12[[#This Row],[Customer ID]],0))</f>
        <v>California</v>
      </c>
      <c r="H1692" s="13" t="s">
        <v>2719</v>
      </c>
      <c r="I1692" s="15">
        <v>2</v>
      </c>
      <c r="J1692" s="13" t="s">
        <v>70</v>
      </c>
      <c r="K1692" s="16">
        <v>8.56</v>
      </c>
      <c r="L1692" s="24" t="str">
        <f>IF(Orders!$K1692&lt;=50,"Low",IF(Orders!$K1692&gt;=200000,"High","Medium"))</f>
        <v>Low</v>
      </c>
    </row>
    <row r="1693" spans="1:12" x14ac:dyDescent="0.35">
      <c r="A1693" s="12">
        <v>7875</v>
      </c>
      <c r="B1693" s="17" t="s">
        <v>4422</v>
      </c>
      <c r="C1693" s="18">
        <v>43741</v>
      </c>
      <c r="D1693" s="18">
        <v>43745</v>
      </c>
      <c r="E1693" s="17" t="s">
        <v>19</v>
      </c>
      <c r="F1693" s="17" t="s">
        <v>1319</v>
      </c>
      <c r="G1693" s="19" t="str">
        <f>INDEX(Table12[[#This Row],[State]],MATCH(Orders!F1693,Table12[[#This Row],[Customer ID]],0))</f>
        <v>California</v>
      </c>
      <c r="H1693" s="17" t="s">
        <v>4428</v>
      </c>
      <c r="I1693" s="19">
        <v>2</v>
      </c>
      <c r="J1693" s="17" t="s">
        <v>70</v>
      </c>
      <c r="K1693" s="10">
        <v>97.82</v>
      </c>
      <c r="L1693" s="25" t="str">
        <f>IF(Orders!$K1693&lt;=50,"Low",IF(Orders!$K1693&gt;=200000,"High","Medium"))</f>
        <v>Medium</v>
      </c>
    </row>
    <row r="1694" spans="1:12" x14ac:dyDescent="0.35">
      <c r="A1694" s="11">
        <v>4304</v>
      </c>
      <c r="B1694" s="13" t="s">
        <v>4430</v>
      </c>
      <c r="C1694" s="14">
        <v>43742</v>
      </c>
      <c r="D1694" s="14">
        <v>43742</v>
      </c>
      <c r="E1694" s="13" t="s">
        <v>208</v>
      </c>
      <c r="F1694" s="13" t="s">
        <v>3938</v>
      </c>
      <c r="G1694" s="15" t="str">
        <f>INDEX(Table12[[#This Row],[State]],MATCH(Orders!F1694,Table12[[#This Row],[Customer ID]],0))</f>
        <v>Texas</v>
      </c>
      <c r="H1694" s="13" t="s">
        <v>4432</v>
      </c>
      <c r="I1694" s="15">
        <v>7</v>
      </c>
      <c r="J1694" s="13" t="s">
        <v>36</v>
      </c>
      <c r="K1694" s="16">
        <v>59752</v>
      </c>
      <c r="L1694" s="24" t="str">
        <f>IF(Orders!$K1694&lt;=50,"Low",IF(Orders!$K1694&gt;=200000,"High","Medium"))</f>
        <v>Medium</v>
      </c>
    </row>
    <row r="1695" spans="1:12" x14ac:dyDescent="0.35">
      <c r="A1695" s="12">
        <v>7666</v>
      </c>
      <c r="B1695" s="17" t="s">
        <v>4434</v>
      </c>
      <c r="C1695" s="18">
        <v>43742</v>
      </c>
      <c r="D1695" s="18">
        <v>43746</v>
      </c>
      <c r="E1695" s="17" t="s">
        <v>19</v>
      </c>
      <c r="F1695" s="17" t="s">
        <v>4435</v>
      </c>
      <c r="G1695" s="19" t="str">
        <f>INDEX(Table12[[#This Row],[State]],MATCH(Orders!F1695,Table12[[#This Row],[Customer ID]],0))</f>
        <v>Rhode Island</v>
      </c>
      <c r="H1695" s="17" t="s">
        <v>4194</v>
      </c>
      <c r="I1695" s="19">
        <v>1</v>
      </c>
      <c r="J1695" s="17" t="s">
        <v>31</v>
      </c>
      <c r="K1695" s="10">
        <v>30.4</v>
      </c>
      <c r="L1695" s="25" t="str">
        <f>IF(Orders!$K1695&lt;=50,"Low",IF(Orders!$K1695&gt;=200000,"High","Medium"))</f>
        <v>Low</v>
      </c>
    </row>
    <row r="1696" spans="1:12" x14ac:dyDescent="0.35">
      <c r="A1696" s="11">
        <v>7667</v>
      </c>
      <c r="B1696" s="13" t="s">
        <v>4434</v>
      </c>
      <c r="C1696" s="14">
        <v>43742</v>
      </c>
      <c r="D1696" s="14">
        <v>43746</v>
      </c>
      <c r="E1696" s="13" t="s">
        <v>19</v>
      </c>
      <c r="F1696" s="13" t="s">
        <v>4435</v>
      </c>
      <c r="G1696" s="15" t="str">
        <f>INDEX(Table12[[#This Row],[State]],MATCH(Orders!F1696,Table12[[#This Row],[Customer ID]],0))</f>
        <v>Rhode Island</v>
      </c>
      <c r="H1696" s="13" t="s">
        <v>3265</v>
      </c>
      <c r="I1696" s="15">
        <v>9</v>
      </c>
      <c r="J1696" s="13" t="s">
        <v>36</v>
      </c>
      <c r="K1696" s="16">
        <v>5399.91</v>
      </c>
      <c r="L1696" s="24" t="str">
        <f>IF(Orders!$K1696&lt;=50,"Low",IF(Orders!$K1696&gt;=200000,"High","Medium"))</f>
        <v>Medium</v>
      </c>
    </row>
    <row r="1697" spans="1:12" x14ac:dyDescent="0.35">
      <c r="A1697" s="12">
        <v>7668</v>
      </c>
      <c r="B1697" s="17" t="s">
        <v>4434</v>
      </c>
      <c r="C1697" s="18">
        <v>43742</v>
      </c>
      <c r="D1697" s="18">
        <v>43746</v>
      </c>
      <c r="E1697" s="17" t="s">
        <v>19</v>
      </c>
      <c r="F1697" s="17" t="s">
        <v>4435</v>
      </c>
      <c r="G1697" s="19" t="str">
        <f>INDEX(Table12[[#This Row],[State]],MATCH(Orders!F1697,Table12[[#This Row],[Customer ID]],0))</f>
        <v>Rhode Island</v>
      </c>
      <c r="H1697" s="17" t="s">
        <v>4437</v>
      </c>
      <c r="I1697" s="19">
        <v>3</v>
      </c>
      <c r="J1697" s="17" t="s">
        <v>70</v>
      </c>
      <c r="K1697" s="10">
        <v>119.1</v>
      </c>
      <c r="L1697" s="25" t="str">
        <f>IF(Orders!$K1697&lt;=50,"Low",IF(Orders!$K1697&gt;=200000,"High","Medium"))</f>
        <v>Medium</v>
      </c>
    </row>
    <row r="1698" spans="1:12" x14ac:dyDescent="0.35">
      <c r="A1698" s="11">
        <v>8157</v>
      </c>
      <c r="B1698" s="13" t="s">
        <v>4439</v>
      </c>
      <c r="C1698" s="14">
        <v>43742</v>
      </c>
      <c r="D1698" s="14">
        <v>43747</v>
      </c>
      <c r="E1698" s="13" t="s">
        <v>19</v>
      </c>
      <c r="F1698" s="13" t="s">
        <v>4440</v>
      </c>
      <c r="G1698" s="15" t="str">
        <f>INDEX(Table12[[#This Row],[State]],MATCH(Orders!F1698,Table12[[#This Row],[Customer ID]],0))</f>
        <v>Maryland</v>
      </c>
      <c r="H1698" s="13" t="s">
        <v>1641</v>
      </c>
      <c r="I1698" s="15">
        <v>2</v>
      </c>
      <c r="J1698" s="13" t="s">
        <v>31</v>
      </c>
      <c r="K1698" s="16">
        <v>239372</v>
      </c>
      <c r="L1698" s="24" t="str">
        <f>IF(Orders!$K1698&lt;=50,"Low",IF(Orders!$K1698&gt;=200000,"High","Medium"))</f>
        <v>High</v>
      </c>
    </row>
    <row r="1699" spans="1:12" x14ac:dyDescent="0.35">
      <c r="A1699" s="12">
        <v>8922</v>
      </c>
      <c r="B1699" s="17" t="s">
        <v>4442</v>
      </c>
      <c r="C1699" s="18">
        <v>43742</v>
      </c>
      <c r="D1699" s="18">
        <v>43746</v>
      </c>
      <c r="E1699" s="17" t="s">
        <v>19</v>
      </c>
      <c r="F1699" s="17" t="s">
        <v>2163</v>
      </c>
      <c r="G1699" s="19" t="str">
        <f>INDEX(Table12[[#This Row],[State]],MATCH(Orders!F1699,Table12[[#This Row],[Customer ID]],0))</f>
        <v>Florida</v>
      </c>
      <c r="H1699" s="17" t="s">
        <v>4444</v>
      </c>
      <c r="I1699" s="19">
        <v>3</v>
      </c>
      <c r="J1699" s="17" t="s">
        <v>70</v>
      </c>
      <c r="K1699" s="10">
        <v>52.68</v>
      </c>
      <c r="L1699" s="25" t="str">
        <f>IF(Orders!$K1699&lt;=50,"Low",IF(Orders!$K1699&gt;=200000,"High","Medium"))</f>
        <v>Medium</v>
      </c>
    </row>
    <row r="1700" spans="1:12" x14ac:dyDescent="0.35">
      <c r="A1700" s="11">
        <v>8923</v>
      </c>
      <c r="B1700" s="13" t="s">
        <v>4442</v>
      </c>
      <c r="C1700" s="14">
        <v>43742</v>
      </c>
      <c r="D1700" s="14">
        <v>43746</v>
      </c>
      <c r="E1700" s="13" t="s">
        <v>19</v>
      </c>
      <c r="F1700" s="13" t="s">
        <v>2163</v>
      </c>
      <c r="G1700" s="15" t="str">
        <f>INDEX(Table12[[#This Row],[State]],MATCH(Orders!F1700,Table12[[#This Row],[Customer ID]],0))</f>
        <v>Florida</v>
      </c>
      <c r="H1700" s="13" t="s">
        <v>4446</v>
      </c>
      <c r="I1700" s="15">
        <v>3</v>
      </c>
      <c r="J1700" s="13" t="s">
        <v>70</v>
      </c>
      <c r="K1700" s="16">
        <v>11568</v>
      </c>
      <c r="L1700" s="24" t="str">
        <f>IF(Orders!$K1700&lt;=50,"Low",IF(Orders!$K1700&gt;=200000,"High","Medium"))</f>
        <v>Medium</v>
      </c>
    </row>
    <row r="1701" spans="1:12" x14ac:dyDescent="0.35">
      <c r="A1701" s="12">
        <v>6265</v>
      </c>
      <c r="B1701" s="17" t="s">
        <v>4448</v>
      </c>
      <c r="C1701" s="18">
        <v>43744</v>
      </c>
      <c r="D1701" s="18">
        <v>43744</v>
      </c>
      <c r="E1701" s="17" t="s">
        <v>208</v>
      </c>
      <c r="F1701" s="17" t="s">
        <v>4449</v>
      </c>
      <c r="G1701" s="19" t="str">
        <f>INDEX(Table12[[#This Row],[State]],MATCH(Orders!F1701,Table12[[#This Row],[Customer ID]],0))</f>
        <v>Oklahoma</v>
      </c>
      <c r="H1701" s="17" t="s">
        <v>3983</v>
      </c>
      <c r="I1701" s="19">
        <v>5</v>
      </c>
      <c r="J1701" s="17" t="s">
        <v>36</v>
      </c>
      <c r="K1701" s="10">
        <v>28.85</v>
      </c>
      <c r="L1701" s="25" t="str">
        <f>IF(Orders!$K1701&lt;=50,"Low",IF(Orders!$K1701&gt;=200000,"High","Medium"))</f>
        <v>Low</v>
      </c>
    </row>
    <row r="1702" spans="1:12" x14ac:dyDescent="0.35">
      <c r="A1702" s="11">
        <v>7642</v>
      </c>
      <c r="B1702" s="13" t="s">
        <v>4451</v>
      </c>
      <c r="C1702" s="14">
        <v>43744</v>
      </c>
      <c r="D1702" s="14">
        <v>43745</v>
      </c>
      <c r="E1702" s="13" t="s">
        <v>38</v>
      </c>
      <c r="F1702" s="13" t="s">
        <v>3752</v>
      </c>
      <c r="G1702" s="15" t="str">
        <f>INDEX(Table12[[#This Row],[State]],MATCH(Orders!F1702,Table12[[#This Row],[Customer ID]],0))</f>
        <v>Colorado</v>
      </c>
      <c r="H1702" s="13" t="s">
        <v>4453</v>
      </c>
      <c r="I1702" s="15">
        <v>6</v>
      </c>
      <c r="J1702" s="13" t="s">
        <v>31</v>
      </c>
      <c r="K1702" s="16">
        <v>703.71</v>
      </c>
      <c r="L1702" s="24" t="str">
        <f>IF(Orders!$K1702&lt;=50,"Low",IF(Orders!$K1702&gt;=200000,"High","Medium"))</f>
        <v>Medium</v>
      </c>
    </row>
    <row r="1703" spans="1:12" x14ac:dyDescent="0.35">
      <c r="A1703" s="12">
        <v>7643</v>
      </c>
      <c r="B1703" s="17" t="s">
        <v>4451</v>
      </c>
      <c r="C1703" s="18">
        <v>43744</v>
      </c>
      <c r="D1703" s="18">
        <v>43745</v>
      </c>
      <c r="E1703" s="17" t="s">
        <v>38</v>
      </c>
      <c r="F1703" s="17" t="s">
        <v>3752</v>
      </c>
      <c r="G1703" s="19" t="str">
        <f>INDEX(Table12[[#This Row],[State]],MATCH(Orders!F1703,Table12[[#This Row],[Customer ID]],0))</f>
        <v>Colorado</v>
      </c>
      <c r="H1703" s="17" t="s">
        <v>2153</v>
      </c>
      <c r="I1703" s="19">
        <v>4</v>
      </c>
      <c r="J1703" s="17" t="s">
        <v>31</v>
      </c>
      <c r="K1703" s="10">
        <v>17904</v>
      </c>
      <c r="L1703" s="25" t="str">
        <f>IF(Orders!$K1703&lt;=50,"Low",IF(Orders!$K1703&gt;=200000,"High","Medium"))</f>
        <v>Medium</v>
      </c>
    </row>
    <row r="1704" spans="1:12" x14ac:dyDescent="0.35">
      <c r="A1704" s="11">
        <v>7644</v>
      </c>
      <c r="B1704" s="13" t="s">
        <v>4451</v>
      </c>
      <c r="C1704" s="14">
        <v>43744</v>
      </c>
      <c r="D1704" s="14">
        <v>43745</v>
      </c>
      <c r="E1704" s="13" t="s">
        <v>38</v>
      </c>
      <c r="F1704" s="13" t="s">
        <v>3752</v>
      </c>
      <c r="G1704" s="15" t="str">
        <f>INDEX(Table12[[#This Row],[State]],MATCH(Orders!F1704,Table12[[#This Row],[Customer ID]],0))</f>
        <v>Colorado</v>
      </c>
      <c r="H1704" s="13" t="s">
        <v>4455</v>
      </c>
      <c r="I1704" s="15">
        <v>4</v>
      </c>
      <c r="J1704" s="13" t="s">
        <v>31</v>
      </c>
      <c r="K1704" s="16">
        <v>11976</v>
      </c>
      <c r="L1704" s="24" t="str">
        <f>IF(Orders!$K1704&lt;=50,"Low",IF(Orders!$K1704&gt;=200000,"High","Medium"))</f>
        <v>Medium</v>
      </c>
    </row>
    <row r="1705" spans="1:12" x14ac:dyDescent="0.35">
      <c r="A1705" s="12">
        <v>7645</v>
      </c>
      <c r="B1705" s="17" t="s">
        <v>4451</v>
      </c>
      <c r="C1705" s="18">
        <v>43744</v>
      </c>
      <c r="D1705" s="18">
        <v>43745</v>
      </c>
      <c r="E1705" s="17" t="s">
        <v>38</v>
      </c>
      <c r="F1705" s="17" t="s">
        <v>3752</v>
      </c>
      <c r="G1705" s="19" t="str">
        <f>INDEX(Table12[[#This Row],[State]],MATCH(Orders!F1705,Table12[[#This Row],[Customer ID]],0))</f>
        <v>Colorado</v>
      </c>
      <c r="H1705" s="17" t="s">
        <v>4457</v>
      </c>
      <c r="I1705" s="19">
        <v>5</v>
      </c>
      <c r="J1705" s="17" t="s">
        <v>31</v>
      </c>
      <c r="K1705" s="10">
        <v>67.959999999999994</v>
      </c>
      <c r="L1705" s="25" t="str">
        <f>IF(Orders!$K1705&lt;=50,"Low",IF(Orders!$K1705&gt;=200000,"High","Medium"))</f>
        <v>Medium</v>
      </c>
    </row>
    <row r="1706" spans="1:12" x14ac:dyDescent="0.35">
      <c r="A1706" s="11">
        <v>3449</v>
      </c>
      <c r="B1706" s="13" t="s">
        <v>4459</v>
      </c>
      <c r="C1706" s="14">
        <v>43745</v>
      </c>
      <c r="D1706" s="14">
        <v>43751</v>
      </c>
      <c r="E1706" s="13" t="s">
        <v>19</v>
      </c>
      <c r="F1706" s="13" t="s">
        <v>371</v>
      </c>
      <c r="G1706" s="15" t="str">
        <f>INDEX(Table12[[#This Row],[State]],MATCH(Orders!F1706,Table12[[#This Row],[Customer ID]],0))</f>
        <v>California</v>
      </c>
      <c r="H1706" s="13" t="s">
        <v>4350</v>
      </c>
      <c r="I1706" s="15">
        <v>2</v>
      </c>
      <c r="J1706" s="13" t="s">
        <v>31</v>
      </c>
      <c r="K1706" s="16">
        <v>27264</v>
      </c>
      <c r="L1706" s="24" t="str">
        <f>IF(Orders!$K1706&lt;=50,"Low",IF(Orders!$K1706&gt;=200000,"High","Medium"))</f>
        <v>Medium</v>
      </c>
    </row>
    <row r="1707" spans="1:12" x14ac:dyDescent="0.35">
      <c r="A1707" s="12">
        <v>4751</v>
      </c>
      <c r="B1707" s="17" t="s">
        <v>4460</v>
      </c>
      <c r="C1707" s="18">
        <v>43745</v>
      </c>
      <c r="D1707" s="18">
        <v>43747</v>
      </c>
      <c r="E1707" s="17" t="s">
        <v>38</v>
      </c>
      <c r="F1707" s="17" t="s">
        <v>249</v>
      </c>
      <c r="G1707" s="19" t="str">
        <f>INDEX(Table12[[#This Row],[State]],MATCH(Orders!F1707,Table12[[#This Row],[Customer ID]],0))</f>
        <v>Washington</v>
      </c>
      <c r="H1707" s="17" t="s">
        <v>2336</v>
      </c>
      <c r="I1707" s="19">
        <v>3</v>
      </c>
      <c r="J1707" s="17" t="s">
        <v>70</v>
      </c>
      <c r="K1707" s="10">
        <v>837.6</v>
      </c>
      <c r="L1707" s="25" t="str">
        <f>IF(Orders!$K1707&lt;=50,"Low",IF(Orders!$K1707&gt;=200000,"High","Medium"))</f>
        <v>Medium</v>
      </c>
    </row>
    <row r="1708" spans="1:12" x14ac:dyDescent="0.35">
      <c r="A1708" s="11">
        <v>5004</v>
      </c>
      <c r="B1708" s="13" t="s">
        <v>4462</v>
      </c>
      <c r="C1708" s="14">
        <v>43745</v>
      </c>
      <c r="D1708" s="14">
        <v>43750</v>
      </c>
      <c r="E1708" s="13" t="s">
        <v>19</v>
      </c>
      <c r="F1708" s="13" t="s">
        <v>1834</v>
      </c>
      <c r="G1708" s="15" t="str">
        <f>INDEX(Table12[[#This Row],[State]],MATCH(Orders!F1708,Table12[[#This Row],[Customer ID]],0))</f>
        <v>California</v>
      </c>
      <c r="H1708" s="13" t="s">
        <v>4463</v>
      </c>
      <c r="I1708" s="15">
        <v>2</v>
      </c>
      <c r="J1708" s="13" t="s">
        <v>70</v>
      </c>
      <c r="K1708" s="16">
        <v>10.56</v>
      </c>
      <c r="L1708" s="24" t="str">
        <f>IF(Orders!$K1708&lt;=50,"Low",IF(Orders!$K1708&gt;=200000,"High","Medium"))</f>
        <v>Low</v>
      </c>
    </row>
    <row r="1709" spans="1:12" x14ac:dyDescent="0.35">
      <c r="A1709" s="12">
        <v>6377</v>
      </c>
      <c r="B1709" s="17" t="s">
        <v>4465</v>
      </c>
      <c r="C1709" s="18">
        <v>43745</v>
      </c>
      <c r="D1709" s="18">
        <v>43748</v>
      </c>
      <c r="E1709" s="17" t="s">
        <v>38</v>
      </c>
      <c r="F1709" s="17" t="s">
        <v>2608</v>
      </c>
      <c r="G1709" s="19" t="str">
        <f>INDEX(Table12[[#This Row],[State]],MATCH(Orders!F1709,Table12[[#This Row],[Customer ID]],0))</f>
        <v>Pennsylvania</v>
      </c>
      <c r="H1709" s="17" t="s">
        <v>4466</v>
      </c>
      <c r="I1709" s="19">
        <v>2</v>
      </c>
      <c r="J1709" s="17" t="s">
        <v>31</v>
      </c>
      <c r="K1709" s="10">
        <v>4928</v>
      </c>
      <c r="L1709" s="25" t="str">
        <f>IF(Orders!$K1709&lt;=50,"Low",IF(Orders!$K1709&gt;=200000,"High","Medium"))</f>
        <v>Medium</v>
      </c>
    </row>
    <row r="1710" spans="1:12" x14ac:dyDescent="0.35">
      <c r="A1710" s="11">
        <v>8007</v>
      </c>
      <c r="B1710" s="13" t="s">
        <v>4468</v>
      </c>
      <c r="C1710" s="14">
        <v>43745</v>
      </c>
      <c r="D1710" s="14">
        <v>43749</v>
      </c>
      <c r="E1710" s="13" t="s">
        <v>19</v>
      </c>
      <c r="F1710" s="13" t="s">
        <v>4469</v>
      </c>
      <c r="G1710" s="15" t="str">
        <f>INDEX(Table12[[#This Row],[State]],MATCH(Orders!F1710,Table12[[#This Row],[Customer ID]],0))</f>
        <v>Washington</v>
      </c>
      <c r="H1710" s="13" t="s">
        <v>3415</v>
      </c>
      <c r="I1710" s="15">
        <v>12</v>
      </c>
      <c r="J1710" s="13" t="s">
        <v>31</v>
      </c>
      <c r="K1710" s="16">
        <v>93.36</v>
      </c>
      <c r="L1710" s="24" t="str">
        <f>IF(Orders!$K1710&lt;=50,"Low",IF(Orders!$K1710&gt;=200000,"High","Medium"))</f>
        <v>Medium</v>
      </c>
    </row>
    <row r="1711" spans="1:12" x14ac:dyDescent="0.35">
      <c r="A1711" s="12">
        <v>2557</v>
      </c>
      <c r="B1711" s="17" t="s">
        <v>4472</v>
      </c>
      <c r="C1711" s="18">
        <v>43746</v>
      </c>
      <c r="D1711" s="18">
        <v>43752</v>
      </c>
      <c r="E1711" s="17" t="s">
        <v>19</v>
      </c>
      <c r="F1711" s="17" t="s">
        <v>4473</v>
      </c>
      <c r="G1711" s="19" t="str">
        <f>INDEX(Table12[[#This Row],[State]],MATCH(Orders!F1711,Table12[[#This Row],[Customer ID]],0))</f>
        <v>Texas</v>
      </c>
      <c r="H1711" s="17" t="s">
        <v>4475</v>
      </c>
      <c r="I1711" s="19">
        <v>8</v>
      </c>
      <c r="J1711" s="17" t="s">
        <v>31</v>
      </c>
      <c r="K1711" s="10">
        <v>51712</v>
      </c>
      <c r="L1711" s="25" t="str">
        <f>IF(Orders!$K1711&lt;=50,"Low",IF(Orders!$K1711&gt;=200000,"High","Medium"))</f>
        <v>Medium</v>
      </c>
    </row>
    <row r="1712" spans="1:12" x14ac:dyDescent="0.35">
      <c r="A1712" s="11">
        <v>5507</v>
      </c>
      <c r="B1712" s="13" t="s">
        <v>4477</v>
      </c>
      <c r="C1712" s="14">
        <v>43746</v>
      </c>
      <c r="D1712" s="14">
        <v>43746</v>
      </c>
      <c r="E1712" s="13" t="s">
        <v>208</v>
      </c>
      <c r="F1712" s="13" t="s">
        <v>4478</v>
      </c>
      <c r="G1712" s="15" t="str">
        <f>INDEX(Table12[[#This Row],[State]],MATCH(Orders!F1712,Table12[[#This Row],[Customer ID]],0))</f>
        <v>California</v>
      </c>
      <c r="H1712" s="13" t="s">
        <v>2951</v>
      </c>
      <c r="I1712" s="15">
        <v>2</v>
      </c>
      <c r="J1712" s="13" t="s">
        <v>70</v>
      </c>
      <c r="K1712" s="16">
        <v>61.96</v>
      </c>
      <c r="L1712" s="24" t="str">
        <f>IF(Orders!$K1712&lt;=50,"Low",IF(Orders!$K1712&gt;=200000,"High","Medium"))</f>
        <v>Medium</v>
      </c>
    </row>
    <row r="1713" spans="1:12" x14ac:dyDescent="0.35">
      <c r="A1713" s="12">
        <v>5767</v>
      </c>
      <c r="B1713" s="17" t="s">
        <v>4480</v>
      </c>
      <c r="C1713" s="18">
        <v>43746</v>
      </c>
      <c r="D1713" s="18">
        <v>43753</v>
      </c>
      <c r="E1713" s="17" t="s">
        <v>19</v>
      </c>
      <c r="F1713" s="17" t="s">
        <v>4481</v>
      </c>
      <c r="G1713" s="19" t="str">
        <f>INDEX(Table12[[#This Row],[State]],MATCH(Orders!F1713,Table12[[#This Row],[Customer ID]],0))</f>
        <v>Texas</v>
      </c>
      <c r="H1713" s="17" t="s">
        <v>3911</v>
      </c>
      <c r="I1713" s="19">
        <v>6</v>
      </c>
      <c r="J1713" s="17" t="s">
        <v>31</v>
      </c>
      <c r="K1713" s="10">
        <v>60144</v>
      </c>
      <c r="L1713" s="25" t="str">
        <f>IF(Orders!$K1713&lt;=50,"Low",IF(Orders!$K1713&gt;=200000,"High","Medium"))</f>
        <v>Medium</v>
      </c>
    </row>
    <row r="1714" spans="1:12" x14ac:dyDescent="0.35">
      <c r="A1714" s="11">
        <v>5975</v>
      </c>
      <c r="B1714" s="13" t="s">
        <v>4483</v>
      </c>
      <c r="C1714" s="14">
        <v>43746</v>
      </c>
      <c r="D1714" s="14">
        <v>43751</v>
      </c>
      <c r="E1714" s="13" t="s">
        <v>19</v>
      </c>
      <c r="F1714" s="13" t="s">
        <v>4484</v>
      </c>
      <c r="G1714" s="15" t="str">
        <f>INDEX(Table12[[#This Row],[State]],MATCH(Orders!F1714,Table12[[#This Row],[Customer ID]],0))</f>
        <v>North Carolina</v>
      </c>
      <c r="H1714" s="13" t="s">
        <v>4486</v>
      </c>
      <c r="I1714" s="15">
        <v>5</v>
      </c>
      <c r="J1714" s="13" t="s">
        <v>70</v>
      </c>
      <c r="K1714" s="16">
        <v>387.72</v>
      </c>
      <c r="L1714" s="24" t="str">
        <f>IF(Orders!$K1714&lt;=50,"Low",IF(Orders!$K1714&gt;=200000,"High","Medium"))</f>
        <v>Medium</v>
      </c>
    </row>
    <row r="1715" spans="1:12" x14ac:dyDescent="0.35">
      <c r="A1715" s="12">
        <v>2785</v>
      </c>
      <c r="B1715" s="17" t="s">
        <v>4488</v>
      </c>
      <c r="C1715" s="18">
        <v>43747</v>
      </c>
      <c r="D1715" s="18">
        <v>43753</v>
      </c>
      <c r="E1715" s="17" t="s">
        <v>19</v>
      </c>
      <c r="F1715" s="17" t="s">
        <v>4489</v>
      </c>
      <c r="G1715" s="19" t="str">
        <f>INDEX(Table12[[#This Row],[State]],MATCH(Orders!F1715,Table12[[#This Row],[Customer ID]],0))</f>
        <v>Ohio</v>
      </c>
      <c r="H1715" s="17" t="s">
        <v>552</v>
      </c>
      <c r="I1715" s="19">
        <v>4</v>
      </c>
      <c r="J1715" s="17" t="s">
        <v>70</v>
      </c>
      <c r="K1715" s="10">
        <v>23976</v>
      </c>
      <c r="L1715" s="25" t="str">
        <f>IF(Orders!$K1715&lt;=50,"Low",IF(Orders!$K1715&gt;=200000,"High","Medium"))</f>
        <v>Medium</v>
      </c>
    </row>
    <row r="1716" spans="1:12" x14ac:dyDescent="0.35">
      <c r="A1716" s="11">
        <v>6507</v>
      </c>
      <c r="B1716" s="13" t="s">
        <v>4491</v>
      </c>
      <c r="C1716" s="14">
        <v>43747</v>
      </c>
      <c r="D1716" s="14">
        <v>43749</v>
      </c>
      <c r="E1716" s="13" t="s">
        <v>94</v>
      </c>
      <c r="F1716" s="13" t="s">
        <v>1049</v>
      </c>
      <c r="G1716" s="15" t="str">
        <f>INDEX(Table12[[#This Row],[State]],MATCH(Orders!F1716,Table12[[#This Row],[Customer ID]],0))</f>
        <v>Pennsylvania</v>
      </c>
      <c r="H1716" s="13" t="s">
        <v>4492</v>
      </c>
      <c r="I1716" s="15">
        <v>4</v>
      </c>
      <c r="J1716" s="13" t="s">
        <v>31</v>
      </c>
      <c r="K1716" s="16">
        <v>19136</v>
      </c>
      <c r="L1716" s="24" t="str">
        <f>IF(Orders!$K1716&lt;=50,"Low",IF(Orders!$K1716&gt;=200000,"High","Medium"))</f>
        <v>Medium</v>
      </c>
    </row>
    <row r="1717" spans="1:12" x14ac:dyDescent="0.35">
      <c r="A1717" s="12">
        <v>6508</v>
      </c>
      <c r="B1717" s="17" t="s">
        <v>4491</v>
      </c>
      <c r="C1717" s="18">
        <v>43747</v>
      </c>
      <c r="D1717" s="18">
        <v>43749</v>
      </c>
      <c r="E1717" s="17" t="s">
        <v>94</v>
      </c>
      <c r="F1717" s="17" t="s">
        <v>1049</v>
      </c>
      <c r="G1717" s="19" t="str">
        <f>INDEX(Table12[[#This Row],[State]],MATCH(Orders!F1717,Table12[[#This Row],[Customer ID]],0))</f>
        <v>Pennsylvania</v>
      </c>
      <c r="H1717" s="17" t="s">
        <v>3508</v>
      </c>
      <c r="I1717" s="19">
        <v>4</v>
      </c>
      <c r="J1717" s="17" t="s">
        <v>31</v>
      </c>
      <c r="K1717" s="10">
        <v>332832</v>
      </c>
      <c r="L1717" s="25" t="str">
        <f>IF(Orders!$K1717&lt;=50,"Low",IF(Orders!$K1717&gt;=200000,"High","Medium"))</f>
        <v>High</v>
      </c>
    </row>
    <row r="1718" spans="1:12" x14ac:dyDescent="0.35">
      <c r="A1718" s="11">
        <v>7357</v>
      </c>
      <c r="B1718" s="13" t="s">
        <v>4494</v>
      </c>
      <c r="C1718" s="14">
        <v>43747</v>
      </c>
      <c r="D1718" s="14">
        <v>43752</v>
      </c>
      <c r="E1718" s="13" t="s">
        <v>19</v>
      </c>
      <c r="F1718" s="13" t="s">
        <v>4495</v>
      </c>
      <c r="G1718" s="15" t="str">
        <f>INDEX(Table12[[#This Row],[State]],MATCH(Orders!F1718,Table12[[#This Row],[Customer ID]],0))</f>
        <v>Arizona</v>
      </c>
      <c r="H1718" s="13" t="s">
        <v>4497</v>
      </c>
      <c r="I1718" s="15">
        <v>1</v>
      </c>
      <c r="J1718" s="13" t="s">
        <v>70</v>
      </c>
      <c r="K1718" s="16">
        <v>1408</v>
      </c>
      <c r="L1718" s="24" t="str">
        <f>IF(Orders!$K1718&lt;=50,"Low",IF(Orders!$K1718&gt;=200000,"High","Medium"))</f>
        <v>Medium</v>
      </c>
    </row>
    <row r="1719" spans="1:12" x14ac:dyDescent="0.35">
      <c r="A1719" s="12">
        <v>7358</v>
      </c>
      <c r="B1719" s="17" t="s">
        <v>4494</v>
      </c>
      <c r="C1719" s="18">
        <v>43747</v>
      </c>
      <c r="D1719" s="18">
        <v>43752</v>
      </c>
      <c r="E1719" s="17" t="s">
        <v>19</v>
      </c>
      <c r="F1719" s="17" t="s">
        <v>4495</v>
      </c>
      <c r="G1719" s="19" t="str">
        <f>INDEX(Table12[[#This Row],[State]],MATCH(Orders!F1719,Table12[[#This Row],[Customer ID]],0))</f>
        <v>Arizona</v>
      </c>
      <c r="H1719" s="17" t="s">
        <v>1966</v>
      </c>
      <c r="I1719" s="19">
        <v>2</v>
      </c>
      <c r="J1719" s="17" t="s">
        <v>31</v>
      </c>
      <c r="K1719" s="10">
        <v>169568</v>
      </c>
      <c r="L1719" s="25" t="str">
        <f>IF(Orders!$K1719&lt;=50,"Low",IF(Orders!$K1719&gt;=200000,"High","Medium"))</f>
        <v>Medium</v>
      </c>
    </row>
    <row r="1720" spans="1:12" x14ac:dyDescent="0.35">
      <c r="A1720" s="11">
        <v>7273</v>
      </c>
      <c r="B1720" s="13" t="s">
        <v>4499</v>
      </c>
      <c r="C1720" s="14">
        <v>43748</v>
      </c>
      <c r="D1720" s="14">
        <v>43752</v>
      </c>
      <c r="E1720" s="13" t="s">
        <v>19</v>
      </c>
      <c r="F1720" s="13" t="s">
        <v>75</v>
      </c>
      <c r="G1720" s="15" t="str">
        <f>INDEX(Table12[[#This Row],[State]],MATCH(Orders!F1720,Table12[[#This Row],[Customer ID]],0))</f>
        <v>North Carolina</v>
      </c>
      <c r="H1720" s="13" t="s">
        <v>3676</v>
      </c>
      <c r="I1720" s="15">
        <v>2</v>
      </c>
      <c r="J1720" s="13" t="s">
        <v>31</v>
      </c>
      <c r="K1720" s="16">
        <v>20608</v>
      </c>
      <c r="L1720" s="24" t="str">
        <f>IF(Orders!$K1720&lt;=50,"Low",IF(Orders!$K1720&gt;=200000,"High","Medium"))</f>
        <v>Medium</v>
      </c>
    </row>
    <row r="1721" spans="1:12" x14ac:dyDescent="0.35">
      <c r="A1721" s="12">
        <v>7274</v>
      </c>
      <c r="B1721" s="17" t="s">
        <v>4499</v>
      </c>
      <c r="C1721" s="18">
        <v>43748</v>
      </c>
      <c r="D1721" s="18">
        <v>43752</v>
      </c>
      <c r="E1721" s="17" t="s">
        <v>19</v>
      </c>
      <c r="F1721" s="17" t="s">
        <v>75</v>
      </c>
      <c r="G1721" s="19" t="str">
        <f>INDEX(Table12[[#This Row],[State]],MATCH(Orders!F1721,Table12[[#This Row],[Customer ID]],0))</f>
        <v>North Carolina</v>
      </c>
      <c r="H1721" s="17" t="s">
        <v>444</v>
      </c>
      <c r="I1721" s="19">
        <v>3</v>
      </c>
      <c r="J1721" s="17" t="s">
        <v>70</v>
      </c>
      <c r="K1721" s="10">
        <v>4095</v>
      </c>
      <c r="L1721" s="25" t="str">
        <f>IF(Orders!$K1721&lt;=50,"Low",IF(Orders!$K1721&gt;=200000,"High","Medium"))</f>
        <v>Medium</v>
      </c>
    </row>
    <row r="1722" spans="1:12" x14ac:dyDescent="0.35">
      <c r="A1722" s="11">
        <v>7968</v>
      </c>
      <c r="B1722" s="13" t="s">
        <v>4500</v>
      </c>
      <c r="C1722" s="14">
        <v>43748</v>
      </c>
      <c r="D1722" s="14">
        <v>43750</v>
      </c>
      <c r="E1722" s="13" t="s">
        <v>38</v>
      </c>
      <c r="F1722" s="13" t="s">
        <v>1128</v>
      </c>
      <c r="G1722" s="15" t="str">
        <f>INDEX(Table12[[#This Row],[State]],MATCH(Orders!F1722,Table12[[#This Row],[Customer ID]],0))</f>
        <v>Colorado</v>
      </c>
      <c r="H1722" s="13" t="s">
        <v>4501</v>
      </c>
      <c r="I1722" s="15">
        <v>3</v>
      </c>
      <c r="J1722" s="13" t="s">
        <v>31</v>
      </c>
      <c r="K1722" s="16">
        <v>90882</v>
      </c>
      <c r="L1722" s="24" t="str">
        <f>IF(Orders!$K1722&lt;=50,"Low",IF(Orders!$K1722&gt;=200000,"High","Medium"))</f>
        <v>Medium</v>
      </c>
    </row>
    <row r="1723" spans="1:12" x14ac:dyDescent="0.35">
      <c r="A1723" s="12">
        <v>7969</v>
      </c>
      <c r="B1723" s="17" t="s">
        <v>4500</v>
      </c>
      <c r="C1723" s="18">
        <v>43748</v>
      </c>
      <c r="D1723" s="18">
        <v>43750</v>
      </c>
      <c r="E1723" s="17" t="s">
        <v>38</v>
      </c>
      <c r="F1723" s="17" t="s">
        <v>1128</v>
      </c>
      <c r="G1723" s="19" t="str">
        <f>INDEX(Table12[[#This Row],[State]],MATCH(Orders!F1723,Table12[[#This Row],[Customer ID]],0))</f>
        <v>Colorado</v>
      </c>
      <c r="H1723" s="17" t="s">
        <v>661</v>
      </c>
      <c r="I1723" s="19">
        <v>1</v>
      </c>
      <c r="J1723" s="17" t="s">
        <v>31</v>
      </c>
      <c r="K1723" s="10">
        <v>15992</v>
      </c>
      <c r="L1723" s="25" t="str">
        <f>IF(Orders!$K1723&lt;=50,"Low",IF(Orders!$K1723&gt;=200000,"High","Medium"))</f>
        <v>Medium</v>
      </c>
    </row>
    <row r="1724" spans="1:12" x14ac:dyDescent="0.35">
      <c r="A1724" s="11">
        <v>7970</v>
      </c>
      <c r="B1724" s="13" t="s">
        <v>4500</v>
      </c>
      <c r="C1724" s="14">
        <v>43748</v>
      </c>
      <c r="D1724" s="14">
        <v>43750</v>
      </c>
      <c r="E1724" s="13" t="s">
        <v>38</v>
      </c>
      <c r="F1724" s="13" t="s">
        <v>1128</v>
      </c>
      <c r="G1724" s="15" t="str">
        <f>INDEX(Table12[[#This Row],[State]],MATCH(Orders!F1724,Table12[[#This Row],[Customer ID]],0))</f>
        <v>Colorado</v>
      </c>
      <c r="H1724" s="13" t="s">
        <v>2699</v>
      </c>
      <c r="I1724" s="15">
        <v>1</v>
      </c>
      <c r="J1724" s="13" t="s">
        <v>31</v>
      </c>
      <c r="K1724" s="16">
        <v>120784</v>
      </c>
      <c r="L1724" s="24" t="str">
        <f>IF(Orders!$K1724&lt;=50,"Low",IF(Orders!$K1724&gt;=200000,"High","Medium"))</f>
        <v>Medium</v>
      </c>
    </row>
    <row r="1725" spans="1:12" x14ac:dyDescent="0.35">
      <c r="A1725" s="12">
        <v>9835</v>
      </c>
      <c r="B1725" s="17" t="s">
        <v>4503</v>
      </c>
      <c r="C1725" s="18">
        <v>43748</v>
      </c>
      <c r="D1725" s="18">
        <v>43750</v>
      </c>
      <c r="E1725" s="17" t="s">
        <v>38</v>
      </c>
      <c r="F1725" s="17" t="s">
        <v>216</v>
      </c>
      <c r="G1725" s="19" t="str">
        <f>INDEX(Table12[[#This Row],[State]],MATCH(Orders!F1725,Table12[[#This Row],[Customer ID]],0))</f>
        <v>Texas</v>
      </c>
      <c r="H1725" s="17" t="s">
        <v>4261</v>
      </c>
      <c r="I1725" s="19">
        <v>4</v>
      </c>
      <c r="J1725" s="17" t="s">
        <v>70</v>
      </c>
      <c r="K1725" s="10">
        <v>14</v>
      </c>
      <c r="L1725" s="25" t="str">
        <f>IF(Orders!$K1725&lt;=50,"Low",IF(Orders!$K1725&gt;=200000,"High","Medium"))</f>
        <v>Low</v>
      </c>
    </row>
    <row r="1726" spans="1:12" x14ac:dyDescent="0.35">
      <c r="A1726" s="11">
        <v>9836</v>
      </c>
      <c r="B1726" s="13" t="s">
        <v>4503</v>
      </c>
      <c r="C1726" s="14">
        <v>43748</v>
      </c>
      <c r="D1726" s="14">
        <v>43750</v>
      </c>
      <c r="E1726" s="13" t="s">
        <v>38</v>
      </c>
      <c r="F1726" s="13" t="s">
        <v>216</v>
      </c>
      <c r="G1726" s="15" t="str">
        <f>INDEX(Table12[[#This Row],[State]],MATCH(Orders!F1726,Table12[[#This Row],[Customer ID]],0))</f>
        <v>Texas</v>
      </c>
      <c r="H1726" s="13" t="s">
        <v>3883</v>
      </c>
      <c r="I1726" s="15">
        <v>2</v>
      </c>
      <c r="J1726" s="13" t="s">
        <v>31</v>
      </c>
      <c r="K1726" s="16">
        <v>16392</v>
      </c>
      <c r="L1726" s="24" t="str">
        <f>IF(Orders!$K1726&lt;=50,"Low",IF(Orders!$K1726&gt;=200000,"High","Medium"))</f>
        <v>Medium</v>
      </c>
    </row>
    <row r="1727" spans="1:12" x14ac:dyDescent="0.35">
      <c r="A1727" s="12">
        <v>9751</v>
      </c>
      <c r="B1727" s="17" t="s">
        <v>4504</v>
      </c>
      <c r="C1727" s="18">
        <v>43749</v>
      </c>
      <c r="D1727" s="18">
        <v>43753</v>
      </c>
      <c r="E1727" s="17" t="s">
        <v>19</v>
      </c>
      <c r="F1727" s="17" t="s">
        <v>4505</v>
      </c>
      <c r="G1727" s="19" t="str">
        <f>INDEX(Table12[[#This Row],[State]],MATCH(Orders!F1727,Table12[[#This Row],[Customer ID]],0))</f>
        <v>Illinois</v>
      </c>
      <c r="H1727" s="17" t="s">
        <v>4507</v>
      </c>
      <c r="I1727" s="19">
        <v>2</v>
      </c>
      <c r="J1727" s="17" t="s">
        <v>70</v>
      </c>
      <c r="K1727" s="10">
        <v>5344</v>
      </c>
      <c r="L1727" s="25" t="str">
        <f>IF(Orders!$K1727&lt;=50,"Low",IF(Orders!$K1727&gt;=200000,"High","Medium"))</f>
        <v>Medium</v>
      </c>
    </row>
    <row r="1728" spans="1:12" x14ac:dyDescent="0.35">
      <c r="A1728" s="11">
        <v>9752</v>
      </c>
      <c r="B1728" s="13" t="s">
        <v>4504</v>
      </c>
      <c r="C1728" s="14">
        <v>43749</v>
      </c>
      <c r="D1728" s="14">
        <v>43753</v>
      </c>
      <c r="E1728" s="13" t="s">
        <v>19</v>
      </c>
      <c r="F1728" s="13" t="s">
        <v>4505</v>
      </c>
      <c r="G1728" s="15" t="str">
        <f>INDEX(Table12[[#This Row],[State]],MATCH(Orders!F1728,Table12[[#This Row],[Customer ID]],0))</f>
        <v>Illinois</v>
      </c>
      <c r="H1728" s="13" t="s">
        <v>4509</v>
      </c>
      <c r="I1728" s="15">
        <v>3</v>
      </c>
      <c r="J1728" s="13" t="s">
        <v>31</v>
      </c>
      <c r="K1728" s="16">
        <v>27.72</v>
      </c>
      <c r="L1728" s="24" t="str">
        <f>IF(Orders!$K1728&lt;=50,"Low",IF(Orders!$K1728&gt;=200000,"High","Medium"))</f>
        <v>Low</v>
      </c>
    </row>
    <row r="1729" spans="1:12" x14ac:dyDescent="0.35">
      <c r="A1729" s="12">
        <v>134</v>
      </c>
      <c r="B1729" s="17" t="s">
        <v>4511</v>
      </c>
      <c r="C1729" s="18">
        <v>43751</v>
      </c>
      <c r="D1729" s="18">
        <v>43757</v>
      </c>
      <c r="E1729" s="17" t="s">
        <v>19</v>
      </c>
      <c r="F1729" s="17" t="s">
        <v>2694</v>
      </c>
      <c r="G1729" s="19" t="str">
        <f>INDEX(Table12[[#This Row],[State]],MATCH(Orders!F1729,Table12[[#This Row],[Customer ID]],0))</f>
        <v>California</v>
      </c>
      <c r="H1729" s="17" t="s">
        <v>4512</v>
      </c>
      <c r="I1729" s="19">
        <v>3</v>
      </c>
      <c r="J1729" s="17" t="s">
        <v>70</v>
      </c>
      <c r="K1729" s="10">
        <v>20.04</v>
      </c>
      <c r="L1729" s="25" t="str">
        <f>IF(Orders!$K1729&lt;=50,"Low",IF(Orders!$K1729&gt;=200000,"High","Medium"))</f>
        <v>Low</v>
      </c>
    </row>
    <row r="1730" spans="1:12" x14ac:dyDescent="0.35">
      <c r="A1730" s="11">
        <v>135</v>
      </c>
      <c r="B1730" s="13" t="s">
        <v>4511</v>
      </c>
      <c r="C1730" s="14">
        <v>43751</v>
      </c>
      <c r="D1730" s="14">
        <v>43757</v>
      </c>
      <c r="E1730" s="13" t="s">
        <v>19</v>
      </c>
      <c r="F1730" s="13" t="s">
        <v>2694</v>
      </c>
      <c r="G1730" s="15" t="str">
        <f>INDEX(Table12[[#This Row],[State]],MATCH(Orders!F1730,Table12[[#This Row],[Customer ID]],0))</f>
        <v>California</v>
      </c>
      <c r="H1730" s="13" t="s">
        <v>634</v>
      </c>
      <c r="I1730" s="15">
        <v>1</v>
      </c>
      <c r="J1730" s="13" t="s">
        <v>31</v>
      </c>
      <c r="K1730" s="16">
        <v>35.44</v>
      </c>
      <c r="L1730" s="24" t="str">
        <f>IF(Orders!$K1730&lt;=50,"Low",IF(Orders!$K1730&gt;=200000,"High","Medium"))</f>
        <v>Low</v>
      </c>
    </row>
    <row r="1731" spans="1:12" x14ac:dyDescent="0.35">
      <c r="A1731" s="12">
        <v>136</v>
      </c>
      <c r="B1731" s="17" t="s">
        <v>4511</v>
      </c>
      <c r="C1731" s="18">
        <v>43751</v>
      </c>
      <c r="D1731" s="18">
        <v>43757</v>
      </c>
      <c r="E1731" s="17" t="s">
        <v>19</v>
      </c>
      <c r="F1731" s="17" t="s">
        <v>2694</v>
      </c>
      <c r="G1731" s="19" t="str">
        <f>INDEX(Table12[[#This Row],[State]],MATCH(Orders!F1731,Table12[[#This Row],[Customer ID]],0))</f>
        <v>California</v>
      </c>
      <c r="H1731" s="17" t="s">
        <v>4376</v>
      </c>
      <c r="I1731" s="19">
        <v>4</v>
      </c>
      <c r="J1731" s="17" t="s">
        <v>70</v>
      </c>
      <c r="K1731" s="10">
        <v>11.52</v>
      </c>
      <c r="L1731" s="25" t="str">
        <f>IF(Orders!$K1731&lt;=50,"Low",IF(Orders!$K1731&gt;=200000,"High","Medium"))</f>
        <v>Low</v>
      </c>
    </row>
    <row r="1732" spans="1:12" x14ac:dyDescent="0.35">
      <c r="A1732" s="11">
        <v>137</v>
      </c>
      <c r="B1732" s="13" t="s">
        <v>4511</v>
      </c>
      <c r="C1732" s="14">
        <v>43751</v>
      </c>
      <c r="D1732" s="14">
        <v>43757</v>
      </c>
      <c r="E1732" s="13" t="s">
        <v>19</v>
      </c>
      <c r="F1732" s="13" t="s">
        <v>2694</v>
      </c>
      <c r="G1732" s="15" t="str">
        <f>INDEX(Table12[[#This Row],[State]],MATCH(Orders!F1732,Table12[[#This Row],[Customer ID]],0))</f>
        <v>California</v>
      </c>
      <c r="H1732" s="13" t="s">
        <v>1559</v>
      </c>
      <c r="I1732" s="15">
        <v>2</v>
      </c>
      <c r="J1732" s="13" t="s">
        <v>31</v>
      </c>
      <c r="K1732" s="16">
        <v>4.0199999999999996</v>
      </c>
      <c r="L1732" s="24" t="str">
        <f>IF(Orders!$K1732&lt;=50,"Low",IF(Orders!$K1732&gt;=200000,"High","Medium"))</f>
        <v>Low</v>
      </c>
    </row>
    <row r="1733" spans="1:12" x14ac:dyDescent="0.35">
      <c r="A1733" s="12">
        <v>138</v>
      </c>
      <c r="B1733" s="17" t="s">
        <v>4511</v>
      </c>
      <c r="C1733" s="18">
        <v>43751</v>
      </c>
      <c r="D1733" s="18">
        <v>43757</v>
      </c>
      <c r="E1733" s="17" t="s">
        <v>19</v>
      </c>
      <c r="F1733" s="17" t="s">
        <v>2694</v>
      </c>
      <c r="G1733" s="19" t="str">
        <f>INDEX(Table12[[#This Row],[State]],MATCH(Orders!F1733,Table12[[#This Row],[Customer ID]],0))</f>
        <v>California</v>
      </c>
      <c r="H1733" s="17" t="s">
        <v>366</v>
      </c>
      <c r="I1733" s="19">
        <v>3</v>
      </c>
      <c r="J1733" s="17" t="s">
        <v>31</v>
      </c>
      <c r="K1733" s="10">
        <v>76176</v>
      </c>
      <c r="L1733" s="25" t="str">
        <f>IF(Orders!$K1733&lt;=50,"Low",IF(Orders!$K1733&gt;=200000,"High","Medium"))</f>
        <v>Medium</v>
      </c>
    </row>
    <row r="1734" spans="1:12" x14ac:dyDescent="0.35">
      <c r="A1734" s="11">
        <v>139</v>
      </c>
      <c r="B1734" s="13" t="s">
        <v>4511</v>
      </c>
      <c r="C1734" s="14">
        <v>43751</v>
      </c>
      <c r="D1734" s="14">
        <v>43757</v>
      </c>
      <c r="E1734" s="13" t="s">
        <v>19</v>
      </c>
      <c r="F1734" s="13" t="s">
        <v>2694</v>
      </c>
      <c r="G1734" s="15" t="str">
        <f>INDEX(Table12[[#This Row],[State]],MATCH(Orders!F1734,Table12[[#This Row],[Customer ID]],0))</f>
        <v>California</v>
      </c>
      <c r="H1734" s="13" t="s">
        <v>1673</v>
      </c>
      <c r="I1734" s="15">
        <v>6</v>
      </c>
      <c r="J1734" s="13" t="s">
        <v>31</v>
      </c>
      <c r="K1734" s="16">
        <v>65.88</v>
      </c>
      <c r="L1734" s="24" t="str">
        <f>IF(Orders!$K1734&lt;=50,"Low",IF(Orders!$K1734&gt;=200000,"High","Medium"))</f>
        <v>Medium</v>
      </c>
    </row>
    <row r="1735" spans="1:12" x14ac:dyDescent="0.35">
      <c r="A1735" s="12">
        <v>140</v>
      </c>
      <c r="B1735" s="17" t="s">
        <v>4511</v>
      </c>
      <c r="C1735" s="18">
        <v>43751</v>
      </c>
      <c r="D1735" s="18">
        <v>43757</v>
      </c>
      <c r="E1735" s="17" t="s">
        <v>19</v>
      </c>
      <c r="F1735" s="17" t="s">
        <v>2694</v>
      </c>
      <c r="G1735" s="19" t="str">
        <f>INDEX(Table12[[#This Row],[State]],MATCH(Orders!F1735,Table12[[#This Row],[Customer ID]],0))</f>
        <v>California</v>
      </c>
      <c r="H1735" s="17" t="s">
        <v>4514</v>
      </c>
      <c r="I1735" s="19">
        <v>14</v>
      </c>
      <c r="J1735" s="17" t="s">
        <v>31</v>
      </c>
      <c r="K1735" s="10">
        <v>43.12</v>
      </c>
      <c r="L1735" s="25" t="str">
        <f>IF(Orders!$K1735&lt;=50,"Low",IF(Orders!$K1735&gt;=200000,"High","Medium"))</f>
        <v>Low</v>
      </c>
    </row>
    <row r="1736" spans="1:12" x14ac:dyDescent="0.35">
      <c r="A1736" s="11">
        <v>1864</v>
      </c>
      <c r="B1736" s="13" t="s">
        <v>4516</v>
      </c>
      <c r="C1736" s="14">
        <v>43751</v>
      </c>
      <c r="D1736" s="14">
        <v>43755</v>
      </c>
      <c r="E1736" s="13" t="s">
        <v>19</v>
      </c>
      <c r="F1736" s="13" t="s">
        <v>4517</v>
      </c>
      <c r="G1736" s="15" t="str">
        <f>INDEX(Table12[[#This Row],[State]],MATCH(Orders!F1736,Table12[[#This Row],[Customer ID]],0))</f>
        <v>Colorado</v>
      </c>
      <c r="H1736" s="13" t="s">
        <v>4519</v>
      </c>
      <c r="I1736" s="15">
        <v>5</v>
      </c>
      <c r="J1736" s="13" t="s">
        <v>31</v>
      </c>
      <c r="K1736" s="16">
        <v>727.45</v>
      </c>
      <c r="L1736" s="24" t="str">
        <f>IF(Orders!$K1736&lt;=50,"Low",IF(Orders!$K1736&gt;=200000,"High","Medium"))</f>
        <v>Medium</v>
      </c>
    </row>
    <row r="1737" spans="1:12" x14ac:dyDescent="0.35">
      <c r="A1737" s="12">
        <v>1865</v>
      </c>
      <c r="B1737" s="17" t="s">
        <v>4516</v>
      </c>
      <c r="C1737" s="18">
        <v>43751</v>
      </c>
      <c r="D1737" s="18">
        <v>43755</v>
      </c>
      <c r="E1737" s="17" t="s">
        <v>19</v>
      </c>
      <c r="F1737" s="17" t="s">
        <v>4517</v>
      </c>
      <c r="G1737" s="19" t="str">
        <f>INDEX(Table12[[#This Row],[State]],MATCH(Orders!F1737,Table12[[#This Row],[Customer ID]],0))</f>
        <v>Colorado</v>
      </c>
      <c r="H1737" s="17" t="s">
        <v>1948</v>
      </c>
      <c r="I1737" s="19">
        <v>3</v>
      </c>
      <c r="J1737" s="17" t="s">
        <v>70</v>
      </c>
      <c r="K1737" s="10">
        <v>24.96</v>
      </c>
      <c r="L1737" s="25" t="str">
        <f>IF(Orders!$K1737&lt;=50,"Low",IF(Orders!$K1737&gt;=200000,"High","Medium"))</f>
        <v>Low</v>
      </c>
    </row>
    <row r="1738" spans="1:12" x14ac:dyDescent="0.35">
      <c r="A1738" s="11">
        <v>2164</v>
      </c>
      <c r="B1738" s="13" t="s">
        <v>4521</v>
      </c>
      <c r="C1738" s="14">
        <v>43751</v>
      </c>
      <c r="D1738" s="14">
        <v>43757</v>
      </c>
      <c r="E1738" s="13" t="s">
        <v>19</v>
      </c>
      <c r="F1738" s="13" t="s">
        <v>3426</v>
      </c>
      <c r="G1738" s="15" t="str">
        <f>INDEX(Table12[[#This Row],[State]],MATCH(Orders!F1738,Table12[[#This Row],[Customer ID]],0))</f>
        <v>Texas</v>
      </c>
      <c r="H1738" s="13" t="s">
        <v>2560</v>
      </c>
      <c r="I1738" s="15">
        <v>3</v>
      </c>
      <c r="J1738" s="13" t="s">
        <v>31</v>
      </c>
      <c r="K1738" s="16">
        <v>191976</v>
      </c>
      <c r="L1738" s="24" t="str">
        <f>IF(Orders!$K1738&lt;=50,"Low",IF(Orders!$K1738&gt;=200000,"High","Medium"))</f>
        <v>Medium</v>
      </c>
    </row>
    <row r="1739" spans="1:12" x14ac:dyDescent="0.35">
      <c r="A1739" s="12">
        <v>2165</v>
      </c>
      <c r="B1739" s="17" t="s">
        <v>4521</v>
      </c>
      <c r="C1739" s="18">
        <v>43751</v>
      </c>
      <c r="D1739" s="18">
        <v>43757</v>
      </c>
      <c r="E1739" s="17" t="s">
        <v>19</v>
      </c>
      <c r="F1739" s="17" t="s">
        <v>3426</v>
      </c>
      <c r="G1739" s="19" t="str">
        <f>INDEX(Table12[[#This Row],[State]],MATCH(Orders!F1739,Table12[[#This Row],[Customer ID]],0))</f>
        <v>Texas</v>
      </c>
      <c r="H1739" s="17" t="s">
        <v>3479</v>
      </c>
      <c r="I1739" s="19">
        <v>2</v>
      </c>
      <c r="J1739" s="17" t="s">
        <v>31</v>
      </c>
      <c r="K1739" s="10">
        <v>8288</v>
      </c>
      <c r="L1739" s="25" t="str">
        <f>IF(Orders!$K1739&lt;=50,"Low",IF(Orders!$K1739&gt;=200000,"High","Medium"))</f>
        <v>Medium</v>
      </c>
    </row>
    <row r="1740" spans="1:12" x14ac:dyDescent="0.35">
      <c r="A1740" s="11">
        <v>2166</v>
      </c>
      <c r="B1740" s="13" t="s">
        <v>4521</v>
      </c>
      <c r="C1740" s="14">
        <v>43751</v>
      </c>
      <c r="D1740" s="14">
        <v>43757</v>
      </c>
      <c r="E1740" s="13" t="s">
        <v>19</v>
      </c>
      <c r="F1740" s="13" t="s">
        <v>3426</v>
      </c>
      <c r="G1740" s="15" t="str">
        <f>INDEX(Table12[[#This Row],[State]],MATCH(Orders!F1740,Table12[[#This Row],[Customer ID]],0))</f>
        <v>Texas</v>
      </c>
      <c r="H1740" s="13" t="s">
        <v>3805</v>
      </c>
      <c r="I1740" s="15">
        <v>5</v>
      </c>
      <c r="J1740" s="13" t="s">
        <v>31</v>
      </c>
      <c r="K1740" s="16">
        <v>139.91999999999999</v>
      </c>
      <c r="L1740" s="24" t="str">
        <f>IF(Orders!$K1740&lt;=50,"Low",IF(Orders!$K1740&gt;=200000,"High","Medium"))</f>
        <v>Medium</v>
      </c>
    </row>
    <row r="1741" spans="1:12" x14ac:dyDescent="0.35">
      <c r="A1741" s="12">
        <v>2167</v>
      </c>
      <c r="B1741" s="17" t="s">
        <v>4521</v>
      </c>
      <c r="C1741" s="18">
        <v>43751</v>
      </c>
      <c r="D1741" s="18">
        <v>43757</v>
      </c>
      <c r="E1741" s="17" t="s">
        <v>19</v>
      </c>
      <c r="F1741" s="17" t="s">
        <v>3426</v>
      </c>
      <c r="G1741" s="19" t="str">
        <f>INDEX(Table12[[#This Row],[State]],MATCH(Orders!F1741,Table12[[#This Row],[Customer ID]],0))</f>
        <v>Texas</v>
      </c>
      <c r="H1741" s="17" t="s">
        <v>4523</v>
      </c>
      <c r="I1741" s="19">
        <v>1</v>
      </c>
      <c r="J1741" s="17" t="s">
        <v>31</v>
      </c>
      <c r="K1741" s="10">
        <v>15872</v>
      </c>
      <c r="L1741" s="25" t="str">
        <f>IF(Orders!$K1741&lt;=50,"Low",IF(Orders!$K1741&gt;=200000,"High","Medium"))</f>
        <v>Medium</v>
      </c>
    </row>
    <row r="1742" spans="1:12" x14ac:dyDescent="0.35">
      <c r="A1742" s="11">
        <v>2168</v>
      </c>
      <c r="B1742" s="13" t="s">
        <v>4521</v>
      </c>
      <c r="C1742" s="14">
        <v>43751</v>
      </c>
      <c r="D1742" s="14">
        <v>43757</v>
      </c>
      <c r="E1742" s="13" t="s">
        <v>19</v>
      </c>
      <c r="F1742" s="13" t="s">
        <v>3426</v>
      </c>
      <c r="G1742" s="15" t="str">
        <f>INDEX(Table12[[#This Row],[State]],MATCH(Orders!F1742,Table12[[#This Row],[Customer ID]],0))</f>
        <v>Texas</v>
      </c>
      <c r="H1742" s="13" t="s">
        <v>1316</v>
      </c>
      <c r="I1742" s="15">
        <v>7</v>
      </c>
      <c r="J1742" s="13" t="s">
        <v>31</v>
      </c>
      <c r="K1742" s="16">
        <v>6286</v>
      </c>
      <c r="L1742" s="24" t="str">
        <f>IF(Orders!$K1742&lt;=50,"Low",IF(Orders!$K1742&gt;=200000,"High","Medium"))</f>
        <v>Medium</v>
      </c>
    </row>
    <row r="1743" spans="1:12" x14ac:dyDescent="0.35">
      <c r="A1743" s="12">
        <v>6441</v>
      </c>
      <c r="B1743" s="17" t="s">
        <v>4525</v>
      </c>
      <c r="C1743" s="18">
        <v>43751</v>
      </c>
      <c r="D1743" s="18">
        <v>43758</v>
      </c>
      <c r="E1743" s="17" t="s">
        <v>19</v>
      </c>
      <c r="F1743" s="17" t="s">
        <v>4473</v>
      </c>
      <c r="G1743" s="19" t="str">
        <f>INDEX(Table12[[#This Row],[State]],MATCH(Orders!F1743,Table12[[#This Row],[Customer ID]],0))</f>
        <v>New York</v>
      </c>
      <c r="H1743" s="17" t="s">
        <v>2254</v>
      </c>
      <c r="I1743" s="19">
        <v>5</v>
      </c>
      <c r="J1743" s="17" t="s">
        <v>70</v>
      </c>
      <c r="K1743" s="10">
        <v>34.700000000000003</v>
      </c>
      <c r="L1743" s="25" t="str">
        <f>IF(Orders!$K1743&lt;=50,"Low",IF(Orders!$K1743&gt;=200000,"High","Medium"))</f>
        <v>Low</v>
      </c>
    </row>
    <row r="1744" spans="1:12" x14ac:dyDescent="0.35">
      <c r="A1744" s="11">
        <v>6442</v>
      </c>
      <c r="B1744" s="13" t="s">
        <v>4525</v>
      </c>
      <c r="C1744" s="14">
        <v>43751</v>
      </c>
      <c r="D1744" s="14">
        <v>43758</v>
      </c>
      <c r="E1744" s="13" t="s">
        <v>19</v>
      </c>
      <c r="F1744" s="13" t="s">
        <v>4473</v>
      </c>
      <c r="G1744" s="15" t="str">
        <f>INDEX(Table12[[#This Row],[State]],MATCH(Orders!F1744,Table12[[#This Row],[Customer ID]],0))</f>
        <v>New York</v>
      </c>
      <c r="H1744" s="13" t="s">
        <v>4526</v>
      </c>
      <c r="I1744" s="15">
        <v>3</v>
      </c>
      <c r="J1744" s="13" t="s">
        <v>70</v>
      </c>
      <c r="K1744" s="16">
        <v>99.87</v>
      </c>
      <c r="L1744" s="24" t="str">
        <f>IF(Orders!$K1744&lt;=50,"Low",IF(Orders!$K1744&gt;=200000,"High","Medium"))</f>
        <v>Medium</v>
      </c>
    </row>
    <row r="1745" spans="1:12" x14ac:dyDescent="0.35">
      <c r="A1745" s="12">
        <v>6443</v>
      </c>
      <c r="B1745" s="17" t="s">
        <v>4525</v>
      </c>
      <c r="C1745" s="18">
        <v>43751</v>
      </c>
      <c r="D1745" s="18">
        <v>43758</v>
      </c>
      <c r="E1745" s="17" t="s">
        <v>19</v>
      </c>
      <c r="F1745" s="17" t="s">
        <v>4473</v>
      </c>
      <c r="G1745" s="19" t="str">
        <f>INDEX(Table12[[#This Row],[State]],MATCH(Orders!F1745,Table12[[#This Row],[Customer ID]],0))</f>
        <v>New York</v>
      </c>
      <c r="H1745" s="17" t="s">
        <v>1243</v>
      </c>
      <c r="I1745" s="19">
        <v>2</v>
      </c>
      <c r="J1745" s="17" t="s">
        <v>70</v>
      </c>
      <c r="K1745" s="10">
        <v>37.94</v>
      </c>
      <c r="L1745" s="25" t="str">
        <f>IF(Orders!$K1745&lt;=50,"Low",IF(Orders!$K1745&gt;=200000,"High","Medium"))</f>
        <v>Low</v>
      </c>
    </row>
    <row r="1746" spans="1:12" x14ac:dyDescent="0.35">
      <c r="A1746" s="11">
        <v>6444</v>
      </c>
      <c r="B1746" s="13" t="s">
        <v>4525</v>
      </c>
      <c r="C1746" s="14">
        <v>43751</v>
      </c>
      <c r="D1746" s="14">
        <v>43758</v>
      </c>
      <c r="E1746" s="13" t="s">
        <v>19</v>
      </c>
      <c r="F1746" s="13" t="s">
        <v>4473</v>
      </c>
      <c r="G1746" s="15" t="str">
        <f>INDEX(Table12[[#This Row],[State]],MATCH(Orders!F1746,Table12[[#This Row],[Customer ID]],0))</f>
        <v>New York</v>
      </c>
      <c r="H1746" s="13" t="s">
        <v>2471</v>
      </c>
      <c r="I1746" s="15">
        <v>5</v>
      </c>
      <c r="J1746" s="13" t="s">
        <v>70</v>
      </c>
      <c r="K1746" s="16">
        <v>24.9</v>
      </c>
      <c r="L1746" s="24" t="str">
        <f>IF(Orders!$K1746&lt;=50,"Low",IF(Orders!$K1746&gt;=200000,"High","Medium"))</f>
        <v>Low</v>
      </c>
    </row>
    <row r="1747" spans="1:12" x14ac:dyDescent="0.35">
      <c r="A1747" s="12">
        <v>6445</v>
      </c>
      <c r="B1747" s="17" t="s">
        <v>4525</v>
      </c>
      <c r="C1747" s="18">
        <v>43751</v>
      </c>
      <c r="D1747" s="18">
        <v>43758</v>
      </c>
      <c r="E1747" s="17" t="s">
        <v>19</v>
      </c>
      <c r="F1747" s="17" t="s">
        <v>4473</v>
      </c>
      <c r="G1747" s="19" t="str">
        <f>INDEX(Table12[[#This Row],[State]],MATCH(Orders!F1747,Table12[[#This Row],[Customer ID]],0))</f>
        <v>New York</v>
      </c>
      <c r="H1747" s="17" t="s">
        <v>4528</v>
      </c>
      <c r="I1747" s="19">
        <v>3</v>
      </c>
      <c r="J1747" s="17" t="s">
        <v>31</v>
      </c>
      <c r="K1747" s="10">
        <v>82.26</v>
      </c>
      <c r="L1747" s="25" t="str">
        <f>IF(Orders!$K1747&lt;=50,"Low",IF(Orders!$K1747&gt;=200000,"High","Medium"))</f>
        <v>Medium</v>
      </c>
    </row>
    <row r="1748" spans="1:12" x14ac:dyDescent="0.35">
      <c r="A1748" s="11">
        <v>1485</v>
      </c>
      <c r="B1748" s="13" t="s">
        <v>4530</v>
      </c>
      <c r="C1748" s="14">
        <v>43752</v>
      </c>
      <c r="D1748" s="14">
        <v>43756</v>
      </c>
      <c r="E1748" s="13" t="s">
        <v>19</v>
      </c>
      <c r="F1748" s="13" t="s">
        <v>2191</v>
      </c>
      <c r="G1748" s="15" t="str">
        <f>INDEX(Table12[[#This Row],[State]],MATCH(Orders!F1748,Table12[[#This Row],[Customer ID]],0))</f>
        <v>Washington</v>
      </c>
      <c r="H1748" s="13" t="s">
        <v>4531</v>
      </c>
      <c r="I1748" s="15">
        <v>3</v>
      </c>
      <c r="J1748" s="13" t="s">
        <v>31</v>
      </c>
      <c r="K1748" s="16">
        <v>177</v>
      </c>
      <c r="L1748" s="24" t="str">
        <f>IF(Orders!$K1748&lt;=50,"Low",IF(Orders!$K1748&gt;=200000,"High","Medium"))</f>
        <v>Medium</v>
      </c>
    </row>
    <row r="1749" spans="1:12" x14ac:dyDescent="0.35">
      <c r="A1749" s="12">
        <v>3801</v>
      </c>
      <c r="B1749" s="17" t="s">
        <v>4533</v>
      </c>
      <c r="C1749" s="18">
        <v>43752</v>
      </c>
      <c r="D1749" s="18">
        <v>43758</v>
      </c>
      <c r="E1749" s="17" t="s">
        <v>19</v>
      </c>
      <c r="F1749" s="17" t="s">
        <v>4534</v>
      </c>
      <c r="G1749" s="19" t="str">
        <f>INDEX(Table12[[#This Row],[State]],MATCH(Orders!F1749,Table12[[#This Row],[Customer ID]],0))</f>
        <v>North Carolina</v>
      </c>
      <c r="H1749" s="17" t="s">
        <v>4536</v>
      </c>
      <c r="I1749" s="19">
        <v>1</v>
      </c>
      <c r="J1749" s="17" t="s">
        <v>31</v>
      </c>
      <c r="K1749" s="10">
        <v>102592</v>
      </c>
      <c r="L1749" s="25" t="str">
        <f>IF(Orders!$K1749&lt;=50,"Low",IF(Orders!$K1749&gt;=200000,"High","Medium"))</f>
        <v>Medium</v>
      </c>
    </row>
    <row r="1750" spans="1:12" x14ac:dyDescent="0.35">
      <c r="A1750" s="11">
        <v>3802</v>
      </c>
      <c r="B1750" s="13" t="s">
        <v>4533</v>
      </c>
      <c r="C1750" s="14">
        <v>43752</v>
      </c>
      <c r="D1750" s="14">
        <v>43758</v>
      </c>
      <c r="E1750" s="13" t="s">
        <v>19</v>
      </c>
      <c r="F1750" s="13" t="s">
        <v>4534</v>
      </c>
      <c r="G1750" s="15" t="str">
        <f>INDEX(Table12[[#This Row],[State]],MATCH(Orders!F1750,Table12[[#This Row],[Customer ID]],0))</f>
        <v>North Carolina</v>
      </c>
      <c r="H1750" s="13" t="s">
        <v>4538</v>
      </c>
      <c r="I1750" s="15">
        <v>1</v>
      </c>
      <c r="J1750" s="13" t="s">
        <v>70</v>
      </c>
      <c r="K1750" s="16">
        <v>22704</v>
      </c>
      <c r="L1750" s="24" t="str">
        <f>IF(Orders!$K1750&lt;=50,"Low",IF(Orders!$K1750&gt;=200000,"High","Medium"))</f>
        <v>Medium</v>
      </c>
    </row>
    <row r="1751" spans="1:12" x14ac:dyDescent="0.35">
      <c r="A1751" s="12">
        <v>3803</v>
      </c>
      <c r="B1751" s="17" t="s">
        <v>4533</v>
      </c>
      <c r="C1751" s="18">
        <v>43752</v>
      </c>
      <c r="D1751" s="18">
        <v>43758</v>
      </c>
      <c r="E1751" s="17" t="s">
        <v>19</v>
      </c>
      <c r="F1751" s="17" t="s">
        <v>4534</v>
      </c>
      <c r="G1751" s="19" t="str">
        <f>INDEX(Table12[[#This Row],[State]],MATCH(Orders!F1751,Table12[[#This Row],[Customer ID]],0))</f>
        <v>North Carolina</v>
      </c>
      <c r="H1751" s="17" t="s">
        <v>3671</v>
      </c>
      <c r="I1751" s="19">
        <v>3</v>
      </c>
      <c r="J1751" s="17" t="s">
        <v>70</v>
      </c>
      <c r="K1751" s="10">
        <v>93024</v>
      </c>
      <c r="L1751" s="25" t="str">
        <f>IF(Orders!$K1751&lt;=50,"Low",IF(Orders!$K1751&gt;=200000,"High","Medium"))</f>
        <v>Medium</v>
      </c>
    </row>
    <row r="1752" spans="1:12" x14ac:dyDescent="0.35">
      <c r="A1752" s="11">
        <v>3804</v>
      </c>
      <c r="B1752" s="13" t="s">
        <v>4533</v>
      </c>
      <c r="C1752" s="14">
        <v>43752</v>
      </c>
      <c r="D1752" s="14">
        <v>43758</v>
      </c>
      <c r="E1752" s="13" t="s">
        <v>19</v>
      </c>
      <c r="F1752" s="13" t="s">
        <v>4534</v>
      </c>
      <c r="G1752" s="15" t="str">
        <f>INDEX(Table12[[#This Row],[State]],MATCH(Orders!F1752,Table12[[#This Row],[Customer ID]],0))</f>
        <v>North Carolina</v>
      </c>
      <c r="H1752" s="13" t="s">
        <v>1314</v>
      </c>
      <c r="I1752" s="15">
        <v>2</v>
      </c>
      <c r="J1752" s="13" t="s">
        <v>31</v>
      </c>
      <c r="K1752" s="16">
        <v>12768</v>
      </c>
      <c r="L1752" s="24" t="str">
        <f>IF(Orders!$K1752&lt;=50,"Low",IF(Orders!$K1752&gt;=200000,"High","Medium"))</f>
        <v>Medium</v>
      </c>
    </row>
    <row r="1753" spans="1:12" x14ac:dyDescent="0.35">
      <c r="A1753" s="12">
        <v>3805</v>
      </c>
      <c r="B1753" s="17" t="s">
        <v>4533</v>
      </c>
      <c r="C1753" s="18">
        <v>43752</v>
      </c>
      <c r="D1753" s="18">
        <v>43758</v>
      </c>
      <c r="E1753" s="17" t="s">
        <v>19</v>
      </c>
      <c r="F1753" s="17" t="s">
        <v>4534</v>
      </c>
      <c r="G1753" s="19" t="str">
        <f>INDEX(Table12[[#This Row],[State]],MATCH(Orders!F1753,Table12[[#This Row],[Customer ID]],0))</f>
        <v>North Carolina</v>
      </c>
      <c r="H1753" s="17" t="s">
        <v>3739</v>
      </c>
      <c r="I1753" s="19">
        <v>4</v>
      </c>
      <c r="J1753" s="17" t="s">
        <v>70</v>
      </c>
      <c r="K1753" s="10">
        <v>35008</v>
      </c>
      <c r="L1753" s="25" t="str">
        <f>IF(Orders!$K1753&lt;=50,"Low",IF(Orders!$K1753&gt;=200000,"High","Medium"))</f>
        <v>Medium</v>
      </c>
    </row>
    <row r="1754" spans="1:12" x14ac:dyDescent="0.35">
      <c r="A1754" s="11">
        <v>3806</v>
      </c>
      <c r="B1754" s="13" t="s">
        <v>4533</v>
      </c>
      <c r="C1754" s="14">
        <v>43752</v>
      </c>
      <c r="D1754" s="14">
        <v>43758</v>
      </c>
      <c r="E1754" s="13" t="s">
        <v>19</v>
      </c>
      <c r="F1754" s="13" t="s">
        <v>4534</v>
      </c>
      <c r="G1754" s="15" t="str">
        <f>INDEX(Table12[[#This Row],[State]],MATCH(Orders!F1754,Table12[[#This Row],[Customer ID]],0))</f>
        <v>North Carolina</v>
      </c>
      <c r="H1754" s="13" t="s">
        <v>1656</v>
      </c>
      <c r="I1754" s="15">
        <v>1</v>
      </c>
      <c r="J1754" s="13" t="s">
        <v>70</v>
      </c>
      <c r="K1754" s="16">
        <v>39152</v>
      </c>
      <c r="L1754" s="24" t="str">
        <f>IF(Orders!$K1754&lt;=50,"Low",IF(Orders!$K1754&gt;=200000,"High","Medium"))</f>
        <v>Medium</v>
      </c>
    </row>
    <row r="1755" spans="1:12" x14ac:dyDescent="0.35">
      <c r="A1755" s="12">
        <v>9505</v>
      </c>
      <c r="B1755" s="17" t="s">
        <v>4541</v>
      </c>
      <c r="C1755" s="18">
        <v>43752</v>
      </c>
      <c r="D1755" s="18">
        <v>43756</v>
      </c>
      <c r="E1755" s="17" t="s">
        <v>19</v>
      </c>
      <c r="F1755" s="17" t="s">
        <v>3595</v>
      </c>
      <c r="G1755" s="19" t="str">
        <f>INDEX(Table12[[#This Row],[State]],MATCH(Orders!F1755,Table12[[#This Row],[Customer ID]],0))</f>
        <v>New York</v>
      </c>
      <c r="H1755" s="17" t="s">
        <v>531</v>
      </c>
      <c r="I1755" s="19">
        <v>7</v>
      </c>
      <c r="J1755" s="17" t="s">
        <v>31</v>
      </c>
      <c r="K1755" s="10">
        <v>1091.93</v>
      </c>
      <c r="L1755" s="25" t="str">
        <f>IF(Orders!$K1755&lt;=50,"Low",IF(Orders!$K1755&gt;=200000,"High","Medium"))</f>
        <v>Medium</v>
      </c>
    </row>
    <row r="1756" spans="1:12" x14ac:dyDescent="0.35">
      <c r="A1756" s="11">
        <v>9506</v>
      </c>
      <c r="B1756" s="13" t="s">
        <v>4541</v>
      </c>
      <c r="C1756" s="14">
        <v>43752</v>
      </c>
      <c r="D1756" s="14">
        <v>43756</v>
      </c>
      <c r="E1756" s="13" t="s">
        <v>19</v>
      </c>
      <c r="F1756" s="13" t="s">
        <v>3595</v>
      </c>
      <c r="G1756" s="15" t="str">
        <f>INDEX(Table12[[#This Row],[State]],MATCH(Orders!F1756,Table12[[#This Row],[Customer ID]],0))</f>
        <v>New York</v>
      </c>
      <c r="H1756" s="13" t="s">
        <v>1793</v>
      </c>
      <c r="I1756" s="15">
        <v>2</v>
      </c>
      <c r="J1756" s="13" t="s">
        <v>31</v>
      </c>
      <c r="K1756" s="16">
        <v>111.96</v>
      </c>
      <c r="L1756" s="24" t="str">
        <f>IF(Orders!$K1756&lt;=50,"Low",IF(Orders!$K1756&gt;=200000,"High","Medium"))</f>
        <v>Medium</v>
      </c>
    </row>
    <row r="1757" spans="1:12" x14ac:dyDescent="0.35">
      <c r="A1757" s="12">
        <v>9514</v>
      </c>
      <c r="B1757" s="17" t="s">
        <v>4542</v>
      </c>
      <c r="C1757" s="18">
        <v>43752</v>
      </c>
      <c r="D1757" s="18">
        <v>43757</v>
      </c>
      <c r="E1757" s="17" t="s">
        <v>19</v>
      </c>
      <c r="F1757" s="17" t="s">
        <v>525</v>
      </c>
      <c r="G1757" s="19" t="str">
        <f>INDEX(Table12[[#This Row],[State]],MATCH(Orders!F1757,Table12[[#This Row],[Customer ID]],0))</f>
        <v>Wisconsin</v>
      </c>
      <c r="H1757" s="17" t="s">
        <v>2376</v>
      </c>
      <c r="I1757" s="19">
        <v>5</v>
      </c>
      <c r="J1757" s="17" t="s">
        <v>70</v>
      </c>
      <c r="K1757" s="10">
        <v>1649.75</v>
      </c>
      <c r="L1757" s="25" t="str">
        <f>IF(Orders!$K1757&lt;=50,"Low",IF(Orders!$K1757&gt;=200000,"High","Medium"))</f>
        <v>Medium</v>
      </c>
    </row>
    <row r="1758" spans="1:12" x14ac:dyDescent="0.35">
      <c r="A1758" s="11">
        <v>2176</v>
      </c>
      <c r="B1758" s="13" t="s">
        <v>4544</v>
      </c>
      <c r="C1758" s="14">
        <v>43753</v>
      </c>
      <c r="D1758" s="14">
        <v>43759</v>
      </c>
      <c r="E1758" s="13" t="s">
        <v>19</v>
      </c>
      <c r="F1758" s="13" t="s">
        <v>4545</v>
      </c>
      <c r="G1758" s="15" t="str">
        <f>INDEX(Table12[[#This Row],[State]],MATCH(Orders!F1758,Table12[[#This Row],[Customer ID]],0))</f>
        <v>Utah</v>
      </c>
      <c r="H1758" s="13" t="s">
        <v>4548</v>
      </c>
      <c r="I1758" s="15">
        <v>2</v>
      </c>
      <c r="J1758" s="13" t="s">
        <v>31</v>
      </c>
      <c r="K1758" s="16">
        <v>45.68</v>
      </c>
      <c r="L1758" s="24" t="str">
        <f>IF(Orders!$K1758&lt;=50,"Low",IF(Orders!$K1758&gt;=200000,"High","Medium"))</f>
        <v>Low</v>
      </c>
    </row>
    <row r="1759" spans="1:12" x14ac:dyDescent="0.35">
      <c r="A1759" s="12">
        <v>2177</v>
      </c>
      <c r="B1759" s="17" t="s">
        <v>4544</v>
      </c>
      <c r="C1759" s="18">
        <v>43753</v>
      </c>
      <c r="D1759" s="18">
        <v>43759</v>
      </c>
      <c r="E1759" s="17" t="s">
        <v>19</v>
      </c>
      <c r="F1759" s="17" t="s">
        <v>4545</v>
      </c>
      <c r="G1759" s="19" t="str">
        <f>INDEX(Table12[[#This Row],[State]],MATCH(Orders!F1759,Table12[[#This Row],[Customer ID]],0))</f>
        <v>Utah</v>
      </c>
      <c r="H1759" s="17" t="s">
        <v>4550</v>
      </c>
      <c r="I1759" s="19">
        <v>9</v>
      </c>
      <c r="J1759" s="17" t="s">
        <v>70</v>
      </c>
      <c r="K1759" s="10">
        <v>60.12</v>
      </c>
      <c r="L1759" s="25" t="str">
        <f>IF(Orders!$K1759&lt;=50,"Low",IF(Orders!$K1759&gt;=200000,"High","Medium"))</f>
        <v>Medium</v>
      </c>
    </row>
    <row r="1760" spans="1:12" x14ac:dyDescent="0.35">
      <c r="A1760" s="11">
        <v>2178</v>
      </c>
      <c r="B1760" s="13" t="s">
        <v>4544</v>
      </c>
      <c r="C1760" s="14">
        <v>43753</v>
      </c>
      <c r="D1760" s="14">
        <v>43759</v>
      </c>
      <c r="E1760" s="13" t="s">
        <v>19</v>
      </c>
      <c r="F1760" s="13" t="s">
        <v>4545</v>
      </c>
      <c r="G1760" s="15" t="str">
        <f>INDEX(Table12[[#This Row],[State]],MATCH(Orders!F1760,Table12[[#This Row],[Customer ID]],0))</f>
        <v>Utah</v>
      </c>
      <c r="H1760" s="13" t="s">
        <v>4552</v>
      </c>
      <c r="I1760" s="15">
        <v>5</v>
      </c>
      <c r="J1760" s="13" t="s">
        <v>31</v>
      </c>
      <c r="K1760" s="16">
        <v>41.72</v>
      </c>
      <c r="L1760" s="24" t="str">
        <f>IF(Orders!$K1760&lt;=50,"Low",IF(Orders!$K1760&gt;=200000,"High","Medium"))</f>
        <v>Low</v>
      </c>
    </row>
    <row r="1761" spans="1:12" x14ac:dyDescent="0.35">
      <c r="A1761" s="12">
        <v>2179</v>
      </c>
      <c r="B1761" s="17" t="s">
        <v>4544</v>
      </c>
      <c r="C1761" s="18">
        <v>43753</v>
      </c>
      <c r="D1761" s="18">
        <v>43759</v>
      </c>
      <c r="E1761" s="17" t="s">
        <v>19</v>
      </c>
      <c r="F1761" s="17" t="s">
        <v>4545</v>
      </c>
      <c r="G1761" s="19" t="str">
        <f>INDEX(Table12[[#This Row],[State]],MATCH(Orders!F1761,Table12[[#This Row],[Customer ID]],0))</f>
        <v>Utah</v>
      </c>
      <c r="H1761" s="17" t="s">
        <v>4554</v>
      </c>
      <c r="I1761" s="19">
        <v>8</v>
      </c>
      <c r="J1761" s="17" t="s">
        <v>31</v>
      </c>
      <c r="K1761" s="10">
        <v>71.599999999999994</v>
      </c>
      <c r="L1761" s="25" t="str">
        <f>IF(Orders!$K1761&lt;=50,"Low",IF(Orders!$K1761&gt;=200000,"High","Medium"))</f>
        <v>Medium</v>
      </c>
    </row>
    <row r="1762" spans="1:12" x14ac:dyDescent="0.35">
      <c r="A1762" s="11">
        <v>2519</v>
      </c>
      <c r="B1762" s="13" t="s">
        <v>4556</v>
      </c>
      <c r="C1762" s="14">
        <v>43753</v>
      </c>
      <c r="D1762" s="14">
        <v>43759</v>
      </c>
      <c r="E1762" s="13" t="s">
        <v>19</v>
      </c>
      <c r="F1762" s="13" t="s">
        <v>4557</v>
      </c>
      <c r="G1762" s="15" t="str">
        <f>INDEX(Table12[[#This Row],[State]],MATCH(Orders!F1762,Table12[[#This Row],[Customer ID]],0))</f>
        <v>Oklahoma</v>
      </c>
      <c r="H1762" s="13" t="s">
        <v>3550</v>
      </c>
      <c r="I1762" s="15">
        <v>7</v>
      </c>
      <c r="J1762" s="13" t="s">
        <v>70</v>
      </c>
      <c r="K1762" s="16">
        <v>20.16</v>
      </c>
      <c r="L1762" s="24" t="str">
        <f>IF(Orders!$K1762&lt;=50,"Low",IF(Orders!$K1762&gt;=200000,"High","Medium"))</f>
        <v>Low</v>
      </c>
    </row>
    <row r="1763" spans="1:12" x14ac:dyDescent="0.35">
      <c r="A1763" s="12">
        <v>2520</v>
      </c>
      <c r="B1763" s="17" t="s">
        <v>4556</v>
      </c>
      <c r="C1763" s="18">
        <v>43753</v>
      </c>
      <c r="D1763" s="18">
        <v>43759</v>
      </c>
      <c r="E1763" s="17" t="s">
        <v>19</v>
      </c>
      <c r="F1763" s="17" t="s">
        <v>4557</v>
      </c>
      <c r="G1763" s="19" t="str">
        <f>INDEX(Table12[[#This Row],[State]],MATCH(Orders!F1763,Table12[[#This Row],[Customer ID]],0))</f>
        <v>Oklahoma</v>
      </c>
      <c r="H1763" s="17" t="s">
        <v>504</v>
      </c>
      <c r="I1763" s="19">
        <v>6</v>
      </c>
      <c r="J1763" s="17" t="s">
        <v>31</v>
      </c>
      <c r="K1763" s="10">
        <v>29.46</v>
      </c>
      <c r="L1763" s="25" t="str">
        <f>IF(Orders!$K1763&lt;=50,"Low",IF(Orders!$K1763&gt;=200000,"High","Medium"))</f>
        <v>Low</v>
      </c>
    </row>
    <row r="1764" spans="1:12" x14ac:dyDescent="0.35">
      <c r="A1764" s="11">
        <v>2521</v>
      </c>
      <c r="B1764" s="13" t="s">
        <v>4556</v>
      </c>
      <c r="C1764" s="14">
        <v>43753</v>
      </c>
      <c r="D1764" s="14">
        <v>43759</v>
      </c>
      <c r="E1764" s="13" t="s">
        <v>19</v>
      </c>
      <c r="F1764" s="13" t="s">
        <v>4557</v>
      </c>
      <c r="G1764" s="15" t="str">
        <f>INDEX(Table12[[#This Row],[State]],MATCH(Orders!F1764,Table12[[#This Row],[Customer ID]],0))</f>
        <v>Oklahoma</v>
      </c>
      <c r="H1764" s="13" t="s">
        <v>4559</v>
      </c>
      <c r="I1764" s="15">
        <v>3</v>
      </c>
      <c r="J1764" s="13" t="s">
        <v>70</v>
      </c>
      <c r="K1764" s="16">
        <v>868.59</v>
      </c>
      <c r="L1764" s="24" t="str">
        <f>IF(Orders!$K1764&lt;=50,"Low",IF(Orders!$K1764&gt;=200000,"High","Medium"))</f>
        <v>Medium</v>
      </c>
    </row>
    <row r="1765" spans="1:12" x14ac:dyDescent="0.35">
      <c r="A1765" s="12">
        <v>2522</v>
      </c>
      <c r="B1765" s="17" t="s">
        <v>4556</v>
      </c>
      <c r="C1765" s="18">
        <v>43753</v>
      </c>
      <c r="D1765" s="18">
        <v>43759</v>
      </c>
      <c r="E1765" s="17" t="s">
        <v>19</v>
      </c>
      <c r="F1765" s="17" t="s">
        <v>4557</v>
      </c>
      <c r="G1765" s="19" t="str">
        <f>INDEX(Table12[[#This Row],[State]],MATCH(Orders!F1765,Table12[[#This Row],[Customer ID]],0))</f>
        <v>Oklahoma</v>
      </c>
      <c r="H1765" s="17" t="s">
        <v>4561</v>
      </c>
      <c r="I1765" s="19">
        <v>2</v>
      </c>
      <c r="J1765" s="17" t="s">
        <v>31</v>
      </c>
      <c r="K1765" s="10">
        <v>12.96</v>
      </c>
      <c r="L1765" s="25" t="str">
        <f>IF(Orders!$K1765&lt;=50,"Low",IF(Orders!$K1765&gt;=200000,"High","Medium"))</f>
        <v>Low</v>
      </c>
    </row>
    <row r="1766" spans="1:12" x14ac:dyDescent="0.35">
      <c r="A1766" s="11">
        <v>2523</v>
      </c>
      <c r="B1766" s="13" t="s">
        <v>4556</v>
      </c>
      <c r="C1766" s="14">
        <v>43753</v>
      </c>
      <c r="D1766" s="14">
        <v>43759</v>
      </c>
      <c r="E1766" s="13" t="s">
        <v>19</v>
      </c>
      <c r="F1766" s="13" t="s">
        <v>4557</v>
      </c>
      <c r="G1766" s="15" t="str">
        <f>INDEX(Table12[[#This Row],[State]],MATCH(Orders!F1766,Table12[[#This Row],[Customer ID]],0))</f>
        <v>Oklahoma</v>
      </c>
      <c r="H1766" s="13" t="s">
        <v>3642</v>
      </c>
      <c r="I1766" s="15">
        <v>1</v>
      </c>
      <c r="J1766" s="13" t="s">
        <v>31</v>
      </c>
      <c r="K1766" s="16">
        <v>5.5</v>
      </c>
      <c r="L1766" s="24" t="str">
        <f>IF(Orders!$K1766&lt;=50,"Low",IF(Orders!$K1766&gt;=200000,"High","Medium"))</f>
        <v>Low</v>
      </c>
    </row>
    <row r="1767" spans="1:12" x14ac:dyDescent="0.35">
      <c r="A1767" s="12">
        <v>2524</v>
      </c>
      <c r="B1767" s="17" t="s">
        <v>4556</v>
      </c>
      <c r="C1767" s="18">
        <v>43753</v>
      </c>
      <c r="D1767" s="18">
        <v>43759</v>
      </c>
      <c r="E1767" s="17" t="s">
        <v>19</v>
      </c>
      <c r="F1767" s="17" t="s">
        <v>4557</v>
      </c>
      <c r="G1767" s="19" t="str">
        <f>INDEX(Table12[[#This Row],[State]],MATCH(Orders!F1767,Table12[[#This Row],[Customer ID]],0))</f>
        <v>Oklahoma</v>
      </c>
      <c r="H1767" s="17" t="s">
        <v>4194</v>
      </c>
      <c r="I1767" s="19">
        <v>4</v>
      </c>
      <c r="J1767" s="17" t="s">
        <v>31</v>
      </c>
      <c r="K1767" s="10">
        <v>121.6</v>
      </c>
      <c r="L1767" s="25" t="str">
        <f>IF(Orders!$K1767&lt;=50,"Low",IF(Orders!$K1767&gt;=200000,"High","Medium"))</f>
        <v>Medium</v>
      </c>
    </row>
    <row r="1768" spans="1:12" x14ac:dyDescent="0.35">
      <c r="A1768" s="11">
        <v>3695</v>
      </c>
      <c r="B1768" s="13" t="s">
        <v>4563</v>
      </c>
      <c r="C1768" s="14">
        <v>43753</v>
      </c>
      <c r="D1768" s="14">
        <v>43758</v>
      </c>
      <c r="E1768" s="13" t="s">
        <v>19</v>
      </c>
      <c r="F1768" s="13" t="s">
        <v>1486</v>
      </c>
      <c r="G1768" s="15" t="str">
        <f>INDEX(Table12[[#This Row],[State]],MATCH(Orders!F1768,Table12[[#This Row],[Customer ID]],0))</f>
        <v>Virginia</v>
      </c>
      <c r="H1768" s="13" t="s">
        <v>2652</v>
      </c>
      <c r="I1768" s="15">
        <v>7</v>
      </c>
      <c r="J1768" s="13" t="s">
        <v>31</v>
      </c>
      <c r="K1768" s="16">
        <v>232.96</v>
      </c>
      <c r="L1768" s="24" t="str">
        <f>IF(Orders!$K1768&lt;=50,"Low",IF(Orders!$K1768&gt;=200000,"High","Medium"))</f>
        <v>Medium</v>
      </c>
    </row>
    <row r="1769" spans="1:12" x14ac:dyDescent="0.35">
      <c r="A1769" s="12">
        <v>3696</v>
      </c>
      <c r="B1769" s="17" t="s">
        <v>4563</v>
      </c>
      <c r="C1769" s="18">
        <v>43753</v>
      </c>
      <c r="D1769" s="18">
        <v>43758</v>
      </c>
      <c r="E1769" s="17" t="s">
        <v>19</v>
      </c>
      <c r="F1769" s="17" t="s">
        <v>1486</v>
      </c>
      <c r="G1769" s="19" t="str">
        <f>INDEX(Table12[[#This Row],[State]],MATCH(Orders!F1769,Table12[[#This Row],[Customer ID]],0))</f>
        <v>Virginia</v>
      </c>
      <c r="H1769" s="17" t="s">
        <v>1425</v>
      </c>
      <c r="I1769" s="19">
        <v>6</v>
      </c>
      <c r="J1769" s="17" t="s">
        <v>31</v>
      </c>
      <c r="K1769" s="10">
        <v>66.540000000000006</v>
      </c>
      <c r="L1769" s="25" t="str">
        <f>IF(Orders!$K1769&lt;=50,"Low",IF(Orders!$K1769&gt;=200000,"High","Medium"))</f>
        <v>Medium</v>
      </c>
    </row>
    <row r="1770" spans="1:12" x14ac:dyDescent="0.35">
      <c r="A1770" s="11">
        <v>3697</v>
      </c>
      <c r="B1770" s="13" t="s">
        <v>4563</v>
      </c>
      <c r="C1770" s="14">
        <v>43753</v>
      </c>
      <c r="D1770" s="14">
        <v>43758</v>
      </c>
      <c r="E1770" s="13" t="s">
        <v>19</v>
      </c>
      <c r="F1770" s="13" t="s">
        <v>1486</v>
      </c>
      <c r="G1770" s="15" t="str">
        <f>INDEX(Table12[[#This Row],[State]],MATCH(Orders!F1770,Table12[[#This Row],[Customer ID]],0))</f>
        <v>Virginia</v>
      </c>
      <c r="H1770" s="13" t="s">
        <v>4564</v>
      </c>
      <c r="I1770" s="15">
        <v>3</v>
      </c>
      <c r="J1770" s="13" t="s">
        <v>31</v>
      </c>
      <c r="K1770" s="16">
        <v>43.26</v>
      </c>
      <c r="L1770" s="24" t="str">
        <f>IF(Orders!$K1770&lt;=50,"Low",IF(Orders!$K1770&gt;=200000,"High","Medium"))</f>
        <v>Low</v>
      </c>
    </row>
    <row r="1771" spans="1:12" x14ac:dyDescent="0.35">
      <c r="A1771" s="12">
        <v>7317</v>
      </c>
      <c r="B1771" s="17" t="s">
        <v>4566</v>
      </c>
      <c r="C1771" s="18">
        <v>43754</v>
      </c>
      <c r="D1771" s="18">
        <v>43758</v>
      </c>
      <c r="E1771" s="17" t="s">
        <v>19</v>
      </c>
      <c r="F1771" s="17" t="s">
        <v>1784</v>
      </c>
      <c r="G1771" s="19" t="str">
        <f>INDEX(Table12[[#This Row],[State]],MATCH(Orders!F1771,Table12[[#This Row],[Customer ID]],0))</f>
        <v>New York</v>
      </c>
      <c r="H1771" s="17" t="s">
        <v>3797</v>
      </c>
      <c r="I1771" s="19">
        <v>1</v>
      </c>
      <c r="J1771" s="17" t="s">
        <v>31</v>
      </c>
      <c r="K1771" s="10">
        <v>142182</v>
      </c>
      <c r="L1771" s="25" t="str">
        <f>IF(Orders!$K1771&lt;=50,"Low",IF(Orders!$K1771&gt;=200000,"High","Medium"))</f>
        <v>Medium</v>
      </c>
    </row>
    <row r="1772" spans="1:12" x14ac:dyDescent="0.35">
      <c r="A1772" s="11">
        <v>1499</v>
      </c>
      <c r="B1772" s="13" t="s">
        <v>4567</v>
      </c>
      <c r="C1772" s="14">
        <v>43755</v>
      </c>
      <c r="D1772" s="14">
        <v>43758</v>
      </c>
      <c r="E1772" s="13" t="s">
        <v>38</v>
      </c>
      <c r="F1772" s="13" t="s">
        <v>3162</v>
      </c>
      <c r="G1772" s="15" t="str">
        <f>INDEX(Table12[[#This Row],[State]],MATCH(Orders!F1772,Table12[[#This Row],[Customer ID]],0))</f>
        <v>California</v>
      </c>
      <c r="H1772" s="13" t="s">
        <v>4568</v>
      </c>
      <c r="I1772" s="15">
        <v>5</v>
      </c>
      <c r="J1772" s="13" t="s">
        <v>31</v>
      </c>
      <c r="K1772" s="16">
        <v>18.16</v>
      </c>
      <c r="L1772" s="24" t="str">
        <f>IF(Orders!$K1772&lt;=50,"Low",IF(Orders!$K1772&gt;=200000,"High","Medium"))</f>
        <v>Low</v>
      </c>
    </row>
    <row r="1773" spans="1:12" x14ac:dyDescent="0.35">
      <c r="A1773" s="12">
        <v>8371</v>
      </c>
      <c r="B1773" s="17" t="s">
        <v>4570</v>
      </c>
      <c r="C1773" s="18">
        <v>43755</v>
      </c>
      <c r="D1773" s="18">
        <v>43759</v>
      </c>
      <c r="E1773" s="17" t="s">
        <v>19</v>
      </c>
      <c r="F1773" s="17" t="s">
        <v>794</v>
      </c>
      <c r="G1773" s="19" t="str">
        <f>INDEX(Table12[[#This Row],[State]],MATCH(Orders!F1773,Table12[[#This Row],[Customer ID]],0))</f>
        <v>California</v>
      </c>
      <c r="H1773" s="17" t="s">
        <v>3818</v>
      </c>
      <c r="I1773" s="19">
        <v>2</v>
      </c>
      <c r="J1773" s="17" t="s">
        <v>31</v>
      </c>
      <c r="K1773" s="10">
        <v>120666</v>
      </c>
      <c r="L1773" s="25" t="str">
        <f>IF(Orders!$K1773&lt;=50,"Low",IF(Orders!$K1773&gt;=200000,"High","Medium"))</f>
        <v>Medium</v>
      </c>
    </row>
    <row r="1774" spans="1:12" x14ac:dyDescent="0.35">
      <c r="A1774" s="11">
        <v>8890</v>
      </c>
      <c r="B1774" s="13" t="s">
        <v>4571</v>
      </c>
      <c r="C1774" s="14">
        <v>43755</v>
      </c>
      <c r="D1774" s="14">
        <v>43759</v>
      </c>
      <c r="E1774" s="13" t="s">
        <v>94</v>
      </c>
      <c r="F1774" s="13" t="s">
        <v>4572</v>
      </c>
      <c r="G1774" s="15" t="str">
        <f>INDEX(Table12[[#This Row],[State]],MATCH(Orders!F1774,Table12[[#This Row],[Customer ID]],0))</f>
        <v>Missouri</v>
      </c>
      <c r="H1774" s="13" t="s">
        <v>4574</v>
      </c>
      <c r="I1774" s="15">
        <v>3</v>
      </c>
      <c r="J1774" s="13" t="s">
        <v>70</v>
      </c>
      <c r="K1774" s="16">
        <v>449.97</v>
      </c>
      <c r="L1774" s="24" t="str">
        <f>IF(Orders!$K1774&lt;=50,"Low",IF(Orders!$K1774&gt;=200000,"High","Medium"))</f>
        <v>Medium</v>
      </c>
    </row>
    <row r="1775" spans="1:12" x14ac:dyDescent="0.35">
      <c r="A1775" s="12">
        <v>8891</v>
      </c>
      <c r="B1775" s="17" t="s">
        <v>4571</v>
      </c>
      <c r="C1775" s="18">
        <v>43755</v>
      </c>
      <c r="D1775" s="18">
        <v>43759</v>
      </c>
      <c r="E1775" s="17" t="s">
        <v>94</v>
      </c>
      <c r="F1775" s="17" t="s">
        <v>4572</v>
      </c>
      <c r="G1775" s="19" t="str">
        <f>INDEX(Table12[[#This Row],[State]],MATCH(Orders!F1775,Table12[[#This Row],[Customer ID]],0))</f>
        <v>Missouri</v>
      </c>
      <c r="H1775" s="17" t="s">
        <v>4576</v>
      </c>
      <c r="I1775" s="19">
        <v>7</v>
      </c>
      <c r="J1775" s="17" t="s">
        <v>31</v>
      </c>
      <c r="K1775" s="10">
        <v>1927.59</v>
      </c>
      <c r="L1775" s="25" t="str">
        <f>IF(Orders!$K1775&lt;=50,"Low",IF(Orders!$K1775&gt;=200000,"High","Medium"))</f>
        <v>Medium</v>
      </c>
    </row>
    <row r="1776" spans="1:12" x14ac:dyDescent="0.35">
      <c r="A1776" s="11">
        <v>9201</v>
      </c>
      <c r="B1776" s="13" t="s">
        <v>4578</v>
      </c>
      <c r="C1776" s="14">
        <v>43755</v>
      </c>
      <c r="D1776" s="14">
        <v>43758</v>
      </c>
      <c r="E1776" s="13" t="s">
        <v>38</v>
      </c>
      <c r="F1776" s="13" t="s">
        <v>1851</v>
      </c>
      <c r="G1776" s="15" t="str">
        <f>INDEX(Table12[[#This Row],[State]],MATCH(Orders!F1776,Table12[[#This Row],[Customer ID]],0))</f>
        <v>New Jersey</v>
      </c>
      <c r="H1776" s="13" t="s">
        <v>3464</v>
      </c>
      <c r="I1776" s="15">
        <v>1</v>
      </c>
      <c r="J1776" s="13" t="s">
        <v>70</v>
      </c>
      <c r="K1776" s="16">
        <v>120.98</v>
      </c>
      <c r="L1776" s="24" t="str">
        <f>IF(Orders!$K1776&lt;=50,"Low",IF(Orders!$K1776&gt;=200000,"High","Medium"))</f>
        <v>Medium</v>
      </c>
    </row>
    <row r="1777" spans="1:12" x14ac:dyDescent="0.35">
      <c r="A1777" s="12">
        <v>9202</v>
      </c>
      <c r="B1777" s="17" t="s">
        <v>4578</v>
      </c>
      <c r="C1777" s="18">
        <v>43755</v>
      </c>
      <c r="D1777" s="18">
        <v>43758</v>
      </c>
      <c r="E1777" s="17" t="s">
        <v>38</v>
      </c>
      <c r="F1777" s="17" t="s">
        <v>1851</v>
      </c>
      <c r="G1777" s="19" t="str">
        <f>INDEX(Table12[[#This Row],[State]],MATCH(Orders!F1777,Table12[[#This Row],[Customer ID]],0))</f>
        <v>New Jersey</v>
      </c>
      <c r="H1777" s="17" t="s">
        <v>1546</v>
      </c>
      <c r="I1777" s="19">
        <v>1</v>
      </c>
      <c r="J1777" s="17" t="s">
        <v>70</v>
      </c>
      <c r="K1777" s="10">
        <v>315.98</v>
      </c>
      <c r="L1777" s="25" t="str">
        <f>IF(Orders!$K1777&lt;=50,"Low",IF(Orders!$K1777&gt;=200000,"High","Medium"))</f>
        <v>Medium</v>
      </c>
    </row>
    <row r="1778" spans="1:12" x14ac:dyDescent="0.35">
      <c r="A1778" s="11">
        <v>2886</v>
      </c>
      <c r="B1778" s="13" t="s">
        <v>4579</v>
      </c>
      <c r="C1778" s="14">
        <v>43756</v>
      </c>
      <c r="D1778" s="14">
        <v>43760</v>
      </c>
      <c r="E1778" s="13" t="s">
        <v>19</v>
      </c>
      <c r="F1778" s="13" t="s">
        <v>4505</v>
      </c>
      <c r="G1778" s="15" t="str">
        <f>INDEX(Table12[[#This Row],[State]],MATCH(Orders!F1778,Table12[[#This Row],[Customer ID]],0))</f>
        <v>Arizona</v>
      </c>
      <c r="H1778" s="13" t="s">
        <v>4264</v>
      </c>
      <c r="I1778" s="15">
        <v>5</v>
      </c>
      <c r="J1778" s="13" t="s">
        <v>31</v>
      </c>
      <c r="K1778" s="16">
        <v>307.92</v>
      </c>
      <c r="L1778" s="24" t="str">
        <f>IF(Orders!$K1778&lt;=50,"Low",IF(Orders!$K1778&gt;=200000,"High","Medium"))</f>
        <v>Medium</v>
      </c>
    </row>
    <row r="1779" spans="1:12" x14ac:dyDescent="0.35">
      <c r="A1779" s="12">
        <v>513</v>
      </c>
      <c r="B1779" s="17" t="s">
        <v>4581</v>
      </c>
      <c r="C1779" s="18">
        <v>43758</v>
      </c>
      <c r="D1779" s="18">
        <v>43761</v>
      </c>
      <c r="E1779" s="17" t="s">
        <v>38</v>
      </c>
      <c r="F1779" s="17" t="s">
        <v>4582</v>
      </c>
      <c r="G1779" s="19" t="str">
        <f>INDEX(Table12[[#This Row],[State]],MATCH(Orders!F1779,Table12[[#This Row],[Customer ID]],0))</f>
        <v>Ohio</v>
      </c>
      <c r="H1779" s="17" t="s">
        <v>4584</v>
      </c>
      <c r="I1779" s="19">
        <v>3</v>
      </c>
      <c r="J1779" s="17" t="s">
        <v>31</v>
      </c>
      <c r="K1779" s="10">
        <v>7152</v>
      </c>
      <c r="L1779" s="25" t="str">
        <f>IF(Orders!$K1779&lt;=50,"Low",IF(Orders!$K1779&gt;=200000,"High","Medium"))</f>
        <v>Medium</v>
      </c>
    </row>
    <row r="1780" spans="1:12" x14ac:dyDescent="0.35">
      <c r="A1780" s="11">
        <v>6206</v>
      </c>
      <c r="B1780" s="13" t="s">
        <v>4586</v>
      </c>
      <c r="C1780" s="14">
        <v>43758</v>
      </c>
      <c r="D1780" s="14">
        <v>43762</v>
      </c>
      <c r="E1780" s="13" t="s">
        <v>94</v>
      </c>
      <c r="F1780" s="13" t="s">
        <v>4329</v>
      </c>
      <c r="G1780" s="15" t="str">
        <f>INDEX(Table12[[#This Row],[State]],MATCH(Orders!F1780,Table12[[#This Row],[Customer ID]],0))</f>
        <v>Texas</v>
      </c>
      <c r="H1780" s="13" t="s">
        <v>4587</v>
      </c>
      <c r="I1780" s="15">
        <v>7</v>
      </c>
      <c r="J1780" s="13" t="s">
        <v>70</v>
      </c>
      <c r="K1780" s="16">
        <v>51016</v>
      </c>
      <c r="L1780" s="24" t="str">
        <f>IF(Orders!$K1780&lt;=50,"Low",IF(Orders!$K1780&gt;=200000,"High","Medium"))</f>
        <v>Medium</v>
      </c>
    </row>
    <row r="1781" spans="1:12" x14ac:dyDescent="0.35">
      <c r="A1781" s="12">
        <v>6207</v>
      </c>
      <c r="B1781" s="17" t="s">
        <v>4586</v>
      </c>
      <c r="C1781" s="18">
        <v>43758</v>
      </c>
      <c r="D1781" s="18">
        <v>43762</v>
      </c>
      <c r="E1781" s="17" t="s">
        <v>94</v>
      </c>
      <c r="F1781" s="17" t="s">
        <v>4329</v>
      </c>
      <c r="G1781" s="19" t="str">
        <f>INDEX(Table12[[#This Row],[State]],MATCH(Orders!F1781,Table12[[#This Row],[Customer ID]],0))</f>
        <v>Texas</v>
      </c>
      <c r="H1781" s="17" t="s">
        <v>1296</v>
      </c>
      <c r="I1781" s="19">
        <v>4</v>
      </c>
      <c r="J1781" s="17" t="s">
        <v>31</v>
      </c>
      <c r="K1781" s="10">
        <v>25248</v>
      </c>
      <c r="L1781" s="25" t="str">
        <f>IF(Orders!$K1781&lt;=50,"Low",IF(Orders!$K1781&gt;=200000,"High","Medium"))</f>
        <v>Medium</v>
      </c>
    </row>
    <row r="1782" spans="1:12" x14ac:dyDescent="0.35">
      <c r="A1782" s="11">
        <v>6208</v>
      </c>
      <c r="B1782" s="13" t="s">
        <v>4586</v>
      </c>
      <c r="C1782" s="14">
        <v>43758</v>
      </c>
      <c r="D1782" s="14">
        <v>43762</v>
      </c>
      <c r="E1782" s="13" t="s">
        <v>94</v>
      </c>
      <c r="F1782" s="13" t="s">
        <v>4329</v>
      </c>
      <c r="G1782" s="15" t="str">
        <f>INDEX(Table12[[#This Row],[State]],MATCH(Orders!F1782,Table12[[#This Row],[Customer ID]],0))</f>
        <v>Texas</v>
      </c>
      <c r="H1782" s="13" t="s">
        <v>3862</v>
      </c>
      <c r="I1782" s="15">
        <v>1</v>
      </c>
      <c r="J1782" s="13" t="s">
        <v>31</v>
      </c>
      <c r="K1782" s="16">
        <v>56686</v>
      </c>
      <c r="L1782" s="24" t="str">
        <f>IF(Orders!$K1782&lt;=50,"Low",IF(Orders!$K1782&gt;=200000,"High","Medium"))</f>
        <v>Medium</v>
      </c>
    </row>
    <row r="1783" spans="1:12" x14ac:dyDescent="0.35">
      <c r="A1783" s="12">
        <v>6219</v>
      </c>
      <c r="B1783" s="17" t="s">
        <v>4589</v>
      </c>
      <c r="C1783" s="18">
        <v>43758</v>
      </c>
      <c r="D1783" s="18">
        <v>43764</v>
      </c>
      <c r="E1783" s="17" t="s">
        <v>19</v>
      </c>
      <c r="F1783" s="17" t="s">
        <v>3167</v>
      </c>
      <c r="G1783" s="19" t="str">
        <f>INDEX(Table12[[#This Row],[State]],MATCH(Orders!F1783,Table12[[#This Row],[Customer ID]],0))</f>
        <v>Michigan</v>
      </c>
      <c r="H1783" s="17" t="s">
        <v>4591</v>
      </c>
      <c r="I1783" s="19">
        <v>6</v>
      </c>
      <c r="J1783" s="17" t="s">
        <v>31</v>
      </c>
      <c r="K1783" s="10">
        <v>125.7</v>
      </c>
      <c r="L1783" s="25" t="str">
        <f>IF(Orders!$K1783&lt;=50,"Low",IF(Orders!$K1783&gt;=200000,"High","Medium"))</f>
        <v>Medium</v>
      </c>
    </row>
    <row r="1784" spans="1:12" x14ac:dyDescent="0.35">
      <c r="A1784" s="11">
        <v>6220</v>
      </c>
      <c r="B1784" s="13" t="s">
        <v>4589</v>
      </c>
      <c r="C1784" s="14">
        <v>43758</v>
      </c>
      <c r="D1784" s="14">
        <v>43764</v>
      </c>
      <c r="E1784" s="13" t="s">
        <v>19</v>
      </c>
      <c r="F1784" s="13" t="s">
        <v>3167</v>
      </c>
      <c r="G1784" s="15" t="str">
        <f>INDEX(Table12[[#This Row],[State]],MATCH(Orders!F1784,Table12[[#This Row],[Customer ID]],0))</f>
        <v>Michigan</v>
      </c>
      <c r="H1784" s="13" t="s">
        <v>746</v>
      </c>
      <c r="I1784" s="15">
        <v>2</v>
      </c>
      <c r="J1784" s="13" t="s">
        <v>31</v>
      </c>
      <c r="K1784" s="16">
        <v>191.98</v>
      </c>
      <c r="L1784" s="24" t="str">
        <f>IF(Orders!$K1784&lt;=50,"Low",IF(Orders!$K1784&gt;=200000,"High","Medium"))</f>
        <v>Medium</v>
      </c>
    </row>
    <row r="1785" spans="1:12" x14ac:dyDescent="0.35">
      <c r="A1785" s="12">
        <v>6221</v>
      </c>
      <c r="B1785" s="17" t="s">
        <v>4589</v>
      </c>
      <c r="C1785" s="18">
        <v>43758</v>
      </c>
      <c r="D1785" s="18">
        <v>43764</v>
      </c>
      <c r="E1785" s="17" t="s">
        <v>19</v>
      </c>
      <c r="F1785" s="17" t="s">
        <v>3167</v>
      </c>
      <c r="G1785" s="19" t="str">
        <f>INDEX(Table12[[#This Row],[State]],MATCH(Orders!F1785,Table12[[#This Row],[Customer ID]],0))</f>
        <v>Michigan</v>
      </c>
      <c r="H1785" s="17" t="s">
        <v>1548</v>
      </c>
      <c r="I1785" s="19">
        <v>7</v>
      </c>
      <c r="J1785" s="17" t="s">
        <v>31</v>
      </c>
      <c r="K1785" s="10">
        <v>20.86</v>
      </c>
      <c r="L1785" s="25" t="str">
        <f>IF(Orders!$K1785&lt;=50,"Low",IF(Orders!$K1785&gt;=200000,"High","Medium"))</f>
        <v>Low</v>
      </c>
    </row>
    <row r="1786" spans="1:12" x14ac:dyDescent="0.35">
      <c r="A1786" s="11">
        <v>6611</v>
      </c>
      <c r="B1786" s="13" t="s">
        <v>4593</v>
      </c>
      <c r="C1786" s="14">
        <v>43758</v>
      </c>
      <c r="D1786" s="14">
        <v>43760</v>
      </c>
      <c r="E1786" s="13" t="s">
        <v>38</v>
      </c>
      <c r="F1786" s="13" t="s">
        <v>4594</v>
      </c>
      <c r="G1786" s="15" t="str">
        <f>INDEX(Table12[[#This Row],[State]],MATCH(Orders!F1786,Table12[[#This Row],[Customer ID]],0))</f>
        <v>California</v>
      </c>
      <c r="H1786" s="13" t="s">
        <v>3006</v>
      </c>
      <c r="I1786" s="15">
        <v>3</v>
      </c>
      <c r="J1786" s="13" t="s">
        <v>70</v>
      </c>
      <c r="K1786" s="16">
        <v>19296</v>
      </c>
      <c r="L1786" s="24" t="str">
        <f>IF(Orders!$K1786&lt;=50,"Low",IF(Orders!$K1786&gt;=200000,"High","Medium"))</f>
        <v>Medium</v>
      </c>
    </row>
    <row r="1787" spans="1:12" x14ac:dyDescent="0.35">
      <c r="A1787" s="12">
        <v>8086</v>
      </c>
      <c r="B1787" s="17" t="s">
        <v>4596</v>
      </c>
      <c r="C1787" s="18">
        <v>43758</v>
      </c>
      <c r="D1787" s="18">
        <v>43764</v>
      </c>
      <c r="E1787" s="17" t="s">
        <v>19</v>
      </c>
      <c r="F1787" s="17" t="s">
        <v>664</v>
      </c>
      <c r="G1787" s="19" t="str">
        <f>INDEX(Table12[[#This Row],[State]],MATCH(Orders!F1787,Table12[[#This Row],[Customer ID]],0))</f>
        <v>Virginia</v>
      </c>
      <c r="H1787" s="17" t="s">
        <v>3856</v>
      </c>
      <c r="I1787" s="19">
        <v>5</v>
      </c>
      <c r="J1787" s="17" t="s">
        <v>31</v>
      </c>
      <c r="K1787" s="10">
        <v>61.1</v>
      </c>
      <c r="L1787" s="25" t="str">
        <f>IF(Orders!$K1787&lt;=50,"Low",IF(Orders!$K1787&gt;=200000,"High","Medium"))</f>
        <v>Medium</v>
      </c>
    </row>
    <row r="1788" spans="1:12" x14ac:dyDescent="0.35">
      <c r="A1788" s="11">
        <v>8273</v>
      </c>
      <c r="B1788" s="13" t="s">
        <v>4597</v>
      </c>
      <c r="C1788" s="14">
        <v>43758</v>
      </c>
      <c r="D1788" s="14">
        <v>43763</v>
      </c>
      <c r="E1788" s="13" t="s">
        <v>19</v>
      </c>
      <c r="F1788" s="13" t="s">
        <v>1070</v>
      </c>
      <c r="G1788" s="15" t="str">
        <f>INDEX(Table12[[#This Row],[State]],MATCH(Orders!F1788,Table12[[#This Row],[Customer ID]],0))</f>
        <v>California</v>
      </c>
      <c r="H1788" s="13" t="s">
        <v>617</v>
      </c>
      <c r="I1788" s="15">
        <v>4</v>
      </c>
      <c r="J1788" s="13" t="s">
        <v>31</v>
      </c>
      <c r="K1788" s="16">
        <v>387136</v>
      </c>
      <c r="L1788" s="24" t="str">
        <f>IF(Orders!$K1788&lt;=50,"Low",IF(Orders!$K1788&gt;=200000,"High","Medium"))</f>
        <v>High</v>
      </c>
    </row>
    <row r="1789" spans="1:12" x14ac:dyDescent="0.35">
      <c r="A1789" s="12">
        <v>367</v>
      </c>
      <c r="B1789" s="17" t="s">
        <v>4599</v>
      </c>
      <c r="C1789" s="18">
        <v>43759</v>
      </c>
      <c r="D1789" s="18">
        <v>43759</v>
      </c>
      <c r="E1789" s="17" t="s">
        <v>208</v>
      </c>
      <c r="F1789" s="17" t="s">
        <v>2062</v>
      </c>
      <c r="G1789" s="19" t="str">
        <f>INDEX(Table12[[#This Row],[State]],MATCH(Orders!F1789,Table12[[#This Row],[Customer ID]],0))</f>
        <v>Connecticut</v>
      </c>
      <c r="H1789" s="17" t="s">
        <v>612</v>
      </c>
      <c r="I1789" s="19">
        <v>4</v>
      </c>
      <c r="J1789" s="17" t="s">
        <v>70</v>
      </c>
      <c r="K1789" s="10">
        <v>23.2</v>
      </c>
      <c r="L1789" s="25" t="str">
        <f>IF(Orders!$K1789&lt;=50,"Low",IF(Orders!$K1789&gt;=200000,"High","Medium"))</f>
        <v>Low</v>
      </c>
    </row>
    <row r="1790" spans="1:12" x14ac:dyDescent="0.35">
      <c r="A1790" s="11">
        <v>368</v>
      </c>
      <c r="B1790" s="13" t="s">
        <v>4599</v>
      </c>
      <c r="C1790" s="14">
        <v>43759</v>
      </c>
      <c r="D1790" s="14">
        <v>43759</v>
      </c>
      <c r="E1790" s="13" t="s">
        <v>208</v>
      </c>
      <c r="F1790" s="13" t="s">
        <v>2062</v>
      </c>
      <c r="G1790" s="15" t="str">
        <f>INDEX(Table12[[#This Row],[State]],MATCH(Orders!F1790,Table12[[#This Row],[Customer ID]],0))</f>
        <v>Connecticut</v>
      </c>
      <c r="H1790" s="13" t="s">
        <v>4601</v>
      </c>
      <c r="I1790" s="15">
        <v>2</v>
      </c>
      <c r="J1790" s="13" t="s">
        <v>31</v>
      </c>
      <c r="K1790" s="16">
        <v>7.36</v>
      </c>
      <c r="L1790" s="24" t="str">
        <f>IF(Orders!$K1790&lt;=50,"Low",IF(Orders!$K1790&gt;=200000,"High","Medium"))</f>
        <v>Low</v>
      </c>
    </row>
    <row r="1791" spans="1:12" x14ac:dyDescent="0.35">
      <c r="A1791" s="12">
        <v>369</v>
      </c>
      <c r="B1791" s="17" t="s">
        <v>4599</v>
      </c>
      <c r="C1791" s="18">
        <v>43759</v>
      </c>
      <c r="D1791" s="18">
        <v>43759</v>
      </c>
      <c r="E1791" s="17" t="s">
        <v>208</v>
      </c>
      <c r="F1791" s="17" t="s">
        <v>2062</v>
      </c>
      <c r="G1791" s="19" t="str">
        <f>INDEX(Table12[[#This Row],[State]],MATCH(Orders!F1791,Table12[[#This Row],[Customer ID]],0))</f>
        <v>Connecticut</v>
      </c>
      <c r="H1791" s="17" t="s">
        <v>1716</v>
      </c>
      <c r="I1791" s="19">
        <v>7</v>
      </c>
      <c r="J1791" s="17" t="s">
        <v>70</v>
      </c>
      <c r="K1791" s="10">
        <v>104.79</v>
      </c>
      <c r="L1791" s="25" t="str">
        <f>IF(Orders!$K1791&lt;=50,"Low",IF(Orders!$K1791&gt;=200000,"High","Medium"))</f>
        <v>Medium</v>
      </c>
    </row>
    <row r="1792" spans="1:12" x14ac:dyDescent="0.35">
      <c r="A1792" s="11">
        <v>370</v>
      </c>
      <c r="B1792" s="13" t="s">
        <v>4599</v>
      </c>
      <c r="C1792" s="14">
        <v>43759</v>
      </c>
      <c r="D1792" s="14">
        <v>43759</v>
      </c>
      <c r="E1792" s="13" t="s">
        <v>208</v>
      </c>
      <c r="F1792" s="13" t="s">
        <v>2062</v>
      </c>
      <c r="G1792" s="15" t="str">
        <f>INDEX(Table12[[#This Row],[State]],MATCH(Orders!F1792,Table12[[#This Row],[Customer ID]],0))</f>
        <v>Connecticut</v>
      </c>
      <c r="H1792" s="13" t="s">
        <v>127</v>
      </c>
      <c r="I1792" s="15">
        <v>4</v>
      </c>
      <c r="J1792" s="13" t="s">
        <v>70</v>
      </c>
      <c r="K1792" s="16">
        <v>1043.92</v>
      </c>
      <c r="L1792" s="24" t="str">
        <f>IF(Orders!$K1792&lt;=50,"Low",IF(Orders!$K1792&gt;=200000,"High","Medium"))</f>
        <v>Medium</v>
      </c>
    </row>
    <row r="1793" spans="1:12" x14ac:dyDescent="0.35">
      <c r="A1793" s="12">
        <v>1105</v>
      </c>
      <c r="B1793" s="17" t="s">
        <v>4602</v>
      </c>
      <c r="C1793" s="18">
        <v>43759</v>
      </c>
      <c r="D1793" s="18">
        <v>43765</v>
      </c>
      <c r="E1793" s="17" t="s">
        <v>19</v>
      </c>
      <c r="F1793" s="17" t="s">
        <v>113</v>
      </c>
      <c r="G1793" s="19" t="str">
        <f>INDEX(Table12[[#This Row],[State]],MATCH(Orders!F1793,Table12[[#This Row],[Customer ID]],0))</f>
        <v>California</v>
      </c>
      <c r="H1793" s="17" t="s">
        <v>754</v>
      </c>
      <c r="I1793" s="19">
        <v>3</v>
      </c>
      <c r="J1793" s="17" t="s">
        <v>36</v>
      </c>
      <c r="K1793" s="10">
        <v>22.92</v>
      </c>
      <c r="L1793" s="25" t="str">
        <f>IF(Orders!$K1793&lt;=50,"Low",IF(Orders!$K1793&gt;=200000,"High","Medium"))</f>
        <v>Low</v>
      </c>
    </row>
    <row r="1794" spans="1:12" x14ac:dyDescent="0.35">
      <c r="A1794" s="11">
        <v>2776</v>
      </c>
      <c r="B1794" s="13" t="s">
        <v>4603</v>
      </c>
      <c r="C1794" s="14">
        <v>43759</v>
      </c>
      <c r="D1794" s="14">
        <v>43763</v>
      </c>
      <c r="E1794" s="13" t="s">
        <v>19</v>
      </c>
      <c r="F1794" s="13" t="s">
        <v>4478</v>
      </c>
      <c r="G1794" s="15" t="str">
        <f>INDEX(Table12[[#This Row],[State]],MATCH(Orders!F1794,Table12[[#This Row],[Customer ID]],0))</f>
        <v>California</v>
      </c>
      <c r="H1794" s="13" t="s">
        <v>499</v>
      </c>
      <c r="I1794" s="15">
        <v>3</v>
      </c>
      <c r="J1794" s="13" t="s">
        <v>31</v>
      </c>
      <c r="K1794" s="16">
        <v>154.44</v>
      </c>
      <c r="L1794" s="24" t="str">
        <f>IF(Orders!$K1794&lt;=50,"Low",IF(Orders!$K1794&gt;=200000,"High","Medium"))</f>
        <v>Medium</v>
      </c>
    </row>
    <row r="1795" spans="1:12" x14ac:dyDescent="0.35">
      <c r="A1795" s="12">
        <v>3486</v>
      </c>
      <c r="B1795" s="17" t="s">
        <v>4604</v>
      </c>
      <c r="C1795" s="18">
        <v>43759</v>
      </c>
      <c r="D1795" s="18">
        <v>43764</v>
      </c>
      <c r="E1795" s="17" t="s">
        <v>19</v>
      </c>
      <c r="F1795" s="17" t="s">
        <v>1070</v>
      </c>
      <c r="G1795" s="19" t="str">
        <f>INDEX(Table12[[#This Row],[State]],MATCH(Orders!F1795,Table12[[#This Row],[Customer ID]],0))</f>
        <v>Delaware</v>
      </c>
      <c r="H1795" s="17" t="s">
        <v>4605</v>
      </c>
      <c r="I1795" s="19">
        <v>4</v>
      </c>
      <c r="J1795" s="17" t="s">
        <v>36</v>
      </c>
      <c r="K1795" s="10">
        <v>7.92</v>
      </c>
      <c r="L1795" s="25" t="str">
        <f>IF(Orders!$K1795&lt;=50,"Low",IF(Orders!$K1795&gt;=200000,"High","Medium"))</f>
        <v>Low</v>
      </c>
    </row>
    <row r="1796" spans="1:12" x14ac:dyDescent="0.35">
      <c r="A1796" s="11">
        <v>4186</v>
      </c>
      <c r="B1796" s="13" t="s">
        <v>4607</v>
      </c>
      <c r="C1796" s="14">
        <v>43759</v>
      </c>
      <c r="D1796" s="14">
        <v>43760</v>
      </c>
      <c r="E1796" s="13" t="s">
        <v>38</v>
      </c>
      <c r="F1796" s="13" t="s">
        <v>4608</v>
      </c>
      <c r="G1796" s="15" t="str">
        <f>INDEX(Table12[[#This Row],[State]],MATCH(Orders!F1796,Table12[[#This Row],[Customer ID]],0))</f>
        <v>Maryland</v>
      </c>
      <c r="H1796" s="13" t="s">
        <v>1942</v>
      </c>
      <c r="I1796" s="15">
        <v>6</v>
      </c>
      <c r="J1796" s="13" t="s">
        <v>36</v>
      </c>
      <c r="K1796" s="16">
        <v>98.16</v>
      </c>
      <c r="L1796" s="24" t="str">
        <f>IF(Orders!$K1796&lt;=50,"Low",IF(Orders!$K1796&gt;=200000,"High","Medium"))</f>
        <v>Medium</v>
      </c>
    </row>
    <row r="1797" spans="1:12" x14ac:dyDescent="0.35">
      <c r="A1797" s="12">
        <v>6204</v>
      </c>
      <c r="B1797" s="17" t="s">
        <v>4610</v>
      </c>
      <c r="C1797" s="18">
        <v>43759</v>
      </c>
      <c r="D1797" s="18">
        <v>43765</v>
      </c>
      <c r="E1797" s="17" t="s">
        <v>19</v>
      </c>
      <c r="F1797" s="17" t="s">
        <v>1121</v>
      </c>
      <c r="G1797" s="19" t="str">
        <f>INDEX(Table12[[#This Row],[State]],MATCH(Orders!F1797,Table12[[#This Row],[Customer ID]],0))</f>
        <v>Ohio</v>
      </c>
      <c r="H1797" s="17" t="s">
        <v>2796</v>
      </c>
      <c r="I1797" s="19">
        <v>8</v>
      </c>
      <c r="J1797" s="17" t="s">
        <v>70</v>
      </c>
      <c r="K1797" s="10">
        <v>235152</v>
      </c>
      <c r="L1797" s="25" t="str">
        <f>IF(Orders!$K1797&lt;=50,"Low",IF(Orders!$K1797&gt;=200000,"High","Medium"))</f>
        <v>High</v>
      </c>
    </row>
    <row r="1798" spans="1:12" x14ac:dyDescent="0.35">
      <c r="A1798" s="11">
        <v>6286</v>
      </c>
      <c r="B1798" s="13" t="s">
        <v>4611</v>
      </c>
      <c r="C1798" s="14">
        <v>43759</v>
      </c>
      <c r="D1798" s="14">
        <v>43764</v>
      </c>
      <c r="E1798" s="13" t="s">
        <v>19</v>
      </c>
      <c r="F1798" s="13" t="s">
        <v>4612</v>
      </c>
      <c r="G1798" s="15" t="str">
        <f>INDEX(Table12[[#This Row],[State]],MATCH(Orders!F1798,Table12[[#This Row],[Customer ID]],0))</f>
        <v>Ohio</v>
      </c>
      <c r="H1798" s="13" t="s">
        <v>3913</v>
      </c>
      <c r="I1798" s="15">
        <v>2</v>
      </c>
      <c r="J1798" s="13" t="s">
        <v>70</v>
      </c>
      <c r="K1798" s="16">
        <v>661176</v>
      </c>
      <c r="L1798" s="24" t="str">
        <f>IF(Orders!$K1798&lt;=50,"Low",IF(Orders!$K1798&gt;=200000,"High","Medium"))</f>
        <v>High</v>
      </c>
    </row>
    <row r="1799" spans="1:12" x14ac:dyDescent="0.35">
      <c r="A1799" s="12">
        <v>7817</v>
      </c>
      <c r="B1799" s="17" t="s">
        <v>4614</v>
      </c>
      <c r="C1799" s="18">
        <v>43759</v>
      </c>
      <c r="D1799" s="18">
        <v>43764</v>
      </c>
      <c r="E1799" s="17" t="s">
        <v>94</v>
      </c>
      <c r="F1799" s="17" t="s">
        <v>2252</v>
      </c>
      <c r="G1799" s="19" t="str">
        <f>INDEX(Table12[[#This Row],[State]],MATCH(Orders!F1799,Table12[[#This Row],[Customer ID]],0))</f>
        <v>Nevada</v>
      </c>
      <c r="H1799" s="17" t="s">
        <v>582</v>
      </c>
      <c r="I1799" s="19">
        <v>3</v>
      </c>
      <c r="J1799" s="17" t="s">
        <v>36</v>
      </c>
      <c r="K1799" s="10">
        <v>113.22</v>
      </c>
      <c r="L1799" s="25" t="str">
        <f>IF(Orders!$K1799&lt;=50,"Low",IF(Orders!$K1799&gt;=200000,"High","Medium"))</f>
        <v>Medium</v>
      </c>
    </row>
    <row r="1800" spans="1:12" x14ac:dyDescent="0.35">
      <c r="A1800" s="11">
        <v>7818</v>
      </c>
      <c r="B1800" s="13" t="s">
        <v>4614</v>
      </c>
      <c r="C1800" s="14">
        <v>43759</v>
      </c>
      <c r="D1800" s="14">
        <v>43764</v>
      </c>
      <c r="E1800" s="13" t="s">
        <v>94</v>
      </c>
      <c r="F1800" s="13" t="s">
        <v>2252</v>
      </c>
      <c r="G1800" s="15" t="str">
        <f>INDEX(Table12[[#This Row],[State]],MATCH(Orders!F1800,Table12[[#This Row],[Customer ID]],0))</f>
        <v>Nevada</v>
      </c>
      <c r="H1800" s="13" t="s">
        <v>898</v>
      </c>
      <c r="I1800" s="15">
        <v>6</v>
      </c>
      <c r="J1800" s="13" t="s">
        <v>70</v>
      </c>
      <c r="K1800" s="16">
        <v>35.880000000000003</v>
      </c>
      <c r="L1800" s="24" t="str">
        <f>IF(Orders!$K1800&lt;=50,"Low",IF(Orders!$K1800&gt;=200000,"High","Medium"))</f>
        <v>Low</v>
      </c>
    </row>
    <row r="1801" spans="1:12" x14ac:dyDescent="0.35">
      <c r="A1801" s="12">
        <v>7819</v>
      </c>
      <c r="B1801" s="17" t="s">
        <v>4614</v>
      </c>
      <c r="C1801" s="18">
        <v>43759</v>
      </c>
      <c r="D1801" s="18">
        <v>43764</v>
      </c>
      <c r="E1801" s="17" t="s">
        <v>94</v>
      </c>
      <c r="F1801" s="17" t="s">
        <v>2252</v>
      </c>
      <c r="G1801" s="19" t="str">
        <f>INDEX(Table12[[#This Row],[State]],MATCH(Orders!F1801,Table12[[#This Row],[Customer ID]],0))</f>
        <v>Nevada</v>
      </c>
      <c r="H1801" s="17" t="s">
        <v>4615</v>
      </c>
      <c r="I1801" s="19">
        <v>3</v>
      </c>
      <c r="J1801" s="17" t="s">
        <v>70</v>
      </c>
      <c r="K1801" s="10">
        <v>4535976</v>
      </c>
      <c r="L1801" s="25" t="str">
        <f>IF(Orders!$K1801&lt;=50,"Low",IF(Orders!$K1801&gt;=200000,"High","Medium"))</f>
        <v>High</v>
      </c>
    </row>
    <row r="1802" spans="1:12" x14ac:dyDescent="0.35">
      <c r="A1802" s="11">
        <v>7822</v>
      </c>
      <c r="B1802" s="13" t="s">
        <v>4617</v>
      </c>
      <c r="C1802" s="14">
        <v>43759</v>
      </c>
      <c r="D1802" s="14">
        <v>43762</v>
      </c>
      <c r="E1802" s="13" t="s">
        <v>94</v>
      </c>
      <c r="F1802" s="13" t="s">
        <v>607</v>
      </c>
      <c r="G1802" s="15" t="str">
        <f>INDEX(Table12[[#This Row],[State]],MATCH(Orders!F1802,Table12[[#This Row],[Customer ID]],0))</f>
        <v>Tennessee</v>
      </c>
      <c r="H1802" s="13" t="s">
        <v>4618</v>
      </c>
      <c r="I1802" s="15">
        <v>9</v>
      </c>
      <c r="J1802" s="13" t="s">
        <v>36</v>
      </c>
      <c r="K1802" s="16">
        <v>111672</v>
      </c>
      <c r="L1802" s="24" t="str">
        <f>IF(Orders!$K1802&lt;=50,"Low",IF(Orders!$K1802&gt;=200000,"High","Medium"))</f>
        <v>Medium</v>
      </c>
    </row>
    <row r="1803" spans="1:12" x14ac:dyDescent="0.35">
      <c r="A1803" s="12">
        <v>8030</v>
      </c>
      <c r="B1803" s="17" t="s">
        <v>4620</v>
      </c>
      <c r="C1803" s="18">
        <v>43759</v>
      </c>
      <c r="D1803" s="18">
        <v>43763</v>
      </c>
      <c r="E1803" s="17" t="s">
        <v>19</v>
      </c>
      <c r="F1803" s="17" t="s">
        <v>615</v>
      </c>
      <c r="G1803" s="19" t="str">
        <f>INDEX(Table12[[#This Row],[State]],MATCH(Orders!F1803,Table12[[#This Row],[Customer ID]],0))</f>
        <v>Texas</v>
      </c>
      <c r="H1803" s="17" t="s">
        <v>4621</v>
      </c>
      <c r="I1803" s="19">
        <v>6</v>
      </c>
      <c r="J1803" s="17" t="s">
        <v>70</v>
      </c>
      <c r="K1803" s="10">
        <v>106.08</v>
      </c>
      <c r="L1803" s="25" t="str">
        <f>IF(Orders!$K1803&lt;=50,"Low",IF(Orders!$K1803&gt;=200000,"High","Medium"))</f>
        <v>Medium</v>
      </c>
    </row>
    <row r="1804" spans="1:12" x14ac:dyDescent="0.35">
      <c r="A1804" s="11">
        <v>9707</v>
      </c>
      <c r="B1804" s="13" t="s">
        <v>4623</v>
      </c>
      <c r="C1804" s="14">
        <v>43759</v>
      </c>
      <c r="D1804" s="14">
        <v>43765</v>
      </c>
      <c r="E1804" s="13" t="s">
        <v>19</v>
      </c>
      <c r="F1804" s="13" t="s">
        <v>1270</v>
      </c>
      <c r="G1804" s="15" t="str">
        <f>INDEX(Table12[[#This Row],[State]],MATCH(Orders!F1804,Table12[[#This Row],[Customer ID]],0))</f>
        <v>California</v>
      </c>
      <c r="H1804" s="13" t="s">
        <v>3293</v>
      </c>
      <c r="I1804" s="15">
        <v>3</v>
      </c>
      <c r="J1804" s="13" t="s">
        <v>70</v>
      </c>
      <c r="K1804" s="16">
        <v>242136</v>
      </c>
      <c r="L1804" s="24" t="str">
        <f>IF(Orders!$K1804&lt;=50,"Low",IF(Orders!$K1804&gt;=200000,"High","Medium"))</f>
        <v>High</v>
      </c>
    </row>
    <row r="1805" spans="1:12" x14ac:dyDescent="0.35">
      <c r="A1805" s="12">
        <v>9708</v>
      </c>
      <c r="B1805" s="17" t="s">
        <v>4623</v>
      </c>
      <c r="C1805" s="18">
        <v>43759</v>
      </c>
      <c r="D1805" s="18">
        <v>43765</v>
      </c>
      <c r="E1805" s="17" t="s">
        <v>19</v>
      </c>
      <c r="F1805" s="17" t="s">
        <v>1270</v>
      </c>
      <c r="G1805" s="19" t="str">
        <f>INDEX(Table12[[#This Row],[State]],MATCH(Orders!F1805,Table12[[#This Row],[Customer ID]],0))</f>
        <v>California</v>
      </c>
      <c r="H1805" s="17" t="s">
        <v>3639</v>
      </c>
      <c r="I1805" s="19">
        <v>3</v>
      </c>
      <c r="J1805" s="17" t="s">
        <v>31</v>
      </c>
      <c r="K1805" s="10">
        <v>12.39</v>
      </c>
      <c r="L1805" s="25" t="str">
        <f>IF(Orders!$K1805&lt;=50,"Low",IF(Orders!$K1805&gt;=200000,"High","Medium"))</f>
        <v>Low</v>
      </c>
    </row>
    <row r="1806" spans="1:12" x14ac:dyDescent="0.35">
      <c r="A1806" s="11">
        <v>9709</v>
      </c>
      <c r="B1806" s="13" t="s">
        <v>4623</v>
      </c>
      <c r="C1806" s="14">
        <v>43759</v>
      </c>
      <c r="D1806" s="14">
        <v>43765</v>
      </c>
      <c r="E1806" s="13" t="s">
        <v>19</v>
      </c>
      <c r="F1806" s="13" t="s">
        <v>1270</v>
      </c>
      <c r="G1806" s="15" t="str">
        <f>INDEX(Table12[[#This Row],[State]],MATCH(Orders!F1806,Table12[[#This Row],[Customer ID]],0))</f>
        <v>California</v>
      </c>
      <c r="H1806" s="13" t="s">
        <v>1228</v>
      </c>
      <c r="I1806" s="15">
        <v>2</v>
      </c>
      <c r="J1806" s="13" t="s">
        <v>70</v>
      </c>
      <c r="K1806" s="16">
        <v>19.96</v>
      </c>
      <c r="L1806" s="24" t="str">
        <f>IF(Orders!$K1806&lt;=50,"Low",IF(Orders!$K1806&gt;=200000,"High","Medium"))</f>
        <v>Low</v>
      </c>
    </row>
    <row r="1807" spans="1:12" x14ac:dyDescent="0.35">
      <c r="A1807" s="12">
        <v>9710</v>
      </c>
      <c r="B1807" s="17" t="s">
        <v>4623</v>
      </c>
      <c r="C1807" s="18">
        <v>43759</v>
      </c>
      <c r="D1807" s="18">
        <v>43765</v>
      </c>
      <c r="E1807" s="17" t="s">
        <v>19</v>
      </c>
      <c r="F1807" s="17" t="s">
        <v>1270</v>
      </c>
      <c r="G1807" s="19" t="str">
        <f>INDEX(Table12[[#This Row],[State]],MATCH(Orders!F1807,Table12[[#This Row],[Customer ID]],0))</f>
        <v>California</v>
      </c>
      <c r="H1807" s="17" t="s">
        <v>3601</v>
      </c>
      <c r="I1807" s="19">
        <v>3</v>
      </c>
      <c r="J1807" s="17" t="s">
        <v>36</v>
      </c>
      <c r="K1807" s="10">
        <v>340.92</v>
      </c>
      <c r="L1807" s="25" t="str">
        <f>IF(Orders!$K1807&lt;=50,"Low",IF(Orders!$K1807&gt;=200000,"High","Medium"))</f>
        <v>Medium</v>
      </c>
    </row>
    <row r="1808" spans="1:12" x14ac:dyDescent="0.35">
      <c r="A1808" s="11">
        <v>9806</v>
      </c>
      <c r="B1808" s="13" t="s">
        <v>4624</v>
      </c>
      <c r="C1808" s="14">
        <v>43759</v>
      </c>
      <c r="D1808" s="14">
        <v>43764</v>
      </c>
      <c r="E1808" s="13" t="s">
        <v>19</v>
      </c>
      <c r="F1808" s="13" t="s">
        <v>2232</v>
      </c>
      <c r="G1808" s="15" t="str">
        <f>INDEX(Table12[[#This Row],[State]],MATCH(Orders!F1808,Table12[[#This Row],[Customer ID]],0))</f>
        <v>Florida</v>
      </c>
      <c r="H1808" s="13" t="s">
        <v>4625</v>
      </c>
      <c r="I1808" s="15">
        <v>2</v>
      </c>
      <c r="J1808" s="13" t="s">
        <v>70</v>
      </c>
      <c r="K1808" s="16">
        <v>45568</v>
      </c>
      <c r="L1808" s="24" t="str">
        <f>IF(Orders!$K1808&lt;=50,"Low",IF(Orders!$K1808&gt;=200000,"High","Medium"))</f>
        <v>Medium</v>
      </c>
    </row>
    <row r="1809" spans="1:12" x14ac:dyDescent="0.35">
      <c r="A1809" s="12">
        <v>9807</v>
      </c>
      <c r="B1809" s="17" t="s">
        <v>4624</v>
      </c>
      <c r="C1809" s="18">
        <v>43759</v>
      </c>
      <c r="D1809" s="18">
        <v>43764</v>
      </c>
      <c r="E1809" s="17" t="s">
        <v>19</v>
      </c>
      <c r="F1809" s="17" t="s">
        <v>2232</v>
      </c>
      <c r="G1809" s="19" t="str">
        <f>INDEX(Table12[[#This Row],[State]],MATCH(Orders!F1809,Table12[[#This Row],[Customer ID]],0))</f>
        <v>Florida</v>
      </c>
      <c r="H1809" s="17" t="s">
        <v>2158</v>
      </c>
      <c r="I1809" s="19">
        <v>8</v>
      </c>
      <c r="J1809" s="17" t="s">
        <v>70</v>
      </c>
      <c r="K1809" s="10">
        <v>28752</v>
      </c>
      <c r="L1809" s="25" t="str">
        <f>IF(Orders!$K1809&lt;=50,"Low",IF(Orders!$K1809&gt;=200000,"High","Medium"))</f>
        <v>Medium</v>
      </c>
    </row>
    <row r="1810" spans="1:12" x14ac:dyDescent="0.35">
      <c r="A1810" s="11">
        <v>884</v>
      </c>
      <c r="B1810" s="13" t="s">
        <v>4627</v>
      </c>
      <c r="C1810" s="14">
        <v>43760</v>
      </c>
      <c r="D1810" s="14">
        <v>43762</v>
      </c>
      <c r="E1810" s="13" t="s">
        <v>38</v>
      </c>
      <c r="F1810" s="13" t="s">
        <v>4481</v>
      </c>
      <c r="G1810" s="15" t="str">
        <f>INDEX(Table12[[#This Row],[State]],MATCH(Orders!F1810,Table12[[#This Row],[Customer ID]],0))</f>
        <v>Michigan</v>
      </c>
      <c r="H1810" s="13" t="s">
        <v>1856</v>
      </c>
      <c r="I1810" s="15">
        <v>5</v>
      </c>
      <c r="J1810" s="13" t="s">
        <v>36</v>
      </c>
      <c r="K1810" s="16">
        <v>31.4</v>
      </c>
      <c r="L1810" s="24" t="str">
        <f>IF(Orders!$K1810&lt;=50,"Low",IF(Orders!$K1810&gt;=200000,"High","Medium"))</f>
        <v>Low</v>
      </c>
    </row>
    <row r="1811" spans="1:12" x14ac:dyDescent="0.35">
      <c r="A1811" s="12">
        <v>3977</v>
      </c>
      <c r="B1811" s="17" t="s">
        <v>4628</v>
      </c>
      <c r="C1811" s="18">
        <v>43760</v>
      </c>
      <c r="D1811" s="18">
        <v>43762</v>
      </c>
      <c r="E1811" s="17" t="s">
        <v>38</v>
      </c>
      <c r="F1811" s="17" t="s">
        <v>704</v>
      </c>
      <c r="G1811" s="19" t="str">
        <f>INDEX(Table12[[#This Row],[State]],MATCH(Orders!F1811,Table12[[#This Row],[Customer ID]],0))</f>
        <v>Virginia</v>
      </c>
      <c r="H1811" s="17" t="s">
        <v>1228</v>
      </c>
      <c r="I1811" s="19">
        <v>4</v>
      </c>
      <c r="J1811" s="17" t="s">
        <v>70</v>
      </c>
      <c r="K1811" s="10">
        <v>39.92</v>
      </c>
      <c r="L1811" s="25" t="str">
        <f>IF(Orders!$K1811&lt;=50,"Low",IF(Orders!$K1811&gt;=200000,"High","Medium"))</f>
        <v>Low</v>
      </c>
    </row>
    <row r="1812" spans="1:12" x14ac:dyDescent="0.35">
      <c r="A1812" s="11">
        <v>6580</v>
      </c>
      <c r="B1812" s="13" t="s">
        <v>4629</v>
      </c>
      <c r="C1812" s="14">
        <v>43760</v>
      </c>
      <c r="D1812" s="14">
        <v>43760</v>
      </c>
      <c r="E1812" s="13" t="s">
        <v>208</v>
      </c>
      <c r="F1812" s="13" t="s">
        <v>4630</v>
      </c>
      <c r="G1812" s="15" t="str">
        <f>INDEX(Table12[[#This Row],[State]],MATCH(Orders!F1812,Table12[[#This Row],[Customer ID]],0))</f>
        <v>Washington</v>
      </c>
      <c r="H1812" s="13" t="s">
        <v>4550</v>
      </c>
      <c r="I1812" s="15">
        <v>1</v>
      </c>
      <c r="J1812" s="13" t="s">
        <v>70</v>
      </c>
      <c r="K1812" s="16">
        <v>6.68</v>
      </c>
      <c r="L1812" s="24" t="str">
        <f>IF(Orders!$K1812&lt;=50,"Low",IF(Orders!$K1812&gt;=200000,"High","Medium"))</f>
        <v>Low</v>
      </c>
    </row>
    <row r="1813" spans="1:12" x14ac:dyDescent="0.35">
      <c r="A1813" s="12">
        <v>6581</v>
      </c>
      <c r="B1813" s="17" t="s">
        <v>4629</v>
      </c>
      <c r="C1813" s="18">
        <v>43760</v>
      </c>
      <c r="D1813" s="18">
        <v>43760</v>
      </c>
      <c r="E1813" s="17" t="s">
        <v>208</v>
      </c>
      <c r="F1813" s="17" t="s">
        <v>4630</v>
      </c>
      <c r="G1813" s="19" t="str">
        <f>INDEX(Table12[[#This Row],[State]],MATCH(Orders!F1813,Table12[[#This Row],[Customer ID]],0))</f>
        <v>Washington</v>
      </c>
      <c r="H1813" s="17" t="s">
        <v>881</v>
      </c>
      <c r="I1813" s="19">
        <v>3</v>
      </c>
      <c r="J1813" s="17" t="s">
        <v>31</v>
      </c>
      <c r="K1813" s="10">
        <v>8.34</v>
      </c>
      <c r="L1813" s="25" t="str">
        <f>IF(Orders!$K1813&lt;=50,"Low",IF(Orders!$K1813&gt;=200000,"High","Medium"))</f>
        <v>Low</v>
      </c>
    </row>
    <row r="1814" spans="1:12" x14ac:dyDescent="0.35">
      <c r="A1814" s="11">
        <v>6582</v>
      </c>
      <c r="B1814" s="13" t="s">
        <v>4629</v>
      </c>
      <c r="C1814" s="14">
        <v>43760</v>
      </c>
      <c r="D1814" s="14">
        <v>43760</v>
      </c>
      <c r="E1814" s="13" t="s">
        <v>208</v>
      </c>
      <c r="F1814" s="13" t="s">
        <v>4630</v>
      </c>
      <c r="G1814" s="15" t="str">
        <f>INDEX(Table12[[#This Row],[State]],MATCH(Orders!F1814,Table12[[#This Row],[Customer ID]],0))</f>
        <v>Washington</v>
      </c>
      <c r="H1814" s="13" t="s">
        <v>4632</v>
      </c>
      <c r="I1814" s="15">
        <v>3</v>
      </c>
      <c r="J1814" s="13" t="s">
        <v>36</v>
      </c>
      <c r="K1814" s="16">
        <v>101.94</v>
      </c>
      <c r="L1814" s="24" t="str">
        <f>IF(Orders!$K1814&lt;=50,"Low",IF(Orders!$K1814&gt;=200000,"High","Medium"))</f>
        <v>Medium</v>
      </c>
    </row>
    <row r="1815" spans="1:12" x14ac:dyDescent="0.35">
      <c r="A1815" s="12">
        <v>652</v>
      </c>
      <c r="B1815" s="17" t="s">
        <v>4634</v>
      </c>
      <c r="C1815" s="18">
        <v>43761</v>
      </c>
      <c r="D1815" s="18">
        <v>43767</v>
      </c>
      <c r="E1815" s="17" t="s">
        <v>19</v>
      </c>
      <c r="F1815" s="17" t="s">
        <v>1336</v>
      </c>
      <c r="G1815" s="19" t="str">
        <f>INDEX(Table12[[#This Row],[State]],MATCH(Orders!F1815,Table12[[#This Row],[Customer ID]],0))</f>
        <v>New York</v>
      </c>
      <c r="H1815" s="17" t="s">
        <v>2437</v>
      </c>
      <c r="I1815" s="19">
        <v>10</v>
      </c>
      <c r="J1815" s="17" t="s">
        <v>70</v>
      </c>
      <c r="K1815" s="10">
        <v>379.4</v>
      </c>
      <c r="L1815" s="25" t="str">
        <f>IF(Orders!$K1815&lt;=50,"Low",IF(Orders!$K1815&gt;=200000,"High","Medium"))</f>
        <v>Medium</v>
      </c>
    </row>
    <row r="1816" spans="1:12" x14ac:dyDescent="0.35">
      <c r="A1816" s="11">
        <v>1810</v>
      </c>
      <c r="B1816" s="13" t="s">
        <v>4635</v>
      </c>
      <c r="C1816" s="14">
        <v>43761</v>
      </c>
      <c r="D1816" s="14">
        <v>43767</v>
      </c>
      <c r="E1816" s="13" t="s">
        <v>19</v>
      </c>
      <c r="F1816" s="13" t="s">
        <v>1738</v>
      </c>
      <c r="G1816" s="15" t="str">
        <f>INDEX(Table12[[#This Row],[State]],MATCH(Orders!F1816,Table12[[#This Row],[Customer ID]],0))</f>
        <v>Illinois</v>
      </c>
      <c r="H1816" s="13" t="s">
        <v>4636</v>
      </c>
      <c r="I1816" s="15">
        <v>7</v>
      </c>
      <c r="J1816" s="13" t="s">
        <v>70</v>
      </c>
      <c r="K1816" s="16">
        <v>16156</v>
      </c>
      <c r="L1816" s="24" t="str">
        <f>IF(Orders!$K1816&lt;=50,"Low",IF(Orders!$K1816&gt;=200000,"High","Medium"))</f>
        <v>Medium</v>
      </c>
    </row>
    <row r="1817" spans="1:12" x14ac:dyDescent="0.35">
      <c r="A1817" s="12">
        <v>1811</v>
      </c>
      <c r="B1817" s="17" t="s">
        <v>4635</v>
      </c>
      <c r="C1817" s="18">
        <v>43761</v>
      </c>
      <c r="D1817" s="18">
        <v>43767</v>
      </c>
      <c r="E1817" s="17" t="s">
        <v>19</v>
      </c>
      <c r="F1817" s="17" t="s">
        <v>1738</v>
      </c>
      <c r="G1817" s="19" t="str">
        <f>INDEX(Table12[[#This Row],[State]],MATCH(Orders!F1817,Table12[[#This Row],[Customer ID]],0))</f>
        <v>Illinois</v>
      </c>
      <c r="H1817" s="17" t="s">
        <v>4638</v>
      </c>
      <c r="I1817" s="19">
        <v>3</v>
      </c>
      <c r="J1817" s="17" t="s">
        <v>36</v>
      </c>
      <c r="K1817" s="10">
        <v>54816</v>
      </c>
      <c r="L1817" s="25" t="str">
        <f>IF(Orders!$K1817&lt;=50,"Low",IF(Orders!$K1817&gt;=200000,"High","Medium"))</f>
        <v>Medium</v>
      </c>
    </row>
    <row r="1818" spans="1:12" x14ac:dyDescent="0.35">
      <c r="A1818" s="11">
        <v>5136</v>
      </c>
      <c r="B1818" s="13" t="s">
        <v>4640</v>
      </c>
      <c r="C1818" s="14">
        <v>43761</v>
      </c>
      <c r="D1818" s="14">
        <v>43766</v>
      </c>
      <c r="E1818" s="13" t="s">
        <v>19</v>
      </c>
      <c r="F1818" s="13" t="s">
        <v>2820</v>
      </c>
      <c r="G1818" s="15" t="str">
        <f>INDEX(Table12[[#This Row],[State]],MATCH(Orders!F1818,Table12[[#This Row],[Customer ID]],0))</f>
        <v>Washington</v>
      </c>
      <c r="H1818" s="13" t="s">
        <v>3622</v>
      </c>
      <c r="I1818" s="15">
        <v>5</v>
      </c>
      <c r="J1818" s="13" t="s">
        <v>36</v>
      </c>
      <c r="K1818" s="16">
        <v>17.05</v>
      </c>
      <c r="L1818" s="24" t="str">
        <f>IF(Orders!$K1818&lt;=50,"Low",IF(Orders!$K1818&gt;=200000,"High","Medium"))</f>
        <v>Low</v>
      </c>
    </row>
    <row r="1819" spans="1:12" x14ac:dyDescent="0.35">
      <c r="A1819" s="12">
        <v>5624</v>
      </c>
      <c r="B1819" s="17" t="s">
        <v>4641</v>
      </c>
      <c r="C1819" s="18">
        <v>43762</v>
      </c>
      <c r="D1819" s="18">
        <v>43766</v>
      </c>
      <c r="E1819" s="17" t="s">
        <v>94</v>
      </c>
      <c r="F1819" s="17" t="s">
        <v>4612</v>
      </c>
      <c r="G1819" s="19" t="str">
        <f>INDEX(Table12[[#This Row],[State]],MATCH(Orders!F1819,Table12[[#This Row],[Customer ID]],0))</f>
        <v>California</v>
      </c>
      <c r="H1819" s="17" t="s">
        <v>520</v>
      </c>
      <c r="I1819" s="19">
        <v>4</v>
      </c>
      <c r="J1819" s="17" t="s">
        <v>70</v>
      </c>
      <c r="K1819" s="10">
        <v>100</v>
      </c>
      <c r="L1819" s="25" t="str">
        <f>IF(Orders!$K1819&lt;=50,"Low",IF(Orders!$K1819&gt;=200000,"High","Medium"))</f>
        <v>Medium</v>
      </c>
    </row>
    <row r="1820" spans="1:12" x14ac:dyDescent="0.35">
      <c r="A1820" s="11">
        <v>5625</v>
      </c>
      <c r="B1820" s="13" t="s">
        <v>4641</v>
      </c>
      <c r="C1820" s="14">
        <v>43762</v>
      </c>
      <c r="D1820" s="14">
        <v>43766</v>
      </c>
      <c r="E1820" s="13" t="s">
        <v>94</v>
      </c>
      <c r="F1820" s="13" t="s">
        <v>4612</v>
      </c>
      <c r="G1820" s="15" t="str">
        <f>INDEX(Table12[[#This Row],[State]],MATCH(Orders!F1820,Table12[[#This Row],[Customer ID]],0))</f>
        <v>California</v>
      </c>
      <c r="H1820" s="13" t="s">
        <v>1877</v>
      </c>
      <c r="I1820" s="15">
        <v>2</v>
      </c>
      <c r="J1820" s="13" t="s">
        <v>70</v>
      </c>
      <c r="K1820" s="16">
        <v>359.98</v>
      </c>
      <c r="L1820" s="24" t="str">
        <f>IF(Orders!$K1820&lt;=50,"Low",IF(Orders!$K1820&gt;=200000,"High","Medium"))</f>
        <v>Medium</v>
      </c>
    </row>
    <row r="1821" spans="1:12" x14ac:dyDescent="0.35">
      <c r="A1821" s="12">
        <v>6287</v>
      </c>
      <c r="B1821" s="17" t="s">
        <v>4642</v>
      </c>
      <c r="C1821" s="18">
        <v>43762</v>
      </c>
      <c r="D1821" s="18">
        <v>43769</v>
      </c>
      <c r="E1821" s="17" t="s">
        <v>19</v>
      </c>
      <c r="F1821" s="17" t="s">
        <v>2738</v>
      </c>
      <c r="G1821" s="19" t="str">
        <f>INDEX(Table12[[#This Row],[State]],MATCH(Orders!F1821,Table12[[#This Row],[Customer ID]],0))</f>
        <v>Tennessee</v>
      </c>
      <c r="H1821" s="17" t="s">
        <v>4644</v>
      </c>
      <c r="I1821" s="19">
        <v>3</v>
      </c>
      <c r="J1821" s="17" t="s">
        <v>70</v>
      </c>
      <c r="K1821" s="10">
        <v>239976</v>
      </c>
      <c r="L1821" s="25" t="str">
        <f>IF(Orders!$K1821&lt;=50,"Low",IF(Orders!$K1821&gt;=200000,"High","Medium"))</f>
        <v>High</v>
      </c>
    </row>
    <row r="1822" spans="1:12" x14ac:dyDescent="0.35">
      <c r="A1822" s="11">
        <v>6634</v>
      </c>
      <c r="B1822" s="13" t="s">
        <v>4646</v>
      </c>
      <c r="C1822" s="14">
        <v>43762</v>
      </c>
      <c r="D1822" s="14">
        <v>43762</v>
      </c>
      <c r="E1822" s="13" t="s">
        <v>208</v>
      </c>
      <c r="F1822" s="13" t="s">
        <v>1985</v>
      </c>
      <c r="G1822" s="15" t="str">
        <f>INDEX(Table12[[#This Row],[State]],MATCH(Orders!F1822,Table12[[#This Row],[Customer ID]],0))</f>
        <v>California</v>
      </c>
      <c r="H1822" s="13" t="s">
        <v>4647</v>
      </c>
      <c r="I1822" s="15">
        <v>1</v>
      </c>
      <c r="J1822" s="13" t="s">
        <v>31</v>
      </c>
      <c r="K1822" s="16">
        <v>199.99</v>
      </c>
      <c r="L1822" s="24" t="str">
        <f>IF(Orders!$K1822&lt;=50,"Low",IF(Orders!$K1822&gt;=200000,"High","Medium"))</f>
        <v>Medium</v>
      </c>
    </row>
    <row r="1823" spans="1:12" x14ac:dyDescent="0.35">
      <c r="A1823" s="12">
        <v>7760</v>
      </c>
      <c r="B1823" s="17" t="s">
        <v>4649</v>
      </c>
      <c r="C1823" s="18">
        <v>43762</v>
      </c>
      <c r="D1823" s="18">
        <v>43766</v>
      </c>
      <c r="E1823" s="17" t="s">
        <v>19</v>
      </c>
      <c r="F1823" s="17" t="s">
        <v>3151</v>
      </c>
      <c r="G1823" s="19" t="str">
        <f>INDEX(Table12[[#This Row],[State]],MATCH(Orders!F1823,Table12[[#This Row],[Customer ID]],0))</f>
        <v>Texas</v>
      </c>
      <c r="H1823" s="17" t="s">
        <v>4650</v>
      </c>
      <c r="I1823" s="19">
        <v>3</v>
      </c>
      <c r="J1823" s="17" t="s">
        <v>31</v>
      </c>
      <c r="K1823" s="10">
        <v>15552</v>
      </c>
      <c r="L1823" s="25" t="str">
        <f>IF(Orders!$K1823&lt;=50,"Low",IF(Orders!$K1823&gt;=200000,"High","Medium"))</f>
        <v>Medium</v>
      </c>
    </row>
    <row r="1824" spans="1:12" x14ac:dyDescent="0.35">
      <c r="A1824" s="11">
        <v>8694</v>
      </c>
      <c r="B1824" s="13" t="s">
        <v>4652</v>
      </c>
      <c r="C1824" s="14">
        <v>43762</v>
      </c>
      <c r="D1824" s="14">
        <v>43766</v>
      </c>
      <c r="E1824" s="13" t="s">
        <v>19</v>
      </c>
      <c r="F1824" s="13" t="s">
        <v>4653</v>
      </c>
      <c r="G1824" s="15" t="str">
        <f>INDEX(Table12[[#This Row],[State]],MATCH(Orders!F1824,Table12[[#This Row],[Customer ID]],0))</f>
        <v>California</v>
      </c>
      <c r="H1824" s="13" t="s">
        <v>4655</v>
      </c>
      <c r="I1824" s="15">
        <v>5</v>
      </c>
      <c r="J1824" s="13" t="s">
        <v>31</v>
      </c>
      <c r="K1824" s="16">
        <v>450</v>
      </c>
      <c r="L1824" s="24" t="str">
        <f>IF(Orders!$K1824&lt;=50,"Low",IF(Orders!$K1824&gt;=200000,"High","Medium"))</f>
        <v>Medium</v>
      </c>
    </row>
    <row r="1825" spans="1:12" x14ac:dyDescent="0.35">
      <c r="A1825" s="12">
        <v>2801</v>
      </c>
      <c r="B1825" s="17" t="s">
        <v>4657</v>
      </c>
      <c r="C1825" s="18">
        <v>43763</v>
      </c>
      <c r="D1825" s="18">
        <v>43766</v>
      </c>
      <c r="E1825" s="17" t="s">
        <v>38</v>
      </c>
      <c r="F1825" s="17" t="s">
        <v>4658</v>
      </c>
      <c r="G1825" s="19" t="str">
        <f>INDEX(Table12[[#This Row],[State]],MATCH(Orders!F1825,Table12[[#This Row],[Customer ID]],0))</f>
        <v>Florida</v>
      </c>
      <c r="H1825" s="17" t="s">
        <v>2347</v>
      </c>
      <c r="I1825" s="19">
        <v>5</v>
      </c>
      <c r="J1825" s="17" t="s">
        <v>31</v>
      </c>
      <c r="K1825" s="10">
        <v>783.96</v>
      </c>
      <c r="L1825" s="25" t="str">
        <f>IF(Orders!$K1825&lt;=50,"Low",IF(Orders!$K1825&gt;=200000,"High","Medium"))</f>
        <v>Medium</v>
      </c>
    </row>
    <row r="1826" spans="1:12" x14ac:dyDescent="0.35">
      <c r="A1826" s="11">
        <v>479</v>
      </c>
      <c r="B1826" s="13" t="s">
        <v>4660</v>
      </c>
      <c r="C1826" s="14">
        <v>43765</v>
      </c>
      <c r="D1826" s="14">
        <v>43771</v>
      </c>
      <c r="E1826" s="13" t="s">
        <v>19</v>
      </c>
      <c r="F1826" s="13" t="s">
        <v>4661</v>
      </c>
      <c r="G1826" s="15" t="str">
        <f>INDEX(Table12[[#This Row],[State]],MATCH(Orders!F1826,Table12[[#This Row],[Customer ID]],0))</f>
        <v>New York</v>
      </c>
      <c r="H1826" s="13" t="s">
        <v>4278</v>
      </c>
      <c r="I1826" s="15">
        <v>3</v>
      </c>
      <c r="J1826" s="13" t="s">
        <v>36</v>
      </c>
      <c r="K1826" s="16">
        <v>40.200000000000003</v>
      </c>
      <c r="L1826" s="24" t="str">
        <f>IF(Orders!$K1826&lt;=50,"Low",IF(Orders!$K1826&gt;=200000,"High","Medium"))</f>
        <v>Low</v>
      </c>
    </row>
    <row r="1827" spans="1:12" x14ac:dyDescent="0.35">
      <c r="A1827" s="12">
        <v>4387</v>
      </c>
      <c r="B1827" s="17" t="s">
        <v>4663</v>
      </c>
      <c r="C1827" s="18">
        <v>43765</v>
      </c>
      <c r="D1827" s="18">
        <v>43771</v>
      </c>
      <c r="E1827" s="17" t="s">
        <v>19</v>
      </c>
      <c r="F1827" s="17" t="s">
        <v>4664</v>
      </c>
      <c r="G1827" s="19" t="str">
        <f>INDEX(Table12[[#This Row],[State]],MATCH(Orders!F1827,Table12[[#This Row],[Customer ID]],0))</f>
        <v>California</v>
      </c>
      <c r="H1827" s="17" t="s">
        <v>2165</v>
      </c>
      <c r="I1827" s="19">
        <v>4</v>
      </c>
      <c r="J1827" s="17" t="s">
        <v>70</v>
      </c>
      <c r="K1827" s="10">
        <v>43.92</v>
      </c>
      <c r="L1827" s="25" t="str">
        <f>IF(Orders!$K1827&lt;=50,"Low",IF(Orders!$K1827&gt;=200000,"High","Medium"))</f>
        <v>Low</v>
      </c>
    </row>
    <row r="1828" spans="1:12" x14ac:dyDescent="0.35">
      <c r="A1828" s="11">
        <v>4388</v>
      </c>
      <c r="B1828" s="13" t="s">
        <v>4663</v>
      </c>
      <c r="C1828" s="14">
        <v>43765</v>
      </c>
      <c r="D1828" s="14">
        <v>43771</v>
      </c>
      <c r="E1828" s="13" t="s">
        <v>19</v>
      </c>
      <c r="F1828" s="13" t="s">
        <v>4664</v>
      </c>
      <c r="G1828" s="15" t="str">
        <f>INDEX(Table12[[#This Row],[State]],MATCH(Orders!F1828,Table12[[#This Row],[Customer ID]],0))</f>
        <v>California</v>
      </c>
      <c r="H1828" s="13" t="s">
        <v>4552</v>
      </c>
      <c r="I1828" s="15">
        <v>3</v>
      </c>
      <c r="J1828" s="13" t="s">
        <v>31</v>
      </c>
      <c r="K1828" s="16">
        <v>25032</v>
      </c>
      <c r="L1828" s="24" t="str">
        <f>IF(Orders!$K1828&lt;=50,"Low",IF(Orders!$K1828&gt;=200000,"High","Medium"))</f>
        <v>Medium</v>
      </c>
    </row>
    <row r="1829" spans="1:12" x14ac:dyDescent="0.35">
      <c r="A1829" s="12">
        <v>4515</v>
      </c>
      <c r="B1829" s="17" t="s">
        <v>4666</v>
      </c>
      <c r="C1829" s="18">
        <v>43765</v>
      </c>
      <c r="D1829" s="18">
        <v>43770</v>
      </c>
      <c r="E1829" s="17" t="s">
        <v>94</v>
      </c>
      <c r="F1829" s="17" t="s">
        <v>4667</v>
      </c>
      <c r="G1829" s="19" t="str">
        <f>INDEX(Table12[[#This Row],[State]],MATCH(Orders!F1829,Table12[[#This Row],[Customer ID]],0))</f>
        <v>Virginia</v>
      </c>
      <c r="H1829" s="17" t="s">
        <v>1325</v>
      </c>
      <c r="I1829" s="19">
        <v>1</v>
      </c>
      <c r="J1829" s="17" t="s">
        <v>70</v>
      </c>
      <c r="K1829" s="10">
        <v>290.98</v>
      </c>
      <c r="L1829" s="25" t="str">
        <f>IF(Orders!$K1829&lt;=50,"Low",IF(Orders!$K1829&gt;=200000,"High","Medium"))</f>
        <v>Medium</v>
      </c>
    </row>
    <row r="1830" spans="1:12" x14ac:dyDescent="0.35">
      <c r="A1830" s="11">
        <v>8598</v>
      </c>
      <c r="B1830" s="13" t="s">
        <v>4670</v>
      </c>
      <c r="C1830" s="14">
        <v>43765</v>
      </c>
      <c r="D1830" s="14">
        <v>43769</v>
      </c>
      <c r="E1830" s="13" t="s">
        <v>19</v>
      </c>
      <c r="F1830" s="13" t="s">
        <v>4671</v>
      </c>
      <c r="G1830" s="15" t="str">
        <f>INDEX(Table12[[#This Row],[State]],MATCH(Orders!F1830,Table12[[#This Row],[Customer ID]],0))</f>
        <v>California</v>
      </c>
      <c r="H1830" s="13" t="s">
        <v>2243</v>
      </c>
      <c r="I1830" s="15">
        <v>4</v>
      </c>
      <c r="J1830" s="13" t="s">
        <v>31</v>
      </c>
      <c r="K1830" s="16">
        <v>67136</v>
      </c>
      <c r="L1830" s="24" t="str">
        <f>IF(Orders!$K1830&lt;=50,"Low",IF(Orders!$K1830&gt;=200000,"High","Medium"))</f>
        <v>Medium</v>
      </c>
    </row>
    <row r="1831" spans="1:12" x14ac:dyDescent="0.35">
      <c r="A1831" s="12">
        <v>9533</v>
      </c>
      <c r="B1831" s="17" t="s">
        <v>4673</v>
      </c>
      <c r="C1831" s="18">
        <v>43765</v>
      </c>
      <c r="D1831" s="18">
        <v>43769</v>
      </c>
      <c r="E1831" s="17" t="s">
        <v>19</v>
      </c>
      <c r="F1831" s="17" t="s">
        <v>4667</v>
      </c>
      <c r="G1831" s="19" t="str">
        <f>INDEX(Table12[[#This Row],[State]],MATCH(Orders!F1831,Table12[[#This Row],[Customer ID]],0))</f>
        <v>New York</v>
      </c>
      <c r="H1831" s="17" t="s">
        <v>4674</v>
      </c>
      <c r="I1831" s="19">
        <v>14</v>
      </c>
      <c r="J1831" s="17" t="s">
        <v>36</v>
      </c>
      <c r="K1831" s="10">
        <v>427644</v>
      </c>
      <c r="L1831" s="25" t="str">
        <f>IF(Orders!$K1831&lt;=50,"Low",IF(Orders!$K1831&gt;=200000,"High","Medium"))</f>
        <v>High</v>
      </c>
    </row>
    <row r="1832" spans="1:12" x14ac:dyDescent="0.35">
      <c r="A1832" s="11">
        <v>9534</v>
      </c>
      <c r="B1832" s="13" t="s">
        <v>4673</v>
      </c>
      <c r="C1832" s="14">
        <v>43765</v>
      </c>
      <c r="D1832" s="14">
        <v>43769</v>
      </c>
      <c r="E1832" s="13" t="s">
        <v>19</v>
      </c>
      <c r="F1832" s="13" t="s">
        <v>4667</v>
      </c>
      <c r="G1832" s="15" t="str">
        <f>INDEX(Table12[[#This Row],[State]],MATCH(Orders!F1832,Table12[[#This Row],[Customer ID]],0))</f>
        <v>New York</v>
      </c>
      <c r="H1832" s="13" t="s">
        <v>1600</v>
      </c>
      <c r="I1832" s="15">
        <v>7</v>
      </c>
      <c r="J1832" s="13" t="s">
        <v>31</v>
      </c>
      <c r="K1832" s="16">
        <v>40.67</v>
      </c>
      <c r="L1832" s="24" t="str">
        <f>IF(Orders!$K1832&lt;=50,"Low",IF(Orders!$K1832&gt;=200000,"High","Medium"))</f>
        <v>Low</v>
      </c>
    </row>
    <row r="1833" spans="1:12" x14ac:dyDescent="0.35">
      <c r="A1833" s="12">
        <v>9535</v>
      </c>
      <c r="B1833" s="17" t="s">
        <v>4673</v>
      </c>
      <c r="C1833" s="18">
        <v>43765</v>
      </c>
      <c r="D1833" s="18">
        <v>43769</v>
      </c>
      <c r="E1833" s="17" t="s">
        <v>19</v>
      </c>
      <c r="F1833" s="17" t="s">
        <v>4667</v>
      </c>
      <c r="G1833" s="19" t="str">
        <f>INDEX(Table12[[#This Row],[State]],MATCH(Orders!F1833,Table12[[#This Row],[Customer ID]],0))</f>
        <v>New York</v>
      </c>
      <c r="H1833" s="17" t="s">
        <v>1481</v>
      </c>
      <c r="I1833" s="19">
        <v>2</v>
      </c>
      <c r="J1833" s="17" t="s">
        <v>70</v>
      </c>
      <c r="K1833" s="10">
        <v>33.479999999999997</v>
      </c>
      <c r="L1833" s="25" t="str">
        <f>IF(Orders!$K1833&lt;=50,"Low",IF(Orders!$K1833&gt;=200000,"High","Medium"))</f>
        <v>Low</v>
      </c>
    </row>
    <row r="1834" spans="1:12" x14ac:dyDescent="0.35">
      <c r="A1834" s="11">
        <v>9536</v>
      </c>
      <c r="B1834" s="13" t="s">
        <v>4673</v>
      </c>
      <c r="C1834" s="14">
        <v>43765</v>
      </c>
      <c r="D1834" s="14">
        <v>43769</v>
      </c>
      <c r="E1834" s="13" t="s">
        <v>19</v>
      </c>
      <c r="F1834" s="13" t="s">
        <v>4667</v>
      </c>
      <c r="G1834" s="15" t="str">
        <f>INDEX(Table12[[#This Row],[State]],MATCH(Orders!F1834,Table12[[#This Row],[Customer ID]],0))</f>
        <v>New York</v>
      </c>
      <c r="H1834" s="13" t="s">
        <v>4676</v>
      </c>
      <c r="I1834" s="15">
        <v>2</v>
      </c>
      <c r="J1834" s="13" t="s">
        <v>70</v>
      </c>
      <c r="K1834" s="16">
        <v>9728</v>
      </c>
      <c r="L1834" s="24" t="str">
        <f>IF(Orders!$K1834&lt;=50,"Low",IF(Orders!$K1834&gt;=200000,"High","Medium"))</f>
        <v>Medium</v>
      </c>
    </row>
    <row r="1835" spans="1:12" x14ac:dyDescent="0.35">
      <c r="A1835" s="12">
        <v>218</v>
      </c>
      <c r="B1835" s="17" t="s">
        <v>4678</v>
      </c>
      <c r="C1835" s="18">
        <v>43766</v>
      </c>
      <c r="D1835" s="18">
        <v>43770</v>
      </c>
      <c r="E1835" s="17" t="s">
        <v>19</v>
      </c>
      <c r="F1835" s="17" t="s">
        <v>4449</v>
      </c>
      <c r="G1835" s="19" t="str">
        <f>INDEX(Table12[[#This Row],[State]],MATCH(Orders!F1835,Table12[[#This Row],[Customer ID]],0))</f>
        <v>California</v>
      </c>
      <c r="H1835" s="17" t="s">
        <v>3092</v>
      </c>
      <c r="I1835" s="19">
        <v>6</v>
      </c>
      <c r="J1835" s="17" t="s">
        <v>31</v>
      </c>
      <c r="K1835" s="10">
        <v>93.06</v>
      </c>
      <c r="L1835" s="25" t="str">
        <f>IF(Orders!$K1835&lt;=50,"Low",IF(Orders!$K1835&gt;=200000,"High","Medium"))</f>
        <v>Medium</v>
      </c>
    </row>
    <row r="1836" spans="1:12" x14ac:dyDescent="0.35">
      <c r="A1836" s="11">
        <v>219</v>
      </c>
      <c r="B1836" s="13" t="s">
        <v>4678</v>
      </c>
      <c r="C1836" s="14">
        <v>43766</v>
      </c>
      <c r="D1836" s="14">
        <v>43770</v>
      </c>
      <c r="E1836" s="13" t="s">
        <v>19</v>
      </c>
      <c r="F1836" s="13" t="s">
        <v>4449</v>
      </c>
      <c r="G1836" s="15" t="str">
        <f>INDEX(Table12[[#This Row],[State]],MATCH(Orders!F1836,Table12[[#This Row],[Customer ID]],0))</f>
        <v>California</v>
      </c>
      <c r="H1836" s="13" t="s">
        <v>4679</v>
      </c>
      <c r="I1836" s="15">
        <v>3</v>
      </c>
      <c r="J1836" s="13" t="s">
        <v>70</v>
      </c>
      <c r="K1836" s="16">
        <v>302376</v>
      </c>
      <c r="L1836" s="24" t="str">
        <f>IF(Orders!$K1836&lt;=50,"Low",IF(Orders!$K1836&gt;=200000,"High","Medium"))</f>
        <v>High</v>
      </c>
    </row>
    <row r="1837" spans="1:12" x14ac:dyDescent="0.35">
      <c r="A1837" s="12">
        <v>299</v>
      </c>
      <c r="B1837" s="17" t="s">
        <v>4681</v>
      </c>
      <c r="C1837" s="18">
        <v>43766</v>
      </c>
      <c r="D1837" s="18">
        <v>43772</v>
      </c>
      <c r="E1837" s="17" t="s">
        <v>19</v>
      </c>
      <c r="F1837" s="17" t="s">
        <v>342</v>
      </c>
      <c r="G1837" s="19" t="str">
        <f>INDEX(Table12[[#This Row],[State]],MATCH(Orders!F1837,Table12[[#This Row],[Customer ID]],0))</f>
        <v>New Jersey</v>
      </c>
      <c r="H1837" s="17" t="s">
        <v>4682</v>
      </c>
      <c r="I1837" s="19">
        <v>5</v>
      </c>
      <c r="J1837" s="17" t="s">
        <v>36</v>
      </c>
      <c r="K1837" s="10">
        <v>32.4</v>
      </c>
      <c r="L1837" s="25" t="str">
        <f>IF(Orders!$K1837&lt;=50,"Low",IF(Orders!$K1837&gt;=200000,"High","Medium"))</f>
        <v>Low</v>
      </c>
    </row>
    <row r="1838" spans="1:12" x14ac:dyDescent="0.35">
      <c r="A1838" s="11">
        <v>300</v>
      </c>
      <c r="B1838" s="13" t="s">
        <v>4681</v>
      </c>
      <c r="C1838" s="14">
        <v>43766</v>
      </c>
      <c r="D1838" s="14">
        <v>43772</v>
      </c>
      <c r="E1838" s="13" t="s">
        <v>19</v>
      </c>
      <c r="F1838" s="13" t="s">
        <v>342</v>
      </c>
      <c r="G1838" s="15" t="str">
        <f>INDEX(Table12[[#This Row],[State]],MATCH(Orders!F1838,Table12[[#This Row],[Customer ID]],0))</f>
        <v>New Jersey</v>
      </c>
      <c r="H1838" s="13" t="s">
        <v>960</v>
      </c>
      <c r="I1838" s="15">
        <v>8</v>
      </c>
      <c r="J1838" s="13" t="s">
        <v>31</v>
      </c>
      <c r="K1838" s="16">
        <v>1082.48</v>
      </c>
      <c r="L1838" s="24" t="str">
        <f>IF(Orders!$K1838&lt;=50,"Low",IF(Orders!$K1838&gt;=200000,"High","Medium"))</f>
        <v>Medium</v>
      </c>
    </row>
    <row r="1839" spans="1:12" x14ac:dyDescent="0.35">
      <c r="A1839" s="12">
        <v>301</v>
      </c>
      <c r="B1839" s="17" t="s">
        <v>4681</v>
      </c>
      <c r="C1839" s="18">
        <v>43766</v>
      </c>
      <c r="D1839" s="18">
        <v>43772</v>
      </c>
      <c r="E1839" s="17" t="s">
        <v>19</v>
      </c>
      <c r="F1839" s="17" t="s">
        <v>342</v>
      </c>
      <c r="G1839" s="19" t="str">
        <f>INDEX(Table12[[#This Row],[State]],MATCH(Orders!F1839,Table12[[#This Row],[Customer ID]],0))</f>
        <v>New Jersey</v>
      </c>
      <c r="H1839" s="17" t="s">
        <v>1388</v>
      </c>
      <c r="I1839" s="19">
        <v>3</v>
      </c>
      <c r="J1839" s="17" t="s">
        <v>31</v>
      </c>
      <c r="K1839" s="10">
        <v>56.91</v>
      </c>
      <c r="L1839" s="25" t="str">
        <f>IF(Orders!$K1839&lt;=50,"Low",IF(Orders!$K1839&gt;=200000,"High","Medium"))</f>
        <v>Medium</v>
      </c>
    </row>
    <row r="1840" spans="1:12" x14ac:dyDescent="0.35">
      <c r="A1840" s="11">
        <v>302</v>
      </c>
      <c r="B1840" s="13" t="s">
        <v>4681</v>
      </c>
      <c r="C1840" s="14">
        <v>43766</v>
      </c>
      <c r="D1840" s="14">
        <v>43772</v>
      </c>
      <c r="E1840" s="13" t="s">
        <v>19</v>
      </c>
      <c r="F1840" s="13" t="s">
        <v>342</v>
      </c>
      <c r="G1840" s="15" t="str">
        <f>INDEX(Table12[[#This Row],[State]],MATCH(Orders!F1840,Table12[[#This Row],[Customer ID]],0))</f>
        <v>New Jersey</v>
      </c>
      <c r="H1840" s="13" t="s">
        <v>672</v>
      </c>
      <c r="I1840" s="15">
        <v>4</v>
      </c>
      <c r="J1840" s="13" t="s">
        <v>36</v>
      </c>
      <c r="K1840" s="16">
        <v>77.599999999999994</v>
      </c>
      <c r="L1840" s="24" t="str">
        <f>IF(Orders!$K1840&lt;=50,"Low",IF(Orders!$K1840&gt;=200000,"High","Medium"))</f>
        <v>Medium</v>
      </c>
    </row>
    <row r="1841" spans="1:12" x14ac:dyDescent="0.35">
      <c r="A1841" s="12">
        <v>303</v>
      </c>
      <c r="B1841" s="17" t="s">
        <v>4681</v>
      </c>
      <c r="C1841" s="18">
        <v>43766</v>
      </c>
      <c r="D1841" s="18">
        <v>43772</v>
      </c>
      <c r="E1841" s="17" t="s">
        <v>19</v>
      </c>
      <c r="F1841" s="17" t="s">
        <v>342</v>
      </c>
      <c r="G1841" s="19" t="str">
        <f>INDEX(Table12[[#This Row],[State]],MATCH(Orders!F1841,Table12[[#This Row],[Customer ID]],0))</f>
        <v>New Jersey</v>
      </c>
      <c r="H1841" s="17" t="s">
        <v>4684</v>
      </c>
      <c r="I1841" s="19">
        <v>1</v>
      </c>
      <c r="J1841" s="17" t="s">
        <v>31</v>
      </c>
      <c r="K1841" s="10">
        <v>14.28</v>
      </c>
      <c r="L1841" s="25" t="str">
        <f>IF(Orders!$K1841&lt;=50,"Low",IF(Orders!$K1841&gt;=200000,"High","Medium"))</f>
        <v>Low</v>
      </c>
    </row>
    <row r="1842" spans="1:12" x14ac:dyDescent="0.35">
      <c r="A1842" s="11">
        <v>382</v>
      </c>
      <c r="B1842" s="13" t="s">
        <v>4686</v>
      </c>
      <c r="C1842" s="14">
        <v>43766</v>
      </c>
      <c r="D1842" s="14">
        <v>43767</v>
      </c>
      <c r="E1842" s="13" t="s">
        <v>38</v>
      </c>
      <c r="F1842" s="13" t="s">
        <v>2197</v>
      </c>
      <c r="G1842" s="15" t="str">
        <f>INDEX(Table12[[#This Row],[State]],MATCH(Orders!F1842,Table12[[#This Row],[Customer ID]],0))</f>
        <v>California</v>
      </c>
      <c r="H1842" s="13" t="s">
        <v>4687</v>
      </c>
      <c r="I1842" s="15">
        <v>7</v>
      </c>
      <c r="J1842" s="13" t="s">
        <v>31</v>
      </c>
      <c r="K1842" s="16">
        <v>50.96</v>
      </c>
      <c r="L1842" s="24" t="str">
        <f>IF(Orders!$K1842&lt;=50,"Low",IF(Orders!$K1842&gt;=200000,"High","Medium"))</f>
        <v>Medium</v>
      </c>
    </row>
    <row r="1843" spans="1:12" x14ac:dyDescent="0.35">
      <c r="A1843" s="12">
        <v>383</v>
      </c>
      <c r="B1843" s="17" t="s">
        <v>4686</v>
      </c>
      <c r="C1843" s="18">
        <v>43766</v>
      </c>
      <c r="D1843" s="18">
        <v>43767</v>
      </c>
      <c r="E1843" s="17" t="s">
        <v>38</v>
      </c>
      <c r="F1843" s="17" t="s">
        <v>2197</v>
      </c>
      <c r="G1843" s="19" t="str">
        <f>INDEX(Table12[[#This Row],[State]],MATCH(Orders!F1843,Table12[[#This Row],[Customer ID]],0))</f>
        <v>California</v>
      </c>
      <c r="H1843" s="17" t="s">
        <v>224</v>
      </c>
      <c r="I1843" s="19">
        <v>3</v>
      </c>
      <c r="J1843" s="17" t="s">
        <v>31</v>
      </c>
      <c r="K1843" s="10">
        <v>49536</v>
      </c>
      <c r="L1843" s="25" t="str">
        <f>IF(Orders!$K1843&lt;=50,"Low",IF(Orders!$K1843&gt;=200000,"High","Medium"))</f>
        <v>Medium</v>
      </c>
    </row>
    <row r="1844" spans="1:12" x14ac:dyDescent="0.35">
      <c r="A1844" s="11">
        <v>1235</v>
      </c>
      <c r="B1844" s="13" t="s">
        <v>4689</v>
      </c>
      <c r="C1844" s="14">
        <v>43766</v>
      </c>
      <c r="D1844" s="14">
        <v>43766</v>
      </c>
      <c r="E1844" s="13" t="s">
        <v>208</v>
      </c>
      <c r="F1844" s="13" t="s">
        <v>585</v>
      </c>
      <c r="G1844" s="15" t="str">
        <f>INDEX(Table12[[#This Row],[State]],MATCH(Orders!F1844,Table12[[#This Row],[Customer ID]],0))</f>
        <v>Florida</v>
      </c>
      <c r="H1844" s="13" t="s">
        <v>161</v>
      </c>
      <c r="I1844" s="15">
        <v>3</v>
      </c>
      <c r="J1844" s="13" t="s">
        <v>36</v>
      </c>
      <c r="K1844" s="16">
        <v>47952</v>
      </c>
      <c r="L1844" s="24" t="str">
        <f>IF(Orders!$K1844&lt;=50,"Low",IF(Orders!$K1844&gt;=200000,"High","Medium"))</f>
        <v>Medium</v>
      </c>
    </row>
    <row r="1845" spans="1:12" x14ac:dyDescent="0.35">
      <c r="A1845" s="12">
        <v>1236</v>
      </c>
      <c r="B1845" s="17" t="s">
        <v>4689</v>
      </c>
      <c r="C1845" s="18">
        <v>43766</v>
      </c>
      <c r="D1845" s="18">
        <v>43766</v>
      </c>
      <c r="E1845" s="17" t="s">
        <v>208</v>
      </c>
      <c r="F1845" s="17" t="s">
        <v>585</v>
      </c>
      <c r="G1845" s="19" t="str">
        <f>INDEX(Table12[[#This Row],[State]],MATCH(Orders!F1845,Table12[[#This Row],[Customer ID]],0))</f>
        <v>Florida</v>
      </c>
      <c r="H1845" s="17" t="s">
        <v>4691</v>
      </c>
      <c r="I1845" s="19">
        <v>5</v>
      </c>
      <c r="J1845" s="17" t="s">
        <v>70</v>
      </c>
      <c r="K1845" s="10">
        <v>37425</v>
      </c>
      <c r="L1845" s="25" t="str">
        <f>IF(Orders!$K1845&lt;=50,"Low",IF(Orders!$K1845&gt;=200000,"High","Medium"))</f>
        <v>Medium</v>
      </c>
    </row>
    <row r="1846" spans="1:12" x14ac:dyDescent="0.35">
      <c r="A1846" s="11">
        <v>1237</v>
      </c>
      <c r="B1846" s="13" t="s">
        <v>4689</v>
      </c>
      <c r="C1846" s="14">
        <v>43766</v>
      </c>
      <c r="D1846" s="14">
        <v>43766</v>
      </c>
      <c r="E1846" s="13" t="s">
        <v>208</v>
      </c>
      <c r="F1846" s="13" t="s">
        <v>585</v>
      </c>
      <c r="G1846" s="15" t="str">
        <f>INDEX(Table12[[#This Row],[State]],MATCH(Orders!F1846,Table12[[#This Row],[Customer ID]],0))</f>
        <v>Florida</v>
      </c>
      <c r="H1846" s="13" t="s">
        <v>1447</v>
      </c>
      <c r="I1846" s="15">
        <v>2</v>
      </c>
      <c r="J1846" s="13" t="s">
        <v>36</v>
      </c>
      <c r="K1846" s="16">
        <v>63968</v>
      </c>
      <c r="L1846" s="24" t="str">
        <f>IF(Orders!$K1846&lt;=50,"Low",IF(Orders!$K1846&gt;=200000,"High","Medium"))</f>
        <v>Medium</v>
      </c>
    </row>
    <row r="1847" spans="1:12" x14ac:dyDescent="0.35">
      <c r="A1847" s="12">
        <v>1238</v>
      </c>
      <c r="B1847" s="17" t="s">
        <v>4689</v>
      </c>
      <c r="C1847" s="18">
        <v>43766</v>
      </c>
      <c r="D1847" s="18">
        <v>43766</v>
      </c>
      <c r="E1847" s="17" t="s">
        <v>208</v>
      </c>
      <c r="F1847" s="17" t="s">
        <v>585</v>
      </c>
      <c r="G1847" s="19" t="str">
        <f>INDEX(Table12[[#This Row],[State]],MATCH(Orders!F1847,Table12[[#This Row],[Customer ID]],0))</f>
        <v>Florida</v>
      </c>
      <c r="H1847" s="17" t="s">
        <v>4693</v>
      </c>
      <c r="I1847" s="19">
        <v>3</v>
      </c>
      <c r="J1847" s="17" t="s">
        <v>70</v>
      </c>
      <c r="K1847" s="10">
        <v>165048</v>
      </c>
      <c r="L1847" s="25" t="str">
        <f>IF(Orders!$K1847&lt;=50,"Low",IF(Orders!$K1847&gt;=200000,"High","Medium"))</f>
        <v>Medium</v>
      </c>
    </row>
    <row r="1848" spans="1:12" x14ac:dyDescent="0.35">
      <c r="A1848" s="11">
        <v>1262</v>
      </c>
      <c r="B1848" s="13" t="s">
        <v>4695</v>
      </c>
      <c r="C1848" s="14">
        <v>43766</v>
      </c>
      <c r="D1848" s="14">
        <v>43773</v>
      </c>
      <c r="E1848" s="13" t="s">
        <v>19</v>
      </c>
      <c r="F1848" s="13" t="s">
        <v>429</v>
      </c>
      <c r="G1848" s="15" t="str">
        <f>INDEX(Table12[[#This Row],[State]],MATCH(Orders!F1848,Table12[[#This Row],[Customer ID]],0))</f>
        <v>North Carolina</v>
      </c>
      <c r="H1848" s="13" t="s">
        <v>135</v>
      </c>
      <c r="I1848" s="15">
        <v>4</v>
      </c>
      <c r="J1848" s="13" t="s">
        <v>31</v>
      </c>
      <c r="K1848" s="16">
        <v>17616</v>
      </c>
      <c r="L1848" s="24" t="str">
        <f>IF(Orders!$K1848&lt;=50,"Low",IF(Orders!$K1848&gt;=200000,"High","Medium"))</f>
        <v>Medium</v>
      </c>
    </row>
    <row r="1849" spans="1:12" x14ac:dyDescent="0.35">
      <c r="A1849" s="12">
        <v>3878</v>
      </c>
      <c r="B1849" s="17" t="s">
        <v>4696</v>
      </c>
      <c r="C1849" s="18">
        <v>43766</v>
      </c>
      <c r="D1849" s="18">
        <v>43771</v>
      </c>
      <c r="E1849" s="17" t="s">
        <v>19</v>
      </c>
      <c r="F1849" s="17" t="s">
        <v>4505</v>
      </c>
      <c r="G1849" s="19" t="str">
        <f>INDEX(Table12[[#This Row],[State]],MATCH(Orders!F1849,Table12[[#This Row],[Customer ID]],0))</f>
        <v>Florida</v>
      </c>
      <c r="H1849" s="17" t="s">
        <v>4697</v>
      </c>
      <c r="I1849" s="19">
        <v>5</v>
      </c>
      <c r="J1849" s="17" t="s">
        <v>70</v>
      </c>
      <c r="K1849" s="10">
        <v>38.19</v>
      </c>
      <c r="L1849" s="25" t="str">
        <f>IF(Orders!$K1849&lt;=50,"Low",IF(Orders!$K1849&gt;=200000,"High","Medium"))</f>
        <v>Low</v>
      </c>
    </row>
    <row r="1850" spans="1:12" x14ac:dyDescent="0.35">
      <c r="A1850" s="11">
        <v>4951</v>
      </c>
      <c r="B1850" s="13" t="s">
        <v>4699</v>
      </c>
      <c r="C1850" s="14">
        <v>43766</v>
      </c>
      <c r="D1850" s="14">
        <v>43770</v>
      </c>
      <c r="E1850" s="13" t="s">
        <v>94</v>
      </c>
      <c r="F1850" s="13" t="s">
        <v>4700</v>
      </c>
      <c r="G1850" s="15" t="str">
        <f>INDEX(Table12[[#This Row],[State]],MATCH(Orders!F1850,Table12[[#This Row],[Customer ID]],0))</f>
        <v>New York</v>
      </c>
      <c r="H1850" s="13" t="s">
        <v>4297</v>
      </c>
      <c r="I1850" s="15">
        <v>3</v>
      </c>
      <c r="J1850" s="13" t="s">
        <v>31</v>
      </c>
      <c r="K1850" s="16">
        <v>12.42</v>
      </c>
      <c r="L1850" s="24" t="str">
        <f>IF(Orders!$K1850&lt;=50,"Low",IF(Orders!$K1850&gt;=200000,"High","Medium"))</f>
        <v>Low</v>
      </c>
    </row>
    <row r="1851" spans="1:12" x14ac:dyDescent="0.35">
      <c r="A1851" s="12">
        <v>7203</v>
      </c>
      <c r="B1851" s="17" t="s">
        <v>4702</v>
      </c>
      <c r="C1851" s="18">
        <v>43766</v>
      </c>
      <c r="D1851" s="18">
        <v>43766</v>
      </c>
      <c r="E1851" s="17" t="s">
        <v>208</v>
      </c>
      <c r="F1851" s="17" t="s">
        <v>4703</v>
      </c>
      <c r="G1851" s="19" t="str">
        <f>INDEX(Table12[[#This Row],[State]],MATCH(Orders!F1851,Table12[[#This Row],[Customer ID]],0))</f>
        <v>New York</v>
      </c>
      <c r="H1851" s="17" t="s">
        <v>3316</v>
      </c>
      <c r="I1851" s="19">
        <v>5</v>
      </c>
      <c r="J1851" s="17" t="s">
        <v>36</v>
      </c>
      <c r="K1851" s="10">
        <v>756.8</v>
      </c>
      <c r="L1851" s="25" t="str">
        <f>IF(Orders!$K1851&lt;=50,"Low",IF(Orders!$K1851&gt;=200000,"High","Medium"))</f>
        <v>Medium</v>
      </c>
    </row>
    <row r="1852" spans="1:12" x14ac:dyDescent="0.35">
      <c r="A1852" s="11">
        <v>1536</v>
      </c>
      <c r="B1852" s="13" t="s">
        <v>4705</v>
      </c>
      <c r="C1852" s="14">
        <v>43767</v>
      </c>
      <c r="D1852" s="14">
        <v>43771</v>
      </c>
      <c r="E1852" s="13" t="s">
        <v>19</v>
      </c>
      <c r="F1852" s="13" t="s">
        <v>4706</v>
      </c>
      <c r="G1852" s="15" t="str">
        <f>INDEX(Table12[[#This Row],[State]],MATCH(Orders!F1852,Table12[[#This Row],[Customer ID]],0))</f>
        <v>New Jersey</v>
      </c>
      <c r="H1852" s="13" t="s">
        <v>2688</v>
      </c>
      <c r="I1852" s="15">
        <v>3</v>
      </c>
      <c r="J1852" s="13" t="s">
        <v>36</v>
      </c>
      <c r="K1852" s="16">
        <v>40.74</v>
      </c>
      <c r="L1852" s="24" t="str">
        <f>IF(Orders!$K1852&lt;=50,"Low",IF(Orders!$K1852&gt;=200000,"High","Medium"))</f>
        <v>Low</v>
      </c>
    </row>
    <row r="1853" spans="1:12" x14ac:dyDescent="0.35">
      <c r="A1853" s="12">
        <v>1537</v>
      </c>
      <c r="B1853" s="17" t="s">
        <v>4705</v>
      </c>
      <c r="C1853" s="18">
        <v>43767</v>
      </c>
      <c r="D1853" s="18">
        <v>43771</v>
      </c>
      <c r="E1853" s="17" t="s">
        <v>19</v>
      </c>
      <c r="F1853" s="17" t="s">
        <v>4706</v>
      </c>
      <c r="G1853" s="19" t="str">
        <f>INDEX(Table12[[#This Row],[State]],MATCH(Orders!F1853,Table12[[#This Row],[Customer ID]],0))</f>
        <v>New Jersey</v>
      </c>
      <c r="H1853" s="17" t="s">
        <v>833</v>
      </c>
      <c r="I1853" s="19">
        <v>3</v>
      </c>
      <c r="J1853" s="17" t="s">
        <v>70</v>
      </c>
      <c r="K1853" s="10">
        <v>11.67</v>
      </c>
      <c r="L1853" s="25" t="str">
        <f>IF(Orders!$K1853&lt;=50,"Low",IF(Orders!$K1853&gt;=200000,"High","Medium"))</f>
        <v>Low</v>
      </c>
    </row>
    <row r="1854" spans="1:12" x14ac:dyDescent="0.35">
      <c r="A1854" s="11">
        <v>3168</v>
      </c>
      <c r="B1854" s="13" t="s">
        <v>4709</v>
      </c>
      <c r="C1854" s="14">
        <v>43767</v>
      </c>
      <c r="D1854" s="14">
        <v>43769</v>
      </c>
      <c r="E1854" s="13" t="s">
        <v>38</v>
      </c>
      <c r="F1854" s="13" t="s">
        <v>4710</v>
      </c>
      <c r="G1854" s="15" t="str">
        <f>INDEX(Table12[[#This Row],[State]],MATCH(Orders!F1854,Table12[[#This Row],[Customer ID]],0))</f>
        <v>Michigan</v>
      </c>
      <c r="H1854" s="13" t="s">
        <v>4278</v>
      </c>
      <c r="I1854" s="15">
        <v>5</v>
      </c>
      <c r="J1854" s="13" t="s">
        <v>31</v>
      </c>
      <c r="K1854" s="16">
        <v>67</v>
      </c>
      <c r="L1854" s="24" t="str">
        <f>IF(Orders!$K1854&lt;=50,"Low",IF(Orders!$K1854&gt;=200000,"High","Medium"))</f>
        <v>Medium</v>
      </c>
    </row>
    <row r="1855" spans="1:12" x14ac:dyDescent="0.35">
      <c r="A1855" s="12">
        <v>6241</v>
      </c>
      <c r="B1855" s="17" t="s">
        <v>4713</v>
      </c>
      <c r="C1855" s="18">
        <v>43767</v>
      </c>
      <c r="D1855" s="18">
        <v>43770</v>
      </c>
      <c r="E1855" s="17" t="s">
        <v>94</v>
      </c>
      <c r="F1855" s="17" t="s">
        <v>2056</v>
      </c>
      <c r="G1855" s="19" t="str">
        <f>INDEX(Table12[[#This Row],[State]],MATCH(Orders!F1855,Table12[[#This Row],[Customer ID]],0))</f>
        <v>California</v>
      </c>
      <c r="H1855" s="17" t="s">
        <v>135</v>
      </c>
      <c r="I1855" s="19">
        <v>1</v>
      </c>
      <c r="J1855" s="17" t="s">
        <v>31</v>
      </c>
      <c r="K1855" s="10">
        <v>11744</v>
      </c>
      <c r="L1855" s="25" t="str">
        <f>IF(Orders!$K1855&lt;=50,"Low",IF(Orders!$K1855&gt;=200000,"High","Medium"))</f>
        <v>Medium</v>
      </c>
    </row>
    <row r="1856" spans="1:12" x14ac:dyDescent="0.35">
      <c r="A1856" s="11">
        <v>3292</v>
      </c>
      <c r="B1856" s="13" t="s">
        <v>4714</v>
      </c>
      <c r="C1856" s="14">
        <v>43768</v>
      </c>
      <c r="D1856" s="14">
        <v>43773</v>
      </c>
      <c r="E1856" s="13" t="s">
        <v>19</v>
      </c>
      <c r="F1856" s="13" t="s">
        <v>1505</v>
      </c>
      <c r="G1856" s="15" t="str">
        <f>INDEX(Table12[[#This Row],[State]],MATCH(Orders!F1856,Table12[[#This Row],[Customer ID]],0))</f>
        <v>Michigan</v>
      </c>
      <c r="H1856" s="13" t="s">
        <v>88</v>
      </c>
      <c r="I1856" s="15">
        <v>2</v>
      </c>
      <c r="J1856" s="13" t="s">
        <v>31</v>
      </c>
      <c r="K1856" s="16">
        <v>11.68</v>
      </c>
      <c r="L1856" s="24" t="str">
        <f>IF(Orders!$K1856&lt;=50,"Low",IF(Orders!$K1856&gt;=200000,"High","Medium"))</f>
        <v>Low</v>
      </c>
    </row>
    <row r="1857" spans="1:12" x14ac:dyDescent="0.35">
      <c r="A1857" s="12">
        <v>9203</v>
      </c>
      <c r="B1857" s="17" t="s">
        <v>4716</v>
      </c>
      <c r="C1857" s="18">
        <v>43768</v>
      </c>
      <c r="D1857" s="18">
        <v>43772</v>
      </c>
      <c r="E1857" s="17" t="s">
        <v>19</v>
      </c>
      <c r="F1857" s="17" t="s">
        <v>1001</v>
      </c>
      <c r="G1857" s="19" t="str">
        <f>INDEX(Table12[[#This Row],[State]],MATCH(Orders!F1857,Table12[[#This Row],[Customer ID]],0))</f>
        <v>New York</v>
      </c>
      <c r="H1857" s="17" t="s">
        <v>2158</v>
      </c>
      <c r="I1857" s="19">
        <v>3</v>
      </c>
      <c r="J1857" s="17" t="s">
        <v>36</v>
      </c>
      <c r="K1857" s="10">
        <v>28752</v>
      </c>
      <c r="L1857" s="25" t="str">
        <f>IF(Orders!$K1857&lt;=50,"Low",IF(Orders!$K1857&gt;=200000,"High","Medium"))</f>
        <v>Medium</v>
      </c>
    </row>
    <row r="1858" spans="1:12" x14ac:dyDescent="0.35">
      <c r="A1858" s="11">
        <v>9204</v>
      </c>
      <c r="B1858" s="13" t="s">
        <v>4716</v>
      </c>
      <c r="C1858" s="14">
        <v>43768</v>
      </c>
      <c r="D1858" s="14">
        <v>43772</v>
      </c>
      <c r="E1858" s="13" t="s">
        <v>19</v>
      </c>
      <c r="F1858" s="13" t="s">
        <v>1001</v>
      </c>
      <c r="G1858" s="15" t="str">
        <f>INDEX(Table12[[#This Row],[State]],MATCH(Orders!F1858,Table12[[#This Row],[Customer ID]],0))</f>
        <v>New York</v>
      </c>
      <c r="H1858" s="13" t="s">
        <v>2083</v>
      </c>
      <c r="I1858" s="15">
        <v>5</v>
      </c>
      <c r="J1858" s="13" t="s">
        <v>31</v>
      </c>
      <c r="K1858" s="16">
        <v>114.95</v>
      </c>
      <c r="L1858" s="24" t="str">
        <f>IF(Orders!$K1858&lt;=50,"Low",IF(Orders!$K1858&gt;=200000,"High","Medium"))</f>
        <v>Medium</v>
      </c>
    </row>
    <row r="1859" spans="1:12" x14ac:dyDescent="0.35">
      <c r="A1859" s="12">
        <v>9702</v>
      </c>
      <c r="B1859" s="17" t="s">
        <v>4717</v>
      </c>
      <c r="C1859" s="18">
        <v>43768</v>
      </c>
      <c r="D1859" s="18">
        <v>43773</v>
      </c>
      <c r="E1859" s="17" t="s">
        <v>19</v>
      </c>
      <c r="F1859" s="17" t="s">
        <v>1518</v>
      </c>
      <c r="G1859" s="19" t="str">
        <f>INDEX(Table12[[#This Row],[State]],MATCH(Orders!F1859,Table12[[#This Row],[Customer ID]],0))</f>
        <v>California</v>
      </c>
      <c r="H1859" s="17" t="s">
        <v>4719</v>
      </c>
      <c r="I1859" s="19">
        <v>2</v>
      </c>
      <c r="J1859" s="17" t="s">
        <v>36</v>
      </c>
      <c r="K1859" s="10">
        <v>3.62</v>
      </c>
      <c r="L1859" s="25" t="str">
        <f>IF(Orders!$K1859&lt;=50,"Low",IF(Orders!$K1859&gt;=200000,"High","Medium"))</f>
        <v>Low</v>
      </c>
    </row>
    <row r="1860" spans="1:12" x14ac:dyDescent="0.35">
      <c r="A1860" s="11">
        <v>2448</v>
      </c>
      <c r="B1860" s="13" t="s">
        <v>4721</v>
      </c>
      <c r="C1860" s="14">
        <v>43769</v>
      </c>
      <c r="D1860" s="14">
        <v>43775</v>
      </c>
      <c r="E1860" s="13" t="s">
        <v>19</v>
      </c>
      <c r="F1860" s="13" t="s">
        <v>1551</v>
      </c>
      <c r="G1860" s="15" t="str">
        <f>INDEX(Table12[[#This Row],[State]],MATCH(Orders!F1860,Table12[[#This Row],[Customer ID]],0))</f>
        <v>Pennsylvania</v>
      </c>
      <c r="H1860" s="13" t="s">
        <v>3148</v>
      </c>
      <c r="I1860" s="15">
        <v>5</v>
      </c>
      <c r="J1860" s="13" t="s">
        <v>70</v>
      </c>
      <c r="K1860" s="16">
        <v>492835</v>
      </c>
      <c r="L1860" s="24" t="str">
        <f>IF(Orders!$K1860&lt;=50,"Low",IF(Orders!$K1860&gt;=200000,"High","Medium"))</f>
        <v>High</v>
      </c>
    </row>
    <row r="1861" spans="1:12" x14ac:dyDescent="0.35">
      <c r="A1861" s="12">
        <v>3787</v>
      </c>
      <c r="B1861" s="17" t="s">
        <v>4722</v>
      </c>
      <c r="C1861" s="18">
        <v>43769</v>
      </c>
      <c r="D1861" s="18">
        <v>43773</v>
      </c>
      <c r="E1861" s="17" t="s">
        <v>19</v>
      </c>
      <c r="F1861" s="17" t="s">
        <v>342</v>
      </c>
      <c r="G1861" s="19" t="str">
        <f>INDEX(Table12[[#This Row],[State]],MATCH(Orders!F1861,Table12[[#This Row],[Customer ID]],0))</f>
        <v>California</v>
      </c>
      <c r="H1861" s="17" t="s">
        <v>4723</v>
      </c>
      <c r="I1861" s="19">
        <v>7</v>
      </c>
      <c r="J1861" s="17" t="s">
        <v>70</v>
      </c>
      <c r="K1861" s="10">
        <v>1085.42</v>
      </c>
      <c r="L1861" s="25" t="str">
        <f>IF(Orders!$K1861&lt;=50,"Low",IF(Orders!$K1861&gt;=200000,"High","Medium"))</f>
        <v>Medium</v>
      </c>
    </row>
    <row r="1862" spans="1:12" x14ac:dyDescent="0.35">
      <c r="A1862" s="11">
        <v>6138</v>
      </c>
      <c r="B1862" s="13" t="s">
        <v>4725</v>
      </c>
      <c r="C1862" s="14">
        <v>43769</v>
      </c>
      <c r="D1862" s="14">
        <v>43773</v>
      </c>
      <c r="E1862" s="13" t="s">
        <v>94</v>
      </c>
      <c r="F1862" s="13" t="s">
        <v>4726</v>
      </c>
      <c r="G1862" s="15" t="str">
        <f>INDEX(Table12[[#This Row],[State]],MATCH(Orders!F1862,Table12[[#This Row],[Customer ID]],0))</f>
        <v>Florida</v>
      </c>
      <c r="H1862" s="13" t="s">
        <v>1973</v>
      </c>
      <c r="I1862" s="15">
        <v>6</v>
      </c>
      <c r="J1862" s="13" t="s">
        <v>31</v>
      </c>
      <c r="K1862" s="16">
        <v>32064</v>
      </c>
      <c r="L1862" s="24" t="str">
        <f>IF(Orders!$K1862&lt;=50,"Low",IF(Orders!$K1862&gt;=200000,"High","Medium"))</f>
        <v>Medium</v>
      </c>
    </row>
    <row r="1863" spans="1:12" x14ac:dyDescent="0.35">
      <c r="A1863" s="12">
        <v>6419</v>
      </c>
      <c r="B1863" s="17" t="s">
        <v>4728</v>
      </c>
      <c r="C1863" s="18">
        <v>43769</v>
      </c>
      <c r="D1863" s="18">
        <v>43774</v>
      </c>
      <c r="E1863" s="17" t="s">
        <v>19</v>
      </c>
      <c r="F1863" s="17" t="s">
        <v>3526</v>
      </c>
      <c r="G1863" s="19" t="str">
        <f>INDEX(Table12[[#This Row],[State]],MATCH(Orders!F1863,Table12[[#This Row],[Customer ID]],0))</f>
        <v>Oklahoma</v>
      </c>
      <c r="H1863" s="17" t="s">
        <v>1673</v>
      </c>
      <c r="I1863" s="19">
        <v>2</v>
      </c>
      <c r="J1863" s="17" t="s">
        <v>70</v>
      </c>
      <c r="K1863" s="10">
        <v>21.96</v>
      </c>
      <c r="L1863" s="25" t="str">
        <f>IF(Orders!$K1863&lt;=50,"Low",IF(Orders!$K1863&gt;=200000,"High","Medium"))</f>
        <v>Low</v>
      </c>
    </row>
    <row r="1864" spans="1:12" x14ac:dyDescent="0.35">
      <c r="A1864" s="11">
        <v>6420</v>
      </c>
      <c r="B1864" s="13" t="s">
        <v>4728</v>
      </c>
      <c r="C1864" s="14">
        <v>43769</v>
      </c>
      <c r="D1864" s="14">
        <v>43774</v>
      </c>
      <c r="E1864" s="13" t="s">
        <v>19</v>
      </c>
      <c r="F1864" s="13" t="s">
        <v>3526</v>
      </c>
      <c r="G1864" s="15" t="str">
        <f>INDEX(Table12[[#This Row],[State]],MATCH(Orders!F1864,Table12[[#This Row],[Customer ID]],0))</f>
        <v>Oklahoma</v>
      </c>
      <c r="H1864" s="13" t="s">
        <v>1955</v>
      </c>
      <c r="I1864" s="15">
        <v>3</v>
      </c>
      <c r="J1864" s="13" t="s">
        <v>70</v>
      </c>
      <c r="K1864" s="16">
        <v>368.97</v>
      </c>
      <c r="L1864" s="24" t="str">
        <f>IF(Orders!$K1864&lt;=50,"Low",IF(Orders!$K1864&gt;=200000,"High","Medium"))</f>
        <v>Medium</v>
      </c>
    </row>
    <row r="1865" spans="1:12" x14ac:dyDescent="0.35">
      <c r="A1865" s="12">
        <v>6421</v>
      </c>
      <c r="B1865" s="17" t="s">
        <v>4728</v>
      </c>
      <c r="C1865" s="18">
        <v>43769</v>
      </c>
      <c r="D1865" s="18">
        <v>43774</v>
      </c>
      <c r="E1865" s="17" t="s">
        <v>19</v>
      </c>
      <c r="F1865" s="17" t="s">
        <v>3526</v>
      </c>
      <c r="G1865" s="19" t="str">
        <f>INDEX(Table12[[#This Row],[State]],MATCH(Orders!F1865,Table12[[#This Row],[Customer ID]],0))</f>
        <v>Oklahoma</v>
      </c>
      <c r="H1865" s="17" t="s">
        <v>4729</v>
      </c>
      <c r="I1865" s="19">
        <v>3</v>
      </c>
      <c r="J1865" s="17" t="s">
        <v>70</v>
      </c>
      <c r="K1865" s="10">
        <v>12.39</v>
      </c>
      <c r="L1865" s="25" t="str">
        <f>IF(Orders!$K1865&lt;=50,"Low",IF(Orders!$K1865&gt;=200000,"High","Medium"))</f>
        <v>Low</v>
      </c>
    </row>
    <row r="1866" spans="1:12" x14ac:dyDescent="0.35">
      <c r="A1866" s="11">
        <v>6422</v>
      </c>
      <c r="B1866" s="13" t="s">
        <v>4728</v>
      </c>
      <c r="C1866" s="14">
        <v>43769</v>
      </c>
      <c r="D1866" s="14">
        <v>43774</v>
      </c>
      <c r="E1866" s="13" t="s">
        <v>19</v>
      </c>
      <c r="F1866" s="13" t="s">
        <v>3526</v>
      </c>
      <c r="G1866" s="15" t="str">
        <f>INDEX(Table12[[#This Row],[State]],MATCH(Orders!F1866,Table12[[#This Row],[Customer ID]],0))</f>
        <v>Oklahoma</v>
      </c>
      <c r="H1866" s="13" t="s">
        <v>4731</v>
      </c>
      <c r="I1866" s="15">
        <v>3</v>
      </c>
      <c r="J1866" s="13" t="s">
        <v>36</v>
      </c>
      <c r="K1866" s="16">
        <v>332.94</v>
      </c>
      <c r="L1866" s="24" t="str">
        <f>IF(Orders!$K1866&lt;=50,"Low",IF(Orders!$K1866&gt;=200000,"High","Medium"))</f>
        <v>Medium</v>
      </c>
    </row>
    <row r="1867" spans="1:12" x14ac:dyDescent="0.35">
      <c r="A1867" s="12">
        <v>9760</v>
      </c>
      <c r="B1867" s="17" t="s">
        <v>4733</v>
      </c>
      <c r="C1867" s="18">
        <v>43769</v>
      </c>
      <c r="D1867" s="18">
        <v>43774</v>
      </c>
      <c r="E1867" s="17" t="s">
        <v>19</v>
      </c>
      <c r="F1867" s="17" t="s">
        <v>4734</v>
      </c>
      <c r="G1867" s="19" t="str">
        <f>INDEX(Table12[[#This Row],[State]],MATCH(Orders!F1867,Table12[[#This Row],[Customer ID]],0))</f>
        <v>California</v>
      </c>
      <c r="H1867" s="17" t="s">
        <v>4146</v>
      </c>
      <c r="I1867" s="19">
        <v>5</v>
      </c>
      <c r="J1867" s="17" t="s">
        <v>70</v>
      </c>
      <c r="K1867" s="10">
        <v>1403.92</v>
      </c>
      <c r="L1867" s="25" t="str">
        <f>IF(Orders!$K1867&lt;=50,"Low",IF(Orders!$K1867&gt;=200000,"High","Medium"))</f>
        <v>Medium</v>
      </c>
    </row>
    <row r="1868" spans="1:12" x14ac:dyDescent="0.35">
      <c r="A1868" s="11">
        <v>1401</v>
      </c>
      <c r="B1868" s="13" t="s">
        <v>4736</v>
      </c>
      <c r="C1868" s="14">
        <v>43770</v>
      </c>
      <c r="D1868" s="14">
        <v>43774</v>
      </c>
      <c r="E1868" s="13" t="s">
        <v>19</v>
      </c>
      <c r="F1868" s="13" t="s">
        <v>3282</v>
      </c>
      <c r="G1868" s="15" t="str">
        <f>INDEX(Table12[[#This Row],[State]],MATCH(Orders!F1868,Table12[[#This Row],[Customer ID]],0))</f>
        <v>Virginia</v>
      </c>
      <c r="H1868" s="13" t="s">
        <v>2070</v>
      </c>
      <c r="I1868" s="15">
        <v>2</v>
      </c>
      <c r="J1868" s="13" t="s">
        <v>70</v>
      </c>
      <c r="K1868" s="16">
        <v>21.8</v>
      </c>
      <c r="L1868" s="24" t="str">
        <f>IF(Orders!$K1868&lt;=50,"Low",IF(Orders!$K1868&gt;=200000,"High","Medium"))</f>
        <v>Low</v>
      </c>
    </row>
    <row r="1869" spans="1:12" x14ac:dyDescent="0.35">
      <c r="A1869" s="12">
        <v>1402</v>
      </c>
      <c r="B1869" s="17" t="s">
        <v>4736</v>
      </c>
      <c r="C1869" s="18">
        <v>43770</v>
      </c>
      <c r="D1869" s="18">
        <v>43774</v>
      </c>
      <c r="E1869" s="17" t="s">
        <v>19</v>
      </c>
      <c r="F1869" s="17" t="s">
        <v>3282</v>
      </c>
      <c r="G1869" s="19" t="str">
        <f>INDEX(Table12[[#This Row],[State]],MATCH(Orders!F1869,Table12[[#This Row],[Customer ID]],0))</f>
        <v>Virginia</v>
      </c>
      <c r="H1869" s="17" t="s">
        <v>3575</v>
      </c>
      <c r="I1869" s="19">
        <v>3</v>
      </c>
      <c r="J1869" s="17" t="s">
        <v>31</v>
      </c>
      <c r="K1869" s="10">
        <v>251.79</v>
      </c>
      <c r="L1869" s="25" t="str">
        <f>IF(Orders!$K1869&lt;=50,"Low",IF(Orders!$K1869&gt;=200000,"High","Medium"))</f>
        <v>Medium</v>
      </c>
    </row>
    <row r="1870" spans="1:12" x14ac:dyDescent="0.35">
      <c r="A1870" s="11">
        <v>3378</v>
      </c>
      <c r="B1870" s="13" t="s">
        <v>4737</v>
      </c>
      <c r="C1870" s="14">
        <v>43770</v>
      </c>
      <c r="D1870" s="14">
        <v>43773</v>
      </c>
      <c r="E1870" s="13" t="s">
        <v>38</v>
      </c>
      <c r="F1870" s="13" t="s">
        <v>1636</v>
      </c>
      <c r="G1870" s="15" t="str">
        <f>INDEX(Table12[[#This Row],[State]],MATCH(Orders!F1870,Table12[[#This Row],[Customer ID]],0))</f>
        <v>Texas</v>
      </c>
      <c r="H1870" s="13" t="s">
        <v>4618</v>
      </c>
      <c r="I1870" s="15">
        <v>9</v>
      </c>
      <c r="J1870" s="13" t="s">
        <v>31</v>
      </c>
      <c r="K1870" s="16">
        <v>111672</v>
      </c>
      <c r="L1870" s="24" t="str">
        <f>IF(Orders!$K1870&lt;=50,"Low",IF(Orders!$K1870&gt;=200000,"High","Medium"))</f>
        <v>Medium</v>
      </c>
    </row>
    <row r="1871" spans="1:12" x14ac:dyDescent="0.35">
      <c r="A1871" s="12">
        <v>4061</v>
      </c>
      <c r="B1871" s="17" t="s">
        <v>4739</v>
      </c>
      <c r="C1871" s="18">
        <v>43770</v>
      </c>
      <c r="D1871" s="18">
        <v>43776</v>
      </c>
      <c r="E1871" s="17" t="s">
        <v>19</v>
      </c>
      <c r="F1871" s="17" t="s">
        <v>3661</v>
      </c>
      <c r="G1871" s="19" t="str">
        <f>INDEX(Table12[[#This Row],[State]],MATCH(Orders!F1871,Table12[[#This Row],[Customer ID]],0))</f>
        <v>Illinois</v>
      </c>
      <c r="H1871" s="17" t="s">
        <v>4538</v>
      </c>
      <c r="I1871" s="19">
        <v>3</v>
      </c>
      <c r="J1871" s="17" t="s">
        <v>31</v>
      </c>
      <c r="K1871" s="10">
        <v>68112</v>
      </c>
      <c r="L1871" s="25" t="str">
        <f>IF(Orders!$K1871&lt;=50,"Low",IF(Orders!$K1871&gt;=200000,"High","Medium"))</f>
        <v>Medium</v>
      </c>
    </row>
    <row r="1872" spans="1:12" x14ac:dyDescent="0.35">
      <c r="A1872" s="11">
        <v>112</v>
      </c>
      <c r="B1872" s="13" t="s">
        <v>4740</v>
      </c>
      <c r="C1872" s="14">
        <v>43772</v>
      </c>
      <c r="D1872" s="14">
        <v>43779</v>
      </c>
      <c r="E1872" s="13" t="s">
        <v>19</v>
      </c>
      <c r="F1872" s="13" t="s">
        <v>1969</v>
      </c>
      <c r="G1872" s="15" t="str">
        <f>INDEX(Table12[[#This Row],[State]],MATCH(Orders!F1872,Table12[[#This Row],[Customer ID]],0))</f>
        <v>Iowa</v>
      </c>
      <c r="H1872" s="13" t="s">
        <v>4742</v>
      </c>
      <c r="I1872" s="15">
        <v>2</v>
      </c>
      <c r="J1872" s="13" t="s">
        <v>31</v>
      </c>
      <c r="K1872" s="16">
        <v>75.959999999999994</v>
      </c>
      <c r="L1872" s="24" t="str">
        <f>IF(Orders!$K1872&lt;=50,"Low",IF(Orders!$K1872&gt;=200000,"High","Medium"))</f>
        <v>Medium</v>
      </c>
    </row>
    <row r="1873" spans="1:12" x14ac:dyDescent="0.35">
      <c r="A1873" s="12">
        <v>113</v>
      </c>
      <c r="B1873" s="17" t="s">
        <v>4740</v>
      </c>
      <c r="C1873" s="18">
        <v>43772</v>
      </c>
      <c r="D1873" s="18">
        <v>43779</v>
      </c>
      <c r="E1873" s="17" t="s">
        <v>19</v>
      </c>
      <c r="F1873" s="17" t="s">
        <v>1969</v>
      </c>
      <c r="G1873" s="19" t="str">
        <f>INDEX(Table12[[#This Row],[State]],MATCH(Orders!F1873,Table12[[#This Row],[Customer ID]],0))</f>
        <v>Iowa</v>
      </c>
      <c r="H1873" s="17" t="s">
        <v>4568</v>
      </c>
      <c r="I1873" s="19">
        <v>6</v>
      </c>
      <c r="J1873" s="17" t="s">
        <v>31</v>
      </c>
      <c r="K1873" s="10">
        <v>27.24</v>
      </c>
      <c r="L1873" s="25" t="str">
        <f>IF(Orders!$K1873&lt;=50,"Low",IF(Orders!$K1873&gt;=200000,"High","Medium"))</f>
        <v>Low</v>
      </c>
    </row>
    <row r="1874" spans="1:12" x14ac:dyDescent="0.35">
      <c r="A1874" s="11">
        <v>575</v>
      </c>
      <c r="B1874" s="13" t="s">
        <v>4744</v>
      </c>
      <c r="C1874" s="14">
        <v>43772</v>
      </c>
      <c r="D1874" s="14">
        <v>43776</v>
      </c>
      <c r="E1874" s="13" t="s">
        <v>19</v>
      </c>
      <c r="F1874" s="13" t="s">
        <v>1380</v>
      </c>
      <c r="G1874" s="15" t="str">
        <f>INDEX(Table12[[#This Row],[State]],MATCH(Orders!F1874,Table12[[#This Row],[Customer ID]],0))</f>
        <v>Washington</v>
      </c>
      <c r="H1874" s="13" t="s">
        <v>4745</v>
      </c>
      <c r="I1874" s="15">
        <v>3</v>
      </c>
      <c r="J1874" s="13" t="s">
        <v>31</v>
      </c>
      <c r="K1874" s="16">
        <v>8.82</v>
      </c>
      <c r="L1874" s="24" t="str">
        <f>IF(Orders!$K1874&lt;=50,"Low",IF(Orders!$K1874&gt;=200000,"High","Medium"))</f>
        <v>Low</v>
      </c>
    </row>
    <row r="1875" spans="1:12" x14ac:dyDescent="0.35">
      <c r="A1875" s="12">
        <v>2474</v>
      </c>
      <c r="B1875" s="17" t="s">
        <v>4747</v>
      </c>
      <c r="C1875" s="18">
        <v>43772</v>
      </c>
      <c r="D1875" s="18">
        <v>43775</v>
      </c>
      <c r="E1875" s="17" t="s">
        <v>38</v>
      </c>
      <c r="F1875" s="17" t="s">
        <v>2856</v>
      </c>
      <c r="G1875" s="19" t="str">
        <f>INDEX(Table12[[#This Row],[State]],MATCH(Orders!F1875,Table12[[#This Row],[Customer ID]],0))</f>
        <v>California</v>
      </c>
      <c r="H1875" s="17" t="s">
        <v>373</v>
      </c>
      <c r="I1875" s="19">
        <v>2</v>
      </c>
      <c r="J1875" s="17" t="s">
        <v>36</v>
      </c>
      <c r="K1875" s="10">
        <v>217584</v>
      </c>
      <c r="L1875" s="25" t="str">
        <f>IF(Orders!$K1875&lt;=50,"Low",IF(Orders!$K1875&gt;=200000,"High","Medium"))</f>
        <v>High</v>
      </c>
    </row>
    <row r="1876" spans="1:12" x14ac:dyDescent="0.35">
      <c r="A1876" s="11">
        <v>2475</v>
      </c>
      <c r="B1876" s="13" t="s">
        <v>4747</v>
      </c>
      <c r="C1876" s="14">
        <v>43772</v>
      </c>
      <c r="D1876" s="14">
        <v>43775</v>
      </c>
      <c r="E1876" s="13" t="s">
        <v>38</v>
      </c>
      <c r="F1876" s="13" t="s">
        <v>2856</v>
      </c>
      <c r="G1876" s="15" t="str">
        <f>INDEX(Table12[[#This Row],[State]],MATCH(Orders!F1876,Table12[[#This Row],[Customer ID]],0))</f>
        <v>California</v>
      </c>
      <c r="H1876" s="13" t="s">
        <v>4748</v>
      </c>
      <c r="I1876" s="15">
        <v>5</v>
      </c>
      <c r="J1876" s="13" t="s">
        <v>36</v>
      </c>
      <c r="K1876" s="16">
        <v>82.95</v>
      </c>
      <c r="L1876" s="24" t="str">
        <f>IF(Orders!$K1876&lt;=50,"Low",IF(Orders!$K1876&gt;=200000,"High","Medium"))</f>
        <v>Medium</v>
      </c>
    </row>
    <row r="1877" spans="1:12" x14ac:dyDescent="0.35">
      <c r="A1877" s="12">
        <v>2476</v>
      </c>
      <c r="B1877" s="17" t="s">
        <v>4747</v>
      </c>
      <c r="C1877" s="18">
        <v>43772</v>
      </c>
      <c r="D1877" s="18">
        <v>43775</v>
      </c>
      <c r="E1877" s="17" t="s">
        <v>38</v>
      </c>
      <c r="F1877" s="17" t="s">
        <v>2856</v>
      </c>
      <c r="G1877" s="19" t="str">
        <f>INDEX(Table12[[#This Row],[State]],MATCH(Orders!F1877,Table12[[#This Row],[Customer ID]],0))</f>
        <v>California</v>
      </c>
      <c r="H1877" s="17" t="s">
        <v>3911</v>
      </c>
      <c r="I1877" s="19">
        <v>7</v>
      </c>
      <c r="J1877" s="17" t="s">
        <v>31</v>
      </c>
      <c r="K1877" s="10">
        <v>87.71</v>
      </c>
      <c r="L1877" s="25" t="str">
        <f>IF(Orders!$K1877&lt;=50,"Low",IF(Orders!$K1877&gt;=200000,"High","Medium"))</f>
        <v>Medium</v>
      </c>
    </row>
    <row r="1878" spans="1:12" x14ac:dyDescent="0.35">
      <c r="A1878" s="11">
        <v>2477</v>
      </c>
      <c r="B1878" s="13" t="s">
        <v>4747</v>
      </c>
      <c r="C1878" s="14">
        <v>43772</v>
      </c>
      <c r="D1878" s="14">
        <v>43775</v>
      </c>
      <c r="E1878" s="13" t="s">
        <v>38</v>
      </c>
      <c r="F1878" s="13" t="s">
        <v>2856</v>
      </c>
      <c r="G1878" s="15" t="str">
        <f>INDEX(Table12[[#This Row],[State]],MATCH(Orders!F1878,Table12[[#This Row],[Customer ID]],0))</f>
        <v>California</v>
      </c>
      <c r="H1878" s="13" t="s">
        <v>4576</v>
      </c>
      <c r="I1878" s="15">
        <v>4</v>
      </c>
      <c r="J1878" s="13" t="s">
        <v>36</v>
      </c>
      <c r="K1878" s="16">
        <v>1101.48</v>
      </c>
      <c r="L1878" s="24" t="str">
        <f>IF(Orders!$K1878&lt;=50,"Low",IF(Orders!$K1878&gt;=200000,"High","Medium"))</f>
        <v>Medium</v>
      </c>
    </row>
    <row r="1879" spans="1:12" x14ac:dyDescent="0.35">
      <c r="A1879" s="12">
        <v>4431</v>
      </c>
      <c r="B1879" s="17" t="s">
        <v>4750</v>
      </c>
      <c r="C1879" s="18">
        <v>43772</v>
      </c>
      <c r="D1879" s="18">
        <v>43777</v>
      </c>
      <c r="E1879" s="17" t="s">
        <v>94</v>
      </c>
      <c r="F1879" s="17" t="s">
        <v>1567</v>
      </c>
      <c r="G1879" s="19" t="str">
        <f>INDEX(Table12[[#This Row],[State]],MATCH(Orders!F1879,Table12[[#This Row],[Customer ID]],0))</f>
        <v>Kentucky</v>
      </c>
      <c r="H1879" s="17" t="s">
        <v>1445</v>
      </c>
      <c r="I1879" s="19">
        <v>4</v>
      </c>
      <c r="J1879" s="17" t="s">
        <v>31</v>
      </c>
      <c r="K1879" s="10">
        <v>20</v>
      </c>
      <c r="L1879" s="25" t="str">
        <f>IF(Orders!$K1879&lt;=50,"Low",IF(Orders!$K1879&gt;=200000,"High","Medium"))</f>
        <v>Low</v>
      </c>
    </row>
    <row r="1880" spans="1:12" x14ac:dyDescent="0.35">
      <c r="A1880" s="11">
        <v>4432</v>
      </c>
      <c r="B1880" s="13" t="s">
        <v>4750</v>
      </c>
      <c r="C1880" s="14">
        <v>43772</v>
      </c>
      <c r="D1880" s="14">
        <v>43777</v>
      </c>
      <c r="E1880" s="13" t="s">
        <v>94</v>
      </c>
      <c r="F1880" s="13" t="s">
        <v>1567</v>
      </c>
      <c r="G1880" s="15" t="str">
        <f>INDEX(Table12[[#This Row],[State]],MATCH(Orders!F1880,Table12[[#This Row],[Customer ID]],0))</f>
        <v>Kentucky</v>
      </c>
      <c r="H1880" s="13" t="s">
        <v>572</v>
      </c>
      <c r="I1880" s="15">
        <v>3</v>
      </c>
      <c r="J1880" s="13" t="s">
        <v>70</v>
      </c>
      <c r="K1880" s="16">
        <v>7.98</v>
      </c>
      <c r="L1880" s="24" t="str">
        <f>IF(Orders!$K1880&lt;=50,"Low",IF(Orders!$K1880&gt;=200000,"High","Medium"))</f>
        <v>Low</v>
      </c>
    </row>
    <row r="1881" spans="1:12" x14ac:dyDescent="0.35">
      <c r="A1881" s="12">
        <v>4433</v>
      </c>
      <c r="B1881" s="17" t="s">
        <v>4750</v>
      </c>
      <c r="C1881" s="18">
        <v>43772</v>
      </c>
      <c r="D1881" s="18">
        <v>43777</v>
      </c>
      <c r="E1881" s="17" t="s">
        <v>94</v>
      </c>
      <c r="F1881" s="17" t="s">
        <v>1567</v>
      </c>
      <c r="G1881" s="19" t="str">
        <f>INDEX(Table12[[#This Row],[State]],MATCH(Orders!F1881,Table12[[#This Row],[Customer ID]],0))</f>
        <v>Kentucky</v>
      </c>
      <c r="H1881" s="17" t="s">
        <v>4446</v>
      </c>
      <c r="I1881" s="19">
        <v>5</v>
      </c>
      <c r="J1881" s="17" t="s">
        <v>36</v>
      </c>
      <c r="K1881" s="10">
        <v>24.1</v>
      </c>
      <c r="L1881" s="25" t="str">
        <f>IF(Orders!$K1881&lt;=50,"Low",IF(Orders!$K1881&gt;=200000,"High","Medium"))</f>
        <v>Low</v>
      </c>
    </row>
    <row r="1882" spans="1:12" x14ac:dyDescent="0.35">
      <c r="A1882" s="11">
        <v>4434</v>
      </c>
      <c r="B1882" s="13" t="s">
        <v>4750</v>
      </c>
      <c r="C1882" s="14">
        <v>43772</v>
      </c>
      <c r="D1882" s="14">
        <v>43777</v>
      </c>
      <c r="E1882" s="13" t="s">
        <v>94</v>
      </c>
      <c r="F1882" s="13" t="s">
        <v>1567</v>
      </c>
      <c r="G1882" s="15" t="str">
        <f>INDEX(Table12[[#This Row],[State]],MATCH(Orders!F1882,Table12[[#This Row],[Customer ID]],0))</f>
        <v>Kentucky</v>
      </c>
      <c r="H1882" s="13" t="s">
        <v>4751</v>
      </c>
      <c r="I1882" s="15">
        <v>1</v>
      </c>
      <c r="J1882" s="13" t="s">
        <v>31</v>
      </c>
      <c r="K1882" s="16">
        <v>8.75</v>
      </c>
      <c r="L1882" s="24" t="str">
        <f>IF(Orders!$K1882&lt;=50,"Low",IF(Orders!$K1882&gt;=200000,"High","Medium"))</f>
        <v>Low</v>
      </c>
    </row>
    <row r="1883" spans="1:12" x14ac:dyDescent="0.35">
      <c r="A1883" s="12">
        <v>4435</v>
      </c>
      <c r="B1883" s="17" t="s">
        <v>4750</v>
      </c>
      <c r="C1883" s="18">
        <v>43772</v>
      </c>
      <c r="D1883" s="18">
        <v>43777</v>
      </c>
      <c r="E1883" s="17" t="s">
        <v>94</v>
      </c>
      <c r="F1883" s="17" t="s">
        <v>1567</v>
      </c>
      <c r="G1883" s="19" t="str">
        <f>INDEX(Table12[[#This Row],[State]],MATCH(Orders!F1883,Table12[[#This Row],[Customer ID]],0))</f>
        <v>Kentucky</v>
      </c>
      <c r="H1883" s="17" t="s">
        <v>1920</v>
      </c>
      <c r="I1883" s="19">
        <v>3</v>
      </c>
      <c r="J1883" s="17" t="s">
        <v>31</v>
      </c>
      <c r="K1883" s="10">
        <v>842.94</v>
      </c>
      <c r="L1883" s="25" t="str">
        <f>IF(Orders!$K1883&lt;=50,"Low",IF(Orders!$K1883&gt;=200000,"High","Medium"))</f>
        <v>Medium</v>
      </c>
    </row>
    <row r="1884" spans="1:12" x14ac:dyDescent="0.35">
      <c r="A1884" s="11">
        <v>4481</v>
      </c>
      <c r="B1884" s="13" t="s">
        <v>4753</v>
      </c>
      <c r="C1884" s="14">
        <v>43772</v>
      </c>
      <c r="D1884" s="14">
        <v>43777</v>
      </c>
      <c r="E1884" s="13" t="s">
        <v>19</v>
      </c>
      <c r="F1884" s="13" t="s">
        <v>3661</v>
      </c>
      <c r="G1884" s="15" t="str">
        <f>INDEX(Table12[[#This Row],[State]],MATCH(Orders!F1884,Table12[[#This Row],[Customer ID]],0))</f>
        <v>California</v>
      </c>
      <c r="H1884" s="13" t="s">
        <v>4754</v>
      </c>
      <c r="I1884" s="15">
        <v>7</v>
      </c>
      <c r="J1884" s="13" t="s">
        <v>31</v>
      </c>
      <c r="K1884" s="16">
        <v>15.26</v>
      </c>
      <c r="L1884" s="24" t="str">
        <f>IF(Orders!$K1884&lt;=50,"Low",IF(Orders!$K1884&gt;=200000,"High","Medium"))</f>
        <v>Low</v>
      </c>
    </row>
    <row r="1885" spans="1:12" x14ac:dyDescent="0.35">
      <c r="A1885" s="12">
        <v>4482</v>
      </c>
      <c r="B1885" s="17" t="s">
        <v>4753</v>
      </c>
      <c r="C1885" s="18">
        <v>43772</v>
      </c>
      <c r="D1885" s="18">
        <v>43777</v>
      </c>
      <c r="E1885" s="17" t="s">
        <v>19</v>
      </c>
      <c r="F1885" s="17" t="s">
        <v>3661</v>
      </c>
      <c r="G1885" s="19" t="str">
        <f>INDEX(Table12[[#This Row],[State]],MATCH(Orders!F1885,Table12[[#This Row],[Customer ID]],0))</f>
        <v>California</v>
      </c>
      <c r="H1885" s="17" t="s">
        <v>3076</v>
      </c>
      <c r="I1885" s="19">
        <v>2</v>
      </c>
      <c r="J1885" s="17" t="s">
        <v>31</v>
      </c>
      <c r="K1885" s="10">
        <v>43.32</v>
      </c>
      <c r="L1885" s="25" t="str">
        <f>IF(Orders!$K1885&lt;=50,"Low",IF(Orders!$K1885&gt;=200000,"High","Medium"))</f>
        <v>Low</v>
      </c>
    </row>
    <row r="1886" spans="1:12" x14ac:dyDescent="0.35">
      <c r="A1886" s="11">
        <v>4483</v>
      </c>
      <c r="B1886" s="13" t="s">
        <v>4753</v>
      </c>
      <c r="C1886" s="14">
        <v>43772</v>
      </c>
      <c r="D1886" s="14">
        <v>43777</v>
      </c>
      <c r="E1886" s="13" t="s">
        <v>19</v>
      </c>
      <c r="F1886" s="13" t="s">
        <v>3661</v>
      </c>
      <c r="G1886" s="15" t="str">
        <f>INDEX(Table12[[#This Row],[State]],MATCH(Orders!F1886,Table12[[#This Row],[Customer ID]],0))</f>
        <v>California</v>
      </c>
      <c r="H1886" s="13" t="s">
        <v>4568</v>
      </c>
      <c r="I1886" s="15">
        <v>12</v>
      </c>
      <c r="J1886" s="13" t="s">
        <v>31</v>
      </c>
      <c r="K1886" s="16">
        <v>43584</v>
      </c>
      <c r="L1886" s="24" t="str">
        <f>IF(Orders!$K1886&lt;=50,"Low",IF(Orders!$K1886&gt;=200000,"High","Medium"))</f>
        <v>Medium</v>
      </c>
    </row>
    <row r="1887" spans="1:12" x14ac:dyDescent="0.35">
      <c r="A1887" s="12">
        <v>4484</v>
      </c>
      <c r="B1887" s="17" t="s">
        <v>4753</v>
      </c>
      <c r="C1887" s="18">
        <v>43772</v>
      </c>
      <c r="D1887" s="18">
        <v>43777</v>
      </c>
      <c r="E1887" s="17" t="s">
        <v>19</v>
      </c>
      <c r="F1887" s="17" t="s">
        <v>3661</v>
      </c>
      <c r="G1887" s="19" t="str">
        <f>INDEX(Table12[[#This Row],[State]],MATCH(Orders!F1887,Table12[[#This Row],[Customer ID]],0))</f>
        <v>California</v>
      </c>
      <c r="H1887" s="17" t="s">
        <v>4756</v>
      </c>
      <c r="I1887" s="19">
        <v>3</v>
      </c>
      <c r="J1887" s="17" t="s">
        <v>31</v>
      </c>
      <c r="K1887" s="10">
        <v>116.28</v>
      </c>
      <c r="L1887" s="25" t="str">
        <f>IF(Orders!$K1887&lt;=50,"Low",IF(Orders!$K1887&gt;=200000,"High","Medium"))</f>
        <v>Medium</v>
      </c>
    </row>
    <row r="1888" spans="1:12" x14ac:dyDescent="0.35">
      <c r="A1888" s="11">
        <v>4485</v>
      </c>
      <c r="B1888" s="13" t="s">
        <v>4753</v>
      </c>
      <c r="C1888" s="14">
        <v>43772</v>
      </c>
      <c r="D1888" s="14">
        <v>43777</v>
      </c>
      <c r="E1888" s="13" t="s">
        <v>19</v>
      </c>
      <c r="F1888" s="13" t="s">
        <v>3661</v>
      </c>
      <c r="G1888" s="15" t="str">
        <f>INDEX(Table12[[#This Row],[State]],MATCH(Orders!F1888,Table12[[#This Row],[Customer ID]],0))</f>
        <v>California</v>
      </c>
      <c r="H1888" s="13" t="s">
        <v>3721</v>
      </c>
      <c r="I1888" s="15">
        <v>2</v>
      </c>
      <c r="J1888" s="13" t="s">
        <v>31</v>
      </c>
      <c r="K1888" s="16">
        <v>9296</v>
      </c>
      <c r="L1888" s="24" t="str">
        <f>IF(Orders!$K1888&lt;=50,"Low",IF(Orders!$K1888&gt;=200000,"High","Medium"))</f>
        <v>Medium</v>
      </c>
    </row>
    <row r="1889" spans="1:12" x14ac:dyDescent="0.35">
      <c r="A1889" s="12">
        <v>4486</v>
      </c>
      <c r="B1889" s="17" t="s">
        <v>4753</v>
      </c>
      <c r="C1889" s="18">
        <v>43772</v>
      </c>
      <c r="D1889" s="18">
        <v>43777</v>
      </c>
      <c r="E1889" s="17" t="s">
        <v>19</v>
      </c>
      <c r="F1889" s="17" t="s">
        <v>3661</v>
      </c>
      <c r="G1889" s="19" t="str">
        <f>INDEX(Table12[[#This Row],[State]],MATCH(Orders!F1889,Table12[[#This Row],[Customer ID]],0))</f>
        <v>California</v>
      </c>
      <c r="H1889" s="17" t="s">
        <v>4758</v>
      </c>
      <c r="I1889" s="19">
        <v>3</v>
      </c>
      <c r="J1889" s="17" t="s">
        <v>36</v>
      </c>
      <c r="K1889" s="10">
        <v>19.440000000000001</v>
      </c>
      <c r="L1889" s="25" t="str">
        <f>IF(Orders!$K1889&lt;=50,"Low",IF(Orders!$K1889&gt;=200000,"High","Medium"))</f>
        <v>Low</v>
      </c>
    </row>
    <row r="1890" spans="1:12" x14ac:dyDescent="0.35">
      <c r="A1890" s="11">
        <v>4487</v>
      </c>
      <c r="B1890" s="13" t="s">
        <v>4753</v>
      </c>
      <c r="C1890" s="14">
        <v>43772</v>
      </c>
      <c r="D1890" s="14">
        <v>43777</v>
      </c>
      <c r="E1890" s="13" t="s">
        <v>19</v>
      </c>
      <c r="F1890" s="13" t="s">
        <v>3661</v>
      </c>
      <c r="G1890" s="15" t="str">
        <f>INDEX(Table12[[#This Row],[State]],MATCH(Orders!F1890,Table12[[#This Row],[Customer ID]],0))</f>
        <v>California</v>
      </c>
      <c r="H1890" s="13" t="s">
        <v>4760</v>
      </c>
      <c r="I1890" s="15">
        <v>3</v>
      </c>
      <c r="J1890" s="13" t="s">
        <v>36</v>
      </c>
      <c r="K1890" s="16">
        <v>314.55</v>
      </c>
      <c r="L1890" s="24" t="str">
        <f>IF(Orders!$K1890&lt;=50,"Low",IF(Orders!$K1890&gt;=200000,"High","Medium"))</f>
        <v>Medium</v>
      </c>
    </row>
    <row r="1891" spans="1:12" x14ac:dyDescent="0.35">
      <c r="A1891" s="12">
        <v>7046</v>
      </c>
      <c r="B1891" s="17" t="s">
        <v>4762</v>
      </c>
      <c r="C1891" s="18">
        <v>43772</v>
      </c>
      <c r="D1891" s="18">
        <v>43778</v>
      </c>
      <c r="E1891" s="17" t="s">
        <v>19</v>
      </c>
      <c r="F1891" s="17" t="s">
        <v>1890</v>
      </c>
      <c r="G1891" s="19" t="str">
        <f>INDEX(Table12[[#This Row],[State]],MATCH(Orders!F1891,Table12[[#This Row],[Customer ID]],0))</f>
        <v>Texas</v>
      </c>
      <c r="H1891" s="17" t="s">
        <v>2598</v>
      </c>
      <c r="I1891" s="19">
        <v>2</v>
      </c>
      <c r="J1891" s="17" t="s">
        <v>31</v>
      </c>
      <c r="K1891" s="10">
        <v>9248</v>
      </c>
      <c r="L1891" s="25" t="str">
        <f>IF(Orders!$K1891&lt;=50,"Low",IF(Orders!$K1891&gt;=200000,"High","Medium"))</f>
        <v>Medium</v>
      </c>
    </row>
    <row r="1892" spans="1:12" x14ac:dyDescent="0.35">
      <c r="A1892" s="11">
        <v>8942</v>
      </c>
      <c r="B1892" s="13" t="s">
        <v>4763</v>
      </c>
      <c r="C1892" s="14">
        <v>43772</v>
      </c>
      <c r="D1892" s="14">
        <v>43774</v>
      </c>
      <c r="E1892" s="13" t="s">
        <v>38</v>
      </c>
      <c r="F1892" s="13" t="s">
        <v>4764</v>
      </c>
      <c r="G1892" s="15" t="str">
        <f>INDEX(Table12[[#This Row],[State]],MATCH(Orders!F1892,Table12[[#This Row],[Customer ID]],0))</f>
        <v>Oregon</v>
      </c>
      <c r="H1892" s="13" t="s">
        <v>4605</v>
      </c>
      <c r="I1892" s="15">
        <v>7</v>
      </c>
      <c r="J1892" s="13" t="s">
        <v>70</v>
      </c>
      <c r="K1892" s="16">
        <v>4158</v>
      </c>
      <c r="L1892" s="24" t="str">
        <f>IF(Orders!$K1892&lt;=50,"Low",IF(Orders!$K1892&gt;=200000,"High","Medium"))</f>
        <v>Medium</v>
      </c>
    </row>
    <row r="1893" spans="1:12" x14ac:dyDescent="0.35">
      <c r="A1893" s="12">
        <v>8943</v>
      </c>
      <c r="B1893" s="17" t="s">
        <v>4763</v>
      </c>
      <c r="C1893" s="18">
        <v>43772</v>
      </c>
      <c r="D1893" s="18">
        <v>43774</v>
      </c>
      <c r="E1893" s="17" t="s">
        <v>38</v>
      </c>
      <c r="F1893" s="17" t="s">
        <v>4764</v>
      </c>
      <c r="G1893" s="19" t="str">
        <f>INDEX(Table12[[#This Row],[State]],MATCH(Orders!F1893,Table12[[#This Row],[Customer ID]],0))</f>
        <v>Oregon</v>
      </c>
      <c r="H1893" s="17" t="s">
        <v>4766</v>
      </c>
      <c r="I1893" s="19">
        <v>3</v>
      </c>
      <c r="J1893" s="17" t="s">
        <v>70</v>
      </c>
      <c r="K1893" s="10">
        <v>179991</v>
      </c>
      <c r="L1893" s="25" t="str">
        <f>IF(Orders!$K1893&lt;=50,"Low",IF(Orders!$K1893&gt;=200000,"High","Medium"))</f>
        <v>Medium</v>
      </c>
    </row>
    <row r="1894" spans="1:12" x14ac:dyDescent="0.35">
      <c r="A1894" s="11">
        <v>8967</v>
      </c>
      <c r="B1894" s="13" t="s">
        <v>4768</v>
      </c>
      <c r="C1894" s="14">
        <v>43772</v>
      </c>
      <c r="D1894" s="14">
        <v>43776</v>
      </c>
      <c r="E1894" s="13" t="s">
        <v>19</v>
      </c>
      <c r="F1894" s="13" t="s">
        <v>941</v>
      </c>
      <c r="G1894" s="15" t="str">
        <f>INDEX(Table12[[#This Row],[State]],MATCH(Orders!F1894,Table12[[#This Row],[Customer ID]],0))</f>
        <v>Pennsylvania</v>
      </c>
      <c r="H1894" s="13" t="s">
        <v>4655</v>
      </c>
      <c r="I1894" s="15">
        <v>1</v>
      </c>
      <c r="J1894" s="13" t="s">
        <v>70</v>
      </c>
      <c r="K1894" s="16">
        <v>72</v>
      </c>
      <c r="L1894" s="24" t="str">
        <f>IF(Orders!$K1894&lt;=50,"Low",IF(Orders!$K1894&gt;=200000,"High","Medium"))</f>
        <v>Medium</v>
      </c>
    </row>
    <row r="1895" spans="1:12" x14ac:dyDescent="0.35">
      <c r="A1895" s="12">
        <v>8968</v>
      </c>
      <c r="B1895" s="17" t="s">
        <v>4768</v>
      </c>
      <c r="C1895" s="18">
        <v>43772</v>
      </c>
      <c r="D1895" s="18">
        <v>43776</v>
      </c>
      <c r="E1895" s="17" t="s">
        <v>19</v>
      </c>
      <c r="F1895" s="17" t="s">
        <v>941</v>
      </c>
      <c r="G1895" s="19" t="str">
        <f>INDEX(Table12[[#This Row],[State]],MATCH(Orders!F1895,Table12[[#This Row],[Customer ID]],0))</f>
        <v>Pennsylvania</v>
      </c>
      <c r="H1895" s="17" t="s">
        <v>1525</v>
      </c>
      <c r="I1895" s="19">
        <v>7</v>
      </c>
      <c r="J1895" s="17" t="s">
        <v>36</v>
      </c>
      <c r="K1895" s="10">
        <v>470155</v>
      </c>
      <c r="L1895" s="25" t="str">
        <f>IF(Orders!$K1895&lt;=50,"Low",IF(Orders!$K1895&gt;=200000,"High","Medium"))</f>
        <v>High</v>
      </c>
    </row>
    <row r="1896" spans="1:12" x14ac:dyDescent="0.35">
      <c r="A1896" s="11">
        <v>665</v>
      </c>
      <c r="B1896" s="13" t="s">
        <v>4769</v>
      </c>
      <c r="C1896" s="14">
        <v>43773</v>
      </c>
      <c r="D1896" s="14">
        <v>43773</v>
      </c>
      <c r="E1896" s="13" t="s">
        <v>208</v>
      </c>
      <c r="F1896" s="13" t="s">
        <v>209</v>
      </c>
      <c r="G1896" s="15" t="str">
        <f>INDEX(Table12[[#This Row],[State]],MATCH(Orders!F1896,Table12[[#This Row],[Customer ID]],0))</f>
        <v>Kentucky</v>
      </c>
      <c r="H1896" s="13" t="s">
        <v>4770</v>
      </c>
      <c r="I1896" s="15">
        <v>3</v>
      </c>
      <c r="J1896" s="13" t="s">
        <v>70</v>
      </c>
      <c r="K1896" s="16">
        <v>10.74</v>
      </c>
      <c r="L1896" s="24" t="str">
        <f>IF(Orders!$K1896&lt;=50,"Low",IF(Orders!$K1896&gt;=200000,"High","Medium"))</f>
        <v>Low</v>
      </c>
    </row>
    <row r="1897" spans="1:12" x14ac:dyDescent="0.35">
      <c r="A1897" s="12">
        <v>703</v>
      </c>
      <c r="B1897" s="17" t="s">
        <v>4772</v>
      </c>
      <c r="C1897" s="18">
        <v>43773</v>
      </c>
      <c r="D1897" s="18">
        <v>43777</v>
      </c>
      <c r="E1897" s="17" t="s">
        <v>94</v>
      </c>
      <c r="F1897" s="17" t="s">
        <v>2197</v>
      </c>
      <c r="G1897" s="19" t="str">
        <f>INDEX(Table12[[#This Row],[State]],MATCH(Orders!F1897,Table12[[#This Row],[Customer ID]],0))</f>
        <v>Washington</v>
      </c>
      <c r="H1897" s="17" t="s">
        <v>3805</v>
      </c>
      <c r="I1897" s="19">
        <v>3</v>
      </c>
      <c r="J1897" s="17" t="s">
        <v>70</v>
      </c>
      <c r="K1897" s="10">
        <v>209.88</v>
      </c>
      <c r="L1897" s="25" t="str">
        <f>IF(Orders!$K1897&lt;=50,"Low",IF(Orders!$K1897&gt;=200000,"High","Medium"))</f>
        <v>Medium</v>
      </c>
    </row>
    <row r="1898" spans="1:12" x14ac:dyDescent="0.35">
      <c r="A1898" s="11">
        <v>2946</v>
      </c>
      <c r="B1898" s="13" t="s">
        <v>4773</v>
      </c>
      <c r="C1898" s="14">
        <v>43773</v>
      </c>
      <c r="D1898" s="14">
        <v>43774</v>
      </c>
      <c r="E1898" s="13" t="s">
        <v>38</v>
      </c>
      <c r="F1898" s="13" t="s">
        <v>4774</v>
      </c>
      <c r="G1898" s="15" t="str">
        <f>INDEX(Table12[[#This Row],[State]],MATCH(Orders!F1898,Table12[[#This Row],[Customer ID]],0))</f>
        <v>California</v>
      </c>
      <c r="H1898" s="13" t="s">
        <v>1033</v>
      </c>
      <c r="I1898" s="15">
        <v>7</v>
      </c>
      <c r="J1898" s="13" t="s">
        <v>70</v>
      </c>
      <c r="K1898" s="16">
        <v>38.29</v>
      </c>
      <c r="L1898" s="24" t="str">
        <f>IF(Orders!$K1898&lt;=50,"Low",IF(Orders!$K1898&gt;=200000,"High","Medium"))</f>
        <v>Low</v>
      </c>
    </row>
    <row r="1899" spans="1:12" x14ac:dyDescent="0.35">
      <c r="A1899" s="12">
        <v>6135</v>
      </c>
      <c r="B1899" s="17" t="s">
        <v>4776</v>
      </c>
      <c r="C1899" s="18">
        <v>43773</v>
      </c>
      <c r="D1899" s="18">
        <v>43773</v>
      </c>
      <c r="E1899" s="17" t="s">
        <v>208</v>
      </c>
      <c r="F1899" s="17" t="s">
        <v>2088</v>
      </c>
      <c r="G1899" s="19" t="str">
        <f>INDEX(Table12[[#This Row],[State]],MATCH(Orders!F1899,Table12[[#This Row],[Customer ID]],0))</f>
        <v>California</v>
      </c>
      <c r="H1899" s="17" t="s">
        <v>3026</v>
      </c>
      <c r="I1899" s="19">
        <v>4</v>
      </c>
      <c r="J1899" s="17" t="s">
        <v>36</v>
      </c>
      <c r="K1899" s="10">
        <v>192.8</v>
      </c>
      <c r="L1899" s="25" t="str">
        <f>IF(Orders!$K1899&lt;=50,"Low",IF(Orders!$K1899&gt;=200000,"High","Medium"))</f>
        <v>Medium</v>
      </c>
    </row>
    <row r="1900" spans="1:12" x14ac:dyDescent="0.35">
      <c r="A1900" s="11">
        <v>6306</v>
      </c>
      <c r="B1900" s="13" t="s">
        <v>4778</v>
      </c>
      <c r="C1900" s="14">
        <v>43773</v>
      </c>
      <c r="D1900" s="14">
        <v>43775</v>
      </c>
      <c r="E1900" s="13" t="s">
        <v>94</v>
      </c>
      <c r="F1900" s="13" t="s">
        <v>4420</v>
      </c>
      <c r="G1900" s="15" t="str">
        <f>INDEX(Table12[[#This Row],[State]],MATCH(Orders!F1900,Table12[[#This Row],[Customer ID]],0))</f>
        <v>Oregon</v>
      </c>
      <c r="H1900" s="13" t="s">
        <v>4780</v>
      </c>
      <c r="I1900" s="15">
        <v>7</v>
      </c>
      <c r="J1900" s="13" t="s">
        <v>31</v>
      </c>
      <c r="K1900" s="16">
        <v>17584</v>
      </c>
      <c r="L1900" s="24" t="str">
        <f>IF(Orders!$K1900&lt;=50,"Low",IF(Orders!$K1900&gt;=200000,"High","Medium"))</f>
        <v>Medium</v>
      </c>
    </row>
    <row r="1901" spans="1:12" x14ac:dyDescent="0.35">
      <c r="A1901" s="12">
        <v>6307</v>
      </c>
      <c r="B1901" s="17" t="s">
        <v>4778</v>
      </c>
      <c r="C1901" s="18">
        <v>43773</v>
      </c>
      <c r="D1901" s="18">
        <v>43775</v>
      </c>
      <c r="E1901" s="17" t="s">
        <v>94</v>
      </c>
      <c r="F1901" s="17" t="s">
        <v>4420</v>
      </c>
      <c r="G1901" s="19" t="str">
        <f>INDEX(Table12[[#This Row],[State]],MATCH(Orders!F1901,Table12[[#This Row],[Customer ID]],0))</f>
        <v>Oregon</v>
      </c>
      <c r="H1901" s="17" t="s">
        <v>1853</v>
      </c>
      <c r="I1901" s="19">
        <v>1</v>
      </c>
      <c r="J1901" s="17" t="s">
        <v>36</v>
      </c>
      <c r="K1901" s="10">
        <v>104784</v>
      </c>
      <c r="L1901" s="25" t="str">
        <f>IF(Orders!$K1901&lt;=50,"Low",IF(Orders!$K1901&gt;=200000,"High","Medium"))</f>
        <v>Medium</v>
      </c>
    </row>
    <row r="1902" spans="1:12" x14ac:dyDescent="0.35">
      <c r="A1902" s="11">
        <v>6308</v>
      </c>
      <c r="B1902" s="13" t="s">
        <v>4778</v>
      </c>
      <c r="C1902" s="14">
        <v>43773</v>
      </c>
      <c r="D1902" s="14">
        <v>43775</v>
      </c>
      <c r="E1902" s="13" t="s">
        <v>94</v>
      </c>
      <c r="F1902" s="13" t="s">
        <v>4420</v>
      </c>
      <c r="G1902" s="15" t="str">
        <f>INDEX(Table12[[#This Row],[State]],MATCH(Orders!F1902,Table12[[#This Row],[Customer ID]],0))</f>
        <v>Oregon</v>
      </c>
      <c r="H1902" s="13" t="s">
        <v>3689</v>
      </c>
      <c r="I1902" s="15">
        <v>3</v>
      </c>
      <c r="J1902" s="13" t="s">
        <v>31</v>
      </c>
      <c r="K1902" s="16">
        <v>47952</v>
      </c>
      <c r="L1902" s="24" t="str">
        <f>IF(Orders!$K1902&lt;=50,"Low",IF(Orders!$K1902&gt;=200000,"High","Medium"))</f>
        <v>Medium</v>
      </c>
    </row>
    <row r="1903" spans="1:12" x14ac:dyDescent="0.35">
      <c r="A1903" s="12">
        <v>6309</v>
      </c>
      <c r="B1903" s="17" t="s">
        <v>4778</v>
      </c>
      <c r="C1903" s="18">
        <v>43773</v>
      </c>
      <c r="D1903" s="18">
        <v>43775</v>
      </c>
      <c r="E1903" s="17" t="s">
        <v>94</v>
      </c>
      <c r="F1903" s="17" t="s">
        <v>4420</v>
      </c>
      <c r="G1903" s="19" t="str">
        <f>INDEX(Table12[[#This Row],[State]],MATCH(Orders!F1903,Table12[[#This Row],[Customer ID]],0))</f>
        <v>Oregon</v>
      </c>
      <c r="H1903" s="17" t="s">
        <v>2618</v>
      </c>
      <c r="I1903" s="19">
        <v>3</v>
      </c>
      <c r="J1903" s="17" t="s">
        <v>36</v>
      </c>
      <c r="K1903" s="10">
        <v>650352</v>
      </c>
      <c r="L1903" s="25" t="str">
        <f>IF(Orders!$K1903&lt;=50,"Low",IF(Orders!$K1903&gt;=200000,"High","Medium"))</f>
        <v>High</v>
      </c>
    </row>
    <row r="1904" spans="1:12" x14ac:dyDescent="0.35">
      <c r="A1904" s="11">
        <v>6310</v>
      </c>
      <c r="B1904" s="13" t="s">
        <v>4778</v>
      </c>
      <c r="C1904" s="14">
        <v>43773</v>
      </c>
      <c r="D1904" s="14">
        <v>43775</v>
      </c>
      <c r="E1904" s="13" t="s">
        <v>94</v>
      </c>
      <c r="F1904" s="13" t="s">
        <v>4420</v>
      </c>
      <c r="G1904" s="15" t="str">
        <f>INDEX(Table12[[#This Row],[State]],MATCH(Orders!F1904,Table12[[#This Row],[Customer ID]],0))</f>
        <v>Oregon</v>
      </c>
      <c r="H1904" s="13" t="s">
        <v>4782</v>
      </c>
      <c r="I1904" s="15">
        <v>8</v>
      </c>
      <c r="J1904" s="13" t="s">
        <v>70</v>
      </c>
      <c r="K1904" s="16">
        <v>629184</v>
      </c>
      <c r="L1904" s="24" t="str">
        <f>IF(Orders!$K1904&lt;=50,"Low",IF(Orders!$K1904&gt;=200000,"High","Medium"))</f>
        <v>High</v>
      </c>
    </row>
    <row r="1905" spans="1:12" x14ac:dyDescent="0.35">
      <c r="A1905" s="12">
        <v>6311</v>
      </c>
      <c r="B1905" s="17" t="s">
        <v>4778</v>
      </c>
      <c r="C1905" s="18">
        <v>43773</v>
      </c>
      <c r="D1905" s="18">
        <v>43775</v>
      </c>
      <c r="E1905" s="17" t="s">
        <v>94</v>
      </c>
      <c r="F1905" s="17" t="s">
        <v>4420</v>
      </c>
      <c r="G1905" s="19" t="str">
        <f>INDEX(Table12[[#This Row],[State]],MATCH(Orders!F1905,Table12[[#This Row],[Customer ID]],0))</f>
        <v>Oregon</v>
      </c>
      <c r="H1905" s="17" t="s">
        <v>4372</v>
      </c>
      <c r="I1905" s="19">
        <v>1</v>
      </c>
      <c r="J1905" s="17" t="s">
        <v>31</v>
      </c>
      <c r="K1905" s="10">
        <v>15176</v>
      </c>
      <c r="L1905" s="25" t="str">
        <f>IF(Orders!$K1905&lt;=50,"Low",IF(Orders!$K1905&gt;=200000,"High","Medium"))</f>
        <v>Medium</v>
      </c>
    </row>
    <row r="1906" spans="1:12" x14ac:dyDescent="0.35">
      <c r="A1906" s="11">
        <v>6729</v>
      </c>
      <c r="B1906" s="13" t="s">
        <v>4784</v>
      </c>
      <c r="C1906" s="14">
        <v>43773</v>
      </c>
      <c r="D1906" s="14">
        <v>43778</v>
      </c>
      <c r="E1906" s="13" t="s">
        <v>19</v>
      </c>
      <c r="F1906" s="13" t="s">
        <v>150</v>
      </c>
      <c r="G1906" s="15" t="str">
        <f>INDEX(Table12[[#This Row],[State]],MATCH(Orders!F1906,Table12[[#This Row],[Customer ID]],0))</f>
        <v>Florida</v>
      </c>
      <c r="H1906" s="13" t="s">
        <v>1719</v>
      </c>
      <c r="I1906" s="15">
        <v>6</v>
      </c>
      <c r="J1906" s="13" t="s">
        <v>70</v>
      </c>
      <c r="K1906" s="16">
        <v>50496</v>
      </c>
      <c r="L1906" s="24" t="str">
        <f>IF(Orders!$K1906&lt;=50,"Low",IF(Orders!$K1906&gt;=200000,"High","Medium"))</f>
        <v>Medium</v>
      </c>
    </row>
    <row r="1907" spans="1:12" x14ac:dyDescent="0.35">
      <c r="A1907" s="12">
        <v>6773</v>
      </c>
      <c r="B1907" s="17" t="s">
        <v>4785</v>
      </c>
      <c r="C1907" s="18">
        <v>43773</v>
      </c>
      <c r="D1907" s="18">
        <v>43777</v>
      </c>
      <c r="E1907" s="17" t="s">
        <v>19</v>
      </c>
      <c r="F1907" s="17" t="s">
        <v>4786</v>
      </c>
      <c r="G1907" s="19" t="str">
        <f>INDEX(Table12[[#This Row],[State]],MATCH(Orders!F1907,Table12[[#This Row],[Customer ID]],0))</f>
        <v>California</v>
      </c>
      <c r="H1907" s="17" t="s">
        <v>1807</v>
      </c>
      <c r="I1907" s="19">
        <v>2</v>
      </c>
      <c r="J1907" s="17" t="s">
        <v>70</v>
      </c>
      <c r="K1907" s="10">
        <v>7712</v>
      </c>
      <c r="L1907" s="25" t="str">
        <f>IF(Orders!$K1907&lt;=50,"Low",IF(Orders!$K1907&gt;=200000,"High","Medium"))</f>
        <v>Medium</v>
      </c>
    </row>
    <row r="1908" spans="1:12" x14ac:dyDescent="0.35">
      <c r="A1908" s="11">
        <v>6774</v>
      </c>
      <c r="B1908" s="13" t="s">
        <v>4785</v>
      </c>
      <c r="C1908" s="14">
        <v>43773</v>
      </c>
      <c r="D1908" s="14">
        <v>43777</v>
      </c>
      <c r="E1908" s="13" t="s">
        <v>19</v>
      </c>
      <c r="F1908" s="13" t="s">
        <v>4786</v>
      </c>
      <c r="G1908" s="15" t="str">
        <f>INDEX(Table12[[#This Row],[State]],MATCH(Orders!F1908,Table12[[#This Row],[Customer ID]],0))</f>
        <v>California</v>
      </c>
      <c r="H1908" s="13" t="s">
        <v>4788</v>
      </c>
      <c r="I1908" s="15">
        <v>1</v>
      </c>
      <c r="J1908" s="13" t="s">
        <v>31</v>
      </c>
      <c r="K1908" s="16">
        <v>4176</v>
      </c>
      <c r="L1908" s="24" t="str">
        <f>IF(Orders!$K1908&lt;=50,"Low",IF(Orders!$K1908&gt;=200000,"High","Medium"))</f>
        <v>Medium</v>
      </c>
    </row>
    <row r="1909" spans="1:12" x14ac:dyDescent="0.35">
      <c r="A1909" s="12">
        <v>6775</v>
      </c>
      <c r="B1909" s="17" t="s">
        <v>4785</v>
      </c>
      <c r="C1909" s="18">
        <v>43773</v>
      </c>
      <c r="D1909" s="18">
        <v>43777</v>
      </c>
      <c r="E1909" s="17" t="s">
        <v>19</v>
      </c>
      <c r="F1909" s="17" t="s">
        <v>4786</v>
      </c>
      <c r="G1909" s="19" t="str">
        <f>INDEX(Table12[[#This Row],[State]],MATCH(Orders!F1909,Table12[[#This Row],[Customer ID]],0))</f>
        <v>California</v>
      </c>
      <c r="H1909" s="17" t="s">
        <v>4790</v>
      </c>
      <c r="I1909" s="19">
        <v>6</v>
      </c>
      <c r="J1909" s="17" t="s">
        <v>70</v>
      </c>
      <c r="K1909" s="10">
        <v>38.880000000000003</v>
      </c>
      <c r="L1909" s="25" t="str">
        <f>IF(Orders!$K1909&lt;=50,"Low",IF(Orders!$K1909&gt;=200000,"High","Medium"))</f>
        <v>Low</v>
      </c>
    </row>
    <row r="1910" spans="1:12" x14ac:dyDescent="0.35">
      <c r="A1910" s="11">
        <v>7783</v>
      </c>
      <c r="B1910" s="13" t="s">
        <v>4792</v>
      </c>
      <c r="C1910" s="14">
        <v>43773</v>
      </c>
      <c r="D1910" s="14">
        <v>43775</v>
      </c>
      <c r="E1910" s="13" t="s">
        <v>94</v>
      </c>
      <c r="F1910" s="13" t="s">
        <v>3932</v>
      </c>
      <c r="G1910" s="15" t="str">
        <f>INDEX(Table12[[#This Row],[State]],MATCH(Orders!F1910,Table12[[#This Row],[Customer ID]],0))</f>
        <v>North Carolina</v>
      </c>
      <c r="H1910" s="13" t="s">
        <v>1359</v>
      </c>
      <c r="I1910" s="15">
        <v>2</v>
      </c>
      <c r="J1910" s="13" t="s">
        <v>36</v>
      </c>
      <c r="K1910" s="16">
        <v>45248</v>
      </c>
      <c r="L1910" s="24" t="str">
        <f>IF(Orders!$K1910&lt;=50,"Low",IF(Orders!$K1910&gt;=200000,"High","Medium"))</f>
        <v>Medium</v>
      </c>
    </row>
    <row r="1911" spans="1:12" x14ac:dyDescent="0.35">
      <c r="A1911" s="12">
        <v>7784</v>
      </c>
      <c r="B1911" s="17" t="s">
        <v>4792</v>
      </c>
      <c r="C1911" s="18">
        <v>43773</v>
      </c>
      <c r="D1911" s="18">
        <v>43775</v>
      </c>
      <c r="E1911" s="17" t="s">
        <v>94</v>
      </c>
      <c r="F1911" s="17" t="s">
        <v>3932</v>
      </c>
      <c r="G1911" s="19" t="str">
        <f>INDEX(Table12[[#This Row],[State]],MATCH(Orders!F1911,Table12[[#This Row],[Customer ID]],0))</f>
        <v>North Carolina</v>
      </c>
      <c r="H1911" s="17" t="s">
        <v>3450</v>
      </c>
      <c r="I1911" s="19">
        <v>10</v>
      </c>
      <c r="J1911" s="17" t="s">
        <v>36</v>
      </c>
      <c r="K1911" s="10">
        <v>876.3</v>
      </c>
      <c r="L1911" s="25" t="str">
        <f>IF(Orders!$K1911&lt;=50,"Low",IF(Orders!$K1911&gt;=200000,"High","Medium"))</f>
        <v>Medium</v>
      </c>
    </row>
    <row r="1912" spans="1:12" x14ac:dyDescent="0.35">
      <c r="A1912" s="11">
        <v>7785</v>
      </c>
      <c r="B1912" s="13" t="s">
        <v>4792</v>
      </c>
      <c r="C1912" s="14">
        <v>43773</v>
      </c>
      <c r="D1912" s="14">
        <v>43775</v>
      </c>
      <c r="E1912" s="13" t="s">
        <v>94</v>
      </c>
      <c r="F1912" s="13" t="s">
        <v>3932</v>
      </c>
      <c r="G1912" s="15" t="str">
        <f>INDEX(Table12[[#This Row],[State]],MATCH(Orders!F1912,Table12[[#This Row],[Customer ID]],0))</f>
        <v>North Carolina</v>
      </c>
      <c r="H1912" s="13" t="s">
        <v>1702</v>
      </c>
      <c r="I1912" s="15">
        <v>2</v>
      </c>
      <c r="J1912" s="13" t="s">
        <v>31</v>
      </c>
      <c r="K1912" s="16">
        <v>185376</v>
      </c>
      <c r="L1912" s="24" t="str">
        <f>IF(Orders!$K1912&lt;=50,"Low",IF(Orders!$K1912&gt;=200000,"High","Medium"))</f>
        <v>Medium</v>
      </c>
    </row>
    <row r="1913" spans="1:12" x14ac:dyDescent="0.35">
      <c r="A1913" s="12">
        <v>8869</v>
      </c>
      <c r="B1913" s="17" t="s">
        <v>4793</v>
      </c>
      <c r="C1913" s="18">
        <v>43773</v>
      </c>
      <c r="D1913" s="18">
        <v>43777</v>
      </c>
      <c r="E1913" s="17" t="s">
        <v>19</v>
      </c>
      <c r="F1913" s="17" t="s">
        <v>1834</v>
      </c>
      <c r="G1913" s="19" t="str">
        <f>INDEX(Table12[[#This Row],[State]],MATCH(Orders!F1913,Table12[[#This Row],[Customer ID]],0))</f>
        <v>California</v>
      </c>
      <c r="H1913" s="17" t="s">
        <v>4794</v>
      </c>
      <c r="I1913" s="19">
        <v>2</v>
      </c>
      <c r="J1913" s="17" t="s">
        <v>70</v>
      </c>
      <c r="K1913" s="10">
        <v>686.4</v>
      </c>
      <c r="L1913" s="25" t="str">
        <f>IF(Orders!$K1913&lt;=50,"Low",IF(Orders!$K1913&gt;=200000,"High","Medium"))</f>
        <v>Medium</v>
      </c>
    </row>
    <row r="1914" spans="1:12" x14ac:dyDescent="0.35">
      <c r="A1914" s="11">
        <v>9322</v>
      </c>
      <c r="B1914" s="13" t="s">
        <v>4796</v>
      </c>
      <c r="C1914" s="14">
        <v>43773</v>
      </c>
      <c r="D1914" s="14">
        <v>43777</v>
      </c>
      <c r="E1914" s="13" t="s">
        <v>19</v>
      </c>
      <c r="F1914" s="13" t="s">
        <v>2788</v>
      </c>
      <c r="G1914" s="15" t="str">
        <f>INDEX(Table12[[#This Row],[State]],MATCH(Orders!F1914,Table12[[#This Row],[Customer ID]],0))</f>
        <v>Texas</v>
      </c>
      <c r="H1914" s="13" t="s">
        <v>154</v>
      </c>
      <c r="I1914" s="15">
        <v>3</v>
      </c>
      <c r="J1914" s="13" t="s">
        <v>70</v>
      </c>
      <c r="K1914" s="16">
        <v>11376</v>
      </c>
      <c r="L1914" s="24" t="str">
        <f>IF(Orders!$K1914&lt;=50,"Low",IF(Orders!$K1914&gt;=200000,"High","Medium"))</f>
        <v>Medium</v>
      </c>
    </row>
    <row r="1915" spans="1:12" x14ac:dyDescent="0.35">
      <c r="A1915" s="12">
        <v>9323</v>
      </c>
      <c r="B1915" s="17" t="s">
        <v>4796</v>
      </c>
      <c r="C1915" s="18">
        <v>43773</v>
      </c>
      <c r="D1915" s="18">
        <v>43777</v>
      </c>
      <c r="E1915" s="17" t="s">
        <v>19</v>
      </c>
      <c r="F1915" s="17" t="s">
        <v>2788</v>
      </c>
      <c r="G1915" s="19" t="str">
        <f>INDEX(Table12[[#This Row],[State]],MATCH(Orders!F1915,Table12[[#This Row],[Customer ID]],0))</f>
        <v>Texas</v>
      </c>
      <c r="H1915" s="17" t="s">
        <v>515</v>
      </c>
      <c r="I1915" s="19">
        <v>4</v>
      </c>
      <c r="J1915" s="17" t="s">
        <v>31</v>
      </c>
      <c r="K1915" s="10">
        <v>66112</v>
      </c>
      <c r="L1915" s="25" t="str">
        <f>IF(Orders!$K1915&lt;=50,"Low",IF(Orders!$K1915&gt;=200000,"High","Medium"))</f>
        <v>Medium</v>
      </c>
    </row>
    <row r="1916" spans="1:12" x14ac:dyDescent="0.35">
      <c r="A1916" s="11">
        <v>2450</v>
      </c>
      <c r="B1916" s="13" t="s">
        <v>4797</v>
      </c>
      <c r="C1916" s="14">
        <v>43774</v>
      </c>
      <c r="D1916" s="14">
        <v>43779</v>
      </c>
      <c r="E1916" s="13" t="s">
        <v>19</v>
      </c>
      <c r="F1916" s="13" t="s">
        <v>2024</v>
      </c>
      <c r="G1916" s="15" t="str">
        <f>INDEX(Table12[[#This Row],[State]],MATCH(Orders!F1916,Table12[[#This Row],[Customer ID]],0))</f>
        <v>California</v>
      </c>
      <c r="H1916" s="13" t="s">
        <v>3073</v>
      </c>
      <c r="I1916" s="15">
        <v>5</v>
      </c>
      <c r="J1916" s="13" t="s">
        <v>36</v>
      </c>
      <c r="K1916" s="16">
        <v>29.12</v>
      </c>
      <c r="L1916" s="24" t="str">
        <f>IF(Orders!$K1916&lt;=50,"Low",IF(Orders!$K1916&gt;=200000,"High","Medium"))</f>
        <v>Low</v>
      </c>
    </row>
    <row r="1917" spans="1:12" x14ac:dyDescent="0.35">
      <c r="A1917" s="12">
        <v>2784</v>
      </c>
      <c r="B1917" s="17" t="s">
        <v>4798</v>
      </c>
      <c r="C1917" s="18">
        <v>43774</v>
      </c>
      <c r="D1917" s="18">
        <v>43779</v>
      </c>
      <c r="E1917" s="17" t="s">
        <v>19</v>
      </c>
      <c r="F1917" s="17" t="s">
        <v>2197</v>
      </c>
      <c r="G1917" s="19" t="str">
        <f>INDEX(Table12[[#This Row],[State]],MATCH(Orders!F1917,Table12[[#This Row],[Customer ID]],0))</f>
        <v>Pennsylvania</v>
      </c>
      <c r="H1917" s="17" t="s">
        <v>3556</v>
      </c>
      <c r="I1917" s="19">
        <v>2</v>
      </c>
      <c r="J1917" s="17" t="s">
        <v>31</v>
      </c>
      <c r="K1917" s="10">
        <v>23988</v>
      </c>
      <c r="L1917" s="25" t="str">
        <f>IF(Orders!$K1917&lt;=50,"Low",IF(Orders!$K1917&gt;=200000,"High","Medium"))</f>
        <v>Medium</v>
      </c>
    </row>
    <row r="1918" spans="1:12" x14ac:dyDescent="0.35">
      <c r="A1918" s="11">
        <v>4265</v>
      </c>
      <c r="B1918" s="13" t="s">
        <v>4799</v>
      </c>
      <c r="C1918" s="14">
        <v>43774</v>
      </c>
      <c r="D1918" s="14">
        <v>43778</v>
      </c>
      <c r="E1918" s="13" t="s">
        <v>19</v>
      </c>
      <c r="F1918" s="13" t="s">
        <v>4505</v>
      </c>
      <c r="G1918" s="15" t="str">
        <f>INDEX(Table12[[#This Row],[State]],MATCH(Orders!F1918,Table12[[#This Row],[Customer ID]],0))</f>
        <v>Texas</v>
      </c>
      <c r="H1918" s="13" t="s">
        <v>3351</v>
      </c>
      <c r="I1918" s="15">
        <v>8</v>
      </c>
      <c r="J1918" s="13" t="s">
        <v>31</v>
      </c>
      <c r="K1918" s="16">
        <v>863128</v>
      </c>
      <c r="L1918" s="24" t="str">
        <f>IF(Orders!$K1918&lt;=50,"Low",IF(Orders!$K1918&gt;=200000,"High","Medium"))</f>
        <v>High</v>
      </c>
    </row>
    <row r="1919" spans="1:12" x14ac:dyDescent="0.35">
      <c r="A1919" s="12">
        <v>4266</v>
      </c>
      <c r="B1919" s="17" t="s">
        <v>4799</v>
      </c>
      <c r="C1919" s="18">
        <v>43774</v>
      </c>
      <c r="D1919" s="18">
        <v>43778</v>
      </c>
      <c r="E1919" s="17" t="s">
        <v>19</v>
      </c>
      <c r="F1919" s="17" t="s">
        <v>4505</v>
      </c>
      <c r="G1919" s="19" t="str">
        <f>INDEX(Table12[[#This Row],[State]],MATCH(Orders!F1919,Table12[[#This Row],[Customer ID]],0))</f>
        <v>Texas</v>
      </c>
      <c r="H1919" s="17" t="s">
        <v>71</v>
      </c>
      <c r="I1919" s="19">
        <v>3</v>
      </c>
      <c r="J1919" s="17" t="s">
        <v>70</v>
      </c>
      <c r="K1919" s="10">
        <v>3564</v>
      </c>
      <c r="L1919" s="25" t="str">
        <f>IF(Orders!$K1919&lt;=50,"Low",IF(Orders!$K1919&gt;=200000,"High","Medium"))</f>
        <v>Medium</v>
      </c>
    </row>
    <row r="1920" spans="1:12" x14ac:dyDescent="0.35">
      <c r="A1920" s="11">
        <v>4267</v>
      </c>
      <c r="B1920" s="13" t="s">
        <v>4799</v>
      </c>
      <c r="C1920" s="14">
        <v>43774</v>
      </c>
      <c r="D1920" s="14">
        <v>43778</v>
      </c>
      <c r="E1920" s="13" t="s">
        <v>19</v>
      </c>
      <c r="F1920" s="13" t="s">
        <v>4505</v>
      </c>
      <c r="G1920" s="15" t="str">
        <f>INDEX(Table12[[#This Row],[State]],MATCH(Orders!F1920,Table12[[#This Row],[Customer ID]],0))</f>
        <v>Texas</v>
      </c>
      <c r="H1920" s="13" t="s">
        <v>4353</v>
      </c>
      <c r="I1920" s="15">
        <v>7</v>
      </c>
      <c r="J1920" s="13" t="s">
        <v>31</v>
      </c>
      <c r="K1920" s="16">
        <v>9566648</v>
      </c>
      <c r="L1920" s="24" t="str">
        <f>IF(Orders!$K1920&lt;=50,"Low",IF(Orders!$K1920&gt;=200000,"High","Medium"))</f>
        <v>High</v>
      </c>
    </row>
    <row r="1921" spans="1:12" x14ac:dyDescent="0.35">
      <c r="A1921" s="12">
        <v>4268</v>
      </c>
      <c r="B1921" s="17" t="s">
        <v>4799</v>
      </c>
      <c r="C1921" s="18">
        <v>43774</v>
      </c>
      <c r="D1921" s="18">
        <v>43778</v>
      </c>
      <c r="E1921" s="17" t="s">
        <v>19</v>
      </c>
      <c r="F1921" s="17" t="s">
        <v>4505</v>
      </c>
      <c r="G1921" s="19" t="str">
        <f>INDEX(Table12[[#This Row],[State]],MATCH(Orders!F1921,Table12[[#This Row],[Customer ID]],0))</f>
        <v>Texas</v>
      </c>
      <c r="H1921" s="17" t="s">
        <v>2633</v>
      </c>
      <c r="I1921" s="19">
        <v>3</v>
      </c>
      <c r="J1921" s="17" t="s">
        <v>36</v>
      </c>
      <c r="K1921" s="10">
        <v>12588</v>
      </c>
      <c r="L1921" s="25" t="str">
        <f>IF(Orders!$K1921&lt;=50,"Low",IF(Orders!$K1921&gt;=200000,"High","Medium"))</f>
        <v>Medium</v>
      </c>
    </row>
    <row r="1922" spans="1:12" x14ac:dyDescent="0.35">
      <c r="A1922" s="11">
        <v>4269</v>
      </c>
      <c r="B1922" s="13" t="s">
        <v>4799</v>
      </c>
      <c r="C1922" s="14">
        <v>43774</v>
      </c>
      <c r="D1922" s="14">
        <v>43778</v>
      </c>
      <c r="E1922" s="13" t="s">
        <v>19</v>
      </c>
      <c r="F1922" s="13" t="s">
        <v>4505</v>
      </c>
      <c r="G1922" s="15" t="str">
        <f>INDEX(Table12[[#This Row],[State]],MATCH(Orders!F1922,Table12[[#This Row],[Customer ID]],0))</f>
        <v>Texas</v>
      </c>
      <c r="H1922" s="13" t="s">
        <v>4800</v>
      </c>
      <c r="I1922" s="15">
        <v>5</v>
      </c>
      <c r="J1922" s="13" t="s">
        <v>31</v>
      </c>
      <c r="K1922" s="16">
        <v>171.96</v>
      </c>
      <c r="L1922" s="24" t="str">
        <f>IF(Orders!$K1922&lt;=50,"Low",IF(Orders!$K1922&gt;=200000,"High","Medium"))</f>
        <v>Medium</v>
      </c>
    </row>
    <row r="1923" spans="1:12" x14ac:dyDescent="0.35">
      <c r="A1923" s="12">
        <v>4370</v>
      </c>
      <c r="B1923" s="17" t="s">
        <v>4802</v>
      </c>
      <c r="C1923" s="18">
        <v>43774</v>
      </c>
      <c r="D1923" s="18">
        <v>43779</v>
      </c>
      <c r="E1923" s="17" t="s">
        <v>19</v>
      </c>
      <c r="F1923" s="17" t="s">
        <v>4803</v>
      </c>
      <c r="G1923" s="19" t="str">
        <f>INDEX(Table12[[#This Row],[State]],MATCH(Orders!F1923,Table12[[#This Row],[Customer ID]],0))</f>
        <v>Indiana</v>
      </c>
      <c r="H1923" s="17" t="s">
        <v>2633</v>
      </c>
      <c r="I1923" s="19">
        <v>5</v>
      </c>
      <c r="J1923" s="17" t="s">
        <v>36</v>
      </c>
      <c r="K1923" s="10">
        <v>104.9</v>
      </c>
      <c r="L1923" s="25" t="str">
        <f>IF(Orders!$K1923&lt;=50,"Low",IF(Orders!$K1923&gt;=200000,"High","Medium"))</f>
        <v>Medium</v>
      </c>
    </row>
    <row r="1924" spans="1:12" x14ac:dyDescent="0.35">
      <c r="A1924" s="11">
        <v>4371</v>
      </c>
      <c r="B1924" s="13" t="s">
        <v>4802</v>
      </c>
      <c r="C1924" s="14">
        <v>43774</v>
      </c>
      <c r="D1924" s="14">
        <v>43779</v>
      </c>
      <c r="E1924" s="13" t="s">
        <v>19</v>
      </c>
      <c r="F1924" s="13" t="s">
        <v>4803</v>
      </c>
      <c r="G1924" s="15" t="str">
        <f>INDEX(Table12[[#This Row],[State]],MATCH(Orders!F1924,Table12[[#This Row],[Customer ID]],0))</f>
        <v>Indiana</v>
      </c>
      <c r="H1924" s="13" t="s">
        <v>3837</v>
      </c>
      <c r="I1924" s="15">
        <v>2</v>
      </c>
      <c r="J1924" s="13" t="s">
        <v>36</v>
      </c>
      <c r="K1924" s="16">
        <v>39.68</v>
      </c>
      <c r="L1924" s="24" t="str">
        <f>IF(Orders!$K1924&lt;=50,"Low",IF(Orders!$K1924&gt;=200000,"High","Medium"))</f>
        <v>Low</v>
      </c>
    </row>
    <row r="1925" spans="1:12" x14ac:dyDescent="0.35">
      <c r="A1925" s="12">
        <v>4372</v>
      </c>
      <c r="B1925" s="17" t="s">
        <v>4802</v>
      </c>
      <c r="C1925" s="18">
        <v>43774</v>
      </c>
      <c r="D1925" s="18">
        <v>43779</v>
      </c>
      <c r="E1925" s="17" t="s">
        <v>19</v>
      </c>
      <c r="F1925" s="17" t="s">
        <v>4803</v>
      </c>
      <c r="G1925" s="19" t="str">
        <f>INDEX(Table12[[#This Row],[State]],MATCH(Orders!F1925,Table12[[#This Row],[Customer ID]],0))</f>
        <v>Indiana</v>
      </c>
      <c r="H1925" s="17" t="s">
        <v>4805</v>
      </c>
      <c r="I1925" s="19">
        <v>5</v>
      </c>
      <c r="J1925" s="17" t="s">
        <v>36</v>
      </c>
      <c r="K1925" s="10">
        <v>51.75</v>
      </c>
      <c r="L1925" s="25" t="str">
        <f>IF(Orders!$K1925&lt;=50,"Low",IF(Orders!$K1925&gt;=200000,"High","Medium"))</f>
        <v>Medium</v>
      </c>
    </row>
    <row r="1926" spans="1:12" x14ac:dyDescent="0.35">
      <c r="A1926" s="11">
        <v>5177</v>
      </c>
      <c r="B1926" s="13" t="s">
        <v>4807</v>
      </c>
      <c r="C1926" s="14">
        <v>43774</v>
      </c>
      <c r="D1926" s="14">
        <v>43777</v>
      </c>
      <c r="E1926" s="13" t="s">
        <v>38</v>
      </c>
      <c r="F1926" s="13" t="s">
        <v>3893</v>
      </c>
      <c r="G1926" s="15" t="str">
        <f>INDEX(Table12[[#This Row],[State]],MATCH(Orders!F1926,Table12[[#This Row],[Customer ID]],0))</f>
        <v>California</v>
      </c>
      <c r="H1926" s="13" t="s">
        <v>2652</v>
      </c>
      <c r="I1926" s="15">
        <v>2</v>
      </c>
      <c r="J1926" s="13" t="s">
        <v>31</v>
      </c>
      <c r="K1926" s="16">
        <v>53248</v>
      </c>
      <c r="L1926" s="24" t="str">
        <f>IF(Orders!$K1926&lt;=50,"Low",IF(Orders!$K1926&gt;=200000,"High","Medium"))</f>
        <v>Medium</v>
      </c>
    </row>
    <row r="1927" spans="1:12" x14ac:dyDescent="0.35">
      <c r="A1927" s="12">
        <v>5699</v>
      </c>
      <c r="B1927" s="17" t="s">
        <v>4808</v>
      </c>
      <c r="C1927" s="18">
        <v>43774</v>
      </c>
      <c r="D1927" s="18">
        <v>43774</v>
      </c>
      <c r="E1927" s="17" t="s">
        <v>208</v>
      </c>
      <c r="F1927" s="17" t="s">
        <v>4809</v>
      </c>
      <c r="G1927" s="19" t="str">
        <f>INDEX(Table12[[#This Row],[State]],MATCH(Orders!F1927,Table12[[#This Row],[Customer ID]],0))</f>
        <v>Texas</v>
      </c>
      <c r="H1927" s="17" t="s">
        <v>4811</v>
      </c>
      <c r="I1927" s="19">
        <v>1</v>
      </c>
      <c r="J1927" s="17" t="s">
        <v>31</v>
      </c>
      <c r="K1927" s="10">
        <v>11.84</v>
      </c>
      <c r="L1927" s="25" t="str">
        <f>IF(Orders!$K1927&lt;=50,"Low",IF(Orders!$K1927&gt;=200000,"High","Medium"))</f>
        <v>Low</v>
      </c>
    </row>
    <row r="1928" spans="1:12" x14ac:dyDescent="0.35">
      <c r="A1928" s="11">
        <v>6939</v>
      </c>
      <c r="B1928" s="13" t="s">
        <v>4813</v>
      </c>
      <c r="C1928" s="14">
        <v>43774</v>
      </c>
      <c r="D1928" s="14">
        <v>43778</v>
      </c>
      <c r="E1928" s="13" t="s">
        <v>19</v>
      </c>
      <c r="F1928" s="13" t="s">
        <v>3453</v>
      </c>
      <c r="G1928" s="15" t="str">
        <f>INDEX(Table12[[#This Row],[State]],MATCH(Orders!F1928,Table12[[#This Row],[Customer ID]],0))</f>
        <v>Washington</v>
      </c>
      <c r="H1928" s="13" t="s">
        <v>4814</v>
      </c>
      <c r="I1928" s="15">
        <v>4</v>
      </c>
      <c r="J1928" s="13" t="s">
        <v>31</v>
      </c>
      <c r="K1928" s="16">
        <v>479.72</v>
      </c>
      <c r="L1928" s="24" t="str">
        <f>IF(Orders!$K1928&lt;=50,"Low",IF(Orders!$K1928&gt;=200000,"High","Medium"))</f>
        <v>Medium</v>
      </c>
    </row>
    <row r="1929" spans="1:12" x14ac:dyDescent="0.35">
      <c r="A1929" s="12">
        <v>7307</v>
      </c>
      <c r="B1929" s="17" t="s">
        <v>4816</v>
      </c>
      <c r="C1929" s="18">
        <v>43774</v>
      </c>
      <c r="D1929" s="18">
        <v>43776</v>
      </c>
      <c r="E1929" s="17" t="s">
        <v>94</v>
      </c>
      <c r="F1929" s="17" t="s">
        <v>2056</v>
      </c>
      <c r="G1929" s="19" t="str">
        <f>INDEX(Table12[[#This Row],[State]],MATCH(Orders!F1929,Table12[[#This Row],[Customer ID]],0))</f>
        <v>California</v>
      </c>
      <c r="H1929" s="17" t="s">
        <v>4817</v>
      </c>
      <c r="I1929" s="19">
        <v>4</v>
      </c>
      <c r="J1929" s="17" t="s">
        <v>36</v>
      </c>
      <c r="K1929" s="10">
        <v>72</v>
      </c>
      <c r="L1929" s="25" t="str">
        <f>IF(Orders!$K1929&lt;=50,"Low",IF(Orders!$K1929&gt;=200000,"High","Medium"))</f>
        <v>Medium</v>
      </c>
    </row>
    <row r="1930" spans="1:12" x14ac:dyDescent="0.35">
      <c r="A1930" s="11">
        <v>7308</v>
      </c>
      <c r="B1930" s="13" t="s">
        <v>4816</v>
      </c>
      <c r="C1930" s="14">
        <v>43774</v>
      </c>
      <c r="D1930" s="14">
        <v>43776</v>
      </c>
      <c r="E1930" s="13" t="s">
        <v>94</v>
      </c>
      <c r="F1930" s="13" t="s">
        <v>2056</v>
      </c>
      <c r="G1930" s="15" t="str">
        <f>INDEX(Table12[[#This Row],[State]],MATCH(Orders!F1930,Table12[[#This Row],[Customer ID]],0))</f>
        <v>California</v>
      </c>
      <c r="H1930" s="13" t="s">
        <v>4119</v>
      </c>
      <c r="I1930" s="15">
        <v>2</v>
      </c>
      <c r="J1930" s="13" t="s">
        <v>31</v>
      </c>
      <c r="K1930" s="16">
        <v>113888</v>
      </c>
      <c r="L1930" s="24" t="str">
        <f>IF(Orders!$K1930&lt;=50,"Low",IF(Orders!$K1930&gt;=200000,"High","Medium"))</f>
        <v>Medium</v>
      </c>
    </row>
    <row r="1931" spans="1:12" x14ac:dyDescent="0.35">
      <c r="A1931" s="12">
        <v>7309</v>
      </c>
      <c r="B1931" s="17" t="s">
        <v>4816</v>
      </c>
      <c r="C1931" s="18">
        <v>43774</v>
      </c>
      <c r="D1931" s="18">
        <v>43776</v>
      </c>
      <c r="E1931" s="17" t="s">
        <v>94</v>
      </c>
      <c r="F1931" s="17" t="s">
        <v>2056</v>
      </c>
      <c r="G1931" s="19" t="str">
        <f>INDEX(Table12[[#This Row],[State]],MATCH(Orders!F1931,Table12[[#This Row],[Customer ID]],0))</f>
        <v>California</v>
      </c>
      <c r="H1931" s="17" t="s">
        <v>4819</v>
      </c>
      <c r="I1931" s="19">
        <v>3</v>
      </c>
      <c r="J1931" s="17" t="s">
        <v>70</v>
      </c>
      <c r="K1931" s="10">
        <v>158.13</v>
      </c>
      <c r="L1931" s="25" t="str">
        <f>IF(Orders!$K1931&lt;=50,"Low",IF(Orders!$K1931&gt;=200000,"High","Medium"))</f>
        <v>Medium</v>
      </c>
    </row>
    <row r="1932" spans="1:12" x14ac:dyDescent="0.35">
      <c r="A1932" s="11">
        <v>8963</v>
      </c>
      <c r="B1932" s="13" t="s">
        <v>4821</v>
      </c>
      <c r="C1932" s="14">
        <v>43774</v>
      </c>
      <c r="D1932" s="14">
        <v>43776</v>
      </c>
      <c r="E1932" s="13" t="s">
        <v>38</v>
      </c>
      <c r="F1932" s="13" t="s">
        <v>4822</v>
      </c>
      <c r="G1932" s="15" t="str">
        <f>INDEX(Table12[[#This Row],[State]],MATCH(Orders!F1932,Table12[[#This Row],[Customer ID]],0))</f>
        <v>Virginia</v>
      </c>
      <c r="H1932" s="13" t="s">
        <v>4824</v>
      </c>
      <c r="I1932" s="15">
        <v>2</v>
      </c>
      <c r="J1932" s="13" t="s">
        <v>36</v>
      </c>
      <c r="K1932" s="16">
        <v>273.95999999999998</v>
      </c>
      <c r="L1932" s="24" t="str">
        <f>IF(Orders!$K1932&lt;=50,"Low",IF(Orders!$K1932&gt;=200000,"High","Medium"))</f>
        <v>Medium</v>
      </c>
    </row>
    <row r="1933" spans="1:12" x14ac:dyDescent="0.35">
      <c r="A1933" s="12">
        <v>8964</v>
      </c>
      <c r="B1933" s="17" t="s">
        <v>4821</v>
      </c>
      <c r="C1933" s="18">
        <v>43774</v>
      </c>
      <c r="D1933" s="18">
        <v>43776</v>
      </c>
      <c r="E1933" s="17" t="s">
        <v>38</v>
      </c>
      <c r="F1933" s="17" t="s">
        <v>4822</v>
      </c>
      <c r="G1933" s="19" t="str">
        <f>INDEX(Table12[[#This Row],[State]],MATCH(Orders!F1933,Table12[[#This Row],[Customer ID]],0))</f>
        <v>Virginia</v>
      </c>
      <c r="H1933" s="17" t="s">
        <v>4826</v>
      </c>
      <c r="I1933" s="19">
        <v>3</v>
      </c>
      <c r="J1933" s="17" t="s">
        <v>70</v>
      </c>
      <c r="K1933" s="10">
        <v>89.97</v>
      </c>
      <c r="L1933" s="25" t="str">
        <f>IF(Orders!$K1933&lt;=50,"Low",IF(Orders!$K1933&gt;=200000,"High","Medium"))</f>
        <v>Medium</v>
      </c>
    </row>
    <row r="1934" spans="1:12" x14ac:dyDescent="0.35">
      <c r="A1934" s="11">
        <v>8965</v>
      </c>
      <c r="B1934" s="13" t="s">
        <v>4821</v>
      </c>
      <c r="C1934" s="14">
        <v>43774</v>
      </c>
      <c r="D1934" s="14">
        <v>43776</v>
      </c>
      <c r="E1934" s="13" t="s">
        <v>38</v>
      </c>
      <c r="F1934" s="13" t="s">
        <v>4822</v>
      </c>
      <c r="G1934" s="15" t="str">
        <f>INDEX(Table12[[#This Row],[State]],MATCH(Orders!F1934,Table12[[#This Row],[Customer ID]],0))</f>
        <v>Virginia</v>
      </c>
      <c r="H1934" s="13" t="s">
        <v>3316</v>
      </c>
      <c r="I1934" s="15">
        <v>5</v>
      </c>
      <c r="J1934" s="13" t="s">
        <v>31</v>
      </c>
      <c r="K1934" s="16">
        <v>756.8</v>
      </c>
      <c r="L1934" s="24" t="str">
        <f>IF(Orders!$K1934&lt;=50,"Low",IF(Orders!$K1934&gt;=200000,"High","Medium"))</f>
        <v>Medium</v>
      </c>
    </row>
    <row r="1935" spans="1:12" x14ac:dyDescent="0.35">
      <c r="A1935" s="12">
        <v>129</v>
      </c>
      <c r="B1935" s="17" t="s">
        <v>4828</v>
      </c>
      <c r="C1935" s="18">
        <v>43775</v>
      </c>
      <c r="D1935" s="18">
        <v>43779</v>
      </c>
      <c r="E1935" s="17" t="s">
        <v>94</v>
      </c>
      <c r="F1935" s="17" t="s">
        <v>3333</v>
      </c>
      <c r="G1935" s="19" t="str">
        <f>INDEX(Table12[[#This Row],[State]],MATCH(Orders!F1935,Table12[[#This Row],[Customer ID]],0))</f>
        <v>California</v>
      </c>
      <c r="H1935" s="17" t="s">
        <v>2808</v>
      </c>
      <c r="I1935" s="19">
        <v>2</v>
      </c>
      <c r="J1935" s="17" t="s">
        <v>36</v>
      </c>
      <c r="K1935" s="10">
        <v>81424</v>
      </c>
      <c r="L1935" s="25" t="str">
        <f>IF(Orders!$K1935&lt;=50,"Low",IF(Orders!$K1935&gt;=200000,"High","Medium"))</f>
        <v>Medium</v>
      </c>
    </row>
    <row r="1936" spans="1:12" x14ac:dyDescent="0.35">
      <c r="A1936" s="11">
        <v>130</v>
      </c>
      <c r="B1936" s="13" t="s">
        <v>4828</v>
      </c>
      <c r="C1936" s="14">
        <v>43775</v>
      </c>
      <c r="D1936" s="14">
        <v>43779</v>
      </c>
      <c r="E1936" s="13" t="s">
        <v>94</v>
      </c>
      <c r="F1936" s="13" t="s">
        <v>3333</v>
      </c>
      <c r="G1936" s="15" t="str">
        <f>INDEX(Table12[[#This Row],[State]],MATCH(Orders!F1936,Table12[[#This Row],[Customer ID]],0))</f>
        <v>California</v>
      </c>
      <c r="H1936" s="13" t="s">
        <v>610</v>
      </c>
      <c r="I1936" s="15">
        <v>3</v>
      </c>
      <c r="J1936" s="13" t="s">
        <v>36</v>
      </c>
      <c r="K1936" s="16">
        <v>238.56</v>
      </c>
      <c r="L1936" s="24" t="str">
        <f>IF(Orders!$K1936&lt;=50,"Low",IF(Orders!$K1936&gt;=200000,"High","Medium"))</f>
        <v>Medium</v>
      </c>
    </row>
    <row r="1937" spans="1:12" x14ac:dyDescent="0.35">
      <c r="A1937" s="12">
        <v>4971</v>
      </c>
      <c r="B1937" s="17" t="s">
        <v>4829</v>
      </c>
      <c r="C1937" s="18">
        <v>43775</v>
      </c>
      <c r="D1937" s="18">
        <v>43778</v>
      </c>
      <c r="E1937" s="17" t="s">
        <v>38</v>
      </c>
      <c r="F1937" s="17" t="s">
        <v>4244</v>
      </c>
      <c r="G1937" s="19" t="str">
        <f>INDEX(Table12[[#This Row],[State]],MATCH(Orders!F1937,Table12[[#This Row],[Customer ID]],0))</f>
        <v>Florida</v>
      </c>
      <c r="H1937" s="17" t="s">
        <v>4347</v>
      </c>
      <c r="I1937" s="19">
        <v>2</v>
      </c>
      <c r="J1937" s="17" t="s">
        <v>36</v>
      </c>
      <c r="K1937" s="10">
        <v>207984</v>
      </c>
      <c r="L1937" s="25" t="str">
        <f>IF(Orders!$K1937&lt;=50,"Low",IF(Orders!$K1937&gt;=200000,"High","Medium"))</f>
        <v>High</v>
      </c>
    </row>
    <row r="1938" spans="1:12" x14ac:dyDescent="0.35">
      <c r="A1938" s="11">
        <v>4972</v>
      </c>
      <c r="B1938" s="13" t="s">
        <v>4829</v>
      </c>
      <c r="C1938" s="14">
        <v>43775</v>
      </c>
      <c r="D1938" s="14">
        <v>43778</v>
      </c>
      <c r="E1938" s="13" t="s">
        <v>38</v>
      </c>
      <c r="F1938" s="13" t="s">
        <v>4244</v>
      </c>
      <c r="G1938" s="15" t="str">
        <f>INDEX(Table12[[#This Row],[State]],MATCH(Orders!F1938,Table12[[#This Row],[Customer ID]],0))</f>
        <v>Florida</v>
      </c>
      <c r="H1938" s="13" t="s">
        <v>1745</v>
      </c>
      <c r="I1938" s="15">
        <v>2</v>
      </c>
      <c r="J1938" s="13" t="s">
        <v>36</v>
      </c>
      <c r="K1938" s="16">
        <v>36112</v>
      </c>
      <c r="L1938" s="24" t="str">
        <f>IF(Orders!$K1938&lt;=50,"Low",IF(Orders!$K1938&gt;=200000,"High","Medium"))</f>
        <v>Medium</v>
      </c>
    </row>
    <row r="1939" spans="1:12" x14ac:dyDescent="0.35">
      <c r="A1939" s="12">
        <v>4973</v>
      </c>
      <c r="B1939" s="17" t="s">
        <v>4829</v>
      </c>
      <c r="C1939" s="18">
        <v>43775</v>
      </c>
      <c r="D1939" s="18">
        <v>43778</v>
      </c>
      <c r="E1939" s="17" t="s">
        <v>38</v>
      </c>
      <c r="F1939" s="17" t="s">
        <v>4244</v>
      </c>
      <c r="G1939" s="19" t="str">
        <f>INDEX(Table12[[#This Row],[State]],MATCH(Orders!F1939,Table12[[#This Row],[Customer ID]],0))</f>
        <v>Florida</v>
      </c>
      <c r="H1939" s="17" t="s">
        <v>622</v>
      </c>
      <c r="I1939" s="19">
        <v>2</v>
      </c>
      <c r="J1939" s="17" t="s">
        <v>36</v>
      </c>
      <c r="K1939" s="10">
        <v>35568</v>
      </c>
      <c r="L1939" s="25" t="str">
        <f>IF(Orders!$K1939&lt;=50,"Low",IF(Orders!$K1939&gt;=200000,"High","Medium"))</f>
        <v>Medium</v>
      </c>
    </row>
    <row r="1940" spans="1:12" x14ac:dyDescent="0.35">
      <c r="A1940" s="11">
        <v>4974</v>
      </c>
      <c r="B1940" s="13" t="s">
        <v>4829</v>
      </c>
      <c r="C1940" s="14">
        <v>43775</v>
      </c>
      <c r="D1940" s="14">
        <v>43778</v>
      </c>
      <c r="E1940" s="13" t="s">
        <v>38</v>
      </c>
      <c r="F1940" s="13" t="s">
        <v>4244</v>
      </c>
      <c r="G1940" s="15" t="str">
        <f>INDEX(Table12[[#This Row],[State]],MATCH(Orders!F1940,Table12[[#This Row],[Customer ID]],0))</f>
        <v>Florida</v>
      </c>
      <c r="H1940" s="13" t="s">
        <v>3114</v>
      </c>
      <c r="I1940" s="15">
        <v>2</v>
      </c>
      <c r="J1940" s="13" t="s">
        <v>70</v>
      </c>
      <c r="K1940" s="16">
        <v>88768</v>
      </c>
      <c r="L1940" s="24" t="str">
        <f>IF(Orders!$K1940&lt;=50,"Low",IF(Orders!$K1940&gt;=200000,"High","Medium"))</f>
        <v>Medium</v>
      </c>
    </row>
    <row r="1941" spans="1:12" x14ac:dyDescent="0.35">
      <c r="A1941" s="12">
        <v>4984</v>
      </c>
      <c r="B1941" s="17" t="s">
        <v>4830</v>
      </c>
      <c r="C1941" s="18">
        <v>43775</v>
      </c>
      <c r="D1941" s="18">
        <v>43779</v>
      </c>
      <c r="E1941" s="17" t="s">
        <v>94</v>
      </c>
      <c r="F1941" s="17" t="s">
        <v>2762</v>
      </c>
      <c r="G1941" s="19" t="str">
        <f>INDEX(Table12[[#This Row],[State]],MATCH(Orders!F1941,Table12[[#This Row],[Customer ID]],0))</f>
        <v>California</v>
      </c>
      <c r="H1941" s="17" t="s">
        <v>1359</v>
      </c>
      <c r="I1941" s="19">
        <v>3</v>
      </c>
      <c r="J1941" s="17" t="s">
        <v>36</v>
      </c>
      <c r="K1941" s="10">
        <v>84.84</v>
      </c>
      <c r="L1941" s="25" t="str">
        <f>IF(Orders!$K1941&lt;=50,"Low",IF(Orders!$K1941&gt;=200000,"High","Medium"))</f>
        <v>Medium</v>
      </c>
    </row>
    <row r="1942" spans="1:12" x14ac:dyDescent="0.35">
      <c r="A1942" s="11">
        <v>164</v>
      </c>
      <c r="B1942" s="13" t="s">
        <v>4831</v>
      </c>
      <c r="C1942" s="14">
        <v>43776</v>
      </c>
      <c r="D1942" s="14">
        <v>43780</v>
      </c>
      <c r="E1942" s="13" t="s">
        <v>19</v>
      </c>
      <c r="F1942" s="13" t="s">
        <v>1743</v>
      </c>
      <c r="G1942" s="15" t="str">
        <f>INDEX(Table12[[#This Row],[State]],MATCH(Orders!F1942,Table12[[#This Row],[Customer ID]],0))</f>
        <v>Washington</v>
      </c>
      <c r="H1942" s="13" t="s">
        <v>2074</v>
      </c>
      <c r="I1942" s="15">
        <v>2</v>
      </c>
      <c r="J1942" s="13" t="s">
        <v>70</v>
      </c>
      <c r="K1942" s="16">
        <v>27.68</v>
      </c>
      <c r="L1942" s="24" t="str">
        <f>IF(Orders!$K1942&lt;=50,"Low",IF(Orders!$K1942&gt;=200000,"High","Medium"))</f>
        <v>Low</v>
      </c>
    </row>
    <row r="1943" spans="1:12" x14ac:dyDescent="0.35">
      <c r="A1943" s="12">
        <v>843</v>
      </c>
      <c r="B1943" s="17" t="s">
        <v>4832</v>
      </c>
      <c r="C1943" s="18">
        <v>43776</v>
      </c>
      <c r="D1943" s="18">
        <v>43778</v>
      </c>
      <c r="E1943" s="17" t="s">
        <v>38</v>
      </c>
      <c r="F1943" s="17" t="s">
        <v>4833</v>
      </c>
      <c r="G1943" s="19" t="str">
        <f>INDEX(Table12[[#This Row],[State]],MATCH(Orders!F1943,Table12[[#This Row],[Customer ID]],0))</f>
        <v>California</v>
      </c>
      <c r="H1943" s="17" t="s">
        <v>4835</v>
      </c>
      <c r="I1943" s="19">
        <v>4</v>
      </c>
      <c r="J1943" s="17" t="s">
        <v>70</v>
      </c>
      <c r="K1943" s="10">
        <v>37.44</v>
      </c>
      <c r="L1943" s="25" t="str">
        <f>IF(Orders!$K1943&lt;=50,"Low",IF(Orders!$K1943&gt;=200000,"High","Medium"))</f>
        <v>Low</v>
      </c>
    </row>
    <row r="1944" spans="1:12" x14ac:dyDescent="0.35">
      <c r="A1944" s="11">
        <v>844</v>
      </c>
      <c r="B1944" s="13" t="s">
        <v>4832</v>
      </c>
      <c r="C1944" s="14">
        <v>43776</v>
      </c>
      <c r="D1944" s="14">
        <v>43778</v>
      </c>
      <c r="E1944" s="13" t="s">
        <v>38</v>
      </c>
      <c r="F1944" s="13" t="s">
        <v>4833</v>
      </c>
      <c r="G1944" s="15" t="str">
        <f>INDEX(Table12[[#This Row],[State]],MATCH(Orders!F1944,Table12[[#This Row],[Customer ID]],0))</f>
        <v>California</v>
      </c>
      <c r="H1944" s="13" t="s">
        <v>4837</v>
      </c>
      <c r="I1944" s="15">
        <v>4</v>
      </c>
      <c r="J1944" s="13" t="s">
        <v>31</v>
      </c>
      <c r="K1944" s="16">
        <v>26976</v>
      </c>
      <c r="L1944" s="24" t="str">
        <f>IF(Orders!$K1944&lt;=50,"Low",IF(Orders!$K1944&gt;=200000,"High","Medium"))</f>
        <v>Medium</v>
      </c>
    </row>
    <row r="1945" spans="1:12" x14ac:dyDescent="0.35">
      <c r="A1945" s="12">
        <v>845</v>
      </c>
      <c r="B1945" s="17" t="s">
        <v>4832</v>
      </c>
      <c r="C1945" s="18">
        <v>43776</v>
      </c>
      <c r="D1945" s="18">
        <v>43778</v>
      </c>
      <c r="E1945" s="17" t="s">
        <v>38</v>
      </c>
      <c r="F1945" s="17" t="s">
        <v>4833</v>
      </c>
      <c r="G1945" s="19" t="str">
        <f>INDEX(Table12[[#This Row],[State]],MATCH(Orders!F1945,Table12[[#This Row],[Customer ID]],0))</f>
        <v>California</v>
      </c>
      <c r="H1945" s="17" t="s">
        <v>3829</v>
      </c>
      <c r="I1945" s="19">
        <v>2</v>
      </c>
      <c r="J1945" s="17" t="s">
        <v>36</v>
      </c>
      <c r="K1945" s="10">
        <v>11.36</v>
      </c>
      <c r="L1945" s="25" t="str">
        <f>IF(Orders!$K1945&lt;=50,"Low",IF(Orders!$K1945&gt;=200000,"High","Medium"))</f>
        <v>Low</v>
      </c>
    </row>
    <row r="1946" spans="1:12" x14ac:dyDescent="0.35">
      <c r="A1946" s="11">
        <v>846</v>
      </c>
      <c r="B1946" s="13" t="s">
        <v>4832</v>
      </c>
      <c r="C1946" s="14">
        <v>43776</v>
      </c>
      <c r="D1946" s="14">
        <v>43778</v>
      </c>
      <c r="E1946" s="13" t="s">
        <v>38</v>
      </c>
      <c r="F1946" s="13" t="s">
        <v>4833</v>
      </c>
      <c r="G1946" s="15" t="str">
        <f>INDEX(Table12[[#This Row],[State]],MATCH(Orders!F1946,Table12[[#This Row],[Customer ID]],0))</f>
        <v>California</v>
      </c>
      <c r="H1946" s="13" t="s">
        <v>2563</v>
      </c>
      <c r="I1946" s="15">
        <v>2</v>
      </c>
      <c r="J1946" s="13" t="s">
        <v>36</v>
      </c>
      <c r="K1946" s="16">
        <v>14.62</v>
      </c>
      <c r="L1946" s="24" t="str">
        <f>IF(Orders!$K1946&lt;=50,"Low",IF(Orders!$K1946&gt;=200000,"High","Medium"))</f>
        <v>Low</v>
      </c>
    </row>
    <row r="1947" spans="1:12" x14ac:dyDescent="0.35">
      <c r="A1947" s="12">
        <v>1684</v>
      </c>
      <c r="B1947" s="17" t="s">
        <v>4839</v>
      </c>
      <c r="C1947" s="18">
        <v>43776</v>
      </c>
      <c r="D1947" s="18">
        <v>43781</v>
      </c>
      <c r="E1947" s="17" t="s">
        <v>19</v>
      </c>
      <c r="F1947" s="17" t="s">
        <v>316</v>
      </c>
      <c r="G1947" s="19" t="str">
        <f>INDEX(Table12[[#This Row],[State]],MATCH(Orders!F1947,Table12[[#This Row],[Customer ID]],0))</f>
        <v>California</v>
      </c>
      <c r="H1947" s="17" t="s">
        <v>1430</v>
      </c>
      <c r="I1947" s="19">
        <v>3</v>
      </c>
      <c r="J1947" s="17" t="s">
        <v>70</v>
      </c>
      <c r="K1947" s="10">
        <v>14.82</v>
      </c>
      <c r="L1947" s="25" t="str">
        <f>IF(Orders!$K1947&lt;=50,"Low",IF(Orders!$K1947&gt;=200000,"High","Medium"))</f>
        <v>Low</v>
      </c>
    </row>
    <row r="1948" spans="1:12" x14ac:dyDescent="0.35">
      <c r="A1948" s="11">
        <v>3061</v>
      </c>
      <c r="B1948" s="13" t="s">
        <v>4840</v>
      </c>
      <c r="C1948" s="14">
        <v>43776</v>
      </c>
      <c r="D1948" s="14">
        <v>43781</v>
      </c>
      <c r="E1948" s="13" t="s">
        <v>19</v>
      </c>
      <c r="F1948" s="13" t="s">
        <v>2709</v>
      </c>
      <c r="G1948" s="15" t="str">
        <f>INDEX(Table12[[#This Row],[State]],MATCH(Orders!F1948,Table12[[#This Row],[Customer ID]],0))</f>
        <v>Ohio</v>
      </c>
      <c r="H1948" s="13" t="s">
        <v>910</v>
      </c>
      <c r="I1948" s="15">
        <v>3</v>
      </c>
      <c r="J1948" s="13" t="s">
        <v>31</v>
      </c>
      <c r="K1948" s="16">
        <v>119976</v>
      </c>
      <c r="L1948" s="24" t="str">
        <f>IF(Orders!$K1948&lt;=50,"Low",IF(Orders!$K1948&gt;=200000,"High","Medium"))</f>
        <v>Medium</v>
      </c>
    </row>
    <row r="1949" spans="1:12" x14ac:dyDescent="0.35">
      <c r="A1949" s="12">
        <v>4844</v>
      </c>
      <c r="B1949" s="17" t="s">
        <v>4841</v>
      </c>
      <c r="C1949" s="18">
        <v>43776</v>
      </c>
      <c r="D1949" s="18">
        <v>43778</v>
      </c>
      <c r="E1949" s="17" t="s">
        <v>38</v>
      </c>
      <c r="F1949" s="17" t="s">
        <v>1834</v>
      </c>
      <c r="G1949" s="19" t="str">
        <f>INDEX(Table12[[#This Row],[State]],MATCH(Orders!F1949,Table12[[#This Row],[Customer ID]],0))</f>
        <v>New Jersey</v>
      </c>
      <c r="H1949" s="17" t="s">
        <v>857</v>
      </c>
      <c r="I1949" s="19">
        <v>4</v>
      </c>
      <c r="J1949" s="17" t="s">
        <v>36</v>
      </c>
      <c r="K1949" s="10">
        <v>14.96</v>
      </c>
      <c r="L1949" s="25" t="str">
        <f>IF(Orders!$K1949&lt;=50,"Low",IF(Orders!$K1949&gt;=200000,"High","Medium"))</f>
        <v>Low</v>
      </c>
    </row>
    <row r="1950" spans="1:12" x14ac:dyDescent="0.35">
      <c r="A1950" s="11">
        <v>4975</v>
      </c>
      <c r="B1950" s="13" t="s">
        <v>4842</v>
      </c>
      <c r="C1950" s="14">
        <v>43776</v>
      </c>
      <c r="D1950" s="14">
        <v>43781</v>
      </c>
      <c r="E1950" s="13" t="s">
        <v>19</v>
      </c>
      <c r="F1950" s="13" t="s">
        <v>4843</v>
      </c>
      <c r="G1950" s="15" t="str">
        <f>INDEX(Table12[[#This Row],[State]],MATCH(Orders!F1950,Table12[[#This Row],[Customer ID]],0))</f>
        <v>California</v>
      </c>
      <c r="H1950" s="13" t="s">
        <v>3701</v>
      </c>
      <c r="I1950" s="15">
        <v>2</v>
      </c>
      <c r="J1950" s="13" t="s">
        <v>36</v>
      </c>
      <c r="K1950" s="16">
        <v>12.9</v>
      </c>
      <c r="L1950" s="24" t="str">
        <f>IF(Orders!$K1950&lt;=50,"Low",IF(Orders!$K1950&gt;=200000,"High","Medium"))</f>
        <v>Low</v>
      </c>
    </row>
    <row r="1951" spans="1:12" x14ac:dyDescent="0.35">
      <c r="A1951" s="12">
        <v>5870</v>
      </c>
      <c r="B1951" s="17" t="s">
        <v>4845</v>
      </c>
      <c r="C1951" s="18">
        <v>43776</v>
      </c>
      <c r="D1951" s="18">
        <v>43781</v>
      </c>
      <c r="E1951" s="17" t="s">
        <v>19</v>
      </c>
      <c r="F1951" s="17" t="s">
        <v>4803</v>
      </c>
      <c r="G1951" s="19" t="str">
        <f>INDEX(Table12[[#This Row],[State]],MATCH(Orders!F1951,Table12[[#This Row],[Customer ID]],0))</f>
        <v>Wyoming</v>
      </c>
      <c r="H1951" s="17" t="s">
        <v>2360</v>
      </c>
      <c r="I1951" s="19">
        <v>4</v>
      </c>
      <c r="J1951" s="17" t="s">
        <v>36</v>
      </c>
      <c r="K1951" s="10">
        <v>1603136</v>
      </c>
      <c r="L1951" s="25" t="str">
        <f>IF(Orders!$K1951&lt;=50,"Low",IF(Orders!$K1951&gt;=200000,"High","Medium"))</f>
        <v>High</v>
      </c>
    </row>
    <row r="1952" spans="1:12" x14ac:dyDescent="0.35">
      <c r="A1952" s="11">
        <v>8063</v>
      </c>
      <c r="B1952" s="13" t="s">
        <v>4848</v>
      </c>
      <c r="C1952" s="14">
        <v>43776</v>
      </c>
      <c r="D1952" s="14">
        <v>43778</v>
      </c>
      <c r="E1952" s="13" t="s">
        <v>38</v>
      </c>
      <c r="F1952" s="13" t="s">
        <v>2132</v>
      </c>
      <c r="G1952" s="15" t="str">
        <f>INDEX(Table12[[#This Row],[State]],MATCH(Orders!F1952,Table12[[#This Row],[Customer ID]],0))</f>
        <v>New York</v>
      </c>
      <c r="H1952" s="13" t="s">
        <v>4849</v>
      </c>
      <c r="I1952" s="15">
        <v>4</v>
      </c>
      <c r="J1952" s="13" t="s">
        <v>70</v>
      </c>
      <c r="K1952" s="16">
        <v>263.95999999999998</v>
      </c>
      <c r="L1952" s="24" t="str">
        <f>IF(Orders!$K1952&lt;=50,"Low",IF(Orders!$K1952&gt;=200000,"High","Medium"))</f>
        <v>Medium</v>
      </c>
    </row>
    <row r="1953" spans="1:12" x14ac:dyDescent="0.35">
      <c r="A1953" s="12">
        <v>8064</v>
      </c>
      <c r="B1953" s="17" t="s">
        <v>4848</v>
      </c>
      <c r="C1953" s="18">
        <v>43776</v>
      </c>
      <c r="D1953" s="18">
        <v>43778</v>
      </c>
      <c r="E1953" s="17" t="s">
        <v>38</v>
      </c>
      <c r="F1953" s="17" t="s">
        <v>2132</v>
      </c>
      <c r="G1953" s="19" t="str">
        <f>INDEX(Table12[[#This Row],[State]],MATCH(Orders!F1953,Table12[[#This Row],[Customer ID]],0))</f>
        <v>New York</v>
      </c>
      <c r="H1953" s="17" t="s">
        <v>4851</v>
      </c>
      <c r="I1953" s="19">
        <v>3</v>
      </c>
      <c r="J1953" s="17" t="s">
        <v>31</v>
      </c>
      <c r="K1953" s="10">
        <v>359.97</v>
      </c>
      <c r="L1953" s="25" t="str">
        <f>IF(Orders!$K1953&lt;=50,"Low",IF(Orders!$K1953&gt;=200000,"High","Medium"))</f>
        <v>Medium</v>
      </c>
    </row>
    <row r="1954" spans="1:12" x14ac:dyDescent="0.35">
      <c r="A1954" s="11">
        <v>8065</v>
      </c>
      <c r="B1954" s="13" t="s">
        <v>4848</v>
      </c>
      <c r="C1954" s="14">
        <v>43776</v>
      </c>
      <c r="D1954" s="14">
        <v>43778</v>
      </c>
      <c r="E1954" s="13" t="s">
        <v>38</v>
      </c>
      <c r="F1954" s="13" t="s">
        <v>2132</v>
      </c>
      <c r="G1954" s="15" t="str">
        <f>INDEX(Table12[[#This Row],[State]],MATCH(Orders!F1954,Table12[[#This Row],[Customer ID]],0))</f>
        <v>New York</v>
      </c>
      <c r="H1954" s="13" t="s">
        <v>2066</v>
      </c>
      <c r="I1954" s="15">
        <v>2</v>
      </c>
      <c r="J1954" s="13" t="s">
        <v>36</v>
      </c>
      <c r="K1954" s="16">
        <v>12.96</v>
      </c>
      <c r="L1954" s="24" t="str">
        <f>IF(Orders!$K1954&lt;=50,"Low",IF(Orders!$K1954&gt;=200000,"High","Medium"))</f>
        <v>Low</v>
      </c>
    </row>
    <row r="1955" spans="1:12" x14ac:dyDescent="0.35">
      <c r="A1955" s="12">
        <v>8066</v>
      </c>
      <c r="B1955" s="17" t="s">
        <v>4848</v>
      </c>
      <c r="C1955" s="18">
        <v>43776</v>
      </c>
      <c r="D1955" s="18">
        <v>43778</v>
      </c>
      <c r="E1955" s="17" t="s">
        <v>38</v>
      </c>
      <c r="F1955" s="17" t="s">
        <v>2132</v>
      </c>
      <c r="G1955" s="19" t="str">
        <f>INDEX(Table12[[#This Row],[State]],MATCH(Orders!F1955,Table12[[#This Row],[Customer ID]],0))</f>
        <v>New York</v>
      </c>
      <c r="H1955" s="17" t="s">
        <v>2464</v>
      </c>
      <c r="I1955" s="19">
        <v>3</v>
      </c>
      <c r="J1955" s="17" t="s">
        <v>70</v>
      </c>
      <c r="K1955" s="10">
        <v>116.82</v>
      </c>
      <c r="L1955" s="25" t="str">
        <f>IF(Orders!$K1955&lt;=50,"Low",IF(Orders!$K1955&gt;=200000,"High","Medium"))</f>
        <v>Medium</v>
      </c>
    </row>
    <row r="1956" spans="1:12" x14ac:dyDescent="0.35">
      <c r="A1956" s="11">
        <v>8067</v>
      </c>
      <c r="B1956" s="13" t="s">
        <v>4848</v>
      </c>
      <c r="C1956" s="14">
        <v>43776</v>
      </c>
      <c r="D1956" s="14">
        <v>43778</v>
      </c>
      <c r="E1956" s="13" t="s">
        <v>38</v>
      </c>
      <c r="F1956" s="13" t="s">
        <v>2132</v>
      </c>
      <c r="G1956" s="15" t="str">
        <f>INDEX(Table12[[#This Row],[State]],MATCH(Orders!F1956,Table12[[#This Row],[Customer ID]],0))</f>
        <v>New York</v>
      </c>
      <c r="H1956" s="13" t="s">
        <v>1014</v>
      </c>
      <c r="I1956" s="15">
        <v>2</v>
      </c>
      <c r="J1956" s="13" t="s">
        <v>31</v>
      </c>
      <c r="K1956" s="16">
        <v>276784</v>
      </c>
      <c r="L1956" s="24" t="str">
        <f>IF(Orders!$K1956&lt;=50,"Low",IF(Orders!$K1956&gt;=200000,"High","Medium"))</f>
        <v>High</v>
      </c>
    </row>
    <row r="1957" spans="1:12" x14ac:dyDescent="0.35">
      <c r="A1957" s="12">
        <v>8212</v>
      </c>
      <c r="B1957" s="17" t="s">
        <v>4853</v>
      </c>
      <c r="C1957" s="18">
        <v>43776</v>
      </c>
      <c r="D1957" s="18">
        <v>43781</v>
      </c>
      <c r="E1957" s="17" t="s">
        <v>19</v>
      </c>
      <c r="F1957" s="17" t="s">
        <v>4854</v>
      </c>
      <c r="G1957" s="19" t="str">
        <f>INDEX(Table12[[#This Row],[State]],MATCH(Orders!F1957,Table12[[#This Row],[Customer ID]],0))</f>
        <v>Texas</v>
      </c>
      <c r="H1957" s="17" t="s">
        <v>4856</v>
      </c>
      <c r="I1957" s="19">
        <v>5</v>
      </c>
      <c r="J1957" s="17" t="s">
        <v>36</v>
      </c>
      <c r="K1957" s="10">
        <v>44.46</v>
      </c>
      <c r="L1957" s="25" t="str">
        <f>IF(Orders!$K1957&lt;=50,"Low",IF(Orders!$K1957&gt;=200000,"High","Medium"))</f>
        <v>Low</v>
      </c>
    </row>
    <row r="1958" spans="1:12" x14ac:dyDescent="0.35">
      <c r="A1958" s="11">
        <v>8213</v>
      </c>
      <c r="B1958" s="13" t="s">
        <v>4853</v>
      </c>
      <c r="C1958" s="14">
        <v>43776</v>
      </c>
      <c r="D1958" s="14">
        <v>43781</v>
      </c>
      <c r="E1958" s="13" t="s">
        <v>19</v>
      </c>
      <c r="F1958" s="13" t="s">
        <v>4854</v>
      </c>
      <c r="G1958" s="15" t="str">
        <f>INDEX(Table12[[#This Row],[State]],MATCH(Orders!F1958,Table12[[#This Row],[Customer ID]],0))</f>
        <v>Texas</v>
      </c>
      <c r="H1958" s="13" t="s">
        <v>929</v>
      </c>
      <c r="I1958" s="15">
        <v>3</v>
      </c>
      <c r="J1958" s="13" t="s">
        <v>70</v>
      </c>
      <c r="K1958" s="16">
        <v>314088</v>
      </c>
      <c r="L1958" s="24" t="str">
        <f>IF(Orders!$K1958&lt;=50,"Low",IF(Orders!$K1958&gt;=200000,"High","Medium"))</f>
        <v>High</v>
      </c>
    </row>
    <row r="1959" spans="1:12" x14ac:dyDescent="0.35">
      <c r="A1959" s="12">
        <v>9044</v>
      </c>
      <c r="B1959" s="17" t="s">
        <v>4858</v>
      </c>
      <c r="C1959" s="18">
        <v>43776</v>
      </c>
      <c r="D1959" s="18">
        <v>43782</v>
      </c>
      <c r="E1959" s="17" t="s">
        <v>19</v>
      </c>
      <c r="F1959" s="17" t="s">
        <v>3874</v>
      </c>
      <c r="G1959" s="19" t="str">
        <f>INDEX(Table12[[#This Row],[State]],MATCH(Orders!F1959,Table12[[#This Row],[Customer ID]],0))</f>
        <v>California</v>
      </c>
      <c r="H1959" s="17" t="s">
        <v>3656</v>
      </c>
      <c r="I1959" s="19">
        <v>3</v>
      </c>
      <c r="J1959" s="17" t="s">
        <v>70</v>
      </c>
      <c r="K1959" s="10">
        <v>479.97</v>
      </c>
      <c r="L1959" s="25" t="str">
        <f>IF(Orders!$K1959&lt;=50,"Low",IF(Orders!$K1959&gt;=200000,"High","Medium"))</f>
        <v>Medium</v>
      </c>
    </row>
    <row r="1960" spans="1:12" x14ac:dyDescent="0.35">
      <c r="A1960" s="11">
        <v>9716</v>
      </c>
      <c r="B1960" s="13" t="s">
        <v>4859</v>
      </c>
      <c r="C1960" s="14">
        <v>43776</v>
      </c>
      <c r="D1960" s="14">
        <v>43781</v>
      </c>
      <c r="E1960" s="13" t="s">
        <v>19</v>
      </c>
      <c r="F1960" s="13" t="s">
        <v>2224</v>
      </c>
      <c r="G1960" s="15" t="str">
        <f>INDEX(Table12[[#This Row],[State]],MATCH(Orders!F1960,Table12[[#This Row],[Customer ID]],0))</f>
        <v>California</v>
      </c>
      <c r="H1960" s="13" t="s">
        <v>4860</v>
      </c>
      <c r="I1960" s="15">
        <v>2</v>
      </c>
      <c r="J1960" s="13" t="s">
        <v>31</v>
      </c>
      <c r="K1960" s="16">
        <v>57584</v>
      </c>
      <c r="L1960" s="24" t="str">
        <f>IF(Orders!$K1960&lt;=50,"Low",IF(Orders!$K1960&gt;=200000,"High","Medium"))</f>
        <v>Medium</v>
      </c>
    </row>
    <row r="1961" spans="1:12" x14ac:dyDescent="0.35">
      <c r="A1961" s="12">
        <v>1</v>
      </c>
      <c r="B1961" s="17" t="s">
        <v>4862</v>
      </c>
      <c r="C1961" s="18">
        <v>43777</v>
      </c>
      <c r="D1961" s="18">
        <v>43780</v>
      </c>
      <c r="E1961" s="17" t="s">
        <v>94</v>
      </c>
      <c r="F1961" s="17" t="s">
        <v>4863</v>
      </c>
      <c r="G1961" s="19" t="str">
        <f>INDEX(Table12[[#This Row],[State]],MATCH(Orders!F1961,Table12[[#This Row],[Customer ID]],0))</f>
        <v>Kentucky</v>
      </c>
      <c r="H1961" s="17" t="s">
        <v>1463</v>
      </c>
      <c r="I1961" s="19">
        <v>2</v>
      </c>
      <c r="J1961" s="17" t="s">
        <v>36</v>
      </c>
      <c r="K1961" s="10">
        <v>261.95999999999998</v>
      </c>
      <c r="L1961" s="25" t="str">
        <f>IF(Orders!$K1961&lt;=50,"Low",IF(Orders!$K1961&gt;=200000,"High","Medium"))</f>
        <v>Medium</v>
      </c>
    </row>
    <row r="1962" spans="1:12" x14ac:dyDescent="0.35">
      <c r="A1962" s="11">
        <v>2</v>
      </c>
      <c r="B1962" s="13" t="s">
        <v>4862</v>
      </c>
      <c r="C1962" s="14">
        <v>43777</v>
      </c>
      <c r="D1962" s="14">
        <v>43780</v>
      </c>
      <c r="E1962" s="13" t="s">
        <v>94</v>
      </c>
      <c r="F1962" s="13" t="s">
        <v>4863</v>
      </c>
      <c r="G1962" s="15" t="str">
        <f>INDEX(Table12[[#This Row],[State]],MATCH(Orders!F1962,Table12[[#This Row],[Customer ID]],0))</f>
        <v>Kentucky</v>
      </c>
      <c r="H1962" s="13" t="s">
        <v>1312</v>
      </c>
      <c r="I1962" s="15">
        <v>3</v>
      </c>
      <c r="J1962" s="13" t="s">
        <v>36</v>
      </c>
      <c r="K1962" s="16">
        <v>731.94</v>
      </c>
      <c r="L1962" s="24" t="str">
        <f>IF(Orders!$K1962&lt;=50,"Low",IF(Orders!$K1962&gt;=200000,"High","Medium"))</f>
        <v>Medium</v>
      </c>
    </row>
    <row r="1963" spans="1:12" x14ac:dyDescent="0.35">
      <c r="A1963" s="12">
        <v>8614</v>
      </c>
      <c r="B1963" s="17" t="s">
        <v>4865</v>
      </c>
      <c r="C1963" s="18">
        <v>43778</v>
      </c>
      <c r="D1963" s="18">
        <v>43783</v>
      </c>
      <c r="E1963" s="17" t="s">
        <v>19</v>
      </c>
      <c r="F1963" s="17" t="s">
        <v>2894</v>
      </c>
      <c r="G1963" s="19" t="str">
        <f>INDEX(Table12[[#This Row],[State]],MATCH(Orders!F1963,Table12[[#This Row],[Customer ID]],0))</f>
        <v>California</v>
      </c>
      <c r="H1963" s="17" t="s">
        <v>4866</v>
      </c>
      <c r="I1963" s="19">
        <v>3</v>
      </c>
      <c r="J1963" s="17" t="s">
        <v>31</v>
      </c>
      <c r="K1963" s="10">
        <v>479.97</v>
      </c>
      <c r="L1963" s="25" t="str">
        <f>IF(Orders!$K1963&lt;=50,"Low",IF(Orders!$K1963&gt;=200000,"High","Medium"))</f>
        <v>Medium</v>
      </c>
    </row>
    <row r="1964" spans="1:12" x14ac:dyDescent="0.35">
      <c r="A1964" s="11">
        <v>895</v>
      </c>
      <c r="B1964" s="13" t="s">
        <v>4868</v>
      </c>
      <c r="C1964" s="14">
        <v>43779</v>
      </c>
      <c r="D1964" s="14">
        <v>43781</v>
      </c>
      <c r="E1964" s="13" t="s">
        <v>38</v>
      </c>
      <c r="F1964" s="13" t="s">
        <v>4869</v>
      </c>
      <c r="G1964" s="15" t="str">
        <f>INDEX(Table12[[#This Row],[State]],MATCH(Orders!F1964,Table12[[#This Row],[Customer ID]],0))</f>
        <v>California</v>
      </c>
      <c r="H1964" s="13" t="s">
        <v>4871</v>
      </c>
      <c r="I1964" s="15">
        <v>7</v>
      </c>
      <c r="J1964" s="13" t="s">
        <v>70</v>
      </c>
      <c r="K1964" s="16">
        <v>155.82</v>
      </c>
      <c r="L1964" s="24" t="str">
        <f>IF(Orders!$K1964&lt;=50,"Low",IF(Orders!$K1964&gt;=200000,"High","Medium"))</f>
        <v>Medium</v>
      </c>
    </row>
    <row r="1965" spans="1:12" x14ac:dyDescent="0.35">
      <c r="A1965" s="12">
        <v>896</v>
      </c>
      <c r="B1965" s="17" t="s">
        <v>4868</v>
      </c>
      <c r="C1965" s="18">
        <v>43779</v>
      </c>
      <c r="D1965" s="18">
        <v>43781</v>
      </c>
      <c r="E1965" s="17" t="s">
        <v>38</v>
      </c>
      <c r="F1965" s="17" t="s">
        <v>4869</v>
      </c>
      <c r="G1965" s="19" t="str">
        <f>INDEX(Table12[[#This Row],[State]],MATCH(Orders!F1965,Table12[[#This Row],[Customer ID]],0))</f>
        <v>California</v>
      </c>
      <c r="H1965" s="17" t="s">
        <v>2909</v>
      </c>
      <c r="I1965" s="19">
        <v>3</v>
      </c>
      <c r="J1965" s="17" t="s">
        <v>31</v>
      </c>
      <c r="K1965" s="10">
        <v>70008</v>
      </c>
      <c r="L1965" s="25" t="str">
        <f>IF(Orders!$K1965&lt;=50,"Low",IF(Orders!$K1965&gt;=200000,"High","Medium"))</f>
        <v>Medium</v>
      </c>
    </row>
    <row r="1966" spans="1:12" x14ac:dyDescent="0.35">
      <c r="A1966" s="11">
        <v>1291</v>
      </c>
      <c r="B1966" s="13" t="s">
        <v>4873</v>
      </c>
      <c r="C1966" s="14">
        <v>43779</v>
      </c>
      <c r="D1966" s="14">
        <v>43781</v>
      </c>
      <c r="E1966" s="13" t="s">
        <v>38</v>
      </c>
      <c r="F1966" s="13" t="s">
        <v>239</v>
      </c>
      <c r="G1966" s="15" t="str">
        <f>INDEX(Table12[[#This Row],[State]],MATCH(Orders!F1966,Table12[[#This Row],[Customer ID]],0))</f>
        <v>California</v>
      </c>
      <c r="H1966" s="13" t="s">
        <v>3762</v>
      </c>
      <c r="I1966" s="15">
        <v>4</v>
      </c>
      <c r="J1966" s="13" t="s">
        <v>70</v>
      </c>
      <c r="K1966" s="16">
        <v>13216</v>
      </c>
      <c r="L1966" s="24" t="str">
        <f>IF(Orders!$K1966&lt;=50,"Low",IF(Orders!$K1966&gt;=200000,"High","Medium"))</f>
        <v>Medium</v>
      </c>
    </row>
    <row r="1967" spans="1:12" x14ac:dyDescent="0.35">
      <c r="A1967" s="12">
        <v>1292</v>
      </c>
      <c r="B1967" s="17" t="s">
        <v>4873</v>
      </c>
      <c r="C1967" s="18">
        <v>43779</v>
      </c>
      <c r="D1967" s="18">
        <v>43781</v>
      </c>
      <c r="E1967" s="17" t="s">
        <v>38</v>
      </c>
      <c r="F1967" s="17" t="s">
        <v>239</v>
      </c>
      <c r="G1967" s="19" t="str">
        <f>INDEX(Table12[[#This Row],[State]],MATCH(Orders!F1967,Table12[[#This Row],[Customer ID]],0))</f>
        <v>California</v>
      </c>
      <c r="H1967" s="17" t="s">
        <v>4874</v>
      </c>
      <c r="I1967" s="19">
        <v>5</v>
      </c>
      <c r="J1967" s="17" t="s">
        <v>36</v>
      </c>
      <c r="K1967" s="10">
        <v>32.4</v>
      </c>
      <c r="L1967" s="25" t="str">
        <f>IF(Orders!$K1967&lt;=50,"Low",IF(Orders!$K1967&gt;=200000,"High","Medium"))</f>
        <v>Low</v>
      </c>
    </row>
    <row r="1968" spans="1:12" x14ac:dyDescent="0.35">
      <c r="A1968" s="11">
        <v>2341</v>
      </c>
      <c r="B1968" s="13" t="s">
        <v>4876</v>
      </c>
      <c r="C1968" s="14">
        <v>43779</v>
      </c>
      <c r="D1968" s="14">
        <v>43784</v>
      </c>
      <c r="E1968" s="13" t="s">
        <v>19</v>
      </c>
      <c r="F1968" s="13" t="s">
        <v>4877</v>
      </c>
      <c r="G1968" s="15" t="str">
        <f>INDEX(Table12[[#This Row],[State]],MATCH(Orders!F1968,Table12[[#This Row],[Customer ID]],0))</f>
        <v>Georgia</v>
      </c>
      <c r="H1968" s="13" t="s">
        <v>3051</v>
      </c>
      <c r="I1968" s="15">
        <v>7</v>
      </c>
      <c r="J1968" s="13" t="s">
        <v>31</v>
      </c>
      <c r="K1968" s="16">
        <v>41.86</v>
      </c>
      <c r="L1968" s="24" t="str">
        <f>IF(Orders!$K1968&lt;=50,"Low",IF(Orders!$K1968&gt;=200000,"High","Medium"))</f>
        <v>Low</v>
      </c>
    </row>
    <row r="1969" spans="1:12" x14ac:dyDescent="0.35">
      <c r="A1969" s="12">
        <v>2868</v>
      </c>
      <c r="B1969" s="17" t="s">
        <v>4880</v>
      </c>
      <c r="C1969" s="18">
        <v>43779</v>
      </c>
      <c r="D1969" s="18">
        <v>43781</v>
      </c>
      <c r="E1969" s="17" t="s">
        <v>94</v>
      </c>
      <c r="F1969" s="17" t="s">
        <v>4881</v>
      </c>
      <c r="G1969" s="19" t="str">
        <f>INDEX(Table12[[#This Row],[State]],MATCH(Orders!F1969,Table12[[#This Row],[Customer ID]],0))</f>
        <v>Ohio</v>
      </c>
      <c r="H1969" s="17" t="s">
        <v>4601</v>
      </c>
      <c r="I1969" s="19">
        <v>5</v>
      </c>
      <c r="J1969" s="17" t="s">
        <v>36</v>
      </c>
      <c r="K1969" s="10">
        <v>14.72</v>
      </c>
      <c r="L1969" s="25" t="str">
        <f>IF(Orders!$K1969&lt;=50,"Low",IF(Orders!$K1969&gt;=200000,"High","Medium"))</f>
        <v>Low</v>
      </c>
    </row>
    <row r="1970" spans="1:12" x14ac:dyDescent="0.35">
      <c r="A1970" s="11">
        <v>2869</v>
      </c>
      <c r="B1970" s="13" t="s">
        <v>4880</v>
      </c>
      <c r="C1970" s="14">
        <v>43779</v>
      </c>
      <c r="D1970" s="14">
        <v>43781</v>
      </c>
      <c r="E1970" s="13" t="s">
        <v>94</v>
      </c>
      <c r="F1970" s="13" t="s">
        <v>4881</v>
      </c>
      <c r="G1970" s="15" t="str">
        <f>INDEX(Table12[[#This Row],[State]],MATCH(Orders!F1970,Table12[[#This Row],[Customer ID]],0))</f>
        <v>Ohio</v>
      </c>
      <c r="H1970" s="13" t="s">
        <v>821</v>
      </c>
      <c r="I1970" s="15">
        <v>3</v>
      </c>
      <c r="J1970" s="13" t="s">
        <v>36</v>
      </c>
      <c r="K1970" s="16">
        <v>38976</v>
      </c>
      <c r="L1970" s="24" t="str">
        <f>IF(Orders!$K1970&lt;=50,"Low",IF(Orders!$K1970&gt;=200000,"High","Medium"))</f>
        <v>Medium</v>
      </c>
    </row>
    <row r="1971" spans="1:12" x14ac:dyDescent="0.35">
      <c r="A1971" s="12">
        <v>3634</v>
      </c>
      <c r="B1971" s="17" t="s">
        <v>4883</v>
      </c>
      <c r="C1971" s="18">
        <v>43779</v>
      </c>
      <c r="D1971" s="18">
        <v>43783</v>
      </c>
      <c r="E1971" s="17" t="s">
        <v>19</v>
      </c>
      <c r="F1971" s="17" t="s">
        <v>478</v>
      </c>
      <c r="G1971" s="19" t="str">
        <f>INDEX(Table12[[#This Row],[State]],MATCH(Orders!F1971,Table12[[#This Row],[Customer ID]],0))</f>
        <v>Ohio</v>
      </c>
      <c r="H1971" s="17" t="s">
        <v>4884</v>
      </c>
      <c r="I1971" s="19">
        <v>4</v>
      </c>
      <c r="J1971" s="17" t="s">
        <v>31</v>
      </c>
      <c r="K1971" s="10">
        <v>9216</v>
      </c>
      <c r="L1971" s="25" t="str">
        <f>IF(Orders!$K1971&lt;=50,"Low",IF(Orders!$K1971&gt;=200000,"High","Medium"))</f>
        <v>Medium</v>
      </c>
    </row>
    <row r="1972" spans="1:12" x14ac:dyDescent="0.35">
      <c r="A1972" s="11">
        <v>3635</v>
      </c>
      <c r="B1972" s="13" t="s">
        <v>4883</v>
      </c>
      <c r="C1972" s="14">
        <v>43779</v>
      </c>
      <c r="D1972" s="14">
        <v>43783</v>
      </c>
      <c r="E1972" s="13" t="s">
        <v>19</v>
      </c>
      <c r="F1972" s="13" t="s">
        <v>478</v>
      </c>
      <c r="G1972" s="15" t="str">
        <f>INDEX(Table12[[#This Row],[State]],MATCH(Orders!F1972,Table12[[#This Row],[Customer ID]],0))</f>
        <v>Ohio</v>
      </c>
      <c r="H1972" s="13" t="s">
        <v>4886</v>
      </c>
      <c r="I1972" s="15">
        <v>7</v>
      </c>
      <c r="J1972" s="13" t="s">
        <v>70</v>
      </c>
      <c r="K1972" s="16">
        <v>41958</v>
      </c>
      <c r="L1972" s="24" t="str">
        <f>IF(Orders!$K1972&lt;=50,"Low",IF(Orders!$K1972&gt;=200000,"High","Medium"))</f>
        <v>Medium</v>
      </c>
    </row>
    <row r="1973" spans="1:12" x14ac:dyDescent="0.35">
      <c r="A1973" s="12">
        <v>3636</v>
      </c>
      <c r="B1973" s="17" t="s">
        <v>4883</v>
      </c>
      <c r="C1973" s="18">
        <v>43779</v>
      </c>
      <c r="D1973" s="18">
        <v>43783</v>
      </c>
      <c r="E1973" s="17" t="s">
        <v>19</v>
      </c>
      <c r="F1973" s="17" t="s">
        <v>478</v>
      </c>
      <c r="G1973" s="19" t="str">
        <f>INDEX(Table12[[#This Row],[State]],MATCH(Orders!F1973,Table12[[#This Row],[Customer ID]],0))</f>
        <v>Ohio</v>
      </c>
      <c r="H1973" s="17" t="s">
        <v>191</v>
      </c>
      <c r="I1973" s="19">
        <v>2</v>
      </c>
      <c r="J1973" s="17" t="s">
        <v>70</v>
      </c>
      <c r="K1973" s="10">
        <v>89568</v>
      </c>
      <c r="L1973" s="25" t="str">
        <f>IF(Orders!$K1973&lt;=50,"Low",IF(Orders!$K1973&gt;=200000,"High","Medium"))</f>
        <v>Medium</v>
      </c>
    </row>
    <row r="1974" spans="1:12" x14ac:dyDescent="0.35">
      <c r="A1974" s="11">
        <v>3637</v>
      </c>
      <c r="B1974" s="13" t="s">
        <v>4883</v>
      </c>
      <c r="C1974" s="14">
        <v>43779</v>
      </c>
      <c r="D1974" s="14">
        <v>43783</v>
      </c>
      <c r="E1974" s="13" t="s">
        <v>19</v>
      </c>
      <c r="F1974" s="13" t="s">
        <v>478</v>
      </c>
      <c r="G1974" s="15" t="str">
        <f>INDEX(Table12[[#This Row],[State]],MATCH(Orders!F1974,Table12[[#This Row],[Customer ID]],0))</f>
        <v>Ohio</v>
      </c>
      <c r="H1974" s="13" t="s">
        <v>1341</v>
      </c>
      <c r="I1974" s="15">
        <v>3</v>
      </c>
      <c r="J1974" s="13" t="s">
        <v>36</v>
      </c>
      <c r="K1974" s="16">
        <v>22248</v>
      </c>
      <c r="L1974" s="24" t="str">
        <f>IF(Orders!$K1974&lt;=50,"Low",IF(Orders!$K1974&gt;=200000,"High","Medium"))</f>
        <v>Medium</v>
      </c>
    </row>
    <row r="1975" spans="1:12" x14ac:dyDescent="0.35">
      <c r="A1975" s="12">
        <v>3638</v>
      </c>
      <c r="B1975" s="17" t="s">
        <v>4883</v>
      </c>
      <c r="C1975" s="18">
        <v>43779</v>
      </c>
      <c r="D1975" s="18">
        <v>43783</v>
      </c>
      <c r="E1975" s="17" t="s">
        <v>19</v>
      </c>
      <c r="F1975" s="17" t="s">
        <v>478</v>
      </c>
      <c r="G1975" s="19" t="str">
        <f>INDEX(Table12[[#This Row],[State]],MATCH(Orders!F1975,Table12[[#This Row],[Customer ID]],0))</f>
        <v>Ohio</v>
      </c>
      <c r="H1975" s="17" t="s">
        <v>3749</v>
      </c>
      <c r="I1975" s="19">
        <v>4</v>
      </c>
      <c r="J1975" s="17" t="s">
        <v>70</v>
      </c>
      <c r="K1975" s="10">
        <v>334.88</v>
      </c>
      <c r="L1975" s="25" t="str">
        <f>IF(Orders!$K1975&lt;=50,"Low",IF(Orders!$K1975&gt;=200000,"High","Medium"))</f>
        <v>Medium</v>
      </c>
    </row>
    <row r="1976" spans="1:12" x14ac:dyDescent="0.35">
      <c r="A1976" s="11">
        <v>3639</v>
      </c>
      <c r="B1976" s="13" t="s">
        <v>4883</v>
      </c>
      <c r="C1976" s="14">
        <v>43779</v>
      </c>
      <c r="D1976" s="14">
        <v>43783</v>
      </c>
      <c r="E1976" s="13" t="s">
        <v>19</v>
      </c>
      <c r="F1976" s="13" t="s">
        <v>478</v>
      </c>
      <c r="G1976" s="15" t="str">
        <f>INDEX(Table12[[#This Row],[State]],MATCH(Orders!F1976,Table12[[#This Row],[Customer ID]],0))</f>
        <v>Ohio</v>
      </c>
      <c r="H1976" s="13" t="s">
        <v>4888</v>
      </c>
      <c r="I1976" s="15">
        <v>7</v>
      </c>
      <c r="J1976" s="13" t="s">
        <v>36</v>
      </c>
      <c r="K1976" s="16">
        <v>148288</v>
      </c>
      <c r="L1976" s="24" t="str">
        <f>IF(Orders!$K1976&lt;=50,"Low",IF(Orders!$K1976&gt;=200000,"High","Medium"))</f>
        <v>Medium</v>
      </c>
    </row>
    <row r="1977" spans="1:12" x14ac:dyDescent="0.35">
      <c r="A1977" s="12">
        <v>3640</v>
      </c>
      <c r="B1977" s="17" t="s">
        <v>4883</v>
      </c>
      <c r="C1977" s="18">
        <v>43779</v>
      </c>
      <c r="D1977" s="18">
        <v>43783</v>
      </c>
      <c r="E1977" s="17" t="s">
        <v>19</v>
      </c>
      <c r="F1977" s="17" t="s">
        <v>478</v>
      </c>
      <c r="G1977" s="19" t="str">
        <f>INDEX(Table12[[#This Row],[State]],MATCH(Orders!F1977,Table12[[#This Row],[Customer ID]],0))</f>
        <v>Ohio</v>
      </c>
      <c r="H1977" s="17" t="s">
        <v>4890</v>
      </c>
      <c r="I1977" s="19">
        <v>1</v>
      </c>
      <c r="J1977" s="17" t="s">
        <v>70</v>
      </c>
      <c r="K1977" s="10">
        <v>4624</v>
      </c>
      <c r="L1977" s="25" t="str">
        <f>IF(Orders!$K1977&lt;=50,"Low",IF(Orders!$K1977&gt;=200000,"High","Medium"))</f>
        <v>Medium</v>
      </c>
    </row>
    <row r="1978" spans="1:12" x14ac:dyDescent="0.35">
      <c r="A1978" s="11">
        <v>3641</v>
      </c>
      <c r="B1978" s="13" t="s">
        <v>4883</v>
      </c>
      <c r="C1978" s="14">
        <v>43779</v>
      </c>
      <c r="D1978" s="14">
        <v>43783</v>
      </c>
      <c r="E1978" s="13" t="s">
        <v>19</v>
      </c>
      <c r="F1978" s="13" t="s">
        <v>478</v>
      </c>
      <c r="G1978" s="15" t="str">
        <f>INDEX(Table12[[#This Row],[State]],MATCH(Orders!F1978,Table12[[#This Row],[Customer ID]],0))</f>
        <v>Ohio</v>
      </c>
      <c r="H1978" s="13" t="s">
        <v>4892</v>
      </c>
      <c r="I1978" s="15">
        <v>7</v>
      </c>
      <c r="J1978" s="13" t="s">
        <v>31</v>
      </c>
      <c r="K1978" s="16">
        <v>178.92</v>
      </c>
      <c r="L1978" s="24" t="str">
        <f>IF(Orders!$K1978&lt;=50,"Low",IF(Orders!$K1978&gt;=200000,"High","Medium"))</f>
        <v>Medium</v>
      </c>
    </row>
    <row r="1979" spans="1:12" x14ac:dyDescent="0.35">
      <c r="A1979" s="12">
        <v>3642</v>
      </c>
      <c r="B1979" s="17" t="s">
        <v>4883</v>
      </c>
      <c r="C1979" s="18">
        <v>43779</v>
      </c>
      <c r="D1979" s="18">
        <v>43783</v>
      </c>
      <c r="E1979" s="17" t="s">
        <v>19</v>
      </c>
      <c r="F1979" s="17" t="s">
        <v>478</v>
      </c>
      <c r="G1979" s="19" t="str">
        <f>INDEX(Table12[[#This Row],[State]],MATCH(Orders!F1979,Table12[[#This Row],[Customer ID]],0))</f>
        <v>Ohio</v>
      </c>
      <c r="H1979" s="17" t="s">
        <v>2652</v>
      </c>
      <c r="I1979" s="19">
        <v>7</v>
      </c>
      <c r="J1979" s="17" t="s">
        <v>36</v>
      </c>
      <c r="K1979" s="10">
        <v>69888</v>
      </c>
      <c r="L1979" s="25" t="str">
        <f>IF(Orders!$K1979&lt;=50,"Low",IF(Orders!$K1979&gt;=200000,"High","Medium"))</f>
        <v>Medium</v>
      </c>
    </row>
    <row r="1980" spans="1:12" x14ac:dyDescent="0.35">
      <c r="A1980" s="11">
        <v>3894</v>
      </c>
      <c r="B1980" s="13" t="s">
        <v>4894</v>
      </c>
      <c r="C1980" s="14">
        <v>43779</v>
      </c>
      <c r="D1980" s="14">
        <v>43783</v>
      </c>
      <c r="E1980" s="13" t="s">
        <v>19</v>
      </c>
      <c r="F1980" s="13" t="s">
        <v>3606</v>
      </c>
      <c r="G1980" s="15" t="str">
        <f>INDEX(Table12[[#This Row],[State]],MATCH(Orders!F1980,Table12[[#This Row],[Customer ID]],0))</f>
        <v>Texas</v>
      </c>
      <c r="H1980" s="13" t="s">
        <v>4895</v>
      </c>
      <c r="I1980" s="15">
        <v>7</v>
      </c>
      <c r="J1980" s="13" t="s">
        <v>70</v>
      </c>
      <c r="K1980" s="16">
        <v>279944</v>
      </c>
      <c r="L1980" s="24" t="str">
        <f>IF(Orders!$K1980&lt;=50,"Low",IF(Orders!$K1980&gt;=200000,"High","Medium"))</f>
        <v>High</v>
      </c>
    </row>
    <row r="1981" spans="1:12" x14ac:dyDescent="0.35">
      <c r="A1981" s="12">
        <v>4511</v>
      </c>
      <c r="B1981" s="17" t="s">
        <v>4897</v>
      </c>
      <c r="C1981" s="18">
        <v>43779</v>
      </c>
      <c r="D1981" s="18">
        <v>43783</v>
      </c>
      <c r="E1981" s="17" t="s">
        <v>19</v>
      </c>
      <c r="F1981" s="17" t="s">
        <v>4898</v>
      </c>
      <c r="G1981" s="19" t="str">
        <f>INDEX(Table12[[#This Row],[State]],MATCH(Orders!F1981,Table12[[#This Row],[Customer ID]],0))</f>
        <v>Missouri</v>
      </c>
      <c r="H1981" s="17" t="s">
        <v>2352</v>
      </c>
      <c r="I1981" s="19">
        <v>2</v>
      </c>
      <c r="J1981" s="17" t="s">
        <v>36</v>
      </c>
      <c r="K1981" s="10">
        <v>37.299999999999997</v>
      </c>
      <c r="L1981" s="25" t="str">
        <f>IF(Orders!$K1981&lt;=50,"Low",IF(Orders!$K1981&gt;=200000,"High","Medium"))</f>
        <v>Low</v>
      </c>
    </row>
    <row r="1982" spans="1:12" x14ac:dyDescent="0.35">
      <c r="A1982" s="11">
        <v>4512</v>
      </c>
      <c r="B1982" s="13" t="s">
        <v>4897</v>
      </c>
      <c r="C1982" s="14">
        <v>43779</v>
      </c>
      <c r="D1982" s="14">
        <v>43783</v>
      </c>
      <c r="E1982" s="13" t="s">
        <v>19</v>
      </c>
      <c r="F1982" s="13" t="s">
        <v>4898</v>
      </c>
      <c r="G1982" s="15" t="str">
        <f>INDEX(Table12[[#This Row],[State]],MATCH(Orders!F1982,Table12[[#This Row],[Customer ID]],0))</f>
        <v>Missouri</v>
      </c>
      <c r="H1982" s="13" t="s">
        <v>3883</v>
      </c>
      <c r="I1982" s="15">
        <v>2</v>
      </c>
      <c r="J1982" s="13" t="s">
        <v>31</v>
      </c>
      <c r="K1982" s="16">
        <v>81.96</v>
      </c>
      <c r="L1982" s="24" t="str">
        <f>IF(Orders!$K1982&lt;=50,"Low",IF(Orders!$K1982&gt;=200000,"High","Medium"))</f>
        <v>Medium</v>
      </c>
    </row>
    <row r="1983" spans="1:12" x14ac:dyDescent="0.35">
      <c r="A1983" s="12">
        <v>4863</v>
      </c>
      <c r="B1983" s="17" t="s">
        <v>4900</v>
      </c>
      <c r="C1983" s="18">
        <v>43779</v>
      </c>
      <c r="D1983" s="18">
        <v>43783</v>
      </c>
      <c r="E1983" s="17" t="s">
        <v>19</v>
      </c>
      <c r="F1983" s="17" t="s">
        <v>2204</v>
      </c>
      <c r="G1983" s="19" t="str">
        <f>INDEX(Table12[[#This Row],[State]],MATCH(Orders!F1983,Table12[[#This Row],[Customer ID]],0))</f>
        <v>New York</v>
      </c>
      <c r="H1983" s="17" t="s">
        <v>4697</v>
      </c>
      <c r="I1983" s="19">
        <v>1</v>
      </c>
      <c r="J1983" s="17" t="s">
        <v>31</v>
      </c>
      <c r="K1983" s="10">
        <v>20368</v>
      </c>
      <c r="L1983" s="25" t="str">
        <f>IF(Orders!$K1983&lt;=50,"Low",IF(Orders!$K1983&gt;=200000,"High","Medium"))</f>
        <v>Medium</v>
      </c>
    </row>
    <row r="1984" spans="1:12" x14ac:dyDescent="0.35">
      <c r="A1984" s="11">
        <v>4864</v>
      </c>
      <c r="B1984" s="13" t="s">
        <v>4900</v>
      </c>
      <c r="C1984" s="14">
        <v>43779</v>
      </c>
      <c r="D1984" s="14">
        <v>43783</v>
      </c>
      <c r="E1984" s="13" t="s">
        <v>19</v>
      </c>
      <c r="F1984" s="13" t="s">
        <v>2204</v>
      </c>
      <c r="G1984" s="15" t="str">
        <f>INDEX(Table12[[#This Row],[State]],MATCH(Orders!F1984,Table12[[#This Row],[Customer ID]],0))</f>
        <v>New York</v>
      </c>
      <c r="H1984" s="13" t="s">
        <v>4901</v>
      </c>
      <c r="I1984" s="15">
        <v>3</v>
      </c>
      <c r="J1984" s="13" t="s">
        <v>36</v>
      </c>
      <c r="K1984" s="16">
        <v>49848</v>
      </c>
      <c r="L1984" s="24" t="str">
        <f>IF(Orders!$K1984&lt;=50,"Low",IF(Orders!$K1984&gt;=200000,"High","Medium"))</f>
        <v>Medium</v>
      </c>
    </row>
    <row r="1985" spans="1:12" x14ac:dyDescent="0.35">
      <c r="A1985" s="12">
        <v>5042</v>
      </c>
      <c r="B1985" s="17" t="s">
        <v>4903</v>
      </c>
      <c r="C1985" s="18">
        <v>43779</v>
      </c>
      <c r="D1985" s="18">
        <v>43782</v>
      </c>
      <c r="E1985" s="17" t="s">
        <v>94</v>
      </c>
      <c r="F1985" s="17" t="s">
        <v>4904</v>
      </c>
      <c r="G1985" s="19" t="str">
        <f>INDEX(Table12[[#This Row],[State]],MATCH(Orders!F1985,Table12[[#This Row],[Customer ID]],0))</f>
        <v>California</v>
      </c>
      <c r="H1985" s="17" t="s">
        <v>1745</v>
      </c>
      <c r="I1985" s="19">
        <v>3</v>
      </c>
      <c r="J1985" s="17" t="s">
        <v>70</v>
      </c>
      <c r="K1985" s="10">
        <v>67.709999999999994</v>
      </c>
      <c r="L1985" s="25" t="str">
        <f>IF(Orders!$K1985&lt;=50,"Low",IF(Orders!$K1985&gt;=200000,"High","Medium"))</f>
        <v>Medium</v>
      </c>
    </row>
    <row r="1986" spans="1:12" x14ac:dyDescent="0.35">
      <c r="A1986" s="11">
        <v>5043</v>
      </c>
      <c r="B1986" s="13" t="s">
        <v>4903</v>
      </c>
      <c r="C1986" s="14">
        <v>43779</v>
      </c>
      <c r="D1986" s="14">
        <v>43782</v>
      </c>
      <c r="E1986" s="13" t="s">
        <v>94</v>
      </c>
      <c r="F1986" s="13" t="s">
        <v>4904</v>
      </c>
      <c r="G1986" s="15" t="str">
        <f>INDEX(Table12[[#This Row],[State]],MATCH(Orders!F1986,Table12[[#This Row],[Customer ID]],0))</f>
        <v>California</v>
      </c>
      <c r="H1986" s="13" t="s">
        <v>4906</v>
      </c>
      <c r="I1986" s="15">
        <v>4</v>
      </c>
      <c r="J1986" s="13" t="s">
        <v>36</v>
      </c>
      <c r="K1986" s="16">
        <v>129.91999999999999</v>
      </c>
      <c r="L1986" s="24" t="str">
        <f>IF(Orders!$K1986&lt;=50,"Low",IF(Orders!$K1986&gt;=200000,"High","Medium"))</f>
        <v>Medium</v>
      </c>
    </row>
    <row r="1987" spans="1:12" x14ac:dyDescent="0.35">
      <c r="A1987" s="12">
        <v>5044</v>
      </c>
      <c r="B1987" s="17" t="s">
        <v>4903</v>
      </c>
      <c r="C1987" s="18">
        <v>43779</v>
      </c>
      <c r="D1987" s="18">
        <v>43782</v>
      </c>
      <c r="E1987" s="17" t="s">
        <v>94</v>
      </c>
      <c r="F1987" s="17" t="s">
        <v>4904</v>
      </c>
      <c r="G1987" s="19" t="str">
        <f>INDEX(Table12[[#This Row],[State]],MATCH(Orders!F1987,Table12[[#This Row],[Customer ID]],0))</f>
        <v>California</v>
      </c>
      <c r="H1987" s="17" t="s">
        <v>4908</v>
      </c>
      <c r="I1987" s="19">
        <v>9</v>
      </c>
      <c r="J1987" s="17" t="s">
        <v>31</v>
      </c>
      <c r="K1987" s="10">
        <v>467.46</v>
      </c>
      <c r="L1987" s="25" t="str">
        <f>IF(Orders!$K1987&lt;=50,"Low",IF(Orders!$K1987&gt;=200000,"High","Medium"))</f>
        <v>Medium</v>
      </c>
    </row>
    <row r="1988" spans="1:12" x14ac:dyDescent="0.35">
      <c r="A1988" s="11">
        <v>5045</v>
      </c>
      <c r="B1988" s="13" t="s">
        <v>4903</v>
      </c>
      <c r="C1988" s="14">
        <v>43779</v>
      </c>
      <c r="D1988" s="14">
        <v>43782</v>
      </c>
      <c r="E1988" s="13" t="s">
        <v>94</v>
      </c>
      <c r="F1988" s="13" t="s">
        <v>4904</v>
      </c>
      <c r="G1988" s="15" t="str">
        <f>INDEX(Table12[[#This Row],[State]],MATCH(Orders!F1988,Table12[[#This Row],[Customer ID]],0))</f>
        <v>California</v>
      </c>
      <c r="H1988" s="13" t="s">
        <v>4910</v>
      </c>
      <c r="I1988" s="15">
        <v>5</v>
      </c>
      <c r="J1988" s="13" t="s">
        <v>31</v>
      </c>
      <c r="K1988" s="16">
        <v>61.4</v>
      </c>
      <c r="L1988" s="24" t="str">
        <f>IF(Orders!$K1988&lt;=50,"Low",IF(Orders!$K1988&gt;=200000,"High","Medium"))</f>
        <v>Medium</v>
      </c>
    </row>
    <row r="1989" spans="1:12" x14ac:dyDescent="0.35">
      <c r="A1989" s="12">
        <v>5046</v>
      </c>
      <c r="B1989" s="17" t="s">
        <v>4903</v>
      </c>
      <c r="C1989" s="18">
        <v>43779</v>
      </c>
      <c r="D1989" s="18">
        <v>43782</v>
      </c>
      <c r="E1989" s="17" t="s">
        <v>94</v>
      </c>
      <c r="F1989" s="17" t="s">
        <v>4904</v>
      </c>
      <c r="G1989" s="19" t="str">
        <f>INDEX(Table12[[#This Row],[State]],MATCH(Orders!F1989,Table12[[#This Row],[Customer ID]],0))</f>
        <v>California</v>
      </c>
      <c r="H1989" s="17" t="s">
        <v>669</v>
      </c>
      <c r="I1989" s="19">
        <v>4</v>
      </c>
      <c r="J1989" s="17" t="s">
        <v>31</v>
      </c>
      <c r="K1989" s="10">
        <v>720.76</v>
      </c>
      <c r="L1989" s="25" t="str">
        <f>IF(Orders!$K1989&lt;=50,"Low",IF(Orders!$K1989&gt;=200000,"High","Medium"))</f>
        <v>Medium</v>
      </c>
    </row>
    <row r="1990" spans="1:12" x14ac:dyDescent="0.35">
      <c r="A1990" s="11">
        <v>5047</v>
      </c>
      <c r="B1990" s="13" t="s">
        <v>4903</v>
      </c>
      <c r="C1990" s="14">
        <v>43779</v>
      </c>
      <c r="D1990" s="14">
        <v>43782</v>
      </c>
      <c r="E1990" s="13" t="s">
        <v>94</v>
      </c>
      <c r="F1990" s="13" t="s">
        <v>4904</v>
      </c>
      <c r="G1990" s="15" t="str">
        <f>INDEX(Table12[[#This Row],[State]],MATCH(Orders!F1990,Table12[[#This Row],[Customer ID]],0))</f>
        <v>California</v>
      </c>
      <c r="H1990" s="13" t="s">
        <v>835</v>
      </c>
      <c r="I1990" s="15">
        <v>3</v>
      </c>
      <c r="J1990" s="13" t="s">
        <v>31</v>
      </c>
      <c r="K1990" s="16">
        <v>5184</v>
      </c>
      <c r="L1990" s="24" t="str">
        <f>IF(Orders!$K1990&lt;=50,"Low",IF(Orders!$K1990&gt;=200000,"High","Medium"))</f>
        <v>Medium</v>
      </c>
    </row>
    <row r="1991" spans="1:12" x14ac:dyDescent="0.35">
      <c r="A1991" s="12">
        <v>5048</v>
      </c>
      <c r="B1991" s="17" t="s">
        <v>4903</v>
      </c>
      <c r="C1991" s="18">
        <v>43779</v>
      </c>
      <c r="D1991" s="18">
        <v>43782</v>
      </c>
      <c r="E1991" s="17" t="s">
        <v>94</v>
      </c>
      <c r="F1991" s="17" t="s">
        <v>4904</v>
      </c>
      <c r="G1991" s="19" t="str">
        <f>INDEX(Table12[[#This Row],[State]],MATCH(Orders!F1991,Table12[[#This Row],[Customer ID]],0))</f>
        <v>California</v>
      </c>
      <c r="H1991" s="17" t="s">
        <v>4912</v>
      </c>
      <c r="I1991" s="19">
        <v>5</v>
      </c>
      <c r="J1991" s="17" t="s">
        <v>31</v>
      </c>
      <c r="K1991" s="10">
        <v>14.7</v>
      </c>
      <c r="L1991" s="25" t="str">
        <f>IF(Orders!$K1991&lt;=50,"Low",IF(Orders!$K1991&gt;=200000,"High","Medium"))</f>
        <v>Low</v>
      </c>
    </row>
    <row r="1992" spans="1:12" x14ac:dyDescent="0.35">
      <c r="A1992" s="11">
        <v>6792</v>
      </c>
      <c r="B1992" s="13" t="s">
        <v>4914</v>
      </c>
      <c r="C1992" s="14">
        <v>43779</v>
      </c>
      <c r="D1992" s="14">
        <v>43784</v>
      </c>
      <c r="E1992" s="13" t="s">
        <v>19</v>
      </c>
      <c r="F1992" s="13" t="s">
        <v>414</v>
      </c>
      <c r="G1992" s="15" t="str">
        <f>INDEX(Table12[[#This Row],[State]],MATCH(Orders!F1992,Table12[[#This Row],[Customer ID]],0))</f>
        <v>California</v>
      </c>
      <c r="H1992" s="13" t="s">
        <v>1228</v>
      </c>
      <c r="I1992" s="15">
        <v>1</v>
      </c>
      <c r="J1992" s="13" t="s">
        <v>70</v>
      </c>
      <c r="K1992" s="16">
        <v>9.98</v>
      </c>
      <c r="L1992" s="24" t="str">
        <f>IF(Orders!$K1992&lt;=50,"Low",IF(Orders!$K1992&gt;=200000,"High","Medium"))</f>
        <v>Low</v>
      </c>
    </row>
    <row r="1993" spans="1:12" x14ac:dyDescent="0.35">
      <c r="A1993" s="12">
        <v>8374</v>
      </c>
      <c r="B1993" s="17" t="s">
        <v>4915</v>
      </c>
      <c r="C1993" s="18">
        <v>43779</v>
      </c>
      <c r="D1993" s="18">
        <v>43782</v>
      </c>
      <c r="E1993" s="17" t="s">
        <v>38</v>
      </c>
      <c r="F1993" s="17" t="s">
        <v>1104</v>
      </c>
      <c r="G1993" s="19" t="str">
        <f>INDEX(Table12[[#This Row],[State]],MATCH(Orders!F1993,Table12[[#This Row],[Customer ID]],0))</f>
        <v>California</v>
      </c>
      <c r="H1993" s="17" t="s">
        <v>3991</v>
      </c>
      <c r="I1993" s="19">
        <v>1</v>
      </c>
      <c r="J1993" s="17" t="s">
        <v>36</v>
      </c>
      <c r="K1993" s="10">
        <v>29.74</v>
      </c>
      <c r="L1993" s="25" t="str">
        <f>IF(Orders!$K1993&lt;=50,"Low",IF(Orders!$K1993&gt;=200000,"High","Medium"))</f>
        <v>Low</v>
      </c>
    </row>
    <row r="1994" spans="1:12" x14ac:dyDescent="0.35">
      <c r="A1994" s="11">
        <v>8568</v>
      </c>
      <c r="B1994" s="13" t="s">
        <v>4916</v>
      </c>
      <c r="C1994" s="14">
        <v>43779</v>
      </c>
      <c r="D1994" s="14">
        <v>43781</v>
      </c>
      <c r="E1994" s="13" t="s">
        <v>38</v>
      </c>
      <c r="F1994" s="13" t="s">
        <v>2568</v>
      </c>
      <c r="G1994" s="15" t="str">
        <f>INDEX(Table12[[#This Row],[State]],MATCH(Orders!F1994,Table12[[#This Row],[Customer ID]],0))</f>
        <v>Ohio</v>
      </c>
      <c r="H1994" s="13" t="s">
        <v>1472</v>
      </c>
      <c r="I1994" s="15">
        <v>6</v>
      </c>
      <c r="J1994" s="13" t="s">
        <v>70</v>
      </c>
      <c r="K1994" s="16">
        <v>31104</v>
      </c>
      <c r="L1994" s="24" t="str">
        <f>IF(Orders!$K1994&lt;=50,"Low",IF(Orders!$K1994&gt;=200000,"High","Medium"))</f>
        <v>Medium</v>
      </c>
    </row>
    <row r="1995" spans="1:12" x14ac:dyDescent="0.35">
      <c r="A1995" s="12">
        <v>8802</v>
      </c>
      <c r="B1995" s="17" t="s">
        <v>4917</v>
      </c>
      <c r="C1995" s="18">
        <v>43779</v>
      </c>
      <c r="D1995" s="18">
        <v>43781</v>
      </c>
      <c r="E1995" s="17" t="s">
        <v>38</v>
      </c>
      <c r="F1995" s="17" t="s">
        <v>4918</v>
      </c>
      <c r="G1995" s="19" t="str">
        <f>INDEX(Table12[[#This Row],[State]],MATCH(Orders!F1995,Table12[[#This Row],[Customer ID]],0))</f>
        <v>Oklahoma</v>
      </c>
      <c r="H1995" s="17" t="s">
        <v>4920</v>
      </c>
      <c r="I1995" s="19">
        <v>2</v>
      </c>
      <c r="J1995" s="17" t="s">
        <v>70</v>
      </c>
      <c r="K1995" s="10">
        <v>221.98</v>
      </c>
      <c r="L1995" s="25" t="str">
        <f>IF(Orders!$K1995&lt;=50,"Low",IF(Orders!$K1995&gt;=200000,"High","Medium"))</f>
        <v>Medium</v>
      </c>
    </row>
    <row r="1996" spans="1:12" x14ac:dyDescent="0.35">
      <c r="A1996" s="11">
        <v>8803</v>
      </c>
      <c r="B1996" s="13" t="s">
        <v>4917</v>
      </c>
      <c r="C1996" s="14">
        <v>43779</v>
      </c>
      <c r="D1996" s="14">
        <v>43781</v>
      </c>
      <c r="E1996" s="13" t="s">
        <v>38</v>
      </c>
      <c r="F1996" s="13" t="s">
        <v>4918</v>
      </c>
      <c r="G1996" s="15" t="str">
        <f>INDEX(Table12[[#This Row],[State]],MATCH(Orders!F1996,Table12[[#This Row],[Customer ID]],0))</f>
        <v>Oklahoma</v>
      </c>
      <c r="H1996" s="13" t="s">
        <v>4922</v>
      </c>
      <c r="I1996" s="15">
        <v>2</v>
      </c>
      <c r="J1996" s="13" t="s">
        <v>70</v>
      </c>
      <c r="K1996" s="16">
        <v>341.96</v>
      </c>
      <c r="L1996" s="24" t="str">
        <f>IF(Orders!$K1996&lt;=50,"Low",IF(Orders!$K1996&gt;=200000,"High","Medium"))</f>
        <v>Medium</v>
      </c>
    </row>
    <row r="1997" spans="1:12" x14ac:dyDescent="0.35">
      <c r="A1997" s="12">
        <v>9249</v>
      </c>
      <c r="B1997" s="17" t="s">
        <v>4924</v>
      </c>
      <c r="C1997" s="18">
        <v>43779</v>
      </c>
      <c r="D1997" s="18">
        <v>43783</v>
      </c>
      <c r="E1997" s="17" t="s">
        <v>19</v>
      </c>
      <c r="F1997" s="17" t="s">
        <v>4925</v>
      </c>
      <c r="G1997" s="19" t="str">
        <f>INDEX(Table12[[#This Row],[State]],MATCH(Orders!F1997,Table12[[#This Row],[Customer ID]],0))</f>
        <v>New York</v>
      </c>
      <c r="H1997" s="17" t="s">
        <v>444</v>
      </c>
      <c r="I1997" s="19">
        <v>1</v>
      </c>
      <c r="J1997" s="17" t="s">
        <v>31</v>
      </c>
      <c r="K1997" s="10">
        <v>3.64</v>
      </c>
      <c r="L1997" s="25" t="str">
        <f>IF(Orders!$K1997&lt;=50,"Low",IF(Orders!$K1997&gt;=200000,"High","Medium"))</f>
        <v>Low</v>
      </c>
    </row>
    <row r="1998" spans="1:12" x14ac:dyDescent="0.35">
      <c r="A1998" s="11">
        <v>9250</v>
      </c>
      <c r="B1998" s="13" t="s">
        <v>4924</v>
      </c>
      <c r="C1998" s="14">
        <v>43779</v>
      </c>
      <c r="D1998" s="14">
        <v>43783</v>
      </c>
      <c r="E1998" s="13" t="s">
        <v>19</v>
      </c>
      <c r="F1998" s="13" t="s">
        <v>4925</v>
      </c>
      <c r="G1998" s="15" t="str">
        <f>INDEX(Table12[[#This Row],[State]],MATCH(Orders!F1998,Table12[[#This Row],[Customer ID]],0))</f>
        <v>New York</v>
      </c>
      <c r="H1998" s="13" t="s">
        <v>1185</v>
      </c>
      <c r="I1998" s="15">
        <v>7</v>
      </c>
      <c r="J1998" s="13" t="s">
        <v>70</v>
      </c>
      <c r="K1998" s="16">
        <v>881.93</v>
      </c>
      <c r="L1998" s="24" t="str">
        <f>IF(Orders!$K1998&lt;=50,"Low",IF(Orders!$K1998&gt;=200000,"High","Medium"))</f>
        <v>Medium</v>
      </c>
    </row>
    <row r="1999" spans="1:12" x14ac:dyDescent="0.35">
      <c r="A1999" s="12">
        <v>1780</v>
      </c>
      <c r="B1999" s="17" t="s">
        <v>4927</v>
      </c>
      <c r="C1999" s="18">
        <v>43780</v>
      </c>
      <c r="D1999" s="18">
        <v>43785</v>
      </c>
      <c r="E1999" s="17" t="s">
        <v>19</v>
      </c>
      <c r="F1999" s="17" t="s">
        <v>908</v>
      </c>
      <c r="G1999" s="19" t="str">
        <f>INDEX(Table12[[#This Row],[State]],MATCH(Orders!F1999,Table12[[#This Row],[Customer ID]],0))</f>
        <v>New York</v>
      </c>
      <c r="H1999" s="17" t="s">
        <v>4928</v>
      </c>
      <c r="I1999" s="19">
        <v>3</v>
      </c>
      <c r="J1999" s="17" t="s">
        <v>31</v>
      </c>
      <c r="K1999" s="10">
        <v>59.97</v>
      </c>
      <c r="L1999" s="25" t="str">
        <f>IF(Orders!$K1999&lt;=50,"Low",IF(Orders!$K1999&gt;=200000,"High","Medium"))</f>
        <v>Medium</v>
      </c>
    </row>
    <row r="2000" spans="1:12" x14ac:dyDescent="0.35">
      <c r="A2000" s="11">
        <v>1781</v>
      </c>
      <c r="B2000" s="13" t="s">
        <v>4927</v>
      </c>
      <c r="C2000" s="14">
        <v>43780</v>
      </c>
      <c r="D2000" s="14">
        <v>43785</v>
      </c>
      <c r="E2000" s="13" t="s">
        <v>19</v>
      </c>
      <c r="F2000" s="13" t="s">
        <v>908</v>
      </c>
      <c r="G2000" s="15" t="str">
        <f>INDEX(Table12[[#This Row],[State]],MATCH(Orders!F2000,Table12[[#This Row],[Customer ID]],0))</f>
        <v>New York</v>
      </c>
      <c r="H2000" s="13" t="s">
        <v>3192</v>
      </c>
      <c r="I2000" s="15">
        <v>1</v>
      </c>
      <c r="J2000" s="13" t="s">
        <v>70</v>
      </c>
      <c r="K2000" s="16">
        <v>83.36</v>
      </c>
      <c r="L2000" s="24" t="str">
        <f>IF(Orders!$K2000&lt;=50,"Low",IF(Orders!$K2000&gt;=200000,"High","Medium"))</f>
        <v>Medium</v>
      </c>
    </row>
    <row r="2001" spans="1:12" x14ac:dyDescent="0.35">
      <c r="A2001" s="12">
        <v>2514</v>
      </c>
      <c r="B2001" s="17" t="s">
        <v>4930</v>
      </c>
      <c r="C2001" s="18">
        <v>43780</v>
      </c>
      <c r="D2001" s="18">
        <v>43786</v>
      </c>
      <c r="E2001" s="17" t="s">
        <v>19</v>
      </c>
      <c r="F2001" s="17" t="s">
        <v>4931</v>
      </c>
      <c r="G2001" s="19" t="str">
        <f>INDEX(Table12[[#This Row],[State]],MATCH(Orders!F2001,Table12[[#This Row],[Customer ID]],0))</f>
        <v>Illinois</v>
      </c>
      <c r="H2001" s="17" t="s">
        <v>4933</v>
      </c>
      <c r="I2001" s="19">
        <v>4</v>
      </c>
      <c r="J2001" s="17" t="s">
        <v>70</v>
      </c>
      <c r="K2001" s="10">
        <v>95968</v>
      </c>
      <c r="L2001" s="25" t="str">
        <f>IF(Orders!$K2001&lt;=50,"Low",IF(Orders!$K2001&gt;=200000,"High","Medium"))</f>
        <v>Medium</v>
      </c>
    </row>
    <row r="2002" spans="1:12" x14ac:dyDescent="0.35">
      <c r="A2002" s="11">
        <v>2515</v>
      </c>
      <c r="B2002" s="13" t="s">
        <v>4930</v>
      </c>
      <c r="C2002" s="14">
        <v>43780</v>
      </c>
      <c r="D2002" s="14">
        <v>43786</v>
      </c>
      <c r="E2002" s="13" t="s">
        <v>19</v>
      </c>
      <c r="F2002" s="13" t="s">
        <v>4931</v>
      </c>
      <c r="G2002" s="15" t="str">
        <f>INDEX(Table12[[#This Row],[State]],MATCH(Orders!F2002,Table12[[#This Row],[Customer ID]],0))</f>
        <v>Illinois</v>
      </c>
      <c r="H2002" s="13" t="s">
        <v>1418</v>
      </c>
      <c r="I2002" s="15">
        <v>2</v>
      </c>
      <c r="J2002" s="13" t="s">
        <v>36</v>
      </c>
      <c r="K2002" s="16">
        <v>47992</v>
      </c>
      <c r="L2002" s="24" t="str">
        <f>IF(Orders!$K2002&lt;=50,"Low",IF(Orders!$K2002&gt;=200000,"High","Medium"))</f>
        <v>Medium</v>
      </c>
    </row>
    <row r="2003" spans="1:12" x14ac:dyDescent="0.35">
      <c r="A2003" s="12">
        <v>2783</v>
      </c>
      <c r="B2003" s="17" t="s">
        <v>4935</v>
      </c>
      <c r="C2003" s="18">
        <v>43780</v>
      </c>
      <c r="D2003" s="18">
        <v>43785</v>
      </c>
      <c r="E2003" s="17" t="s">
        <v>19</v>
      </c>
      <c r="F2003" s="17" t="s">
        <v>2224</v>
      </c>
      <c r="G2003" s="19" t="str">
        <f>INDEX(Table12[[#This Row],[State]],MATCH(Orders!F2003,Table12[[#This Row],[Customer ID]],0))</f>
        <v>Michigan</v>
      </c>
      <c r="H2003" s="17" t="s">
        <v>2214</v>
      </c>
      <c r="I2003" s="19">
        <v>2</v>
      </c>
      <c r="J2003" s="17" t="s">
        <v>70</v>
      </c>
      <c r="K2003" s="10">
        <v>257.98</v>
      </c>
      <c r="L2003" s="25" t="str">
        <f>IF(Orders!$K2003&lt;=50,"Low",IF(Orders!$K2003&gt;=200000,"High","Medium"))</f>
        <v>Medium</v>
      </c>
    </row>
    <row r="2004" spans="1:12" x14ac:dyDescent="0.35">
      <c r="A2004" s="11">
        <v>2884</v>
      </c>
      <c r="B2004" s="13" t="s">
        <v>4936</v>
      </c>
      <c r="C2004" s="14">
        <v>43780</v>
      </c>
      <c r="D2004" s="14">
        <v>43785</v>
      </c>
      <c r="E2004" s="13" t="s">
        <v>94</v>
      </c>
      <c r="F2004" s="13" t="s">
        <v>4937</v>
      </c>
      <c r="G2004" s="15" t="str">
        <f>INDEX(Table12[[#This Row],[State]],MATCH(Orders!F2004,Table12[[#This Row],[Customer ID]],0))</f>
        <v>California</v>
      </c>
      <c r="H2004" s="13" t="s">
        <v>4939</v>
      </c>
      <c r="I2004" s="15">
        <v>4</v>
      </c>
      <c r="J2004" s="13" t="s">
        <v>70</v>
      </c>
      <c r="K2004" s="16">
        <v>6.96</v>
      </c>
      <c r="L2004" s="24" t="str">
        <f>IF(Orders!$K2004&lt;=50,"Low",IF(Orders!$K2004&gt;=200000,"High","Medium"))</f>
        <v>Low</v>
      </c>
    </row>
    <row r="2005" spans="1:12" x14ac:dyDescent="0.35">
      <c r="A2005" s="12">
        <v>4725</v>
      </c>
      <c r="B2005" s="17" t="s">
        <v>4941</v>
      </c>
      <c r="C2005" s="18">
        <v>43780</v>
      </c>
      <c r="D2005" s="18">
        <v>43784</v>
      </c>
      <c r="E2005" s="17" t="s">
        <v>19</v>
      </c>
      <c r="F2005" s="17" t="s">
        <v>3752</v>
      </c>
      <c r="G2005" s="19" t="str">
        <f>INDEX(Table12[[#This Row],[State]],MATCH(Orders!F2005,Table12[[#This Row],[Customer ID]],0))</f>
        <v>Florida</v>
      </c>
      <c r="H2005" s="17" t="s">
        <v>2016</v>
      </c>
      <c r="I2005" s="19">
        <v>2</v>
      </c>
      <c r="J2005" s="17" t="s">
        <v>31</v>
      </c>
      <c r="K2005" s="10">
        <v>9888</v>
      </c>
      <c r="L2005" s="25" t="str">
        <f>IF(Orders!$K2005&lt;=50,"Low",IF(Orders!$K2005&gt;=200000,"High","Medium"))</f>
        <v>Medium</v>
      </c>
    </row>
    <row r="2006" spans="1:12" x14ac:dyDescent="0.35">
      <c r="A2006" s="11">
        <v>4726</v>
      </c>
      <c r="B2006" s="13" t="s">
        <v>4941</v>
      </c>
      <c r="C2006" s="14">
        <v>43780</v>
      </c>
      <c r="D2006" s="14">
        <v>43784</v>
      </c>
      <c r="E2006" s="13" t="s">
        <v>19</v>
      </c>
      <c r="F2006" s="13" t="s">
        <v>3752</v>
      </c>
      <c r="G2006" s="15" t="str">
        <f>INDEX(Table12[[#This Row],[State]],MATCH(Orders!F2006,Table12[[#This Row],[Customer ID]],0))</f>
        <v>Florida</v>
      </c>
      <c r="H2006" s="13" t="s">
        <v>2742</v>
      </c>
      <c r="I2006" s="15">
        <v>3</v>
      </c>
      <c r="J2006" s="13" t="s">
        <v>36</v>
      </c>
      <c r="K2006" s="16">
        <v>671544</v>
      </c>
      <c r="L2006" s="24" t="str">
        <f>IF(Orders!$K2006&lt;=50,"Low",IF(Orders!$K2006&gt;=200000,"High","Medium"))</f>
        <v>High</v>
      </c>
    </row>
    <row r="2007" spans="1:12" x14ac:dyDescent="0.35">
      <c r="A2007" s="12">
        <v>7030</v>
      </c>
      <c r="B2007" s="17" t="s">
        <v>4942</v>
      </c>
      <c r="C2007" s="18">
        <v>43780</v>
      </c>
      <c r="D2007" s="18">
        <v>43785</v>
      </c>
      <c r="E2007" s="17" t="s">
        <v>19</v>
      </c>
      <c r="F2007" s="17" t="s">
        <v>1450</v>
      </c>
      <c r="G2007" s="19" t="str">
        <f>INDEX(Table12[[#This Row],[State]],MATCH(Orders!F2007,Table12[[#This Row],[Customer ID]],0))</f>
        <v>New York</v>
      </c>
      <c r="H2007" s="17" t="s">
        <v>2620</v>
      </c>
      <c r="I2007" s="19">
        <v>3</v>
      </c>
      <c r="J2007" s="17" t="s">
        <v>36</v>
      </c>
      <c r="K2007" s="10">
        <v>28.14</v>
      </c>
      <c r="L2007" s="25" t="str">
        <f>IF(Orders!$K2007&lt;=50,"Low",IF(Orders!$K2007&gt;=200000,"High","Medium"))</f>
        <v>Low</v>
      </c>
    </row>
    <row r="2008" spans="1:12" x14ac:dyDescent="0.35">
      <c r="A2008" s="11">
        <v>7031</v>
      </c>
      <c r="B2008" s="13" t="s">
        <v>4942</v>
      </c>
      <c r="C2008" s="14">
        <v>43780</v>
      </c>
      <c r="D2008" s="14">
        <v>43785</v>
      </c>
      <c r="E2008" s="13" t="s">
        <v>19</v>
      </c>
      <c r="F2008" s="13" t="s">
        <v>1450</v>
      </c>
      <c r="G2008" s="15" t="str">
        <f>INDEX(Table12[[#This Row],[State]],MATCH(Orders!F2008,Table12[[#This Row],[Customer ID]],0))</f>
        <v>New York</v>
      </c>
      <c r="H2008" s="13" t="s">
        <v>4817</v>
      </c>
      <c r="I2008" s="15">
        <v>2</v>
      </c>
      <c r="J2008" s="13" t="s">
        <v>36</v>
      </c>
      <c r="K2008" s="16">
        <v>36</v>
      </c>
      <c r="L2008" s="24" t="str">
        <f>IF(Orders!$K2008&lt;=50,"Low",IF(Orders!$K2008&gt;=200000,"High","Medium"))</f>
        <v>Low</v>
      </c>
    </row>
    <row r="2009" spans="1:12" x14ac:dyDescent="0.35">
      <c r="A2009" s="12">
        <v>7032</v>
      </c>
      <c r="B2009" s="17" t="s">
        <v>4942</v>
      </c>
      <c r="C2009" s="18">
        <v>43780</v>
      </c>
      <c r="D2009" s="18">
        <v>43785</v>
      </c>
      <c r="E2009" s="17" t="s">
        <v>19</v>
      </c>
      <c r="F2009" s="17" t="s">
        <v>1450</v>
      </c>
      <c r="G2009" s="19" t="str">
        <f>INDEX(Table12[[#This Row],[State]],MATCH(Orders!F2009,Table12[[#This Row],[Customer ID]],0))</f>
        <v>New York</v>
      </c>
      <c r="H2009" s="17" t="s">
        <v>2322</v>
      </c>
      <c r="I2009" s="19">
        <v>3</v>
      </c>
      <c r="J2009" s="17" t="s">
        <v>70</v>
      </c>
      <c r="K2009" s="10">
        <v>92.94</v>
      </c>
      <c r="L2009" s="25" t="str">
        <f>IF(Orders!$K2009&lt;=50,"Low",IF(Orders!$K2009&gt;=200000,"High","Medium"))</f>
        <v>Medium</v>
      </c>
    </row>
    <row r="2010" spans="1:12" x14ac:dyDescent="0.35">
      <c r="A2010" s="11">
        <v>7033</v>
      </c>
      <c r="B2010" s="13" t="s">
        <v>4942</v>
      </c>
      <c r="C2010" s="14">
        <v>43780</v>
      </c>
      <c r="D2010" s="14">
        <v>43785</v>
      </c>
      <c r="E2010" s="13" t="s">
        <v>19</v>
      </c>
      <c r="F2010" s="13" t="s">
        <v>1450</v>
      </c>
      <c r="G2010" s="15" t="str">
        <f>INDEX(Table12[[#This Row],[State]],MATCH(Orders!F2010,Table12[[#This Row],[Customer ID]],0))</f>
        <v>New York</v>
      </c>
      <c r="H2010" s="13" t="s">
        <v>4943</v>
      </c>
      <c r="I2010" s="15">
        <v>3</v>
      </c>
      <c r="J2010" s="13" t="s">
        <v>31</v>
      </c>
      <c r="K2010" s="16">
        <v>245646</v>
      </c>
      <c r="L2010" s="24" t="str">
        <f>IF(Orders!$K2010&lt;=50,"Low",IF(Orders!$K2010&gt;=200000,"High","Medium"))</f>
        <v>High</v>
      </c>
    </row>
    <row r="2011" spans="1:12" x14ac:dyDescent="0.35">
      <c r="A2011" s="12">
        <v>7034</v>
      </c>
      <c r="B2011" s="17" t="s">
        <v>4942</v>
      </c>
      <c r="C2011" s="18">
        <v>43780</v>
      </c>
      <c r="D2011" s="18">
        <v>43785</v>
      </c>
      <c r="E2011" s="17" t="s">
        <v>19</v>
      </c>
      <c r="F2011" s="17" t="s">
        <v>1450</v>
      </c>
      <c r="G2011" s="19" t="str">
        <f>INDEX(Table12[[#This Row],[State]],MATCH(Orders!F2011,Table12[[#This Row],[Customer ID]],0))</f>
        <v>New York</v>
      </c>
      <c r="H2011" s="17" t="s">
        <v>3666</v>
      </c>
      <c r="I2011" s="19">
        <v>3</v>
      </c>
      <c r="J2011" s="17" t="s">
        <v>31</v>
      </c>
      <c r="K2011" s="10">
        <v>55008</v>
      </c>
      <c r="L2011" s="25" t="str">
        <f>IF(Orders!$K2011&lt;=50,"Low",IF(Orders!$K2011&gt;=200000,"High","Medium"))</f>
        <v>Medium</v>
      </c>
    </row>
    <row r="2012" spans="1:12" x14ac:dyDescent="0.35">
      <c r="A2012" s="11">
        <v>7035</v>
      </c>
      <c r="B2012" s="13" t="s">
        <v>4942</v>
      </c>
      <c r="C2012" s="14">
        <v>43780</v>
      </c>
      <c r="D2012" s="14">
        <v>43785</v>
      </c>
      <c r="E2012" s="13" t="s">
        <v>19</v>
      </c>
      <c r="F2012" s="13" t="s">
        <v>1450</v>
      </c>
      <c r="G2012" s="15" t="str">
        <f>INDEX(Table12[[#This Row],[State]],MATCH(Orders!F2012,Table12[[#This Row],[Customer ID]],0))</f>
        <v>New York</v>
      </c>
      <c r="H2012" s="13" t="s">
        <v>135</v>
      </c>
      <c r="I2012" s="15">
        <v>3</v>
      </c>
      <c r="J2012" s="13" t="s">
        <v>31</v>
      </c>
      <c r="K2012" s="16">
        <v>35232</v>
      </c>
      <c r="L2012" s="24" t="str">
        <f>IF(Orders!$K2012&lt;=50,"Low",IF(Orders!$K2012&gt;=200000,"High","Medium"))</f>
        <v>Medium</v>
      </c>
    </row>
    <row r="2013" spans="1:12" x14ac:dyDescent="0.35">
      <c r="A2013" s="12">
        <v>8120</v>
      </c>
      <c r="B2013" s="17" t="s">
        <v>4945</v>
      </c>
      <c r="C2013" s="18">
        <v>43780</v>
      </c>
      <c r="D2013" s="18">
        <v>43785</v>
      </c>
      <c r="E2013" s="17" t="s">
        <v>19</v>
      </c>
      <c r="F2013" s="17" t="s">
        <v>4946</v>
      </c>
      <c r="G2013" s="19" t="str">
        <f>INDEX(Table12[[#This Row],[State]],MATCH(Orders!F2013,Table12[[#This Row],[Customer ID]],0))</f>
        <v>California</v>
      </c>
      <c r="H2013" s="17" t="s">
        <v>4948</v>
      </c>
      <c r="I2013" s="19">
        <v>2</v>
      </c>
      <c r="J2013" s="17" t="s">
        <v>36</v>
      </c>
      <c r="K2013" s="10">
        <v>41.96</v>
      </c>
      <c r="L2013" s="25" t="str">
        <f>IF(Orders!$K2013&lt;=50,"Low",IF(Orders!$K2013&gt;=200000,"High","Medium"))</f>
        <v>Low</v>
      </c>
    </row>
    <row r="2014" spans="1:12" x14ac:dyDescent="0.35">
      <c r="A2014" s="11">
        <v>8121</v>
      </c>
      <c r="B2014" s="13" t="s">
        <v>4945</v>
      </c>
      <c r="C2014" s="14">
        <v>43780</v>
      </c>
      <c r="D2014" s="14">
        <v>43785</v>
      </c>
      <c r="E2014" s="13" t="s">
        <v>19</v>
      </c>
      <c r="F2014" s="13" t="s">
        <v>4946</v>
      </c>
      <c r="G2014" s="15" t="str">
        <f>INDEX(Table12[[#This Row],[State]],MATCH(Orders!F2014,Table12[[#This Row],[Customer ID]],0))</f>
        <v>California</v>
      </c>
      <c r="H2014" s="13" t="s">
        <v>4950</v>
      </c>
      <c r="I2014" s="15">
        <v>3</v>
      </c>
      <c r="J2014" s="13" t="s">
        <v>31</v>
      </c>
      <c r="K2014" s="16">
        <v>451152</v>
      </c>
      <c r="L2014" s="24" t="str">
        <f>IF(Orders!$K2014&lt;=50,"Low",IF(Orders!$K2014&gt;=200000,"High","Medium"))</f>
        <v>High</v>
      </c>
    </row>
    <row r="2015" spans="1:12" x14ac:dyDescent="0.35">
      <c r="A2015" s="12">
        <v>8122</v>
      </c>
      <c r="B2015" s="17" t="s">
        <v>4945</v>
      </c>
      <c r="C2015" s="18">
        <v>43780</v>
      </c>
      <c r="D2015" s="18">
        <v>43785</v>
      </c>
      <c r="E2015" s="17" t="s">
        <v>19</v>
      </c>
      <c r="F2015" s="17" t="s">
        <v>4946</v>
      </c>
      <c r="G2015" s="19" t="str">
        <f>INDEX(Table12[[#This Row],[State]],MATCH(Orders!F2015,Table12[[#This Row],[Customer ID]],0))</f>
        <v>California</v>
      </c>
      <c r="H2015" s="17" t="s">
        <v>1922</v>
      </c>
      <c r="I2015" s="19">
        <v>11</v>
      </c>
      <c r="J2015" s="17" t="s">
        <v>31</v>
      </c>
      <c r="K2015" s="10">
        <v>31504</v>
      </c>
      <c r="L2015" s="25" t="str">
        <f>IF(Orders!$K2015&lt;=50,"Low",IF(Orders!$K2015&gt;=200000,"High","Medium"))</f>
        <v>Medium</v>
      </c>
    </row>
    <row r="2016" spans="1:12" x14ac:dyDescent="0.35">
      <c r="A2016" s="11">
        <v>8469</v>
      </c>
      <c r="B2016" s="13" t="s">
        <v>4952</v>
      </c>
      <c r="C2016" s="14">
        <v>43780</v>
      </c>
      <c r="D2016" s="14">
        <v>43786</v>
      </c>
      <c r="E2016" s="13" t="s">
        <v>19</v>
      </c>
      <c r="F2016" s="13" t="s">
        <v>2197</v>
      </c>
      <c r="G2016" s="15" t="str">
        <f>INDEX(Table12[[#This Row],[State]],MATCH(Orders!F2016,Table12[[#This Row],[Customer ID]],0))</f>
        <v>Indiana</v>
      </c>
      <c r="H2016" s="13" t="s">
        <v>4954</v>
      </c>
      <c r="I2016" s="15">
        <v>6</v>
      </c>
      <c r="J2016" s="13" t="s">
        <v>31</v>
      </c>
      <c r="K2016" s="16">
        <v>2678.94</v>
      </c>
      <c r="L2016" s="24" t="str">
        <f>IF(Orders!$K2016&lt;=50,"Low",IF(Orders!$K2016&gt;=200000,"High","Medium"))</f>
        <v>Medium</v>
      </c>
    </row>
    <row r="2017" spans="1:12" x14ac:dyDescent="0.35">
      <c r="A2017" s="12">
        <v>9400</v>
      </c>
      <c r="B2017" s="17" t="s">
        <v>4956</v>
      </c>
      <c r="C2017" s="18">
        <v>43780</v>
      </c>
      <c r="D2017" s="18">
        <v>43784</v>
      </c>
      <c r="E2017" s="17" t="s">
        <v>19</v>
      </c>
      <c r="F2017" s="17" t="s">
        <v>4957</v>
      </c>
      <c r="G2017" s="19" t="str">
        <f>INDEX(Table12[[#This Row],[State]],MATCH(Orders!F2017,Table12[[#This Row],[Customer ID]],0))</f>
        <v>Illinois</v>
      </c>
      <c r="H2017" s="17" t="s">
        <v>4745</v>
      </c>
      <c r="I2017" s="19">
        <v>6</v>
      </c>
      <c r="J2017" s="17" t="s">
        <v>70</v>
      </c>
      <c r="K2017" s="10">
        <v>14112</v>
      </c>
      <c r="L2017" s="25" t="str">
        <f>IF(Orders!$K2017&lt;=50,"Low",IF(Orders!$K2017&gt;=200000,"High","Medium"))</f>
        <v>Medium</v>
      </c>
    </row>
    <row r="2018" spans="1:12" x14ac:dyDescent="0.35">
      <c r="A2018" s="11">
        <v>1074</v>
      </c>
      <c r="B2018" s="13" t="s">
        <v>4960</v>
      </c>
      <c r="C2018" s="14">
        <v>43781</v>
      </c>
      <c r="D2018" s="14">
        <v>43788</v>
      </c>
      <c r="E2018" s="13" t="s">
        <v>19</v>
      </c>
      <c r="F2018" s="13" t="s">
        <v>2264</v>
      </c>
      <c r="G2018" s="15" t="str">
        <f>INDEX(Table12[[#This Row],[State]],MATCH(Orders!F2018,Table12[[#This Row],[Customer ID]],0))</f>
        <v>Arizona</v>
      </c>
      <c r="H2018" s="13" t="s">
        <v>667</v>
      </c>
      <c r="I2018" s="15">
        <v>5</v>
      </c>
      <c r="J2018" s="13" t="s">
        <v>36</v>
      </c>
      <c r="K2018" s="16">
        <v>6.27</v>
      </c>
      <c r="L2018" s="24" t="str">
        <f>IF(Orders!$K2018&lt;=50,"Low",IF(Orders!$K2018&gt;=200000,"High","Medium"))</f>
        <v>Low</v>
      </c>
    </row>
    <row r="2019" spans="1:12" x14ac:dyDescent="0.35">
      <c r="A2019" s="12">
        <v>1075</v>
      </c>
      <c r="B2019" s="17" t="s">
        <v>4960</v>
      </c>
      <c r="C2019" s="18">
        <v>43781</v>
      </c>
      <c r="D2019" s="18">
        <v>43788</v>
      </c>
      <c r="E2019" s="17" t="s">
        <v>19</v>
      </c>
      <c r="F2019" s="17" t="s">
        <v>2264</v>
      </c>
      <c r="G2019" s="19" t="str">
        <f>INDEX(Table12[[#This Row],[State]],MATCH(Orders!F2019,Table12[[#This Row],[Customer ID]],0))</f>
        <v>Arizona</v>
      </c>
      <c r="H2019" s="17" t="s">
        <v>1685</v>
      </c>
      <c r="I2019" s="19">
        <v>7</v>
      </c>
      <c r="J2019" s="17" t="s">
        <v>31</v>
      </c>
      <c r="K2019" s="10">
        <v>4368</v>
      </c>
      <c r="L2019" s="25" t="str">
        <f>IF(Orders!$K2019&lt;=50,"Low",IF(Orders!$K2019&gt;=200000,"High","Medium"))</f>
        <v>Medium</v>
      </c>
    </row>
    <row r="2020" spans="1:12" x14ac:dyDescent="0.35">
      <c r="A2020" s="11">
        <v>1076</v>
      </c>
      <c r="B2020" s="13" t="s">
        <v>4960</v>
      </c>
      <c r="C2020" s="14">
        <v>43781</v>
      </c>
      <c r="D2020" s="14">
        <v>43788</v>
      </c>
      <c r="E2020" s="13" t="s">
        <v>19</v>
      </c>
      <c r="F2020" s="13" t="s">
        <v>2264</v>
      </c>
      <c r="G2020" s="15" t="str">
        <f>INDEX(Table12[[#This Row],[State]],MATCH(Orders!F2020,Table12[[#This Row],[Customer ID]],0))</f>
        <v>Arizona</v>
      </c>
      <c r="H2020" s="13" t="s">
        <v>4928</v>
      </c>
      <c r="I2020" s="15">
        <v>2</v>
      </c>
      <c r="J2020" s="13" t="s">
        <v>70</v>
      </c>
      <c r="K2020" s="16">
        <v>31984</v>
      </c>
      <c r="L2020" s="24" t="str">
        <f>IF(Orders!$K2020&lt;=50,"Low",IF(Orders!$K2020&gt;=200000,"High","Medium"))</f>
        <v>Medium</v>
      </c>
    </row>
    <row r="2021" spans="1:12" x14ac:dyDescent="0.35">
      <c r="A2021" s="12">
        <v>1137</v>
      </c>
      <c r="B2021" s="17" t="s">
        <v>4961</v>
      </c>
      <c r="C2021" s="18">
        <v>43781</v>
      </c>
      <c r="D2021" s="18">
        <v>43784</v>
      </c>
      <c r="E2021" s="17" t="s">
        <v>94</v>
      </c>
      <c r="F2021" s="17" t="s">
        <v>4187</v>
      </c>
      <c r="G2021" s="19" t="str">
        <f>INDEX(Table12[[#This Row],[State]],MATCH(Orders!F2021,Table12[[#This Row],[Customer ID]],0))</f>
        <v>Indiana</v>
      </c>
      <c r="H2021" s="17" t="s">
        <v>4962</v>
      </c>
      <c r="I2021" s="19">
        <v>8</v>
      </c>
      <c r="J2021" s="17" t="s">
        <v>31</v>
      </c>
      <c r="K2021" s="10">
        <v>287.52</v>
      </c>
      <c r="L2021" s="25" t="str">
        <f>IF(Orders!$K2021&lt;=50,"Low",IF(Orders!$K2021&gt;=200000,"High","Medium"))</f>
        <v>Medium</v>
      </c>
    </row>
    <row r="2022" spans="1:12" x14ac:dyDescent="0.35">
      <c r="A2022" s="11">
        <v>1138</v>
      </c>
      <c r="B2022" s="13" t="s">
        <v>4961</v>
      </c>
      <c r="C2022" s="14">
        <v>43781</v>
      </c>
      <c r="D2022" s="14">
        <v>43784</v>
      </c>
      <c r="E2022" s="13" t="s">
        <v>94</v>
      </c>
      <c r="F2022" s="13" t="s">
        <v>4187</v>
      </c>
      <c r="G2022" s="15" t="str">
        <f>INDEX(Table12[[#This Row],[State]],MATCH(Orders!F2022,Table12[[#This Row],[Customer ID]],0))</f>
        <v>Indiana</v>
      </c>
      <c r="H2022" s="13" t="s">
        <v>1297</v>
      </c>
      <c r="I2022" s="15">
        <v>2</v>
      </c>
      <c r="J2022" s="13" t="s">
        <v>31</v>
      </c>
      <c r="K2022" s="16">
        <v>37.68</v>
      </c>
      <c r="L2022" s="24" t="str">
        <f>IF(Orders!$K2022&lt;=50,"Low",IF(Orders!$K2022&gt;=200000,"High","Medium"))</f>
        <v>Low</v>
      </c>
    </row>
    <row r="2023" spans="1:12" x14ac:dyDescent="0.35">
      <c r="A2023" s="12">
        <v>1139</v>
      </c>
      <c r="B2023" s="17" t="s">
        <v>4961</v>
      </c>
      <c r="C2023" s="18">
        <v>43781</v>
      </c>
      <c r="D2023" s="18">
        <v>43784</v>
      </c>
      <c r="E2023" s="17" t="s">
        <v>94</v>
      </c>
      <c r="F2023" s="17" t="s">
        <v>4187</v>
      </c>
      <c r="G2023" s="19" t="str">
        <f>INDEX(Table12[[#This Row],[State]],MATCH(Orders!F2023,Table12[[#This Row],[Customer ID]],0))</f>
        <v>Indiana</v>
      </c>
      <c r="H2023" s="17" t="s">
        <v>4964</v>
      </c>
      <c r="I2023" s="19">
        <v>2</v>
      </c>
      <c r="J2023" s="17" t="s">
        <v>36</v>
      </c>
      <c r="K2023" s="10">
        <v>19.98</v>
      </c>
      <c r="L2023" s="25" t="str">
        <f>IF(Orders!$K2023&lt;=50,"Low",IF(Orders!$K2023&gt;=200000,"High","Medium"))</f>
        <v>Low</v>
      </c>
    </row>
    <row r="2024" spans="1:12" x14ac:dyDescent="0.35">
      <c r="A2024" s="11">
        <v>1140</v>
      </c>
      <c r="B2024" s="13" t="s">
        <v>4961</v>
      </c>
      <c r="C2024" s="14">
        <v>43781</v>
      </c>
      <c r="D2024" s="14">
        <v>43784</v>
      </c>
      <c r="E2024" s="13" t="s">
        <v>94</v>
      </c>
      <c r="F2024" s="13" t="s">
        <v>4187</v>
      </c>
      <c r="G2024" s="15" t="str">
        <f>INDEX(Table12[[#This Row],[State]],MATCH(Orders!F2024,Table12[[#This Row],[Customer ID]],0))</f>
        <v>Indiana</v>
      </c>
      <c r="H2024" s="13" t="s">
        <v>4745</v>
      </c>
      <c r="I2024" s="15">
        <v>7</v>
      </c>
      <c r="J2024" s="13" t="s">
        <v>36</v>
      </c>
      <c r="K2024" s="16">
        <v>20.58</v>
      </c>
      <c r="L2024" s="24" t="str">
        <f>IF(Orders!$K2024&lt;=50,"Low",IF(Orders!$K2024&gt;=200000,"High","Medium"))</f>
        <v>Low</v>
      </c>
    </row>
    <row r="2025" spans="1:12" x14ac:dyDescent="0.35">
      <c r="A2025" s="12">
        <v>1141</v>
      </c>
      <c r="B2025" s="17" t="s">
        <v>4961</v>
      </c>
      <c r="C2025" s="18">
        <v>43781</v>
      </c>
      <c r="D2025" s="18">
        <v>43784</v>
      </c>
      <c r="E2025" s="17" t="s">
        <v>94</v>
      </c>
      <c r="F2025" s="17" t="s">
        <v>4187</v>
      </c>
      <c r="G2025" s="19" t="str">
        <f>INDEX(Table12[[#This Row],[State]],MATCH(Orders!F2025,Table12[[#This Row],[Customer ID]],0))</f>
        <v>Indiana</v>
      </c>
      <c r="H2025" s="17" t="s">
        <v>4966</v>
      </c>
      <c r="I2025" s="19">
        <v>2</v>
      </c>
      <c r="J2025" s="17" t="s">
        <v>70</v>
      </c>
      <c r="K2025" s="10">
        <v>17.38</v>
      </c>
      <c r="L2025" s="25" t="str">
        <f>IF(Orders!$K2025&lt;=50,"Low",IF(Orders!$K2025&gt;=200000,"High","Medium"))</f>
        <v>Low</v>
      </c>
    </row>
    <row r="2026" spans="1:12" x14ac:dyDescent="0.35">
      <c r="A2026" s="11">
        <v>6111</v>
      </c>
      <c r="B2026" s="13" t="s">
        <v>4968</v>
      </c>
      <c r="C2026" s="14">
        <v>43781</v>
      </c>
      <c r="D2026" s="14">
        <v>43785</v>
      </c>
      <c r="E2026" s="13" t="s">
        <v>19</v>
      </c>
      <c r="F2026" s="13" t="s">
        <v>1518</v>
      </c>
      <c r="G2026" s="15" t="str">
        <f>INDEX(Table12[[#This Row],[State]],MATCH(Orders!F2026,Table12[[#This Row],[Customer ID]],0))</f>
        <v>Ohio</v>
      </c>
      <c r="H2026" s="13" t="s">
        <v>4969</v>
      </c>
      <c r="I2026" s="15">
        <v>7</v>
      </c>
      <c r="J2026" s="13" t="s">
        <v>36</v>
      </c>
      <c r="K2026" s="16">
        <v>1474802</v>
      </c>
      <c r="L2026" s="24" t="str">
        <f>IF(Orders!$K2026&lt;=50,"Low",IF(Orders!$K2026&gt;=200000,"High","Medium"))</f>
        <v>High</v>
      </c>
    </row>
    <row r="2027" spans="1:12" x14ac:dyDescent="0.35">
      <c r="A2027" s="12">
        <v>6112</v>
      </c>
      <c r="B2027" s="17" t="s">
        <v>4968</v>
      </c>
      <c r="C2027" s="18">
        <v>43781</v>
      </c>
      <c r="D2027" s="18">
        <v>43785</v>
      </c>
      <c r="E2027" s="17" t="s">
        <v>19</v>
      </c>
      <c r="F2027" s="17" t="s">
        <v>1518</v>
      </c>
      <c r="G2027" s="19" t="str">
        <f>INDEX(Table12[[#This Row],[State]],MATCH(Orders!F2027,Table12[[#This Row],[Customer ID]],0))</f>
        <v>Ohio</v>
      </c>
      <c r="H2027" s="17" t="s">
        <v>2887</v>
      </c>
      <c r="I2027" s="19">
        <v>2</v>
      </c>
      <c r="J2027" s="17" t="s">
        <v>36</v>
      </c>
      <c r="K2027" s="10">
        <v>110096</v>
      </c>
      <c r="L2027" s="25" t="str">
        <f>IF(Orders!$K2027&lt;=50,"Low",IF(Orders!$K2027&gt;=200000,"High","Medium"))</f>
        <v>Medium</v>
      </c>
    </row>
    <row r="2028" spans="1:12" x14ac:dyDescent="0.35">
      <c r="A2028" s="11">
        <v>6113</v>
      </c>
      <c r="B2028" s="13" t="s">
        <v>4968</v>
      </c>
      <c r="C2028" s="14">
        <v>43781</v>
      </c>
      <c r="D2028" s="14">
        <v>43785</v>
      </c>
      <c r="E2028" s="13" t="s">
        <v>19</v>
      </c>
      <c r="F2028" s="13" t="s">
        <v>1518</v>
      </c>
      <c r="G2028" s="15" t="str">
        <f>INDEX(Table12[[#This Row],[State]],MATCH(Orders!F2028,Table12[[#This Row],[Customer ID]],0))</f>
        <v>Ohio</v>
      </c>
      <c r="H2028" s="13" t="s">
        <v>3410</v>
      </c>
      <c r="I2028" s="15">
        <v>6</v>
      </c>
      <c r="J2028" s="13" t="s">
        <v>31</v>
      </c>
      <c r="K2028" s="16">
        <v>16752</v>
      </c>
      <c r="L2028" s="24" t="str">
        <f>IF(Orders!$K2028&lt;=50,"Low",IF(Orders!$K2028&gt;=200000,"High","Medium"))</f>
        <v>Medium</v>
      </c>
    </row>
    <row r="2029" spans="1:12" x14ac:dyDescent="0.35">
      <c r="A2029" s="12">
        <v>6114</v>
      </c>
      <c r="B2029" s="17" t="s">
        <v>4968</v>
      </c>
      <c r="C2029" s="18">
        <v>43781</v>
      </c>
      <c r="D2029" s="18">
        <v>43785</v>
      </c>
      <c r="E2029" s="17" t="s">
        <v>19</v>
      </c>
      <c r="F2029" s="17" t="s">
        <v>1518</v>
      </c>
      <c r="G2029" s="19" t="str">
        <f>INDEX(Table12[[#This Row],[State]],MATCH(Orders!F2029,Table12[[#This Row],[Customer ID]],0))</f>
        <v>Ohio</v>
      </c>
      <c r="H2029" s="17" t="s">
        <v>1312</v>
      </c>
      <c r="I2029" s="19">
        <v>9</v>
      </c>
      <c r="J2029" s="17" t="s">
        <v>36</v>
      </c>
      <c r="K2029" s="10">
        <v>1537074</v>
      </c>
      <c r="L2029" s="25" t="str">
        <f>IF(Orders!$K2029&lt;=50,"Low",IF(Orders!$K2029&gt;=200000,"High","Medium"))</f>
        <v>High</v>
      </c>
    </row>
    <row r="2030" spans="1:12" x14ac:dyDescent="0.35">
      <c r="A2030" s="11">
        <v>6115</v>
      </c>
      <c r="B2030" s="13" t="s">
        <v>4968</v>
      </c>
      <c r="C2030" s="14">
        <v>43781</v>
      </c>
      <c r="D2030" s="14">
        <v>43785</v>
      </c>
      <c r="E2030" s="13" t="s">
        <v>19</v>
      </c>
      <c r="F2030" s="13" t="s">
        <v>1518</v>
      </c>
      <c r="G2030" s="15" t="str">
        <f>INDEX(Table12[[#This Row],[State]],MATCH(Orders!F2030,Table12[[#This Row],[Customer ID]],0))</f>
        <v>Ohio</v>
      </c>
      <c r="H2030" s="13" t="s">
        <v>966</v>
      </c>
      <c r="I2030" s="15">
        <v>2</v>
      </c>
      <c r="J2030" s="13" t="s">
        <v>31</v>
      </c>
      <c r="K2030" s="16">
        <v>449372</v>
      </c>
      <c r="L2030" s="24" t="str">
        <f>IF(Orders!$K2030&lt;=50,"Low",IF(Orders!$K2030&gt;=200000,"High","Medium"))</f>
        <v>High</v>
      </c>
    </row>
    <row r="2031" spans="1:12" x14ac:dyDescent="0.35">
      <c r="A2031" s="12">
        <v>7190</v>
      </c>
      <c r="B2031" s="17" t="s">
        <v>4971</v>
      </c>
      <c r="C2031" s="18">
        <v>43781</v>
      </c>
      <c r="D2031" s="18">
        <v>43784</v>
      </c>
      <c r="E2031" s="17" t="s">
        <v>38</v>
      </c>
      <c r="F2031" s="17" t="s">
        <v>106</v>
      </c>
      <c r="G2031" s="19" t="str">
        <f>INDEX(Table12[[#This Row],[State]],MATCH(Orders!F2031,Table12[[#This Row],[Customer ID]],0))</f>
        <v>California</v>
      </c>
      <c r="H2031" s="17" t="s">
        <v>3731</v>
      </c>
      <c r="I2031" s="19">
        <v>3</v>
      </c>
      <c r="J2031" s="17" t="s">
        <v>31</v>
      </c>
      <c r="K2031" s="10">
        <v>203976</v>
      </c>
      <c r="L2031" s="25" t="str">
        <f>IF(Orders!$K2031&lt;=50,"Low",IF(Orders!$K2031&gt;=200000,"High","Medium"))</f>
        <v>High</v>
      </c>
    </row>
    <row r="2032" spans="1:12" x14ac:dyDescent="0.35">
      <c r="A2032" s="11">
        <v>7191</v>
      </c>
      <c r="B2032" s="13" t="s">
        <v>4971</v>
      </c>
      <c r="C2032" s="14">
        <v>43781</v>
      </c>
      <c r="D2032" s="14">
        <v>43784</v>
      </c>
      <c r="E2032" s="13" t="s">
        <v>38</v>
      </c>
      <c r="F2032" s="13" t="s">
        <v>106</v>
      </c>
      <c r="G2032" s="15" t="str">
        <f>INDEX(Table12[[#This Row],[State]],MATCH(Orders!F2032,Table12[[#This Row],[Customer ID]],0))</f>
        <v>California</v>
      </c>
      <c r="H2032" s="13" t="s">
        <v>1920</v>
      </c>
      <c r="I2032" s="15">
        <v>3</v>
      </c>
      <c r="J2032" s="13" t="s">
        <v>31</v>
      </c>
      <c r="K2032" s="16">
        <v>674352</v>
      </c>
      <c r="L2032" s="24" t="str">
        <f>IF(Orders!$K2032&lt;=50,"Low",IF(Orders!$K2032&gt;=200000,"High","Medium"))</f>
        <v>High</v>
      </c>
    </row>
    <row r="2033" spans="1:12" x14ac:dyDescent="0.35">
      <c r="A2033" s="12">
        <v>7331</v>
      </c>
      <c r="B2033" s="17" t="s">
        <v>4972</v>
      </c>
      <c r="C2033" s="18">
        <v>43781</v>
      </c>
      <c r="D2033" s="18">
        <v>43782</v>
      </c>
      <c r="E2033" s="17" t="s">
        <v>38</v>
      </c>
      <c r="F2033" s="17" t="s">
        <v>878</v>
      </c>
      <c r="G2033" s="19" t="str">
        <f>INDEX(Table12[[#This Row],[State]],MATCH(Orders!F2033,Table12[[#This Row],[Customer ID]],0))</f>
        <v>Illinois</v>
      </c>
      <c r="H2033" s="17" t="s">
        <v>946</v>
      </c>
      <c r="I2033" s="19">
        <v>6</v>
      </c>
      <c r="J2033" s="17" t="s">
        <v>70</v>
      </c>
      <c r="K2033" s="10">
        <v>22752</v>
      </c>
      <c r="L2033" s="25" t="str">
        <f>IF(Orders!$K2033&lt;=50,"Low",IF(Orders!$K2033&gt;=200000,"High","Medium"))</f>
        <v>Medium</v>
      </c>
    </row>
    <row r="2034" spans="1:12" x14ac:dyDescent="0.35">
      <c r="A2034" s="11">
        <v>1001</v>
      </c>
      <c r="B2034" s="13" t="s">
        <v>4973</v>
      </c>
      <c r="C2034" s="14">
        <v>43782</v>
      </c>
      <c r="D2034" s="14">
        <v>43786</v>
      </c>
      <c r="E2034" s="13" t="s">
        <v>19</v>
      </c>
      <c r="F2034" s="13" t="s">
        <v>2520</v>
      </c>
      <c r="G2034" s="15" t="str">
        <f>INDEX(Table12[[#This Row],[State]],MATCH(Orders!F2034,Table12[[#This Row],[Customer ID]],0))</f>
        <v>Washington</v>
      </c>
      <c r="H2034" s="13" t="s">
        <v>1300</v>
      </c>
      <c r="I2034" s="15">
        <v>2</v>
      </c>
      <c r="J2034" s="13" t="s">
        <v>70</v>
      </c>
      <c r="K2034" s="16">
        <v>44.02</v>
      </c>
      <c r="L2034" s="24" t="str">
        <f>IF(Orders!$K2034&lt;=50,"Low",IF(Orders!$K2034&gt;=200000,"High","Medium"))</f>
        <v>Low</v>
      </c>
    </row>
    <row r="2035" spans="1:12" x14ac:dyDescent="0.35">
      <c r="A2035" s="12">
        <v>1478</v>
      </c>
      <c r="B2035" s="17" t="s">
        <v>4975</v>
      </c>
      <c r="C2035" s="18">
        <v>43782</v>
      </c>
      <c r="D2035" s="18">
        <v>43786</v>
      </c>
      <c r="E2035" s="17" t="s">
        <v>19</v>
      </c>
      <c r="F2035" s="17" t="s">
        <v>4109</v>
      </c>
      <c r="G2035" s="19" t="str">
        <f>INDEX(Table12[[#This Row],[State]],MATCH(Orders!F2035,Table12[[#This Row],[Customer ID]],0))</f>
        <v>North Carolina</v>
      </c>
      <c r="H2035" s="17" t="s">
        <v>2127</v>
      </c>
      <c r="I2035" s="19">
        <v>7</v>
      </c>
      <c r="J2035" s="17" t="s">
        <v>36</v>
      </c>
      <c r="K2035" s="10">
        <v>52136</v>
      </c>
      <c r="L2035" s="25" t="str">
        <f>IF(Orders!$K2035&lt;=50,"Low",IF(Orders!$K2035&gt;=200000,"High","Medium"))</f>
        <v>Medium</v>
      </c>
    </row>
    <row r="2036" spans="1:12" x14ac:dyDescent="0.35">
      <c r="A2036" s="11">
        <v>1802</v>
      </c>
      <c r="B2036" s="13" t="s">
        <v>4976</v>
      </c>
      <c r="C2036" s="14">
        <v>43782</v>
      </c>
      <c r="D2036" s="14">
        <v>43788</v>
      </c>
      <c r="E2036" s="13" t="s">
        <v>19</v>
      </c>
      <c r="F2036" s="13" t="s">
        <v>4977</v>
      </c>
      <c r="G2036" s="15" t="str">
        <f>INDEX(Table12[[#This Row],[State]],MATCH(Orders!F2036,Table12[[#This Row],[Customer ID]],0))</f>
        <v>Washington</v>
      </c>
      <c r="H2036" s="13" t="s">
        <v>116</v>
      </c>
      <c r="I2036" s="15">
        <v>1</v>
      </c>
      <c r="J2036" s="13" t="s">
        <v>31</v>
      </c>
      <c r="K2036" s="16">
        <v>4.18</v>
      </c>
      <c r="L2036" s="24" t="str">
        <f>IF(Orders!$K2036&lt;=50,"Low",IF(Orders!$K2036&gt;=200000,"High","Medium"))</f>
        <v>Low</v>
      </c>
    </row>
    <row r="2037" spans="1:12" x14ac:dyDescent="0.35">
      <c r="A2037" s="12">
        <v>1884</v>
      </c>
      <c r="B2037" s="17" t="s">
        <v>4979</v>
      </c>
      <c r="C2037" s="18">
        <v>43782</v>
      </c>
      <c r="D2037" s="18">
        <v>43786</v>
      </c>
      <c r="E2037" s="17" t="s">
        <v>19</v>
      </c>
      <c r="F2037" s="17" t="s">
        <v>239</v>
      </c>
      <c r="G2037" s="19" t="str">
        <f>INDEX(Table12[[#This Row],[State]],MATCH(Orders!F2037,Table12[[#This Row],[Customer ID]],0))</f>
        <v>Pennsylvania</v>
      </c>
      <c r="H2037" s="17" t="s">
        <v>483</v>
      </c>
      <c r="I2037" s="19">
        <v>7</v>
      </c>
      <c r="J2037" s="17" t="s">
        <v>70</v>
      </c>
      <c r="K2037" s="10">
        <v>217056</v>
      </c>
      <c r="L2037" s="25" t="str">
        <f>IF(Orders!$K2037&lt;=50,"Low",IF(Orders!$K2037&gt;=200000,"High","Medium"))</f>
        <v>High</v>
      </c>
    </row>
    <row r="2038" spans="1:12" x14ac:dyDescent="0.35">
      <c r="A2038" s="11">
        <v>3260</v>
      </c>
      <c r="B2038" s="13" t="s">
        <v>4980</v>
      </c>
      <c r="C2038" s="14">
        <v>43782</v>
      </c>
      <c r="D2038" s="14">
        <v>43786</v>
      </c>
      <c r="E2038" s="13" t="s">
        <v>19</v>
      </c>
      <c r="F2038" s="13" t="s">
        <v>3752</v>
      </c>
      <c r="G2038" s="15" t="str">
        <f>INDEX(Table12[[#This Row],[State]],MATCH(Orders!F2038,Table12[[#This Row],[Customer ID]],0))</f>
        <v>Illinois</v>
      </c>
      <c r="H2038" s="13" t="s">
        <v>331</v>
      </c>
      <c r="I2038" s="15">
        <v>2</v>
      </c>
      <c r="J2038" s="13" t="s">
        <v>31</v>
      </c>
      <c r="K2038" s="16">
        <v>3136</v>
      </c>
      <c r="L2038" s="24" t="str">
        <f>IF(Orders!$K2038&lt;=50,"Low",IF(Orders!$K2038&gt;=200000,"High","Medium"))</f>
        <v>Medium</v>
      </c>
    </row>
    <row r="2039" spans="1:12" x14ac:dyDescent="0.35">
      <c r="A2039" s="12">
        <v>4627</v>
      </c>
      <c r="B2039" s="17" t="s">
        <v>4981</v>
      </c>
      <c r="C2039" s="18">
        <v>43782</v>
      </c>
      <c r="D2039" s="18">
        <v>43787</v>
      </c>
      <c r="E2039" s="17" t="s">
        <v>19</v>
      </c>
      <c r="F2039" s="17" t="s">
        <v>422</v>
      </c>
      <c r="G2039" s="19" t="str">
        <f>INDEX(Table12[[#This Row],[State]],MATCH(Orders!F2039,Table12[[#This Row],[Customer ID]],0))</f>
        <v>New York</v>
      </c>
      <c r="H2039" s="17" t="s">
        <v>1352</v>
      </c>
      <c r="I2039" s="19">
        <v>5</v>
      </c>
      <c r="J2039" s="17" t="s">
        <v>31</v>
      </c>
      <c r="K2039" s="10">
        <v>77.55</v>
      </c>
      <c r="L2039" s="25" t="str">
        <f>IF(Orders!$K2039&lt;=50,"Low",IF(Orders!$K2039&gt;=200000,"High","Medium"))</f>
        <v>Medium</v>
      </c>
    </row>
    <row r="2040" spans="1:12" x14ac:dyDescent="0.35">
      <c r="A2040" s="11">
        <v>4628</v>
      </c>
      <c r="B2040" s="13" t="s">
        <v>4981</v>
      </c>
      <c r="C2040" s="14">
        <v>43782</v>
      </c>
      <c r="D2040" s="14">
        <v>43787</v>
      </c>
      <c r="E2040" s="13" t="s">
        <v>19</v>
      </c>
      <c r="F2040" s="13" t="s">
        <v>422</v>
      </c>
      <c r="G2040" s="15" t="str">
        <f>INDEX(Table12[[#This Row],[State]],MATCH(Orders!F2040,Table12[[#This Row],[Customer ID]],0))</f>
        <v>New York</v>
      </c>
      <c r="H2040" s="13" t="s">
        <v>2393</v>
      </c>
      <c r="I2040" s="15">
        <v>2</v>
      </c>
      <c r="J2040" s="13" t="s">
        <v>31</v>
      </c>
      <c r="K2040" s="16">
        <v>24.88</v>
      </c>
      <c r="L2040" s="24" t="str">
        <f>IF(Orders!$K2040&lt;=50,"Low",IF(Orders!$K2040&gt;=200000,"High","Medium"))</f>
        <v>Low</v>
      </c>
    </row>
    <row r="2041" spans="1:12" x14ac:dyDescent="0.35">
      <c r="A2041" s="12">
        <v>4629</v>
      </c>
      <c r="B2041" s="17" t="s">
        <v>4981</v>
      </c>
      <c r="C2041" s="18">
        <v>43782</v>
      </c>
      <c r="D2041" s="18">
        <v>43787</v>
      </c>
      <c r="E2041" s="17" t="s">
        <v>19</v>
      </c>
      <c r="F2041" s="17" t="s">
        <v>422</v>
      </c>
      <c r="G2041" s="19" t="str">
        <f>INDEX(Table12[[#This Row],[State]],MATCH(Orders!F2041,Table12[[#This Row],[Customer ID]],0))</f>
        <v>New York</v>
      </c>
      <c r="H2041" s="17" t="s">
        <v>4982</v>
      </c>
      <c r="I2041" s="19">
        <v>5</v>
      </c>
      <c r="J2041" s="17" t="s">
        <v>31</v>
      </c>
      <c r="K2041" s="10">
        <v>140.75</v>
      </c>
      <c r="L2041" s="25" t="str">
        <f>IF(Orders!$K2041&lt;=50,"Low",IF(Orders!$K2041&gt;=200000,"High","Medium"))</f>
        <v>Medium</v>
      </c>
    </row>
    <row r="2042" spans="1:12" x14ac:dyDescent="0.35">
      <c r="A2042" s="11">
        <v>4630</v>
      </c>
      <c r="B2042" s="13" t="s">
        <v>4981</v>
      </c>
      <c r="C2042" s="14">
        <v>43782</v>
      </c>
      <c r="D2042" s="14">
        <v>43787</v>
      </c>
      <c r="E2042" s="13" t="s">
        <v>19</v>
      </c>
      <c r="F2042" s="13" t="s">
        <v>422</v>
      </c>
      <c r="G2042" s="15" t="str">
        <f>INDEX(Table12[[#This Row],[State]],MATCH(Orders!F2042,Table12[[#This Row],[Customer ID]],0))</f>
        <v>New York</v>
      </c>
      <c r="H2042" s="13" t="s">
        <v>4984</v>
      </c>
      <c r="I2042" s="15">
        <v>3</v>
      </c>
      <c r="J2042" s="13" t="s">
        <v>31</v>
      </c>
      <c r="K2042" s="16">
        <v>36.630000000000003</v>
      </c>
      <c r="L2042" s="24" t="str">
        <f>IF(Orders!$K2042&lt;=50,"Low",IF(Orders!$K2042&gt;=200000,"High","Medium"))</f>
        <v>Low</v>
      </c>
    </row>
    <row r="2043" spans="1:12" x14ac:dyDescent="0.35">
      <c r="A2043" s="12">
        <v>5138</v>
      </c>
      <c r="B2043" s="17" t="s">
        <v>4986</v>
      </c>
      <c r="C2043" s="18">
        <v>43782</v>
      </c>
      <c r="D2043" s="18">
        <v>43786</v>
      </c>
      <c r="E2043" s="17" t="s">
        <v>19</v>
      </c>
      <c r="F2043" s="17" t="s">
        <v>3637</v>
      </c>
      <c r="G2043" s="19" t="str">
        <f>INDEX(Table12[[#This Row],[State]],MATCH(Orders!F2043,Table12[[#This Row],[Customer ID]],0))</f>
        <v>Oklahoma</v>
      </c>
      <c r="H2043" s="17" t="s">
        <v>4987</v>
      </c>
      <c r="I2043" s="19">
        <v>4</v>
      </c>
      <c r="J2043" s="17" t="s">
        <v>31</v>
      </c>
      <c r="K2043" s="10">
        <v>30.36</v>
      </c>
      <c r="L2043" s="25" t="str">
        <f>IF(Orders!$K2043&lt;=50,"Low",IF(Orders!$K2043&gt;=200000,"High","Medium"))</f>
        <v>Low</v>
      </c>
    </row>
    <row r="2044" spans="1:12" x14ac:dyDescent="0.35">
      <c r="A2044" s="11">
        <v>6117</v>
      </c>
      <c r="B2044" s="13" t="s">
        <v>4989</v>
      </c>
      <c r="C2044" s="14">
        <v>43782</v>
      </c>
      <c r="D2044" s="14">
        <v>43788</v>
      </c>
      <c r="E2044" s="13" t="s">
        <v>19</v>
      </c>
      <c r="F2044" s="13" t="s">
        <v>3413</v>
      </c>
      <c r="G2044" s="15" t="str">
        <f>INDEX(Table12[[#This Row],[State]],MATCH(Orders!F2044,Table12[[#This Row],[Customer ID]],0))</f>
        <v>New York</v>
      </c>
      <c r="H2044" s="13" t="s">
        <v>4990</v>
      </c>
      <c r="I2044" s="15">
        <v>4</v>
      </c>
      <c r="J2044" s="13" t="s">
        <v>70</v>
      </c>
      <c r="K2044" s="16">
        <v>2279.96</v>
      </c>
      <c r="L2044" s="24" t="str">
        <f>IF(Orders!$K2044&lt;=50,"Low",IF(Orders!$K2044&gt;=200000,"High","Medium"))</f>
        <v>Medium</v>
      </c>
    </row>
    <row r="2045" spans="1:12" x14ac:dyDescent="0.35">
      <c r="A2045" s="12">
        <v>6118</v>
      </c>
      <c r="B2045" s="17" t="s">
        <v>4989</v>
      </c>
      <c r="C2045" s="18">
        <v>43782</v>
      </c>
      <c r="D2045" s="18">
        <v>43788</v>
      </c>
      <c r="E2045" s="17" t="s">
        <v>19</v>
      </c>
      <c r="F2045" s="17" t="s">
        <v>3413</v>
      </c>
      <c r="G2045" s="19" t="str">
        <f>INDEX(Table12[[#This Row],[State]],MATCH(Orders!F2045,Table12[[#This Row],[Customer ID]],0))</f>
        <v>New York</v>
      </c>
      <c r="H2045" s="17" t="s">
        <v>1818</v>
      </c>
      <c r="I2045" s="19">
        <v>3</v>
      </c>
      <c r="J2045" s="17" t="s">
        <v>31</v>
      </c>
      <c r="K2045" s="10">
        <v>14.94</v>
      </c>
      <c r="L2045" s="25" t="str">
        <f>IF(Orders!$K2045&lt;=50,"Low",IF(Orders!$K2045&gt;=200000,"High","Medium"))</f>
        <v>Low</v>
      </c>
    </row>
    <row r="2046" spans="1:12" x14ac:dyDescent="0.35">
      <c r="A2046" s="11">
        <v>7196</v>
      </c>
      <c r="B2046" s="13" t="s">
        <v>4992</v>
      </c>
      <c r="C2046" s="14">
        <v>43782</v>
      </c>
      <c r="D2046" s="14">
        <v>43786</v>
      </c>
      <c r="E2046" s="13" t="s">
        <v>19</v>
      </c>
      <c r="F2046" s="13" t="s">
        <v>2590</v>
      </c>
      <c r="G2046" s="15" t="str">
        <f>INDEX(Table12[[#This Row],[State]],MATCH(Orders!F2046,Table12[[#This Row],[Customer ID]],0))</f>
        <v>Washington</v>
      </c>
      <c r="H2046" s="13" t="s">
        <v>1254</v>
      </c>
      <c r="I2046" s="15">
        <v>2</v>
      </c>
      <c r="J2046" s="13" t="s">
        <v>31</v>
      </c>
      <c r="K2046" s="16">
        <v>19.54</v>
      </c>
      <c r="L2046" s="24" t="str">
        <f>IF(Orders!$K2046&lt;=50,"Low",IF(Orders!$K2046&gt;=200000,"High","Medium"))</f>
        <v>Low</v>
      </c>
    </row>
    <row r="2047" spans="1:12" x14ac:dyDescent="0.35">
      <c r="A2047" s="12">
        <v>2264</v>
      </c>
      <c r="B2047" s="17" t="s">
        <v>4993</v>
      </c>
      <c r="C2047" s="18">
        <v>43783</v>
      </c>
      <c r="D2047" s="18">
        <v>43785</v>
      </c>
      <c r="E2047" s="17" t="s">
        <v>94</v>
      </c>
      <c r="F2047" s="17" t="s">
        <v>3020</v>
      </c>
      <c r="G2047" s="19" t="str">
        <f>INDEX(Table12[[#This Row],[State]],MATCH(Orders!F2047,Table12[[#This Row],[Customer ID]],0))</f>
        <v>Georgia</v>
      </c>
      <c r="H2047" s="17" t="s">
        <v>3445</v>
      </c>
      <c r="I2047" s="19">
        <v>2</v>
      </c>
      <c r="J2047" s="17" t="s">
        <v>31</v>
      </c>
      <c r="K2047" s="10">
        <v>499.98</v>
      </c>
      <c r="L2047" s="25" t="str">
        <f>IF(Orders!$K2047&lt;=50,"Low",IF(Orders!$K2047&gt;=200000,"High","Medium"))</f>
        <v>Medium</v>
      </c>
    </row>
    <row r="2048" spans="1:12" x14ac:dyDescent="0.35">
      <c r="A2048" s="11">
        <v>2265</v>
      </c>
      <c r="B2048" s="13" t="s">
        <v>4993</v>
      </c>
      <c r="C2048" s="14">
        <v>43783</v>
      </c>
      <c r="D2048" s="14">
        <v>43785</v>
      </c>
      <c r="E2048" s="13" t="s">
        <v>94</v>
      </c>
      <c r="F2048" s="13" t="s">
        <v>3020</v>
      </c>
      <c r="G2048" s="15" t="str">
        <f>INDEX(Table12[[#This Row],[State]],MATCH(Orders!F2048,Table12[[#This Row],[Customer ID]],0))</f>
        <v>Georgia</v>
      </c>
      <c r="H2048" s="13" t="s">
        <v>4994</v>
      </c>
      <c r="I2048" s="15">
        <v>1</v>
      </c>
      <c r="J2048" s="13" t="s">
        <v>31</v>
      </c>
      <c r="K2048" s="16">
        <v>5.28</v>
      </c>
      <c r="L2048" s="24" t="str">
        <f>IF(Orders!$K2048&lt;=50,"Low",IF(Orders!$K2048&gt;=200000,"High","Medium"))</f>
        <v>Low</v>
      </c>
    </row>
    <row r="2049" spans="1:12" x14ac:dyDescent="0.35">
      <c r="A2049" s="12">
        <v>2266</v>
      </c>
      <c r="B2049" s="17" t="s">
        <v>4993</v>
      </c>
      <c r="C2049" s="18">
        <v>43783</v>
      </c>
      <c r="D2049" s="18">
        <v>43785</v>
      </c>
      <c r="E2049" s="17" t="s">
        <v>94</v>
      </c>
      <c r="F2049" s="17" t="s">
        <v>3020</v>
      </c>
      <c r="G2049" s="19" t="str">
        <f>INDEX(Table12[[#This Row],[State]],MATCH(Orders!F2049,Table12[[#This Row],[Customer ID]],0))</f>
        <v>Georgia</v>
      </c>
      <c r="H2049" s="17" t="s">
        <v>3762</v>
      </c>
      <c r="I2049" s="19">
        <v>2</v>
      </c>
      <c r="J2049" s="17" t="s">
        <v>31</v>
      </c>
      <c r="K2049" s="10">
        <v>8.26</v>
      </c>
      <c r="L2049" s="25" t="str">
        <f>IF(Orders!$K2049&lt;=50,"Low",IF(Orders!$K2049&gt;=200000,"High","Medium"))</f>
        <v>Low</v>
      </c>
    </row>
    <row r="2050" spans="1:12" x14ac:dyDescent="0.35">
      <c r="A2050" s="11">
        <v>2504</v>
      </c>
      <c r="B2050" s="13" t="s">
        <v>4996</v>
      </c>
      <c r="C2050" s="14">
        <v>43783</v>
      </c>
      <c r="D2050" s="14">
        <v>43788</v>
      </c>
      <c r="E2050" s="13" t="s">
        <v>19</v>
      </c>
      <c r="F2050" s="13" t="s">
        <v>4997</v>
      </c>
      <c r="G2050" s="15" t="str">
        <f>INDEX(Table12[[#This Row],[State]],MATCH(Orders!F2050,Table12[[#This Row],[Customer ID]],0))</f>
        <v>California</v>
      </c>
      <c r="H2050" s="13" t="s">
        <v>2766</v>
      </c>
      <c r="I2050" s="15">
        <v>2</v>
      </c>
      <c r="J2050" s="13" t="s">
        <v>31</v>
      </c>
      <c r="K2050" s="16">
        <v>7.38</v>
      </c>
      <c r="L2050" s="24" t="str">
        <f>IF(Orders!$K2050&lt;=50,"Low",IF(Orders!$K2050&gt;=200000,"High","Medium"))</f>
        <v>Low</v>
      </c>
    </row>
    <row r="2051" spans="1:12" x14ac:dyDescent="0.35">
      <c r="A2051" s="12">
        <v>4530</v>
      </c>
      <c r="B2051" s="17" t="s">
        <v>4999</v>
      </c>
      <c r="C2051" s="18">
        <v>43783</v>
      </c>
      <c r="D2051" s="18">
        <v>43787</v>
      </c>
      <c r="E2051" s="17" t="s">
        <v>19</v>
      </c>
      <c r="F2051" s="17" t="s">
        <v>4004</v>
      </c>
      <c r="G2051" s="19" t="str">
        <f>INDEX(Table12[[#This Row],[State]],MATCH(Orders!F2051,Table12[[#This Row],[Customer ID]],0))</f>
        <v>Texas</v>
      </c>
      <c r="H2051" s="17" t="s">
        <v>2090</v>
      </c>
      <c r="I2051" s="19">
        <v>2</v>
      </c>
      <c r="J2051" s="17" t="s">
        <v>31</v>
      </c>
      <c r="K2051" s="10">
        <v>2296</v>
      </c>
      <c r="L2051" s="25" t="str">
        <f>IF(Orders!$K2051&lt;=50,"Low",IF(Orders!$K2051&gt;=200000,"High","Medium"))</f>
        <v>Medium</v>
      </c>
    </row>
    <row r="2052" spans="1:12" x14ac:dyDescent="0.35">
      <c r="A2052" s="11">
        <v>4531</v>
      </c>
      <c r="B2052" s="13" t="s">
        <v>5000</v>
      </c>
      <c r="C2052" s="14">
        <v>43783</v>
      </c>
      <c r="D2052" s="14">
        <v>43786</v>
      </c>
      <c r="E2052" s="13" t="s">
        <v>38</v>
      </c>
      <c r="F2052" s="13" t="s">
        <v>5001</v>
      </c>
      <c r="G2052" s="15" t="str">
        <f>INDEX(Table12[[#This Row],[State]],MATCH(Orders!F2052,Table12[[#This Row],[Customer ID]],0))</f>
        <v>New York</v>
      </c>
      <c r="H2052" s="13" t="s">
        <v>3017</v>
      </c>
      <c r="I2052" s="15">
        <v>2</v>
      </c>
      <c r="J2052" s="13" t="s">
        <v>31</v>
      </c>
      <c r="K2052" s="16">
        <v>408006</v>
      </c>
      <c r="L2052" s="24" t="str">
        <f>IF(Orders!$K2052&lt;=50,"Low",IF(Orders!$K2052&gt;=200000,"High","Medium"))</f>
        <v>High</v>
      </c>
    </row>
    <row r="2053" spans="1:12" x14ac:dyDescent="0.35">
      <c r="A2053" s="12">
        <v>4532</v>
      </c>
      <c r="B2053" s="17" t="s">
        <v>5000</v>
      </c>
      <c r="C2053" s="18">
        <v>43783</v>
      </c>
      <c r="D2053" s="18">
        <v>43786</v>
      </c>
      <c r="E2053" s="17" t="s">
        <v>38</v>
      </c>
      <c r="F2053" s="17" t="s">
        <v>5001</v>
      </c>
      <c r="G2053" s="19" t="str">
        <f>INDEX(Table12[[#This Row],[State]],MATCH(Orders!F2053,Table12[[#This Row],[Customer ID]],0))</f>
        <v>New York</v>
      </c>
      <c r="H2053" s="17" t="s">
        <v>3945</v>
      </c>
      <c r="I2053" s="19">
        <v>3</v>
      </c>
      <c r="J2053" s="17" t="s">
        <v>70</v>
      </c>
      <c r="K2053" s="10">
        <v>40.44</v>
      </c>
      <c r="L2053" s="25" t="str">
        <f>IF(Orders!$K2053&lt;=50,"Low",IF(Orders!$K2053&gt;=200000,"High","Medium"))</f>
        <v>Low</v>
      </c>
    </row>
    <row r="2054" spans="1:12" x14ac:dyDescent="0.35">
      <c r="A2054" s="11">
        <v>4812</v>
      </c>
      <c r="B2054" s="13" t="s">
        <v>5003</v>
      </c>
      <c r="C2054" s="14">
        <v>43783</v>
      </c>
      <c r="D2054" s="14">
        <v>43788</v>
      </c>
      <c r="E2054" s="13" t="s">
        <v>94</v>
      </c>
      <c r="F2054" s="13" t="s">
        <v>4020</v>
      </c>
      <c r="G2054" s="15" t="str">
        <f>INDEX(Table12[[#This Row],[State]],MATCH(Orders!F2054,Table12[[#This Row],[Customer ID]],0))</f>
        <v>Pennsylvania</v>
      </c>
      <c r="H2054" s="13" t="s">
        <v>261</v>
      </c>
      <c r="I2054" s="15">
        <v>3</v>
      </c>
      <c r="J2054" s="13" t="s">
        <v>31</v>
      </c>
      <c r="K2054" s="16">
        <v>380058</v>
      </c>
      <c r="L2054" s="24" t="str">
        <f>IF(Orders!$K2054&lt;=50,"Low",IF(Orders!$K2054&gt;=200000,"High","Medium"))</f>
        <v>High</v>
      </c>
    </row>
    <row r="2055" spans="1:12" x14ac:dyDescent="0.35">
      <c r="A2055" s="12">
        <v>4813</v>
      </c>
      <c r="B2055" s="17" t="s">
        <v>5003</v>
      </c>
      <c r="C2055" s="18">
        <v>43783</v>
      </c>
      <c r="D2055" s="18">
        <v>43788</v>
      </c>
      <c r="E2055" s="17" t="s">
        <v>94</v>
      </c>
      <c r="F2055" s="17" t="s">
        <v>4020</v>
      </c>
      <c r="G2055" s="19" t="str">
        <f>INDEX(Table12[[#This Row],[State]],MATCH(Orders!F2055,Table12[[#This Row],[Customer ID]],0))</f>
        <v>Pennsylvania</v>
      </c>
      <c r="H2055" s="17" t="s">
        <v>5004</v>
      </c>
      <c r="I2055" s="19">
        <v>4</v>
      </c>
      <c r="J2055" s="17" t="s">
        <v>70</v>
      </c>
      <c r="K2055" s="10">
        <v>1199976</v>
      </c>
      <c r="L2055" s="25" t="str">
        <f>IF(Orders!$K2055&lt;=50,"Low",IF(Orders!$K2055&gt;=200000,"High","Medium"))</f>
        <v>High</v>
      </c>
    </row>
    <row r="2056" spans="1:12" x14ac:dyDescent="0.35">
      <c r="A2056" s="11">
        <v>4814</v>
      </c>
      <c r="B2056" s="13" t="s">
        <v>5003</v>
      </c>
      <c r="C2056" s="14">
        <v>43783</v>
      </c>
      <c r="D2056" s="14">
        <v>43788</v>
      </c>
      <c r="E2056" s="13" t="s">
        <v>94</v>
      </c>
      <c r="F2056" s="13" t="s">
        <v>4020</v>
      </c>
      <c r="G2056" s="15" t="str">
        <f>INDEX(Table12[[#This Row],[State]],MATCH(Orders!F2056,Table12[[#This Row],[Customer ID]],0))</f>
        <v>Pennsylvania</v>
      </c>
      <c r="H2056" s="13" t="s">
        <v>4053</v>
      </c>
      <c r="I2056" s="15">
        <v>3</v>
      </c>
      <c r="J2056" s="13" t="s">
        <v>31</v>
      </c>
      <c r="K2056" s="16">
        <v>48576</v>
      </c>
      <c r="L2056" s="24" t="str">
        <f>IF(Orders!$K2056&lt;=50,"Low",IF(Orders!$K2056&gt;=200000,"High","Medium"))</f>
        <v>Medium</v>
      </c>
    </row>
    <row r="2057" spans="1:12" x14ac:dyDescent="0.35">
      <c r="A2057" s="12">
        <v>6030</v>
      </c>
      <c r="B2057" s="17" t="s">
        <v>5006</v>
      </c>
      <c r="C2057" s="18">
        <v>43783</v>
      </c>
      <c r="D2057" s="18">
        <v>43784</v>
      </c>
      <c r="E2057" s="17" t="s">
        <v>38</v>
      </c>
      <c r="F2057" s="17" t="s">
        <v>371</v>
      </c>
      <c r="G2057" s="19" t="str">
        <f>INDEX(Table12[[#This Row],[State]],MATCH(Orders!F2057,Table12[[#This Row],[Customer ID]],0))</f>
        <v>California</v>
      </c>
      <c r="H2057" s="17" t="s">
        <v>2706</v>
      </c>
      <c r="I2057" s="19">
        <v>3</v>
      </c>
      <c r="J2057" s="17" t="s">
        <v>31</v>
      </c>
      <c r="K2057" s="10">
        <v>9.84</v>
      </c>
      <c r="L2057" s="25" t="str">
        <f>IF(Orders!$K2057&lt;=50,"Low",IF(Orders!$K2057&gt;=200000,"High","Medium"))</f>
        <v>Low</v>
      </c>
    </row>
    <row r="2058" spans="1:12" x14ac:dyDescent="0.35">
      <c r="A2058" s="11">
        <v>7128</v>
      </c>
      <c r="B2058" s="13" t="s">
        <v>5007</v>
      </c>
      <c r="C2058" s="14">
        <v>43783</v>
      </c>
      <c r="D2058" s="14">
        <v>43789</v>
      </c>
      <c r="E2058" s="13" t="s">
        <v>19</v>
      </c>
      <c r="F2058" s="13" t="s">
        <v>2379</v>
      </c>
      <c r="G2058" s="15" t="str">
        <f>INDEX(Table12[[#This Row],[State]],MATCH(Orders!F2058,Table12[[#This Row],[Customer ID]],0))</f>
        <v>Delaware</v>
      </c>
      <c r="H2058" s="13" t="s">
        <v>2978</v>
      </c>
      <c r="I2058" s="15">
        <v>5</v>
      </c>
      <c r="J2058" s="13" t="s">
        <v>31</v>
      </c>
      <c r="K2058" s="16">
        <v>16.45</v>
      </c>
      <c r="L2058" s="24" t="str">
        <f>IF(Orders!$K2058&lt;=50,"Low",IF(Orders!$K2058&gt;=200000,"High","Medium"))</f>
        <v>Low</v>
      </c>
    </row>
    <row r="2059" spans="1:12" x14ac:dyDescent="0.35">
      <c r="A2059" s="12">
        <v>7129</v>
      </c>
      <c r="B2059" s="17" t="s">
        <v>5007</v>
      </c>
      <c r="C2059" s="18">
        <v>43783</v>
      </c>
      <c r="D2059" s="18">
        <v>43789</v>
      </c>
      <c r="E2059" s="17" t="s">
        <v>19</v>
      </c>
      <c r="F2059" s="17" t="s">
        <v>2379</v>
      </c>
      <c r="G2059" s="19" t="str">
        <f>INDEX(Table12[[#This Row],[State]],MATCH(Orders!F2059,Table12[[#This Row],[Customer ID]],0))</f>
        <v>Delaware</v>
      </c>
      <c r="H2059" s="17" t="s">
        <v>1576</v>
      </c>
      <c r="I2059" s="19">
        <v>4</v>
      </c>
      <c r="J2059" s="17" t="s">
        <v>70</v>
      </c>
      <c r="K2059" s="10">
        <v>19.920000000000002</v>
      </c>
      <c r="L2059" s="25" t="str">
        <f>IF(Orders!$K2059&lt;=50,"Low",IF(Orders!$K2059&gt;=200000,"High","Medium"))</f>
        <v>Low</v>
      </c>
    </row>
    <row r="2060" spans="1:12" x14ac:dyDescent="0.35">
      <c r="A2060" s="11">
        <v>7180</v>
      </c>
      <c r="B2060" s="13" t="s">
        <v>5008</v>
      </c>
      <c r="C2060" s="14">
        <v>43783</v>
      </c>
      <c r="D2060" s="14">
        <v>43787</v>
      </c>
      <c r="E2060" s="13" t="s">
        <v>19</v>
      </c>
      <c r="F2060" s="13" t="s">
        <v>4034</v>
      </c>
      <c r="G2060" s="15" t="str">
        <f>INDEX(Table12[[#This Row],[State]],MATCH(Orders!F2060,Table12[[#This Row],[Customer ID]],0))</f>
        <v>Maryland</v>
      </c>
      <c r="H2060" s="13" t="s">
        <v>4058</v>
      </c>
      <c r="I2060" s="15">
        <v>3</v>
      </c>
      <c r="J2060" s="13" t="s">
        <v>70</v>
      </c>
      <c r="K2060" s="16">
        <v>89.97</v>
      </c>
      <c r="L2060" s="24" t="str">
        <f>IF(Orders!$K2060&lt;=50,"Low",IF(Orders!$K2060&gt;=200000,"High","Medium"))</f>
        <v>Medium</v>
      </c>
    </row>
    <row r="2061" spans="1:12" x14ac:dyDescent="0.35">
      <c r="A2061" s="12">
        <v>9178</v>
      </c>
      <c r="B2061" s="17" t="s">
        <v>5009</v>
      </c>
      <c r="C2061" s="18">
        <v>43783</v>
      </c>
      <c r="D2061" s="18">
        <v>43787</v>
      </c>
      <c r="E2061" s="17" t="s">
        <v>19</v>
      </c>
      <c r="F2061" s="17" t="s">
        <v>2093</v>
      </c>
      <c r="G2061" s="19" t="str">
        <f>INDEX(Table12[[#This Row],[State]],MATCH(Orders!F2061,Table12[[#This Row],[Customer ID]],0))</f>
        <v>New York</v>
      </c>
      <c r="H2061" s="17" t="s">
        <v>4317</v>
      </c>
      <c r="I2061" s="19">
        <v>2</v>
      </c>
      <c r="J2061" s="17" t="s">
        <v>70</v>
      </c>
      <c r="K2061" s="10">
        <v>13.98</v>
      </c>
      <c r="L2061" s="25" t="str">
        <f>IF(Orders!$K2061&lt;=50,"Low",IF(Orders!$K2061&gt;=200000,"High","Medium"))</f>
        <v>Low</v>
      </c>
    </row>
    <row r="2062" spans="1:12" x14ac:dyDescent="0.35">
      <c r="A2062" s="11">
        <v>9179</v>
      </c>
      <c r="B2062" s="13" t="s">
        <v>5009</v>
      </c>
      <c r="C2062" s="14">
        <v>43783</v>
      </c>
      <c r="D2062" s="14">
        <v>43787</v>
      </c>
      <c r="E2062" s="13" t="s">
        <v>19</v>
      </c>
      <c r="F2062" s="13" t="s">
        <v>2093</v>
      </c>
      <c r="G2062" s="15" t="str">
        <f>INDEX(Table12[[#This Row],[State]],MATCH(Orders!F2062,Table12[[#This Row],[Customer ID]],0))</f>
        <v>New York</v>
      </c>
      <c r="H2062" s="13" t="s">
        <v>5010</v>
      </c>
      <c r="I2062" s="15">
        <v>1</v>
      </c>
      <c r="J2062" s="13" t="s">
        <v>31</v>
      </c>
      <c r="K2062" s="16">
        <v>23.65</v>
      </c>
      <c r="L2062" s="24" t="str">
        <f>IF(Orders!$K2062&lt;=50,"Low",IF(Orders!$K2062&gt;=200000,"High","Medium"))</f>
        <v>Low</v>
      </c>
    </row>
    <row r="2063" spans="1:12" x14ac:dyDescent="0.35">
      <c r="A2063" s="12">
        <v>1911</v>
      </c>
      <c r="B2063" s="17" t="s">
        <v>5012</v>
      </c>
      <c r="C2063" s="18">
        <v>43784</v>
      </c>
      <c r="D2063" s="18">
        <v>43791</v>
      </c>
      <c r="E2063" s="17" t="s">
        <v>19</v>
      </c>
      <c r="F2063" s="17" t="s">
        <v>1006</v>
      </c>
      <c r="G2063" s="19" t="str">
        <f>INDEX(Table12[[#This Row],[State]],MATCH(Orders!F2063,Table12[[#This Row],[Customer ID]],0))</f>
        <v>California</v>
      </c>
      <c r="H2063" s="17" t="s">
        <v>1201</v>
      </c>
      <c r="I2063" s="19">
        <v>3</v>
      </c>
      <c r="J2063" s="17" t="s">
        <v>31</v>
      </c>
      <c r="K2063" s="10">
        <v>99.39</v>
      </c>
      <c r="L2063" s="25" t="str">
        <f>IF(Orders!$K2063&lt;=50,"Low",IF(Orders!$K2063&gt;=200000,"High","Medium"))</f>
        <v>Medium</v>
      </c>
    </row>
    <row r="2064" spans="1:12" x14ac:dyDescent="0.35">
      <c r="A2064" s="11">
        <v>2240</v>
      </c>
      <c r="B2064" s="13" t="s">
        <v>5013</v>
      </c>
      <c r="C2064" s="14">
        <v>43784</v>
      </c>
      <c r="D2064" s="14">
        <v>43786</v>
      </c>
      <c r="E2064" s="13" t="s">
        <v>94</v>
      </c>
      <c r="F2064" s="13" t="s">
        <v>3786</v>
      </c>
      <c r="G2064" s="15" t="str">
        <f>INDEX(Table12[[#This Row],[State]],MATCH(Orders!F2064,Table12[[#This Row],[Customer ID]],0))</f>
        <v>California</v>
      </c>
      <c r="H2064" s="13" t="s">
        <v>417</v>
      </c>
      <c r="I2064" s="15">
        <v>1</v>
      </c>
      <c r="J2064" s="13" t="s">
        <v>70</v>
      </c>
      <c r="K2064" s="16">
        <v>1016792</v>
      </c>
      <c r="L2064" s="24" t="str">
        <f>IF(Orders!$K2064&lt;=50,"Low",IF(Orders!$K2064&gt;=200000,"High","Medium"))</f>
        <v>High</v>
      </c>
    </row>
    <row r="2065" spans="1:12" x14ac:dyDescent="0.35">
      <c r="A2065" s="12">
        <v>2241</v>
      </c>
      <c r="B2065" s="17" t="s">
        <v>5013</v>
      </c>
      <c r="C2065" s="18">
        <v>43784</v>
      </c>
      <c r="D2065" s="18">
        <v>43786</v>
      </c>
      <c r="E2065" s="17" t="s">
        <v>94</v>
      </c>
      <c r="F2065" s="17" t="s">
        <v>3786</v>
      </c>
      <c r="G2065" s="19" t="str">
        <f>INDEX(Table12[[#This Row],[State]],MATCH(Orders!F2065,Table12[[#This Row],[Customer ID]],0))</f>
        <v>California</v>
      </c>
      <c r="H2065" s="17" t="s">
        <v>828</v>
      </c>
      <c r="I2065" s="19">
        <v>7</v>
      </c>
      <c r="J2065" s="17" t="s">
        <v>70</v>
      </c>
      <c r="K2065" s="10">
        <v>38136</v>
      </c>
      <c r="L2065" s="25" t="str">
        <f>IF(Orders!$K2065&lt;=50,"Low",IF(Orders!$K2065&gt;=200000,"High","Medium"))</f>
        <v>Medium</v>
      </c>
    </row>
    <row r="2066" spans="1:12" x14ac:dyDescent="0.35">
      <c r="A2066" s="11">
        <v>4397</v>
      </c>
      <c r="B2066" s="13" t="s">
        <v>5014</v>
      </c>
      <c r="C2066" s="14">
        <v>43784</v>
      </c>
      <c r="D2066" s="14">
        <v>43788</v>
      </c>
      <c r="E2066" s="13" t="s">
        <v>19</v>
      </c>
      <c r="F2066" s="13" t="s">
        <v>2163</v>
      </c>
      <c r="G2066" s="15" t="str">
        <f>INDEX(Table12[[#This Row],[State]],MATCH(Orders!F2066,Table12[[#This Row],[Customer ID]],0))</f>
        <v>California</v>
      </c>
      <c r="H2066" s="13" t="s">
        <v>5015</v>
      </c>
      <c r="I2066" s="15">
        <v>2</v>
      </c>
      <c r="J2066" s="13" t="s">
        <v>31</v>
      </c>
      <c r="K2066" s="16">
        <v>361376</v>
      </c>
      <c r="L2066" s="24" t="str">
        <f>IF(Orders!$K2066&lt;=50,"Low",IF(Orders!$K2066&gt;=200000,"High","Medium"))</f>
        <v>High</v>
      </c>
    </row>
    <row r="2067" spans="1:12" x14ac:dyDescent="0.35">
      <c r="A2067" s="12">
        <v>8411</v>
      </c>
      <c r="B2067" s="17" t="s">
        <v>5017</v>
      </c>
      <c r="C2067" s="18">
        <v>43784</v>
      </c>
      <c r="D2067" s="18">
        <v>43784</v>
      </c>
      <c r="E2067" s="17" t="s">
        <v>208</v>
      </c>
      <c r="F2067" s="17" t="s">
        <v>734</v>
      </c>
      <c r="G2067" s="19" t="str">
        <f>INDEX(Table12[[#This Row],[State]],MATCH(Orders!F2067,Table12[[#This Row],[Customer ID]],0))</f>
        <v>North Carolina</v>
      </c>
      <c r="H2067" s="17" t="s">
        <v>3780</v>
      </c>
      <c r="I2067" s="19">
        <v>4</v>
      </c>
      <c r="J2067" s="17" t="s">
        <v>31</v>
      </c>
      <c r="K2067" s="10">
        <v>630024</v>
      </c>
      <c r="L2067" s="25" t="str">
        <f>IF(Orders!$K2067&lt;=50,"Low",IF(Orders!$K2067&gt;=200000,"High","Medium"))</f>
        <v>High</v>
      </c>
    </row>
    <row r="2068" spans="1:12" x14ac:dyDescent="0.35">
      <c r="A2068" s="11">
        <v>163</v>
      </c>
      <c r="B2068" s="13" t="s">
        <v>5018</v>
      </c>
      <c r="C2068" s="14">
        <v>43785</v>
      </c>
      <c r="D2068" s="14">
        <v>43789</v>
      </c>
      <c r="E2068" s="13" t="s">
        <v>19</v>
      </c>
      <c r="F2068" s="13" t="s">
        <v>2779</v>
      </c>
      <c r="G2068" s="15" t="str">
        <f>INDEX(Table12[[#This Row],[State]],MATCH(Orders!F2068,Table12[[#This Row],[Customer ID]],0))</f>
        <v>New Mexico</v>
      </c>
      <c r="H2068" s="13" t="s">
        <v>5021</v>
      </c>
      <c r="I2068" s="15">
        <v>5</v>
      </c>
      <c r="J2068" s="13" t="s">
        <v>31</v>
      </c>
      <c r="K2068" s="16">
        <v>28.4</v>
      </c>
      <c r="L2068" s="24" t="str">
        <f>IF(Orders!$K2068&lt;=50,"Low",IF(Orders!$K2068&gt;=200000,"High","Medium"))</f>
        <v>Low</v>
      </c>
    </row>
    <row r="2069" spans="1:12" x14ac:dyDescent="0.35">
      <c r="A2069" s="12">
        <v>6791</v>
      </c>
      <c r="B2069" s="17" t="s">
        <v>5022</v>
      </c>
      <c r="C2069" s="18">
        <v>43785</v>
      </c>
      <c r="D2069" s="18">
        <v>43786</v>
      </c>
      <c r="E2069" s="17" t="s">
        <v>38</v>
      </c>
      <c r="F2069" s="17" t="s">
        <v>3850</v>
      </c>
      <c r="G2069" s="19" t="str">
        <f>INDEX(Table12[[#This Row],[State]],MATCH(Orders!F2069,Table12[[#This Row],[Customer ID]],0))</f>
        <v>California</v>
      </c>
      <c r="H2069" s="17" t="s">
        <v>1685</v>
      </c>
      <c r="I2069" s="19">
        <v>5</v>
      </c>
      <c r="J2069" s="17" t="s">
        <v>31</v>
      </c>
      <c r="K2069" s="10">
        <v>8.32</v>
      </c>
      <c r="L2069" s="25" t="str">
        <f>IF(Orders!$K2069&lt;=50,"Low",IF(Orders!$K2069&gt;=200000,"High","Medium"))</f>
        <v>Low</v>
      </c>
    </row>
    <row r="2070" spans="1:12" x14ac:dyDescent="0.35">
      <c r="A2070" s="11">
        <v>5115</v>
      </c>
      <c r="B2070" s="13" t="s">
        <v>5023</v>
      </c>
      <c r="C2070" s="14">
        <v>43786</v>
      </c>
      <c r="D2070" s="14">
        <v>43791</v>
      </c>
      <c r="E2070" s="13" t="s">
        <v>19</v>
      </c>
      <c r="F2070" s="13" t="s">
        <v>469</v>
      </c>
      <c r="G2070" s="15" t="str">
        <f>INDEX(Table12[[#This Row],[State]],MATCH(Orders!F2070,Table12[[#This Row],[Customer ID]],0))</f>
        <v>New Mexico</v>
      </c>
      <c r="H2070" s="13" t="s">
        <v>1316</v>
      </c>
      <c r="I2070" s="15">
        <v>3</v>
      </c>
      <c r="J2070" s="13" t="s">
        <v>31</v>
      </c>
      <c r="K2070" s="16">
        <v>10776</v>
      </c>
      <c r="L2070" s="24" t="str">
        <f>IF(Orders!$K2070&lt;=50,"Low",IF(Orders!$K2070&gt;=200000,"High","Medium"))</f>
        <v>Medium</v>
      </c>
    </row>
    <row r="2071" spans="1:12" x14ac:dyDescent="0.35">
      <c r="A2071" s="12">
        <v>8566</v>
      </c>
      <c r="B2071" s="17" t="s">
        <v>5024</v>
      </c>
      <c r="C2071" s="18">
        <v>43786</v>
      </c>
      <c r="D2071" s="18">
        <v>43787</v>
      </c>
      <c r="E2071" s="17" t="s">
        <v>38</v>
      </c>
      <c r="F2071" s="17" t="s">
        <v>5025</v>
      </c>
      <c r="G2071" s="19" t="str">
        <f>INDEX(Table12[[#This Row],[State]],MATCH(Orders!F2071,Table12[[#This Row],[Customer ID]],0))</f>
        <v>Texas</v>
      </c>
      <c r="H2071" s="17" t="s">
        <v>3430</v>
      </c>
      <c r="I2071" s="19">
        <v>3</v>
      </c>
      <c r="J2071" s="17" t="s">
        <v>31</v>
      </c>
      <c r="K2071" s="10">
        <v>67176</v>
      </c>
      <c r="L2071" s="25" t="str">
        <f>IF(Orders!$K2071&lt;=50,"Low",IF(Orders!$K2071&gt;=200000,"High","Medium"))</f>
        <v>Medium</v>
      </c>
    </row>
    <row r="2072" spans="1:12" x14ac:dyDescent="0.35">
      <c r="A2072" s="11">
        <v>8567</v>
      </c>
      <c r="B2072" s="13" t="s">
        <v>5024</v>
      </c>
      <c r="C2072" s="14">
        <v>43786</v>
      </c>
      <c r="D2072" s="14">
        <v>43787</v>
      </c>
      <c r="E2072" s="13" t="s">
        <v>38</v>
      </c>
      <c r="F2072" s="13" t="s">
        <v>5025</v>
      </c>
      <c r="G2072" s="15" t="str">
        <f>INDEX(Table12[[#This Row],[State]],MATCH(Orders!F2072,Table12[[#This Row],[Customer ID]],0))</f>
        <v>Texas</v>
      </c>
      <c r="H2072" s="13" t="s">
        <v>2101</v>
      </c>
      <c r="I2072" s="15">
        <v>4</v>
      </c>
      <c r="J2072" s="13" t="s">
        <v>31</v>
      </c>
      <c r="K2072" s="16">
        <v>15232</v>
      </c>
      <c r="L2072" s="24" t="str">
        <f>IF(Orders!$K2072&lt;=50,"Low",IF(Orders!$K2072&gt;=200000,"High","Medium"))</f>
        <v>Medium</v>
      </c>
    </row>
    <row r="2073" spans="1:12" x14ac:dyDescent="0.35">
      <c r="A2073" s="12">
        <v>8666</v>
      </c>
      <c r="B2073" s="17" t="s">
        <v>5027</v>
      </c>
      <c r="C2073" s="18">
        <v>43786</v>
      </c>
      <c r="D2073" s="18">
        <v>43787</v>
      </c>
      <c r="E2073" s="17" t="s">
        <v>38</v>
      </c>
      <c r="F2073" s="17" t="s">
        <v>4207</v>
      </c>
      <c r="G2073" s="19" t="str">
        <f>INDEX(Table12[[#This Row],[State]],MATCH(Orders!F2073,Table12[[#This Row],[Customer ID]],0))</f>
        <v>California</v>
      </c>
      <c r="H2073" s="17" t="s">
        <v>5028</v>
      </c>
      <c r="I2073" s="19">
        <v>5</v>
      </c>
      <c r="J2073" s="17" t="s">
        <v>31</v>
      </c>
      <c r="K2073" s="10">
        <v>49.5</v>
      </c>
      <c r="L2073" s="25" t="str">
        <f>IF(Orders!$K2073&lt;=50,"Low",IF(Orders!$K2073&gt;=200000,"High","Medium"))</f>
        <v>Low</v>
      </c>
    </row>
    <row r="2074" spans="1:12" x14ac:dyDescent="0.35">
      <c r="A2074" s="11">
        <v>2511</v>
      </c>
      <c r="B2074" s="13" t="s">
        <v>5030</v>
      </c>
      <c r="C2074" s="14">
        <v>43787</v>
      </c>
      <c r="D2074" s="14">
        <v>43792</v>
      </c>
      <c r="E2074" s="13" t="s">
        <v>19</v>
      </c>
      <c r="F2074" s="13" t="s">
        <v>2608</v>
      </c>
      <c r="G2074" s="15" t="str">
        <f>INDEX(Table12[[#This Row],[State]],MATCH(Orders!F2074,Table12[[#This Row],[Customer ID]],0))</f>
        <v>Oklahoma</v>
      </c>
      <c r="H2074" s="13" t="s">
        <v>5031</v>
      </c>
      <c r="I2074" s="15">
        <v>4</v>
      </c>
      <c r="J2074" s="13" t="s">
        <v>31</v>
      </c>
      <c r="K2074" s="16">
        <v>1117.92</v>
      </c>
      <c r="L2074" s="24" t="str">
        <f>IF(Orders!$K2074&lt;=50,"Low",IF(Orders!$K2074&gt;=200000,"High","Medium"))</f>
        <v>Medium</v>
      </c>
    </row>
    <row r="2075" spans="1:12" x14ac:dyDescent="0.35">
      <c r="A2075" s="12">
        <v>3948</v>
      </c>
      <c r="B2075" s="17" t="s">
        <v>5033</v>
      </c>
      <c r="C2075" s="18">
        <v>43787</v>
      </c>
      <c r="D2075" s="18">
        <v>43791</v>
      </c>
      <c r="E2075" s="17" t="s">
        <v>19</v>
      </c>
      <c r="F2075" s="17" t="s">
        <v>2081</v>
      </c>
      <c r="G2075" s="19" t="str">
        <f>INDEX(Table12[[#This Row],[State]],MATCH(Orders!F2075,Table12[[#This Row],[Customer ID]],0))</f>
        <v>Texas</v>
      </c>
      <c r="H2075" s="17" t="s">
        <v>2008</v>
      </c>
      <c r="I2075" s="19">
        <v>2</v>
      </c>
      <c r="J2075" s="17" t="s">
        <v>70</v>
      </c>
      <c r="K2075" s="10">
        <v>6368</v>
      </c>
      <c r="L2075" s="25" t="str">
        <f>IF(Orders!$K2075&lt;=50,"Low",IF(Orders!$K2075&gt;=200000,"High","Medium"))</f>
        <v>Medium</v>
      </c>
    </row>
    <row r="2076" spans="1:12" x14ac:dyDescent="0.35">
      <c r="A2076" s="11">
        <v>3949</v>
      </c>
      <c r="B2076" s="13" t="s">
        <v>5033</v>
      </c>
      <c r="C2076" s="14">
        <v>43787</v>
      </c>
      <c r="D2076" s="14">
        <v>43791</v>
      </c>
      <c r="E2076" s="13" t="s">
        <v>19</v>
      </c>
      <c r="F2076" s="13" t="s">
        <v>2081</v>
      </c>
      <c r="G2076" s="15" t="str">
        <f>INDEX(Table12[[#This Row],[State]],MATCH(Orders!F2076,Table12[[#This Row],[Customer ID]],0))</f>
        <v>Texas</v>
      </c>
      <c r="H2076" s="13" t="s">
        <v>2764</v>
      </c>
      <c r="I2076" s="15">
        <v>2</v>
      </c>
      <c r="J2076" s="13" t="s">
        <v>31</v>
      </c>
      <c r="K2076" s="16">
        <v>48848</v>
      </c>
      <c r="L2076" s="24" t="str">
        <f>IF(Orders!$K2076&lt;=50,"Low",IF(Orders!$K2076&gt;=200000,"High","Medium"))</f>
        <v>Medium</v>
      </c>
    </row>
    <row r="2077" spans="1:12" x14ac:dyDescent="0.35">
      <c r="A2077" s="12">
        <v>3950</v>
      </c>
      <c r="B2077" s="17" t="s">
        <v>5033</v>
      </c>
      <c r="C2077" s="18">
        <v>43787</v>
      </c>
      <c r="D2077" s="18">
        <v>43791</v>
      </c>
      <c r="E2077" s="17" t="s">
        <v>19</v>
      </c>
      <c r="F2077" s="17" t="s">
        <v>2081</v>
      </c>
      <c r="G2077" s="19" t="str">
        <f>INDEX(Table12[[#This Row],[State]],MATCH(Orders!F2077,Table12[[#This Row],[Customer ID]],0))</f>
        <v>Texas</v>
      </c>
      <c r="H2077" s="17" t="s">
        <v>1793</v>
      </c>
      <c r="I2077" s="19">
        <v>2</v>
      </c>
      <c r="J2077" s="17" t="s">
        <v>31</v>
      </c>
      <c r="K2077" s="10">
        <v>19648</v>
      </c>
      <c r="L2077" s="25" t="str">
        <f>IF(Orders!$K2077&lt;=50,"Low",IF(Orders!$K2077&gt;=200000,"High","Medium"))</f>
        <v>Medium</v>
      </c>
    </row>
    <row r="2078" spans="1:12" x14ac:dyDescent="0.35">
      <c r="A2078" s="11">
        <v>3951</v>
      </c>
      <c r="B2078" s="13" t="s">
        <v>5033</v>
      </c>
      <c r="C2078" s="14">
        <v>43787</v>
      </c>
      <c r="D2078" s="14">
        <v>43791</v>
      </c>
      <c r="E2078" s="13" t="s">
        <v>19</v>
      </c>
      <c r="F2078" s="13" t="s">
        <v>2081</v>
      </c>
      <c r="G2078" s="15" t="str">
        <f>INDEX(Table12[[#This Row],[State]],MATCH(Orders!F2078,Table12[[#This Row],[Customer ID]],0))</f>
        <v>Texas</v>
      </c>
      <c r="H2078" s="13" t="s">
        <v>1279</v>
      </c>
      <c r="I2078" s="15">
        <v>6</v>
      </c>
      <c r="J2078" s="13" t="s">
        <v>70</v>
      </c>
      <c r="K2078" s="16">
        <v>255108</v>
      </c>
      <c r="L2078" s="24" t="str">
        <f>IF(Orders!$K2078&lt;=50,"Low",IF(Orders!$K2078&gt;=200000,"High","Medium"))</f>
        <v>High</v>
      </c>
    </row>
    <row r="2079" spans="1:12" x14ac:dyDescent="0.35">
      <c r="A2079" s="12">
        <v>4375</v>
      </c>
      <c r="B2079" s="17" t="s">
        <v>5034</v>
      </c>
      <c r="C2079" s="18">
        <v>43787</v>
      </c>
      <c r="D2079" s="18">
        <v>43793</v>
      </c>
      <c r="E2079" s="17" t="s">
        <v>19</v>
      </c>
      <c r="F2079" s="17" t="s">
        <v>5035</v>
      </c>
      <c r="G2079" s="19" t="str">
        <f>INDEX(Table12[[#This Row],[State]],MATCH(Orders!F2079,Table12[[#This Row],[Customer ID]],0))</f>
        <v>Ohio</v>
      </c>
      <c r="H2079" s="17" t="s">
        <v>3076</v>
      </c>
      <c r="I2079" s="19">
        <v>6</v>
      </c>
      <c r="J2079" s="17" t="s">
        <v>31</v>
      </c>
      <c r="K2079" s="10">
        <v>103968</v>
      </c>
      <c r="L2079" s="25" t="str">
        <f>IF(Orders!$K2079&lt;=50,"Low",IF(Orders!$K2079&gt;=200000,"High","Medium"))</f>
        <v>Medium</v>
      </c>
    </row>
    <row r="2080" spans="1:12" x14ac:dyDescent="0.35">
      <c r="A2080" s="11">
        <v>4960</v>
      </c>
      <c r="B2080" s="13" t="s">
        <v>5038</v>
      </c>
      <c r="C2080" s="14">
        <v>43787</v>
      </c>
      <c r="D2080" s="14">
        <v>43791</v>
      </c>
      <c r="E2080" s="13" t="s">
        <v>19</v>
      </c>
      <c r="F2080" s="13" t="s">
        <v>3177</v>
      </c>
      <c r="G2080" s="15" t="str">
        <f>INDEX(Table12[[#This Row],[State]],MATCH(Orders!F2080,Table12[[#This Row],[Customer ID]],0))</f>
        <v>California</v>
      </c>
      <c r="H2080" s="13" t="s">
        <v>5039</v>
      </c>
      <c r="I2080" s="15">
        <v>1</v>
      </c>
      <c r="J2080" s="13" t="s">
        <v>31</v>
      </c>
      <c r="K2080" s="16">
        <v>61192</v>
      </c>
      <c r="L2080" s="24" t="str">
        <f>IF(Orders!$K2080&lt;=50,"Low",IF(Orders!$K2080&gt;=200000,"High","Medium"))</f>
        <v>Medium</v>
      </c>
    </row>
    <row r="2081" spans="1:12" x14ac:dyDescent="0.35">
      <c r="A2081" s="12">
        <v>4961</v>
      </c>
      <c r="B2081" s="17" t="s">
        <v>5038</v>
      </c>
      <c r="C2081" s="18">
        <v>43787</v>
      </c>
      <c r="D2081" s="18">
        <v>43791</v>
      </c>
      <c r="E2081" s="17" t="s">
        <v>19</v>
      </c>
      <c r="F2081" s="17" t="s">
        <v>3177</v>
      </c>
      <c r="G2081" s="19" t="str">
        <f>INDEX(Table12[[#This Row],[State]],MATCH(Orders!F2081,Table12[[#This Row],[Customer ID]],0))</f>
        <v>California</v>
      </c>
      <c r="H2081" s="17" t="s">
        <v>5041</v>
      </c>
      <c r="I2081" s="19">
        <v>1</v>
      </c>
      <c r="J2081" s="17" t="s">
        <v>70</v>
      </c>
      <c r="K2081" s="10">
        <v>67.84</v>
      </c>
      <c r="L2081" s="25" t="str">
        <f>IF(Orders!$K2081&lt;=50,"Low",IF(Orders!$K2081&gt;=200000,"High","Medium"))</f>
        <v>Medium</v>
      </c>
    </row>
    <row r="2082" spans="1:12" x14ac:dyDescent="0.35">
      <c r="A2082" s="11">
        <v>5163</v>
      </c>
      <c r="B2082" s="13" t="s">
        <v>5043</v>
      </c>
      <c r="C2082" s="14">
        <v>43787</v>
      </c>
      <c r="D2082" s="14">
        <v>43792</v>
      </c>
      <c r="E2082" s="13" t="s">
        <v>94</v>
      </c>
      <c r="F2082" s="13" t="s">
        <v>5044</v>
      </c>
      <c r="G2082" s="15" t="str">
        <f>INDEX(Table12[[#This Row],[State]],MATCH(Orders!F2082,Table12[[#This Row],[Customer ID]],0))</f>
        <v>Michigan</v>
      </c>
      <c r="H2082" s="13" t="s">
        <v>1073</v>
      </c>
      <c r="I2082" s="15">
        <v>2</v>
      </c>
      <c r="J2082" s="13" t="s">
        <v>31</v>
      </c>
      <c r="K2082" s="16">
        <v>301.95999999999998</v>
      </c>
      <c r="L2082" s="24" t="str">
        <f>IF(Orders!$K2082&lt;=50,"Low",IF(Orders!$K2082&gt;=200000,"High","Medium"))</f>
        <v>Medium</v>
      </c>
    </row>
    <row r="2083" spans="1:12" x14ac:dyDescent="0.35">
      <c r="A2083" s="12">
        <v>5517</v>
      </c>
      <c r="B2083" s="17" t="s">
        <v>5047</v>
      </c>
      <c r="C2083" s="18">
        <v>43787</v>
      </c>
      <c r="D2083" s="18">
        <v>43790</v>
      </c>
      <c r="E2083" s="17" t="s">
        <v>94</v>
      </c>
      <c r="F2083" s="17" t="s">
        <v>2426</v>
      </c>
      <c r="G2083" s="19" t="str">
        <f>INDEX(Table12[[#This Row],[State]],MATCH(Orders!F2083,Table12[[#This Row],[Customer ID]],0))</f>
        <v>Alabama</v>
      </c>
      <c r="H2083" s="17" t="s">
        <v>5048</v>
      </c>
      <c r="I2083" s="19">
        <v>4</v>
      </c>
      <c r="J2083" s="17" t="s">
        <v>70</v>
      </c>
      <c r="K2083" s="10">
        <v>1319.96</v>
      </c>
      <c r="L2083" s="25" t="str">
        <f>IF(Orders!$K2083&lt;=50,"Low",IF(Orders!$K2083&gt;=200000,"High","Medium"))</f>
        <v>Medium</v>
      </c>
    </row>
    <row r="2084" spans="1:12" x14ac:dyDescent="0.35">
      <c r="A2084" s="11">
        <v>8158</v>
      </c>
      <c r="B2084" s="13" t="s">
        <v>5050</v>
      </c>
      <c r="C2084" s="14">
        <v>43787</v>
      </c>
      <c r="D2084" s="14">
        <v>43791</v>
      </c>
      <c r="E2084" s="13" t="s">
        <v>19</v>
      </c>
      <c r="F2084" s="13" t="s">
        <v>585</v>
      </c>
      <c r="G2084" s="15" t="str">
        <f>INDEX(Table12[[#This Row],[State]],MATCH(Orders!F2084,Table12[[#This Row],[Customer ID]],0))</f>
        <v>California</v>
      </c>
      <c r="H2084" s="13" t="s">
        <v>3603</v>
      </c>
      <c r="I2084" s="15">
        <v>5</v>
      </c>
      <c r="J2084" s="13" t="s">
        <v>31</v>
      </c>
      <c r="K2084" s="16">
        <v>595</v>
      </c>
      <c r="L2084" s="24" t="str">
        <f>IF(Orders!$K2084&lt;=50,"Low",IF(Orders!$K2084&gt;=200000,"High","Medium"))</f>
        <v>Medium</v>
      </c>
    </row>
    <row r="2085" spans="1:12" x14ac:dyDescent="0.35">
      <c r="A2085" s="12">
        <v>9587</v>
      </c>
      <c r="B2085" s="17" t="s">
        <v>5051</v>
      </c>
      <c r="C2085" s="18">
        <v>43787</v>
      </c>
      <c r="D2085" s="18">
        <v>43787</v>
      </c>
      <c r="E2085" s="17" t="s">
        <v>208</v>
      </c>
      <c r="F2085" s="17" t="s">
        <v>525</v>
      </c>
      <c r="G2085" s="19" t="str">
        <f>INDEX(Table12[[#This Row],[State]],MATCH(Orders!F2085,Table12[[#This Row],[Customer ID]],0))</f>
        <v>California</v>
      </c>
      <c r="H2085" s="17" t="s">
        <v>5052</v>
      </c>
      <c r="I2085" s="19">
        <v>5</v>
      </c>
      <c r="J2085" s="17" t="s">
        <v>31</v>
      </c>
      <c r="K2085" s="10">
        <v>61.12</v>
      </c>
      <c r="L2085" s="25" t="str">
        <f>IF(Orders!$K2085&lt;=50,"Low",IF(Orders!$K2085&gt;=200000,"High","Medium"))</f>
        <v>Medium</v>
      </c>
    </row>
    <row r="2086" spans="1:12" x14ac:dyDescent="0.35">
      <c r="A2086" s="11">
        <v>681</v>
      </c>
      <c r="B2086" s="13" t="s">
        <v>5054</v>
      </c>
      <c r="C2086" s="14">
        <v>43788</v>
      </c>
      <c r="D2086" s="14">
        <v>43793</v>
      </c>
      <c r="E2086" s="13" t="s">
        <v>19</v>
      </c>
      <c r="F2086" s="13" t="s">
        <v>5055</v>
      </c>
      <c r="G2086" s="15" t="str">
        <f>INDEX(Table12[[#This Row],[State]],MATCH(Orders!F2086,Table12[[#This Row],[Customer ID]],0))</f>
        <v>New York</v>
      </c>
      <c r="H2086" s="13" t="s">
        <v>1309</v>
      </c>
      <c r="I2086" s="15">
        <v>3</v>
      </c>
      <c r="J2086" s="13" t="s">
        <v>31</v>
      </c>
      <c r="K2086" s="16">
        <v>14352</v>
      </c>
      <c r="L2086" s="24" t="str">
        <f>IF(Orders!$K2086&lt;=50,"Low",IF(Orders!$K2086&gt;=200000,"High","Medium"))</f>
        <v>Medium</v>
      </c>
    </row>
    <row r="2087" spans="1:12" x14ac:dyDescent="0.35">
      <c r="A2087" s="12">
        <v>682</v>
      </c>
      <c r="B2087" s="17" t="s">
        <v>5054</v>
      </c>
      <c r="C2087" s="18">
        <v>43788</v>
      </c>
      <c r="D2087" s="18">
        <v>43793</v>
      </c>
      <c r="E2087" s="17" t="s">
        <v>19</v>
      </c>
      <c r="F2087" s="17" t="s">
        <v>5055</v>
      </c>
      <c r="G2087" s="19" t="str">
        <f>INDEX(Table12[[#This Row],[State]],MATCH(Orders!F2087,Table12[[#This Row],[Customer ID]],0))</f>
        <v>New York</v>
      </c>
      <c r="H2087" s="17" t="s">
        <v>1411</v>
      </c>
      <c r="I2087" s="19">
        <v>2</v>
      </c>
      <c r="J2087" s="17" t="s">
        <v>31</v>
      </c>
      <c r="K2087" s="10">
        <v>64.959999999999994</v>
      </c>
      <c r="L2087" s="25" t="str">
        <f>IF(Orders!$K2087&lt;=50,"Low",IF(Orders!$K2087&gt;=200000,"High","Medium"))</f>
        <v>Medium</v>
      </c>
    </row>
    <row r="2088" spans="1:12" x14ac:dyDescent="0.35">
      <c r="A2088" s="11">
        <v>683</v>
      </c>
      <c r="B2088" s="13" t="s">
        <v>5054</v>
      </c>
      <c r="C2088" s="14">
        <v>43788</v>
      </c>
      <c r="D2088" s="14">
        <v>43793</v>
      </c>
      <c r="E2088" s="13" t="s">
        <v>19</v>
      </c>
      <c r="F2088" s="13" t="s">
        <v>5055</v>
      </c>
      <c r="G2088" s="15" t="str">
        <f>INDEX(Table12[[#This Row],[State]],MATCH(Orders!F2088,Table12[[#This Row],[Customer ID]],0))</f>
        <v>New York</v>
      </c>
      <c r="H2088" s="13" t="s">
        <v>4332</v>
      </c>
      <c r="I2088" s="15">
        <v>4</v>
      </c>
      <c r="J2088" s="13" t="s">
        <v>31</v>
      </c>
      <c r="K2088" s="16">
        <v>68.599999999999994</v>
      </c>
      <c r="L2088" s="24" t="str">
        <f>IF(Orders!$K2088&lt;=50,"Low",IF(Orders!$K2088&gt;=200000,"High","Medium"))</f>
        <v>Medium</v>
      </c>
    </row>
    <row r="2089" spans="1:12" x14ac:dyDescent="0.35">
      <c r="A2089" s="12">
        <v>1106</v>
      </c>
      <c r="B2089" s="17" t="s">
        <v>5057</v>
      </c>
      <c r="C2089" s="18">
        <v>43788</v>
      </c>
      <c r="D2089" s="18">
        <v>43793</v>
      </c>
      <c r="E2089" s="17" t="s">
        <v>19</v>
      </c>
      <c r="F2089" s="17" t="s">
        <v>232</v>
      </c>
      <c r="G2089" s="19" t="str">
        <f>INDEX(Table12[[#This Row],[State]],MATCH(Orders!F2089,Table12[[#This Row],[Customer ID]],0))</f>
        <v>Texas</v>
      </c>
      <c r="H2089" s="17" t="s">
        <v>4270</v>
      </c>
      <c r="I2089" s="19">
        <v>6</v>
      </c>
      <c r="J2089" s="17" t="s">
        <v>70</v>
      </c>
      <c r="K2089" s="10">
        <v>100704</v>
      </c>
      <c r="L2089" s="25" t="str">
        <f>IF(Orders!$K2089&lt;=50,"Low",IF(Orders!$K2089&gt;=200000,"High","Medium"))</f>
        <v>Medium</v>
      </c>
    </row>
    <row r="2090" spans="1:12" x14ac:dyDescent="0.35">
      <c r="A2090" s="11">
        <v>1107</v>
      </c>
      <c r="B2090" s="13" t="s">
        <v>5057</v>
      </c>
      <c r="C2090" s="14">
        <v>43788</v>
      </c>
      <c r="D2090" s="14">
        <v>43793</v>
      </c>
      <c r="E2090" s="13" t="s">
        <v>19</v>
      </c>
      <c r="F2090" s="13" t="s">
        <v>232</v>
      </c>
      <c r="G2090" s="15" t="str">
        <f>INDEX(Table12[[#This Row],[State]],MATCH(Orders!F2090,Table12[[#This Row],[Customer ID]],0))</f>
        <v>Texas</v>
      </c>
      <c r="H2090" s="13" t="s">
        <v>1595</v>
      </c>
      <c r="I2090" s="15">
        <v>2</v>
      </c>
      <c r="J2090" s="13" t="s">
        <v>31</v>
      </c>
      <c r="K2090" s="16">
        <v>2328</v>
      </c>
      <c r="L2090" s="24" t="str">
        <f>IF(Orders!$K2090&lt;=50,"Low",IF(Orders!$K2090&gt;=200000,"High","Medium"))</f>
        <v>Medium</v>
      </c>
    </row>
    <row r="2091" spans="1:12" x14ac:dyDescent="0.35">
      <c r="A2091" s="12">
        <v>1108</v>
      </c>
      <c r="B2091" s="17" t="s">
        <v>5057</v>
      </c>
      <c r="C2091" s="18">
        <v>43788</v>
      </c>
      <c r="D2091" s="18">
        <v>43793</v>
      </c>
      <c r="E2091" s="17" t="s">
        <v>19</v>
      </c>
      <c r="F2091" s="17" t="s">
        <v>232</v>
      </c>
      <c r="G2091" s="19" t="str">
        <f>INDEX(Table12[[#This Row],[State]],MATCH(Orders!F2091,Table12[[#This Row],[Customer ID]],0))</f>
        <v>Texas</v>
      </c>
      <c r="H2091" s="17" t="s">
        <v>344</v>
      </c>
      <c r="I2091" s="19">
        <v>5</v>
      </c>
      <c r="J2091" s="17" t="s">
        <v>70</v>
      </c>
      <c r="K2091" s="10">
        <v>10.78</v>
      </c>
      <c r="L2091" s="25" t="str">
        <f>IF(Orders!$K2091&lt;=50,"Low",IF(Orders!$K2091&gt;=200000,"High","Medium"))</f>
        <v>Low</v>
      </c>
    </row>
    <row r="2092" spans="1:12" x14ac:dyDescent="0.35">
      <c r="A2092" s="11">
        <v>1109</v>
      </c>
      <c r="B2092" s="13" t="s">
        <v>5057</v>
      </c>
      <c r="C2092" s="14">
        <v>43788</v>
      </c>
      <c r="D2092" s="14">
        <v>43793</v>
      </c>
      <c r="E2092" s="13" t="s">
        <v>19</v>
      </c>
      <c r="F2092" s="13" t="s">
        <v>232</v>
      </c>
      <c r="G2092" s="15" t="str">
        <f>INDEX(Table12[[#This Row],[State]],MATCH(Orders!F2092,Table12[[#This Row],[Customer ID]],0))</f>
        <v>Texas</v>
      </c>
      <c r="H2092" s="13" t="s">
        <v>722</v>
      </c>
      <c r="I2092" s="15">
        <v>12</v>
      </c>
      <c r="J2092" s="13" t="s">
        <v>31</v>
      </c>
      <c r="K2092" s="16">
        <v>58368</v>
      </c>
      <c r="L2092" s="24" t="str">
        <f>IF(Orders!$K2092&lt;=50,"Low",IF(Orders!$K2092&gt;=200000,"High","Medium"))</f>
        <v>Medium</v>
      </c>
    </row>
    <row r="2093" spans="1:12" x14ac:dyDescent="0.35">
      <c r="A2093" s="12">
        <v>1110</v>
      </c>
      <c r="B2093" s="17" t="s">
        <v>5057</v>
      </c>
      <c r="C2093" s="18">
        <v>43788</v>
      </c>
      <c r="D2093" s="18">
        <v>43793</v>
      </c>
      <c r="E2093" s="17" t="s">
        <v>19</v>
      </c>
      <c r="F2093" s="17" t="s">
        <v>232</v>
      </c>
      <c r="G2093" s="19" t="str">
        <f>INDEX(Table12[[#This Row],[State]],MATCH(Orders!F2093,Table12[[#This Row],[Customer ID]],0))</f>
        <v>Texas</v>
      </c>
      <c r="H2093" s="17" t="s">
        <v>5058</v>
      </c>
      <c r="I2093" s="19">
        <v>3</v>
      </c>
      <c r="J2093" s="17" t="s">
        <v>31</v>
      </c>
      <c r="K2093" s="10">
        <v>40968</v>
      </c>
      <c r="L2093" s="25" t="str">
        <f>IF(Orders!$K2093&lt;=50,"Low",IF(Orders!$K2093&gt;=200000,"High","Medium"))</f>
        <v>Medium</v>
      </c>
    </row>
    <row r="2094" spans="1:12" x14ac:dyDescent="0.35">
      <c r="A2094" s="11">
        <v>1111</v>
      </c>
      <c r="B2094" s="13" t="s">
        <v>5057</v>
      </c>
      <c r="C2094" s="14">
        <v>43788</v>
      </c>
      <c r="D2094" s="14">
        <v>43793</v>
      </c>
      <c r="E2094" s="13" t="s">
        <v>19</v>
      </c>
      <c r="F2094" s="13" t="s">
        <v>232</v>
      </c>
      <c r="G2094" s="15" t="str">
        <f>INDEX(Table12[[#This Row],[State]],MATCH(Orders!F2094,Table12[[#This Row],[Customer ID]],0))</f>
        <v>Texas</v>
      </c>
      <c r="H2094" s="13" t="s">
        <v>3184</v>
      </c>
      <c r="I2094" s="15">
        <v>5</v>
      </c>
      <c r="J2094" s="13" t="s">
        <v>31</v>
      </c>
      <c r="K2094" s="16">
        <v>71.959999999999994</v>
      </c>
      <c r="L2094" s="24" t="str">
        <f>IF(Orders!$K2094&lt;=50,"Low",IF(Orders!$K2094&gt;=200000,"High","Medium"))</f>
        <v>Medium</v>
      </c>
    </row>
    <row r="2095" spans="1:12" x14ac:dyDescent="0.35">
      <c r="A2095" s="12">
        <v>1112</v>
      </c>
      <c r="B2095" s="17" t="s">
        <v>5057</v>
      </c>
      <c r="C2095" s="18">
        <v>43788</v>
      </c>
      <c r="D2095" s="18">
        <v>43793</v>
      </c>
      <c r="E2095" s="17" t="s">
        <v>19</v>
      </c>
      <c r="F2095" s="17" t="s">
        <v>232</v>
      </c>
      <c r="G2095" s="19" t="str">
        <f>INDEX(Table12[[#This Row],[State]],MATCH(Orders!F2095,Table12[[#This Row],[Customer ID]],0))</f>
        <v>Texas</v>
      </c>
      <c r="H2095" s="17" t="s">
        <v>4335</v>
      </c>
      <c r="I2095" s="19">
        <v>2</v>
      </c>
      <c r="J2095" s="17" t="s">
        <v>36</v>
      </c>
      <c r="K2095" s="10">
        <v>10368</v>
      </c>
      <c r="L2095" s="25" t="str">
        <f>IF(Orders!$K2095&lt;=50,"Low",IF(Orders!$K2095&gt;=200000,"High","Medium"))</f>
        <v>Medium</v>
      </c>
    </row>
    <row r="2096" spans="1:12" x14ac:dyDescent="0.35">
      <c r="A2096" s="11">
        <v>1113</v>
      </c>
      <c r="B2096" s="13" t="s">
        <v>5057</v>
      </c>
      <c r="C2096" s="14">
        <v>43788</v>
      </c>
      <c r="D2096" s="14">
        <v>43793</v>
      </c>
      <c r="E2096" s="13" t="s">
        <v>19</v>
      </c>
      <c r="F2096" s="13" t="s">
        <v>232</v>
      </c>
      <c r="G2096" s="15" t="str">
        <f>INDEX(Table12[[#This Row],[State]],MATCH(Orders!F2096,Table12[[#This Row],[Customer ID]],0))</f>
        <v>Texas</v>
      </c>
      <c r="H2096" s="13" t="s">
        <v>2421</v>
      </c>
      <c r="I2096" s="15">
        <v>2</v>
      </c>
      <c r="J2096" s="13" t="s">
        <v>36</v>
      </c>
      <c r="K2096" s="16">
        <v>1192</v>
      </c>
      <c r="L2096" s="24" t="str">
        <f>IF(Orders!$K2096&lt;=50,"Low",IF(Orders!$K2096&gt;=200000,"High","Medium"))</f>
        <v>Medium</v>
      </c>
    </row>
    <row r="2097" spans="1:12" x14ac:dyDescent="0.35">
      <c r="A2097" s="12">
        <v>1475</v>
      </c>
      <c r="B2097" s="17" t="s">
        <v>5060</v>
      </c>
      <c r="C2097" s="18">
        <v>43788</v>
      </c>
      <c r="D2097" s="18">
        <v>43794</v>
      </c>
      <c r="E2097" s="17" t="s">
        <v>19</v>
      </c>
      <c r="F2097" s="17" t="s">
        <v>4239</v>
      </c>
      <c r="G2097" s="19" t="str">
        <f>INDEX(Table12[[#This Row],[State]],MATCH(Orders!F2097,Table12[[#This Row],[Customer ID]],0))</f>
        <v>New York</v>
      </c>
      <c r="H2097" s="17" t="s">
        <v>5062</v>
      </c>
      <c r="I2097" s="19">
        <v>6</v>
      </c>
      <c r="J2097" s="17" t="s">
        <v>31</v>
      </c>
      <c r="K2097" s="10">
        <v>17.28</v>
      </c>
      <c r="L2097" s="25" t="str">
        <f>IF(Orders!$K2097&lt;=50,"Low",IF(Orders!$K2097&gt;=200000,"High","Medium"))</f>
        <v>Low</v>
      </c>
    </row>
    <row r="2098" spans="1:12" x14ac:dyDescent="0.35">
      <c r="A2098" s="11">
        <v>1476</v>
      </c>
      <c r="B2098" s="13" t="s">
        <v>5060</v>
      </c>
      <c r="C2098" s="14">
        <v>43788</v>
      </c>
      <c r="D2098" s="14">
        <v>43794</v>
      </c>
      <c r="E2098" s="13" t="s">
        <v>19</v>
      </c>
      <c r="F2098" s="13" t="s">
        <v>4239</v>
      </c>
      <c r="G2098" s="15" t="str">
        <f>INDEX(Table12[[#This Row],[State]],MATCH(Orders!F2098,Table12[[#This Row],[Customer ID]],0))</f>
        <v>New York</v>
      </c>
      <c r="H2098" s="13" t="s">
        <v>1256</v>
      </c>
      <c r="I2098" s="15">
        <v>3</v>
      </c>
      <c r="J2098" s="13" t="s">
        <v>70</v>
      </c>
      <c r="K2098" s="16">
        <v>17712</v>
      </c>
      <c r="L2098" s="24" t="str">
        <f>IF(Orders!$K2098&lt;=50,"Low",IF(Orders!$K2098&gt;=200000,"High","Medium"))</f>
        <v>Medium</v>
      </c>
    </row>
    <row r="2099" spans="1:12" x14ac:dyDescent="0.35">
      <c r="A2099" s="12">
        <v>5236</v>
      </c>
      <c r="B2099" s="17" t="s">
        <v>5064</v>
      </c>
      <c r="C2099" s="18">
        <v>43788</v>
      </c>
      <c r="D2099" s="18">
        <v>43791</v>
      </c>
      <c r="E2099" s="17" t="s">
        <v>38</v>
      </c>
      <c r="F2099" s="17" t="s">
        <v>4405</v>
      </c>
      <c r="G2099" s="19" t="str">
        <f>INDEX(Table12[[#This Row],[State]],MATCH(Orders!F2099,Table12[[#This Row],[Customer ID]],0))</f>
        <v>Indiana</v>
      </c>
      <c r="H2099" s="17" t="s">
        <v>5066</v>
      </c>
      <c r="I2099" s="19">
        <v>3</v>
      </c>
      <c r="J2099" s="17" t="s">
        <v>36</v>
      </c>
      <c r="K2099" s="10">
        <v>54.96</v>
      </c>
      <c r="L2099" s="25" t="str">
        <f>IF(Orders!$K2099&lt;=50,"Low",IF(Orders!$K2099&gt;=200000,"High","Medium"))</f>
        <v>Medium</v>
      </c>
    </row>
    <row r="2100" spans="1:12" x14ac:dyDescent="0.35">
      <c r="A2100" s="11">
        <v>6029</v>
      </c>
      <c r="B2100" s="13" t="s">
        <v>5068</v>
      </c>
      <c r="C2100" s="14">
        <v>43788</v>
      </c>
      <c r="D2100" s="14">
        <v>43790</v>
      </c>
      <c r="E2100" s="13" t="s">
        <v>38</v>
      </c>
      <c r="F2100" s="13" t="s">
        <v>982</v>
      </c>
      <c r="G2100" s="15" t="str">
        <f>INDEX(Table12[[#This Row],[State]],MATCH(Orders!F2100,Table12[[#This Row],[Customer ID]],0))</f>
        <v>North Carolina</v>
      </c>
      <c r="H2100" s="13" t="s">
        <v>5069</v>
      </c>
      <c r="I2100" s="15">
        <v>2</v>
      </c>
      <c r="J2100" s="13" t="s">
        <v>36</v>
      </c>
      <c r="K2100" s="16">
        <v>18.48</v>
      </c>
      <c r="L2100" s="24" t="str">
        <f>IF(Orders!$K2100&lt;=50,"Low",IF(Orders!$K2100&gt;=200000,"High","Medium"))</f>
        <v>Low</v>
      </c>
    </row>
    <row r="2101" spans="1:12" x14ac:dyDescent="0.35">
      <c r="A2101" s="12">
        <v>8323</v>
      </c>
      <c r="B2101" s="17" t="s">
        <v>5071</v>
      </c>
      <c r="C2101" s="18">
        <v>43788</v>
      </c>
      <c r="D2101" s="18">
        <v>43794</v>
      </c>
      <c r="E2101" s="17" t="s">
        <v>19</v>
      </c>
      <c r="F2101" s="17" t="s">
        <v>1884</v>
      </c>
      <c r="G2101" s="19" t="str">
        <f>INDEX(Table12[[#This Row],[State]],MATCH(Orders!F2101,Table12[[#This Row],[Customer ID]],0))</f>
        <v>New York</v>
      </c>
      <c r="H2101" s="17" t="s">
        <v>2883</v>
      </c>
      <c r="I2101" s="19">
        <v>2</v>
      </c>
      <c r="J2101" s="17" t="s">
        <v>31</v>
      </c>
      <c r="K2101" s="10">
        <v>8.74</v>
      </c>
      <c r="L2101" s="25" t="str">
        <f>IF(Orders!$K2101&lt;=50,"Low",IF(Orders!$K2101&gt;=200000,"High","Medium"))</f>
        <v>Low</v>
      </c>
    </row>
    <row r="2102" spans="1:12" x14ac:dyDescent="0.35">
      <c r="A2102" s="11">
        <v>8324</v>
      </c>
      <c r="B2102" s="13" t="s">
        <v>5071</v>
      </c>
      <c r="C2102" s="14">
        <v>43788</v>
      </c>
      <c r="D2102" s="14">
        <v>43794</v>
      </c>
      <c r="E2102" s="13" t="s">
        <v>19</v>
      </c>
      <c r="F2102" s="13" t="s">
        <v>1884</v>
      </c>
      <c r="G2102" s="15" t="str">
        <f>INDEX(Table12[[#This Row],[State]],MATCH(Orders!F2102,Table12[[#This Row],[Customer ID]],0))</f>
        <v>New York</v>
      </c>
      <c r="H2102" s="13" t="s">
        <v>4554</v>
      </c>
      <c r="I2102" s="15">
        <v>5</v>
      </c>
      <c r="J2102" s="13" t="s">
        <v>31</v>
      </c>
      <c r="K2102" s="16">
        <v>44.75</v>
      </c>
      <c r="L2102" s="24" t="str">
        <f>IF(Orders!$K2102&lt;=50,"Low",IF(Orders!$K2102&gt;=200000,"High","Medium"))</f>
        <v>Low</v>
      </c>
    </row>
    <row r="2103" spans="1:12" x14ac:dyDescent="0.35">
      <c r="A2103" s="12">
        <v>9466</v>
      </c>
      <c r="B2103" s="17" t="s">
        <v>5072</v>
      </c>
      <c r="C2103" s="18">
        <v>43788</v>
      </c>
      <c r="D2103" s="18">
        <v>43792</v>
      </c>
      <c r="E2103" s="17" t="s">
        <v>19</v>
      </c>
      <c r="F2103" s="17" t="s">
        <v>5073</v>
      </c>
      <c r="G2103" s="19" t="str">
        <f>INDEX(Table12[[#This Row],[State]],MATCH(Orders!F2103,Table12[[#This Row],[Customer ID]],0))</f>
        <v>Washington</v>
      </c>
      <c r="H2103" s="17" t="s">
        <v>5075</v>
      </c>
      <c r="I2103" s="19">
        <v>2</v>
      </c>
      <c r="J2103" s="17" t="s">
        <v>31</v>
      </c>
      <c r="K2103" s="10">
        <v>31.96</v>
      </c>
      <c r="L2103" s="25" t="str">
        <f>IF(Orders!$K2103&lt;=50,"Low",IF(Orders!$K2103&gt;=200000,"High","Medium"))</f>
        <v>Low</v>
      </c>
    </row>
    <row r="2104" spans="1:12" x14ac:dyDescent="0.35">
      <c r="A2104" s="11">
        <v>159</v>
      </c>
      <c r="B2104" s="13" t="s">
        <v>5077</v>
      </c>
      <c r="C2104" s="14">
        <v>43789</v>
      </c>
      <c r="D2104" s="14">
        <v>43793</v>
      </c>
      <c r="E2104" s="13" t="s">
        <v>19</v>
      </c>
      <c r="F2104" s="13" t="s">
        <v>3157</v>
      </c>
      <c r="G2104" s="15" t="str">
        <f>INDEX(Table12[[#This Row],[State]],MATCH(Orders!F2104,Table12[[#This Row],[Customer ID]],0))</f>
        <v>Oklahoma</v>
      </c>
      <c r="H2104" s="13" t="s">
        <v>2129</v>
      </c>
      <c r="I2104" s="15">
        <v>2</v>
      </c>
      <c r="J2104" s="13" t="s">
        <v>36</v>
      </c>
      <c r="K2104" s="16">
        <v>14.62</v>
      </c>
      <c r="L2104" s="24" t="str">
        <f>IF(Orders!$K2104&lt;=50,"Low",IF(Orders!$K2104&gt;=200000,"High","Medium"))</f>
        <v>Low</v>
      </c>
    </row>
    <row r="2105" spans="1:12" x14ac:dyDescent="0.35">
      <c r="A2105" s="12">
        <v>160</v>
      </c>
      <c r="B2105" s="17" t="s">
        <v>5077</v>
      </c>
      <c r="C2105" s="18">
        <v>43789</v>
      </c>
      <c r="D2105" s="18">
        <v>43793</v>
      </c>
      <c r="E2105" s="17" t="s">
        <v>19</v>
      </c>
      <c r="F2105" s="17" t="s">
        <v>3157</v>
      </c>
      <c r="G2105" s="19" t="str">
        <f>INDEX(Table12[[#This Row],[State]],MATCH(Orders!F2105,Table12[[#This Row],[Customer ID]],0))</f>
        <v>Oklahoma</v>
      </c>
      <c r="H2105" s="17" t="s">
        <v>5079</v>
      </c>
      <c r="I2105" s="19">
        <v>7</v>
      </c>
      <c r="J2105" s="17" t="s">
        <v>70</v>
      </c>
      <c r="K2105" s="10">
        <v>944.93</v>
      </c>
      <c r="L2105" s="25" t="str">
        <f>IF(Orders!$K2105&lt;=50,"Low",IF(Orders!$K2105&gt;=200000,"High","Medium"))</f>
        <v>Medium</v>
      </c>
    </row>
    <row r="2106" spans="1:12" x14ac:dyDescent="0.35">
      <c r="A2106" s="11">
        <v>290</v>
      </c>
      <c r="B2106" s="13" t="s">
        <v>5081</v>
      </c>
      <c r="C2106" s="14">
        <v>43789</v>
      </c>
      <c r="D2106" s="14">
        <v>43793</v>
      </c>
      <c r="E2106" s="13" t="s">
        <v>94</v>
      </c>
      <c r="F2106" s="13" t="s">
        <v>2924</v>
      </c>
      <c r="G2106" s="15" t="str">
        <f>INDEX(Table12[[#This Row],[State]],MATCH(Orders!F2106,Table12[[#This Row],[Customer ID]],0))</f>
        <v>Ohio</v>
      </c>
      <c r="H2106" s="13" t="s">
        <v>3622</v>
      </c>
      <c r="I2106" s="15">
        <v>7</v>
      </c>
      <c r="J2106" s="13" t="s">
        <v>36</v>
      </c>
      <c r="K2106" s="16">
        <v>19096</v>
      </c>
      <c r="L2106" s="24" t="str">
        <f>IF(Orders!$K2106&lt;=50,"Low",IF(Orders!$K2106&gt;=200000,"High","Medium"))</f>
        <v>Medium</v>
      </c>
    </row>
    <row r="2107" spans="1:12" x14ac:dyDescent="0.35">
      <c r="A2107" s="12">
        <v>291</v>
      </c>
      <c r="B2107" s="17" t="s">
        <v>5081</v>
      </c>
      <c r="C2107" s="18">
        <v>43789</v>
      </c>
      <c r="D2107" s="18">
        <v>43793</v>
      </c>
      <c r="E2107" s="17" t="s">
        <v>94</v>
      </c>
      <c r="F2107" s="17" t="s">
        <v>2924</v>
      </c>
      <c r="G2107" s="19" t="str">
        <f>INDEX(Table12[[#This Row],[State]],MATCH(Orders!F2107,Table12[[#This Row],[Customer ID]],0))</f>
        <v>Ohio</v>
      </c>
      <c r="H2107" s="17" t="s">
        <v>368</v>
      </c>
      <c r="I2107" s="19">
        <v>8</v>
      </c>
      <c r="J2107" s="17" t="s">
        <v>36</v>
      </c>
      <c r="K2107" s="10">
        <v>18496</v>
      </c>
      <c r="L2107" s="25" t="str">
        <f>IF(Orders!$K2107&lt;=50,"Low",IF(Orders!$K2107&gt;=200000,"High","Medium"))</f>
        <v>Medium</v>
      </c>
    </row>
    <row r="2108" spans="1:12" x14ac:dyDescent="0.35">
      <c r="A2108" s="11">
        <v>292</v>
      </c>
      <c r="B2108" s="13" t="s">
        <v>5081</v>
      </c>
      <c r="C2108" s="14">
        <v>43789</v>
      </c>
      <c r="D2108" s="14">
        <v>43793</v>
      </c>
      <c r="E2108" s="13" t="s">
        <v>94</v>
      </c>
      <c r="F2108" s="13" t="s">
        <v>2924</v>
      </c>
      <c r="G2108" s="15" t="str">
        <f>INDEX(Table12[[#This Row],[State]],MATCH(Orders!F2108,Table12[[#This Row],[Customer ID]],0))</f>
        <v>Ohio</v>
      </c>
      <c r="H2108" s="13" t="s">
        <v>4866</v>
      </c>
      <c r="I2108" s="15">
        <v>2</v>
      </c>
      <c r="J2108" s="13" t="s">
        <v>36</v>
      </c>
      <c r="K2108" s="16">
        <v>255984</v>
      </c>
      <c r="L2108" s="24" t="str">
        <f>IF(Orders!$K2108&lt;=50,"Low",IF(Orders!$K2108&gt;=200000,"High","Medium"))</f>
        <v>High</v>
      </c>
    </row>
    <row r="2109" spans="1:12" x14ac:dyDescent="0.35">
      <c r="A2109" s="12">
        <v>293</v>
      </c>
      <c r="B2109" s="17" t="s">
        <v>5081</v>
      </c>
      <c r="C2109" s="18">
        <v>43789</v>
      </c>
      <c r="D2109" s="18">
        <v>43793</v>
      </c>
      <c r="E2109" s="17" t="s">
        <v>94</v>
      </c>
      <c r="F2109" s="17" t="s">
        <v>2924</v>
      </c>
      <c r="G2109" s="19" t="str">
        <f>INDEX(Table12[[#This Row],[State]],MATCH(Orders!F2109,Table12[[#This Row],[Customer ID]],0))</f>
        <v>Ohio</v>
      </c>
      <c r="H2109" s="17" t="s">
        <v>27</v>
      </c>
      <c r="I2109" s="19">
        <v>3</v>
      </c>
      <c r="J2109" s="17" t="s">
        <v>70</v>
      </c>
      <c r="K2109" s="10">
        <v>86.97</v>
      </c>
      <c r="L2109" s="25" t="str">
        <f>IF(Orders!$K2109&lt;=50,"Low",IF(Orders!$K2109&gt;=200000,"High","Medium"))</f>
        <v>Medium</v>
      </c>
    </row>
    <row r="2110" spans="1:12" x14ac:dyDescent="0.35">
      <c r="A2110" s="11">
        <v>1034</v>
      </c>
      <c r="B2110" s="13" t="s">
        <v>5082</v>
      </c>
      <c r="C2110" s="14">
        <v>43789</v>
      </c>
      <c r="D2110" s="14">
        <v>43791</v>
      </c>
      <c r="E2110" s="13" t="s">
        <v>38</v>
      </c>
      <c r="F2110" s="13" t="s">
        <v>5083</v>
      </c>
      <c r="G2110" s="15" t="str">
        <f>INDEX(Table12[[#This Row],[State]],MATCH(Orders!F2110,Table12[[#This Row],[Customer ID]],0))</f>
        <v>Ohio</v>
      </c>
      <c r="H2110" s="13" t="s">
        <v>5085</v>
      </c>
      <c r="I2110" s="15">
        <v>3</v>
      </c>
      <c r="J2110" s="13" t="s">
        <v>31</v>
      </c>
      <c r="K2110" s="16">
        <v>15696</v>
      </c>
      <c r="L2110" s="24" t="str">
        <f>IF(Orders!$K2110&lt;=50,"Low",IF(Orders!$K2110&gt;=200000,"High","Medium"))</f>
        <v>Medium</v>
      </c>
    </row>
    <row r="2111" spans="1:12" x14ac:dyDescent="0.35">
      <c r="A2111" s="12">
        <v>1035</v>
      </c>
      <c r="B2111" s="17" t="s">
        <v>5082</v>
      </c>
      <c r="C2111" s="18">
        <v>43789</v>
      </c>
      <c r="D2111" s="18">
        <v>43791</v>
      </c>
      <c r="E2111" s="17" t="s">
        <v>38</v>
      </c>
      <c r="F2111" s="17" t="s">
        <v>5083</v>
      </c>
      <c r="G2111" s="19" t="str">
        <f>INDEX(Table12[[#This Row],[State]],MATCH(Orders!F2111,Table12[[#This Row],[Customer ID]],0))</f>
        <v>Ohio</v>
      </c>
      <c r="H2111" s="17" t="s">
        <v>5087</v>
      </c>
      <c r="I2111" s="19">
        <v>2</v>
      </c>
      <c r="J2111" s="17" t="s">
        <v>36</v>
      </c>
      <c r="K2111" s="10">
        <v>2628</v>
      </c>
      <c r="L2111" s="25" t="str">
        <f>IF(Orders!$K2111&lt;=50,"Low",IF(Orders!$K2111&gt;=200000,"High","Medium"))</f>
        <v>Medium</v>
      </c>
    </row>
    <row r="2112" spans="1:12" x14ac:dyDescent="0.35">
      <c r="A2112" s="11">
        <v>1036</v>
      </c>
      <c r="B2112" s="13" t="s">
        <v>5082</v>
      </c>
      <c r="C2112" s="14">
        <v>43789</v>
      </c>
      <c r="D2112" s="14">
        <v>43791</v>
      </c>
      <c r="E2112" s="13" t="s">
        <v>38</v>
      </c>
      <c r="F2112" s="13" t="s">
        <v>5083</v>
      </c>
      <c r="G2112" s="15" t="str">
        <f>INDEX(Table12[[#This Row],[State]],MATCH(Orders!F2112,Table12[[#This Row],[Customer ID]],0))</f>
        <v>Ohio</v>
      </c>
      <c r="H2112" s="13" t="s">
        <v>5089</v>
      </c>
      <c r="I2112" s="15">
        <v>3</v>
      </c>
      <c r="J2112" s="13" t="s">
        <v>70</v>
      </c>
      <c r="K2112" s="16">
        <v>14427</v>
      </c>
      <c r="L2112" s="24" t="str">
        <f>IF(Orders!$K2112&lt;=50,"Low",IF(Orders!$K2112&gt;=200000,"High","Medium"))</f>
        <v>Medium</v>
      </c>
    </row>
    <row r="2113" spans="1:12" x14ac:dyDescent="0.35">
      <c r="A2113" s="12">
        <v>3239</v>
      </c>
      <c r="B2113" s="17" t="s">
        <v>5091</v>
      </c>
      <c r="C2113" s="18">
        <v>43789</v>
      </c>
      <c r="D2113" s="18">
        <v>43796</v>
      </c>
      <c r="E2113" s="17" t="s">
        <v>19</v>
      </c>
      <c r="F2113" s="17" t="s">
        <v>5092</v>
      </c>
      <c r="G2113" s="19" t="str">
        <f>INDEX(Table12[[#This Row],[State]],MATCH(Orders!F2113,Table12[[#This Row],[Customer ID]],0))</f>
        <v>Texas</v>
      </c>
      <c r="H2113" s="17" t="s">
        <v>4943</v>
      </c>
      <c r="I2113" s="19">
        <v>5</v>
      </c>
      <c r="J2113" s="17" t="s">
        <v>31</v>
      </c>
      <c r="K2113" s="10">
        <v>318.43</v>
      </c>
      <c r="L2113" s="25" t="str">
        <f>IF(Orders!$K2113&lt;=50,"Low",IF(Orders!$K2113&gt;=200000,"High","Medium"))</f>
        <v>Medium</v>
      </c>
    </row>
    <row r="2114" spans="1:12" x14ac:dyDescent="0.35">
      <c r="A2114" s="11">
        <v>3240</v>
      </c>
      <c r="B2114" s="13" t="s">
        <v>5091</v>
      </c>
      <c r="C2114" s="14">
        <v>43789</v>
      </c>
      <c r="D2114" s="14">
        <v>43796</v>
      </c>
      <c r="E2114" s="13" t="s">
        <v>19</v>
      </c>
      <c r="F2114" s="13" t="s">
        <v>5092</v>
      </c>
      <c r="G2114" s="15" t="str">
        <f>INDEX(Table12[[#This Row],[State]],MATCH(Orders!F2114,Table12[[#This Row],[Customer ID]],0))</f>
        <v>Texas</v>
      </c>
      <c r="H2114" s="13" t="s">
        <v>4444</v>
      </c>
      <c r="I2114" s="15">
        <v>7</v>
      </c>
      <c r="J2114" s="13" t="s">
        <v>36</v>
      </c>
      <c r="K2114" s="16">
        <v>122.92</v>
      </c>
      <c r="L2114" s="24" t="str">
        <f>IF(Orders!$K2114&lt;=50,"Low",IF(Orders!$K2114&gt;=200000,"High","Medium"))</f>
        <v>Medium</v>
      </c>
    </row>
    <row r="2115" spans="1:12" x14ac:dyDescent="0.35">
      <c r="A2115" s="12">
        <v>3241</v>
      </c>
      <c r="B2115" s="17" t="s">
        <v>5091</v>
      </c>
      <c r="C2115" s="18">
        <v>43789</v>
      </c>
      <c r="D2115" s="18">
        <v>43796</v>
      </c>
      <c r="E2115" s="17" t="s">
        <v>19</v>
      </c>
      <c r="F2115" s="17" t="s">
        <v>5092</v>
      </c>
      <c r="G2115" s="19" t="str">
        <f>INDEX(Table12[[#This Row],[State]],MATCH(Orders!F2115,Table12[[#This Row],[Customer ID]],0))</f>
        <v>Texas</v>
      </c>
      <c r="H2115" s="17" t="s">
        <v>1696</v>
      </c>
      <c r="I2115" s="19">
        <v>3</v>
      </c>
      <c r="J2115" s="17" t="s">
        <v>70</v>
      </c>
      <c r="K2115" s="10">
        <v>7068</v>
      </c>
      <c r="L2115" s="25" t="str">
        <f>IF(Orders!$K2115&lt;=50,"Low",IF(Orders!$K2115&gt;=200000,"High","Medium"))</f>
        <v>Medium</v>
      </c>
    </row>
    <row r="2116" spans="1:12" x14ac:dyDescent="0.35">
      <c r="A2116" s="11">
        <v>4407</v>
      </c>
      <c r="B2116" s="13" t="s">
        <v>5094</v>
      </c>
      <c r="C2116" s="14">
        <v>43789</v>
      </c>
      <c r="D2116" s="14">
        <v>43794</v>
      </c>
      <c r="E2116" s="13" t="s">
        <v>19</v>
      </c>
      <c r="F2116" s="13" t="s">
        <v>5095</v>
      </c>
      <c r="G2116" s="15" t="str">
        <f>INDEX(Table12[[#This Row],[State]],MATCH(Orders!F2116,Table12[[#This Row],[Customer ID]],0))</f>
        <v>Indiana</v>
      </c>
      <c r="H2116" s="13" t="s">
        <v>5097</v>
      </c>
      <c r="I2116" s="15">
        <v>2</v>
      </c>
      <c r="J2116" s="13" t="s">
        <v>31</v>
      </c>
      <c r="K2116" s="16">
        <v>9.08</v>
      </c>
      <c r="L2116" s="24" t="str">
        <f>IF(Orders!$K2116&lt;=50,"Low",IF(Orders!$K2116&gt;=200000,"High","Medium"))</f>
        <v>Low</v>
      </c>
    </row>
    <row r="2117" spans="1:12" x14ac:dyDescent="0.35">
      <c r="A2117" s="12">
        <v>4408</v>
      </c>
      <c r="B2117" s="17" t="s">
        <v>5094</v>
      </c>
      <c r="C2117" s="18">
        <v>43789</v>
      </c>
      <c r="D2117" s="18">
        <v>43794</v>
      </c>
      <c r="E2117" s="17" t="s">
        <v>19</v>
      </c>
      <c r="F2117" s="17" t="s">
        <v>5095</v>
      </c>
      <c r="G2117" s="19" t="str">
        <f>INDEX(Table12[[#This Row],[State]],MATCH(Orders!F2117,Table12[[#This Row],[Customer ID]],0))</f>
        <v>Indiana</v>
      </c>
      <c r="H2117" s="17" t="s">
        <v>1643</v>
      </c>
      <c r="I2117" s="19">
        <v>3</v>
      </c>
      <c r="J2117" s="17" t="s">
        <v>36</v>
      </c>
      <c r="K2117" s="10">
        <v>314.55</v>
      </c>
      <c r="L2117" s="25" t="str">
        <f>IF(Orders!$K2117&lt;=50,"Low",IF(Orders!$K2117&gt;=200000,"High","Medium"))</f>
        <v>Medium</v>
      </c>
    </row>
    <row r="2118" spans="1:12" x14ac:dyDescent="0.35">
      <c r="A2118" s="11">
        <v>4409</v>
      </c>
      <c r="B2118" s="13" t="s">
        <v>5094</v>
      </c>
      <c r="C2118" s="14">
        <v>43789</v>
      </c>
      <c r="D2118" s="14">
        <v>43794</v>
      </c>
      <c r="E2118" s="13" t="s">
        <v>19</v>
      </c>
      <c r="F2118" s="13" t="s">
        <v>5095</v>
      </c>
      <c r="G2118" s="15" t="str">
        <f>INDEX(Table12[[#This Row],[State]],MATCH(Orders!F2118,Table12[[#This Row],[Customer ID]],0))</f>
        <v>Indiana</v>
      </c>
      <c r="H2118" s="13" t="s">
        <v>2199</v>
      </c>
      <c r="I2118" s="15">
        <v>1</v>
      </c>
      <c r="J2118" s="13" t="s">
        <v>36</v>
      </c>
      <c r="K2118" s="16">
        <v>4.91</v>
      </c>
      <c r="L2118" s="24" t="str">
        <f>IF(Orders!$K2118&lt;=50,"Low",IF(Orders!$K2118&gt;=200000,"High","Medium"))</f>
        <v>Low</v>
      </c>
    </row>
    <row r="2119" spans="1:12" x14ac:dyDescent="0.35">
      <c r="A2119" s="12">
        <v>5366</v>
      </c>
      <c r="B2119" s="17" t="s">
        <v>5099</v>
      </c>
      <c r="C2119" s="18">
        <v>43789</v>
      </c>
      <c r="D2119" s="18">
        <v>43793</v>
      </c>
      <c r="E2119" s="17" t="s">
        <v>19</v>
      </c>
      <c r="F2119" s="17" t="s">
        <v>1277</v>
      </c>
      <c r="G2119" s="19" t="str">
        <f>INDEX(Table12[[#This Row],[State]],MATCH(Orders!F2119,Table12[[#This Row],[Customer ID]],0))</f>
        <v>Texas</v>
      </c>
      <c r="H2119" s="17" t="s">
        <v>2704</v>
      </c>
      <c r="I2119" s="19">
        <v>1</v>
      </c>
      <c r="J2119" s="17" t="s">
        <v>36</v>
      </c>
      <c r="K2119" s="10">
        <v>151192</v>
      </c>
      <c r="L2119" s="25" t="str">
        <f>IF(Orders!$K2119&lt;=50,"Low",IF(Orders!$K2119&gt;=200000,"High","Medium"))</f>
        <v>Medium</v>
      </c>
    </row>
    <row r="2120" spans="1:12" x14ac:dyDescent="0.35">
      <c r="A2120" s="11">
        <v>5398</v>
      </c>
      <c r="B2120" s="13" t="s">
        <v>5100</v>
      </c>
      <c r="C2120" s="14">
        <v>43789</v>
      </c>
      <c r="D2120" s="14">
        <v>43796</v>
      </c>
      <c r="E2120" s="13" t="s">
        <v>19</v>
      </c>
      <c r="F2120" s="13" t="s">
        <v>5101</v>
      </c>
      <c r="G2120" s="15" t="str">
        <f>INDEX(Table12[[#This Row],[State]],MATCH(Orders!F2120,Table12[[#This Row],[Customer ID]],0))</f>
        <v>California</v>
      </c>
      <c r="H2120" s="13" t="s">
        <v>5103</v>
      </c>
      <c r="I2120" s="15">
        <v>12</v>
      </c>
      <c r="J2120" s="13" t="s">
        <v>31</v>
      </c>
      <c r="K2120" s="16">
        <v>39</v>
      </c>
      <c r="L2120" s="24" t="str">
        <f>IF(Orders!$K2120&lt;=50,"Low",IF(Orders!$K2120&gt;=200000,"High","Medium"))</f>
        <v>Low</v>
      </c>
    </row>
    <row r="2121" spans="1:12" x14ac:dyDescent="0.35">
      <c r="A2121" s="12">
        <v>5479</v>
      </c>
      <c r="B2121" s="17" t="s">
        <v>5105</v>
      </c>
      <c r="C2121" s="18">
        <v>43789</v>
      </c>
      <c r="D2121" s="18">
        <v>43793</v>
      </c>
      <c r="E2121" s="17" t="s">
        <v>19</v>
      </c>
      <c r="F2121" s="17" t="s">
        <v>5106</v>
      </c>
      <c r="G2121" s="19" t="str">
        <f>INDEX(Table12[[#This Row],[State]],MATCH(Orders!F2121,Table12[[#This Row],[Customer ID]],0))</f>
        <v>Delaware</v>
      </c>
      <c r="H2121" s="17" t="s">
        <v>5108</v>
      </c>
      <c r="I2121" s="19">
        <v>3</v>
      </c>
      <c r="J2121" s="17" t="s">
        <v>70</v>
      </c>
      <c r="K2121" s="10">
        <v>128.4</v>
      </c>
      <c r="L2121" s="25" t="str">
        <f>IF(Orders!$K2121&lt;=50,"Low",IF(Orders!$K2121&gt;=200000,"High","Medium"))</f>
        <v>Medium</v>
      </c>
    </row>
    <row r="2122" spans="1:12" x14ac:dyDescent="0.35">
      <c r="A2122" s="11">
        <v>6492</v>
      </c>
      <c r="B2122" s="13" t="s">
        <v>5110</v>
      </c>
      <c r="C2122" s="14">
        <v>43789</v>
      </c>
      <c r="D2122" s="14">
        <v>43794</v>
      </c>
      <c r="E2122" s="13" t="s">
        <v>19</v>
      </c>
      <c r="F2122" s="13" t="s">
        <v>5111</v>
      </c>
      <c r="G2122" s="15" t="str">
        <f>INDEX(Table12[[#This Row],[State]],MATCH(Orders!F2122,Table12[[#This Row],[Customer ID]],0))</f>
        <v>Florida</v>
      </c>
      <c r="H2122" s="13" t="s">
        <v>2899</v>
      </c>
      <c r="I2122" s="15">
        <v>2</v>
      </c>
      <c r="J2122" s="13" t="s">
        <v>70</v>
      </c>
      <c r="K2122" s="16">
        <v>289568</v>
      </c>
      <c r="L2122" s="24" t="str">
        <f>IF(Orders!$K2122&lt;=50,"Low",IF(Orders!$K2122&gt;=200000,"High","Medium"))</f>
        <v>High</v>
      </c>
    </row>
    <row r="2123" spans="1:12" x14ac:dyDescent="0.35">
      <c r="A2123" s="12">
        <v>6493</v>
      </c>
      <c r="B2123" s="17" t="s">
        <v>5110</v>
      </c>
      <c r="C2123" s="18">
        <v>43789</v>
      </c>
      <c r="D2123" s="18">
        <v>43794</v>
      </c>
      <c r="E2123" s="17" t="s">
        <v>19</v>
      </c>
      <c r="F2123" s="17" t="s">
        <v>5111</v>
      </c>
      <c r="G2123" s="19" t="str">
        <f>INDEX(Table12[[#This Row],[State]],MATCH(Orders!F2123,Table12[[#This Row],[Customer ID]],0))</f>
        <v>Florida</v>
      </c>
      <c r="H2123" s="17" t="s">
        <v>5114</v>
      </c>
      <c r="I2123" s="19">
        <v>5</v>
      </c>
      <c r="J2123" s="17" t="s">
        <v>36</v>
      </c>
      <c r="K2123" s="10">
        <v>39.72</v>
      </c>
      <c r="L2123" s="25" t="str">
        <f>IF(Orders!$K2123&lt;=50,"Low",IF(Orders!$K2123&gt;=200000,"High","Medium"))</f>
        <v>Low</v>
      </c>
    </row>
    <row r="2124" spans="1:12" x14ac:dyDescent="0.35">
      <c r="A2124" s="11">
        <v>6494</v>
      </c>
      <c r="B2124" s="13" t="s">
        <v>5110</v>
      </c>
      <c r="C2124" s="14">
        <v>43789</v>
      </c>
      <c r="D2124" s="14">
        <v>43794</v>
      </c>
      <c r="E2124" s="13" t="s">
        <v>19</v>
      </c>
      <c r="F2124" s="13" t="s">
        <v>5111</v>
      </c>
      <c r="G2124" s="15" t="str">
        <f>INDEX(Table12[[#This Row],[State]],MATCH(Orders!F2124,Table12[[#This Row],[Customer ID]],0))</f>
        <v>Florida</v>
      </c>
      <c r="H2124" s="13" t="s">
        <v>5039</v>
      </c>
      <c r="I2124" s="15">
        <v>4</v>
      </c>
      <c r="J2124" s="13" t="s">
        <v>31</v>
      </c>
      <c r="K2124" s="16">
        <v>244768</v>
      </c>
      <c r="L2124" s="24" t="str">
        <f>IF(Orders!$K2124&lt;=50,"Low",IF(Orders!$K2124&gt;=200000,"High","Medium"))</f>
        <v>High</v>
      </c>
    </row>
    <row r="2125" spans="1:12" x14ac:dyDescent="0.35">
      <c r="A2125" s="12">
        <v>6835</v>
      </c>
      <c r="B2125" s="17" t="s">
        <v>5116</v>
      </c>
      <c r="C2125" s="18">
        <v>43789</v>
      </c>
      <c r="D2125" s="18">
        <v>43793</v>
      </c>
      <c r="E2125" s="17" t="s">
        <v>19</v>
      </c>
      <c r="F2125" s="17" t="s">
        <v>20</v>
      </c>
      <c r="G2125" s="19" t="str">
        <f>INDEX(Table12[[#This Row],[State]],MATCH(Orders!F2125,Table12[[#This Row],[Customer ID]],0))</f>
        <v>California</v>
      </c>
      <c r="H2125" s="17" t="s">
        <v>3370</v>
      </c>
      <c r="I2125" s="19">
        <v>2</v>
      </c>
      <c r="J2125" s="17" t="s">
        <v>36</v>
      </c>
      <c r="K2125" s="10">
        <v>27.88</v>
      </c>
      <c r="L2125" s="25" t="str">
        <f>IF(Orders!$K2125&lt;=50,"Low",IF(Orders!$K2125&gt;=200000,"High","Medium"))</f>
        <v>Low</v>
      </c>
    </row>
    <row r="2126" spans="1:12" x14ac:dyDescent="0.35">
      <c r="A2126" s="11">
        <v>3033</v>
      </c>
      <c r="B2126" s="13" t="s">
        <v>5118</v>
      </c>
      <c r="C2126" s="14">
        <v>43790</v>
      </c>
      <c r="D2126" s="14">
        <v>43795</v>
      </c>
      <c r="E2126" s="13" t="s">
        <v>19</v>
      </c>
      <c r="F2126" s="13" t="s">
        <v>1362</v>
      </c>
      <c r="G2126" s="15" t="str">
        <f>INDEX(Table12[[#This Row],[State]],MATCH(Orders!F2126,Table12[[#This Row],[Customer ID]],0))</f>
        <v>Oregon</v>
      </c>
      <c r="H2126" s="13" t="s">
        <v>2327</v>
      </c>
      <c r="I2126" s="15">
        <v>4</v>
      </c>
      <c r="J2126" s="13" t="s">
        <v>36</v>
      </c>
      <c r="K2126" s="16">
        <v>195136</v>
      </c>
      <c r="L2126" s="24" t="str">
        <f>IF(Orders!$K2126&lt;=50,"Low",IF(Orders!$K2126&gt;=200000,"High","Medium"))</f>
        <v>Medium</v>
      </c>
    </row>
    <row r="2127" spans="1:12" x14ac:dyDescent="0.35">
      <c r="A2127" s="12">
        <v>3522</v>
      </c>
      <c r="B2127" s="17" t="s">
        <v>5119</v>
      </c>
      <c r="C2127" s="18">
        <v>43790</v>
      </c>
      <c r="D2127" s="18">
        <v>43794</v>
      </c>
      <c r="E2127" s="17" t="s">
        <v>94</v>
      </c>
      <c r="F2127" s="17" t="s">
        <v>2709</v>
      </c>
      <c r="G2127" s="19" t="str">
        <f>INDEX(Table12[[#This Row],[State]],MATCH(Orders!F2127,Table12[[#This Row],[Customer ID]],0))</f>
        <v>Iowa</v>
      </c>
      <c r="H2127" s="17" t="s">
        <v>5120</v>
      </c>
      <c r="I2127" s="19">
        <v>7</v>
      </c>
      <c r="J2127" s="17" t="s">
        <v>31</v>
      </c>
      <c r="K2127" s="10">
        <v>40.46</v>
      </c>
      <c r="L2127" s="25" t="str">
        <f>IF(Orders!$K2127&lt;=50,"Low",IF(Orders!$K2127&gt;=200000,"High","Medium"))</f>
        <v>Low</v>
      </c>
    </row>
    <row r="2128" spans="1:12" x14ac:dyDescent="0.35">
      <c r="A2128" s="11">
        <v>3523</v>
      </c>
      <c r="B2128" s="13" t="s">
        <v>5119</v>
      </c>
      <c r="C2128" s="14">
        <v>43790</v>
      </c>
      <c r="D2128" s="14">
        <v>43794</v>
      </c>
      <c r="E2128" s="13" t="s">
        <v>94</v>
      </c>
      <c r="F2128" s="13" t="s">
        <v>2709</v>
      </c>
      <c r="G2128" s="15" t="str">
        <f>INDEX(Table12[[#This Row],[State]],MATCH(Orders!F2128,Table12[[#This Row],[Customer ID]],0))</f>
        <v>Iowa</v>
      </c>
      <c r="H2128" s="13" t="s">
        <v>3004</v>
      </c>
      <c r="I2128" s="15">
        <v>3</v>
      </c>
      <c r="J2128" s="13" t="s">
        <v>31</v>
      </c>
      <c r="K2128" s="16">
        <v>404.94</v>
      </c>
      <c r="L2128" s="24" t="str">
        <f>IF(Orders!$K2128&lt;=50,"Low",IF(Orders!$K2128&gt;=200000,"High","Medium"))</f>
        <v>Medium</v>
      </c>
    </row>
    <row r="2129" spans="1:12" x14ac:dyDescent="0.35">
      <c r="A2129" s="12">
        <v>4824</v>
      </c>
      <c r="B2129" s="17" t="s">
        <v>5122</v>
      </c>
      <c r="C2129" s="18">
        <v>43790</v>
      </c>
      <c r="D2129" s="18">
        <v>43795</v>
      </c>
      <c r="E2129" s="17" t="s">
        <v>19</v>
      </c>
      <c r="F2129" s="17" t="s">
        <v>2474</v>
      </c>
      <c r="G2129" s="19" t="str">
        <f>INDEX(Table12[[#This Row],[State]],MATCH(Orders!F2129,Table12[[#This Row],[Customer ID]],0))</f>
        <v>Ohio</v>
      </c>
      <c r="H2129" s="17" t="s">
        <v>5123</v>
      </c>
      <c r="I2129" s="19">
        <v>7</v>
      </c>
      <c r="J2129" s="17" t="s">
        <v>70</v>
      </c>
      <c r="K2129" s="10">
        <v>30345</v>
      </c>
      <c r="L2129" s="25" t="str">
        <f>IF(Orders!$K2129&lt;=50,"Low",IF(Orders!$K2129&gt;=200000,"High","Medium"))</f>
        <v>Medium</v>
      </c>
    </row>
    <row r="2130" spans="1:12" x14ac:dyDescent="0.35">
      <c r="A2130" s="11">
        <v>4825</v>
      </c>
      <c r="B2130" s="13" t="s">
        <v>5122</v>
      </c>
      <c r="C2130" s="14">
        <v>43790</v>
      </c>
      <c r="D2130" s="14">
        <v>43795</v>
      </c>
      <c r="E2130" s="13" t="s">
        <v>19</v>
      </c>
      <c r="F2130" s="13" t="s">
        <v>2474</v>
      </c>
      <c r="G2130" s="15" t="str">
        <f>INDEX(Table12[[#This Row],[State]],MATCH(Orders!F2130,Table12[[#This Row],[Customer ID]],0))</f>
        <v>Ohio</v>
      </c>
      <c r="H2130" s="13" t="s">
        <v>1279</v>
      </c>
      <c r="I2130" s="15">
        <v>3</v>
      </c>
      <c r="J2130" s="13" t="s">
        <v>36</v>
      </c>
      <c r="K2130" s="16">
        <v>127554</v>
      </c>
      <c r="L2130" s="24" t="str">
        <f>IF(Orders!$K2130&lt;=50,"Low",IF(Orders!$K2130&gt;=200000,"High","Medium"))</f>
        <v>Medium</v>
      </c>
    </row>
    <row r="2131" spans="1:12" x14ac:dyDescent="0.35">
      <c r="A2131" s="12">
        <v>4826</v>
      </c>
      <c r="B2131" s="17" t="s">
        <v>5122</v>
      </c>
      <c r="C2131" s="18">
        <v>43790</v>
      </c>
      <c r="D2131" s="18">
        <v>43795</v>
      </c>
      <c r="E2131" s="17" t="s">
        <v>19</v>
      </c>
      <c r="F2131" s="17" t="s">
        <v>2474</v>
      </c>
      <c r="G2131" s="19" t="str">
        <f>INDEX(Table12[[#This Row],[State]],MATCH(Orders!F2131,Table12[[#This Row],[Customer ID]],0))</f>
        <v>Ohio</v>
      </c>
      <c r="H2131" s="17" t="s">
        <v>1875</v>
      </c>
      <c r="I2131" s="19">
        <v>3</v>
      </c>
      <c r="J2131" s="17" t="s">
        <v>31</v>
      </c>
      <c r="K2131" s="10">
        <v>77952</v>
      </c>
      <c r="L2131" s="25" t="str">
        <f>IF(Orders!$K2131&lt;=50,"Low",IF(Orders!$K2131&gt;=200000,"High","Medium"))</f>
        <v>Medium</v>
      </c>
    </row>
    <row r="2132" spans="1:12" x14ac:dyDescent="0.35">
      <c r="A2132" s="11">
        <v>5891</v>
      </c>
      <c r="B2132" s="13" t="s">
        <v>5125</v>
      </c>
      <c r="C2132" s="14">
        <v>43790</v>
      </c>
      <c r="D2132" s="14">
        <v>43795</v>
      </c>
      <c r="E2132" s="13" t="s">
        <v>19</v>
      </c>
      <c r="F2132" s="13" t="s">
        <v>2021</v>
      </c>
      <c r="G2132" s="15" t="str">
        <f>INDEX(Table12[[#This Row],[State]],MATCH(Orders!F2132,Table12[[#This Row],[Customer ID]],0))</f>
        <v>Illinois</v>
      </c>
      <c r="H2132" s="13" t="s">
        <v>2303</v>
      </c>
      <c r="I2132" s="15">
        <v>1</v>
      </c>
      <c r="J2132" s="13" t="s">
        <v>70</v>
      </c>
      <c r="K2132" s="16">
        <v>38432</v>
      </c>
      <c r="L2132" s="24" t="str">
        <f>IF(Orders!$K2132&lt;=50,"Low",IF(Orders!$K2132&gt;=200000,"High","Medium"))</f>
        <v>Medium</v>
      </c>
    </row>
    <row r="2133" spans="1:12" x14ac:dyDescent="0.35">
      <c r="A2133" s="12">
        <v>5892</v>
      </c>
      <c r="B2133" s="17" t="s">
        <v>5125</v>
      </c>
      <c r="C2133" s="18">
        <v>43790</v>
      </c>
      <c r="D2133" s="18">
        <v>43795</v>
      </c>
      <c r="E2133" s="17" t="s">
        <v>19</v>
      </c>
      <c r="F2133" s="17" t="s">
        <v>2021</v>
      </c>
      <c r="G2133" s="19" t="str">
        <f>INDEX(Table12[[#This Row],[State]],MATCH(Orders!F2133,Table12[[#This Row],[Customer ID]],0))</f>
        <v>Illinois</v>
      </c>
      <c r="H2133" s="17" t="s">
        <v>3945</v>
      </c>
      <c r="I2133" s="19">
        <v>2</v>
      </c>
      <c r="J2133" s="17" t="s">
        <v>31</v>
      </c>
      <c r="K2133" s="10">
        <v>21568</v>
      </c>
      <c r="L2133" s="25" t="str">
        <f>IF(Orders!$K2133&lt;=50,"Low",IF(Orders!$K2133&gt;=200000,"High","Medium"))</f>
        <v>Medium</v>
      </c>
    </row>
    <row r="2134" spans="1:12" x14ac:dyDescent="0.35">
      <c r="A2134" s="11">
        <v>5893</v>
      </c>
      <c r="B2134" s="13" t="s">
        <v>5125</v>
      </c>
      <c r="C2134" s="14">
        <v>43790</v>
      </c>
      <c r="D2134" s="14">
        <v>43795</v>
      </c>
      <c r="E2134" s="13" t="s">
        <v>19</v>
      </c>
      <c r="F2134" s="13" t="s">
        <v>2021</v>
      </c>
      <c r="G2134" s="15" t="str">
        <f>INDEX(Table12[[#This Row],[State]],MATCH(Orders!F2134,Table12[[#This Row],[Customer ID]],0))</f>
        <v>Illinois</v>
      </c>
      <c r="H2134" s="13" t="s">
        <v>5126</v>
      </c>
      <c r="I2134" s="15">
        <v>3</v>
      </c>
      <c r="J2134" s="13" t="s">
        <v>36</v>
      </c>
      <c r="K2134" s="16">
        <v>81576</v>
      </c>
      <c r="L2134" s="24" t="str">
        <f>IF(Orders!$K2134&lt;=50,"Low",IF(Orders!$K2134&gt;=200000,"High","Medium"))</f>
        <v>Medium</v>
      </c>
    </row>
    <row r="2135" spans="1:12" x14ac:dyDescent="0.35">
      <c r="A2135" s="12">
        <v>5983</v>
      </c>
      <c r="B2135" s="17" t="s">
        <v>5128</v>
      </c>
      <c r="C2135" s="18">
        <v>43790</v>
      </c>
      <c r="D2135" s="18">
        <v>43797</v>
      </c>
      <c r="E2135" s="17" t="s">
        <v>19</v>
      </c>
      <c r="F2135" s="17" t="s">
        <v>2691</v>
      </c>
      <c r="G2135" s="19" t="str">
        <f>INDEX(Table12[[#This Row],[State]],MATCH(Orders!F2135,Table12[[#This Row],[Customer ID]],0))</f>
        <v>New York</v>
      </c>
      <c r="H2135" s="17" t="s">
        <v>2616</v>
      </c>
      <c r="I2135" s="19">
        <v>2</v>
      </c>
      <c r="J2135" s="17" t="s">
        <v>36</v>
      </c>
      <c r="K2135" s="10">
        <v>12.96</v>
      </c>
      <c r="L2135" s="25" t="str">
        <f>IF(Orders!$K2135&lt;=50,"Low",IF(Orders!$K2135&gt;=200000,"High","Medium"))</f>
        <v>Low</v>
      </c>
    </row>
    <row r="2136" spans="1:12" x14ac:dyDescent="0.35">
      <c r="A2136" s="11">
        <v>6371</v>
      </c>
      <c r="B2136" s="13" t="s">
        <v>5129</v>
      </c>
      <c r="C2136" s="14">
        <v>43790</v>
      </c>
      <c r="D2136" s="14">
        <v>43790</v>
      </c>
      <c r="E2136" s="13" t="s">
        <v>208</v>
      </c>
      <c r="F2136" s="13" t="s">
        <v>1562</v>
      </c>
      <c r="G2136" s="15" t="str">
        <f>INDEX(Table12[[#This Row],[State]],MATCH(Orders!F2136,Table12[[#This Row],[Customer ID]],0))</f>
        <v>New York</v>
      </c>
      <c r="H2136" s="13" t="s">
        <v>5130</v>
      </c>
      <c r="I2136" s="15">
        <v>2</v>
      </c>
      <c r="J2136" s="13" t="s">
        <v>31</v>
      </c>
      <c r="K2136" s="16">
        <v>113568</v>
      </c>
      <c r="L2136" s="24" t="str">
        <f>IF(Orders!$K2136&lt;=50,"Low",IF(Orders!$K2136&gt;=200000,"High","Medium"))</f>
        <v>Medium</v>
      </c>
    </row>
    <row r="2137" spans="1:12" x14ac:dyDescent="0.35">
      <c r="A2137" s="12">
        <v>9216</v>
      </c>
      <c r="B2137" s="17" t="s">
        <v>5132</v>
      </c>
      <c r="C2137" s="18">
        <v>43790</v>
      </c>
      <c r="D2137" s="18">
        <v>43795</v>
      </c>
      <c r="E2137" s="17" t="s">
        <v>19</v>
      </c>
      <c r="F2137" s="17" t="s">
        <v>2077</v>
      </c>
      <c r="G2137" s="19" t="str">
        <f>INDEX(Table12[[#This Row],[State]],MATCH(Orders!F2137,Table12[[#This Row],[Customer ID]],0))</f>
        <v>California</v>
      </c>
      <c r="H2137" s="17" t="s">
        <v>1975</v>
      </c>
      <c r="I2137" s="19">
        <v>5</v>
      </c>
      <c r="J2137" s="17" t="s">
        <v>36</v>
      </c>
      <c r="K2137" s="10">
        <v>32.4</v>
      </c>
      <c r="L2137" s="25" t="str">
        <f>IF(Orders!$K2137&lt;=50,"Low",IF(Orders!$K2137&gt;=200000,"High","Medium"))</f>
        <v>Low</v>
      </c>
    </row>
    <row r="2138" spans="1:12" x14ac:dyDescent="0.35">
      <c r="A2138" s="11">
        <v>1288</v>
      </c>
      <c r="B2138" s="13" t="s">
        <v>5133</v>
      </c>
      <c r="C2138" s="14">
        <v>43791</v>
      </c>
      <c r="D2138" s="14">
        <v>43795</v>
      </c>
      <c r="E2138" s="13" t="s">
        <v>19</v>
      </c>
      <c r="F2138" s="13" t="s">
        <v>334</v>
      </c>
      <c r="G2138" s="15" t="str">
        <f>INDEX(Table12[[#This Row],[State]],MATCH(Orders!F2138,Table12[[#This Row],[Customer ID]],0))</f>
        <v>New York</v>
      </c>
      <c r="H2138" s="13" t="s">
        <v>5134</v>
      </c>
      <c r="I2138" s="15">
        <v>2</v>
      </c>
      <c r="J2138" s="13" t="s">
        <v>70</v>
      </c>
      <c r="K2138" s="16">
        <v>39.880000000000003</v>
      </c>
      <c r="L2138" s="24" t="str">
        <f>IF(Orders!$K2138&lt;=50,"Low",IF(Orders!$K2138&gt;=200000,"High","Medium"))</f>
        <v>Low</v>
      </c>
    </row>
    <row r="2139" spans="1:12" x14ac:dyDescent="0.35">
      <c r="A2139" s="12">
        <v>1289</v>
      </c>
      <c r="B2139" s="17" t="s">
        <v>5133</v>
      </c>
      <c r="C2139" s="18">
        <v>43791</v>
      </c>
      <c r="D2139" s="18">
        <v>43795</v>
      </c>
      <c r="E2139" s="17" t="s">
        <v>19</v>
      </c>
      <c r="F2139" s="17" t="s">
        <v>334</v>
      </c>
      <c r="G2139" s="19" t="str">
        <f>INDEX(Table12[[#This Row],[State]],MATCH(Orders!F2139,Table12[[#This Row],[Customer ID]],0))</f>
        <v>New York</v>
      </c>
      <c r="H2139" s="17" t="s">
        <v>5136</v>
      </c>
      <c r="I2139" s="19">
        <v>4</v>
      </c>
      <c r="J2139" s="17" t="s">
        <v>70</v>
      </c>
      <c r="K2139" s="10">
        <v>12192</v>
      </c>
      <c r="L2139" s="25" t="str">
        <f>IF(Orders!$K2139&lt;=50,"Low",IF(Orders!$K2139&gt;=200000,"High","Medium"))</f>
        <v>Medium</v>
      </c>
    </row>
    <row r="2140" spans="1:12" x14ac:dyDescent="0.35">
      <c r="A2140" s="11">
        <v>1290</v>
      </c>
      <c r="B2140" s="13" t="s">
        <v>5133</v>
      </c>
      <c r="C2140" s="14">
        <v>43791</v>
      </c>
      <c r="D2140" s="14">
        <v>43795</v>
      </c>
      <c r="E2140" s="13" t="s">
        <v>19</v>
      </c>
      <c r="F2140" s="13" t="s">
        <v>334</v>
      </c>
      <c r="G2140" s="15" t="str">
        <f>INDEX(Table12[[#This Row],[State]],MATCH(Orders!F2140,Table12[[#This Row],[Customer ID]],0))</f>
        <v>New York</v>
      </c>
      <c r="H2140" s="13" t="s">
        <v>2254</v>
      </c>
      <c r="I2140" s="15">
        <v>3</v>
      </c>
      <c r="J2140" s="13" t="s">
        <v>31</v>
      </c>
      <c r="K2140" s="16">
        <v>20.82</v>
      </c>
      <c r="L2140" s="24" t="str">
        <f>IF(Orders!$K2140&lt;=50,"Low",IF(Orders!$K2140&gt;=200000,"High","Medium"))</f>
        <v>Low</v>
      </c>
    </row>
    <row r="2141" spans="1:12" x14ac:dyDescent="0.35">
      <c r="A2141" s="12">
        <v>2774</v>
      </c>
      <c r="B2141" s="17" t="s">
        <v>5138</v>
      </c>
      <c r="C2141" s="18">
        <v>43791</v>
      </c>
      <c r="D2141" s="18">
        <v>43795</v>
      </c>
      <c r="E2141" s="17" t="s">
        <v>19</v>
      </c>
      <c r="F2141" s="17" t="s">
        <v>5139</v>
      </c>
      <c r="G2141" s="19" t="str">
        <f>INDEX(Table12[[#This Row],[State]],MATCH(Orders!F2141,Table12[[#This Row],[Customer ID]],0))</f>
        <v>Michigan</v>
      </c>
      <c r="H2141" s="17" t="s">
        <v>2016</v>
      </c>
      <c r="I2141" s="19">
        <v>3</v>
      </c>
      <c r="J2141" s="17" t="s">
        <v>70</v>
      </c>
      <c r="K2141" s="10">
        <v>49.44</v>
      </c>
      <c r="L2141" s="25" t="str">
        <f>IF(Orders!$K2141&lt;=50,"Low",IF(Orders!$K2141&gt;=200000,"High","Medium"))</f>
        <v>Low</v>
      </c>
    </row>
    <row r="2142" spans="1:12" x14ac:dyDescent="0.35">
      <c r="A2142" s="11">
        <v>6083</v>
      </c>
      <c r="B2142" s="13" t="s">
        <v>5141</v>
      </c>
      <c r="C2142" s="14">
        <v>43791</v>
      </c>
      <c r="D2142" s="14">
        <v>43796</v>
      </c>
      <c r="E2142" s="13" t="s">
        <v>19</v>
      </c>
      <c r="F2142" s="13" t="s">
        <v>4661</v>
      </c>
      <c r="G2142" s="15" t="str">
        <f>INDEX(Table12[[#This Row],[State]],MATCH(Orders!F2142,Table12[[#This Row],[Customer ID]],0))</f>
        <v>Texas</v>
      </c>
      <c r="H2142" s="13" t="s">
        <v>1773</v>
      </c>
      <c r="I2142" s="15">
        <v>6</v>
      </c>
      <c r="J2142" s="13" t="s">
        <v>70</v>
      </c>
      <c r="K2142" s="16">
        <v>6216</v>
      </c>
      <c r="L2142" s="24" t="str">
        <f>IF(Orders!$K2142&lt;=50,"Low",IF(Orders!$K2142&gt;=200000,"High","Medium"))</f>
        <v>Medium</v>
      </c>
    </row>
    <row r="2143" spans="1:12" x14ac:dyDescent="0.35">
      <c r="A2143" s="12">
        <v>6084</v>
      </c>
      <c r="B2143" s="17" t="s">
        <v>5141</v>
      </c>
      <c r="C2143" s="18">
        <v>43791</v>
      </c>
      <c r="D2143" s="18">
        <v>43796</v>
      </c>
      <c r="E2143" s="17" t="s">
        <v>19</v>
      </c>
      <c r="F2143" s="17" t="s">
        <v>4661</v>
      </c>
      <c r="G2143" s="19" t="str">
        <f>INDEX(Table12[[#This Row],[State]],MATCH(Orders!F2143,Table12[[#This Row],[Customer ID]],0))</f>
        <v>Texas</v>
      </c>
      <c r="H2143" s="17" t="s">
        <v>4213</v>
      </c>
      <c r="I2143" s="19">
        <v>9</v>
      </c>
      <c r="J2143" s="17" t="s">
        <v>31</v>
      </c>
      <c r="K2143" s="10">
        <v>23616</v>
      </c>
      <c r="L2143" s="25" t="str">
        <f>IF(Orders!$K2143&lt;=50,"Low",IF(Orders!$K2143&gt;=200000,"High","Medium"))</f>
        <v>Medium</v>
      </c>
    </row>
    <row r="2144" spans="1:12" x14ac:dyDescent="0.35">
      <c r="A2144" s="11">
        <v>6085</v>
      </c>
      <c r="B2144" s="13" t="s">
        <v>5141</v>
      </c>
      <c r="C2144" s="14">
        <v>43791</v>
      </c>
      <c r="D2144" s="14">
        <v>43796</v>
      </c>
      <c r="E2144" s="13" t="s">
        <v>19</v>
      </c>
      <c r="F2144" s="13" t="s">
        <v>4661</v>
      </c>
      <c r="G2144" s="15" t="str">
        <f>INDEX(Table12[[#This Row],[State]],MATCH(Orders!F2144,Table12[[#This Row],[Customer ID]],0))</f>
        <v>Texas</v>
      </c>
      <c r="H2144" s="13" t="s">
        <v>5142</v>
      </c>
      <c r="I2144" s="15">
        <v>2</v>
      </c>
      <c r="J2144" s="13" t="s">
        <v>70</v>
      </c>
      <c r="K2144" s="16">
        <v>24032</v>
      </c>
      <c r="L2144" s="24" t="str">
        <f>IF(Orders!$K2144&lt;=50,"Low",IF(Orders!$K2144&gt;=200000,"High","Medium"))</f>
        <v>Medium</v>
      </c>
    </row>
    <row r="2145" spans="1:12" x14ac:dyDescent="0.35">
      <c r="A2145" s="12">
        <v>6086</v>
      </c>
      <c r="B2145" s="17" t="s">
        <v>5141</v>
      </c>
      <c r="C2145" s="18">
        <v>43791</v>
      </c>
      <c r="D2145" s="18">
        <v>43796</v>
      </c>
      <c r="E2145" s="17" t="s">
        <v>19</v>
      </c>
      <c r="F2145" s="17" t="s">
        <v>4661</v>
      </c>
      <c r="G2145" s="19" t="str">
        <f>INDEX(Table12[[#This Row],[State]],MATCH(Orders!F2145,Table12[[#This Row],[Customer ID]],0))</f>
        <v>Texas</v>
      </c>
      <c r="H2145" s="17" t="s">
        <v>3195</v>
      </c>
      <c r="I2145" s="19">
        <v>1</v>
      </c>
      <c r="J2145" s="17" t="s">
        <v>31</v>
      </c>
      <c r="K2145" s="10">
        <v>2088</v>
      </c>
      <c r="L2145" s="25" t="str">
        <f>IF(Orders!$K2145&lt;=50,"Low",IF(Orders!$K2145&gt;=200000,"High","Medium"))</f>
        <v>Medium</v>
      </c>
    </row>
    <row r="2146" spans="1:12" x14ac:dyDescent="0.35">
      <c r="A2146" s="11">
        <v>6087</v>
      </c>
      <c r="B2146" s="13" t="s">
        <v>5141</v>
      </c>
      <c r="C2146" s="14">
        <v>43791</v>
      </c>
      <c r="D2146" s="14">
        <v>43796</v>
      </c>
      <c r="E2146" s="13" t="s">
        <v>19</v>
      </c>
      <c r="F2146" s="13" t="s">
        <v>4661</v>
      </c>
      <c r="G2146" s="15" t="str">
        <f>INDEX(Table12[[#This Row],[State]],MATCH(Orders!F2146,Table12[[#This Row],[Customer ID]],0))</f>
        <v>Texas</v>
      </c>
      <c r="H2146" s="13" t="s">
        <v>5144</v>
      </c>
      <c r="I2146" s="15">
        <v>6</v>
      </c>
      <c r="J2146" s="13" t="s">
        <v>36</v>
      </c>
      <c r="K2146" s="16">
        <v>4488</v>
      </c>
      <c r="L2146" s="24" t="str">
        <f>IF(Orders!$K2146&lt;=50,"Low",IF(Orders!$K2146&gt;=200000,"High","Medium"))</f>
        <v>Medium</v>
      </c>
    </row>
    <row r="2147" spans="1:12" x14ac:dyDescent="0.35">
      <c r="A2147" s="12">
        <v>8080</v>
      </c>
      <c r="B2147" s="17" t="s">
        <v>5146</v>
      </c>
      <c r="C2147" s="18">
        <v>43791</v>
      </c>
      <c r="D2147" s="18">
        <v>43796</v>
      </c>
      <c r="E2147" s="17" t="s">
        <v>19</v>
      </c>
      <c r="F2147" s="17" t="s">
        <v>1758</v>
      </c>
      <c r="G2147" s="19" t="str">
        <f>INDEX(Table12[[#This Row],[State]],MATCH(Orders!F2147,Table12[[#This Row],[Customer ID]],0))</f>
        <v>New York</v>
      </c>
      <c r="H2147" s="17" t="s">
        <v>2875</v>
      </c>
      <c r="I2147" s="19">
        <v>8</v>
      </c>
      <c r="J2147" s="17" t="s">
        <v>31</v>
      </c>
      <c r="K2147" s="10">
        <v>134272</v>
      </c>
      <c r="L2147" s="25" t="str">
        <f>IF(Orders!$K2147&lt;=50,"Low",IF(Orders!$K2147&gt;=200000,"High","Medium"))</f>
        <v>Medium</v>
      </c>
    </row>
    <row r="2148" spans="1:12" x14ac:dyDescent="0.35">
      <c r="A2148" s="11">
        <v>2919</v>
      </c>
      <c r="B2148" s="13" t="s">
        <v>5147</v>
      </c>
      <c r="C2148" s="14">
        <v>43792</v>
      </c>
      <c r="D2148" s="14">
        <v>43792</v>
      </c>
      <c r="E2148" s="13" t="s">
        <v>208</v>
      </c>
      <c r="F2148" s="13" t="s">
        <v>5148</v>
      </c>
      <c r="G2148" s="15" t="str">
        <f>INDEX(Table12[[#This Row],[State]],MATCH(Orders!F2148,Table12[[#This Row],[Customer ID]],0))</f>
        <v>Pennsylvania</v>
      </c>
      <c r="H2148" s="13" t="s">
        <v>3890</v>
      </c>
      <c r="I2148" s="15">
        <v>5</v>
      </c>
      <c r="J2148" s="13" t="s">
        <v>70</v>
      </c>
      <c r="K2148" s="16">
        <v>15.8</v>
      </c>
      <c r="L2148" s="24" t="str">
        <f>IF(Orders!$K2148&lt;=50,"Low",IF(Orders!$K2148&gt;=200000,"High","Medium"))</f>
        <v>Low</v>
      </c>
    </row>
    <row r="2149" spans="1:12" x14ac:dyDescent="0.35">
      <c r="A2149" s="12">
        <v>2920</v>
      </c>
      <c r="B2149" s="17" t="s">
        <v>5147</v>
      </c>
      <c r="C2149" s="18">
        <v>43792</v>
      </c>
      <c r="D2149" s="18">
        <v>43792</v>
      </c>
      <c r="E2149" s="17" t="s">
        <v>208</v>
      </c>
      <c r="F2149" s="17" t="s">
        <v>5148</v>
      </c>
      <c r="G2149" s="19" t="str">
        <f>INDEX(Table12[[#This Row],[State]],MATCH(Orders!F2149,Table12[[#This Row],[Customer ID]],0))</f>
        <v>Pennsylvania</v>
      </c>
      <c r="H2149" s="17" t="s">
        <v>466</v>
      </c>
      <c r="I2149" s="19">
        <v>2</v>
      </c>
      <c r="J2149" s="17" t="s">
        <v>70</v>
      </c>
      <c r="K2149" s="10">
        <v>14368</v>
      </c>
      <c r="L2149" s="25" t="str">
        <f>IF(Orders!$K2149&lt;=50,"Low",IF(Orders!$K2149&gt;=200000,"High","Medium"))</f>
        <v>Medium</v>
      </c>
    </row>
    <row r="2150" spans="1:12" x14ac:dyDescent="0.35">
      <c r="A2150" s="11">
        <v>2921</v>
      </c>
      <c r="B2150" s="13" t="s">
        <v>5147</v>
      </c>
      <c r="C2150" s="14">
        <v>43792</v>
      </c>
      <c r="D2150" s="14">
        <v>43792</v>
      </c>
      <c r="E2150" s="13" t="s">
        <v>208</v>
      </c>
      <c r="F2150" s="13" t="s">
        <v>5148</v>
      </c>
      <c r="G2150" s="15" t="str">
        <f>INDEX(Table12[[#This Row],[State]],MATCH(Orders!F2150,Table12[[#This Row],[Customer ID]],0))</f>
        <v>Pennsylvania</v>
      </c>
      <c r="H2150" s="13" t="s">
        <v>2853</v>
      </c>
      <c r="I2150" s="15">
        <v>7</v>
      </c>
      <c r="J2150" s="13" t="s">
        <v>31</v>
      </c>
      <c r="K2150" s="16">
        <v>70448</v>
      </c>
      <c r="L2150" s="24" t="str">
        <f>IF(Orders!$K2150&lt;=50,"Low",IF(Orders!$K2150&gt;=200000,"High","Medium"))</f>
        <v>Medium</v>
      </c>
    </row>
    <row r="2151" spans="1:12" x14ac:dyDescent="0.35">
      <c r="A2151" s="12">
        <v>1060</v>
      </c>
      <c r="B2151" s="17" t="s">
        <v>5150</v>
      </c>
      <c r="C2151" s="18">
        <v>43793</v>
      </c>
      <c r="D2151" s="18">
        <v>43800</v>
      </c>
      <c r="E2151" s="17" t="s">
        <v>19</v>
      </c>
      <c r="F2151" s="17" t="s">
        <v>5151</v>
      </c>
      <c r="G2151" s="19" t="str">
        <f>INDEX(Table12[[#This Row],[State]],MATCH(Orders!F2151,Table12[[#This Row],[Customer ID]],0))</f>
        <v>Pennsylvania</v>
      </c>
      <c r="H2151" s="17" t="s">
        <v>5153</v>
      </c>
      <c r="I2151" s="19">
        <v>3</v>
      </c>
      <c r="J2151" s="17" t="s">
        <v>70</v>
      </c>
      <c r="K2151" s="10">
        <v>4416</v>
      </c>
      <c r="L2151" s="25" t="str">
        <f>IF(Orders!$K2151&lt;=50,"Low",IF(Orders!$K2151&gt;=200000,"High","Medium"))</f>
        <v>Medium</v>
      </c>
    </row>
    <row r="2152" spans="1:12" x14ac:dyDescent="0.35">
      <c r="A2152" s="11">
        <v>1397</v>
      </c>
      <c r="B2152" s="13" t="s">
        <v>5155</v>
      </c>
      <c r="C2152" s="14">
        <v>43793</v>
      </c>
      <c r="D2152" s="14">
        <v>43795</v>
      </c>
      <c r="E2152" s="13" t="s">
        <v>38</v>
      </c>
      <c r="F2152" s="13" t="s">
        <v>5156</v>
      </c>
      <c r="G2152" s="15" t="str">
        <f>INDEX(Table12[[#This Row],[State]],MATCH(Orders!F2152,Table12[[#This Row],[Customer ID]],0))</f>
        <v>New York</v>
      </c>
      <c r="H2152" s="13" t="s">
        <v>5158</v>
      </c>
      <c r="I2152" s="15">
        <v>4</v>
      </c>
      <c r="J2152" s="13" t="s">
        <v>70</v>
      </c>
      <c r="K2152" s="16">
        <v>17216</v>
      </c>
      <c r="L2152" s="24" t="str">
        <f>IF(Orders!$K2152&lt;=50,"Low",IF(Orders!$K2152&gt;=200000,"High","Medium"))</f>
        <v>Medium</v>
      </c>
    </row>
    <row r="2153" spans="1:12" x14ac:dyDescent="0.35">
      <c r="A2153" s="12">
        <v>1398</v>
      </c>
      <c r="B2153" s="17" t="s">
        <v>5155</v>
      </c>
      <c r="C2153" s="18">
        <v>43793</v>
      </c>
      <c r="D2153" s="18">
        <v>43795</v>
      </c>
      <c r="E2153" s="17" t="s">
        <v>38</v>
      </c>
      <c r="F2153" s="17" t="s">
        <v>5156</v>
      </c>
      <c r="G2153" s="19" t="str">
        <f>INDEX(Table12[[#This Row],[State]],MATCH(Orders!F2153,Table12[[#This Row],[Customer ID]],0))</f>
        <v>New York</v>
      </c>
      <c r="H2153" s="17" t="s">
        <v>2110</v>
      </c>
      <c r="I2153" s="19">
        <v>2</v>
      </c>
      <c r="J2153" s="17" t="s">
        <v>70</v>
      </c>
      <c r="K2153" s="10">
        <v>11.56</v>
      </c>
      <c r="L2153" s="25" t="str">
        <f>IF(Orders!$K2153&lt;=50,"Low",IF(Orders!$K2153&gt;=200000,"High","Medium"))</f>
        <v>Low</v>
      </c>
    </row>
    <row r="2154" spans="1:12" x14ac:dyDescent="0.35">
      <c r="A2154" s="11">
        <v>1399</v>
      </c>
      <c r="B2154" s="13" t="s">
        <v>5155</v>
      </c>
      <c r="C2154" s="14">
        <v>43793</v>
      </c>
      <c r="D2154" s="14">
        <v>43795</v>
      </c>
      <c r="E2154" s="13" t="s">
        <v>38</v>
      </c>
      <c r="F2154" s="13" t="s">
        <v>5156</v>
      </c>
      <c r="G2154" s="15" t="str">
        <f>INDEX(Table12[[#This Row],[State]],MATCH(Orders!F2154,Table12[[#This Row],[Customer ID]],0))</f>
        <v>New York</v>
      </c>
      <c r="H2154" s="13" t="s">
        <v>4621</v>
      </c>
      <c r="I2154" s="15">
        <v>4</v>
      </c>
      <c r="J2154" s="13" t="s">
        <v>36</v>
      </c>
      <c r="K2154" s="16">
        <v>88.4</v>
      </c>
      <c r="L2154" s="24" t="str">
        <f>IF(Orders!$K2154&lt;=50,"Low",IF(Orders!$K2154&gt;=200000,"High","Medium"))</f>
        <v>Medium</v>
      </c>
    </row>
    <row r="2155" spans="1:12" x14ac:dyDescent="0.35">
      <c r="A2155" s="12">
        <v>1400</v>
      </c>
      <c r="B2155" s="17" t="s">
        <v>5155</v>
      </c>
      <c r="C2155" s="18">
        <v>43793</v>
      </c>
      <c r="D2155" s="18">
        <v>43795</v>
      </c>
      <c r="E2155" s="17" t="s">
        <v>38</v>
      </c>
      <c r="F2155" s="17" t="s">
        <v>5156</v>
      </c>
      <c r="G2155" s="19" t="str">
        <f>INDEX(Table12[[#This Row],[State]],MATCH(Orders!F2155,Table12[[#This Row],[Customer ID]],0))</f>
        <v>New York</v>
      </c>
      <c r="H2155" s="17" t="s">
        <v>2397</v>
      </c>
      <c r="I2155" s="19">
        <v>1</v>
      </c>
      <c r="J2155" s="17" t="s">
        <v>70</v>
      </c>
      <c r="K2155" s="10">
        <v>6.48</v>
      </c>
      <c r="L2155" s="25" t="str">
        <f>IF(Orders!$K2155&lt;=50,"Low",IF(Orders!$K2155&gt;=200000,"High","Medium"))</f>
        <v>Low</v>
      </c>
    </row>
    <row r="2156" spans="1:12" x14ac:dyDescent="0.35">
      <c r="A2156" s="11">
        <v>1503</v>
      </c>
      <c r="B2156" s="13" t="s">
        <v>5160</v>
      </c>
      <c r="C2156" s="14">
        <v>43793</v>
      </c>
      <c r="D2156" s="14">
        <v>43800</v>
      </c>
      <c r="E2156" s="13" t="s">
        <v>19</v>
      </c>
      <c r="F2156" s="13" t="s">
        <v>5161</v>
      </c>
      <c r="G2156" s="15" t="str">
        <f>INDEX(Table12[[#This Row],[State]],MATCH(Orders!F2156,Table12[[#This Row],[Customer ID]],0))</f>
        <v>California</v>
      </c>
      <c r="H2156" s="13" t="s">
        <v>4591</v>
      </c>
      <c r="I2156" s="15">
        <v>2</v>
      </c>
      <c r="J2156" s="13" t="s">
        <v>31</v>
      </c>
      <c r="K2156" s="16">
        <v>33.520000000000003</v>
      </c>
      <c r="L2156" s="24" t="str">
        <f>IF(Orders!$K2156&lt;=50,"Low",IF(Orders!$K2156&gt;=200000,"High","Medium"))</f>
        <v>Low</v>
      </c>
    </row>
    <row r="2157" spans="1:12" x14ac:dyDescent="0.35">
      <c r="A2157" s="12">
        <v>1504</v>
      </c>
      <c r="B2157" s="17" t="s">
        <v>5160</v>
      </c>
      <c r="C2157" s="18">
        <v>43793</v>
      </c>
      <c r="D2157" s="18">
        <v>43800</v>
      </c>
      <c r="E2157" s="17" t="s">
        <v>19</v>
      </c>
      <c r="F2157" s="17" t="s">
        <v>5161</v>
      </c>
      <c r="G2157" s="19" t="str">
        <f>INDEX(Table12[[#This Row],[State]],MATCH(Orders!F2157,Table12[[#This Row],[Customer ID]],0))</f>
        <v>California</v>
      </c>
      <c r="H2157" s="17" t="s">
        <v>169</v>
      </c>
      <c r="I2157" s="19">
        <v>2</v>
      </c>
      <c r="J2157" s="17" t="s">
        <v>70</v>
      </c>
      <c r="K2157" s="10">
        <v>9.94</v>
      </c>
      <c r="L2157" s="25" t="str">
        <f>IF(Orders!$K2157&lt;=50,"Low",IF(Orders!$K2157&gt;=200000,"High","Medium"))</f>
        <v>Low</v>
      </c>
    </row>
    <row r="2158" spans="1:12" x14ac:dyDescent="0.35">
      <c r="A2158" s="11">
        <v>1664</v>
      </c>
      <c r="B2158" s="13" t="s">
        <v>5163</v>
      </c>
      <c r="C2158" s="14">
        <v>43793</v>
      </c>
      <c r="D2158" s="14">
        <v>43795</v>
      </c>
      <c r="E2158" s="13" t="s">
        <v>94</v>
      </c>
      <c r="F2158" s="13" t="s">
        <v>5164</v>
      </c>
      <c r="G2158" s="15" t="str">
        <f>INDEX(Table12[[#This Row],[State]],MATCH(Orders!F2158,Table12[[#This Row],[Customer ID]],0))</f>
        <v>Texas</v>
      </c>
      <c r="H2158" s="13" t="s">
        <v>3023</v>
      </c>
      <c r="I2158" s="15">
        <v>5</v>
      </c>
      <c r="J2158" s="13" t="s">
        <v>36</v>
      </c>
      <c r="K2158" s="16">
        <v>41.92</v>
      </c>
      <c r="L2158" s="24" t="str">
        <f>IF(Orders!$K2158&lt;=50,"Low",IF(Orders!$K2158&gt;=200000,"High","Medium"))</f>
        <v>Low</v>
      </c>
    </row>
    <row r="2159" spans="1:12" x14ac:dyDescent="0.35">
      <c r="A2159" s="12">
        <v>1665</v>
      </c>
      <c r="B2159" s="17" t="s">
        <v>5163</v>
      </c>
      <c r="C2159" s="18">
        <v>43793</v>
      </c>
      <c r="D2159" s="18">
        <v>43795</v>
      </c>
      <c r="E2159" s="17" t="s">
        <v>94</v>
      </c>
      <c r="F2159" s="17" t="s">
        <v>5164</v>
      </c>
      <c r="G2159" s="19" t="str">
        <f>INDEX(Table12[[#This Row],[State]],MATCH(Orders!F2159,Table12[[#This Row],[Customer ID]],0))</f>
        <v>Texas</v>
      </c>
      <c r="H2159" s="17" t="s">
        <v>246</v>
      </c>
      <c r="I2159" s="19">
        <v>3</v>
      </c>
      <c r="J2159" s="17" t="s">
        <v>36</v>
      </c>
      <c r="K2159" s="10">
        <v>297576</v>
      </c>
      <c r="L2159" s="25" t="str">
        <f>IF(Orders!$K2159&lt;=50,"Low",IF(Orders!$K2159&gt;=200000,"High","Medium"))</f>
        <v>High</v>
      </c>
    </row>
    <row r="2160" spans="1:12" x14ac:dyDescent="0.35">
      <c r="A2160" s="11">
        <v>1666</v>
      </c>
      <c r="B2160" s="13" t="s">
        <v>5163</v>
      </c>
      <c r="C2160" s="14">
        <v>43793</v>
      </c>
      <c r="D2160" s="14">
        <v>43795</v>
      </c>
      <c r="E2160" s="13" t="s">
        <v>94</v>
      </c>
      <c r="F2160" s="13" t="s">
        <v>5164</v>
      </c>
      <c r="G2160" s="15" t="str">
        <f>INDEX(Table12[[#This Row],[State]],MATCH(Orders!F2160,Table12[[#This Row],[Customer ID]],0))</f>
        <v>Texas</v>
      </c>
      <c r="H2160" s="13" t="s">
        <v>3760</v>
      </c>
      <c r="I2160" s="15">
        <v>3</v>
      </c>
      <c r="J2160" s="13" t="s">
        <v>36</v>
      </c>
      <c r="K2160" s="16">
        <v>4344</v>
      </c>
      <c r="L2160" s="24" t="str">
        <f>IF(Orders!$K2160&lt;=50,"Low",IF(Orders!$K2160&gt;=200000,"High","Medium"))</f>
        <v>Medium</v>
      </c>
    </row>
    <row r="2161" spans="1:12" x14ac:dyDescent="0.35">
      <c r="A2161" s="12">
        <v>1667</v>
      </c>
      <c r="B2161" s="17" t="s">
        <v>5163</v>
      </c>
      <c r="C2161" s="18">
        <v>43793</v>
      </c>
      <c r="D2161" s="18">
        <v>43795</v>
      </c>
      <c r="E2161" s="17" t="s">
        <v>94</v>
      </c>
      <c r="F2161" s="17" t="s">
        <v>5164</v>
      </c>
      <c r="G2161" s="19" t="str">
        <f>INDEX(Table12[[#This Row],[State]],MATCH(Orders!F2161,Table12[[#This Row],[Customer ID]],0))</f>
        <v>Texas</v>
      </c>
      <c r="H2161" s="17" t="s">
        <v>5166</v>
      </c>
      <c r="I2161" s="19">
        <v>2</v>
      </c>
      <c r="J2161" s="17" t="s">
        <v>36</v>
      </c>
      <c r="K2161" s="10">
        <v>94992</v>
      </c>
      <c r="L2161" s="25" t="str">
        <f>IF(Orders!$K2161&lt;=50,"Low",IF(Orders!$K2161&gt;=200000,"High","Medium"))</f>
        <v>Medium</v>
      </c>
    </row>
    <row r="2162" spans="1:12" x14ac:dyDescent="0.35">
      <c r="A2162" s="11">
        <v>1668</v>
      </c>
      <c r="B2162" s="13" t="s">
        <v>5163</v>
      </c>
      <c r="C2162" s="14">
        <v>43793</v>
      </c>
      <c r="D2162" s="14">
        <v>43795</v>
      </c>
      <c r="E2162" s="13" t="s">
        <v>94</v>
      </c>
      <c r="F2162" s="13" t="s">
        <v>5164</v>
      </c>
      <c r="G2162" s="15" t="str">
        <f>INDEX(Table12[[#This Row],[State]],MATCH(Orders!F2162,Table12[[#This Row],[Customer ID]],0))</f>
        <v>Texas</v>
      </c>
      <c r="H2162" s="13" t="s">
        <v>2951</v>
      </c>
      <c r="I2162" s="15">
        <v>3</v>
      </c>
      <c r="J2162" s="13" t="s">
        <v>36</v>
      </c>
      <c r="K2162" s="16">
        <v>74352</v>
      </c>
      <c r="L2162" s="24" t="str">
        <f>IF(Orders!$K2162&lt;=50,"Low",IF(Orders!$K2162&gt;=200000,"High","Medium"))</f>
        <v>Medium</v>
      </c>
    </row>
    <row r="2163" spans="1:12" x14ac:dyDescent="0.35">
      <c r="A2163" s="12">
        <v>1669</v>
      </c>
      <c r="B2163" s="17" t="s">
        <v>5163</v>
      </c>
      <c r="C2163" s="18">
        <v>43793</v>
      </c>
      <c r="D2163" s="18">
        <v>43795</v>
      </c>
      <c r="E2163" s="17" t="s">
        <v>94</v>
      </c>
      <c r="F2163" s="17" t="s">
        <v>5164</v>
      </c>
      <c r="G2163" s="19" t="str">
        <f>INDEX(Table12[[#This Row],[State]],MATCH(Orders!F2163,Table12[[#This Row],[Customer ID]],0))</f>
        <v>Texas</v>
      </c>
      <c r="H2163" s="17" t="s">
        <v>5168</v>
      </c>
      <c r="I2163" s="19">
        <v>3</v>
      </c>
      <c r="J2163" s="17" t="s">
        <v>36</v>
      </c>
      <c r="K2163" s="10">
        <v>14.04</v>
      </c>
      <c r="L2163" s="25" t="str">
        <f>IF(Orders!$K2163&lt;=50,"Low",IF(Orders!$K2163&gt;=200000,"High","Medium"))</f>
        <v>Low</v>
      </c>
    </row>
    <row r="2164" spans="1:12" x14ac:dyDescent="0.35">
      <c r="A2164" s="11">
        <v>1894</v>
      </c>
      <c r="B2164" s="13" t="s">
        <v>5170</v>
      </c>
      <c r="C2164" s="14">
        <v>43793</v>
      </c>
      <c r="D2164" s="14">
        <v>43798</v>
      </c>
      <c r="E2164" s="13" t="s">
        <v>19</v>
      </c>
      <c r="F2164" s="13" t="s">
        <v>5171</v>
      </c>
      <c r="G2164" s="15" t="str">
        <f>INDEX(Table12[[#This Row],[State]],MATCH(Orders!F2164,Table12[[#This Row],[Customer ID]],0))</f>
        <v>Oregon</v>
      </c>
      <c r="H2164" s="13" t="s">
        <v>2601</v>
      </c>
      <c r="I2164" s="15">
        <v>1</v>
      </c>
      <c r="J2164" s="13" t="s">
        <v>36</v>
      </c>
      <c r="K2164" s="16">
        <v>24784</v>
      </c>
      <c r="L2164" s="24" t="str">
        <f>IF(Orders!$K2164&lt;=50,"Low",IF(Orders!$K2164&gt;=200000,"High","Medium"))</f>
        <v>Medium</v>
      </c>
    </row>
    <row r="2165" spans="1:12" x14ac:dyDescent="0.35">
      <c r="A2165" s="12">
        <v>3525</v>
      </c>
      <c r="B2165" s="17" t="s">
        <v>5174</v>
      </c>
      <c r="C2165" s="18">
        <v>43793</v>
      </c>
      <c r="D2165" s="18">
        <v>43797</v>
      </c>
      <c r="E2165" s="17" t="s">
        <v>19</v>
      </c>
      <c r="F2165" s="17" t="s">
        <v>5175</v>
      </c>
      <c r="G2165" s="19" t="str">
        <f>INDEX(Table12[[#This Row],[State]],MATCH(Orders!F2165,Table12[[#This Row],[Customer ID]],0))</f>
        <v>Texas</v>
      </c>
      <c r="H2165" s="17" t="s">
        <v>397</v>
      </c>
      <c r="I2165" s="19">
        <v>6</v>
      </c>
      <c r="J2165" s="17" t="s">
        <v>36</v>
      </c>
      <c r="K2165" s="10">
        <v>657552</v>
      </c>
      <c r="L2165" s="25" t="str">
        <f>IF(Orders!$K2165&lt;=50,"Low",IF(Orders!$K2165&gt;=200000,"High","Medium"))</f>
        <v>High</v>
      </c>
    </row>
    <row r="2166" spans="1:12" x14ac:dyDescent="0.35">
      <c r="A2166" s="11">
        <v>3891</v>
      </c>
      <c r="B2166" s="13" t="s">
        <v>5177</v>
      </c>
      <c r="C2166" s="14">
        <v>43793</v>
      </c>
      <c r="D2166" s="14">
        <v>43799</v>
      </c>
      <c r="E2166" s="13" t="s">
        <v>19</v>
      </c>
      <c r="F2166" s="13" t="s">
        <v>5178</v>
      </c>
      <c r="G2166" s="15" t="str">
        <f>INDEX(Table12[[#This Row],[State]],MATCH(Orders!F2166,Table12[[#This Row],[Customer ID]],0))</f>
        <v>California</v>
      </c>
      <c r="H2166" s="13" t="s">
        <v>2376</v>
      </c>
      <c r="I2166" s="15">
        <v>2</v>
      </c>
      <c r="J2166" s="13" t="s">
        <v>31</v>
      </c>
      <c r="K2166" s="16">
        <v>659.9</v>
      </c>
      <c r="L2166" s="24" t="str">
        <f>IF(Orders!$K2166&lt;=50,"Low",IF(Orders!$K2166&gt;=200000,"High","Medium"))</f>
        <v>Medium</v>
      </c>
    </row>
    <row r="2167" spans="1:12" x14ac:dyDescent="0.35">
      <c r="A2167" s="12">
        <v>3892</v>
      </c>
      <c r="B2167" s="17" t="s">
        <v>5177</v>
      </c>
      <c r="C2167" s="18">
        <v>43793</v>
      </c>
      <c r="D2167" s="18">
        <v>43799</v>
      </c>
      <c r="E2167" s="17" t="s">
        <v>19</v>
      </c>
      <c r="F2167" s="17" t="s">
        <v>5178</v>
      </c>
      <c r="G2167" s="19" t="str">
        <f>INDEX(Table12[[#This Row],[State]],MATCH(Orders!F2167,Table12[[#This Row],[Customer ID]],0))</f>
        <v>California</v>
      </c>
      <c r="H2167" s="17" t="s">
        <v>4155</v>
      </c>
      <c r="I2167" s="19">
        <v>6</v>
      </c>
      <c r="J2167" s="17" t="s">
        <v>36</v>
      </c>
      <c r="K2167" s="10">
        <v>1684752</v>
      </c>
      <c r="L2167" s="25" t="str">
        <f>IF(Orders!$K2167&lt;=50,"Low",IF(Orders!$K2167&gt;=200000,"High","Medium"))</f>
        <v>High</v>
      </c>
    </row>
    <row r="2168" spans="1:12" x14ac:dyDescent="0.35">
      <c r="A2168" s="11">
        <v>3893</v>
      </c>
      <c r="B2168" s="13" t="s">
        <v>5177</v>
      </c>
      <c r="C2168" s="14">
        <v>43793</v>
      </c>
      <c r="D2168" s="14">
        <v>43799</v>
      </c>
      <c r="E2168" s="13" t="s">
        <v>19</v>
      </c>
      <c r="F2168" s="13" t="s">
        <v>5178</v>
      </c>
      <c r="G2168" s="15" t="str">
        <f>INDEX(Table12[[#This Row],[State]],MATCH(Orders!F2168,Table12[[#This Row],[Customer ID]],0))</f>
        <v>California</v>
      </c>
      <c r="H2168" s="13" t="s">
        <v>145</v>
      </c>
      <c r="I2168" s="15">
        <v>8</v>
      </c>
      <c r="J2168" s="13" t="s">
        <v>31</v>
      </c>
      <c r="K2168" s="16">
        <v>559.91999999999996</v>
      </c>
      <c r="L2168" s="24" t="str">
        <f>IF(Orders!$K2168&lt;=50,"Low",IF(Orders!$K2168&gt;=200000,"High","Medium"))</f>
        <v>Medium</v>
      </c>
    </row>
    <row r="2169" spans="1:12" x14ac:dyDescent="0.35">
      <c r="A2169" s="12">
        <v>4116</v>
      </c>
      <c r="B2169" s="17" t="s">
        <v>5180</v>
      </c>
      <c r="C2169" s="18">
        <v>43793</v>
      </c>
      <c r="D2169" s="18">
        <v>43796</v>
      </c>
      <c r="E2169" s="17" t="s">
        <v>38</v>
      </c>
      <c r="F2169" s="17" t="s">
        <v>4216</v>
      </c>
      <c r="G2169" s="19" t="str">
        <f>INDEX(Table12[[#This Row],[State]],MATCH(Orders!F2169,Table12[[#This Row],[Customer ID]],0))</f>
        <v>Washington</v>
      </c>
      <c r="H2169" s="17" t="s">
        <v>900</v>
      </c>
      <c r="I2169" s="19">
        <v>5</v>
      </c>
      <c r="J2169" s="17" t="s">
        <v>31</v>
      </c>
      <c r="K2169" s="10">
        <v>1219.96</v>
      </c>
      <c r="L2169" s="25" t="str">
        <f>IF(Orders!$K2169&lt;=50,"Low",IF(Orders!$K2169&gt;=200000,"High","Medium"))</f>
        <v>Medium</v>
      </c>
    </row>
    <row r="2170" spans="1:12" x14ac:dyDescent="0.35">
      <c r="A2170" s="11">
        <v>4272</v>
      </c>
      <c r="B2170" s="13" t="s">
        <v>5182</v>
      </c>
      <c r="C2170" s="14">
        <v>43793</v>
      </c>
      <c r="D2170" s="14">
        <v>43796</v>
      </c>
      <c r="E2170" s="13" t="s">
        <v>94</v>
      </c>
      <c r="F2170" s="13" t="s">
        <v>142</v>
      </c>
      <c r="G2170" s="15" t="str">
        <f>INDEX(Table12[[#This Row],[State]],MATCH(Orders!F2170,Table12[[#This Row],[Customer ID]],0))</f>
        <v>Maryland</v>
      </c>
      <c r="H2170" s="13" t="s">
        <v>4908</v>
      </c>
      <c r="I2170" s="15">
        <v>4</v>
      </c>
      <c r="J2170" s="13" t="s">
        <v>70</v>
      </c>
      <c r="K2170" s="16">
        <v>207.76</v>
      </c>
      <c r="L2170" s="24" t="str">
        <f>IF(Orders!$K2170&lt;=50,"Low",IF(Orders!$K2170&gt;=200000,"High","Medium"))</f>
        <v>Medium</v>
      </c>
    </row>
    <row r="2171" spans="1:12" x14ac:dyDescent="0.35">
      <c r="A2171" s="12">
        <v>5701</v>
      </c>
      <c r="B2171" s="17" t="s">
        <v>5183</v>
      </c>
      <c r="C2171" s="18">
        <v>43793</v>
      </c>
      <c r="D2171" s="18">
        <v>43795</v>
      </c>
      <c r="E2171" s="17" t="s">
        <v>38</v>
      </c>
      <c r="F2171" s="17" t="s">
        <v>1758</v>
      </c>
      <c r="G2171" s="19" t="str">
        <f>INDEX(Table12[[#This Row],[State]],MATCH(Orders!F2171,Table12[[#This Row],[Customer ID]],0))</f>
        <v>Ohio</v>
      </c>
      <c r="H2171" s="17" t="s">
        <v>5184</v>
      </c>
      <c r="I2171" s="19">
        <v>3</v>
      </c>
      <c r="J2171" s="17" t="s">
        <v>36</v>
      </c>
      <c r="K2171" s="10">
        <v>40752</v>
      </c>
      <c r="L2171" s="25" t="str">
        <f>IF(Orders!$K2171&lt;=50,"Low",IF(Orders!$K2171&gt;=200000,"High","Medium"))</f>
        <v>Medium</v>
      </c>
    </row>
    <row r="2172" spans="1:12" x14ac:dyDescent="0.35">
      <c r="A2172" s="11">
        <v>5702</v>
      </c>
      <c r="B2172" s="13" t="s">
        <v>5183</v>
      </c>
      <c r="C2172" s="14">
        <v>43793</v>
      </c>
      <c r="D2172" s="14">
        <v>43795</v>
      </c>
      <c r="E2172" s="13" t="s">
        <v>38</v>
      </c>
      <c r="F2172" s="13" t="s">
        <v>1758</v>
      </c>
      <c r="G2172" s="15" t="str">
        <f>INDEX(Table12[[#This Row],[State]],MATCH(Orders!F2172,Table12[[#This Row],[Customer ID]],0))</f>
        <v>Ohio</v>
      </c>
      <c r="H2172" s="13" t="s">
        <v>1057</v>
      </c>
      <c r="I2172" s="15">
        <v>5</v>
      </c>
      <c r="J2172" s="13" t="s">
        <v>36</v>
      </c>
      <c r="K2172" s="16">
        <v>139.96</v>
      </c>
      <c r="L2172" s="24" t="str">
        <f>IF(Orders!$K2172&lt;=50,"Low",IF(Orders!$K2172&gt;=200000,"High","Medium"))</f>
        <v>Medium</v>
      </c>
    </row>
    <row r="2173" spans="1:12" x14ac:dyDescent="0.35">
      <c r="A2173" s="12">
        <v>6244</v>
      </c>
      <c r="B2173" s="17" t="s">
        <v>5186</v>
      </c>
      <c r="C2173" s="18">
        <v>43793</v>
      </c>
      <c r="D2173" s="18">
        <v>43797</v>
      </c>
      <c r="E2173" s="17" t="s">
        <v>19</v>
      </c>
      <c r="F2173" s="17" t="s">
        <v>1613</v>
      </c>
      <c r="G2173" s="19" t="str">
        <f>INDEX(Table12[[#This Row],[State]],MATCH(Orders!F2173,Table12[[#This Row],[Customer ID]],0))</f>
        <v>Washington</v>
      </c>
      <c r="H2173" s="17" t="s">
        <v>777</v>
      </c>
      <c r="I2173" s="19">
        <v>3</v>
      </c>
      <c r="J2173" s="17" t="s">
        <v>70</v>
      </c>
      <c r="K2173" s="10">
        <v>25.35</v>
      </c>
      <c r="L2173" s="25" t="str">
        <f>IF(Orders!$K2173&lt;=50,"Low",IF(Orders!$K2173&gt;=200000,"High","Medium"))</f>
        <v>Low</v>
      </c>
    </row>
    <row r="2174" spans="1:12" x14ac:dyDescent="0.35">
      <c r="A2174" s="11">
        <v>8373</v>
      </c>
      <c r="B2174" s="13" t="s">
        <v>5188</v>
      </c>
      <c r="C2174" s="14">
        <v>43793</v>
      </c>
      <c r="D2174" s="14">
        <v>43800</v>
      </c>
      <c r="E2174" s="13" t="s">
        <v>19</v>
      </c>
      <c r="F2174" s="13" t="s">
        <v>3298</v>
      </c>
      <c r="G2174" s="15" t="str">
        <f>INDEX(Table12[[#This Row],[State]],MATCH(Orders!F2174,Table12[[#This Row],[Customer ID]],0))</f>
        <v>Washington</v>
      </c>
      <c r="H2174" s="13" t="s">
        <v>4528</v>
      </c>
      <c r="I2174" s="15">
        <v>3</v>
      </c>
      <c r="J2174" s="13" t="s">
        <v>31</v>
      </c>
      <c r="K2174" s="16">
        <v>82.26</v>
      </c>
      <c r="L2174" s="24" t="str">
        <f>IF(Orders!$K2174&lt;=50,"Low",IF(Orders!$K2174&gt;=200000,"High","Medium"))</f>
        <v>Medium</v>
      </c>
    </row>
    <row r="2175" spans="1:12" x14ac:dyDescent="0.35">
      <c r="A2175" s="12">
        <v>9770</v>
      </c>
      <c r="B2175" s="17" t="s">
        <v>5189</v>
      </c>
      <c r="C2175" s="18">
        <v>43793</v>
      </c>
      <c r="D2175" s="18">
        <v>43799</v>
      </c>
      <c r="E2175" s="17" t="s">
        <v>19</v>
      </c>
      <c r="F2175" s="17" t="s">
        <v>395</v>
      </c>
      <c r="G2175" s="19" t="str">
        <f>INDEX(Table12[[#This Row],[State]],MATCH(Orders!F2175,Table12[[#This Row],[Customer ID]],0))</f>
        <v>Florida</v>
      </c>
      <c r="H2175" s="17" t="s">
        <v>5190</v>
      </c>
      <c r="I2175" s="19">
        <v>5</v>
      </c>
      <c r="J2175" s="17" t="s">
        <v>70</v>
      </c>
      <c r="K2175" s="10">
        <v>339.92</v>
      </c>
      <c r="L2175" s="25" t="str">
        <f>IF(Orders!$K2175&lt;=50,"Low",IF(Orders!$K2175&gt;=200000,"High","Medium"))</f>
        <v>Medium</v>
      </c>
    </row>
    <row r="2176" spans="1:12" x14ac:dyDescent="0.35">
      <c r="A2176" s="11">
        <v>9771</v>
      </c>
      <c r="B2176" s="13" t="s">
        <v>5189</v>
      </c>
      <c r="C2176" s="14">
        <v>43793</v>
      </c>
      <c r="D2176" s="14">
        <v>43799</v>
      </c>
      <c r="E2176" s="13" t="s">
        <v>19</v>
      </c>
      <c r="F2176" s="13" t="s">
        <v>395</v>
      </c>
      <c r="G2176" s="15" t="str">
        <f>INDEX(Table12[[#This Row],[State]],MATCH(Orders!F2176,Table12[[#This Row],[Customer ID]],0))</f>
        <v>Florida</v>
      </c>
      <c r="H2176" s="13" t="s">
        <v>2978</v>
      </c>
      <c r="I2176" s="15">
        <v>4</v>
      </c>
      <c r="J2176" s="13" t="s">
        <v>36</v>
      </c>
      <c r="K2176" s="16">
        <v>10528</v>
      </c>
      <c r="L2176" s="24" t="str">
        <f>IF(Orders!$K2176&lt;=50,"Low",IF(Orders!$K2176&gt;=200000,"High","Medium"))</f>
        <v>Medium</v>
      </c>
    </row>
    <row r="2177" spans="1:12" x14ac:dyDescent="0.35">
      <c r="A2177" s="12">
        <v>9772</v>
      </c>
      <c r="B2177" s="17" t="s">
        <v>5189</v>
      </c>
      <c r="C2177" s="18">
        <v>43793</v>
      </c>
      <c r="D2177" s="18">
        <v>43799</v>
      </c>
      <c r="E2177" s="17" t="s">
        <v>19</v>
      </c>
      <c r="F2177" s="17" t="s">
        <v>395</v>
      </c>
      <c r="G2177" s="19" t="str">
        <f>INDEX(Table12[[#This Row],[State]],MATCH(Orders!F2177,Table12[[#This Row],[Customer ID]],0))</f>
        <v>Florida</v>
      </c>
      <c r="H2177" s="17" t="s">
        <v>5192</v>
      </c>
      <c r="I2177" s="19">
        <v>2</v>
      </c>
      <c r="J2177" s="17" t="s">
        <v>70</v>
      </c>
      <c r="K2177" s="10">
        <v>42384</v>
      </c>
      <c r="L2177" s="25" t="str">
        <f>IF(Orders!$K2177&lt;=50,"Low",IF(Orders!$K2177&gt;=200000,"High","Medium"))</f>
        <v>Medium</v>
      </c>
    </row>
    <row r="2178" spans="1:12" x14ac:dyDescent="0.35">
      <c r="A2178" s="11">
        <v>3464</v>
      </c>
      <c r="B2178" s="13" t="s">
        <v>5194</v>
      </c>
      <c r="C2178" s="14">
        <v>43794</v>
      </c>
      <c r="D2178" s="14">
        <v>43799</v>
      </c>
      <c r="E2178" s="13" t="s">
        <v>19</v>
      </c>
      <c r="F2178" s="13" t="s">
        <v>4207</v>
      </c>
      <c r="G2178" s="15" t="str">
        <f>INDEX(Table12[[#This Row],[State]],MATCH(Orders!F2178,Table12[[#This Row],[Customer ID]],0))</f>
        <v>Florida</v>
      </c>
      <c r="H2178" s="13" t="s">
        <v>2274</v>
      </c>
      <c r="I2178" s="15">
        <v>1</v>
      </c>
      <c r="J2178" s="13" t="s">
        <v>70</v>
      </c>
      <c r="K2178" s="16">
        <v>5.08</v>
      </c>
      <c r="L2178" s="24" t="str">
        <f>IF(Orders!$K2178&lt;=50,"Low",IF(Orders!$K2178&gt;=200000,"High","Medium"))</f>
        <v>Low</v>
      </c>
    </row>
    <row r="2179" spans="1:12" x14ac:dyDescent="0.35">
      <c r="A2179" s="12">
        <v>6574</v>
      </c>
      <c r="B2179" s="17" t="s">
        <v>5195</v>
      </c>
      <c r="C2179" s="18">
        <v>43794</v>
      </c>
      <c r="D2179" s="18">
        <v>43799</v>
      </c>
      <c r="E2179" s="17" t="s">
        <v>19</v>
      </c>
      <c r="F2179" s="17" t="s">
        <v>5196</v>
      </c>
      <c r="G2179" s="19" t="str">
        <f>INDEX(Table12[[#This Row],[State]],MATCH(Orders!F2179,Table12[[#This Row],[Customer ID]],0))</f>
        <v>New Jersey</v>
      </c>
      <c r="H2179" s="17" t="s">
        <v>2261</v>
      </c>
      <c r="I2179" s="19">
        <v>4</v>
      </c>
      <c r="J2179" s="17" t="s">
        <v>70</v>
      </c>
      <c r="K2179" s="10">
        <v>563.4</v>
      </c>
      <c r="L2179" s="25" t="str">
        <f>IF(Orders!$K2179&lt;=50,"Low",IF(Orders!$K2179&gt;=200000,"High","Medium"))</f>
        <v>Medium</v>
      </c>
    </row>
    <row r="2180" spans="1:12" x14ac:dyDescent="0.35">
      <c r="A2180" s="11">
        <v>6575</v>
      </c>
      <c r="B2180" s="13" t="s">
        <v>5195</v>
      </c>
      <c r="C2180" s="14">
        <v>43794</v>
      </c>
      <c r="D2180" s="14">
        <v>43799</v>
      </c>
      <c r="E2180" s="13" t="s">
        <v>19</v>
      </c>
      <c r="F2180" s="13" t="s">
        <v>5196</v>
      </c>
      <c r="G2180" s="15" t="str">
        <f>INDEX(Table12[[#This Row],[State]],MATCH(Orders!F2180,Table12[[#This Row],[Customer ID]],0))</f>
        <v>New Jersey</v>
      </c>
      <c r="H2180" s="13" t="s">
        <v>5198</v>
      </c>
      <c r="I2180" s="15">
        <v>8</v>
      </c>
      <c r="J2180" s="13" t="s">
        <v>31</v>
      </c>
      <c r="K2180" s="16">
        <v>319.92</v>
      </c>
      <c r="L2180" s="24" t="str">
        <f>IF(Orders!$K2180&lt;=50,"Low",IF(Orders!$K2180&gt;=200000,"High","Medium"))</f>
        <v>Medium</v>
      </c>
    </row>
    <row r="2181" spans="1:12" x14ac:dyDescent="0.35">
      <c r="A2181" s="12">
        <v>6978</v>
      </c>
      <c r="B2181" s="17" t="s">
        <v>5200</v>
      </c>
      <c r="C2181" s="18">
        <v>43794</v>
      </c>
      <c r="D2181" s="18">
        <v>43797</v>
      </c>
      <c r="E2181" s="17" t="s">
        <v>38</v>
      </c>
      <c r="F2181" s="17" t="s">
        <v>4505</v>
      </c>
      <c r="G2181" s="19" t="str">
        <f>INDEX(Table12[[#This Row],[State]],MATCH(Orders!F2181,Table12[[#This Row],[Customer ID]],0))</f>
        <v>Arkansas</v>
      </c>
      <c r="H2181" s="17" t="s">
        <v>2963</v>
      </c>
      <c r="I2181" s="19">
        <v>2</v>
      </c>
      <c r="J2181" s="17" t="s">
        <v>70</v>
      </c>
      <c r="K2181" s="10">
        <v>59.98</v>
      </c>
      <c r="L2181" s="25" t="str">
        <f>IF(Orders!$K2181&lt;=50,"Low",IF(Orders!$K2181&gt;=200000,"High","Medium"))</f>
        <v>Medium</v>
      </c>
    </row>
    <row r="2182" spans="1:12" x14ac:dyDescent="0.35">
      <c r="A2182" s="11">
        <v>7687</v>
      </c>
      <c r="B2182" s="13" t="s">
        <v>5201</v>
      </c>
      <c r="C2182" s="14">
        <v>43794</v>
      </c>
      <c r="D2182" s="14">
        <v>43798</v>
      </c>
      <c r="E2182" s="13" t="s">
        <v>19</v>
      </c>
      <c r="F2182" s="13" t="s">
        <v>4931</v>
      </c>
      <c r="G2182" s="15" t="str">
        <f>INDEX(Table12[[#This Row],[State]],MATCH(Orders!F2182,Table12[[#This Row],[Customer ID]],0))</f>
        <v>Michigan</v>
      </c>
      <c r="H2182" s="13" t="s">
        <v>346</v>
      </c>
      <c r="I2182" s="15">
        <v>9</v>
      </c>
      <c r="J2182" s="13" t="s">
        <v>31</v>
      </c>
      <c r="K2182" s="16">
        <v>1568.61</v>
      </c>
      <c r="L2182" s="24" t="str">
        <f>IF(Orders!$K2182&lt;=50,"Low",IF(Orders!$K2182&gt;=200000,"High","Medium"))</f>
        <v>Medium</v>
      </c>
    </row>
    <row r="2183" spans="1:12" x14ac:dyDescent="0.35">
      <c r="A2183" s="12">
        <v>7688</v>
      </c>
      <c r="B2183" s="17" t="s">
        <v>5201</v>
      </c>
      <c r="C2183" s="18">
        <v>43794</v>
      </c>
      <c r="D2183" s="18">
        <v>43798</v>
      </c>
      <c r="E2183" s="17" t="s">
        <v>19</v>
      </c>
      <c r="F2183" s="17" t="s">
        <v>4931</v>
      </c>
      <c r="G2183" s="19" t="str">
        <f>INDEX(Table12[[#This Row],[State]],MATCH(Orders!F2183,Table12[[#This Row],[Customer ID]],0))</f>
        <v>Michigan</v>
      </c>
      <c r="H2183" s="17" t="s">
        <v>2074</v>
      </c>
      <c r="I2183" s="19">
        <v>1</v>
      </c>
      <c r="J2183" s="17" t="s">
        <v>31</v>
      </c>
      <c r="K2183" s="10">
        <v>17.3</v>
      </c>
      <c r="L2183" s="25" t="str">
        <f>IF(Orders!$K2183&lt;=50,"Low",IF(Orders!$K2183&gt;=200000,"High","Medium"))</f>
        <v>Low</v>
      </c>
    </row>
    <row r="2184" spans="1:12" x14ac:dyDescent="0.35">
      <c r="A2184" s="11">
        <v>7689</v>
      </c>
      <c r="B2184" s="13" t="s">
        <v>5201</v>
      </c>
      <c r="C2184" s="14">
        <v>43794</v>
      </c>
      <c r="D2184" s="14">
        <v>43798</v>
      </c>
      <c r="E2184" s="13" t="s">
        <v>19</v>
      </c>
      <c r="F2184" s="13" t="s">
        <v>4931</v>
      </c>
      <c r="G2184" s="15" t="str">
        <f>INDEX(Table12[[#This Row],[State]],MATCH(Orders!F2184,Table12[[#This Row],[Customer ID]],0))</f>
        <v>Michigan</v>
      </c>
      <c r="H2184" s="13" t="s">
        <v>2051</v>
      </c>
      <c r="I2184" s="15">
        <v>8</v>
      </c>
      <c r="J2184" s="13" t="s">
        <v>31</v>
      </c>
      <c r="K2184" s="16">
        <v>160</v>
      </c>
      <c r="L2184" s="24" t="str">
        <f>IF(Orders!$K2184&lt;=50,"Low",IF(Orders!$K2184&gt;=200000,"High","Medium"))</f>
        <v>Medium</v>
      </c>
    </row>
    <row r="2185" spans="1:12" x14ac:dyDescent="0.35">
      <c r="A2185" s="12">
        <v>7772</v>
      </c>
      <c r="B2185" s="17" t="s">
        <v>5202</v>
      </c>
      <c r="C2185" s="18">
        <v>43794</v>
      </c>
      <c r="D2185" s="18">
        <v>43801</v>
      </c>
      <c r="E2185" s="17" t="s">
        <v>19</v>
      </c>
      <c r="F2185" s="17" t="s">
        <v>4109</v>
      </c>
      <c r="G2185" s="19" t="str">
        <f>INDEX(Table12[[#This Row],[State]],MATCH(Orders!F2185,Table12[[#This Row],[Customer ID]],0))</f>
        <v>Ohio</v>
      </c>
      <c r="H2185" s="17" t="s">
        <v>3311</v>
      </c>
      <c r="I2185" s="19">
        <v>2</v>
      </c>
      <c r="J2185" s="17" t="s">
        <v>36</v>
      </c>
      <c r="K2185" s="10">
        <v>456588</v>
      </c>
      <c r="L2185" s="25" t="str">
        <f>IF(Orders!$K2185&lt;=50,"Low",IF(Orders!$K2185&gt;=200000,"High","Medium"))</f>
        <v>High</v>
      </c>
    </row>
    <row r="2186" spans="1:12" x14ac:dyDescent="0.35">
      <c r="A2186" s="11">
        <v>7773</v>
      </c>
      <c r="B2186" s="13" t="s">
        <v>5202</v>
      </c>
      <c r="C2186" s="14">
        <v>43794</v>
      </c>
      <c r="D2186" s="14">
        <v>43801</v>
      </c>
      <c r="E2186" s="13" t="s">
        <v>19</v>
      </c>
      <c r="F2186" s="13" t="s">
        <v>4109</v>
      </c>
      <c r="G2186" s="15" t="str">
        <f>INDEX(Table12[[#This Row],[State]],MATCH(Orders!F2186,Table12[[#This Row],[Customer ID]],0))</f>
        <v>Ohio</v>
      </c>
      <c r="H2186" s="13" t="s">
        <v>5203</v>
      </c>
      <c r="I2186" s="15">
        <v>5</v>
      </c>
      <c r="J2186" s="13" t="s">
        <v>36</v>
      </c>
      <c r="K2186" s="16">
        <v>4499985</v>
      </c>
      <c r="L2186" s="24" t="str">
        <f>IF(Orders!$K2186&lt;=50,"Low",IF(Orders!$K2186&gt;=200000,"High","Medium"))</f>
        <v>High</v>
      </c>
    </row>
    <row r="2187" spans="1:12" x14ac:dyDescent="0.35">
      <c r="A2187" s="12">
        <v>7774</v>
      </c>
      <c r="B2187" s="17" t="s">
        <v>5202</v>
      </c>
      <c r="C2187" s="18">
        <v>43794</v>
      </c>
      <c r="D2187" s="18">
        <v>43801</v>
      </c>
      <c r="E2187" s="17" t="s">
        <v>19</v>
      </c>
      <c r="F2187" s="17" t="s">
        <v>4109</v>
      </c>
      <c r="G2187" s="19" t="str">
        <f>INDEX(Table12[[#This Row],[State]],MATCH(Orders!F2187,Table12[[#This Row],[Customer ID]],0))</f>
        <v>Ohio</v>
      </c>
      <c r="H2187" s="17" t="s">
        <v>5205</v>
      </c>
      <c r="I2187" s="19">
        <v>3</v>
      </c>
      <c r="J2187" s="17" t="s">
        <v>36</v>
      </c>
      <c r="K2187" s="10">
        <v>59976</v>
      </c>
      <c r="L2187" s="25" t="str">
        <f>IF(Orders!$K2187&lt;=50,"Low",IF(Orders!$K2187&gt;=200000,"High","Medium"))</f>
        <v>Medium</v>
      </c>
    </row>
    <row r="2188" spans="1:12" x14ac:dyDescent="0.35">
      <c r="A2188" s="11">
        <v>8343</v>
      </c>
      <c r="B2188" s="13" t="s">
        <v>5207</v>
      </c>
      <c r="C2188" s="14">
        <v>43794</v>
      </c>
      <c r="D2188" s="14">
        <v>43799</v>
      </c>
      <c r="E2188" s="13" t="s">
        <v>19</v>
      </c>
      <c r="F2188" s="13" t="s">
        <v>3568</v>
      </c>
      <c r="G2188" s="15" t="str">
        <f>INDEX(Table12[[#This Row],[State]],MATCH(Orders!F2188,Table12[[#This Row],[Customer ID]],0))</f>
        <v>Alabama</v>
      </c>
      <c r="H2188" s="13" t="s">
        <v>3023</v>
      </c>
      <c r="I2188" s="15">
        <v>7</v>
      </c>
      <c r="J2188" s="13" t="s">
        <v>70</v>
      </c>
      <c r="K2188" s="16">
        <v>73.36</v>
      </c>
      <c r="L2188" s="24" t="str">
        <f>IF(Orders!$K2188&lt;=50,"Low",IF(Orders!$K2188&gt;=200000,"High","Medium"))</f>
        <v>Medium</v>
      </c>
    </row>
    <row r="2189" spans="1:12" x14ac:dyDescent="0.35">
      <c r="A2189" s="12">
        <v>8647</v>
      </c>
      <c r="B2189" s="17" t="s">
        <v>5208</v>
      </c>
      <c r="C2189" s="18">
        <v>43794</v>
      </c>
      <c r="D2189" s="18">
        <v>43798</v>
      </c>
      <c r="E2189" s="17" t="s">
        <v>19</v>
      </c>
      <c r="F2189" s="17" t="s">
        <v>5209</v>
      </c>
      <c r="G2189" s="19" t="str">
        <f>INDEX(Table12[[#This Row],[State]],MATCH(Orders!F2189,Table12[[#This Row],[Customer ID]],0))</f>
        <v>California</v>
      </c>
      <c r="H2189" s="17" t="s">
        <v>5211</v>
      </c>
      <c r="I2189" s="19">
        <v>3</v>
      </c>
      <c r="J2189" s="17" t="s">
        <v>31</v>
      </c>
      <c r="K2189" s="10">
        <v>194352</v>
      </c>
      <c r="L2189" s="25" t="str">
        <f>IF(Orders!$K2189&lt;=50,"Low",IF(Orders!$K2189&gt;=200000,"High","Medium"))</f>
        <v>Medium</v>
      </c>
    </row>
    <row r="2190" spans="1:12" x14ac:dyDescent="0.35">
      <c r="A2190" s="11">
        <v>1452</v>
      </c>
      <c r="B2190" s="13" t="s">
        <v>5213</v>
      </c>
      <c r="C2190" s="14">
        <v>43795</v>
      </c>
      <c r="D2190" s="14">
        <v>43798</v>
      </c>
      <c r="E2190" s="13" t="s">
        <v>38</v>
      </c>
      <c r="F2190" s="13" t="s">
        <v>3085</v>
      </c>
      <c r="G2190" s="15" t="str">
        <f>INDEX(Table12[[#This Row],[State]],MATCH(Orders!F2190,Table12[[#This Row],[Customer ID]],0))</f>
        <v>Alabama</v>
      </c>
      <c r="H2190" s="13" t="s">
        <v>5214</v>
      </c>
      <c r="I2190" s="15">
        <v>7</v>
      </c>
      <c r="J2190" s="13" t="s">
        <v>31</v>
      </c>
      <c r="K2190" s="16">
        <v>70.98</v>
      </c>
      <c r="L2190" s="24" t="str">
        <f>IF(Orders!$K2190&lt;=50,"Low",IF(Orders!$K2190&gt;=200000,"High","Medium"))</f>
        <v>Medium</v>
      </c>
    </row>
    <row r="2191" spans="1:12" x14ac:dyDescent="0.35">
      <c r="A2191" s="12">
        <v>1453</v>
      </c>
      <c r="B2191" s="17" t="s">
        <v>5213</v>
      </c>
      <c r="C2191" s="18">
        <v>43795</v>
      </c>
      <c r="D2191" s="18">
        <v>43798</v>
      </c>
      <c r="E2191" s="17" t="s">
        <v>38</v>
      </c>
      <c r="F2191" s="17" t="s">
        <v>3085</v>
      </c>
      <c r="G2191" s="19" t="str">
        <f>INDEX(Table12[[#This Row],[State]],MATCH(Orders!F2191,Table12[[#This Row],[Customer ID]],0))</f>
        <v>Alabama</v>
      </c>
      <c r="H2191" s="17" t="s">
        <v>3545</v>
      </c>
      <c r="I2191" s="19">
        <v>3</v>
      </c>
      <c r="J2191" s="17" t="s">
        <v>70</v>
      </c>
      <c r="K2191" s="10">
        <v>91.68</v>
      </c>
      <c r="L2191" s="25" t="str">
        <f>IF(Orders!$K2191&lt;=50,"Low",IF(Orders!$K2191&gt;=200000,"High","Medium"))</f>
        <v>Medium</v>
      </c>
    </row>
    <row r="2192" spans="1:12" x14ac:dyDescent="0.35">
      <c r="A2192" s="11">
        <v>1454</v>
      </c>
      <c r="B2192" s="13" t="s">
        <v>5213</v>
      </c>
      <c r="C2192" s="14">
        <v>43795</v>
      </c>
      <c r="D2192" s="14">
        <v>43798</v>
      </c>
      <c r="E2192" s="13" t="s">
        <v>38</v>
      </c>
      <c r="F2192" s="13" t="s">
        <v>3085</v>
      </c>
      <c r="G2192" s="15" t="str">
        <f>INDEX(Table12[[#This Row],[State]],MATCH(Orders!F2192,Table12[[#This Row],[Customer ID]],0))</f>
        <v>Alabama</v>
      </c>
      <c r="H2192" s="13" t="s">
        <v>5215</v>
      </c>
      <c r="I2192" s="15">
        <v>5</v>
      </c>
      <c r="J2192" s="13" t="s">
        <v>36</v>
      </c>
      <c r="K2192" s="16">
        <v>33.75</v>
      </c>
      <c r="L2192" s="24" t="str">
        <f>IF(Orders!$K2192&lt;=50,"Low",IF(Orders!$K2192&gt;=200000,"High","Medium"))</f>
        <v>Low</v>
      </c>
    </row>
    <row r="2193" spans="1:12" x14ac:dyDescent="0.35">
      <c r="A2193" s="12">
        <v>1455</v>
      </c>
      <c r="B2193" s="17" t="s">
        <v>5213</v>
      </c>
      <c r="C2193" s="18">
        <v>43795</v>
      </c>
      <c r="D2193" s="18">
        <v>43798</v>
      </c>
      <c r="E2193" s="17" t="s">
        <v>38</v>
      </c>
      <c r="F2193" s="17" t="s">
        <v>3085</v>
      </c>
      <c r="G2193" s="19" t="str">
        <f>INDEX(Table12[[#This Row],[State]],MATCH(Orders!F2193,Table12[[#This Row],[Customer ID]],0))</f>
        <v>Alabama</v>
      </c>
      <c r="H2193" s="17" t="s">
        <v>5217</v>
      </c>
      <c r="I2193" s="19">
        <v>8</v>
      </c>
      <c r="J2193" s="17" t="s">
        <v>70</v>
      </c>
      <c r="K2193" s="10">
        <v>3040</v>
      </c>
      <c r="L2193" s="25" t="str">
        <f>IF(Orders!$K2193&lt;=50,"Low",IF(Orders!$K2193&gt;=200000,"High","Medium"))</f>
        <v>Medium</v>
      </c>
    </row>
    <row r="2194" spans="1:12" x14ac:dyDescent="0.35">
      <c r="A2194" s="11">
        <v>2073</v>
      </c>
      <c r="B2194" s="13" t="s">
        <v>5219</v>
      </c>
      <c r="C2194" s="14">
        <v>43795</v>
      </c>
      <c r="D2194" s="14">
        <v>43801</v>
      </c>
      <c r="E2194" s="13" t="s">
        <v>19</v>
      </c>
      <c r="F2194" s="13" t="s">
        <v>4411</v>
      </c>
      <c r="G2194" s="15" t="str">
        <f>INDEX(Table12[[#This Row],[State]],MATCH(Orders!F2194,Table12[[#This Row],[Customer ID]],0))</f>
        <v>Washington</v>
      </c>
      <c r="H2194" s="13" t="s">
        <v>1822</v>
      </c>
      <c r="I2194" s="15">
        <v>2</v>
      </c>
      <c r="J2194" s="13" t="s">
        <v>31</v>
      </c>
      <c r="K2194" s="16">
        <v>7312</v>
      </c>
      <c r="L2194" s="24" t="str">
        <f>IF(Orders!$K2194&lt;=50,"Low",IF(Orders!$K2194&gt;=200000,"High","Medium"))</f>
        <v>Medium</v>
      </c>
    </row>
    <row r="2195" spans="1:12" x14ac:dyDescent="0.35">
      <c r="A2195" s="12">
        <v>2242</v>
      </c>
      <c r="B2195" s="17" t="s">
        <v>5220</v>
      </c>
      <c r="C2195" s="18">
        <v>43795</v>
      </c>
      <c r="D2195" s="18">
        <v>43800</v>
      </c>
      <c r="E2195" s="17" t="s">
        <v>19</v>
      </c>
      <c r="F2195" s="17" t="s">
        <v>3474</v>
      </c>
      <c r="G2195" s="19" t="str">
        <f>INDEX(Table12[[#This Row],[State]],MATCH(Orders!F2195,Table12[[#This Row],[Customer ID]],0))</f>
        <v>Pennsylvania</v>
      </c>
      <c r="H2195" s="17" t="s">
        <v>2229</v>
      </c>
      <c r="I2195" s="19">
        <v>3</v>
      </c>
      <c r="J2195" s="17" t="s">
        <v>70</v>
      </c>
      <c r="K2195" s="10">
        <v>494982</v>
      </c>
      <c r="L2195" s="25" t="str">
        <f>IF(Orders!$K2195&lt;=50,"Low",IF(Orders!$K2195&gt;=200000,"High","Medium"))</f>
        <v>High</v>
      </c>
    </row>
    <row r="2196" spans="1:12" x14ac:dyDescent="0.35">
      <c r="A2196" s="11">
        <v>5274</v>
      </c>
      <c r="B2196" s="13" t="s">
        <v>5221</v>
      </c>
      <c r="C2196" s="14">
        <v>43795</v>
      </c>
      <c r="D2196" s="14">
        <v>43798</v>
      </c>
      <c r="E2196" s="13" t="s">
        <v>38</v>
      </c>
      <c r="F2196" s="13" t="s">
        <v>4671</v>
      </c>
      <c r="G2196" s="15" t="str">
        <f>INDEX(Table12[[#This Row],[State]],MATCH(Orders!F2196,Table12[[#This Row],[Customer ID]],0))</f>
        <v>Florida</v>
      </c>
      <c r="H2196" s="13" t="s">
        <v>2926</v>
      </c>
      <c r="I2196" s="15">
        <v>4</v>
      </c>
      <c r="J2196" s="13" t="s">
        <v>70</v>
      </c>
      <c r="K2196" s="16">
        <v>3744</v>
      </c>
      <c r="L2196" s="24" t="str">
        <f>IF(Orders!$K2196&lt;=50,"Low",IF(Orders!$K2196&gt;=200000,"High","Medium"))</f>
        <v>Medium</v>
      </c>
    </row>
    <row r="2197" spans="1:12" x14ac:dyDescent="0.35">
      <c r="A2197" s="12">
        <v>5924</v>
      </c>
      <c r="B2197" s="17" t="s">
        <v>5222</v>
      </c>
      <c r="C2197" s="18">
        <v>43795</v>
      </c>
      <c r="D2197" s="18">
        <v>43799</v>
      </c>
      <c r="E2197" s="17" t="s">
        <v>94</v>
      </c>
      <c r="F2197" s="17" t="s">
        <v>958</v>
      </c>
      <c r="G2197" s="19" t="str">
        <f>INDEX(Table12[[#This Row],[State]],MATCH(Orders!F2197,Table12[[#This Row],[Customer ID]],0))</f>
        <v>New York</v>
      </c>
      <c r="H2197" s="17" t="s">
        <v>5223</v>
      </c>
      <c r="I2197" s="19">
        <v>2</v>
      </c>
      <c r="J2197" s="17" t="s">
        <v>70</v>
      </c>
      <c r="K2197" s="10">
        <v>313176</v>
      </c>
      <c r="L2197" s="25" t="str">
        <f>IF(Orders!$K2197&lt;=50,"Low",IF(Orders!$K2197&gt;=200000,"High","Medium"))</f>
        <v>High</v>
      </c>
    </row>
    <row r="2198" spans="1:12" x14ac:dyDescent="0.35">
      <c r="A2198" s="11">
        <v>7729</v>
      </c>
      <c r="B2198" s="13" t="s">
        <v>5225</v>
      </c>
      <c r="C2198" s="14">
        <v>43795</v>
      </c>
      <c r="D2198" s="14">
        <v>43801</v>
      </c>
      <c r="E2198" s="13" t="s">
        <v>19</v>
      </c>
      <c r="F2198" s="13" t="s">
        <v>5175</v>
      </c>
      <c r="G2198" s="15" t="str">
        <f>INDEX(Table12[[#This Row],[State]],MATCH(Orders!F2198,Table12[[#This Row],[Customer ID]],0))</f>
        <v>Texas</v>
      </c>
      <c r="H2198" s="13" t="s">
        <v>1830</v>
      </c>
      <c r="I2198" s="15">
        <v>4</v>
      </c>
      <c r="J2198" s="13" t="s">
        <v>31</v>
      </c>
      <c r="K2198" s="16">
        <v>17856</v>
      </c>
      <c r="L2198" s="24" t="str">
        <f>IF(Orders!$K2198&lt;=50,"Low",IF(Orders!$K2198&gt;=200000,"High","Medium"))</f>
        <v>Medium</v>
      </c>
    </row>
    <row r="2199" spans="1:12" x14ac:dyDescent="0.35">
      <c r="A2199" s="12">
        <v>8384</v>
      </c>
      <c r="B2199" s="17" t="s">
        <v>5227</v>
      </c>
      <c r="C2199" s="18">
        <v>43795</v>
      </c>
      <c r="D2199" s="18">
        <v>43797</v>
      </c>
      <c r="E2199" s="17" t="s">
        <v>38</v>
      </c>
      <c r="F2199" s="17" t="s">
        <v>4557</v>
      </c>
      <c r="G2199" s="19" t="str">
        <f>INDEX(Table12[[#This Row],[State]],MATCH(Orders!F2199,Table12[[#This Row],[Customer ID]],0))</f>
        <v>Connecticut</v>
      </c>
      <c r="H2199" s="17" t="s">
        <v>4928</v>
      </c>
      <c r="I2199" s="19">
        <v>3</v>
      </c>
      <c r="J2199" s="17" t="s">
        <v>36</v>
      </c>
      <c r="K2199" s="10">
        <v>59.97</v>
      </c>
      <c r="L2199" s="25" t="str">
        <f>IF(Orders!$K2199&lt;=50,"Low",IF(Orders!$K2199&gt;=200000,"High","Medium"))</f>
        <v>Medium</v>
      </c>
    </row>
    <row r="2200" spans="1:12" x14ac:dyDescent="0.35">
      <c r="A2200" s="11">
        <v>8385</v>
      </c>
      <c r="B2200" s="13" t="s">
        <v>5227</v>
      </c>
      <c r="C2200" s="14">
        <v>43795</v>
      </c>
      <c r="D2200" s="14">
        <v>43797</v>
      </c>
      <c r="E2200" s="13" t="s">
        <v>38</v>
      </c>
      <c r="F2200" s="13" t="s">
        <v>4557</v>
      </c>
      <c r="G2200" s="15" t="str">
        <f>INDEX(Table12[[#This Row],[State]],MATCH(Orders!F2200,Table12[[#This Row],[Customer ID]],0))</f>
        <v>Connecticut</v>
      </c>
      <c r="H2200" s="13" t="s">
        <v>222</v>
      </c>
      <c r="I2200" s="15">
        <v>2</v>
      </c>
      <c r="J2200" s="13" t="s">
        <v>70</v>
      </c>
      <c r="K2200" s="16">
        <v>13.36</v>
      </c>
      <c r="L2200" s="24" t="str">
        <f>IF(Orders!$K2200&lt;=50,"Low",IF(Orders!$K2200&gt;=200000,"High","Medium"))</f>
        <v>Low</v>
      </c>
    </row>
    <row r="2201" spans="1:12" x14ac:dyDescent="0.35">
      <c r="A2201" s="12">
        <v>9124</v>
      </c>
      <c r="B2201" s="17" t="s">
        <v>5229</v>
      </c>
      <c r="C2201" s="18">
        <v>43795</v>
      </c>
      <c r="D2201" s="18">
        <v>43797</v>
      </c>
      <c r="E2201" s="17" t="s">
        <v>94</v>
      </c>
      <c r="F2201" s="17" t="s">
        <v>232</v>
      </c>
      <c r="G2201" s="19" t="str">
        <f>INDEX(Table12[[#This Row],[State]],MATCH(Orders!F2201,Table12[[#This Row],[Customer ID]],0))</f>
        <v>Pennsylvania</v>
      </c>
      <c r="H2201" s="17" t="s">
        <v>2909</v>
      </c>
      <c r="I2201" s="19">
        <v>9</v>
      </c>
      <c r="J2201" s="17" t="s">
        <v>31</v>
      </c>
      <c r="K2201" s="10">
        <v>78759</v>
      </c>
      <c r="L2201" s="25" t="str">
        <f>IF(Orders!$K2201&lt;=50,"Low",IF(Orders!$K2201&gt;=200000,"High","Medium"))</f>
        <v>Medium</v>
      </c>
    </row>
    <row r="2202" spans="1:12" x14ac:dyDescent="0.35">
      <c r="A2202" s="11">
        <v>9650</v>
      </c>
      <c r="B2202" s="13" t="s">
        <v>5230</v>
      </c>
      <c r="C2202" s="14">
        <v>43795</v>
      </c>
      <c r="D2202" s="14">
        <v>43799</v>
      </c>
      <c r="E2202" s="13" t="s">
        <v>19</v>
      </c>
      <c r="F2202" s="13" t="s">
        <v>469</v>
      </c>
      <c r="G2202" s="15" t="str">
        <f>INDEX(Table12[[#This Row],[State]],MATCH(Orders!F2202,Table12[[#This Row],[Customer ID]],0))</f>
        <v>California</v>
      </c>
      <c r="H2202" s="13" t="s">
        <v>276</v>
      </c>
      <c r="I2202" s="15">
        <v>8</v>
      </c>
      <c r="J2202" s="13" t="s">
        <v>70</v>
      </c>
      <c r="K2202" s="16">
        <v>3406664</v>
      </c>
      <c r="L2202" s="24" t="str">
        <f>IF(Orders!$K2202&lt;=50,"Low",IF(Orders!$K2202&gt;=200000,"High","Medium"))</f>
        <v>High</v>
      </c>
    </row>
    <row r="2203" spans="1:12" x14ac:dyDescent="0.35">
      <c r="A2203" s="12">
        <v>9651</v>
      </c>
      <c r="B2203" s="17" t="s">
        <v>5230</v>
      </c>
      <c r="C2203" s="18">
        <v>43795</v>
      </c>
      <c r="D2203" s="18">
        <v>43799</v>
      </c>
      <c r="E2203" s="17" t="s">
        <v>19</v>
      </c>
      <c r="F2203" s="17" t="s">
        <v>469</v>
      </c>
      <c r="G2203" s="19" t="str">
        <f>INDEX(Table12[[#This Row],[State]],MATCH(Orders!F2203,Table12[[#This Row],[Customer ID]],0))</f>
        <v>California</v>
      </c>
      <c r="H2203" s="17" t="s">
        <v>4729</v>
      </c>
      <c r="I2203" s="19">
        <v>9</v>
      </c>
      <c r="J2203" s="17" t="s">
        <v>31</v>
      </c>
      <c r="K2203" s="10">
        <v>37.17</v>
      </c>
      <c r="L2203" s="25" t="str">
        <f>IF(Orders!$K2203&lt;=50,"Low",IF(Orders!$K2203&gt;=200000,"High","Medium"))</f>
        <v>Low</v>
      </c>
    </row>
    <row r="2204" spans="1:12" x14ac:dyDescent="0.35">
      <c r="A2204" s="11">
        <v>9652</v>
      </c>
      <c r="B2204" s="13" t="s">
        <v>5230</v>
      </c>
      <c r="C2204" s="14">
        <v>43795</v>
      </c>
      <c r="D2204" s="14">
        <v>43799</v>
      </c>
      <c r="E2204" s="13" t="s">
        <v>19</v>
      </c>
      <c r="F2204" s="13" t="s">
        <v>469</v>
      </c>
      <c r="G2204" s="15" t="str">
        <f>INDEX(Table12[[#This Row],[State]],MATCH(Orders!F2204,Table12[[#This Row],[Customer ID]],0))</f>
        <v>California</v>
      </c>
      <c r="H2204" s="13" t="s">
        <v>4906</v>
      </c>
      <c r="I2204" s="15">
        <v>2</v>
      </c>
      <c r="J2204" s="13" t="s">
        <v>31</v>
      </c>
      <c r="K2204" s="16">
        <v>64.959999999999994</v>
      </c>
      <c r="L2204" s="24" t="str">
        <f>IF(Orders!$K2204&lt;=50,"Low",IF(Orders!$K2204&gt;=200000,"High","Medium"))</f>
        <v>Medium</v>
      </c>
    </row>
    <row r="2205" spans="1:12" x14ac:dyDescent="0.35">
      <c r="A2205" s="12">
        <v>9653</v>
      </c>
      <c r="B2205" s="17" t="s">
        <v>5230</v>
      </c>
      <c r="C2205" s="18">
        <v>43795</v>
      </c>
      <c r="D2205" s="18">
        <v>43799</v>
      </c>
      <c r="E2205" s="17" t="s">
        <v>19</v>
      </c>
      <c r="F2205" s="17" t="s">
        <v>469</v>
      </c>
      <c r="G2205" s="19" t="str">
        <f>INDEX(Table12[[#This Row],[State]],MATCH(Orders!F2205,Table12[[#This Row],[Customer ID]],0))</f>
        <v>California</v>
      </c>
      <c r="H2205" s="17" t="s">
        <v>2059</v>
      </c>
      <c r="I2205" s="19">
        <v>6</v>
      </c>
      <c r="J2205" s="17" t="s">
        <v>31</v>
      </c>
      <c r="K2205" s="10">
        <v>595.38</v>
      </c>
      <c r="L2205" s="25" t="str">
        <f>IF(Orders!$K2205&lt;=50,"Low",IF(Orders!$K2205&gt;=200000,"High","Medium"))</f>
        <v>Medium</v>
      </c>
    </row>
    <row r="2206" spans="1:12" x14ac:dyDescent="0.35">
      <c r="A2206" s="11">
        <v>1772</v>
      </c>
      <c r="B2206" s="13" t="s">
        <v>5232</v>
      </c>
      <c r="C2206" s="14">
        <v>43796</v>
      </c>
      <c r="D2206" s="14">
        <v>43798</v>
      </c>
      <c r="E2206" s="13" t="s">
        <v>94</v>
      </c>
      <c r="F2206" s="13" t="s">
        <v>3531</v>
      </c>
      <c r="G2206" s="15" t="str">
        <f>INDEX(Table12[[#This Row],[State]],MATCH(Orders!F2206,Table12[[#This Row],[Customer ID]],0))</f>
        <v>Illinois</v>
      </c>
      <c r="H2206" s="13" t="s">
        <v>350</v>
      </c>
      <c r="I2206" s="15">
        <v>2</v>
      </c>
      <c r="J2206" s="13" t="s">
        <v>70</v>
      </c>
      <c r="K2206" s="16">
        <v>97984</v>
      </c>
      <c r="L2206" s="24" t="str">
        <f>IF(Orders!$K2206&lt;=50,"Low",IF(Orders!$K2206&gt;=200000,"High","Medium"))</f>
        <v>Medium</v>
      </c>
    </row>
    <row r="2207" spans="1:12" x14ac:dyDescent="0.35">
      <c r="A2207" s="12">
        <v>1773</v>
      </c>
      <c r="B2207" s="17" t="s">
        <v>5232</v>
      </c>
      <c r="C2207" s="18">
        <v>43796</v>
      </c>
      <c r="D2207" s="18">
        <v>43798</v>
      </c>
      <c r="E2207" s="17" t="s">
        <v>94</v>
      </c>
      <c r="F2207" s="17" t="s">
        <v>3531</v>
      </c>
      <c r="G2207" s="19" t="str">
        <f>INDEX(Table12[[#This Row],[State]],MATCH(Orders!F2207,Table12[[#This Row],[Customer ID]],0))</f>
        <v>Illinois</v>
      </c>
      <c r="H2207" s="17" t="s">
        <v>5233</v>
      </c>
      <c r="I2207" s="19">
        <v>6</v>
      </c>
      <c r="J2207" s="17" t="s">
        <v>36</v>
      </c>
      <c r="K2207" s="10">
        <v>62.4</v>
      </c>
      <c r="L2207" s="25" t="str">
        <f>IF(Orders!$K2207&lt;=50,"Low",IF(Orders!$K2207&gt;=200000,"High","Medium"))</f>
        <v>Medium</v>
      </c>
    </row>
    <row r="2208" spans="1:12" x14ac:dyDescent="0.35">
      <c r="A2208" s="11">
        <v>1932</v>
      </c>
      <c r="B2208" s="13" t="s">
        <v>5235</v>
      </c>
      <c r="C2208" s="14">
        <v>43796</v>
      </c>
      <c r="D2208" s="14">
        <v>43798</v>
      </c>
      <c r="E2208" s="13" t="s">
        <v>94</v>
      </c>
      <c r="F2208" s="13" t="s">
        <v>759</v>
      </c>
      <c r="G2208" s="15" t="str">
        <f>INDEX(Table12[[#This Row],[State]],MATCH(Orders!F2208,Table12[[#This Row],[Customer ID]],0))</f>
        <v>Arizona</v>
      </c>
      <c r="H2208" s="13" t="s">
        <v>5236</v>
      </c>
      <c r="I2208" s="15">
        <v>1</v>
      </c>
      <c r="J2208" s="13" t="s">
        <v>31</v>
      </c>
      <c r="K2208" s="16">
        <v>271992</v>
      </c>
      <c r="L2208" s="24" t="str">
        <f>IF(Orders!$K2208&lt;=50,"Low",IF(Orders!$K2208&gt;=200000,"High","Medium"))</f>
        <v>High</v>
      </c>
    </row>
    <row r="2209" spans="1:12" x14ac:dyDescent="0.35">
      <c r="A2209" s="12">
        <v>2212</v>
      </c>
      <c r="B2209" s="17" t="s">
        <v>5238</v>
      </c>
      <c r="C2209" s="18">
        <v>43796</v>
      </c>
      <c r="D2209" s="18">
        <v>43799</v>
      </c>
      <c r="E2209" s="17" t="s">
        <v>38</v>
      </c>
      <c r="F2209" s="17" t="s">
        <v>4703</v>
      </c>
      <c r="G2209" s="19" t="str">
        <f>INDEX(Table12[[#This Row],[State]],MATCH(Orders!F2209,Table12[[#This Row],[Customer ID]],0))</f>
        <v>Michigan</v>
      </c>
      <c r="H2209" s="17" t="s">
        <v>962</v>
      </c>
      <c r="I2209" s="19">
        <v>6</v>
      </c>
      <c r="J2209" s="17" t="s">
        <v>36</v>
      </c>
      <c r="K2209" s="10">
        <v>167292</v>
      </c>
      <c r="L2209" s="25" t="str">
        <f>IF(Orders!$K2209&lt;=50,"Low",IF(Orders!$K2209&gt;=200000,"High","Medium"))</f>
        <v>Medium</v>
      </c>
    </row>
    <row r="2210" spans="1:12" x14ac:dyDescent="0.35">
      <c r="A2210" s="11">
        <v>3476</v>
      </c>
      <c r="B2210" s="13" t="s">
        <v>5240</v>
      </c>
      <c r="C2210" s="14">
        <v>43796</v>
      </c>
      <c r="D2210" s="14">
        <v>43799</v>
      </c>
      <c r="E2210" s="13" t="s">
        <v>38</v>
      </c>
      <c r="F2210" s="13" t="s">
        <v>817</v>
      </c>
      <c r="G2210" s="15" t="str">
        <f>INDEX(Table12[[#This Row],[State]],MATCH(Orders!F2210,Table12[[#This Row],[Customer ID]],0))</f>
        <v>Kansas</v>
      </c>
      <c r="H2210" s="13" t="s">
        <v>873</v>
      </c>
      <c r="I2210" s="15">
        <v>5</v>
      </c>
      <c r="J2210" s="13" t="s">
        <v>36</v>
      </c>
      <c r="K2210" s="16">
        <v>34.950000000000003</v>
      </c>
      <c r="L2210" s="24" t="str">
        <f>IF(Orders!$K2210&lt;=50,"Low",IF(Orders!$K2210&gt;=200000,"High","Medium"))</f>
        <v>Low</v>
      </c>
    </row>
    <row r="2211" spans="1:12" x14ac:dyDescent="0.35">
      <c r="A2211" s="12">
        <v>3477</v>
      </c>
      <c r="B2211" s="17" t="s">
        <v>5240</v>
      </c>
      <c r="C2211" s="18">
        <v>43796</v>
      </c>
      <c r="D2211" s="18">
        <v>43799</v>
      </c>
      <c r="E2211" s="17" t="s">
        <v>38</v>
      </c>
      <c r="F2211" s="17" t="s">
        <v>817</v>
      </c>
      <c r="G2211" s="19" t="str">
        <f>INDEX(Table12[[#This Row],[State]],MATCH(Orders!F2211,Table12[[#This Row],[Customer ID]],0))</f>
        <v>Kansas</v>
      </c>
      <c r="H2211" s="17" t="s">
        <v>4194</v>
      </c>
      <c r="I2211" s="19">
        <v>5</v>
      </c>
      <c r="J2211" s="17" t="s">
        <v>36</v>
      </c>
      <c r="K2211" s="10">
        <v>152</v>
      </c>
      <c r="L2211" s="25" t="str">
        <f>IF(Orders!$K2211&lt;=50,"Low",IF(Orders!$K2211&gt;=200000,"High","Medium"))</f>
        <v>Medium</v>
      </c>
    </row>
    <row r="2212" spans="1:12" x14ac:dyDescent="0.35">
      <c r="A2212" s="11">
        <v>5902</v>
      </c>
      <c r="B2212" s="13" t="s">
        <v>5242</v>
      </c>
      <c r="C2212" s="14">
        <v>43796</v>
      </c>
      <c r="D2212" s="14">
        <v>43801</v>
      </c>
      <c r="E2212" s="13" t="s">
        <v>19</v>
      </c>
      <c r="F2212" s="13" t="s">
        <v>4869</v>
      </c>
      <c r="G2212" s="15" t="str">
        <f>INDEX(Table12[[#This Row],[State]],MATCH(Orders!F2212,Table12[[#This Row],[Customer ID]],0))</f>
        <v>New Jersey</v>
      </c>
      <c r="H2212" s="13" t="s">
        <v>1719</v>
      </c>
      <c r="I2212" s="15">
        <v>3</v>
      </c>
      <c r="J2212" s="13" t="s">
        <v>36</v>
      </c>
      <c r="K2212" s="16">
        <v>31.56</v>
      </c>
      <c r="L2212" s="24" t="str">
        <f>IF(Orders!$K2212&lt;=50,"Low",IF(Orders!$K2212&gt;=200000,"High","Medium"))</f>
        <v>Low</v>
      </c>
    </row>
    <row r="2213" spans="1:12" x14ac:dyDescent="0.35">
      <c r="A2213" s="12">
        <v>7201</v>
      </c>
      <c r="B2213" s="17" t="s">
        <v>5243</v>
      </c>
      <c r="C2213" s="18">
        <v>43796</v>
      </c>
      <c r="D2213" s="18">
        <v>43802</v>
      </c>
      <c r="E2213" s="17" t="s">
        <v>19</v>
      </c>
      <c r="F2213" s="17" t="s">
        <v>1461</v>
      </c>
      <c r="G2213" s="19" t="str">
        <f>INDEX(Table12[[#This Row],[State]],MATCH(Orders!F2213,Table12[[#This Row],[Customer ID]],0))</f>
        <v>Florida</v>
      </c>
      <c r="H2213" s="17" t="s">
        <v>4066</v>
      </c>
      <c r="I2213" s="19">
        <v>1</v>
      </c>
      <c r="J2213" s="17" t="s">
        <v>36</v>
      </c>
      <c r="K2213" s="10">
        <v>116.76</v>
      </c>
      <c r="L2213" s="25" t="str">
        <f>IF(Orders!$K2213&lt;=50,"Low",IF(Orders!$K2213&gt;=200000,"High","Medium"))</f>
        <v>Medium</v>
      </c>
    </row>
    <row r="2214" spans="1:12" x14ac:dyDescent="0.35">
      <c r="A2214" s="11">
        <v>7202</v>
      </c>
      <c r="B2214" s="13" t="s">
        <v>5243</v>
      </c>
      <c r="C2214" s="14">
        <v>43796</v>
      </c>
      <c r="D2214" s="14">
        <v>43802</v>
      </c>
      <c r="E2214" s="13" t="s">
        <v>19</v>
      </c>
      <c r="F2214" s="13" t="s">
        <v>1461</v>
      </c>
      <c r="G2214" s="15" t="str">
        <f>INDEX(Table12[[#This Row],[State]],MATCH(Orders!F2214,Table12[[#This Row],[Customer ID]],0))</f>
        <v>Florida</v>
      </c>
      <c r="H2214" s="13" t="s">
        <v>5244</v>
      </c>
      <c r="I2214" s="15">
        <v>7</v>
      </c>
      <c r="J2214" s="13" t="s">
        <v>31</v>
      </c>
      <c r="K2214" s="16">
        <v>331023</v>
      </c>
      <c r="L2214" s="24" t="str">
        <f>IF(Orders!$K2214&lt;=50,"Low",IF(Orders!$K2214&gt;=200000,"High","Medium"))</f>
        <v>High</v>
      </c>
    </row>
    <row r="2215" spans="1:12" x14ac:dyDescent="0.35">
      <c r="A2215" s="12">
        <v>8623</v>
      </c>
      <c r="B2215" s="17" t="s">
        <v>5245</v>
      </c>
      <c r="C2215" s="18">
        <v>43796</v>
      </c>
      <c r="D2215" s="18">
        <v>43800</v>
      </c>
      <c r="E2215" s="17" t="s">
        <v>19</v>
      </c>
      <c r="F2215" s="17" t="s">
        <v>1825</v>
      </c>
      <c r="G2215" s="19" t="str">
        <f>INDEX(Table12[[#This Row],[State]],MATCH(Orders!F2215,Table12[[#This Row],[Customer ID]],0))</f>
        <v>Arizona</v>
      </c>
      <c r="H2215" s="17" t="s">
        <v>2393</v>
      </c>
      <c r="I2215" s="19">
        <v>4</v>
      </c>
      <c r="J2215" s="17" t="s">
        <v>70</v>
      </c>
      <c r="K2215" s="10">
        <v>39808</v>
      </c>
      <c r="L2215" s="25" t="str">
        <f>IF(Orders!$K2215&lt;=50,"Low",IF(Orders!$K2215&gt;=200000,"High","Medium"))</f>
        <v>Medium</v>
      </c>
    </row>
    <row r="2216" spans="1:12" x14ac:dyDescent="0.35">
      <c r="A2216" s="11">
        <v>9812</v>
      </c>
      <c r="B2216" s="13" t="s">
        <v>5246</v>
      </c>
      <c r="C2216" s="14">
        <v>43796</v>
      </c>
      <c r="D2216" s="14">
        <v>43799</v>
      </c>
      <c r="E2216" s="13" t="s">
        <v>38</v>
      </c>
      <c r="F2216" s="13" t="s">
        <v>5247</v>
      </c>
      <c r="G2216" s="15" t="str">
        <f>INDEX(Table12[[#This Row],[State]],MATCH(Orders!F2216,Table12[[#This Row],[Customer ID]],0))</f>
        <v>New Jersey</v>
      </c>
      <c r="H2216" s="13" t="s">
        <v>5250</v>
      </c>
      <c r="I2216" s="15">
        <v>4</v>
      </c>
      <c r="J2216" s="13" t="s">
        <v>70</v>
      </c>
      <c r="K2216" s="16">
        <v>25.92</v>
      </c>
      <c r="L2216" s="24" t="str">
        <f>IF(Orders!$K2216&lt;=50,"Low",IF(Orders!$K2216&gt;=200000,"High","Medium"))</f>
        <v>Low</v>
      </c>
    </row>
    <row r="2217" spans="1:12" x14ac:dyDescent="0.35">
      <c r="A2217" s="12">
        <v>9813</v>
      </c>
      <c r="B2217" s="17" t="s">
        <v>5246</v>
      </c>
      <c r="C2217" s="18">
        <v>43796</v>
      </c>
      <c r="D2217" s="18">
        <v>43799</v>
      </c>
      <c r="E2217" s="17" t="s">
        <v>38</v>
      </c>
      <c r="F2217" s="17" t="s">
        <v>5247</v>
      </c>
      <c r="G2217" s="19" t="str">
        <f>INDEX(Table12[[#This Row],[State]],MATCH(Orders!F2217,Table12[[#This Row],[Customer ID]],0))</f>
        <v>New Jersey</v>
      </c>
      <c r="H2217" s="17" t="s">
        <v>5252</v>
      </c>
      <c r="I2217" s="19">
        <v>3</v>
      </c>
      <c r="J2217" s="17" t="s">
        <v>31</v>
      </c>
      <c r="K2217" s="10">
        <v>34.65</v>
      </c>
      <c r="L2217" s="25" t="str">
        <f>IF(Orders!$K2217&lt;=50,"Low",IF(Orders!$K2217&gt;=200000,"High","Medium"))</f>
        <v>Low</v>
      </c>
    </row>
    <row r="2218" spans="1:12" x14ac:dyDescent="0.35">
      <c r="A2218" s="11">
        <v>9814</v>
      </c>
      <c r="B2218" s="13" t="s">
        <v>5246</v>
      </c>
      <c r="C2218" s="14">
        <v>43796</v>
      </c>
      <c r="D2218" s="14">
        <v>43799</v>
      </c>
      <c r="E2218" s="13" t="s">
        <v>38</v>
      </c>
      <c r="F2218" s="13" t="s">
        <v>5247</v>
      </c>
      <c r="G2218" s="15" t="str">
        <f>INDEX(Table12[[#This Row],[State]],MATCH(Orders!F2218,Table12[[#This Row],[Customer ID]],0))</f>
        <v>New Jersey</v>
      </c>
      <c r="H2218" s="13" t="s">
        <v>1495</v>
      </c>
      <c r="I2218" s="15">
        <v>5</v>
      </c>
      <c r="J2218" s="13" t="s">
        <v>36</v>
      </c>
      <c r="K2218" s="16">
        <v>204.95</v>
      </c>
      <c r="L2218" s="24" t="str">
        <f>IF(Orders!$K2218&lt;=50,"Low",IF(Orders!$K2218&gt;=200000,"High","Medium"))</f>
        <v>Medium</v>
      </c>
    </row>
    <row r="2219" spans="1:12" x14ac:dyDescent="0.35">
      <c r="A2219" s="12">
        <v>9815</v>
      </c>
      <c r="B2219" s="17" t="s">
        <v>5246</v>
      </c>
      <c r="C2219" s="18">
        <v>43796</v>
      </c>
      <c r="D2219" s="18">
        <v>43799</v>
      </c>
      <c r="E2219" s="17" t="s">
        <v>38</v>
      </c>
      <c r="F2219" s="17" t="s">
        <v>5247</v>
      </c>
      <c r="G2219" s="19" t="str">
        <f>INDEX(Table12[[#This Row],[State]],MATCH(Orders!F2219,Table12[[#This Row],[Customer ID]],0))</f>
        <v>New Jersey</v>
      </c>
      <c r="H2219" s="17" t="s">
        <v>1075</v>
      </c>
      <c r="I2219" s="19">
        <v>5</v>
      </c>
      <c r="J2219" s="17" t="s">
        <v>36</v>
      </c>
      <c r="K2219" s="10">
        <v>79.95</v>
      </c>
      <c r="L2219" s="25" t="str">
        <f>IF(Orders!$K2219&lt;=50,"Low",IF(Orders!$K2219&gt;=200000,"High","Medium"))</f>
        <v>Medium</v>
      </c>
    </row>
    <row r="2220" spans="1:12" x14ac:dyDescent="0.35">
      <c r="A2220" s="11">
        <v>186</v>
      </c>
      <c r="B2220" s="13" t="s">
        <v>5254</v>
      </c>
      <c r="C2220" s="14">
        <v>43797</v>
      </c>
      <c r="D2220" s="14">
        <v>43801</v>
      </c>
      <c r="E2220" s="13" t="s">
        <v>19</v>
      </c>
      <c r="F2220" s="13" t="s">
        <v>5255</v>
      </c>
      <c r="G2220" s="15" t="str">
        <f>INDEX(Table12[[#This Row],[State]],MATCH(Orders!F2220,Table12[[#This Row],[Customer ID]],0))</f>
        <v>Connecticut</v>
      </c>
      <c r="H2220" s="13" t="s">
        <v>1922</v>
      </c>
      <c r="I2220" s="15">
        <v>2</v>
      </c>
      <c r="J2220" s="13" t="s">
        <v>36</v>
      </c>
      <c r="K2220" s="16">
        <v>7.16</v>
      </c>
      <c r="L2220" s="24" t="str">
        <f>IF(Orders!$K2220&lt;=50,"Low",IF(Orders!$K2220&gt;=200000,"High","Medium"))</f>
        <v>Low</v>
      </c>
    </row>
    <row r="2221" spans="1:12" x14ac:dyDescent="0.35">
      <c r="A2221" s="12">
        <v>2850</v>
      </c>
      <c r="B2221" s="17" t="s">
        <v>5257</v>
      </c>
      <c r="C2221" s="18">
        <v>43797</v>
      </c>
      <c r="D2221" s="18">
        <v>43802</v>
      </c>
      <c r="E2221" s="17" t="s">
        <v>19</v>
      </c>
      <c r="F2221" s="17" t="s">
        <v>5258</v>
      </c>
      <c r="G2221" s="19" t="str">
        <f>INDEX(Table12[[#This Row],[State]],MATCH(Orders!F2221,Table12[[#This Row],[Customer ID]],0))</f>
        <v>Florida</v>
      </c>
      <c r="H2221" s="17" t="s">
        <v>5261</v>
      </c>
      <c r="I2221" s="19">
        <v>6</v>
      </c>
      <c r="J2221" s="17" t="s">
        <v>36</v>
      </c>
      <c r="K2221" s="10">
        <v>7434</v>
      </c>
      <c r="L2221" s="25" t="str">
        <f>IF(Orders!$K2221&lt;=50,"Low",IF(Orders!$K2221&gt;=200000,"High","Medium"))</f>
        <v>Medium</v>
      </c>
    </row>
    <row r="2222" spans="1:12" x14ac:dyDescent="0.35">
      <c r="A2222" s="11">
        <v>4887</v>
      </c>
      <c r="B2222" s="13" t="s">
        <v>5263</v>
      </c>
      <c r="C2222" s="14">
        <v>43797</v>
      </c>
      <c r="D2222" s="14">
        <v>43800</v>
      </c>
      <c r="E2222" s="13" t="s">
        <v>94</v>
      </c>
      <c r="F2222" s="13" t="s">
        <v>799</v>
      </c>
      <c r="G2222" s="15" t="str">
        <f>INDEX(Table12[[#This Row],[State]],MATCH(Orders!F2222,Table12[[#This Row],[Customer ID]],0))</f>
        <v>Georgia</v>
      </c>
      <c r="H2222" s="13" t="s">
        <v>3919</v>
      </c>
      <c r="I2222" s="15">
        <v>3</v>
      </c>
      <c r="J2222" s="13" t="s">
        <v>31</v>
      </c>
      <c r="K2222" s="16">
        <v>182.67</v>
      </c>
      <c r="L2222" s="24" t="str">
        <f>IF(Orders!$K2222&lt;=50,"Low",IF(Orders!$K2222&gt;=200000,"High","Medium"))</f>
        <v>Medium</v>
      </c>
    </row>
    <row r="2223" spans="1:12" x14ac:dyDescent="0.35">
      <c r="A2223" s="12">
        <v>4888</v>
      </c>
      <c r="B2223" s="17" t="s">
        <v>5263</v>
      </c>
      <c r="C2223" s="18">
        <v>43797</v>
      </c>
      <c r="D2223" s="18">
        <v>43800</v>
      </c>
      <c r="E2223" s="17" t="s">
        <v>94</v>
      </c>
      <c r="F2223" s="17" t="s">
        <v>799</v>
      </c>
      <c r="G2223" s="19" t="str">
        <f>INDEX(Table12[[#This Row],[State]],MATCH(Orders!F2223,Table12[[#This Row],[Customer ID]],0))</f>
        <v>Georgia</v>
      </c>
      <c r="H2223" s="17" t="s">
        <v>5265</v>
      </c>
      <c r="I2223" s="19">
        <v>6</v>
      </c>
      <c r="J2223" s="17" t="s">
        <v>36</v>
      </c>
      <c r="K2223" s="10">
        <v>101.7</v>
      </c>
      <c r="L2223" s="25" t="str">
        <f>IF(Orders!$K2223&lt;=50,"Low",IF(Orders!$K2223&gt;=200000,"High","Medium"))</f>
        <v>Medium</v>
      </c>
    </row>
    <row r="2224" spans="1:12" x14ac:dyDescent="0.35">
      <c r="A2224" s="11">
        <v>4889</v>
      </c>
      <c r="B2224" s="13" t="s">
        <v>5263</v>
      </c>
      <c r="C2224" s="14">
        <v>43797</v>
      </c>
      <c r="D2224" s="14">
        <v>43800</v>
      </c>
      <c r="E2224" s="13" t="s">
        <v>94</v>
      </c>
      <c r="F2224" s="13" t="s">
        <v>799</v>
      </c>
      <c r="G2224" s="15" t="str">
        <f>INDEX(Table12[[#This Row],[State]],MATCH(Orders!F2224,Table12[[#This Row],[Customer ID]],0))</f>
        <v>Georgia</v>
      </c>
      <c r="H2224" s="13" t="s">
        <v>5267</v>
      </c>
      <c r="I2224" s="15">
        <v>3</v>
      </c>
      <c r="J2224" s="13" t="s">
        <v>70</v>
      </c>
      <c r="K2224" s="16">
        <v>1126.02</v>
      </c>
      <c r="L2224" s="24" t="str">
        <f>IF(Orders!$K2224&lt;=50,"Low",IF(Orders!$K2224&gt;=200000,"High","Medium"))</f>
        <v>Medium</v>
      </c>
    </row>
    <row r="2225" spans="1:12" x14ac:dyDescent="0.35">
      <c r="A2225" s="12">
        <v>4890</v>
      </c>
      <c r="B2225" s="17" t="s">
        <v>5263</v>
      </c>
      <c r="C2225" s="18">
        <v>43797</v>
      </c>
      <c r="D2225" s="18">
        <v>43800</v>
      </c>
      <c r="E2225" s="17" t="s">
        <v>94</v>
      </c>
      <c r="F2225" s="17" t="s">
        <v>799</v>
      </c>
      <c r="G2225" s="19" t="str">
        <f>INDEX(Table12[[#This Row],[State]],MATCH(Orders!F2225,Table12[[#This Row],[Customer ID]],0))</f>
        <v>Georgia</v>
      </c>
      <c r="H2225" s="17" t="s">
        <v>5269</v>
      </c>
      <c r="I2225" s="19">
        <v>6</v>
      </c>
      <c r="J2225" s="17" t="s">
        <v>36</v>
      </c>
      <c r="K2225" s="10">
        <v>1263.3</v>
      </c>
      <c r="L2225" s="25" t="str">
        <f>IF(Orders!$K2225&lt;=50,"Low",IF(Orders!$K2225&gt;=200000,"High","Medium"))</f>
        <v>Medium</v>
      </c>
    </row>
    <row r="2226" spans="1:12" x14ac:dyDescent="0.35">
      <c r="A2226" s="11">
        <v>7364</v>
      </c>
      <c r="B2226" s="13" t="s">
        <v>5271</v>
      </c>
      <c r="C2226" s="14">
        <v>43797</v>
      </c>
      <c r="D2226" s="14">
        <v>43803</v>
      </c>
      <c r="E2226" s="13" t="s">
        <v>19</v>
      </c>
      <c r="F2226" s="13" t="s">
        <v>1226</v>
      </c>
      <c r="G2226" s="15" t="str">
        <f>INDEX(Table12[[#This Row],[State]],MATCH(Orders!F2226,Table12[[#This Row],[Customer ID]],0))</f>
        <v>Pennsylvania</v>
      </c>
      <c r="H2226" s="13" t="s">
        <v>2704</v>
      </c>
      <c r="I2226" s="15">
        <v>3</v>
      </c>
      <c r="J2226" s="13" t="s">
        <v>70</v>
      </c>
      <c r="K2226" s="16">
        <v>340182</v>
      </c>
      <c r="L2226" s="24" t="str">
        <f>IF(Orders!$K2226&lt;=50,"Low",IF(Orders!$K2226&gt;=200000,"High","Medium"))</f>
        <v>High</v>
      </c>
    </row>
    <row r="2227" spans="1:12" x14ac:dyDescent="0.35">
      <c r="A2227" s="12">
        <v>7365</v>
      </c>
      <c r="B2227" s="17" t="s">
        <v>5271</v>
      </c>
      <c r="C2227" s="18">
        <v>43797</v>
      </c>
      <c r="D2227" s="18">
        <v>43803</v>
      </c>
      <c r="E2227" s="17" t="s">
        <v>19</v>
      </c>
      <c r="F2227" s="17" t="s">
        <v>1226</v>
      </c>
      <c r="G2227" s="19" t="str">
        <f>INDEX(Table12[[#This Row],[State]],MATCH(Orders!F2227,Table12[[#This Row],[Customer ID]],0))</f>
        <v>Pennsylvania</v>
      </c>
      <c r="H2227" s="17" t="s">
        <v>2770</v>
      </c>
      <c r="I2227" s="19">
        <v>8</v>
      </c>
      <c r="J2227" s="17" t="s">
        <v>31</v>
      </c>
      <c r="K2227" s="10">
        <v>12672</v>
      </c>
      <c r="L2227" s="25" t="str">
        <f>IF(Orders!$K2227&lt;=50,"Low",IF(Orders!$K2227&gt;=200000,"High","Medium"))</f>
        <v>Medium</v>
      </c>
    </row>
    <row r="2228" spans="1:12" x14ac:dyDescent="0.35">
      <c r="A2228" s="11">
        <v>7366</v>
      </c>
      <c r="B2228" s="13" t="s">
        <v>5271</v>
      </c>
      <c r="C2228" s="14">
        <v>43797</v>
      </c>
      <c r="D2228" s="14">
        <v>43803</v>
      </c>
      <c r="E2228" s="13" t="s">
        <v>19</v>
      </c>
      <c r="F2228" s="13" t="s">
        <v>1226</v>
      </c>
      <c r="G2228" s="15" t="str">
        <f>INDEX(Table12[[#This Row],[State]],MATCH(Orders!F2228,Table12[[#This Row],[Customer ID]],0))</f>
        <v>Pennsylvania</v>
      </c>
      <c r="H2228" s="13" t="s">
        <v>3783</v>
      </c>
      <c r="I2228" s="15">
        <v>2</v>
      </c>
      <c r="J2228" s="13" t="s">
        <v>36</v>
      </c>
      <c r="K2228" s="16">
        <v>6888</v>
      </c>
      <c r="L2228" s="24" t="str">
        <f>IF(Orders!$K2228&lt;=50,"Low",IF(Orders!$K2228&gt;=200000,"High","Medium"))</f>
        <v>Medium</v>
      </c>
    </row>
    <row r="2229" spans="1:12" x14ac:dyDescent="0.35">
      <c r="A2229" s="12">
        <v>7367</v>
      </c>
      <c r="B2229" s="17" t="s">
        <v>5271</v>
      </c>
      <c r="C2229" s="18">
        <v>43797</v>
      </c>
      <c r="D2229" s="18">
        <v>43803</v>
      </c>
      <c r="E2229" s="17" t="s">
        <v>19</v>
      </c>
      <c r="F2229" s="17" t="s">
        <v>1226</v>
      </c>
      <c r="G2229" s="19" t="str">
        <f>INDEX(Table12[[#This Row],[State]],MATCH(Orders!F2229,Table12[[#This Row],[Customer ID]],0))</f>
        <v>Pennsylvania</v>
      </c>
      <c r="H2229" s="17" t="s">
        <v>5272</v>
      </c>
      <c r="I2229" s="19">
        <v>2</v>
      </c>
      <c r="J2229" s="17" t="s">
        <v>31</v>
      </c>
      <c r="K2229" s="10">
        <v>32544</v>
      </c>
      <c r="L2229" s="25" t="str">
        <f>IF(Orders!$K2229&lt;=50,"Low",IF(Orders!$K2229&gt;=200000,"High","Medium"))</f>
        <v>Medium</v>
      </c>
    </row>
    <row r="2230" spans="1:12" x14ac:dyDescent="0.35">
      <c r="A2230" s="11">
        <v>7368</v>
      </c>
      <c r="B2230" s="13" t="s">
        <v>5271</v>
      </c>
      <c r="C2230" s="14">
        <v>43797</v>
      </c>
      <c r="D2230" s="14">
        <v>43803</v>
      </c>
      <c r="E2230" s="13" t="s">
        <v>19</v>
      </c>
      <c r="F2230" s="13" t="s">
        <v>1226</v>
      </c>
      <c r="G2230" s="15" t="str">
        <f>INDEX(Table12[[#This Row],[State]],MATCH(Orders!F2230,Table12[[#This Row],[Customer ID]],0))</f>
        <v>Pennsylvania</v>
      </c>
      <c r="H2230" s="13" t="s">
        <v>896</v>
      </c>
      <c r="I2230" s="15">
        <v>7</v>
      </c>
      <c r="J2230" s="13" t="s">
        <v>36</v>
      </c>
      <c r="K2230" s="16">
        <v>347802</v>
      </c>
      <c r="L2230" s="24" t="str">
        <f>IF(Orders!$K2230&lt;=50,"Low",IF(Orders!$K2230&gt;=200000,"High","Medium"))</f>
        <v>High</v>
      </c>
    </row>
    <row r="2231" spans="1:12" x14ac:dyDescent="0.35">
      <c r="A2231" s="12">
        <v>3612</v>
      </c>
      <c r="B2231" s="17" t="s">
        <v>5274</v>
      </c>
      <c r="C2231" s="18">
        <v>43798</v>
      </c>
      <c r="D2231" s="18">
        <v>43800</v>
      </c>
      <c r="E2231" s="17" t="s">
        <v>94</v>
      </c>
      <c r="F2231" s="17" t="s">
        <v>5275</v>
      </c>
      <c r="G2231" s="19" t="str">
        <f>INDEX(Table12[[#This Row],[State]],MATCH(Orders!F2231,Table12[[#This Row],[Customer ID]],0))</f>
        <v>Texas</v>
      </c>
      <c r="H2231" s="17" t="s">
        <v>5277</v>
      </c>
      <c r="I2231" s="19">
        <v>2</v>
      </c>
      <c r="J2231" s="17" t="s">
        <v>70</v>
      </c>
      <c r="K2231" s="10">
        <v>58416</v>
      </c>
      <c r="L2231" s="25" t="str">
        <f>IF(Orders!$K2231&lt;=50,"Low",IF(Orders!$K2231&gt;=200000,"High","Medium"))</f>
        <v>Medium</v>
      </c>
    </row>
    <row r="2232" spans="1:12" x14ac:dyDescent="0.35">
      <c r="A2232" s="11">
        <v>7879</v>
      </c>
      <c r="B2232" s="13" t="s">
        <v>5279</v>
      </c>
      <c r="C2232" s="14">
        <v>43798</v>
      </c>
      <c r="D2232" s="14">
        <v>43803</v>
      </c>
      <c r="E2232" s="13" t="s">
        <v>94</v>
      </c>
      <c r="F2232" s="13" t="s">
        <v>4435</v>
      </c>
      <c r="G2232" s="15" t="str">
        <f>INDEX(Table12[[#This Row],[State]],MATCH(Orders!F2232,Table12[[#This Row],[Customer ID]],0))</f>
        <v>Illinois</v>
      </c>
      <c r="H2232" s="13" t="s">
        <v>3316</v>
      </c>
      <c r="I2232" s="15">
        <v>4</v>
      </c>
      <c r="J2232" s="13" t="s">
        <v>31</v>
      </c>
      <c r="K2232" s="16">
        <v>242176</v>
      </c>
      <c r="L2232" s="24" t="str">
        <f>IF(Orders!$K2232&lt;=50,"Low",IF(Orders!$K2232&gt;=200000,"High","Medium"))</f>
        <v>High</v>
      </c>
    </row>
    <row r="2233" spans="1:12" x14ac:dyDescent="0.35">
      <c r="A2233" s="12">
        <v>3487</v>
      </c>
      <c r="B2233" s="17" t="s">
        <v>5280</v>
      </c>
      <c r="C2233" s="18">
        <v>43799</v>
      </c>
      <c r="D2233" s="18">
        <v>43799</v>
      </c>
      <c r="E2233" s="17" t="s">
        <v>208</v>
      </c>
      <c r="F2233" s="17" t="s">
        <v>1210</v>
      </c>
      <c r="G2233" s="19" t="str">
        <f>INDEX(Table12[[#This Row],[State]],MATCH(Orders!F2233,Table12[[#This Row],[Customer ID]],0))</f>
        <v>North Carolina</v>
      </c>
      <c r="H2233" s="17" t="s">
        <v>60</v>
      </c>
      <c r="I2233" s="19">
        <v>1</v>
      </c>
      <c r="J2233" s="17" t="s">
        <v>36</v>
      </c>
      <c r="K2233" s="10">
        <v>36192</v>
      </c>
      <c r="L2233" s="25" t="str">
        <f>IF(Orders!$K2233&lt;=50,"Low",IF(Orders!$K2233&gt;=200000,"High","Medium"))</f>
        <v>Medium</v>
      </c>
    </row>
    <row r="2234" spans="1:12" x14ac:dyDescent="0.35">
      <c r="A2234" s="11">
        <v>8531</v>
      </c>
      <c r="B2234" s="13" t="s">
        <v>5282</v>
      </c>
      <c r="C2234" s="14">
        <v>43799</v>
      </c>
      <c r="D2234" s="14">
        <v>43805</v>
      </c>
      <c r="E2234" s="13" t="s">
        <v>19</v>
      </c>
      <c r="F2234" s="13" t="s">
        <v>5283</v>
      </c>
      <c r="G2234" s="15" t="str">
        <f>INDEX(Table12[[#This Row],[State]],MATCH(Orders!F2234,Table12[[#This Row],[Customer ID]],0))</f>
        <v>Michigan</v>
      </c>
      <c r="H2234" s="13" t="s">
        <v>4272</v>
      </c>
      <c r="I2234" s="15">
        <v>4</v>
      </c>
      <c r="J2234" s="13" t="s">
        <v>31</v>
      </c>
      <c r="K2234" s="16">
        <v>33.36</v>
      </c>
      <c r="L2234" s="24" t="str">
        <f>IF(Orders!$K2234&lt;=50,"Low",IF(Orders!$K2234&gt;=200000,"High","Medium"))</f>
        <v>Low</v>
      </c>
    </row>
    <row r="2235" spans="1:12" x14ac:dyDescent="0.35">
      <c r="A2235" s="12">
        <v>8532</v>
      </c>
      <c r="B2235" s="17" t="s">
        <v>5282</v>
      </c>
      <c r="C2235" s="18">
        <v>43799</v>
      </c>
      <c r="D2235" s="18">
        <v>43805</v>
      </c>
      <c r="E2235" s="17" t="s">
        <v>19</v>
      </c>
      <c r="F2235" s="17" t="s">
        <v>5283</v>
      </c>
      <c r="G2235" s="19" t="str">
        <f>INDEX(Table12[[#This Row],[State]],MATCH(Orders!F2235,Table12[[#This Row],[Customer ID]],0))</f>
        <v>Michigan</v>
      </c>
      <c r="H2235" s="17" t="s">
        <v>1404</v>
      </c>
      <c r="I2235" s="19">
        <v>2</v>
      </c>
      <c r="J2235" s="17" t="s">
        <v>70</v>
      </c>
      <c r="K2235" s="10">
        <v>13.76</v>
      </c>
      <c r="L2235" s="25" t="str">
        <f>IF(Orders!$K2235&lt;=50,"Low",IF(Orders!$K2235&gt;=200000,"High","Medium"))</f>
        <v>Low</v>
      </c>
    </row>
    <row r="2236" spans="1:12" x14ac:dyDescent="0.35">
      <c r="A2236" s="11">
        <v>8533</v>
      </c>
      <c r="B2236" s="13" t="s">
        <v>5282</v>
      </c>
      <c r="C2236" s="14">
        <v>43799</v>
      </c>
      <c r="D2236" s="14">
        <v>43805</v>
      </c>
      <c r="E2236" s="13" t="s">
        <v>19</v>
      </c>
      <c r="F2236" s="13" t="s">
        <v>5283</v>
      </c>
      <c r="G2236" s="15" t="str">
        <f>INDEX(Table12[[#This Row],[State]],MATCH(Orders!F2236,Table12[[#This Row],[Customer ID]],0))</f>
        <v>Michigan</v>
      </c>
      <c r="H2236" s="13" t="s">
        <v>4280</v>
      </c>
      <c r="I2236" s="15">
        <v>7</v>
      </c>
      <c r="J2236" s="13" t="s">
        <v>36</v>
      </c>
      <c r="K2236" s="16">
        <v>496.86</v>
      </c>
      <c r="L2236" s="24" t="str">
        <f>IF(Orders!$K2236&lt;=50,"Low",IF(Orders!$K2236&gt;=200000,"High","Medium"))</f>
        <v>Medium</v>
      </c>
    </row>
    <row r="2237" spans="1:12" x14ac:dyDescent="0.35">
      <c r="A2237" s="12">
        <v>8534</v>
      </c>
      <c r="B2237" s="17" t="s">
        <v>5282</v>
      </c>
      <c r="C2237" s="18">
        <v>43799</v>
      </c>
      <c r="D2237" s="18">
        <v>43805</v>
      </c>
      <c r="E2237" s="17" t="s">
        <v>19</v>
      </c>
      <c r="F2237" s="17" t="s">
        <v>5283</v>
      </c>
      <c r="G2237" s="19" t="str">
        <f>INDEX(Table12[[#This Row],[State]],MATCH(Orders!F2237,Table12[[#This Row],[Customer ID]],0))</f>
        <v>Michigan</v>
      </c>
      <c r="H2237" s="17" t="s">
        <v>4347</v>
      </c>
      <c r="I2237" s="19">
        <v>3</v>
      </c>
      <c r="J2237" s="17" t="s">
        <v>36</v>
      </c>
      <c r="K2237" s="10">
        <v>389.97</v>
      </c>
      <c r="L2237" s="25" t="str">
        <f>IF(Orders!$K2237&lt;=50,"Low",IF(Orders!$K2237&gt;=200000,"High","Medium"))</f>
        <v>Medium</v>
      </c>
    </row>
    <row r="2238" spans="1:12" x14ac:dyDescent="0.35">
      <c r="A2238" s="11">
        <v>8681</v>
      </c>
      <c r="B2238" s="13" t="s">
        <v>5285</v>
      </c>
      <c r="C2238" s="14">
        <v>43800</v>
      </c>
      <c r="D2238" s="14">
        <v>43802</v>
      </c>
      <c r="E2238" s="13" t="s">
        <v>94</v>
      </c>
      <c r="F2238" s="13" t="s">
        <v>342</v>
      </c>
      <c r="G2238" s="15" t="str">
        <f>INDEX(Table12[[#This Row],[State]],MATCH(Orders!F2238,Table12[[#This Row],[Customer ID]],0))</f>
        <v>Virginia</v>
      </c>
      <c r="H2238" s="13" t="s">
        <v>1094</v>
      </c>
      <c r="I2238" s="15">
        <v>7</v>
      </c>
      <c r="J2238" s="13" t="s">
        <v>70</v>
      </c>
      <c r="K2238" s="16">
        <v>1104.55</v>
      </c>
      <c r="L2238" s="24" t="str">
        <f>IF(Orders!$K2238&lt;=50,"Low",IF(Orders!$K2238&gt;=200000,"High","Medium"))</f>
        <v>Medium</v>
      </c>
    </row>
    <row r="2239" spans="1:12" x14ac:dyDescent="0.35">
      <c r="A2239" s="12">
        <v>9173</v>
      </c>
      <c r="B2239" s="17" t="s">
        <v>5286</v>
      </c>
      <c r="C2239" s="18">
        <v>43800</v>
      </c>
      <c r="D2239" s="18">
        <v>43800</v>
      </c>
      <c r="E2239" s="17" t="s">
        <v>208</v>
      </c>
      <c r="F2239" s="17" t="s">
        <v>3752</v>
      </c>
      <c r="G2239" s="19" t="str">
        <f>INDEX(Table12[[#This Row],[State]],MATCH(Orders!F2239,Table12[[#This Row],[Customer ID]],0))</f>
        <v>California</v>
      </c>
      <c r="H2239" s="17" t="s">
        <v>3144</v>
      </c>
      <c r="I2239" s="19">
        <v>3</v>
      </c>
      <c r="J2239" s="17" t="s">
        <v>70</v>
      </c>
      <c r="K2239" s="10">
        <v>1112.94</v>
      </c>
      <c r="L2239" s="25" t="str">
        <f>IF(Orders!$K2239&lt;=50,"Low",IF(Orders!$K2239&gt;=200000,"High","Medium"))</f>
        <v>Medium</v>
      </c>
    </row>
    <row r="2240" spans="1:12" x14ac:dyDescent="0.35">
      <c r="A2240" s="11">
        <v>8395</v>
      </c>
      <c r="B2240" s="13" t="s">
        <v>5288</v>
      </c>
      <c r="C2240" s="14">
        <v>43800</v>
      </c>
      <c r="D2240" s="14">
        <v>43805</v>
      </c>
      <c r="E2240" s="13" t="s">
        <v>94</v>
      </c>
      <c r="F2240" s="13" t="s">
        <v>5289</v>
      </c>
      <c r="G2240" s="15" t="str">
        <f>INDEX(Table12[[#This Row],[State]],MATCH(Orders!F2240,Table12[[#This Row],[Customer ID]],0))</f>
        <v>Massachusetts</v>
      </c>
      <c r="H2240" s="13" t="s">
        <v>1094</v>
      </c>
      <c r="I2240" s="15">
        <v>3</v>
      </c>
      <c r="J2240" s="13" t="s">
        <v>31</v>
      </c>
      <c r="K2240" s="16">
        <v>901.95</v>
      </c>
      <c r="L2240" s="24" t="str">
        <f>IF(Orders!$K2240&lt;=50,"Low",IF(Orders!$K2240&gt;=200000,"High","Medium"))</f>
        <v>Medium</v>
      </c>
    </row>
    <row r="2241" spans="1:12" x14ac:dyDescent="0.35">
      <c r="A2241" s="12">
        <v>4683</v>
      </c>
      <c r="B2241" s="17" t="s">
        <v>5291</v>
      </c>
      <c r="C2241" s="18">
        <v>43800</v>
      </c>
      <c r="D2241" s="18">
        <v>43800</v>
      </c>
      <c r="E2241" s="17" t="s">
        <v>208</v>
      </c>
      <c r="F2241" s="17" t="s">
        <v>2691</v>
      </c>
      <c r="G2241" s="19" t="str">
        <f>INDEX(Table12[[#This Row],[State]],MATCH(Orders!F2241,Table12[[#This Row],[Customer ID]],0))</f>
        <v>North Carolina</v>
      </c>
      <c r="H2241" s="17" t="s">
        <v>4851</v>
      </c>
      <c r="I2241" s="19">
        <v>9</v>
      </c>
      <c r="J2241" s="17" t="s">
        <v>31</v>
      </c>
      <c r="K2241" s="10">
        <v>863928</v>
      </c>
      <c r="L2241" s="25" t="str">
        <f>IF(Orders!$K2241&lt;=50,"Low",IF(Orders!$K2241&gt;=200000,"High","Medium"))</f>
        <v>High</v>
      </c>
    </row>
    <row r="2242" spans="1:12" x14ac:dyDescent="0.35">
      <c r="A2242" s="11">
        <v>4250</v>
      </c>
      <c r="B2242" s="13" t="s">
        <v>5292</v>
      </c>
      <c r="C2242" s="14">
        <v>43800</v>
      </c>
      <c r="D2242" s="14">
        <v>43804</v>
      </c>
      <c r="E2242" s="13" t="s">
        <v>94</v>
      </c>
      <c r="F2242" s="13" t="s">
        <v>5106</v>
      </c>
      <c r="G2242" s="15" t="str">
        <f>INDEX(Table12[[#This Row],[State]],MATCH(Orders!F2242,Table12[[#This Row],[Customer ID]],0))</f>
        <v>Connecticut</v>
      </c>
      <c r="H2242" s="13" t="s">
        <v>4950</v>
      </c>
      <c r="I2242" s="15">
        <v>4</v>
      </c>
      <c r="J2242" s="13" t="s">
        <v>31</v>
      </c>
      <c r="K2242" s="16">
        <v>751.92</v>
      </c>
      <c r="L2242" s="24" t="str">
        <f>IF(Orders!$K2242&lt;=50,"Low",IF(Orders!$K2242&gt;=200000,"High","Medium"))</f>
        <v>Medium</v>
      </c>
    </row>
    <row r="2243" spans="1:12" x14ac:dyDescent="0.35">
      <c r="A2243" s="12">
        <v>8396</v>
      </c>
      <c r="B2243" s="17" t="s">
        <v>5288</v>
      </c>
      <c r="C2243" s="18">
        <v>43800</v>
      </c>
      <c r="D2243" s="18">
        <v>43805</v>
      </c>
      <c r="E2243" s="17" t="s">
        <v>94</v>
      </c>
      <c r="F2243" s="17" t="s">
        <v>5289</v>
      </c>
      <c r="G2243" s="19" t="str">
        <f>INDEX(Table12[[#This Row],[State]],MATCH(Orders!F2243,Table12[[#This Row],[Customer ID]],0))</f>
        <v>Massachusetts</v>
      </c>
      <c r="H2243" s="17" t="s">
        <v>346</v>
      </c>
      <c r="I2243" s="19">
        <v>3</v>
      </c>
      <c r="J2243" s="17" t="s">
        <v>70</v>
      </c>
      <c r="K2243" s="10">
        <v>366009</v>
      </c>
      <c r="L2243" s="25" t="str">
        <f>IF(Orders!$K2243&lt;=50,"Low",IF(Orders!$K2243&gt;=200000,"High","Medium"))</f>
        <v>High</v>
      </c>
    </row>
    <row r="2244" spans="1:12" x14ac:dyDescent="0.35">
      <c r="A2244" s="11">
        <v>8112</v>
      </c>
      <c r="B2244" s="13" t="s">
        <v>5293</v>
      </c>
      <c r="C2244" s="14">
        <v>43800</v>
      </c>
      <c r="D2244" s="14">
        <v>43802</v>
      </c>
      <c r="E2244" s="13" t="s">
        <v>94</v>
      </c>
      <c r="F2244" s="13" t="s">
        <v>5294</v>
      </c>
      <c r="G2244" s="15" t="str">
        <f>INDEX(Table12[[#This Row],[State]],MATCH(Orders!F2244,Table12[[#This Row],[Customer ID]],0))</f>
        <v>Texas</v>
      </c>
      <c r="H2244" s="13" t="s">
        <v>896</v>
      </c>
      <c r="I2244" s="15">
        <v>5</v>
      </c>
      <c r="J2244" s="13" t="s">
        <v>31</v>
      </c>
      <c r="K2244" s="16">
        <v>248.43</v>
      </c>
      <c r="L2244" s="24" t="str">
        <f>IF(Orders!$K2244&lt;=50,"Low",IF(Orders!$K2244&gt;=200000,"High","Medium"))</f>
        <v>Medium</v>
      </c>
    </row>
    <row r="2245" spans="1:12" x14ac:dyDescent="0.35">
      <c r="A2245" s="12">
        <v>1179</v>
      </c>
      <c r="B2245" s="17" t="s">
        <v>5297</v>
      </c>
      <c r="C2245" s="18">
        <v>43800</v>
      </c>
      <c r="D2245" s="18">
        <v>43804</v>
      </c>
      <c r="E2245" s="17" t="s">
        <v>19</v>
      </c>
      <c r="F2245" s="17" t="s">
        <v>4478</v>
      </c>
      <c r="G2245" s="19" t="str">
        <f>INDEX(Table12[[#This Row],[State]],MATCH(Orders!F2245,Table12[[#This Row],[Customer ID]],0))</f>
        <v>Maryland</v>
      </c>
      <c r="H2245" s="17" t="s">
        <v>5298</v>
      </c>
      <c r="I2245" s="19">
        <v>3</v>
      </c>
      <c r="J2245" s="17" t="s">
        <v>70</v>
      </c>
      <c r="K2245" s="10">
        <v>179.97</v>
      </c>
      <c r="L2245" s="25" t="str">
        <f>IF(Orders!$K2245&lt;=50,"Low",IF(Orders!$K2245&gt;=200000,"High","Medium"))</f>
        <v>Medium</v>
      </c>
    </row>
    <row r="2246" spans="1:12" x14ac:dyDescent="0.35">
      <c r="A2246" s="11">
        <v>1178</v>
      </c>
      <c r="B2246" s="13" t="s">
        <v>5297</v>
      </c>
      <c r="C2246" s="14">
        <v>43800</v>
      </c>
      <c r="D2246" s="14">
        <v>43804</v>
      </c>
      <c r="E2246" s="13" t="s">
        <v>19</v>
      </c>
      <c r="F2246" s="13" t="s">
        <v>4478</v>
      </c>
      <c r="G2246" s="15" t="str">
        <f>INDEX(Table12[[#This Row],[State]],MATCH(Orders!F2246,Table12[[#This Row],[Customer ID]],0))</f>
        <v>Maryland</v>
      </c>
      <c r="H2246" s="13" t="s">
        <v>541</v>
      </c>
      <c r="I2246" s="15">
        <v>2</v>
      </c>
      <c r="J2246" s="13" t="s">
        <v>36</v>
      </c>
      <c r="K2246" s="16">
        <v>172.5</v>
      </c>
      <c r="L2246" s="24" t="str">
        <f>IF(Orders!$K2246&lt;=50,"Low",IF(Orders!$K2246&gt;=200000,"High","Medium"))</f>
        <v>Medium</v>
      </c>
    </row>
    <row r="2247" spans="1:12" x14ac:dyDescent="0.35">
      <c r="A2247" s="12">
        <v>8393</v>
      </c>
      <c r="B2247" s="17" t="s">
        <v>5288</v>
      </c>
      <c r="C2247" s="18">
        <v>43800</v>
      </c>
      <c r="D2247" s="18">
        <v>43805</v>
      </c>
      <c r="E2247" s="17" t="s">
        <v>94</v>
      </c>
      <c r="F2247" s="17" t="s">
        <v>5289</v>
      </c>
      <c r="G2247" s="19" t="str">
        <f>INDEX(Table12[[#This Row],[State]],MATCH(Orders!F2247,Table12[[#This Row],[Customer ID]],0))</f>
        <v>Massachusetts</v>
      </c>
      <c r="H2247" s="17" t="s">
        <v>5300</v>
      </c>
      <c r="I2247" s="19">
        <v>3</v>
      </c>
      <c r="J2247" s="17" t="s">
        <v>31</v>
      </c>
      <c r="K2247" s="10">
        <v>137.94</v>
      </c>
      <c r="L2247" s="25" t="str">
        <f>IF(Orders!$K2247&lt;=50,"Low",IF(Orders!$K2247&gt;=200000,"High","Medium"))</f>
        <v>Medium</v>
      </c>
    </row>
    <row r="2248" spans="1:12" x14ac:dyDescent="0.35">
      <c r="A2248" s="11">
        <v>8394</v>
      </c>
      <c r="B2248" s="13" t="s">
        <v>5288</v>
      </c>
      <c r="C2248" s="14">
        <v>43800</v>
      </c>
      <c r="D2248" s="14">
        <v>43805</v>
      </c>
      <c r="E2248" s="13" t="s">
        <v>94</v>
      </c>
      <c r="F2248" s="13" t="s">
        <v>5289</v>
      </c>
      <c r="G2248" s="15" t="str">
        <f>INDEX(Table12[[#This Row],[State]],MATCH(Orders!F2248,Table12[[#This Row],[Customer ID]],0))</f>
        <v>Massachusetts</v>
      </c>
      <c r="H2248" s="13" t="s">
        <v>5302</v>
      </c>
      <c r="I2248" s="15">
        <v>5</v>
      </c>
      <c r="J2248" s="13" t="s">
        <v>31</v>
      </c>
      <c r="K2248" s="16">
        <v>111.15</v>
      </c>
      <c r="L2248" s="24" t="str">
        <f>IF(Orders!$K2248&lt;=50,"Low",IF(Orders!$K2248&gt;=200000,"High","Medium"))</f>
        <v>Medium</v>
      </c>
    </row>
    <row r="2249" spans="1:12" x14ac:dyDescent="0.35">
      <c r="A2249" s="12">
        <v>4249</v>
      </c>
      <c r="B2249" s="17" t="s">
        <v>5292</v>
      </c>
      <c r="C2249" s="18">
        <v>43800</v>
      </c>
      <c r="D2249" s="18">
        <v>43804</v>
      </c>
      <c r="E2249" s="17" t="s">
        <v>94</v>
      </c>
      <c r="F2249" s="17" t="s">
        <v>5106</v>
      </c>
      <c r="G2249" s="19" t="str">
        <f>INDEX(Table12[[#This Row],[State]],MATCH(Orders!F2249,Table12[[#This Row],[Customer ID]],0))</f>
        <v>Connecticut</v>
      </c>
      <c r="H2249" s="17" t="s">
        <v>135</v>
      </c>
      <c r="I2249" s="19">
        <v>6</v>
      </c>
      <c r="J2249" s="17" t="s">
        <v>31</v>
      </c>
      <c r="K2249" s="10">
        <v>88.08</v>
      </c>
      <c r="L2249" s="25" t="str">
        <f>IF(Orders!$K2249&lt;=50,"Low",IF(Orders!$K2249&gt;=200000,"High","Medium"))</f>
        <v>Medium</v>
      </c>
    </row>
    <row r="2250" spans="1:12" x14ac:dyDescent="0.35">
      <c r="A2250" s="11">
        <v>8114</v>
      </c>
      <c r="B2250" s="13" t="s">
        <v>5293</v>
      </c>
      <c r="C2250" s="14">
        <v>43800</v>
      </c>
      <c r="D2250" s="14">
        <v>43802</v>
      </c>
      <c r="E2250" s="13" t="s">
        <v>94</v>
      </c>
      <c r="F2250" s="13" t="s">
        <v>5294</v>
      </c>
      <c r="G2250" s="15" t="str">
        <f>INDEX(Table12[[#This Row],[State]],MATCH(Orders!F2250,Table12[[#This Row],[Customer ID]],0))</f>
        <v>Texas</v>
      </c>
      <c r="H2250" s="13" t="s">
        <v>3919</v>
      </c>
      <c r="I2250" s="15">
        <v>2</v>
      </c>
      <c r="J2250" s="13" t="s">
        <v>31</v>
      </c>
      <c r="K2250" s="16">
        <v>85246</v>
      </c>
      <c r="L2250" s="24" t="str">
        <f>IF(Orders!$K2250&lt;=50,"Low",IF(Orders!$K2250&gt;=200000,"High","Medium"))</f>
        <v>Medium</v>
      </c>
    </row>
    <row r="2251" spans="1:12" x14ac:dyDescent="0.35">
      <c r="A2251" s="12">
        <v>9172</v>
      </c>
      <c r="B2251" s="17" t="s">
        <v>5286</v>
      </c>
      <c r="C2251" s="18">
        <v>43800</v>
      </c>
      <c r="D2251" s="18">
        <v>43800</v>
      </c>
      <c r="E2251" s="17" t="s">
        <v>208</v>
      </c>
      <c r="F2251" s="17" t="s">
        <v>3752</v>
      </c>
      <c r="G2251" s="19" t="str">
        <f>INDEX(Table12[[#This Row],[State]],MATCH(Orders!F2251,Table12[[#This Row],[Customer ID]],0))</f>
        <v>California</v>
      </c>
      <c r="H2251" s="17" t="s">
        <v>3847</v>
      </c>
      <c r="I2251" s="19">
        <v>1</v>
      </c>
      <c r="J2251" s="17" t="s">
        <v>70</v>
      </c>
      <c r="K2251" s="10">
        <v>47.9</v>
      </c>
      <c r="L2251" s="25" t="str">
        <f>IF(Orders!$K2251&lt;=50,"Low",IF(Orders!$K2251&gt;=200000,"High","Medium"))</f>
        <v>Low</v>
      </c>
    </row>
    <row r="2252" spans="1:12" x14ac:dyDescent="0.35">
      <c r="A2252" s="11">
        <v>8682</v>
      </c>
      <c r="B2252" s="13" t="s">
        <v>5285</v>
      </c>
      <c r="C2252" s="14">
        <v>43800</v>
      </c>
      <c r="D2252" s="14">
        <v>43802</v>
      </c>
      <c r="E2252" s="13" t="s">
        <v>94</v>
      </c>
      <c r="F2252" s="13" t="s">
        <v>342</v>
      </c>
      <c r="G2252" s="15" t="str">
        <f>INDEX(Table12[[#This Row],[State]],MATCH(Orders!F2252,Table12[[#This Row],[Customer ID]],0))</f>
        <v>Virginia</v>
      </c>
      <c r="H2252" s="13" t="s">
        <v>2969</v>
      </c>
      <c r="I2252" s="15">
        <v>5</v>
      </c>
      <c r="J2252" s="13" t="s">
        <v>70</v>
      </c>
      <c r="K2252" s="16">
        <v>40.700000000000003</v>
      </c>
      <c r="L2252" s="24" t="str">
        <f>IF(Orders!$K2252&lt;=50,"Low",IF(Orders!$K2252&gt;=200000,"High","Medium"))</f>
        <v>Low</v>
      </c>
    </row>
    <row r="2253" spans="1:12" x14ac:dyDescent="0.35">
      <c r="A2253" s="12">
        <v>9171</v>
      </c>
      <c r="B2253" s="17" t="s">
        <v>5286</v>
      </c>
      <c r="C2253" s="18">
        <v>43800</v>
      </c>
      <c r="D2253" s="18">
        <v>43800</v>
      </c>
      <c r="E2253" s="17" t="s">
        <v>208</v>
      </c>
      <c r="F2253" s="17" t="s">
        <v>3752</v>
      </c>
      <c r="G2253" s="19" t="str">
        <f>INDEX(Table12[[#This Row],[State]],MATCH(Orders!F2253,Table12[[#This Row],[Customer ID]],0))</f>
        <v>California</v>
      </c>
      <c r="H2253" s="17" t="s">
        <v>5075</v>
      </c>
      <c r="I2253" s="19">
        <v>2</v>
      </c>
      <c r="J2253" s="17" t="s">
        <v>31</v>
      </c>
      <c r="K2253" s="10">
        <v>31.96</v>
      </c>
      <c r="L2253" s="25" t="str">
        <f>IF(Orders!$K2253&lt;=50,"Low",IF(Orders!$K2253&gt;=200000,"High","Medium"))</f>
        <v>Low</v>
      </c>
    </row>
    <row r="2254" spans="1:12" x14ac:dyDescent="0.35">
      <c r="A2254" s="11">
        <v>103</v>
      </c>
      <c r="B2254" s="13" t="s">
        <v>5304</v>
      </c>
      <c r="C2254" s="14">
        <v>43800</v>
      </c>
      <c r="D2254" s="14">
        <v>43803</v>
      </c>
      <c r="E2254" s="13" t="s">
        <v>94</v>
      </c>
      <c r="F2254" s="13" t="s">
        <v>1089</v>
      </c>
      <c r="G2254" s="15" t="str">
        <f>INDEX(Table12[[#This Row],[State]],MATCH(Orders!F2254,Table12[[#This Row],[Customer ID]],0))</f>
        <v>Minnesota</v>
      </c>
      <c r="H2254" s="13" t="s">
        <v>2141</v>
      </c>
      <c r="I2254" s="15">
        <v>4</v>
      </c>
      <c r="J2254" s="13" t="s">
        <v>31</v>
      </c>
      <c r="K2254" s="16">
        <v>23.92</v>
      </c>
      <c r="L2254" s="24" t="str">
        <f>IF(Orders!$K2254&lt;=50,"Low",IF(Orders!$K2254&gt;=200000,"High","Medium"))</f>
        <v>Low</v>
      </c>
    </row>
    <row r="2255" spans="1:12" x14ac:dyDescent="0.35">
      <c r="A2255" s="12">
        <v>9205</v>
      </c>
      <c r="B2255" s="17" t="s">
        <v>5305</v>
      </c>
      <c r="C2255" s="18">
        <v>43800</v>
      </c>
      <c r="D2255" s="18">
        <v>43804</v>
      </c>
      <c r="E2255" s="17" t="s">
        <v>19</v>
      </c>
      <c r="F2255" s="17" t="s">
        <v>5306</v>
      </c>
      <c r="G2255" s="19" t="str">
        <f>INDEX(Table12[[#This Row],[State]],MATCH(Orders!F2255,Table12[[#This Row],[Customer ID]],0))</f>
        <v>California</v>
      </c>
      <c r="H2255" s="17" t="s">
        <v>4376</v>
      </c>
      <c r="I2255" s="19">
        <v>8</v>
      </c>
      <c r="J2255" s="17" t="s">
        <v>36</v>
      </c>
      <c r="K2255" s="10">
        <v>23.04</v>
      </c>
      <c r="L2255" s="25" t="str">
        <f>IF(Orders!$K2255&lt;=50,"Low",IF(Orders!$K2255&gt;=200000,"High","Medium"))</f>
        <v>Low</v>
      </c>
    </row>
    <row r="2256" spans="1:12" x14ac:dyDescent="0.35">
      <c r="A2256" s="11">
        <v>9174</v>
      </c>
      <c r="B2256" s="13" t="s">
        <v>5286</v>
      </c>
      <c r="C2256" s="14">
        <v>43800</v>
      </c>
      <c r="D2256" s="14">
        <v>43800</v>
      </c>
      <c r="E2256" s="13" t="s">
        <v>208</v>
      </c>
      <c r="F2256" s="13" t="s">
        <v>3752</v>
      </c>
      <c r="G2256" s="15" t="str">
        <f>INDEX(Table12[[#This Row],[State]],MATCH(Orders!F2256,Table12[[#This Row],[Customer ID]],0))</f>
        <v>California</v>
      </c>
      <c r="H2256" s="13" t="s">
        <v>5308</v>
      </c>
      <c r="I2256" s="15">
        <v>3</v>
      </c>
      <c r="J2256" s="13" t="s">
        <v>70</v>
      </c>
      <c r="K2256" s="16">
        <v>22.92</v>
      </c>
      <c r="L2256" s="24" t="str">
        <f>IF(Orders!$K2256&lt;=50,"Low",IF(Orders!$K2256&gt;=200000,"High","Medium"))</f>
        <v>Low</v>
      </c>
    </row>
    <row r="2257" spans="1:12" x14ac:dyDescent="0.35">
      <c r="A2257" s="12">
        <v>2055</v>
      </c>
      <c r="B2257" s="17" t="s">
        <v>5310</v>
      </c>
      <c r="C2257" s="18">
        <v>43800</v>
      </c>
      <c r="D2257" s="18">
        <v>43806</v>
      </c>
      <c r="E2257" s="17" t="s">
        <v>19</v>
      </c>
      <c r="F2257" s="17" t="s">
        <v>805</v>
      </c>
      <c r="G2257" s="19" t="str">
        <f>INDEX(Table12[[#This Row],[State]],MATCH(Orders!F2257,Table12[[#This Row],[Customer ID]],0))</f>
        <v>Indiana</v>
      </c>
      <c r="H2257" s="17" t="s">
        <v>4636</v>
      </c>
      <c r="I2257" s="19">
        <v>3</v>
      </c>
      <c r="J2257" s="17" t="s">
        <v>31</v>
      </c>
      <c r="K2257" s="10">
        <v>17.309999999999999</v>
      </c>
      <c r="L2257" s="25" t="str">
        <f>IF(Orders!$K2257&lt;=50,"Low",IF(Orders!$K2257&gt;=200000,"High","Medium"))</f>
        <v>Low</v>
      </c>
    </row>
    <row r="2258" spans="1:12" x14ac:dyDescent="0.35">
      <c r="A2258" s="11">
        <v>3471</v>
      </c>
      <c r="B2258" s="13" t="s">
        <v>5311</v>
      </c>
      <c r="C2258" s="14">
        <v>43800</v>
      </c>
      <c r="D2258" s="14">
        <v>43804</v>
      </c>
      <c r="E2258" s="13" t="s">
        <v>19</v>
      </c>
      <c r="F2258" s="13" t="s">
        <v>5312</v>
      </c>
      <c r="G2258" s="15" t="str">
        <f>INDEX(Table12[[#This Row],[State]],MATCH(Orders!F2258,Table12[[#This Row],[Customer ID]],0))</f>
        <v>California</v>
      </c>
      <c r="H2258" s="13" t="s">
        <v>1052</v>
      </c>
      <c r="I2258" s="15">
        <v>2</v>
      </c>
      <c r="J2258" s="13" t="s">
        <v>70</v>
      </c>
      <c r="K2258" s="16">
        <v>16.739999999999998</v>
      </c>
      <c r="L2258" s="24" t="str">
        <f>IF(Orders!$K2258&lt;=50,"Low",IF(Orders!$K2258&gt;=200000,"High","Medium"))</f>
        <v>Low</v>
      </c>
    </row>
    <row r="2259" spans="1:12" x14ac:dyDescent="0.35">
      <c r="A2259" s="12">
        <v>8113</v>
      </c>
      <c r="B2259" s="17" t="s">
        <v>5293</v>
      </c>
      <c r="C2259" s="18">
        <v>43800</v>
      </c>
      <c r="D2259" s="18">
        <v>43802</v>
      </c>
      <c r="E2259" s="17" t="s">
        <v>94</v>
      </c>
      <c r="F2259" s="17" t="s">
        <v>5294</v>
      </c>
      <c r="G2259" s="19" t="str">
        <f>INDEX(Table12[[#This Row],[State]],MATCH(Orders!F2259,Table12[[#This Row],[Customer ID]],0))</f>
        <v>Texas</v>
      </c>
      <c r="H2259" s="17" t="s">
        <v>2478</v>
      </c>
      <c r="I2259" s="19">
        <v>4</v>
      </c>
      <c r="J2259" s="17" t="s">
        <v>36</v>
      </c>
      <c r="K2259" s="10">
        <v>11648</v>
      </c>
      <c r="L2259" s="25" t="str">
        <f>IF(Orders!$K2259&lt;=50,"Low",IF(Orders!$K2259&gt;=200000,"High","Medium"))</f>
        <v>Medium</v>
      </c>
    </row>
    <row r="2260" spans="1:12" x14ac:dyDescent="0.35">
      <c r="A2260" s="11">
        <v>2197</v>
      </c>
      <c r="B2260" s="13" t="s">
        <v>5314</v>
      </c>
      <c r="C2260" s="14">
        <v>43800</v>
      </c>
      <c r="D2260" s="14">
        <v>43805</v>
      </c>
      <c r="E2260" s="13" t="s">
        <v>19</v>
      </c>
      <c r="F2260" s="13" t="s">
        <v>5083</v>
      </c>
      <c r="G2260" s="15" t="str">
        <f>INDEX(Table12[[#This Row],[State]],MATCH(Orders!F2260,Table12[[#This Row],[Customer ID]],0))</f>
        <v>Tennessee</v>
      </c>
      <c r="H2260" s="13" t="s">
        <v>2395</v>
      </c>
      <c r="I2260" s="15">
        <v>2</v>
      </c>
      <c r="J2260" s="13" t="s">
        <v>70</v>
      </c>
      <c r="K2260" s="16">
        <v>4704</v>
      </c>
      <c r="L2260" s="24" t="str">
        <f>IF(Orders!$K2260&lt;=50,"Low",IF(Orders!$K2260&gt;=200000,"High","Medium"))</f>
        <v>Medium</v>
      </c>
    </row>
    <row r="2261" spans="1:12" x14ac:dyDescent="0.35">
      <c r="A2261" s="12">
        <v>6468</v>
      </c>
      <c r="B2261" s="17" t="s">
        <v>5315</v>
      </c>
      <c r="C2261" s="18">
        <v>43801</v>
      </c>
      <c r="D2261" s="18">
        <v>43807</v>
      </c>
      <c r="E2261" s="17" t="s">
        <v>19</v>
      </c>
      <c r="F2261" s="17" t="s">
        <v>3456</v>
      </c>
      <c r="G2261" s="19" t="str">
        <f>INDEX(Table12[[#This Row],[State]],MATCH(Orders!F2261,Table12[[#This Row],[Customer ID]],0))</f>
        <v>Rhode Island</v>
      </c>
      <c r="H2261" s="17" t="s">
        <v>5316</v>
      </c>
      <c r="I2261" s="19">
        <v>5</v>
      </c>
      <c r="J2261" s="17" t="s">
        <v>36</v>
      </c>
      <c r="K2261" s="10">
        <v>79.400000000000006</v>
      </c>
      <c r="L2261" s="25" t="str">
        <f>IF(Orders!$K2261&lt;=50,"Low",IF(Orders!$K2261&gt;=200000,"High","Medium"))</f>
        <v>Medium</v>
      </c>
    </row>
    <row r="2262" spans="1:12" x14ac:dyDescent="0.35">
      <c r="A2262" s="11">
        <v>9485</v>
      </c>
      <c r="B2262" s="13" t="s">
        <v>5318</v>
      </c>
      <c r="C2262" s="14">
        <v>43801</v>
      </c>
      <c r="D2262" s="14">
        <v>43803</v>
      </c>
      <c r="E2262" s="13" t="s">
        <v>94</v>
      </c>
      <c r="F2262" s="13" t="s">
        <v>1070</v>
      </c>
      <c r="G2262" s="15" t="str">
        <f>INDEX(Table12[[#This Row],[State]],MATCH(Orders!F2262,Table12[[#This Row],[Customer ID]],0))</f>
        <v>Texas</v>
      </c>
      <c r="H2262" s="13" t="s">
        <v>5319</v>
      </c>
      <c r="I2262" s="15">
        <v>10</v>
      </c>
      <c r="J2262" s="13" t="s">
        <v>70</v>
      </c>
      <c r="K2262" s="16">
        <v>81864</v>
      </c>
      <c r="L2262" s="24" t="str">
        <f>IF(Orders!$K2262&lt;=50,"Low",IF(Orders!$K2262&gt;=200000,"High","Medium"))</f>
        <v>Medium</v>
      </c>
    </row>
    <row r="2263" spans="1:12" x14ac:dyDescent="0.35">
      <c r="A2263" s="12">
        <v>6469</v>
      </c>
      <c r="B2263" s="17" t="s">
        <v>5315</v>
      </c>
      <c r="C2263" s="18">
        <v>43801</v>
      </c>
      <c r="D2263" s="18">
        <v>43807</v>
      </c>
      <c r="E2263" s="17" t="s">
        <v>19</v>
      </c>
      <c r="F2263" s="17" t="s">
        <v>3456</v>
      </c>
      <c r="G2263" s="19" t="str">
        <f>INDEX(Table12[[#This Row],[State]],MATCH(Orders!F2263,Table12[[#This Row],[Customer ID]],0))</f>
        <v>Rhode Island</v>
      </c>
      <c r="H2263" s="17" t="s">
        <v>2399</v>
      </c>
      <c r="I2263" s="19">
        <v>5</v>
      </c>
      <c r="J2263" s="17" t="s">
        <v>36</v>
      </c>
      <c r="K2263" s="10">
        <v>629.95000000000005</v>
      </c>
      <c r="L2263" s="25" t="str">
        <f>IF(Orders!$K2263&lt;=50,"Low",IF(Orders!$K2263&gt;=200000,"High","Medium"))</f>
        <v>Medium</v>
      </c>
    </row>
    <row r="2264" spans="1:12" x14ac:dyDescent="0.35">
      <c r="A2264" s="11">
        <v>6696</v>
      </c>
      <c r="B2264" s="13" t="s">
        <v>5321</v>
      </c>
      <c r="C2264" s="14">
        <v>43801</v>
      </c>
      <c r="D2264" s="14">
        <v>43806</v>
      </c>
      <c r="E2264" s="13" t="s">
        <v>19</v>
      </c>
      <c r="F2264" s="13" t="s">
        <v>5322</v>
      </c>
      <c r="G2264" s="15" t="str">
        <f>INDEX(Table12[[#This Row],[State]],MATCH(Orders!F2264,Table12[[#This Row],[Customer ID]],0))</f>
        <v>New York</v>
      </c>
      <c r="H2264" s="13" t="s">
        <v>1014</v>
      </c>
      <c r="I2264" s="15">
        <v>3</v>
      </c>
      <c r="J2264" s="13" t="s">
        <v>36</v>
      </c>
      <c r="K2264" s="16">
        <v>415176</v>
      </c>
      <c r="L2264" s="24" t="str">
        <f>IF(Orders!$K2264&lt;=50,"Low",IF(Orders!$K2264&gt;=200000,"High","Medium"))</f>
        <v>High</v>
      </c>
    </row>
    <row r="2265" spans="1:12" x14ac:dyDescent="0.35">
      <c r="A2265" s="12">
        <v>8496</v>
      </c>
      <c r="B2265" s="17" t="s">
        <v>5324</v>
      </c>
      <c r="C2265" s="18">
        <v>43801</v>
      </c>
      <c r="D2265" s="18">
        <v>43807</v>
      </c>
      <c r="E2265" s="17" t="s">
        <v>19</v>
      </c>
      <c r="F2265" s="17" t="s">
        <v>5325</v>
      </c>
      <c r="G2265" s="19" t="str">
        <f>INDEX(Table12[[#This Row],[State]],MATCH(Orders!F2265,Table12[[#This Row],[Customer ID]],0))</f>
        <v>Colorado</v>
      </c>
      <c r="H2265" s="17" t="s">
        <v>58</v>
      </c>
      <c r="I2265" s="19">
        <v>3</v>
      </c>
      <c r="J2265" s="17" t="s">
        <v>36</v>
      </c>
      <c r="K2265" s="10">
        <v>165.6</v>
      </c>
      <c r="L2265" s="25" t="str">
        <f>IF(Orders!$K2265&lt;=50,"Low",IF(Orders!$K2265&gt;=200000,"High","Medium"))</f>
        <v>Medium</v>
      </c>
    </row>
    <row r="2266" spans="1:12" x14ac:dyDescent="0.35">
      <c r="A2266" s="11">
        <v>9251</v>
      </c>
      <c r="B2266" s="13" t="s">
        <v>5327</v>
      </c>
      <c r="C2266" s="14">
        <v>43801</v>
      </c>
      <c r="D2266" s="14">
        <v>43805</v>
      </c>
      <c r="E2266" s="13" t="s">
        <v>19</v>
      </c>
      <c r="F2266" s="13" t="s">
        <v>3595</v>
      </c>
      <c r="G2266" s="15" t="str">
        <f>INDEX(Table12[[#This Row],[State]],MATCH(Orders!F2266,Table12[[#This Row],[Customer ID]],0))</f>
        <v>Iowa</v>
      </c>
      <c r="H2266" s="13" t="s">
        <v>5329</v>
      </c>
      <c r="I2266" s="15">
        <v>8</v>
      </c>
      <c r="J2266" s="13" t="s">
        <v>70</v>
      </c>
      <c r="K2266" s="16">
        <v>115.84</v>
      </c>
      <c r="L2266" s="24" t="str">
        <f>IF(Orders!$K2266&lt;=50,"Low",IF(Orders!$K2266&gt;=200000,"High","Medium"))</f>
        <v>Medium</v>
      </c>
    </row>
    <row r="2267" spans="1:12" x14ac:dyDescent="0.35">
      <c r="A2267" s="12">
        <v>5911</v>
      </c>
      <c r="B2267" s="17" t="s">
        <v>5331</v>
      </c>
      <c r="C2267" s="18">
        <v>43801</v>
      </c>
      <c r="D2267" s="18">
        <v>43806</v>
      </c>
      <c r="E2267" s="17" t="s">
        <v>19</v>
      </c>
      <c r="F2267" s="17" t="s">
        <v>4094</v>
      </c>
      <c r="G2267" s="19" t="str">
        <f>INDEX(Table12[[#This Row],[State]],MATCH(Orders!F2267,Table12[[#This Row],[Customer ID]],0))</f>
        <v>California</v>
      </c>
      <c r="H2267" s="17" t="s">
        <v>866</v>
      </c>
      <c r="I2267" s="19">
        <v>3</v>
      </c>
      <c r="J2267" s="17" t="s">
        <v>31</v>
      </c>
      <c r="K2267" s="10">
        <v>104184</v>
      </c>
      <c r="L2267" s="25" t="str">
        <f>IF(Orders!$K2267&lt;=50,"Low",IF(Orders!$K2267&gt;=200000,"High","Medium"))</f>
        <v>Medium</v>
      </c>
    </row>
    <row r="2268" spans="1:12" x14ac:dyDescent="0.35">
      <c r="A2268" s="11">
        <v>6470</v>
      </c>
      <c r="B2268" s="13" t="s">
        <v>5315</v>
      </c>
      <c r="C2268" s="14">
        <v>43801</v>
      </c>
      <c r="D2268" s="14">
        <v>43807</v>
      </c>
      <c r="E2268" s="13" t="s">
        <v>19</v>
      </c>
      <c r="F2268" s="13" t="s">
        <v>3456</v>
      </c>
      <c r="G2268" s="15" t="str">
        <f>INDEX(Table12[[#This Row],[State]],MATCH(Orders!F2268,Table12[[#This Row],[Customer ID]],0))</f>
        <v>Rhode Island</v>
      </c>
      <c r="H2268" s="13" t="s">
        <v>994</v>
      </c>
      <c r="I2268" s="15">
        <v>6</v>
      </c>
      <c r="J2268" s="13" t="s">
        <v>36</v>
      </c>
      <c r="K2268" s="16">
        <v>72.42</v>
      </c>
      <c r="L2268" s="24" t="str">
        <f>IF(Orders!$K2268&lt;=50,"Low",IF(Orders!$K2268&gt;=200000,"High","Medium"))</f>
        <v>Medium</v>
      </c>
    </row>
    <row r="2269" spans="1:12" x14ac:dyDescent="0.35">
      <c r="A2269" s="12">
        <v>5909</v>
      </c>
      <c r="B2269" s="17" t="s">
        <v>5331</v>
      </c>
      <c r="C2269" s="18">
        <v>43801</v>
      </c>
      <c r="D2269" s="18">
        <v>43806</v>
      </c>
      <c r="E2269" s="17" t="s">
        <v>19</v>
      </c>
      <c r="F2269" s="17" t="s">
        <v>4094</v>
      </c>
      <c r="G2269" s="19" t="str">
        <f>INDEX(Table12[[#This Row],[State]],MATCH(Orders!F2269,Table12[[#This Row],[Customer ID]],0))</f>
        <v>California</v>
      </c>
      <c r="H2269" s="17" t="s">
        <v>5332</v>
      </c>
      <c r="I2269" s="19">
        <v>3</v>
      </c>
      <c r="J2269" s="17" t="s">
        <v>70</v>
      </c>
      <c r="K2269" s="10">
        <v>59.7</v>
      </c>
      <c r="L2269" s="25" t="str">
        <f>IF(Orders!$K2269&lt;=50,"Low",IF(Orders!$K2269&gt;=200000,"High","Medium"))</f>
        <v>Medium</v>
      </c>
    </row>
    <row r="2270" spans="1:12" x14ac:dyDescent="0.35">
      <c r="A2270" s="11">
        <v>6698</v>
      </c>
      <c r="B2270" s="13" t="s">
        <v>5321</v>
      </c>
      <c r="C2270" s="14">
        <v>43801</v>
      </c>
      <c r="D2270" s="14">
        <v>43806</v>
      </c>
      <c r="E2270" s="13" t="s">
        <v>19</v>
      </c>
      <c r="F2270" s="13" t="s">
        <v>5322</v>
      </c>
      <c r="G2270" s="15" t="str">
        <f>INDEX(Table12[[#This Row],[State]],MATCH(Orders!F2270,Table12[[#This Row],[Customer ID]],0))</f>
        <v>New York</v>
      </c>
      <c r="H2270" s="13" t="s">
        <v>5334</v>
      </c>
      <c r="I2270" s="15">
        <v>1</v>
      </c>
      <c r="J2270" s="13" t="s">
        <v>70</v>
      </c>
      <c r="K2270" s="16">
        <v>54.96</v>
      </c>
      <c r="L2270" s="24" t="str">
        <f>IF(Orders!$K2270&lt;=50,"Low",IF(Orders!$K2270&gt;=200000,"High","Medium"))</f>
        <v>Medium</v>
      </c>
    </row>
    <row r="2271" spans="1:12" x14ac:dyDescent="0.35">
      <c r="A2271" s="12">
        <v>1481</v>
      </c>
      <c r="B2271" s="17" t="s">
        <v>5336</v>
      </c>
      <c r="C2271" s="18">
        <v>43801</v>
      </c>
      <c r="D2271" s="18">
        <v>43807</v>
      </c>
      <c r="E2271" s="17" t="s">
        <v>19</v>
      </c>
      <c r="F2271" s="17" t="s">
        <v>5337</v>
      </c>
      <c r="G2271" s="19" t="str">
        <f>INDEX(Table12[[#This Row],[State]],MATCH(Orders!F2271,Table12[[#This Row],[Customer ID]],0))</f>
        <v>California</v>
      </c>
      <c r="H2271" s="17" t="s">
        <v>5339</v>
      </c>
      <c r="I2271" s="19">
        <v>7</v>
      </c>
      <c r="J2271" s="17" t="s">
        <v>36</v>
      </c>
      <c r="K2271" s="10">
        <v>40.46</v>
      </c>
      <c r="L2271" s="25" t="str">
        <f>IF(Orders!$K2271&lt;=50,"Low",IF(Orders!$K2271&gt;=200000,"High","Medium"))</f>
        <v>Low</v>
      </c>
    </row>
    <row r="2272" spans="1:12" x14ac:dyDescent="0.35">
      <c r="A2272" s="11">
        <v>6697</v>
      </c>
      <c r="B2272" s="13" t="s">
        <v>5321</v>
      </c>
      <c r="C2272" s="14">
        <v>43801</v>
      </c>
      <c r="D2272" s="14">
        <v>43806</v>
      </c>
      <c r="E2272" s="13" t="s">
        <v>19</v>
      </c>
      <c r="F2272" s="13" t="s">
        <v>5322</v>
      </c>
      <c r="G2272" s="15" t="str">
        <f>INDEX(Table12[[#This Row],[State]],MATCH(Orders!F2272,Table12[[#This Row],[Customer ID]],0))</f>
        <v>New York</v>
      </c>
      <c r="H2272" s="13" t="s">
        <v>135</v>
      </c>
      <c r="I2272" s="15">
        <v>3</v>
      </c>
      <c r="J2272" s="13" t="s">
        <v>70</v>
      </c>
      <c r="K2272" s="16">
        <v>35232</v>
      </c>
      <c r="L2272" s="24" t="str">
        <f>IF(Orders!$K2272&lt;=50,"Low",IF(Orders!$K2272&gt;=200000,"High","Medium"))</f>
        <v>Medium</v>
      </c>
    </row>
    <row r="2273" spans="1:12" x14ac:dyDescent="0.35">
      <c r="A2273" s="12">
        <v>1482</v>
      </c>
      <c r="B2273" s="17" t="s">
        <v>5336</v>
      </c>
      <c r="C2273" s="18">
        <v>43801</v>
      </c>
      <c r="D2273" s="18">
        <v>43807</v>
      </c>
      <c r="E2273" s="17" t="s">
        <v>19</v>
      </c>
      <c r="F2273" s="17" t="s">
        <v>5337</v>
      </c>
      <c r="G2273" s="19" t="str">
        <f>INDEX(Table12[[#This Row],[State]],MATCH(Orders!F2273,Table12[[#This Row],[Customer ID]],0))</f>
        <v>California</v>
      </c>
      <c r="H2273" s="17" t="s">
        <v>426</v>
      </c>
      <c r="I2273" s="19">
        <v>3</v>
      </c>
      <c r="J2273" s="17" t="s">
        <v>31</v>
      </c>
      <c r="K2273" s="10">
        <v>33.869999999999997</v>
      </c>
      <c r="L2273" s="25" t="str">
        <f>IF(Orders!$K2273&lt;=50,"Low",IF(Orders!$K2273&gt;=200000,"High","Medium"))</f>
        <v>Low</v>
      </c>
    </row>
    <row r="2274" spans="1:12" x14ac:dyDescent="0.35">
      <c r="A2274" s="11">
        <v>9486</v>
      </c>
      <c r="B2274" s="13" t="s">
        <v>5318</v>
      </c>
      <c r="C2274" s="14">
        <v>43801</v>
      </c>
      <c r="D2274" s="14">
        <v>43803</v>
      </c>
      <c r="E2274" s="13" t="s">
        <v>94</v>
      </c>
      <c r="F2274" s="13" t="s">
        <v>1070</v>
      </c>
      <c r="G2274" s="15" t="str">
        <f>INDEX(Table12[[#This Row],[State]],MATCH(Orders!F2274,Table12[[#This Row],[Customer ID]],0))</f>
        <v>Texas</v>
      </c>
      <c r="H2274" s="13" t="s">
        <v>1338</v>
      </c>
      <c r="I2274" s="15">
        <v>9</v>
      </c>
      <c r="J2274" s="13" t="s">
        <v>31</v>
      </c>
      <c r="K2274" s="16">
        <v>30816</v>
      </c>
      <c r="L2274" s="24" t="str">
        <f>IF(Orders!$K2274&lt;=50,"Low",IF(Orders!$K2274&gt;=200000,"High","Medium"))</f>
        <v>Medium</v>
      </c>
    </row>
    <row r="2275" spans="1:12" x14ac:dyDescent="0.35">
      <c r="A2275" s="12">
        <v>1480</v>
      </c>
      <c r="B2275" s="17" t="s">
        <v>5336</v>
      </c>
      <c r="C2275" s="18">
        <v>43801</v>
      </c>
      <c r="D2275" s="18">
        <v>43807</v>
      </c>
      <c r="E2275" s="17" t="s">
        <v>19</v>
      </c>
      <c r="F2275" s="17" t="s">
        <v>5337</v>
      </c>
      <c r="G2275" s="19" t="str">
        <f>INDEX(Table12[[#This Row],[State]],MATCH(Orders!F2275,Table12[[#This Row],[Customer ID]],0))</f>
        <v>California</v>
      </c>
      <c r="H2275" s="17" t="s">
        <v>3215</v>
      </c>
      <c r="I2275" s="19">
        <v>4</v>
      </c>
      <c r="J2275" s="17" t="s">
        <v>36</v>
      </c>
      <c r="K2275" s="10">
        <v>25.92</v>
      </c>
      <c r="L2275" s="25" t="str">
        <f>IF(Orders!$K2275&lt;=50,"Low",IF(Orders!$K2275&gt;=200000,"High","Medium"))</f>
        <v>Low</v>
      </c>
    </row>
    <row r="2276" spans="1:12" x14ac:dyDescent="0.35">
      <c r="A2276" s="11">
        <v>5908</v>
      </c>
      <c r="B2276" s="13" t="s">
        <v>5331</v>
      </c>
      <c r="C2276" s="14">
        <v>43801</v>
      </c>
      <c r="D2276" s="14">
        <v>43806</v>
      </c>
      <c r="E2276" s="13" t="s">
        <v>19</v>
      </c>
      <c r="F2276" s="13" t="s">
        <v>4094</v>
      </c>
      <c r="G2276" s="15" t="str">
        <f>INDEX(Table12[[#This Row],[State]],MATCH(Orders!F2276,Table12[[#This Row],[Customer ID]],0))</f>
        <v>California</v>
      </c>
      <c r="H2276" s="13" t="s">
        <v>1018</v>
      </c>
      <c r="I2276" s="15">
        <v>2</v>
      </c>
      <c r="J2276" s="13" t="s">
        <v>31</v>
      </c>
      <c r="K2276" s="16">
        <v>24704</v>
      </c>
      <c r="L2276" s="24" t="str">
        <f>IF(Orders!$K2276&lt;=50,"Low",IF(Orders!$K2276&gt;=200000,"High","Medium"))</f>
        <v>Medium</v>
      </c>
    </row>
    <row r="2277" spans="1:12" x14ac:dyDescent="0.35">
      <c r="A2277" s="12">
        <v>5910</v>
      </c>
      <c r="B2277" s="17" t="s">
        <v>5331</v>
      </c>
      <c r="C2277" s="18">
        <v>43801</v>
      </c>
      <c r="D2277" s="18">
        <v>43806</v>
      </c>
      <c r="E2277" s="17" t="s">
        <v>19</v>
      </c>
      <c r="F2277" s="17" t="s">
        <v>4094</v>
      </c>
      <c r="G2277" s="19" t="str">
        <f>INDEX(Table12[[#This Row],[State]],MATCH(Orders!F2277,Table12[[#This Row],[Customer ID]],0))</f>
        <v>California</v>
      </c>
      <c r="H2277" s="17" t="s">
        <v>5341</v>
      </c>
      <c r="I2277" s="19">
        <v>3</v>
      </c>
      <c r="J2277" s="17" t="s">
        <v>31</v>
      </c>
      <c r="K2277" s="10">
        <v>14.52</v>
      </c>
      <c r="L2277" s="25" t="str">
        <f>IF(Orders!$K2277&lt;=50,"Low",IF(Orders!$K2277&gt;=200000,"High","Medium"))</f>
        <v>Low</v>
      </c>
    </row>
    <row r="2278" spans="1:12" x14ac:dyDescent="0.35">
      <c r="A2278" s="11">
        <v>5426</v>
      </c>
      <c r="B2278" s="13" t="s">
        <v>5343</v>
      </c>
      <c r="C2278" s="14">
        <v>43802</v>
      </c>
      <c r="D2278" s="14">
        <v>43805</v>
      </c>
      <c r="E2278" s="13" t="s">
        <v>38</v>
      </c>
      <c r="F2278" s="13" t="s">
        <v>113</v>
      </c>
      <c r="G2278" s="15" t="str">
        <f>INDEX(Table12[[#This Row],[State]],MATCH(Orders!F2278,Table12[[#This Row],[Customer ID]],0))</f>
        <v>California</v>
      </c>
      <c r="H2278" s="13" t="s">
        <v>5048</v>
      </c>
      <c r="I2278" s="15">
        <v>5</v>
      </c>
      <c r="J2278" s="13" t="s">
        <v>31</v>
      </c>
      <c r="K2278" s="16">
        <v>1649.95</v>
      </c>
      <c r="L2278" s="24" t="str">
        <f>IF(Orders!$K2278&lt;=50,"Low",IF(Orders!$K2278&gt;=200000,"High","Medium"))</f>
        <v>Medium</v>
      </c>
    </row>
    <row r="2279" spans="1:12" x14ac:dyDescent="0.35">
      <c r="A2279" s="12">
        <v>6160</v>
      </c>
      <c r="B2279" s="17" t="s">
        <v>5344</v>
      </c>
      <c r="C2279" s="18">
        <v>43802</v>
      </c>
      <c r="D2279" s="18">
        <v>43808</v>
      </c>
      <c r="E2279" s="17" t="s">
        <v>19</v>
      </c>
      <c r="F2279" s="17" t="s">
        <v>5345</v>
      </c>
      <c r="G2279" s="19" t="str">
        <f>INDEX(Table12[[#This Row],[State]],MATCH(Orders!F2279,Table12[[#This Row],[Customer ID]],0))</f>
        <v>California</v>
      </c>
      <c r="H2279" s="17" t="s">
        <v>1479</v>
      </c>
      <c r="I2279" s="19">
        <v>4</v>
      </c>
      <c r="J2279" s="17" t="s">
        <v>31</v>
      </c>
      <c r="K2279" s="10">
        <v>772.68</v>
      </c>
      <c r="L2279" s="25" t="str">
        <f>IF(Orders!$K2279&lt;=50,"Low",IF(Orders!$K2279&gt;=200000,"High","Medium"))</f>
        <v>Medium</v>
      </c>
    </row>
    <row r="2280" spans="1:12" x14ac:dyDescent="0.35">
      <c r="A2280" s="11">
        <v>5830</v>
      </c>
      <c r="B2280" s="13" t="s">
        <v>5347</v>
      </c>
      <c r="C2280" s="14">
        <v>43802</v>
      </c>
      <c r="D2280" s="14">
        <v>43806</v>
      </c>
      <c r="E2280" s="13" t="s">
        <v>19</v>
      </c>
      <c r="F2280" s="13" t="s">
        <v>1722</v>
      </c>
      <c r="G2280" s="15" t="str">
        <f>INDEX(Table12[[#This Row],[State]],MATCH(Orders!F2280,Table12[[#This Row],[Customer ID]],0))</f>
        <v>Indiana</v>
      </c>
      <c r="H2280" s="13" t="s">
        <v>4519</v>
      </c>
      <c r="I2280" s="15">
        <v>2</v>
      </c>
      <c r="J2280" s="13" t="s">
        <v>36</v>
      </c>
      <c r="K2280" s="16">
        <v>581.96</v>
      </c>
      <c r="L2280" s="24" t="str">
        <f>IF(Orders!$K2280&lt;=50,"Low",IF(Orders!$K2280&gt;=200000,"High","Medium"))</f>
        <v>Medium</v>
      </c>
    </row>
    <row r="2281" spans="1:12" x14ac:dyDescent="0.35">
      <c r="A2281" s="12">
        <v>731</v>
      </c>
      <c r="B2281" s="17" t="s">
        <v>5348</v>
      </c>
      <c r="C2281" s="18">
        <v>43802</v>
      </c>
      <c r="D2281" s="18">
        <v>43805</v>
      </c>
      <c r="E2281" s="17" t="s">
        <v>38</v>
      </c>
      <c r="F2281" s="17" t="s">
        <v>5349</v>
      </c>
      <c r="G2281" s="19" t="str">
        <f>INDEX(Table12[[#This Row],[State]],MATCH(Orders!F2281,Table12[[#This Row],[Customer ID]],0))</f>
        <v>New York</v>
      </c>
      <c r="H2281" s="17" t="s">
        <v>1245</v>
      </c>
      <c r="I2281" s="19">
        <v>3</v>
      </c>
      <c r="J2281" s="17" t="s">
        <v>70</v>
      </c>
      <c r="K2281" s="10">
        <v>542646</v>
      </c>
      <c r="L2281" s="25" t="str">
        <f>IF(Orders!$K2281&lt;=50,"Low",IF(Orders!$K2281&gt;=200000,"High","Medium"))</f>
        <v>High</v>
      </c>
    </row>
    <row r="2282" spans="1:12" x14ac:dyDescent="0.35">
      <c r="A2282" s="11">
        <v>729</v>
      </c>
      <c r="B2282" s="13" t="s">
        <v>5348</v>
      </c>
      <c r="C2282" s="14">
        <v>43802</v>
      </c>
      <c r="D2282" s="14">
        <v>43805</v>
      </c>
      <c r="E2282" s="13" t="s">
        <v>38</v>
      </c>
      <c r="F2282" s="13" t="s">
        <v>5349</v>
      </c>
      <c r="G2282" s="15" t="str">
        <f>INDEX(Table12[[#This Row],[State]],MATCH(Orders!F2282,Table12[[#This Row],[Customer ID]],0))</f>
        <v>New York</v>
      </c>
      <c r="H2282" s="13" t="s">
        <v>5351</v>
      </c>
      <c r="I2282" s="15">
        <v>2</v>
      </c>
      <c r="J2282" s="13" t="s">
        <v>31</v>
      </c>
      <c r="K2282" s="16">
        <v>400032</v>
      </c>
      <c r="L2282" s="24" t="str">
        <f>IF(Orders!$K2282&lt;=50,"Low",IF(Orders!$K2282&gt;=200000,"High","Medium"))</f>
        <v>High</v>
      </c>
    </row>
    <row r="2283" spans="1:12" x14ac:dyDescent="0.35">
      <c r="A2283" s="12">
        <v>4198</v>
      </c>
      <c r="B2283" s="17" t="s">
        <v>5353</v>
      </c>
      <c r="C2283" s="18">
        <v>43802</v>
      </c>
      <c r="D2283" s="18">
        <v>43807</v>
      </c>
      <c r="E2283" s="17" t="s">
        <v>19</v>
      </c>
      <c r="F2283" s="17" t="s">
        <v>903</v>
      </c>
      <c r="G2283" s="19" t="str">
        <f>INDEX(Table12[[#This Row],[State]],MATCH(Orders!F2283,Table12[[#This Row],[Customer ID]],0))</f>
        <v>Pennsylvania</v>
      </c>
      <c r="H2283" s="17" t="s">
        <v>5354</v>
      </c>
      <c r="I2283" s="19">
        <v>4</v>
      </c>
      <c r="J2283" s="17" t="s">
        <v>31</v>
      </c>
      <c r="K2283" s="10">
        <v>394816</v>
      </c>
      <c r="L2283" s="25" t="str">
        <f>IF(Orders!$K2283&lt;=50,"Low",IF(Orders!$K2283&gt;=200000,"High","Medium"))</f>
        <v>High</v>
      </c>
    </row>
    <row r="2284" spans="1:12" x14ac:dyDescent="0.35">
      <c r="A2284" s="11">
        <v>7909</v>
      </c>
      <c r="B2284" s="13" t="s">
        <v>5356</v>
      </c>
      <c r="C2284" s="14">
        <v>43802</v>
      </c>
      <c r="D2284" s="14">
        <v>43806</v>
      </c>
      <c r="E2284" s="13" t="s">
        <v>19</v>
      </c>
      <c r="F2284" s="13" t="s">
        <v>2021</v>
      </c>
      <c r="G2284" s="15" t="str">
        <f>INDEX(Table12[[#This Row],[State]],MATCH(Orders!F2284,Table12[[#This Row],[Customer ID]],0))</f>
        <v>California</v>
      </c>
      <c r="H2284" s="13" t="s">
        <v>3654</v>
      </c>
      <c r="I2284" s="15">
        <v>3</v>
      </c>
      <c r="J2284" s="13" t="s">
        <v>70</v>
      </c>
      <c r="K2284" s="16">
        <v>268704</v>
      </c>
      <c r="L2284" s="24" t="str">
        <f>IF(Orders!$K2284&lt;=50,"Low",IF(Orders!$K2284&gt;=200000,"High","Medium"))</f>
        <v>High</v>
      </c>
    </row>
    <row r="2285" spans="1:12" x14ac:dyDescent="0.35">
      <c r="A2285" s="12">
        <v>7912</v>
      </c>
      <c r="B2285" s="17" t="s">
        <v>5356</v>
      </c>
      <c r="C2285" s="18">
        <v>43802</v>
      </c>
      <c r="D2285" s="18">
        <v>43806</v>
      </c>
      <c r="E2285" s="17" t="s">
        <v>19</v>
      </c>
      <c r="F2285" s="17" t="s">
        <v>2021</v>
      </c>
      <c r="G2285" s="19" t="str">
        <f>INDEX(Table12[[#This Row],[State]],MATCH(Orders!F2285,Table12[[#This Row],[Customer ID]],0))</f>
        <v>California</v>
      </c>
      <c r="H2285" s="17" t="s">
        <v>3464</v>
      </c>
      <c r="I2285" s="19">
        <v>2</v>
      </c>
      <c r="J2285" s="17" t="s">
        <v>31</v>
      </c>
      <c r="K2285" s="10">
        <v>205666</v>
      </c>
      <c r="L2285" s="25" t="str">
        <f>IF(Orders!$K2285&lt;=50,"Low",IF(Orders!$K2285&gt;=200000,"High","Medium"))</f>
        <v>High</v>
      </c>
    </row>
    <row r="2286" spans="1:12" x14ac:dyDescent="0.35">
      <c r="A2286" s="11">
        <v>728</v>
      </c>
      <c r="B2286" s="13" t="s">
        <v>5348</v>
      </c>
      <c r="C2286" s="14">
        <v>43802</v>
      </c>
      <c r="D2286" s="14">
        <v>43805</v>
      </c>
      <c r="E2286" s="13" t="s">
        <v>38</v>
      </c>
      <c r="F2286" s="13" t="s">
        <v>5349</v>
      </c>
      <c r="G2286" s="15" t="str">
        <f>INDEX(Table12[[#This Row],[State]],MATCH(Orders!F2286,Table12[[#This Row],[Customer ID]],0))</f>
        <v>New York</v>
      </c>
      <c r="H2286" s="13" t="s">
        <v>1067</v>
      </c>
      <c r="I2286" s="15">
        <v>8</v>
      </c>
      <c r="J2286" s="13" t="s">
        <v>31</v>
      </c>
      <c r="K2286" s="16">
        <v>182.72</v>
      </c>
      <c r="L2286" s="24" t="str">
        <f>IF(Orders!$K2286&lt;=50,"Low",IF(Orders!$K2286&gt;=200000,"High","Medium"))</f>
        <v>Medium</v>
      </c>
    </row>
    <row r="2287" spans="1:12" x14ac:dyDescent="0.35">
      <c r="A2287" s="12">
        <v>5427</v>
      </c>
      <c r="B2287" s="17" t="s">
        <v>5343</v>
      </c>
      <c r="C2287" s="18">
        <v>43802</v>
      </c>
      <c r="D2287" s="18">
        <v>43805</v>
      </c>
      <c r="E2287" s="17" t="s">
        <v>38</v>
      </c>
      <c r="F2287" s="17" t="s">
        <v>113</v>
      </c>
      <c r="G2287" s="19" t="str">
        <f>INDEX(Table12[[#This Row],[State]],MATCH(Orders!F2287,Table12[[#This Row],[Customer ID]],0))</f>
        <v>California</v>
      </c>
      <c r="H2287" s="17" t="s">
        <v>2352</v>
      </c>
      <c r="I2287" s="19">
        <v>6</v>
      </c>
      <c r="J2287" s="17" t="s">
        <v>31</v>
      </c>
      <c r="K2287" s="10">
        <v>111.9</v>
      </c>
      <c r="L2287" s="25" t="str">
        <f>IF(Orders!$K2287&lt;=50,"Low",IF(Orders!$K2287&gt;=200000,"High","Medium"))</f>
        <v>Medium</v>
      </c>
    </row>
    <row r="2288" spans="1:12" x14ac:dyDescent="0.35">
      <c r="A2288" s="11">
        <v>7911</v>
      </c>
      <c r="B2288" s="13" t="s">
        <v>5356</v>
      </c>
      <c r="C2288" s="14">
        <v>43802</v>
      </c>
      <c r="D2288" s="14">
        <v>43806</v>
      </c>
      <c r="E2288" s="13" t="s">
        <v>19</v>
      </c>
      <c r="F2288" s="13" t="s">
        <v>2021</v>
      </c>
      <c r="G2288" s="15" t="str">
        <f>INDEX(Table12[[#This Row],[State]],MATCH(Orders!F2288,Table12[[#This Row],[Customer ID]],0))</f>
        <v>California</v>
      </c>
      <c r="H2288" s="13" t="s">
        <v>821</v>
      </c>
      <c r="I2288" s="15">
        <v>3</v>
      </c>
      <c r="J2288" s="13" t="s">
        <v>31</v>
      </c>
      <c r="K2288" s="16">
        <v>48.72</v>
      </c>
      <c r="L2288" s="24" t="str">
        <f>IF(Orders!$K2288&lt;=50,"Low",IF(Orders!$K2288&gt;=200000,"High","Medium"))</f>
        <v>Low</v>
      </c>
    </row>
    <row r="2289" spans="1:12" x14ac:dyDescent="0.35">
      <c r="A2289" s="12">
        <v>730</v>
      </c>
      <c r="B2289" s="17" t="s">
        <v>5348</v>
      </c>
      <c r="C2289" s="18">
        <v>43802</v>
      </c>
      <c r="D2289" s="18">
        <v>43805</v>
      </c>
      <c r="E2289" s="17" t="s">
        <v>38</v>
      </c>
      <c r="F2289" s="17" t="s">
        <v>5349</v>
      </c>
      <c r="G2289" s="19" t="str">
        <f>INDEX(Table12[[#This Row],[State]],MATCH(Orders!F2289,Table12[[#This Row],[Customer ID]],0))</f>
        <v>New York</v>
      </c>
      <c r="H2289" s="17" t="s">
        <v>894</v>
      </c>
      <c r="I2289" s="19">
        <v>3</v>
      </c>
      <c r="J2289" s="17" t="s">
        <v>31</v>
      </c>
      <c r="K2289" s="10">
        <v>33.630000000000003</v>
      </c>
      <c r="L2289" s="25" t="str">
        <f>IF(Orders!$K2289&lt;=50,"Low",IF(Orders!$K2289&gt;=200000,"High","Medium"))</f>
        <v>Low</v>
      </c>
    </row>
    <row r="2290" spans="1:12" x14ac:dyDescent="0.35">
      <c r="A2290" s="11">
        <v>5831</v>
      </c>
      <c r="B2290" s="13" t="s">
        <v>5347</v>
      </c>
      <c r="C2290" s="14">
        <v>43802</v>
      </c>
      <c r="D2290" s="14">
        <v>43806</v>
      </c>
      <c r="E2290" s="13" t="s">
        <v>19</v>
      </c>
      <c r="F2290" s="13" t="s">
        <v>1722</v>
      </c>
      <c r="G2290" s="15" t="str">
        <f>INDEX(Table12[[#This Row],[State]],MATCH(Orders!F2290,Table12[[#This Row],[Customer ID]],0))</f>
        <v>Indiana</v>
      </c>
      <c r="H2290" s="13" t="s">
        <v>596</v>
      </c>
      <c r="I2290" s="15">
        <v>1</v>
      </c>
      <c r="J2290" s="13" t="s">
        <v>70</v>
      </c>
      <c r="K2290" s="16">
        <v>29.98</v>
      </c>
      <c r="L2290" s="24" t="str">
        <f>IF(Orders!$K2290&lt;=50,"Low",IF(Orders!$K2290&gt;=200000,"High","Medium"))</f>
        <v>Low</v>
      </c>
    </row>
    <row r="2291" spans="1:12" x14ac:dyDescent="0.35">
      <c r="A2291" s="12">
        <v>7910</v>
      </c>
      <c r="B2291" s="17" t="s">
        <v>5356</v>
      </c>
      <c r="C2291" s="18">
        <v>43802</v>
      </c>
      <c r="D2291" s="18">
        <v>43806</v>
      </c>
      <c r="E2291" s="17" t="s">
        <v>19</v>
      </c>
      <c r="F2291" s="17" t="s">
        <v>2021</v>
      </c>
      <c r="G2291" s="19" t="str">
        <f>INDEX(Table12[[#This Row],[State]],MATCH(Orders!F2291,Table12[[#This Row],[Customer ID]],0))</f>
        <v>California</v>
      </c>
      <c r="H2291" s="17" t="s">
        <v>2036</v>
      </c>
      <c r="I2291" s="19">
        <v>8</v>
      </c>
      <c r="J2291" s="17" t="s">
        <v>31</v>
      </c>
      <c r="K2291" s="10">
        <v>21.92</v>
      </c>
      <c r="L2291" s="25" t="str">
        <f>IF(Orders!$K2291&lt;=50,"Low",IF(Orders!$K2291&gt;=200000,"High","Medium"))</f>
        <v>Low</v>
      </c>
    </row>
    <row r="2292" spans="1:12" x14ac:dyDescent="0.35">
      <c r="A2292" s="11">
        <v>4199</v>
      </c>
      <c r="B2292" s="13" t="s">
        <v>5353</v>
      </c>
      <c r="C2292" s="14">
        <v>43802</v>
      </c>
      <c r="D2292" s="14">
        <v>43807</v>
      </c>
      <c r="E2292" s="13" t="s">
        <v>19</v>
      </c>
      <c r="F2292" s="13" t="s">
        <v>903</v>
      </c>
      <c r="G2292" s="15" t="str">
        <f>INDEX(Table12[[#This Row],[State]],MATCH(Orders!F2292,Table12[[#This Row],[Customer ID]],0))</f>
        <v>Pennsylvania</v>
      </c>
      <c r="H2292" s="13" t="s">
        <v>5358</v>
      </c>
      <c r="I2292" s="15">
        <v>4</v>
      </c>
      <c r="J2292" s="13" t="s">
        <v>31</v>
      </c>
      <c r="K2292" s="16">
        <v>18192</v>
      </c>
      <c r="L2292" s="24" t="str">
        <f>IF(Orders!$K2292&lt;=50,"Low",IF(Orders!$K2292&gt;=200000,"High","Medium"))</f>
        <v>Medium</v>
      </c>
    </row>
    <row r="2293" spans="1:12" x14ac:dyDescent="0.35">
      <c r="A2293" s="12">
        <v>732</v>
      </c>
      <c r="B2293" s="17" t="s">
        <v>5348</v>
      </c>
      <c r="C2293" s="18">
        <v>43802</v>
      </c>
      <c r="D2293" s="18">
        <v>43805</v>
      </c>
      <c r="E2293" s="17" t="s">
        <v>38</v>
      </c>
      <c r="F2293" s="17" t="s">
        <v>5349</v>
      </c>
      <c r="G2293" s="19" t="str">
        <f>INDEX(Table12[[#This Row],[State]],MATCH(Orders!F2293,Table12[[#This Row],[Customer ID]],0))</f>
        <v>New York</v>
      </c>
      <c r="H2293" s="17" t="s">
        <v>3864</v>
      </c>
      <c r="I2293" s="19">
        <v>2</v>
      </c>
      <c r="J2293" s="17" t="s">
        <v>70</v>
      </c>
      <c r="K2293" s="10">
        <v>6.3</v>
      </c>
      <c r="L2293" s="25" t="str">
        <f>IF(Orders!$K2293&lt;=50,"Low",IF(Orders!$K2293&gt;=200000,"High","Medium"))</f>
        <v>Low</v>
      </c>
    </row>
    <row r="2294" spans="1:12" x14ac:dyDescent="0.35">
      <c r="A2294" s="11">
        <v>1534</v>
      </c>
      <c r="B2294" s="13" t="s">
        <v>5360</v>
      </c>
      <c r="C2294" s="14">
        <v>43803</v>
      </c>
      <c r="D2294" s="14">
        <v>43807</v>
      </c>
      <c r="E2294" s="13" t="s">
        <v>19</v>
      </c>
      <c r="F2294" s="13" t="s">
        <v>5361</v>
      </c>
      <c r="G2294" s="15" t="str">
        <f>INDEX(Table12[[#This Row],[State]],MATCH(Orders!F2294,Table12[[#This Row],[Customer ID]],0))</f>
        <v>New York</v>
      </c>
      <c r="H2294" s="13" t="s">
        <v>5363</v>
      </c>
      <c r="I2294" s="15">
        <v>6</v>
      </c>
      <c r="J2294" s="13" t="s">
        <v>70</v>
      </c>
      <c r="K2294" s="16">
        <v>212.88</v>
      </c>
      <c r="L2294" s="24" t="str">
        <f>IF(Orders!$K2294&lt;=50,"Low",IF(Orders!$K2294&gt;=200000,"High","Medium"))</f>
        <v>Medium</v>
      </c>
    </row>
    <row r="2295" spans="1:12" x14ac:dyDescent="0.35">
      <c r="A2295" s="12">
        <v>1228</v>
      </c>
      <c r="B2295" s="17" t="s">
        <v>5365</v>
      </c>
      <c r="C2295" s="18">
        <v>43803</v>
      </c>
      <c r="D2295" s="18">
        <v>43804</v>
      </c>
      <c r="E2295" s="17" t="s">
        <v>38</v>
      </c>
      <c r="F2295" s="17" t="s">
        <v>3792</v>
      </c>
      <c r="G2295" s="19" t="str">
        <f>INDEX(Table12[[#This Row],[State]],MATCH(Orders!F2295,Table12[[#This Row],[Customer ID]],0))</f>
        <v>New York</v>
      </c>
      <c r="H2295" s="17" t="s">
        <v>4486</v>
      </c>
      <c r="I2295" s="19">
        <v>2</v>
      </c>
      <c r="J2295" s="17" t="s">
        <v>70</v>
      </c>
      <c r="K2295" s="10">
        <v>193.86</v>
      </c>
      <c r="L2295" s="25" t="str">
        <f>IF(Orders!$K2295&lt;=50,"Low",IF(Orders!$K2295&gt;=200000,"High","Medium"))</f>
        <v>Medium</v>
      </c>
    </row>
    <row r="2296" spans="1:12" x14ac:dyDescent="0.35">
      <c r="A2296" s="11">
        <v>1227</v>
      </c>
      <c r="B2296" s="13" t="s">
        <v>5365</v>
      </c>
      <c r="C2296" s="14">
        <v>43803</v>
      </c>
      <c r="D2296" s="14">
        <v>43804</v>
      </c>
      <c r="E2296" s="13" t="s">
        <v>38</v>
      </c>
      <c r="F2296" s="13" t="s">
        <v>3792</v>
      </c>
      <c r="G2296" s="15" t="str">
        <f>INDEX(Table12[[#This Row],[State]],MATCH(Orders!F2296,Table12[[#This Row],[Customer ID]],0))</f>
        <v>New York</v>
      </c>
      <c r="H2296" s="13" t="s">
        <v>5366</v>
      </c>
      <c r="I2296" s="15">
        <v>3</v>
      </c>
      <c r="J2296" s="13" t="s">
        <v>31</v>
      </c>
      <c r="K2296" s="16">
        <v>182.94</v>
      </c>
      <c r="L2296" s="24" t="str">
        <f>IF(Orders!$K2296&lt;=50,"Low",IF(Orders!$K2296&gt;=200000,"High","Medium"))</f>
        <v>Medium</v>
      </c>
    </row>
    <row r="2297" spans="1:12" x14ac:dyDescent="0.35">
      <c r="A2297" s="12">
        <v>1223</v>
      </c>
      <c r="B2297" s="17" t="s">
        <v>5365</v>
      </c>
      <c r="C2297" s="18">
        <v>43803</v>
      </c>
      <c r="D2297" s="18">
        <v>43804</v>
      </c>
      <c r="E2297" s="17" t="s">
        <v>38</v>
      </c>
      <c r="F2297" s="17" t="s">
        <v>3792</v>
      </c>
      <c r="G2297" s="19" t="str">
        <f>INDEX(Table12[[#This Row],[State]],MATCH(Orders!F2297,Table12[[#This Row],[Customer ID]],0))</f>
        <v>New York</v>
      </c>
      <c r="H2297" s="17" t="s">
        <v>1802</v>
      </c>
      <c r="I2297" s="19">
        <v>3</v>
      </c>
      <c r="J2297" s="17" t="s">
        <v>31</v>
      </c>
      <c r="K2297" s="10">
        <v>113.79</v>
      </c>
      <c r="L2297" s="25" t="str">
        <f>IF(Orders!$K2297&lt;=50,"Low",IF(Orders!$K2297&gt;=200000,"High","Medium"))</f>
        <v>Medium</v>
      </c>
    </row>
    <row r="2298" spans="1:12" x14ac:dyDescent="0.35">
      <c r="A2298" s="11">
        <v>5778</v>
      </c>
      <c r="B2298" s="13" t="s">
        <v>5368</v>
      </c>
      <c r="C2298" s="14">
        <v>43803</v>
      </c>
      <c r="D2298" s="14">
        <v>43808</v>
      </c>
      <c r="E2298" s="13" t="s">
        <v>19</v>
      </c>
      <c r="F2298" s="13" t="s">
        <v>1158</v>
      </c>
      <c r="G2298" s="15" t="str">
        <f>INDEX(Table12[[#This Row],[State]],MATCH(Orders!F2298,Table12[[#This Row],[Customer ID]],0))</f>
        <v>California</v>
      </c>
      <c r="H2298" s="13" t="s">
        <v>2305</v>
      </c>
      <c r="I2298" s="15">
        <v>1</v>
      </c>
      <c r="J2298" s="13" t="s">
        <v>70</v>
      </c>
      <c r="K2298" s="16">
        <v>104.85</v>
      </c>
      <c r="L2298" s="24" t="str">
        <f>IF(Orders!$K2298&lt;=50,"Low",IF(Orders!$K2298&gt;=200000,"High","Medium"))</f>
        <v>Medium</v>
      </c>
    </row>
    <row r="2299" spans="1:12" x14ac:dyDescent="0.35">
      <c r="A2299" s="12">
        <v>1224</v>
      </c>
      <c r="B2299" s="17" t="s">
        <v>5365</v>
      </c>
      <c r="C2299" s="18">
        <v>43803</v>
      </c>
      <c r="D2299" s="18">
        <v>43804</v>
      </c>
      <c r="E2299" s="17" t="s">
        <v>38</v>
      </c>
      <c r="F2299" s="17" t="s">
        <v>3792</v>
      </c>
      <c r="G2299" s="19" t="str">
        <f>INDEX(Table12[[#This Row],[State]],MATCH(Orders!F2299,Table12[[#This Row],[Customer ID]],0))</f>
        <v>New York</v>
      </c>
      <c r="H2299" s="17" t="s">
        <v>3744</v>
      </c>
      <c r="I2299" s="19">
        <v>1</v>
      </c>
      <c r="J2299" s="17" t="s">
        <v>31</v>
      </c>
      <c r="K2299" s="10">
        <v>78.150000000000006</v>
      </c>
      <c r="L2299" s="25" t="str">
        <f>IF(Orders!$K2299&lt;=50,"Low",IF(Orders!$K2299&gt;=200000,"High","Medium"))</f>
        <v>Medium</v>
      </c>
    </row>
    <row r="2300" spans="1:12" x14ac:dyDescent="0.35">
      <c r="A2300" s="11">
        <v>1226</v>
      </c>
      <c r="B2300" s="13" t="s">
        <v>5365</v>
      </c>
      <c r="C2300" s="14">
        <v>43803</v>
      </c>
      <c r="D2300" s="14">
        <v>43804</v>
      </c>
      <c r="E2300" s="13" t="s">
        <v>38</v>
      </c>
      <c r="F2300" s="13" t="s">
        <v>3792</v>
      </c>
      <c r="G2300" s="15" t="str">
        <f>INDEX(Table12[[#This Row],[State]],MATCH(Orders!F2300,Table12[[#This Row],[Customer ID]],0))</f>
        <v>New York</v>
      </c>
      <c r="H2300" s="13" t="s">
        <v>5214</v>
      </c>
      <c r="I2300" s="15">
        <v>4</v>
      </c>
      <c r="J2300" s="13" t="s">
        <v>70</v>
      </c>
      <c r="K2300" s="16">
        <v>40.56</v>
      </c>
      <c r="L2300" s="24" t="str">
        <f>IF(Orders!$K2300&lt;=50,"Low",IF(Orders!$K2300&gt;=200000,"High","Medium"))</f>
        <v>Low</v>
      </c>
    </row>
    <row r="2301" spans="1:12" x14ac:dyDescent="0.35">
      <c r="A2301" s="12">
        <v>5777</v>
      </c>
      <c r="B2301" s="17" t="s">
        <v>5369</v>
      </c>
      <c r="C2301" s="18">
        <v>43803</v>
      </c>
      <c r="D2301" s="18">
        <v>43807</v>
      </c>
      <c r="E2301" s="17" t="s">
        <v>19</v>
      </c>
      <c r="F2301" s="17" t="s">
        <v>3401</v>
      </c>
      <c r="G2301" s="19" t="str">
        <f>INDEX(Table12[[#This Row],[State]],MATCH(Orders!F2301,Table12[[#This Row],[Customer ID]],0))</f>
        <v>New York</v>
      </c>
      <c r="H2301" s="17" t="s">
        <v>2096</v>
      </c>
      <c r="I2301" s="19">
        <v>3</v>
      </c>
      <c r="J2301" s="17" t="s">
        <v>31</v>
      </c>
      <c r="K2301" s="10">
        <v>15528</v>
      </c>
      <c r="L2301" s="25" t="str">
        <f>IF(Orders!$K2301&lt;=50,"Low",IF(Orders!$K2301&gt;=200000,"High","Medium"))</f>
        <v>Medium</v>
      </c>
    </row>
    <row r="2302" spans="1:12" x14ac:dyDescent="0.35">
      <c r="A2302" s="11">
        <v>1225</v>
      </c>
      <c r="B2302" s="13" t="s">
        <v>5365</v>
      </c>
      <c r="C2302" s="14">
        <v>43803</v>
      </c>
      <c r="D2302" s="14">
        <v>43804</v>
      </c>
      <c r="E2302" s="13" t="s">
        <v>38</v>
      </c>
      <c r="F2302" s="13" t="s">
        <v>3792</v>
      </c>
      <c r="G2302" s="15" t="str">
        <f>INDEX(Table12[[#This Row],[State]],MATCH(Orders!F2302,Table12[[#This Row],[Customer ID]],0))</f>
        <v>New York</v>
      </c>
      <c r="H2302" s="13" t="s">
        <v>835</v>
      </c>
      <c r="I2302" s="15">
        <v>1</v>
      </c>
      <c r="J2302" s="13" t="s">
        <v>31</v>
      </c>
      <c r="K2302" s="16">
        <v>1728</v>
      </c>
      <c r="L2302" s="24" t="str">
        <f>IF(Orders!$K2302&lt;=50,"Low",IF(Orders!$K2302&gt;=200000,"High","Medium"))</f>
        <v>Medium</v>
      </c>
    </row>
    <row r="2303" spans="1:12" x14ac:dyDescent="0.35">
      <c r="A2303" s="12">
        <v>150</v>
      </c>
      <c r="B2303" s="17" t="s">
        <v>5370</v>
      </c>
      <c r="C2303" s="18">
        <v>43804</v>
      </c>
      <c r="D2303" s="18">
        <v>43808</v>
      </c>
      <c r="E2303" s="17" t="s">
        <v>19</v>
      </c>
      <c r="F2303" s="17" t="s">
        <v>5371</v>
      </c>
      <c r="G2303" s="19" t="str">
        <f>INDEX(Table12[[#This Row],[State]],MATCH(Orders!F2303,Table12[[#This Row],[Customer ID]],0))</f>
        <v>Wisconsin</v>
      </c>
      <c r="H2303" s="17" t="s">
        <v>1312</v>
      </c>
      <c r="I2303" s="19">
        <v>8</v>
      </c>
      <c r="J2303" s="17" t="s">
        <v>31</v>
      </c>
      <c r="K2303" s="10">
        <v>951.84</v>
      </c>
      <c r="L2303" s="25" t="str">
        <f>IF(Orders!$K2303&lt;=50,"Low",IF(Orders!$K2303&gt;=200000,"High","Medium"))</f>
        <v>Medium</v>
      </c>
    </row>
    <row r="2304" spans="1:12" x14ac:dyDescent="0.35">
      <c r="A2304" s="11">
        <v>5060</v>
      </c>
      <c r="B2304" s="13" t="s">
        <v>5373</v>
      </c>
      <c r="C2304" s="14">
        <v>43804</v>
      </c>
      <c r="D2304" s="14">
        <v>43806</v>
      </c>
      <c r="E2304" s="13" t="s">
        <v>94</v>
      </c>
      <c r="F2304" s="13" t="s">
        <v>3042</v>
      </c>
      <c r="G2304" s="15" t="str">
        <f>INDEX(Table12[[#This Row],[State]],MATCH(Orders!F2304,Table12[[#This Row],[Customer ID]],0))</f>
        <v>Kentucky</v>
      </c>
      <c r="H2304" s="13" t="s">
        <v>5374</v>
      </c>
      <c r="I2304" s="15">
        <v>2</v>
      </c>
      <c r="J2304" s="13" t="s">
        <v>70</v>
      </c>
      <c r="K2304" s="16">
        <v>699.98</v>
      </c>
      <c r="L2304" s="24" t="str">
        <f>IF(Orders!$K2304&lt;=50,"Low",IF(Orders!$K2304&gt;=200000,"High","Medium"))</f>
        <v>Medium</v>
      </c>
    </row>
    <row r="2305" spans="1:12" x14ac:dyDescent="0.35">
      <c r="A2305" s="12">
        <v>5061</v>
      </c>
      <c r="B2305" s="17" t="s">
        <v>5373</v>
      </c>
      <c r="C2305" s="18">
        <v>43804</v>
      </c>
      <c r="D2305" s="18">
        <v>43806</v>
      </c>
      <c r="E2305" s="17" t="s">
        <v>94</v>
      </c>
      <c r="F2305" s="17" t="s">
        <v>3042</v>
      </c>
      <c r="G2305" s="19" t="str">
        <f>INDEX(Table12[[#This Row],[State]],MATCH(Orders!F2305,Table12[[#This Row],[Customer ID]],0))</f>
        <v>Kentucky</v>
      </c>
      <c r="H2305" s="17" t="s">
        <v>1513</v>
      </c>
      <c r="I2305" s="19">
        <v>9</v>
      </c>
      <c r="J2305" s="17" t="s">
        <v>31</v>
      </c>
      <c r="K2305" s="10">
        <v>584.82000000000005</v>
      </c>
      <c r="L2305" s="25" t="str">
        <f>IF(Orders!$K2305&lt;=50,"Low",IF(Orders!$K2305&gt;=200000,"High","Medium"))</f>
        <v>Medium</v>
      </c>
    </row>
    <row r="2306" spans="1:12" x14ac:dyDescent="0.35">
      <c r="A2306" s="11">
        <v>3593</v>
      </c>
      <c r="B2306" s="13" t="s">
        <v>5376</v>
      </c>
      <c r="C2306" s="14">
        <v>43804</v>
      </c>
      <c r="D2306" s="14">
        <v>43806</v>
      </c>
      <c r="E2306" s="13" t="s">
        <v>94</v>
      </c>
      <c r="F2306" s="13" t="s">
        <v>3258</v>
      </c>
      <c r="G2306" s="15" t="str">
        <f>INDEX(Table12[[#This Row],[State]],MATCH(Orders!F2306,Table12[[#This Row],[Customer ID]],0))</f>
        <v>New York</v>
      </c>
      <c r="H2306" s="13" t="s">
        <v>4723</v>
      </c>
      <c r="I2306" s="15">
        <v>3</v>
      </c>
      <c r="J2306" s="13" t="s">
        <v>31</v>
      </c>
      <c r="K2306" s="16">
        <v>465.18</v>
      </c>
      <c r="L2306" s="24" t="str">
        <f>IF(Orders!$K2306&lt;=50,"Low",IF(Orders!$K2306&gt;=200000,"High","Medium"))</f>
        <v>Medium</v>
      </c>
    </row>
    <row r="2307" spans="1:12" x14ac:dyDescent="0.35">
      <c r="A2307" s="12">
        <v>14</v>
      </c>
      <c r="B2307" s="17" t="s">
        <v>5377</v>
      </c>
      <c r="C2307" s="18">
        <v>43804</v>
      </c>
      <c r="D2307" s="18">
        <v>43809</v>
      </c>
      <c r="E2307" s="17" t="s">
        <v>19</v>
      </c>
      <c r="F2307" s="17" t="s">
        <v>2762</v>
      </c>
      <c r="G2307" s="19" t="str">
        <f>INDEX(Table12[[#This Row],[State]],MATCH(Orders!F2307,Table12[[#This Row],[Customer ID]],0))</f>
        <v>Washington</v>
      </c>
      <c r="H2307" s="17" t="s">
        <v>4192</v>
      </c>
      <c r="I2307" s="19">
        <v>3</v>
      </c>
      <c r="J2307" s="17" t="s">
        <v>31</v>
      </c>
      <c r="K2307" s="10">
        <v>407976</v>
      </c>
      <c r="L2307" s="25" t="str">
        <f>IF(Orders!$K2307&lt;=50,"Low",IF(Orders!$K2307&gt;=200000,"High","Medium"))</f>
        <v>High</v>
      </c>
    </row>
    <row r="2308" spans="1:12" x14ac:dyDescent="0.35">
      <c r="A2308" s="11">
        <v>148</v>
      </c>
      <c r="B2308" s="13" t="s">
        <v>5370</v>
      </c>
      <c r="C2308" s="14">
        <v>43804</v>
      </c>
      <c r="D2308" s="14">
        <v>43808</v>
      </c>
      <c r="E2308" s="13" t="s">
        <v>19</v>
      </c>
      <c r="F2308" s="13" t="s">
        <v>5371</v>
      </c>
      <c r="G2308" s="15" t="str">
        <f>INDEX(Table12[[#This Row],[State]],MATCH(Orders!F2308,Table12[[#This Row],[Customer ID]],0))</f>
        <v>Wisconsin</v>
      </c>
      <c r="H2308" s="13" t="s">
        <v>493</v>
      </c>
      <c r="I2308" s="15">
        <v>11</v>
      </c>
      <c r="J2308" s="13" t="s">
        <v>31</v>
      </c>
      <c r="K2308" s="16">
        <v>384.45</v>
      </c>
      <c r="L2308" s="24" t="str">
        <f>IF(Orders!$K2308&lt;=50,"Low",IF(Orders!$K2308&gt;=200000,"High","Medium"))</f>
        <v>Medium</v>
      </c>
    </row>
    <row r="2309" spans="1:12" x14ac:dyDescent="0.35">
      <c r="A2309" s="12">
        <v>3009</v>
      </c>
      <c r="B2309" s="17" t="s">
        <v>5378</v>
      </c>
      <c r="C2309" s="18">
        <v>43804</v>
      </c>
      <c r="D2309" s="18">
        <v>43805</v>
      </c>
      <c r="E2309" s="17" t="s">
        <v>38</v>
      </c>
      <c r="F2309" s="17" t="s">
        <v>3258</v>
      </c>
      <c r="G2309" s="19" t="str">
        <f>INDEX(Table12[[#This Row],[State]],MATCH(Orders!F2309,Table12[[#This Row],[Customer ID]],0))</f>
        <v>Kentucky</v>
      </c>
      <c r="H2309" s="17" t="s">
        <v>1633</v>
      </c>
      <c r="I2309" s="19">
        <v>3</v>
      </c>
      <c r="J2309" s="17" t="s">
        <v>31</v>
      </c>
      <c r="K2309" s="10">
        <v>191.82</v>
      </c>
      <c r="L2309" s="25" t="str">
        <f>IF(Orders!$K2309&lt;=50,"Low",IF(Orders!$K2309&gt;=200000,"High","Medium"))</f>
        <v>Medium</v>
      </c>
    </row>
    <row r="2310" spans="1:12" x14ac:dyDescent="0.35">
      <c r="A2310" s="11">
        <v>151</v>
      </c>
      <c r="B2310" s="13" t="s">
        <v>5370</v>
      </c>
      <c r="C2310" s="14">
        <v>43804</v>
      </c>
      <c r="D2310" s="14">
        <v>43808</v>
      </c>
      <c r="E2310" s="13" t="s">
        <v>19</v>
      </c>
      <c r="F2310" s="13" t="s">
        <v>5371</v>
      </c>
      <c r="G2310" s="15" t="str">
        <f>INDEX(Table12[[#This Row],[State]],MATCH(Orders!F2310,Table12[[#This Row],[Customer ID]],0))</f>
        <v>Wisconsin</v>
      </c>
      <c r="H2310" s="13" t="s">
        <v>5380</v>
      </c>
      <c r="I2310" s="15">
        <v>5</v>
      </c>
      <c r="J2310" s="13" t="s">
        <v>31</v>
      </c>
      <c r="K2310" s="16">
        <v>171.55</v>
      </c>
      <c r="L2310" s="24" t="str">
        <f>IF(Orders!$K2310&lt;=50,"Low",IF(Orders!$K2310&gt;=200000,"High","Medium"))</f>
        <v>Medium</v>
      </c>
    </row>
    <row r="2311" spans="1:12" x14ac:dyDescent="0.35">
      <c r="A2311" s="12">
        <v>149</v>
      </c>
      <c r="B2311" s="17" t="s">
        <v>5370</v>
      </c>
      <c r="C2311" s="18">
        <v>43804</v>
      </c>
      <c r="D2311" s="18">
        <v>43808</v>
      </c>
      <c r="E2311" s="17" t="s">
        <v>19</v>
      </c>
      <c r="F2311" s="17" t="s">
        <v>5371</v>
      </c>
      <c r="G2311" s="19" t="str">
        <f>INDEX(Table12[[#This Row],[State]],MATCH(Orders!F2311,Table12[[#This Row],[Customer ID]],0))</f>
        <v>Wisconsin</v>
      </c>
      <c r="H2311" s="17" t="s">
        <v>508</v>
      </c>
      <c r="I2311" s="19">
        <v>3</v>
      </c>
      <c r="J2311" s="17" t="s">
        <v>31</v>
      </c>
      <c r="K2311" s="10">
        <v>149.97</v>
      </c>
      <c r="L2311" s="25" t="str">
        <f>IF(Orders!$K2311&lt;=50,"Low",IF(Orders!$K2311&gt;=200000,"High","Medium"))</f>
        <v>Medium</v>
      </c>
    </row>
    <row r="2312" spans="1:12" x14ac:dyDescent="0.35">
      <c r="A2312" s="11">
        <v>9967</v>
      </c>
      <c r="B2312" s="13" t="s">
        <v>5382</v>
      </c>
      <c r="C2312" s="14">
        <v>43804</v>
      </c>
      <c r="D2312" s="14">
        <v>43809</v>
      </c>
      <c r="E2312" s="13" t="s">
        <v>94</v>
      </c>
      <c r="F2312" s="13" t="s">
        <v>378</v>
      </c>
      <c r="G2312" s="15" t="str">
        <f>INDEX(Table12[[#This Row],[State]],MATCH(Orders!F2312,Table12[[#This Row],[Customer ID]],0))</f>
        <v>Delaware</v>
      </c>
      <c r="H2312" s="13" t="s">
        <v>419</v>
      </c>
      <c r="I2312" s="15">
        <v>7</v>
      </c>
      <c r="J2312" s="13" t="s">
        <v>31</v>
      </c>
      <c r="K2312" s="16">
        <v>109.69</v>
      </c>
      <c r="L2312" s="24" t="str">
        <f>IF(Orders!$K2312&lt;=50,"Low",IF(Orders!$K2312&gt;=200000,"High","Medium"))</f>
        <v>Medium</v>
      </c>
    </row>
    <row r="2313" spans="1:12" x14ac:dyDescent="0.35">
      <c r="A2313" s="12">
        <v>4185</v>
      </c>
      <c r="B2313" s="17" t="s">
        <v>5383</v>
      </c>
      <c r="C2313" s="18">
        <v>43804</v>
      </c>
      <c r="D2313" s="18">
        <v>43806</v>
      </c>
      <c r="E2313" s="17" t="s">
        <v>38</v>
      </c>
      <c r="F2313" s="17" t="s">
        <v>5384</v>
      </c>
      <c r="G2313" s="19" t="str">
        <f>INDEX(Table12[[#This Row],[State]],MATCH(Orders!F2313,Table12[[#This Row],[Customer ID]],0))</f>
        <v>Massachusetts</v>
      </c>
      <c r="H2313" s="17" t="s">
        <v>3719</v>
      </c>
      <c r="I2313" s="19">
        <v>1</v>
      </c>
      <c r="J2313" s="17" t="s">
        <v>70</v>
      </c>
      <c r="K2313" s="10">
        <v>81.94</v>
      </c>
      <c r="L2313" s="25" t="str">
        <f>IF(Orders!$K2313&lt;=50,"Low",IF(Orders!$K2313&gt;=200000,"High","Medium"))</f>
        <v>Medium</v>
      </c>
    </row>
    <row r="2314" spans="1:12" x14ac:dyDescent="0.35">
      <c r="A2314" s="11">
        <v>4597</v>
      </c>
      <c r="B2314" s="13" t="s">
        <v>5386</v>
      </c>
      <c r="C2314" s="14">
        <v>43804</v>
      </c>
      <c r="D2314" s="14">
        <v>43809</v>
      </c>
      <c r="E2314" s="13" t="s">
        <v>94</v>
      </c>
      <c r="F2314" s="13" t="s">
        <v>3589</v>
      </c>
      <c r="G2314" s="15" t="str">
        <f>INDEX(Table12[[#This Row],[State]],MATCH(Orders!F2314,Table12[[#This Row],[Customer ID]],0))</f>
        <v>District of Columbia</v>
      </c>
      <c r="H2314" s="13" t="s">
        <v>1488</v>
      </c>
      <c r="I2314" s="15">
        <v>8</v>
      </c>
      <c r="J2314" s="13" t="s">
        <v>31</v>
      </c>
      <c r="K2314" s="16">
        <v>33.92</v>
      </c>
      <c r="L2314" s="24" t="str">
        <f>IF(Orders!$K2314&lt;=50,"Low",IF(Orders!$K2314&gt;=200000,"High","Medium"))</f>
        <v>Low</v>
      </c>
    </row>
    <row r="2315" spans="1:12" x14ac:dyDescent="0.35">
      <c r="A2315" s="12">
        <v>9965</v>
      </c>
      <c r="B2315" s="17" t="s">
        <v>5382</v>
      </c>
      <c r="C2315" s="18">
        <v>43804</v>
      </c>
      <c r="D2315" s="18">
        <v>43809</v>
      </c>
      <c r="E2315" s="17" t="s">
        <v>94</v>
      </c>
      <c r="F2315" s="17" t="s">
        <v>378</v>
      </c>
      <c r="G2315" s="19" t="str">
        <f>INDEX(Table12[[#This Row],[State]],MATCH(Orders!F2315,Table12[[#This Row],[Customer ID]],0))</f>
        <v>Delaware</v>
      </c>
      <c r="H2315" s="17" t="s">
        <v>4278</v>
      </c>
      <c r="I2315" s="19">
        <v>1</v>
      </c>
      <c r="J2315" s="17" t="s">
        <v>31</v>
      </c>
      <c r="K2315" s="10">
        <v>13.4</v>
      </c>
      <c r="L2315" s="25" t="str">
        <f>IF(Orders!$K2315&lt;=50,"Low",IF(Orders!$K2315&gt;=200000,"High","Medium"))</f>
        <v>Low</v>
      </c>
    </row>
    <row r="2316" spans="1:12" x14ac:dyDescent="0.35">
      <c r="A2316" s="11">
        <v>6872</v>
      </c>
      <c r="B2316" s="13" t="s">
        <v>5387</v>
      </c>
      <c r="C2316" s="14">
        <v>43804</v>
      </c>
      <c r="D2316" s="14">
        <v>43807</v>
      </c>
      <c r="E2316" s="13" t="s">
        <v>94</v>
      </c>
      <c r="F2316" s="13" t="s">
        <v>799</v>
      </c>
      <c r="G2316" s="15" t="str">
        <f>INDEX(Table12[[#This Row],[State]],MATCH(Orders!F2316,Table12[[#This Row],[Customer ID]],0))</f>
        <v>Illinois</v>
      </c>
      <c r="H2316" s="13" t="s">
        <v>4366</v>
      </c>
      <c r="I2316" s="15">
        <v>3</v>
      </c>
      <c r="J2316" s="13" t="s">
        <v>31</v>
      </c>
      <c r="K2316" s="16">
        <v>11952</v>
      </c>
      <c r="L2316" s="24" t="str">
        <f>IF(Orders!$K2316&lt;=50,"Low",IF(Orders!$K2316&gt;=200000,"High","Medium"))</f>
        <v>Medium</v>
      </c>
    </row>
    <row r="2317" spans="1:12" x14ac:dyDescent="0.35">
      <c r="A2317" s="12">
        <v>9966</v>
      </c>
      <c r="B2317" s="17" t="s">
        <v>5382</v>
      </c>
      <c r="C2317" s="18">
        <v>43804</v>
      </c>
      <c r="D2317" s="18">
        <v>43809</v>
      </c>
      <c r="E2317" s="17" t="s">
        <v>94</v>
      </c>
      <c r="F2317" s="17" t="s">
        <v>378</v>
      </c>
      <c r="G2317" s="19" t="str">
        <f>INDEX(Table12[[#This Row],[State]],MATCH(Orders!F2317,Table12[[#This Row],[Customer ID]],0))</f>
        <v>Delaware</v>
      </c>
      <c r="H2317" s="17" t="s">
        <v>2454</v>
      </c>
      <c r="I2317" s="19">
        <v>1</v>
      </c>
      <c r="J2317" s="17" t="s">
        <v>31</v>
      </c>
      <c r="K2317" s="10">
        <v>4.9800000000000004</v>
      </c>
      <c r="L2317" s="25" t="str">
        <f>IF(Orders!$K2317&lt;=50,"Low",IF(Orders!$K2317&gt;=200000,"High","Medium"))</f>
        <v>Low</v>
      </c>
    </row>
    <row r="2318" spans="1:12" x14ac:dyDescent="0.35">
      <c r="A2318" s="11">
        <v>8776</v>
      </c>
      <c r="B2318" s="13" t="s">
        <v>5388</v>
      </c>
      <c r="C2318" s="14">
        <v>43804</v>
      </c>
      <c r="D2318" s="14">
        <v>43808</v>
      </c>
      <c r="E2318" s="13" t="s">
        <v>94</v>
      </c>
      <c r="F2318" s="13" t="s">
        <v>5389</v>
      </c>
      <c r="G2318" s="15" t="str">
        <f>INDEX(Table12[[#This Row],[State]],MATCH(Orders!F2318,Table12[[#This Row],[Customer ID]],0))</f>
        <v>Illinois</v>
      </c>
      <c r="H2318" s="13" t="s">
        <v>2831</v>
      </c>
      <c r="I2318" s="15">
        <v>2</v>
      </c>
      <c r="J2318" s="13" t="s">
        <v>70</v>
      </c>
      <c r="K2318" s="16">
        <v>3536</v>
      </c>
      <c r="L2318" s="24" t="str">
        <f>IF(Orders!$K2318&lt;=50,"Low",IF(Orders!$K2318&gt;=200000,"High","Medium"))</f>
        <v>Medium</v>
      </c>
    </row>
    <row r="2319" spans="1:12" x14ac:dyDescent="0.35">
      <c r="A2319" s="12">
        <v>8569</v>
      </c>
      <c r="B2319" s="17" t="s">
        <v>5391</v>
      </c>
      <c r="C2319" s="18">
        <v>43805</v>
      </c>
      <c r="D2319" s="18">
        <v>43811</v>
      </c>
      <c r="E2319" s="17" t="s">
        <v>19</v>
      </c>
      <c r="F2319" s="17" t="s">
        <v>2730</v>
      </c>
      <c r="G2319" s="19" t="str">
        <f>INDEX(Table12[[#This Row],[State]],MATCH(Orders!F2319,Table12[[#This Row],[Customer ID]],0))</f>
        <v>New York</v>
      </c>
      <c r="H2319" s="17" t="s">
        <v>1014</v>
      </c>
      <c r="I2319" s="19">
        <v>7</v>
      </c>
      <c r="J2319" s="17" t="s">
        <v>70</v>
      </c>
      <c r="K2319" s="10">
        <v>968744</v>
      </c>
      <c r="L2319" s="25" t="str">
        <f>IF(Orders!$K2319&lt;=50,"Low",IF(Orders!$K2319&gt;=200000,"High","Medium"))</f>
        <v>High</v>
      </c>
    </row>
    <row r="2320" spans="1:12" x14ac:dyDescent="0.35">
      <c r="A2320" s="11">
        <v>8571</v>
      </c>
      <c r="B2320" s="13" t="s">
        <v>5391</v>
      </c>
      <c r="C2320" s="14">
        <v>43805</v>
      </c>
      <c r="D2320" s="14">
        <v>43811</v>
      </c>
      <c r="E2320" s="13" t="s">
        <v>19</v>
      </c>
      <c r="F2320" s="13" t="s">
        <v>2730</v>
      </c>
      <c r="G2320" s="15" t="str">
        <f>INDEX(Table12[[#This Row],[State]],MATCH(Orders!F2320,Table12[[#This Row],[Customer ID]],0))</f>
        <v>New York</v>
      </c>
      <c r="H2320" s="13" t="s">
        <v>5393</v>
      </c>
      <c r="I2320" s="15">
        <v>2</v>
      </c>
      <c r="J2320" s="13" t="s">
        <v>70</v>
      </c>
      <c r="K2320" s="16">
        <v>479984</v>
      </c>
      <c r="L2320" s="24" t="str">
        <f>IF(Orders!$K2320&lt;=50,"Low",IF(Orders!$K2320&gt;=200000,"High","Medium"))</f>
        <v>High</v>
      </c>
    </row>
    <row r="2321" spans="1:12" x14ac:dyDescent="0.35">
      <c r="A2321" s="12">
        <v>9980</v>
      </c>
      <c r="B2321" s="17" t="s">
        <v>5395</v>
      </c>
      <c r="C2321" s="18">
        <v>43805</v>
      </c>
      <c r="D2321" s="18">
        <v>43809</v>
      </c>
      <c r="E2321" s="17" t="s">
        <v>19</v>
      </c>
      <c r="F2321" s="17" t="s">
        <v>2232</v>
      </c>
      <c r="G2321" s="19" t="str">
        <f>INDEX(Table12[[#This Row],[State]],MATCH(Orders!F2321,Table12[[#This Row],[Customer ID]],0))</f>
        <v>California</v>
      </c>
      <c r="H2321" s="17" t="s">
        <v>91</v>
      </c>
      <c r="I2321" s="19">
        <v>14</v>
      </c>
      <c r="J2321" s="17" t="s">
        <v>70</v>
      </c>
      <c r="K2321" s="10">
        <v>437472</v>
      </c>
      <c r="L2321" s="25" t="str">
        <f>IF(Orders!$K2321&lt;=50,"Low",IF(Orders!$K2321&gt;=200000,"High","Medium"))</f>
        <v>High</v>
      </c>
    </row>
    <row r="2322" spans="1:12" x14ac:dyDescent="0.35">
      <c r="A2322" s="11">
        <v>2935</v>
      </c>
      <c r="B2322" s="13" t="s">
        <v>5396</v>
      </c>
      <c r="C2322" s="14">
        <v>43805</v>
      </c>
      <c r="D2322" s="14">
        <v>43811</v>
      </c>
      <c r="E2322" s="13" t="s">
        <v>19</v>
      </c>
      <c r="F2322" s="13" t="s">
        <v>620</v>
      </c>
      <c r="G2322" s="15" t="str">
        <f>INDEX(Table12[[#This Row],[State]],MATCH(Orders!F2322,Table12[[#This Row],[Customer ID]],0))</f>
        <v>Washington</v>
      </c>
      <c r="H2322" s="13" t="s">
        <v>5397</v>
      </c>
      <c r="I2322" s="15">
        <v>3</v>
      </c>
      <c r="J2322" s="13" t="s">
        <v>70</v>
      </c>
      <c r="K2322" s="16">
        <v>431976</v>
      </c>
      <c r="L2322" s="24" t="str">
        <f>IF(Orders!$K2322&lt;=50,"Low",IF(Orders!$K2322&gt;=200000,"High","Medium"))</f>
        <v>High</v>
      </c>
    </row>
    <row r="2323" spans="1:12" x14ac:dyDescent="0.35">
      <c r="A2323" s="12">
        <v>9974</v>
      </c>
      <c r="B2323" s="17" t="s">
        <v>5395</v>
      </c>
      <c r="C2323" s="18">
        <v>43805</v>
      </c>
      <c r="D2323" s="18">
        <v>43809</v>
      </c>
      <c r="E2323" s="17" t="s">
        <v>19</v>
      </c>
      <c r="F2323" s="17" t="s">
        <v>2232</v>
      </c>
      <c r="G2323" s="19" t="str">
        <f>INDEX(Table12[[#This Row],[State]],MATCH(Orders!F2323,Table12[[#This Row],[Customer ID]],0))</f>
        <v>California</v>
      </c>
      <c r="H2323" s="17" t="s">
        <v>139</v>
      </c>
      <c r="I2323" s="19">
        <v>5</v>
      </c>
      <c r="J2323" s="17" t="s">
        <v>31</v>
      </c>
      <c r="K2323" s="10">
        <v>271.95999999999998</v>
      </c>
      <c r="L2323" s="25" t="str">
        <f>IF(Orders!$K2323&lt;=50,"Low",IF(Orders!$K2323&gt;=200000,"High","Medium"))</f>
        <v>Medium</v>
      </c>
    </row>
    <row r="2324" spans="1:12" x14ac:dyDescent="0.35">
      <c r="A2324" s="11">
        <v>9977</v>
      </c>
      <c r="B2324" s="13" t="s">
        <v>5395</v>
      </c>
      <c r="C2324" s="14">
        <v>43805</v>
      </c>
      <c r="D2324" s="14">
        <v>43809</v>
      </c>
      <c r="E2324" s="13" t="s">
        <v>19</v>
      </c>
      <c r="F2324" s="13" t="s">
        <v>2232</v>
      </c>
      <c r="G2324" s="15" t="str">
        <f>INDEX(Table12[[#This Row],[State]],MATCH(Orders!F2324,Table12[[#This Row],[Customer ID]],0))</f>
        <v>California</v>
      </c>
      <c r="H2324" s="13" t="s">
        <v>3802</v>
      </c>
      <c r="I2324" s="15">
        <v>2</v>
      </c>
      <c r="J2324" s="13" t="s">
        <v>31</v>
      </c>
      <c r="K2324" s="16">
        <v>249584</v>
      </c>
      <c r="L2324" s="24" t="str">
        <f>IF(Orders!$K2324&lt;=50,"Low",IF(Orders!$K2324&gt;=200000,"High","Medium"))</f>
        <v>High</v>
      </c>
    </row>
    <row r="2325" spans="1:12" x14ac:dyDescent="0.35">
      <c r="A2325" s="12">
        <v>2938</v>
      </c>
      <c r="B2325" s="17" t="s">
        <v>5396</v>
      </c>
      <c r="C2325" s="18">
        <v>43805</v>
      </c>
      <c r="D2325" s="18">
        <v>43811</v>
      </c>
      <c r="E2325" s="17" t="s">
        <v>19</v>
      </c>
      <c r="F2325" s="17" t="s">
        <v>620</v>
      </c>
      <c r="G2325" s="19" t="str">
        <f>INDEX(Table12[[#This Row],[State]],MATCH(Orders!F2325,Table12[[#This Row],[Customer ID]],0))</f>
        <v>Washington</v>
      </c>
      <c r="H2325" s="17" t="s">
        <v>634</v>
      </c>
      <c r="I2325" s="19">
        <v>7</v>
      </c>
      <c r="J2325" s="17" t="s">
        <v>31</v>
      </c>
      <c r="K2325" s="10">
        <v>248.08</v>
      </c>
      <c r="L2325" s="25" t="str">
        <f>IF(Orders!$K2325&lt;=50,"Low",IF(Orders!$K2325&gt;=200000,"High","Medium"))</f>
        <v>Medium</v>
      </c>
    </row>
    <row r="2326" spans="1:12" x14ac:dyDescent="0.35">
      <c r="A2326" s="11">
        <v>8570</v>
      </c>
      <c r="B2326" s="13" t="s">
        <v>5391</v>
      </c>
      <c r="C2326" s="14">
        <v>43805</v>
      </c>
      <c r="D2326" s="14">
        <v>43811</v>
      </c>
      <c r="E2326" s="13" t="s">
        <v>19</v>
      </c>
      <c r="F2326" s="13" t="s">
        <v>2730</v>
      </c>
      <c r="G2326" s="15" t="str">
        <f>INDEX(Table12[[#This Row],[State]],MATCH(Orders!F2326,Table12[[#This Row],[Customer ID]],0))</f>
        <v>New York</v>
      </c>
      <c r="H2326" s="13" t="s">
        <v>2496</v>
      </c>
      <c r="I2326" s="15">
        <v>13</v>
      </c>
      <c r="J2326" s="13" t="s">
        <v>31</v>
      </c>
      <c r="K2326" s="16">
        <v>222352</v>
      </c>
      <c r="L2326" s="24" t="str">
        <f>IF(Orders!$K2326&lt;=50,"Low",IF(Orders!$K2326&gt;=200000,"High","Medium"))</f>
        <v>High</v>
      </c>
    </row>
    <row r="2327" spans="1:12" x14ac:dyDescent="0.35">
      <c r="A2327" s="12">
        <v>2939</v>
      </c>
      <c r="B2327" s="17" t="s">
        <v>5396</v>
      </c>
      <c r="C2327" s="18">
        <v>43805</v>
      </c>
      <c r="D2327" s="18">
        <v>43811</v>
      </c>
      <c r="E2327" s="17" t="s">
        <v>19</v>
      </c>
      <c r="F2327" s="17" t="s">
        <v>620</v>
      </c>
      <c r="G2327" s="19" t="str">
        <f>INDEX(Table12[[#This Row],[State]],MATCH(Orders!F2327,Table12[[#This Row],[Customer ID]],0))</f>
        <v>Washington</v>
      </c>
      <c r="H2327" s="17" t="s">
        <v>2437</v>
      </c>
      <c r="I2327" s="19">
        <v>5</v>
      </c>
      <c r="J2327" s="17" t="s">
        <v>31</v>
      </c>
      <c r="K2327" s="10">
        <v>189.7</v>
      </c>
      <c r="L2327" s="25" t="str">
        <f>IF(Orders!$K2327&lt;=50,"Low",IF(Orders!$K2327&gt;=200000,"High","Medium"))</f>
        <v>Medium</v>
      </c>
    </row>
    <row r="2328" spans="1:12" x14ac:dyDescent="0.35">
      <c r="A2328" s="11">
        <v>2934</v>
      </c>
      <c r="B2328" s="13" t="s">
        <v>5396</v>
      </c>
      <c r="C2328" s="14">
        <v>43805</v>
      </c>
      <c r="D2328" s="14">
        <v>43811</v>
      </c>
      <c r="E2328" s="13" t="s">
        <v>19</v>
      </c>
      <c r="F2328" s="13" t="s">
        <v>620</v>
      </c>
      <c r="G2328" s="15" t="str">
        <f>INDEX(Table12[[#This Row],[State]],MATCH(Orders!F2328,Table12[[#This Row],[Customer ID]],0))</f>
        <v>Washington</v>
      </c>
      <c r="H2328" s="13" t="s">
        <v>2990</v>
      </c>
      <c r="I2328" s="15">
        <v>1</v>
      </c>
      <c r="J2328" s="13" t="s">
        <v>70</v>
      </c>
      <c r="K2328" s="16">
        <v>156792</v>
      </c>
      <c r="L2328" s="24" t="str">
        <f>IF(Orders!$K2328&lt;=50,"Low",IF(Orders!$K2328&gt;=200000,"High","Medium"))</f>
        <v>Medium</v>
      </c>
    </row>
    <row r="2329" spans="1:12" x14ac:dyDescent="0.35">
      <c r="A2329" s="12">
        <v>2940</v>
      </c>
      <c r="B2329" s="17" t="s">
        <v>5396</v>
      </c>
      <c r="C2329" s="18">
        <v>43805</v>
      </c>
      <c r="D2329" s="18">
        <v>43811</v>
      </c>
      <c r="E2329" s="17" t="s">
        <v>19</v>
      </c>
      <c r="F2329" s="17" t="s">
        <v>620</v>
      </c>
      <c r="G2329" s="19" t="str">
        <f>INDEX(Table12[[#This Row],[State]],MATCH(Orders!F2329,Table12[[#This Row],[Customer ID]],0))</f>
        <v>Washington</v>
      </c>
      <c r="H2329" s="17" t="s">
        <v>2358</v>
      </c>
      <c r="I2329" s="19">
        <v>3</v>
      </c>
      <c r="J2329" s="17" t="s">
        <v>31</v>
      </c>
      <c r="K2329" s="10">
        <v>59808</v>
      </c>
      <c r="L2329" s="25" t="str">
        <f>IF(Orders!$K2329&lt;=50,"Low",IF(Orders!$K2329&gt;=200000,"High","Medium"))</f>
        <v>Medium</v>
      </c>
    </row>
    <row r="2330" spans="1:12" x14ac:dyDescent="0.35">
      <c r="A2330" s="11">
        <v>2937</v>
      </c>
      <c r="B2330" s="13" t="s">
        <v>5396</v>
      </c>
      <c r="C2330" s="14">
        <v>43805</v>
      </c>
      <c r="D2330" s="14">
        <v>43811</v>
      </c>
      <c r="E2330" s="13" t="s">
        <v>19</v>
      </c>
      <c r="F2330" s="13" t="s">
        <v>620</v>
      </c>
      <c r="G2330" s="15" t="str">
        <f>INDEX(Table12[[#This Row],[State]],MATCH(Orders!F2330,Table12[[#This Row],[Customer ID]],0))</f>
        <v>Washington</v>
      </c>
      <c r="H2330" s="13" t="s">
        <v>4837</v>
      </c>
      <c r="I2330" s="15">
        <v>7</v>
      </c>
      <c r="J2330" s="13" t="s">
        <v>31</v>
      </c>
      <c r="K2330" s="16">
        <v>47208</v>
      </c>
      <c r="L2330" s="24" t="str">
        <f>IF(Orders!$K2330&lt;=50,"Low",IF(Orders!$K2330&gt;=200000,"High","Medium"))</f>
        <v>Medium</v>
      </c>
    </row>
    <row r="2331" spans="1:12" x14ac:dyDescent="0.35">
      <c r="A2331" s="12">
        <v>2936</v>
      </c>
      <c r="B2331" s="17" t="s">
        <v>5396</v>
      </c>
      <c r="C2331" s="18">
        <v>43805</v>
      </c>
      <c r="D2331" s="18">
        <v>43811</v>
      </c>
      <c r="E2331" s="17" t="s">
        <v>19</v>
      </c>
      <c r="F2331" s="17" t="s">
        <v>620</v>
      </c>
      <c r="G2331" s="19" t="str">
        <f>INDEX(Table12[[#This Row],[State]],MATCH(Orders!F2331,Table12[[#This Row],[Customer ID]],0))</f>
        <v>Washington</v>
      </c>
      <c r="H2331" s="17" t="s">
        <v>5400</v>
      </c>
      <c r="I2331" s="19">
        <v>1</v>
      </c>
      <c r="J2331" s="17" t="s">
        <v>70</v>
      </c>
      <c r="K2331" s="10">
        <v>35.89</v>
      </c>
      <c r="L2331" s="25" t="str">
        <f>IF(Orders!$K2331&lt;=50,"Low",IF(Orders!$K2331&gt;=200000,"High","Medium"))</f>
        <v>Low</v>
      </c>
    </row>
    <row r="2332" spans="1:12" x14ac:dyDescent="0.35">
      <c r="A2332" s="11">
        <v>1133</v>
      </c>
      <c r="B2332" s="13" t="s">
        <v>5402</v>
      </c>
      <c r="C2332" s="14">
        <v>43805</v>
      </c>
      <c r="D2332" s="14">
        <v>43806</v>
      </c>
      <c r="E2332" s="13" t="s">
        <v>38</v>
      </c>
      <c r="F2332" s="13" t="s">
        <v>3531</v>
      </c>
      <c r="G2332" s="15" t="str">
        <f>INDEX(Table12[[#This Row],[State]],MATCH(Orders!F2332,Table12[[#This Row],[Customer ID]],0))</f>
        <v>California</v>
      </c>
      <c r="H2332" s="13" t="s">
        <v>3223</v>
      </c>
      <c r="I2332" s="15">
        <v>3</v>
      </c>
      <c r="J2332" s="13" t="s">
        <v>70</v>
      </c>
      <c r="K2332" s="16">
        <v>19.440000000000001</v>
      </c>
      <c r="L2332" s="24" t="str">
        <f>IF(Orders!$K2332&lt;=50,"Low",IF(Orders!$K2332&gt;=200000,"High","Medium"))</f>
        <v>Low</v>
      </c>
    </row>
    <row r="2333" spans="1:12" x14ac:dyDescent="0.35">
      <c r="A2333" s="12">
        <v>9975</v>
      </c>
      <c r="B2333" s="17" t="s">
        <v>5395</v>
      </c>
      <c r="C2333" s="18">
        <v>43805</v>
      </c>
      <c r="D2333" s="18">
        <v>43809</v>
      </c>
      <c r="E2333" s="17" t="s">
        <v>19</v>
      </c>
      <c r="F2333" s="17" t="s">
        <v>2232</v>
      </c>
      <c r="G2333" s="19" t="str">
        <f>INDEX(Table12[[#This Row],[State]],MATCH(Orders!F2333,Table12[[#This Row],[Customer ID]],0))</f>
        <v>California</v>
      </c>
      <c r="H2333" s="17" t="s">
        <v>3795</v>
      </c>
      <c r="I2333" s="19">
        <v>7</v>
      </c>
      <c r="J2333" s="17" t="s">
        <v>31</v>
      </c>
      <c r="K2333" s="10">
        <v>18.690000000000001</v>
      </c>
      <c r="L2333" s="25" t="str">
        <f>IF(Orders!$K2333&lt;=50,"Low",IF(Orders!$K2333&gt;=200000,"High","Medium"))</f>
        <v>Low</v>
      </c>
    </row>
    <row r="2334" spans="1:12" x14ac:dyDescent="0.35">
      <c r="A2334" s="11">
        <v>9978</v>
      </c>
      <c r="B2334" s="13" t="s">
        <v>5395</v>
      </c>
      <c r="C2334" s="14">
        <v>43805</v>
      </c>
      <c r="D2334" s="14">
        <v>43809</v>
      </c>
      <c r="E2334" s="13" t="s">
        <v>19</v>
      </c>
      <c r="F2334" s="13" t="s">
        <v>2232</v>
      </c>
      <c r="G2334" s="15" t="str">
        <f>INDEX(Table12[[#This Row],[State]],MATCH(Orders!F2334,Table12[[#This Row],[Customer ID]],0))</f>
        <v>California</v>
      </c>
      <c r="H2334" s="13" t="s">
        <v>2285</v>
      </c>
      <c r="I2334" s="15">
        <v>7</v>
      </c>
      <c r="J2334" s="13" t="s">
        <v>31</v>
      </c>
      <c r="K2334" s="16">
        <v>13.86</v>
      </c>
      <c r="L2334" s="24" t="str">
        <f>IF(Orders!$K2334&lt;=50,"Low",IF(Orders!$K2334&gt;=200000,"High","Medium"))</f>
        <v>Low</v>
      </c>
    </row>
    <row r="2335" spans="1:12" x14ac:dyDescent="0.35">
      <c r="A2335" s="12">
        <v>9979</v>
      </c>
      <c r="B2335" s="17" t="s">
        <v>5395</v>
      </c>
      <c r="C2335" s="18">
        <v>43805</v>
      </c>
      <c r="D2335" s="18">
        <v>43809</v>
      </c>
      <c r="E2335" s="17" t="s">
        <v>19</v>
      </c>
      <c r="F2335" s="17" t="s">
        <v>2232</v>
      </c>
      <c r="G2335" s="19" t="str">
        <f>INDEX(Table12[[#This Row],[State]],MATCH(Orders!F2335,Table12[[#This Row],[Customer ID]],0))</f>
        <v>California</v>
      </c>
      <c r="H2335" s="17" t="s">
        <v>667</v>
      </c>
      <c r="I2335" s="19">
        <v>4</v>
      </c>
      <c r="J2335" s="17" t="s">
        <v>70</v>
      </c>
      <c r="K2335" s="10">
        <v>13376</v>
      </c>
      <c r="L2335" s="25" t="str">
        <f>IF(Orders!$K2335&lt;=50,"Low",IF(Orders!$K2335&gt;=200000,"High","Medium"))</f>
        <v>Medium</v>
      </c>
    </row>
    <row r="2336" spans="1:12" x14ac:dyDescent="0.35">
      <c r="A2336" s="11">
        <v>9976</v>
      </c>
      <c r="B2336" s="13" t="s">
        <v>5395</v>
      </c>
      <c r="C2336" s="14">
        <v>43805</v>
      </c>
      <c r="D2336" s="14">
        <v>43809</v>
      </c>
      <c r="E2336" s="13" t="s">
        <v>19</v>
      </c>
      <c r="F2336" s="13" t="s">
        <v>2232</v>
      </c>
      <c r="G2336" s="15" t="str">
        <f>INDEX(Table12[[#This Row],[State]],MATCH(Orders!F2336,Table12[[#This Row],[Customer ID]],0))</f>
        <v>California</v>
      </c>
      <c r="H2336" s="13" t="s">
        <v>5404</v>
      </c>
      <c r="I2336" s="15">
        <v>2</v>
      </c>
      <c r="J2336" s="13" t="s">
        <v>70</v>
      </c>
      <c r="K2336" s="16">
        <v>13.36</v>
      </c>
      <c r="L2336" s="24" t="str">
        <f>IF(Orders!$K2336&lt;=50,"Low",IF(Orders!$K2336&gt;=200000,"High","Medium"))</f>
        <v>Low</v>
      </c>
    </row>
    <row r="2337" spans="1:12" x14ac:dyDescent="0.35">
      <c r="A2337" s="12">
        <v>3481</v>
      </c>
      <c r="B2337" s="17" t="s">
        <v>5406</v>
      </c>
      <c r="C2337" s="18">
        <v>43807</v>
      </c>
      <c r="D2337" s="18">
        <v>43813</v>
      </c>
      <c r="E2337" s="17" t="s">
        <v>19</v>
      </c>
      <c r="F2337" s="17" t="s">
        <v>5407</v>
      </c>
      <c r="G2337" s="19" t="str">
        <f>INDEX(Table12[[#This Row],[State]],MATCH(Orders!F2337,Table12[[#This Row],[Customer ID]],0))</f>
        <v>California</v>
      </c>
      <c r="H2337" s="17" t="s">
        <v>5409</v>
      </c>
      <c r="I2337" s="19">
        <v>6</v>
      </c>
      <c r="J2337" s="17" t="s">
        <v>31</v>
      </c>
      <c r="K2337" s="10">
        <v>1421664</v>
      </c>
      <c r="L2337" s="25" t="str">
        <f>IF(Orders!$K2337&lt;=50,"Low",IF(Orders!$K2337&gt;=200000,"High","Medium"))</f>
        <v>High</v>
      </c>
    </row>
    <row r="2338" spans="1:12" x14ac:dyDescent="0.35">
      <c r="A2338" s="11">
        <v>36</v>
      </c>
      <c r="B2338" s="13" t="s">
        <v>5411</v>
      </c>
      <c r="C2338" s="14">
        <v>43807</v>
      </c>
      <c r="D2338" s="14">
        <v>43809</v>
      </c>
      <c r="E2338" s="13" t="s">
        <v>38</v>
      </c>
      <c r="F2338" s="13" t="s">
        <v>5412</v>
      </c>
      <c r="G2338" s="15" t="str">
        <f>INDEX(Table12[[#This Row],[State]],MATCH(Orders!F2338,Table12[[#This Row],[Customer ID]],0))</f>
        <v>Texas</v>
      </c>
      <c r="H2338" s="13" t="s">
        <v>5415</v>
      </c>
      <c r="I2338" s="15">
        <v>7</v>
      </c>
      <c r="J2338" s="13" t="s">
        <v>31</v>
      </c>
      <c r="K2338" s="16">
        <v>97544</v>
      </c>
      <c r="L2338" s="24" t="str">
        <f>IF(Orders!$K2338&lt;=50,"Low",IF(Orders!$K2338&gt;=200000,"High","Medium"))</f>
        <v>Medium</v>
      </c>
    </row>
    <row r="2339" spans="1:12" x14ac:dyDescent="0.35">
      <c r="A2339" s="12">
        <v>9163</v>
      </c>
      <c r="B2339" s="17" t="s">
        <v>5417</v>
      </c>
      <c r="C2339" s="18">
        <v>43807</v>
      </c>
      <c r="D2339" s="18">
        <v>43811</v>
      </c>
      <c r="E2339" s="17" t="s">
        <v>19</v>
      </c>
      <c r="F2339" s="17" t="s">
        <v>2124</v>
      </c>
      <c r="G2339" s="19" t="str">
        <f>INDEX(Table12[[#This Row],[State]],MATCH(Orders!F2339,Table12[[#This Row],[Customer ID]],0))</f>
        <v>Wisconsin</v>
      </c>
      <c r="H2339" s="17" t="s">
        <v>3017</v>
      </c>
      <c r="I2339" s="19">
        <v>3</v>
      </c>
      <c r="J2339" s="17" t="s">
        <v>70</v>
      </c>
      <c r="K2339" s="10">
        <v>680.01</v>
      </c>
      <c r="L2339" s="25" t="str">
        <f>IF(Orders!$K2339&lt;=50,"Low",IF(Orders!$K2339&gt;=200000,"High","Medium"))</f>
        <v>Medium</v>
      </c>
    </row>
    <row r="2340" spans="1:12" x14ac:dyDescent="0.35">
      <c r="A2340" s="11">
        <v>9162</v>
      </c>
      <c r="B2340" s="13" t="s">
        <v>5417</v>
      </c>
      <c r="C2340" s="14">
        <v>43807</v>
      </c>
      <c r="D2340" s="14">
        <v>43811</v>
      </c>
      <c r="E2340" s="13" t="s">
        <v>19</v>
      </c>
      <c r="F2340" s="13" t="s">
        <v>2124</v>
      </c>
      <c r="G2340" s="15" t="str">
        <f>INDEX(Table12[[#This Row],[State]],MATCH(Orders!F2340,Table12[[#This Row],[Customer ID]],0))</f>
        <v>Wisconsin</v>
      </c>
      <c r="H2340" s="13" t="s">
        <v>3957</v>
      </c>
      <c r="I2340" s="15">
        <v>7</v>
      </c>
      <c r="J2340" s="13" t="s">
        <v>31</v>
      </c>
      <c r="K2340" s="16">
        <v>405.86</v>
      </c>
      <c r="L2340" s="24" t="str">
        <f>IF(Orders!$K2340&lt;=50,"Low",IF(Orders!$K2340&gt;=200000,"High","Medium"))</f>
        <v>Medium</v>
      </c>
    </row>
    <row r="2341" spans="1:12" x14ac:dyDescent="0.35">
      <c r="A2341" s="12">
        <v>5591</v>
      </c>
      <c r="B2341" s="17" t="s">
        <v>5419</v>
      </c>
      <c r="C2341" s="18">
        <v>43807</v>
      </c>
      <c r="D2341" s="18">
        <v>43810</v>
      </c>
      <c r="E2341" s="17" t="s">
        <v>94</v>
      </c>
      <c r="F2341" s="17" t="s">
        <v>4484</v>
      </c>
      <c r="G2341" s="19" t="str">
        <f>INDEX(Table12[[#This Row],[State]],MATCH(Orders!F2341,Table12[[#This Row],[Customer ID]],0))</f>
        <v>California</v>
      </c>
      <c r="H2341" s="17" t="s">
        <v>3328</v>
      </c>
      <c r="I2341" s="19">
        <v>2</v>
      </c>
      <c r="J2341" s="17" t="s">
        <v>31</v>
      </c>
      <c r="K2341" s="10">
        <v>352.38</v>
      </c>
      <c r="L2341" s="25" t="str">
        <f>IF(Orders!$K2341&lt;=50,"Low",IF(Orders!$K2341&gt;=200000,"High","Medium"))</f>
        <v>Medium</v>
      </c>
    </row>
    <row r="2342" spans="1:12" x14ac:dyDescent="0.35">
      <c r="A2342" s="11">
        <v>5747</v>
      </c>
      <c r="B2342" s="13" t="s">
        <v>5420</v>
      </c>
      <c r="C2342" s="14">
        <v>43807</v>
      </c>
      <c r="D2342" s="14">
        <v>43811</v>
      </c>
      <c r="E2342" s="13" t="s">
        <v>19</v>
      </c>
      <c r="F2342" s="13" t="s">
        <v>2727</v>
      </c>
      <c r="G2342" s="15" t="str">
        <f>INDEX(Table12[[#This Row],[State]],MATCH(Orders!F2342,Table12[[#This Row],[Customer ID]],0))</f>
        <v>North Carolina</v>
      </c>
      <c r="H2342" s="13" t="s">
        <v>3802</v>
      </c>
      <c r="I2342" s="15">
        <v>2</v>
      </c>
      <c r="J2342" s="13" t="s">
        <v>70</v>
      </c>
      <c r="K2342" s="16">
        <v>249584</v>
      </c>
      <c r="L2342" s="24" t="str">
        <f>IF(Orders!$K2342&lt;=50,"Low",IF(Orders!$K2342&gt;=200000,"High","Medium"))</f>
        <v>High</v>
      </c>
    </row>
    <row r="2343" spans="1:12" x14ac:dyDescent="0.35">
      <c r="A2343" s="12">
        <v>37</v>
      </c>
      <c r="B2343" s="17" t="s">
        <v>5411</v>
      </c>
      <c r="C2343" s="18">
        <v>43807</v>
      </c>
      <c r="D2343" s="18">
        <v>43809</v>
      </c>
      <c r="E2343" s="17" t="s">
        <v>38</v>
      </c>
      <c r="F2343" s="17" t="s">
        <v>5412</v>
      </c>
      <c r="G2343" s="19" t="str">
        <f>INDEX(Table12[[#This Row],[State]],MATCH(Orders!F2343,Table12[[#This Row],[Customer ID]],0))</f>
        <v>Texas</v>
      </c>
      <c r="H2343" s="17" t="s">
        <v>4062</v>
      </c>
      <c r="I2343" s="19">
        <v>5</v>
      </c>
      <c r="J2343" s="17" t="s">
        <v>70</v>
      </c>
      <c r="K2343" s="10">
        <v>190.92</v>
      </c>
      <c r="L2343" s="25" t="str">
        <f>IF(Orders!$K2343&lt;=50,"Low",IF(Orders!$K2343&gt;=200000,"High","Medium"))</f>
        <v>Medium</v>
      </c>
    </row>
    <row r="2344" spans="1:12" x14ac:dyDescent="0.35">
      <c r="A2344" s="11">
        <v>1299</v>
      </c>
      <c r="B2344" s="13" t="s">
        <v>5421</v>
      </c>
      <c r="C2344" s="14">
        <v>43807</v>
      </c>
      <c r="D2344" s="14">
        <v>43811</v>
      </c>
      <c r="E2344" s="13" t="s">
        <v>94</v>
      </c>
      <c r="F2344" s="13" t="s">
        <v>1486</v>
      </c>
      <c r="G2344" s="15" t="str">
        <f>INDEX(Table12[[#This Row],[State]],MATCH(Orders!F2344,Table12[[#This Row],[Customer ID]],0))</f>
        <v>Minnesota</v>
      </c>
      <c r="H2344" s="13" t="s">
        <v>2182</v>
      </c>
      <c r="I2344" s="15">
        <v>5</v>
      </c>
      <c r="J2344" s="13" t="s">
        <v>31</v>
      </c>
      <c r="K2344" s="16">
        <v>114.95</v>
      </c>
      <c r="L2344" s="24" t="str">
        <f>IF(Orders!$K2344&lt;=50,"Low",IF(Orders!$K2344&gt;=200000,"High","Medium"))</f>
        <v>Medium</v>
      </c>
    </row>
    <row r="2345" spans="1:12" x14ac:dyDescent="0.35">
      <c r="A2345" s="12">
        <v>5748</v>
      </c>
      <c r="B2345" s="17" t="s">
        <v>5420</v>
      </c>
      <c r="C2345" s="18">
        <v>43807</v>
      </c>
      <c r="D2345" s="18">
        <v>43811</v>
      </c>
      <c r="E2345" s="17" t="s">
        <v>19</v>
      </c>
      <c r="F2345" s="17" t="s">
        <v>2727</v>
      </c>
      <c r="G2345" s="19" t="str">
        <f>INDEX(Table12[[#This Row],[State]],MATCH(Orders!F2345,Table12[[#This Row],[Customer ID]],0))</f>
        <v>North Carolina</v>
      </c>
      <c r="H2345" s="17" t="s">
        <v>4538</v>
      </c>
      <c r="I2345" s="19">
        <v>3</v>
      </c>
      <c r="J2345" s="17" t="s">
        <v>31</v>
      </c>
      <c r="K2345" s="10">
        <v>68112</v>
      </c>
      <c r="L2345" s="25" t="str">
        <f>IF(Orders!$K2345&lt;=50,"Low",IF(Orders!$K2345&gt;=200000,"High","Medium"))</f>
        <v>Medium</v>
      </c>
    </row>
    <row r="2346" spans="1:12" x14ac:dyDescent="0.35">
      <c r="A2346" s="11">
        <v>3480</v>
      </c>
      <c r="B2346" s="13" t="s">
        <v>5406</v>
      </c>
      <c r="C2346" s="14">
        <v>43807</v>
      </c>
      <c r="D2346" s="14">
        <v>43813</v>
      </c>
      <c r="E2346" s="13" t="s">
        <v>19</v>
      </c>
      <c r="F2346" s="13" t="s">
        <v>5407</v>
      </c>
      <c r="G2346" s="15" t="str">
        <f>INDEX(Table12[[#This Row],[State]],MATCH(Orders!F2346,Table12[[#This Row],[Customer ID]],0))</f>
        <v>California</v>
      </c>
      <c r="H2346" s="13" t="s">
        <v>5422</v>
      </c>
      <c r="I2346" s="15">
        <v>7</v>
      </c>
      <c r="J2346" s="13" t="s">
        <v>31</v>
      </c>
      <c r="K2346" s="16">
        <v>45.36</v>
      </c>
      <c r="L2346" s="24" t="str">
        <f>IF(Orders!$K2346&lt;=50,"Low",IF(Orders!$K2346&gt;=200000,"High","Medium"))</f>
        <v>Low</v>
      </c>
    </row>
    <row r="2347" spans="1:12" x14ac:dyDescent="0.35">
      <c r="A2347" s="12">
        <v>5590</v>
      </c>
      <c r="B2347" s="17" t="s">
        <v>5419</v>
      </c>
      <c r="C2347" s="18">
        <v>43807</v>
      </c>
      <c r="D2347" s="18">
        <v>43810</v>
      </c>
      <c r="E2347" s="17" t="s">
        <v>94</v>
      </c>
      <c r="F2347" s="17" t="s">
        <v>4484</v>
      </c>
      <c r="G2347" s="19" t="str">
        <f>INDEX(Table12[[#This Row],[State]],MATCH(Orders!F2347,Table12[[#This Row],[Customer ID]],0))</f>
        <v>California</v>
      </c>
      <c r="H2347" s="17" t="s">
        <v>5424</v>
      </c>
      <c r="I2347" s="19">
        <v>3</v>
      </c>
      <c r="J2347" s="17" t="s">
        <v>31</v>
      </c>
      <c r="K2347" s="10">
        <v>34.049999999999997</v>
      </c>
      <c r="L2347" s="25" t="str">
        <f>IF(Orders!$K2347&lt;=50,"Low",IF(Orders!$K2347&gt;=200000,"High","Medium"))</f>
        <v>Low</v>
      </c>
    </row>
    <row r="2348" spans="1:12" x14ac:dyDescent="0.35">
      <c r="A2348" s="11">
        <v>5749</v>
      </c>
      <c r="B2348" s="13" t="s">
        <v>5420</v>
      </c>
      <c r="C2348" s="14">
        <v>43807</v>
      </c>
      <c r="D2348" s="14">
        <v>43811</v>
      </c>
      <c r="E2348" s="13" t="s">
        <v>19</v>
      </c>
      <c r="F2348" s="13" t="s">
        <v>2727</v>
      </c>
      <c r="G2348" s="15" t="str">
        <f>INDEX(Table12[[#This Row],[State]],MATCH(Orders!F2348,Table12[[#This Row],[Customer ID]],0))</f>
        <v>North Carolina</v>
      </c>
      <c r="H2348" s="13" t="s">
        <v>2753</v>
      </c>
      <c r="I2348" s="15">
        <v>3</v>
      </c>
      <c r="J2348" s="13" t="s">
        <v>31</v>
      </c>
      <c r="K2348" s="16">
        <v>16.559999999999999</v>
      </c>
      <c r="L2348" s="24" t="str">
        <f>IF(Orders!$K2348&lt;=50,"Low",IF(Orders!$K2348&gt;=200000,"High","Medium"))</f>
        <v>Low</v>
      </c>
    </row>
    <row r="2349" spans="1:12" x14ac:dyDescent="0.35">
      <c r="A2349" s="12">
        <v>3104</v>
      </c>
      <c r="B2349" s="17" t="s">
        <v>5426</v>
      </c>
      <c r="C2349" s="18">
        <v>43807</v>
      </c>
      <c r="D2349" s="18">
        <v>43811</v>
      </c>
      <c r="E2349" s="17" t="s">
        <v>19</v>
      </c>
      <c r="F2349" s="17" t="s">
        <v>941</v>
      </c>
      <c r="G2349" s="19" t="str">
        <f>INDEX(Table12[[#This Row],[State]],MATCH(Orders!F2349,Table12[[#This Row],[Customer ID]],0))</f>
        <v>Ohio</v>
      </c>
      <c r="H2349" s="17" t="s">
        <v>5427</v>
      </c>
      <c r="I2349" s="19">
        <v>7</v>
      </c>
      <c r="J2349" s="17" t="s">
        <v>31</v>
      </c>
      <c r="K2349" s="10">
        <v>12957</v>
      </c>
      <c r="L2349" s="25" t="str">
        <f>IF(Orders!$K2349&lt;=50,"Low",IF(Orders!$K2349&gt;=200000,"High","Medium"))</f>
        <v>Medium</v>
      </c>
    </row>
    <row r="2350" spans="1:12" x14ac:dyDescent="0.35">
      <c r="A2350" s="11">
        <v>8441</v>
      </c>
      <c r="B2350" s="13" t="s">
        <v>5429</v>
      </c>
      <c r="C2350" s="14">
        <v>43807</v>
      </c>
      <c r="D2350" s="14">
        <v>43811</v>
      </c>
      <c r="E2350" s="13" t="s">
        <v>94</v>
      </c>
      <c r="F2350" s="13" t="s">
        <v>824</v>
      </c>
      <c r="G2350" s="15" t="str">
        <f>INDEX(Table12[[#This Row],[State]],MATCH(Orders!F2350,Table12[[#This Row],[Customer ID]],0))</f>
        <v>Ohio</v>
      </c>
      <c r="H2350" s="13" t="s">
        <v>3678</v>
      </c>
      <c r="I2350" s="15">
        <v>3</v>
      </c>
      <c r="J2350" s="13" t="s">
        <v>31</v>
      </c>
      <c r="K2350" s="16">
        <v>10584</v>
      </c>
      <c r="L2350" s="24" t="str">
        <f>IF(Orders!$K2350&lt;=50,"Low",IF(Orders!$K2350&gt;=200000,"High","Medium"))</f>
        <v>Medium</v>
      </c>
    </row>
    <row r="2351" spans="1:12" x14ac:dyDescent="0.35">
      <c r="A2351" s="12">
        <v>3479</v>
      </c>
      <c r="B2351" s="17" t="s">
        <v>5406</v>
      </c>
      <c r="C2351" s="18">
        <v>43807</v>
      </c>
      <c r="D2351" s="18">
        <v>43813</v>
      </c>
      <c r="E2351" s="17" t="s">
        <v>19</v>
      </c>
      <c r="F2351" s="17" t="s">
        <v>5407</v>
      </c>
      <c r="G2351" s="19" t="str">
        <f>INDEX(Table12[[#This Row],[State]],MATCH(Orders!F2351,Table12[[#This Row],[Customer ID]],0))</f>
        <v>California</v>
      </c>
      <c r="H2351" s="17" t="s">
        <v>1569</v>
      </c>
      <c r="I2351" s="19">
        <v>2</v>
      </c>
      <c r="J2351" s="17" t="s">
        <v>70</v>
      </c>
      <c r="K2351" s="10">
        <v>8.56</v>
      </c>
      <c r="L2351" s="25" t="str">
        <f>IF(Orders!$K2351&lt;=50,"Low",IF(Orders!$K2351&gt;=200000,"High","Medium"))</f>
        <v>Low</v>
      </c>
    </row>
    <row r="2352" spans="1:12" x14ac:dyDescent="0.35">
      <c r="A2352" s="11">
        <v>8555</v>
      </c>
      <c r="B2352" s="13" t="s">
        <v>5430</v>
      </c>
      <c r="C2352" s="14">
        <v>43808</v>
      </c>
      <c r="D2352" s="14">
        <v>43810</v>
      </c>
      <c r="E2352" s="13" t="s">
        <v>38</v>
      </c>
      <c r="F2352" s="13" t="s">
        <v>5431</v>
      </c>
      <c r="G2352" s="15" t="str">
        <f>INDEX(Table12[[#This Row],[State]],MATCH(Orders!F2352,Table12[[#This Row],[Customer ID]],0))</f>
        <v>Virginia</v>
      </c>
      <c r="H2352" s="13" t="s">
        <v>3553</v>
      </c>
      <c r="I2352" s="15">
        <v>7</v>
      </c>
      <c r="J2352" s="13" t="s">
        <v>31</v>
      </c>
      <c r="K2352" s="16">
        <v>1056.8599999999999</v>
      </c>
      <c r="L2352" s="24" t="str">
        <f>IF(Orders!$K2352&lt;=50,"Low",IF(Orders!$K2352&gt;=200000,"High","Medium"))</f>
        <v>Medium</v>
      </c>
    </row>
    <row r="2353" spans="1:12" x14ac:dyDescent="0.35">
      <c r="A2353" s="12">
        <v>6711</v>
      </c>
      <c r="B2353" s="17" t="s">
        <v>5433</v>
      </c>
      <c r="C2353" s="18">
        <v>43808</v>
      </c>
      <c r="D2353" s="18">
        <v>43811</v>
      </c>
      <c r="E2353" s="17" t="s">
        <v>38</v>
      </c>
      <c r="F2353" s="17" t="s">
        <v>878</v>
      </c>
      <c r="G2353" s="19" t="str">
        <f>INDEX(Table12[[#This Row],[State]],MATCH(Orders!F2353,Table12[[#This Row],[Customer ID]],0))</f>
        <v>California</v>
      </c>
      <c r="H2353" s="17" t="s">
        <v>5108</v>
      </c>
      <c r="I2353" s="19">
        <v>8</v>
      </c>
      <c r="J2353" s="17" t="s">
        <v>70</v>
      </c>
      <c r="K2353" s="10">
        <v>273.92</v>
      </c>
      <c r="L2353" s="25" t="str">
        <f>IF(Orders!$K2353&lt;=50,"Low",IF(Orders!$K2353&gt;=200000,"High","Medium"))</f>
        <v>Medium</v>
      </c>
    </row>
    <row r="2354" spans="1:12" x14ac:dyDescent="0.35">
      <c r="A2354" s="11">
        <v>1313</v>
      </c>
      <c r="B2354" s="13" t="s">
        <v>5434</v>
      </c>
      <c r="C2354" s="14">
        <v>43808</v>
      </c>
      <c r="D2354" s="14">
        <v>43812</v>
      </c>
      <c r="E2354" s="13" t="s">
        <v>19</v>
      </c>
      <c r="F2354" s="13" t="s">
        <v>579</v>
      </c>
      <c r="G2354" s="15" t="str">
        <f>INDEX(Table12[[#This Row],[State]],MATCH(Orders!F2354,Table12[[#This Row],[Customer ID]],0))</f>
        <v>Massachusetts</v>
      </c>
      <c r="H2354" s="13" t="s">
        <v>2917</v>
      </c>
      <c r="I2354" s="15">
        <v>4</v>
      </c>
      <c r="J2354" s="13" t="s">
        <v>70</v>
      </c>
      <c r="K2354" s="16">
        <v>122.12</v>
      </c>
      <c r="L2354" s="24" t="str">
        <f>IF(Orders!$K2354&lt;=50,"Low",IF(Orders!$K2354&gt;=200000,"High","Medium"))</f>
        <v>Medium</v>
      </c>
    </row>
    <row r="2355" spans="1:12" x14ac:dyDescent="0.35">
      <c r="A2355" s="12">
        <v>3258</v>
      </c>
      <c r="B2355" s="17" t="s">
        <v>5435</v>
      </c>
      <c r="C2355" s="18">
        <v>43808</v>
      </c>
      <c r="D2355" s="18">
        <v>43813</v>
      </c>
      <c r="E2355" s="17" t="s">
        <v>94</v>
      </c>
      <c r="F2355" s="17" t="s">
        <v>1204</v>
      </c>
      <c r="G2355" s="19" t="str">
        <f>INDEX(Table12[[#This Row],[State]],MATCH(Orders!F2355,Table12[[#This Row],[Customer ID]],0))</f>
        <v>Tennessee</v>
      </c>
      <c r="H2355" s="17" t="s">
        <v>1915</v>
      </c>
      <c r="I2355" s="19">
        <v>3</v>
      </c>
      <c r="J2355" s="17" t="s">
        <v>70</v>
      </c>
      <c r="K2355" s="10">
        <v>79974</v>
      </c>
      <c r="L2355" s="25" t="str">
        <f>IF(Orders!$K2355&lt;=50,"Low",IF(Orders!$K2355&gt;=200000,"High","Medium"))</f>
        <v>Medium</v>
      </c>
    </row>
    <row r="2356" spans="1:12" x14ac:dyDescent="0.35">
      <c r="A2356" s="11">
        <v>3741</v>
      </c>
      <c r="B2356" s="13" t="s">
        <v>5436</v>
      </c>
      <c r="C2356" s="14">
        <v>43808</v>
      </c>
      <c r="D2356" s="14">
        <v>43812</v>
      </c>
      <c r="E2356" s="13" t="s">
        <v>19</v>
      </c>
      <c r="F2356" s="13" t="s">
        <v>2056</v>
      </c>
      <c r="G2356" s="15" t="str">
        <f>INDEX(Table12[[#This Row],[State]],MATCH(Orders!F2356,Table12[[#This Row],[Customer ID]],0))</f>
        <v>Michigan</v>
      </c>
      <c r="H2356" s="13" t="s">
        <v>2887</v>
      </c>
      <c r="I2356" s="15">
        <v>1</v>
      </c>
      <c r="J2356" s="13" t="s">
        <v>31</v>
      </c>
      <c r="K2356" s="16">
        <v>61929</v>
      </c>
      <c r="L2356" s="24" t="str">
        <f>IF(Orders!$K2356&lt;=50,"Low",IF(Orders!$K2356&gt;=200000,"High","Medium"))</f>
        <v>Medium</v>
      </c>
    </row>
    <row r="2357" spans="1:12" x14ac:dyDescent="0.35">
      <c r="A2357" s="12">
        <v>23</v>
      </c>
      <c r="B2357" s="17" t="s">
        <v>5437</v>
      </c>
      <c r="C2357" s="18">
        <v>43808</v>
      </c>
      <c r="D2357" s="18">
        <v>43812</v>
      </c>
      <c r="E2357" s="17" t="s">
        <v>19</v>
      </c>
      <c r="F2357" s="17" t="s">
        <v>157</v>
      </c>
      <c r="G2357" s="19" t="str">
        <f>INDEX(Table12[[#This Row],[State]],MATCH(Orders!F2357,Table12[[#This Row],[Customer ID]],0))</f>
        <v>Nebraska</v>
      </c>
      <c r="H2357" s="17" t="s">
        <v>3608</v>
      </c>
      <c r="I2357" s="19">
        <v>7</v>
      </c>
      <c r="J2357" s="17" t="s">
        <v>31</v>
      </c>
      <c r="K2357" s="10">
        <v>60.34</v>
      </c>
      <c r="L2357" s="25" t="str">
        <f>IF(Orders!$K2357&lt;=50,"Low",IF(Orders!$K2357&gt;=200000,"High","Medium"))</f>
        <v>Medium</v>
      </c>
    </row>
    <row r="2358" spans="1:12" x14ac:dyDescent="0.35">
      <c r="A2358" s="11">
        <v>3740</v>
      </c>
      <c r="B2358" s="13" t="s">
        <v>5436</v>
      </c>
      <c r="C2358" s="14">
        <v>43808</v>
      </c>
      <c r="D2358" s="14">
        <v>43812</v>
      </c>
      <c r="E2358" s="13" t="s">
        <v>19</v>
      </c>
      <c r="F2358" s="13" t="s">
        <v>2056</v>
      </c>
      <c r="G2358" s="15" t="str">
        <f>INDEX(Table12[[#This Row],[State]],MATCH(Orders!F2358,Table12[[#This Row],[Customer ID]],0))</f>
        <v>Michigan</v>
      </c>
      <c r="H2358" s="13" t="s">
        <v>1354</v>
      </c>
      <c r="I2358" s="15">
        <v>2</v>
      </c>
      <c r="J2358" s="13" t="s">
        <v>70</v>
      </c>
      <c r="K2358" s="16">
        <v>59.98</v>
      </c>
      <c r="L2358" s="24" t="str">
        <f>IF(Orders!$K2358&lt;=50,"Low",IF(Orders!$K2358&gt;=200000,"High","Medium"))</f>
        <v>Medium</v>
      </c>
    </row>
    <row r="2359" spans="1:12" x14ac:dyDescent="0.35">
      <c r="A2359" s="12">
        <v>4752</v>
      </c>
      <c r="B2359" s="17" t="s">
        <v>5439</v>
      </c>
      <c r="C2359" s="18">
        <v>43808</v>
      </c>
      <c r="D2359" s="18">
        <v>43812</v>
      </c>
      <c r="E2359" s="17" t="s">
        <v>19</v>
      </c>
      <c r="F2359" s="17" t="s">
        <v>4417</v>
      </c>
      <c r="G2359" s="19" t="str">
        <f>INDEX(Table12[[#This Row],[State]],MATCH(Orders!F2359,Table12[[#This Row],[Customer ID]],0))</f>
        <v>Tennessee</v>
      </c>
      <c r="H2359" s="17" t="s">
        <v>5440</v>
      </c>
      <c r="I2359" s="19">
        <v>3</v>
      </c>
      <c r="J2359" s="17" t="s">
        <v>31</v>
      </c>
      <c r="K2359" s="10">
        <v>40.68</v>
      </c>
      <c r="L2359" s="25" t="str">
        <f>IF(Orders!$K2359&lt;=50,"Low",IF(Orders!$K2359&gt;=200000,"High","Medium"))</f>
        <v>Low</v>
      </c>
    </row>
    <row r="2360" spans="1:12" x14ac:dyDescent="0.35">
      <c r="A2360" s="11">
        <v>4980</v>
      </c>
      <c r="B2360" s="13" t="s">
        <v>5442</v>
      </c>
      <c r="C2360" s="14">
        <v>43808</v>
      </c>
      <c r="D2360" s="14">
        <v>43812</v>
      </c>
      <c r="E2360" s="13" t="s">
        <v>94</v>
      </c>
      <c r="F2360" s="13" t="s">
        <v>817</v>
      </c>
      <c r="G2360" s="15" t="str">
        <f>INDEX(Table12[[#This Row],[State]],MATCH(Orders!F2360,Table12[[#This Row],[Customer ID]],0))</f>
        <v>Illinois</v>
      </c>
      <c r="H2360" s="13" t="s">
        <v>630</v>
      </c>
      <c r="I2360" s="15">
        <v>3</v>
      </c>
      <c r="J2360" s="13" t="s">
        <v>36</v>
      </c>
      <c r="K2360" s="16">
        <v>20568</v>
      </c>
      <c r="L2360" s="24" t="str">
        <f>IF(Orders!$K2360&lt;=50,"Low",IF(Orders!$K2360&gt;=200000,"High","Medium"))</f>
        <v>Medium</v>
      </c>
    </row>
    <row r="2361" spans="1:12" x14ac:dyDescent="0.35">
      <c r="A2361" s="12">
        <v>22</v>
      </c>
      <c r="B2361" s="17" t="s">
        <v>5437</v>
      </c>
      <c r="C2361" s="18">
        <v>43808</v>
      </c>
      <c r="D2361" s="18">
        <v>43812</v>
      </c>
      <c r="E2361" s="17" t="s">
        <v>19</v>
      </c>
      <c r="F2361" s="17" t="s">
        <v>157</v>
      </c>
      <c r="G2361" s="19" t="str">
        <f>INDEX(Table12[[#This Row],[State]],MATCH(Orders!F2361,Table12[[#This Row],[Customer ID]],0))</f>
        <v>Nebraska</v>
      </c>
      <c r="H2361" s="17" t="s">
        <v>5443</v>
      </c>
      <c r="I2361" s="19">
        <v>7</v>
      </c>
      <c r="J2361" s="17" t="s">
        <v>31</v>
      </c>
      <c r="K2361" s="10">
        <v>19.46</v>
      </c>
      <c r="L2361" s="25" t="str">
        <f>IF(Orders!$K2361&lt;=50,"Low",IF(Orders!$K2361&gt;=200000,"High","Medium"))</f>
        <v>Low</v>
      </c>
    </row>
    <row r="2362" spans="1:12" x14ac:dyDescent="0.35">
      <c r="A2362" s="11">
        <v>4982</v>
      </c>
      <c r="B2362" s="13" t="s">
        <v>5442</v>
      </c>
      <c r="C2362" s="14">
        <v>43808</v>
      </c>
      <c r="D2362" s="14">
        <v>43812</v>
      </c>
      <c r="E2362" s="13" t="s">
        <v>94</v>
      </c>
      <c r="F2362" s="13" t="s">
        <v>817</v>
      </c>
      <c r="G2362" s="15" t="str">
        <f>INDEX(Table12[[#This Row],[State]],MATCH(Orders!F2362,Table12[[#This Row],[Customer ID]],0))</f>
        <v>Illinois</v>
      </c>
      <c r="H2362" s="13" t="s">
        <v>5445</v>
      </c>
      <c r="I2362" s="15">
        <v>4</v>
      </c>
      <c r="J2362" s="13" t="s">
        <v>31</v>
      </c>
      <c r="K2362" s="16">
        <v>19.04</v>
      </c>
      <c r="L2362" s="24" t="str">
        <f>IF(Orders!$K2362&lt;=50,"Low",IF(Orders!$K2362&gt;=200000,"High","Medium"))</f>
        <v>Low</v>
      </c>
    </row>
    <row r="2363" spans="1:12" x14ac:dyDescent="0.35">
      <c r="A2363" s="12">
        <v>3739</v>
      </c>
      <c r="B2363" s="17" t="s">
        <v>5436</v>
      </c>
      <c r="C2363" s="18">
        <v>43808</v>
      </c>
      <c r="D2363" s="18">
        <v>43812</v>
      </c>
      <c r="E2363" s="17" t="s">
        <v>19</v>
      </c>
      <c r="F2363" s="17" t="s">
        <v>2056</v>
      </c>
      <c r="G2363" s="19" t="str">
        <f>INDEX(Table12[[#This Row],[State]],MATCH(Orders!F2363,Table12[[#This Row],[Customer ID]],0))</f>
        <v>Michigan</v>
      </c>
      <c r="H2363" s="17" t="s">
        <v>2070</v>
      </c>
      <c r="I2363" s="19">
        <v>1</v>
      </c>
      <c r="J2363" s="17" t="s">
        <v>36</v>
      </c>
      <c r="K2363" s="10">
        <v>10.9</v>
      </c>
      <c r="L2363" s="25" t="str">
        <f>IF(Orders!$K2363&lt;=50,"Low",IF(Orders!$K2363&gt;=200000,"High","Medium"))</f>
        <v>Low</v>
      </c>
    </row>
    <row r="2364" spans="1:12" x14ac:dyDescent="0.35">
      <c r="A2364" s="11">
        <v>2033</v>
      </c>
      <c r="B2364" s="13" t="s">
        <v>5447</v>
      </c>
      <c r="C2364" s="14">
        <v>43808</v>
      </c>
      <c r="D2364" s="14">
        <v>43812</v>
      </c>
      <c r="E2364" s="13" t="s">
        <v>19</v>
      </c>
      <c r="F2364" s="13" t="s">
        <v>1964</v>
      </c>
      <c r="G2364" s="15" t="str">
        <f>INDEX(Table12[[#This Row],[State]],MATCH(Orders!F2364,Table12[[#This Row],[Customer ID]],0))</f>
        <v>Texas</v>
      </c>
      <c r="H2364" s="13" t="s">
        <v>4060</v>
      </c>
      <c r="I2364" s="15">
        <v>2</v>
      </c>
      <c r="J2364" s="13" t="s">
        <v>70</v>
      </c>
      <c r="K2364" s="16">
        <v>9392</v>
      </c>
      <c r="L2364" s="24" t="str">
        <f>IF(Orders!$K2364&lt;=50,"Low",IF(Orders!$K2364&gt;=200000,"High","Medium"))</f>
        <v>Medium</v>
      </c>
    </row>
    <row r="2365" spans="1:12" x14ac:dyDescent="0.35">
      <c r="A2365" s="12">
        <v>2034</v>
      </c>
      <c r="B2365" s="17" t="s">
        <v>5447</v>
      </c>
      <c r="C2365" s="18">
        <v>43808</v>
      </c>
      <c r="D2365" s="18">
        <v>43812</v>
      </c>
      <c r="E2365" s="17" t="s">
        <v>19</v>
      </c>
      <c r="F2365" s="17" t="s">
        <v>1964</v>
      </c>
      <c r="G2365" s="19" t="str">
        <f>INDEX(Table12[[#This Row],[State]],MATCH(Orders!F2365,Table12[[#This Row],[Customer ID]],0))</f>
        <v>Texas</v>
      </c>
      <c r="H2365" s="17" t="s">
        <v>1197</v>
      </c>
      <c r="I2365" s="19">
        <v>1</v>
      </c>
      <c r="J2365" s="17" t="s">
        <v>36</v>
      </c>
      <c r="K2365" s="10">
        <v>9328</v>
      </c>
      <c r="L2365" s="25" t="str">
        <f>IF(Orders!$K2365&lt;=50,"Low",IF(Orders!$K2365&gt;=200000,"High","Medium"))</f>
        <v>Medium</v>
      </c>
    </row>
    <row r="2366" spans="1:12" x14ac:dyDescent="0.35">
      <c r="A2366" s="11">
        <v>4981</v>
      </c>
      <c r="B2366" s="13" t="s">
        <v>5442</v>
      </c>
      <c r="C2366" s="14">
        <v>43808</v>
      </c>
      <c r="D2366" s="14">
        <v>43812</v>
      </c>
      <c r="E2366" s="13" t="s">
        <v>94</v>
      </c>
      <c r="F2366" s="13" t="s">
        <v>817</v>
      </c>
      <c r="G2366" s="15" t="str">
        <f>INDEX(Table12[[#This Row],[State]],MATCH(Orders!F2366,Table12[[#This Row],[Customer ID]],0))</f>
        <v>Illinois</v>
      </c>
      <c r="H2366" s="13" t="s">
        <v>2745</v>
      </c>
      <c r="I2366" s="15">
        <v>2</v>
      </c>
      <c r="J2366" s="13" t="s">
        <v>36</v>
      </c>
      <c r="K2366" s="16">
        <v>4356</v>
      </c>
      <c r="L2366" s="24" t="str">
        <f>IF(Orders!$K2366&lt;=50,"Low",IF(Orders!$K2366&gt;=200000,"High","Medium"))</f>
        <v>Medium</v>
      </c>
    </row>
    <row r="2367" spans="1:12" x14ac:dyDescent="0.35">
      <c r="A2367" s="12">
        <v>1312</v>
      </c>
      <c r="B2367" s="17" t="s">
        <v>5434</v>
      </c>
      <c r="C2367" s="18">
        <v>43808</v>
      </c>
      <c r="D2367" s="18">
        <v>43812</v>
      </c>
      <c r="E2367" s="17" t="s">
        <v>19</v>
      </c>
      <c r="F2367" s="17" t="s">
        <v>579</v>
      </c>
      <c r="G2367" s="19" t="str">
        <f>INDEX(Table12[[#This Row],[State]],MATCH(Orders!F2367,Table12[[#This Row],[Customer ID]],0))</f>
        <v>Massachusetts</v>
      </c>
      <c r="H2367" s="17" t="s">
        <v>5448</v>
      </c>
      <c r="I2367" s="19">
        <v>1</v>
      </c>
      <c r="J2367" s="17" t="s">
        <v>70</v>
      </c>
      <c r="K2367" s="10">
        <v>3.69</v>
      </c>
      <c r="L2367" s="25" t="str">
        <f>IF(Orders!$K2367&lt;=50,"Low",IF(Orders!$K2367&gt;=200000,"High","Medium"))</f>
        <v>Low</v>
      </c>
    </row>
    <row r="2368" spans="1:12" x14ac:dyDescent="0.35">
      <c r="A2368" s="11">
        <v>3259</v>
      </c>
      <c r="B2368" s="13" t="s">
        <v>5435</v>
      </c>
      <c r="C2368" s="14">
        <v>43808</v>
      </c>
      <c r="D2368" s="14">
        <v>43813</v>
      </c>
      <c r="E2368" s="13" t="s">
        <v>94</v>
      </c>
      <c r="F2368" s="13" t="s">
        <v>1204</v>
      </c>
      <c r="G2368" s="15" t="str">
        <f>INDEX(Table12[[#This Row],[State]],MATCH(Orders!F2368,Table12[[#This Row],[Customer ID]],0))</f>
        <v>Tennessee</v>
      </c>
      <c r="H2368" s="13" t="s">
        <v>1452</v>
      </c>
      <c r="I2368" s="15">
        <v>2</v>
      </c>
      <c r="J2368" s="13" t="s">
        <v>36</v>
      </c>
      <c r="K2368" s="16">
        <v>2946</v>
      </c>
      <c r="L2368" s="24" t="str">
        <f>IF(Orders!$K2368&lt;=50,"Low",IF(Orders!$K2368&gt;=200000,"High","Medium"))</f>
        <v>Medium</v>
      </c>
    </row>
    <row r="2369" spans="1:12" x14ac:dyDescent="0.35">
      <c r="A2369" s="12">
        <v>3940</v>
      </c>
      <c r="B2369" s="17" t="s">
        <v>5450</v>
      </c>
      <c r="C2369" s="18">
        <v>43809</v>
      </c>
      <c r="D2369" s="18">
        <v>43809</v>
      </c>
      <c r="E2369" s="17" t="s">
        <v>208</v>
      </c>
      <c r="F2369" s="17" t="s">
        <v>5209</v>
      </c>
      <c r="G2369" s="19" t="str">
        <f>INDEX(Table12[[#This Row],[State]],MATCH(Orders!F2369,Table12[[#This Row],[Customer ID]],0))</f>
        <v>Indiana</v>
      </c>
      <c r="H2369" s="17" t="s">
        <v>5452</v>
      </c>
      <c r="I2369" s="19">
        <v>5</v>
      </c>
      <c r="J2369" s="17" t="s">
        <v>70</v>
      </c>
      <c r="K2369" s="10">
        <v>1424.9</v>
      </c>
      <c r="L2369" s="25" t="str">
        <f>IF(Orders!$K2369&lt;=50,"Low",IF(Orders!$K2369&gt;=200000,"High","Medium"))</f>
        <v>Medium</v>
      </c>
    </row>
    <row r="2370" spans="1:12" x14ac:dyDescent="0.35">
      <c r="A2370" s="11">
        <v>7618</v>
      </c>
      <c r="B2370" s="13" t="s">
        <v>5454</v>
      </c>
      <c r="C2370" s="14">
        <v>43809</v>
      </c>
      <c r="D2370" s="14">
        <v>43815</v>
      </c>
      <c r="E2370" s="13" t="s">
        <v>19</v>
      </c>
      <c r="F2370" s="13" t="s">
        <v>1825</v>
      </c>
      <c r="G2370" s="15" t="str">
        <f>INDEX(Table12[[#This Row],[State]],MATCH(Orders!F2370,Table12[[#This Row],[Customer ID]],0))</f>
        <v>New York</v>
      </c>
      <c r="H2370" s="13" t="s">
        <v>4192</v>
      </c>
      <c r="I2370" s="15">
        <v>5</v>
      </c>
      <c r="J2370" s="13" t="s">
        <v>36</v>
      </c>
      <c r="K2370" s="16">
        <v>679.96</v>
      </c>
      <c r="L2370" s="24" t="str">
        <f>IF(Orders!$K2370&lt;=50,"Low",IF(Orders!$K2370&gt;=200000,"High","Medium"))</f>
        <v>Medium</v>
      </c>
    </row>
    <row r="2371" spans="1:12" x14ac:dyDescent="0.35">
      <c r="A2371" s="12">
        <v>254</v>
      </c>
      <c r="B2371" s="17" t="s">
        <v>5456</v>
      </c>
      <c r="C2371" s="18">
        <v>43809</v>
      </c>
      <c r="D2371" s="18">
        <v>43812</v>
      </c>
      <c r="E2371" s="17" t="s">
        <v>38</v>
      </c>
      <c r="F2371" s="17" t="s">
        <v>3832</v>
      </c>
      <c r="G2371" s="19" t="str">
        <f>INDEX(Table12[[#This Row],[State]],MATCH(Orders!F2371,Table12[[#This Row],[Customer ID]],0))</f>
        <v>New York</v>
      </c>
      <c r="H2371" s="17" t="s">
        <v>5457</v>
      </c>
      <c r="I2371" s="19">
        <v>4</v>
      </c>
      <c r="J2371" s="17" t="s">
        <v>70</v>
      </c>
      <c r="K2371" s="10">
        <v>361.92</v>
      </c>
      <c r="L2371" s="25" t="str">
        <f>IF(Orders!$K2371&lt;=50,"Low",IF(Orders!$K2371&gt;=200000,"High","Medium"))</f>
        <v>Medium</v>
      </c>
    </row>
    <row r="2372" spans="1:12" x14ac:dyDescent="0.35">
      <c r="A2372" s="11">
        <v>250</v>
      </c>
      <c r="B2372" s="13" t="s">
        <v>5459</v>
      </c>
      <c r="C2372" s="14">
        <v>43809</v>
      </c>
      <c r="D2372" s="14">
        <v>43814</v>
      </c>
      <c r="E2372" s="13" t="s">
        <v>94</v>
      </c>
      <c r="F2372" s="13" t="s">
        <v>2056</v>
      </c>
      <c r="G2372" s="15" t="str">
        <f>INDEX(Table12[[#This Row],[State]],MATCH(Orders!F2372,Table12[[#This Row],[Customer ID]],0))</f>
        <v>California</v>
      </c>
      <c r="H2372" s="13" t="s">
        <v>1245</v>
      </c>
      <c r="I2372" s="15">
        <v>2</v>
      </c>
      <c r="J2372" s="13" t="s">
        <v>31</v>
      </c>
      <c r="K2372" s="16">
        <v>321568</v>
      </c>
      <c r="L2372" s="24" t="str">
        <f>IF(Orders!$K2372&lt;=50,"Low",IF(Orders!$K2372&gt;=200000,"High","Medium"))</f>
        <v>High</v>
      </c>
    </row>
    <row r="2373" spans="1:12" x14ac:dyDescent="0.35">
      <c r="A2373" s="12">
        <v>2192</v>
      </c>
      <c r="B2373" s="17" t="s">
        <v>5460</v>
      </c>
      <c r="C2373" s="18">
        <v>43809</v>
      </c>
      <c r="D2373" s="18">
        <v>43816</v>
      </c>
      <c r="E2373" s="17" t="s">
        <v>19</v>
      </c>
      <c r="F2373" s="17" t="s">
        <v>1567</v>
      </c>
      <c r="G2373" s="19" t="str">
        <f>INDEX(Table12[[#This Row],[State]],MATCH(Orders!F2373,Table12[[#This Row],[Customer ID]],0))</f>
        <v>Washington</v>
      </c>
      <c r="H2373" s="17" t="s">
        <v>2064</v>
      </c>
      <c r="I2373" s="19">
        <v>3</v>
      </c>
      <c r="J2373" s="17" t="s">
        <v>36</v>
      </c>
      <c r="K2373" s="10">
        <v>153552</v>
      </c>
      <c r="L2373" s="25" t="str">
        <f>IF(Orders!$K2373&lt;=50,"Low",IF(Orders!$K2373&gt;=200000,"High","Medium"))</f>
        <v>Medium</v>
      </c>
    </row>
    <row r="2374" spans="1:12" x14ac:dyDescent="0.35">
      <c r="A2374" s="11">
        <v>2194</v>
      </c>
      <c r="B2374" s="13" t="s">
        <v>5460</v>
      </c>
      <c r="C2374" s="14">
        <v>43809</v>
      </c>
      <c r="D2374" s="14">
        <v>43816</v>
      </c>
      <c r="E2374" s="13" t="s">
        <v>19</v>
      </c>
      <c r="F2374" s="13" t="s">
        <v>1567</v>
      </c>
      <c r="G2374" s="15" t="str">
        <f>INDEX(Table12[[#This Row],[State]],MATCH(Orders!F2374,Table12[[#This Row],[Customer ID]],0))</f>
        <v>Washington</v>
      </c>
      <c r="H2374" s="13" t="s">
        <v>5461</v>
      </c>
      <c r="I2374" s="15">
        <v>4</v>
      </c>
      <c r="J2374" s="13" t="s">
        <v>70</v>
      </c>
      <c r="K2374" s="16">
        <v>123.92</v>
      </c>
      <c r="L2374" s="24" t="str">
        <f>IF(Orders!$K2374&lt;=50,"Low",IF(Orders!$K2374&gt;=200000,"High","Medium"))</f>
        <v>Medium</v>
      </c>
    </row>
    <row r="2375" spans="1:12" x14ac:dyDescent="0.35">
      <c r="A2375" s="12">
        <v>253</v>
      </c>
      <c r="B2375" s="17" t="s">
        <v>5456</v>
      </c>
      <c r="C2375" s="18">
        <v>43809</v>
      </c>
      <c r="D2375" s="18">
        <v>43812</v>
      </c>
      <c r="E2375" s="17" t="s">
        <v>38</v>
      </c>
      <c r="F2375" s="17" t="s">
        <v>3832</v>
      </c>
      <c r="G2375" s="19" t="str">
        <f>INDEX(Table12[[#This Row],[State]],MATCH(Orders!F2375,Table12[[#This Row],[Customer ID]],0))</f>
        <v>New York</v>
      </c>
      <c r="H2375" s="17" t="s">
        <v>1530</v>
      </c>
      <c r="I2375" s="19">
        <v>6</v>
      </c>
      <c r="J2375" s="17" t="s">
        <v>36</v>
      </c>
      <c r="K2375" s="10">
        <v>80.58</v>
      </c>
      <c r="L2375" s="25" t="str">
        <f>IF(Orders!$K2375&lt;=50,"Low",IF(Orders!$K2375&gt;=200000,"High","Medium"))</f>
        <v>Medium</v>
      </c>
    </row>
    <row r="2376" spans="1:12" x14ac:dyDescent="0.35">
      <c r="A2376" s="11">
        <v>5525</v>
      </c>
      <c r="B2376" s="13" t="s">
        <v>5463</v>
      </c>
      <c r="C2376" s="14">
        <v>43809</v>
      </c>
      <c r="D2376" s="14">
        <v>43811</v>
      </c>
      <c r="E2376" s="13" t="s">
        <v>38</v>
      </c>
      <c r="F2376" s="13" t="s">
        <v>869</v>
      </c>
      <c r="G2376" s="15" t="str">
        <f>INDEX(Table12[[#This Row],[State]],MATCH(Orders!F2376,Table12[[#This Row],[Customer ID]],0))</f>
        <v>California</v>
      </c>
      <c r="H2376" s="13" t="s">
        <v>2317</v>
      </c>
      <c r="I2376" s="15">
        <v>12</v>
      </c>
      <c r="J2376" s="13" t="s">
        <v>36</v>
      </c>
      <c r="K2376" s="16">
        <v>80.28</v>
      </c>
      <c r="L2376" s="24" t="str">
        <f>IF(Orders!$K2376&lt;=50,"Low",IF(Orders!$K2376&gt;=200000,"High","Medium"))</f>
        <v>Medium</v>
      </c>
    </row>
    <row r="2377" spans="1:12" x14ac:dyDescent="0.35">
      <c r="A2377" s="12">
        <v>2193</v>
      </c>
      <c r="B2377" s="17" t="s">
        <v>5460</v>
      </c>
      <c r="C2377" s="18">
        <v>43809</v>
      </c>
      <c r="D2377" s="18">
        <v>43816</v>
      </c>
      <c r="E2377" s="17" t="s">
        <v>19</v>
      </c>
      <c r="F2377" s="17" t="s">
        <v>1567</v>
      </c>
      <c r="G2377" s="19" t="str">
        <f>INDEX(Table12[[#This Row],[State]],MATCH(Orders!F2377,Table12[[#This Row],[Customer ID]],0))</f>
        <v>Washington</v>
      </c>
      <c r="H2377" s="17" t="s">
        <v>2279</v>
      </c>
      <c r="I2377" s="19">
        <v>3</v>
      </c>
      <c r="J2377" s="17" t="s">
        <v>70</v>
      </c>
      <c r="K2377" s="10">
        <v>65.34</v>
      </c>
      <c r="L2377" s="25" t="str">
        <f>IF(Orders!$K2377&lt;=50,"Low",IF(Orders!$K2377&gt;=200000,"High","Medium"))</f>
        <v>Medium</v>
      </c>
    </row>
    <row r="2378" spans="1:12" x14ac:dyDescent="0.35">
      <c r="A2378" s="11">
        <v>8188</v>
      </c>
      <c r="B2378" s="13" t="s">
        <v>5464</v>
      </c>
      <c r="C2378" s="14">
        <v>43809</v>
      </c>
      <c r="D2378" s="14">
        <v>43815</v>
      </c>
      <c r="E2378" s="13" t="s">
        <v>19</v>
      </c>
      <c r="F2378" s="13" t="s">
        <v>4473</v>
      </c>
      <c r="G2378" s="15" t="str">
        <f>INDEX(Table12[[#This Row],[State]],MATCH(Orders!F2378,Table12[[#This Row],[Customer ID]],0))</f>
        <v>New York</v>
      </c>
      <c r="H2378" s="13" t="s">
        <v>984</v>
      </c>
      <c r="I2378" s="15">
        <v>9</v>
      </c>
      <c r="J2378" s="13" t="s">
        <v>36</v>
      </c>
      <c r="K2378" s="16">
        <v>62.82</v>
      </c>
      <c r="L2378" s="24" t="str">
        <f>IF(Orders!$K2378&lt;=50,"Low",IF(Orders!$K2378&gt;=200000,"High","Medium"))</f>
        <v>Medium</v>
      </c>
    </row>
    <row r="2379" spans="1:12" x14ac:dyDescent="0.35">
      <c r="A2379" s="12">
        <v>2196</v>
      </c>
      <c r="B2379" s="17" t="s">
        <v>5460</v>
      </c>
      <c r="C2379" s="18">
        <v>43809</v>
      </c>
      <c r="D2379" s="18">
        <v>43816</v>
      </c>
      <c r="E2379" s="17" t="s">
        <v>19</v>
      </c>
      <c r="F2379" s="17" t="s">
        <v>1567</v>
      </c>
      <c r="G2379" s="19" t="str">
        <f>INDEX(Table12[[#This Row],[State]],MATCH(Orders!F2379,Table12[[#This Row],[Customer ID]],0))</f>
        <v>Washington</v>
      </c>
      <c r="H2379" s="17" t="s">
        <v>922</v>
      </c>
      <c r="I2379" s="19">
        <v>5</v>
      </c>
      <c r="J2379" s="17" t="s">
        <v>36</v>
      </c>
      <c r="K2379" s="10">
        <v>44.75</v>
      </c>
      <c r="L2379" s="25" t="str">
        <f>IF(Orders!$K2379&lt;=50,"Low",IF(Orders!$K2379&gt;=200000,"High","Medium"))</f>
        <v>Low</v>
      </c>
    </row>
    <row r="2380" spans="1:12" x14ac:dyDescent="0.35">
      <c r="A2380" s="11">
        <v>2195</v>
      </c>
      <c r="B2380" s="13" t="s">
        <v>5460</v>
      </c>
      <c r="C2380" s="14">
        <v>43809</v>
      </c>
      <c r="D2380" s="14">
        <v>43816</v>
      </c>
      <c r="E2380" s="13" t="s">
        <v>19</v>
      </c>
      <c r="F2380" s="13" t="s">
        <v>1567</v>
      </c>
      <c r="G2380" s="15" t="str">
        <f>INDEX(Table12[[#This Row],[State]],MATCH(Orders!F2380,Table12[[#This Row],[Customer ID]],0))</f>
        <v>Washington</v>
      </c>
      <c r="H2380" s="13" t="s">
        <v>5466</v>
      </c>
      <c r="I2380" s="15">
        <v>3</v>
      </c>
      <c r="J2380" s="13" t="s">
        <v>70</v>
      </c>
      <c r="K2380" s="16">
        <v>35.1</v>
      </c>
      <c r="L2380" s="24" t="str">
        <f>IF(Orders!$K2380&lt;=50,"Low",IF(Orders!$K2380&gt;=200000,"High","Medium"))</f>
        <v>Low</v>
      </c>
    </row>
    <row r="2381" spans="1:12" x14ac:dyDescent="0.35">
      <c r="A2381" s="12">
        <v>7617</v>
      </c>
      <c r="B2381" s="17" t="s">
        <v>5454</v>
      </c>
      <c r="C2381" s="18">
        <v>43809</v>
      </c>
      <c r="D2381" s="18">
        <v>43815</v>
      </c>
      <c r="E2381" s="17" t="s">
        <v>19</v>
      </c>
      <c r="F2381" s="17" t="s">
        <v>1825</v>
      </c>
      <c r="G2381" s="19" t="str">
        <f>INDEX(Table12[[#This Row],[State]],MATCH(Orders!F2381,Table12[[#This Row],[Customer ID]],0))</f>
        <v>New York</v>
      </c>
      <c r="H2381" s="17" t="s">
        <v>1341</v>
      </c>
      <c r="I2381" s="19">
        <v>2</v>
      </c>
      <c r="J2381" s="17" t="s">
        <v>70</v>
      </c>
      <c r="K2381" s="10">
        <v>18.54</v>
      </c>
      <c r="L2381" s="25" t="str">
        <f>IF(Orders!$K2381&lt;=50,"Low",IF(Orders!$K2381&gt;=200000,"High","Medium"))</f>
        <v>Low</v>
      </c>
    </row>
    <row r="2382" spans="1:12" x14ac:dyDescent="0.35">
      <c r="A2382" s="11">
        <v>9874</v>
      </c>
      <c r="B2382" s="13" t="s">
        <v>5468</v>
      </c>
      <c r="C2382" s="14">
        <v>43809</v>
      </c>
      <c r="D2382" s="14">
        <v>43813</v>
      </c>
      <c r="E2382" s="13" t="s">
        <v>19</v>
      </c>
      <c r="F2382" s="13" t="s">
        <v>5469</v>
      </c>
      <c r="G2382" s="15" t="str">
        <f>INDEX(Table12[[#This Row],[State]],MATCH(Orders!F2382,Table12[[#This Row],[Customer ID]],0))</f>
        <v>New York</v>
      </c>
      <c r="H2382" s="13" t="s">
        <v>5471</v>
      </c>
      <c r="I2382" s="15">
        <v>1</v>
      </c>
      <c r="J2382" s="13" t="s">
        <v>31</v>
      </c>
      <c r="K2382" s="16">
        <v>6.48</v>
      </c>
      <c r="L2382" s="24" t="str">
        <f>IF(Orders!$K2382&lt;=50,"Low",IF(Orders!$K2382&gt;=200000,"High","Medium"))</f>
        <v>Low</v>
      </c>
    </row>
    <row r="2383" spans="1:12" x14ac:dyDescent="0.35">
      <c r="A2383" s="12">
        <v>55</v>
      </c>
      <c r="B2383" s="17" t="s">
        <v>5473</v>
      </c>
      <c r="C2383" s="18">
        <v>43810</v>
      </c>
      <c r="D2383" s="18">
        <v>43816</v>
      </c>
      <c r="E2383" s="17" t="s">
        <v>19</v>
      </c>
      <c r="F2383" s="17" t="s">
        <v>5073</v>
      </c>
      <c r="G2383" s="19" t="str">
        <f>INDEX(Table12[[#This Row],[State]],MATCH(Orders!F2383,Table12[[#This Row],[Customer ID]],0))</f>
        <v>New York</v>
      </c>
      <c r="H2383" s="17" t="s">
        <v>3948</v>
      </c>
      <c r="I2383" s="19">
        <v>5</v>
      </c>
      <c r="J2383" s="17" t="s">
        <v>36</v>
      </c>
      <c r="K2383" s="10">
        <v>1029.95</v>
      </c>
      <c r="L2383" s="25" t="str">
        <f>IF(Orders!$K2383&lt;=50,"Low",IF(Orders!$K2383&gt;=200000,"High","Medium"))</f>
        <v>Medium</v>
      </c>
    </row>
    <row r="2384" spans="1:12" x14ac:dyDescent="0.35">
      <c r="A2384" s="11">
        <v>7058</v>
      </c>
      <c r="B2384" s="13" t="s">
        <v>5474</v>
      </c>
      <c r="C2384" s="14">
        <v>43810</v>
      </c>
      <c r="D2384" s="14">
        <v>43810</v>
      </c>
      <c r="E2384" s="13" t="s">
        <v>208</v>
      </c>
      <c r="F2384" s="13" t="s">
        <v>216</v>
      </c>
      <c r="G2384" s="15" t="str">
        <f>INDEX(Table12[[#This Row],[State]],MATCH(Orders!F2384,Table12[[#This Row],[Customer ID]],0))</f>
        <v>California</v>
      </c>
      <c r="H2384" s="13" t="s">
        <v>988</v>
      </c>
      <c r="I2384" s="15">
        <v>7</v>
      </c>
      <c r="J2384" s="13" t="s">
        <v>70</v>
      </c>
      <c r="K2384" s="16">
        <v>892136</v>
      </c>
      <c r="L2384" s="24" t="str">
        <f>IF(Orders!$K2384&lt;=50,"Low",IF(Orders!$K2384&gt;=200000,"High","Medium"))</f>
        <v>High</v>
      </c>
    </row>
    <row r="2385" spans="1:12" x14ac:dyDescent="0.35">
      <c r="A2385" s="12">
        <v>5996</v>
      </c>
      <c r="B2385" s="17" t="s">
        <v>5475</v>
      </c>
      <c r="C2385" s="18">
        <v>43810</v>
      </c>
      <c r="D2385" s="18">
        <v>43810</v>
      </c>
      <c r="E2385" s="17" t="s">
        <v>208</v>
      </c>
      <c r="F2385" s="17" t="s">
        <v>449</v>
      </c>
      <c r="G2385" s="19" t="str">
        <f>INDEX(Table12[[#This Row],[State]],MATCH(Orders!F2385,Table12[[#This Row],[Customer ID]],0))</f>
        <v>Ohio</v>
      </c>
      <c r="H2385" s="17" t="s">
        <v>1853</v>
      </c>
      <c r="I2385" s="19">
        <v>5</v>
      </c>
      <c r="J2385" s="17" t="s">
        <v>36</v>
      </c>
      <c r="K2385" s="10">
        <v>458.43</v>
      </c>
      <c r="L2385" s="25" t="str">
        <f>IF(Orders!$K2385&lt;=50,"Low",IF(Orders!$K2385&gt;=200000,"High","Medium"))</f>
        <v>Medium</v>
      </c>
    </row>
    <row r="2386" spans="1:12" x14ac:dyDescent="0.35">
      <c r="A2386" s="11">
        <v>6185</v>
      </c>
      <c r="B2386" s="13" t="s">
        <v>5476</v>
      </c>
      <c r="C2386" s="14">
        <v>43810</v>
      </c>
      <c r="D2386" s="14">
        <v>43812</v>
      </c>
      <c r="E2386" s="13" t="s">
        <v>38</v>
      </c>
      <c r="F2386" s="13" t="s">
        <v>3456</v>
      </c>
      <c r="G2386" s="15" t="str">
        <f>INDEX(Table12[[#This Row],[State]],MATCH(Orders!F2386,Table12[[#This Row],[Customer ID]],0))</f>
        <v>Oregon</v>
      </c>
      <c r="H2386" s="13" t="s">
        <v>4302</v>
      </c>
      <c r="I2386" s="15">
        <v>5</v>
      </c>
      <c r="J2386" s="13" t="s">
        <v>31</v>
      </c>
      <c r="K2386" s="16">
        <v>403.92</v>
      </c>
      <c r="L2386" s="24" t="str">
        <f>IF(Orders!$K2386&lt;=50,"Low",IF(Orders!$K2386&gt;=200000,"High","Medium"))</f>
        <v>Medium</v>
      </c>
    </row>
    <row r="2387" spans="1:12" x14ac:dyDescent="0.35">
      <c r="A2387" s="12">
        <v>5997</v>
      </c>
      <c r="B2387" s="17" t="s">
        <v>5475</v>
      </c>
      <c r="C2387" s="18">
        <v>43810</v>
      </c>
      <c r="D2387" s="18">
        <v>43810</v>
      </c>
      <c r="E2387" s="17" t="s">
        <v>208</v>
      </c>
      <c r="F2387" s="17" t="s">
        <v>449</v>
      </c>
      <c r="G2387" s="19" t="str">
        <f>INDEX(Table12[[#This Row],[State]],MATCH(Orders!F2387,Table12[[#This Row],[Customer ID]],0))</f>
        <v>Ohio</v>
      </c>
      <c r="H2387" s="17" t="s">
        <v>3528</v>
      </c>
      <c r="I2387" s="19">
        <v>4</v>
      </c>
      <c r="J2387" s="17" t="s">
        <v>36</v>
      </c>
      <c r="K2387" s="10">
        <v>387136</v>
      </c>
      <c r="L2387" s="25" t="str">
        <f>IF(Orders!$K2387&lt;=50,"Low",IF(Orders!$K2387&gt;=200000,"High","Medium"))</f>
        <v>High</v>
      </c>
    </row>
    <row r="2388" spans="1:12" x14ac:dyDescent="0.35">
      <c r="A2388" s="11">
        <v>7055</v>
      </c>
      <c r="B2388" s="13" t="s">
        <v>5474</v>
      </c>
      <c r="C2388" s="14">
        <v>43810</v>
      </c>
      <c r="D2388" s="14">
        <v>43810</v>
      </c>
      <c r="E2388" s="13" t="s">
        <v>208</v>
      </c>
      <c r="F2388" s="13" t="s">
        <v>216</v>
      </c>
      <c r="G2388" s="15" t="str">
        <f>INDEX(Table12[[#This Row],[State]],MATCH(Orders!F2388,Table12[[#This Row],[Customer ID]],0))</f>
        <v>California</v>
      </c>
      <c r="H2388" s="13" t="s">
        <v>4943</v>
      </c>
      <c r="I2388" s="15">
        <v>5</v>
      </c>
      <c r="J2388" s="13" t="s">
        <v>70</v>
      </c>
      <c r="K2388" s="16">
        <v>363.92</v>
      </c>
      <c r="L2388" s="24" t="str">
        <f>IF(Orders!$K2388&lt;=50,"Low",IF(Orders!$K2388&gt;=200000,"High","Medium"))</f>
        <v>Medium</v>
      </c>
    </row>
    <row r="2389" spans="1:12" x14ac:dyDescent="0.35">
      <c r="A2389" s="12">
        <v>5998</v>
      </c>
      <c r="B2389" s="17" t="s">
        <v>5475</v>
      </c>
      <c r="C2389" s="18">
        <v>43810</v>
      </c>
      <c r="D2389" s="18">
        <v>43810</v>
      </c>
      <c r="E2389" s="17" t="s">
        <v>208</v>
      </c>
      <c r="F2389" s="17" t="s">
        <v>449</v>
      </c>
      <c r="G2389" s="19" t="str">
        <f>INDEX(Table12[[#This Row],[State]],MATCH(Orders!F2389,Table12[[#This Row],[Customer ID]],0))</f>
        <v>Ohio</v>
      </c>
      <c r="H2389" s="17" t="s">
        <v>3973</v>
      </c>
      <c r="I2389" s="19">
        <v>3</v>
      </c>
      <c r="J2389" s="17" t="s">
        <v>36</v>
      </c>
      <c r="K2389" s="10">
        <v>328.59</v>
      </c>
      <c r="L2389" s="25" t="str">
        <f>IF(Orders!$K2389&lt;=50,"Low",IF(Orders!$K2389&gt;=200000,"High","Medium"))</f>
        <v>Medium</v>
      </c>
    </row>
    <row r="2390" spans="1:12" x14ac:dyDescent="0.35">
      <c r="A2390" s="11">
        <v>651</v>
      </c>
      <c r="B2390" s="13" t="s">
        <v>5478</v>
      </c>
      <c r="C2390" s="14">
        <v>43810</v>
      </c>
      <c r="D2390" s="14">
        <v>43815</v>
      </c>
      <c r="E2390" s="13" t="s">
        <v>94</v>
      </c>
      <c r="F2390" s="13" t="s">
        <v>2657</v>
      </c>
      <c r="G2390" s="15" t="str">
        <f>INDEX(Table12[[#This Row],[State]],MATCH(Orders!F2390,Table12[[#This Row],[Customer ID]],0))</f>
        <v>Washington</v>
      </c>
      <c r="H2390" s="13" t="s">
        <v>252</v>
      </c>
      <c r="I2390" s="15">
        <v>4</v>
      </c>
      <c r="J2390" s="13" t="s">
        <v>36</v>
      </c>
      <c r="K2390" s="16">
        <v>316</v>
      </c>
      <c r="L2390" s="24" t="str">
        <f>IF(Orders!$K2390&lt;=50,"Low",IF(Orders!$K2390&gt;=200000,"High","Medium"))</f>
        <v>Medium</v>
      </c>
    </row>
    <row r="2391" spans="1:12" x14ac:dyDescent="0.35">
      <c r="A2391" s="12">
        <v>650</v>
      </c>
      <c r="B2391" s="17" t="s">
        <v>5478</v>
      </c>
      <c r="C2391" s="18">
        <v>43810</v>
      </c>
      <c r="D2391" s="18">
        <v>43815</v>
      </c>
      <c r="E2391" s="17" t="s">
        <v>94</v>
      </c>
      <c r="F2391" s="17" t="s">
        <v>2657</v>
      </c>
      <c r="G2391" s="19" t="str">
        <f>INDEX(Table12[[#This Row],[State]],MATCH(Orders!F2391,Table12[[#This Row],[Customer ID]],0))</f>
        <v>Washington</v>
      </c>
      <c r="H2391" s="17" t="s">
        <v>5479</v>
      </c>
      <c r="I2391" s="19">
        <v>3</v>
      </c>
      <c r="J2391" s="17" t="s">
        <v>36</v>
      </c>
      <c r="K2391" s="10">
        <v>302376</v>
      </c>
      <c r="L2391" s="25" t="str">
        <f>IF(Orders!$K2391&lt;=50,"Low",IF(Orders!$K2391&gt;=200000,"High","Medium"))</f>
        <v>High</v>
      </c>
    </row>
    <row r="2392" spans="1:12" x14ac:dyDescent="0.35">
      <c r="A2392" s="11">
        <v>633</v>
      </c>
      <c r="B2392" s="13" t="s">
        <v>5481</v>
      </c>
      <c r="C2392" s="14">
        <v>43810</v>
      </c>
      <c r="D2392" s="14">
        <v>43812</v>
      </c>
      <c r="E2392" s="13" t="s">
        <v>94</v>
      </c>
      <c r="F2392" s="13" t="s">
        <v>579</v>
      </c>
      <c r="G2392" s="15" t="str">
        <f>INDEX(Table12[[#This Row],[State]],MATCH(Orders!F2392,Table12[[#This Row],[Customer ID]],0))</f>
        <v>Colorado</v>
      </c>
      <c r="H2392" s="13" t="s">
        <v>5482</v>
      </c>
      <c r="I2392" s="15">
        <v>4</v>
      </c>
      <c r="J2392" s="13" t="s">
        <v>31</v>
      </c>
      <c r="K2392" s="16">
        <v>300768</v>
      </c>
      <c r="L2392" s="24" t="str">
        <f>IF(Orders!$K2392&lt;=50,"Low",IF(Orders!$K2392&gt;=200000,"High","Medium"))</f>
        <v>High</v>
      </c>
    </row>
    <row r="2393" spans="1:12" x14ac:dyDescent="0.35">
      <c r="A2393" s="12">
        <v>631</v>
      </c>
      <c r="B2393" s="17" t="s">
        <v>5481</v>
      </c>
      <c r="C2393" s="18">
        <v>43810</v>
      </c>
      <c r="D2393" s="18">
        <v>43812</v>
      </c>
      <c r="E2393" s="17" t="s">
        <v>94</v>
      </c>
      <c r="F2393" s="17" t="s">
        <v>579</v>
      </c>
      <c r="G2393" s="19" t="str">
        <f>INDEX(Table12[[#This Row],[State]],MATCH(Orders!F2393,Table12[[#This Row],[Customer ID]],0))</f>
        <v>Colorado</v>
      </c>
      <c r="H2393" s="17" t="s">
        <v>5484</v>
      </c>
      <c r="I2393" s="19">
        <v>3</v>
      </c>
      <c r="J2393" s="17" t="s">
        <v>36</v>
      </c>
      <c r="K2393" s="10">
        <v>243384</v>
      </c>
      <c r="L2393" s="25" t="str">
        <f>IF(Orders!$K2393&lt;=50,"Low",IF(Orders!$K2393&gt;=200000,"High","Medium"))</f>
        <v>High</v>
      </c>
    </row>
    <row r="2394" spans="1:12" x14ac:dyDescent="0.35">
      <c r="A2394" s="11">
        <v>7051</v>
      </c>
      <c r="B2394" s="13" t="s">
        <v>5474</v>
      </c>
      <c r="C2394" s="14">
        <v>43810</v>
      </c>
      <c r="D2394" s="14">
        <v>43810</v>
      </c>
      <c r="E2394" s="13" t="s">
        <v>208</v>
      </c>
      <c r="F2394" s="13" t="s">
        <v>216</v>
      </c>
      <c r="G2394" s="15" t="str">
        <f>INDEX(Table12[[#This Row],[State]],MATCH(Orders!F2394,Table12[[#This Row],[Customer ID]],0))</f>
        <v>California</v>
      </c>
      <c r="H2394" s="13" t="s">
        <v>1733</v>
      </c>
      <c r="I2394" s="15">
        <v>5</v>
      </c>
      <c r="J2394" s="13" t="s">
        <v>31</v>
      </c>
      <c r="K2394" s="16">
        <v>209.6</v>
      </c>
      <c r="L2394" s="24" t="str">
        <f>IF(Orders!$K2394&lt;=50,"Low",IF(Orders!$K2394&gt;=200000,"High","Medium"))</f>
        <v>Medium</v>
      </c>
    </row>
    <row r="2395" spans="1:12" x14ac:dyDescent="0.35">
      <c r="A2395" s="12">
        <v>7057</v>
      </c>
      <c r="B2395" s="17" t="s">
        <v>5474</v>
      </c>
      <c r="C2395" s="18">
        <v>43810</v>
      </c>
      <c r="D2395" s="18">
        <v>43810</v>
      </c>
      <c r="E2395" s="17" t="s">
        <v>208</v>
      </c>
      <c r="F2395" s="17" t="s">
        <v>216</v>
      </c>
      <c r="G2395" s="19" t="str">
        <f>INDEX(Table12[[#This Row],[State]],MATCH(Orders!F2395,Table12[[#This Row],[Customer ID]],0))</f>
        <v>California</v>
      </c>
      <c r="H2395" s="17" t="s">
        <v>4350</v>
      </c>
      <c r="I2395" s="19">
        <v>9</v>
      </c>
      <c r="J2395" s="17" t="s">
        <v>31</v>
      </c>
      <c r="K2395" s="10">
        <v>122688</v>
      </c>
      <c r="L2395" s="25" t="str">
        <f>IF(Orders!$K2395&lt;=50,"Low",IF(Orders!$K2395&gt;=200000,"High","Medium"))</f>
        <v>Medium</v>
      </c>
    </row>
    <row r="2396" spans="1:12" x14ac:dyDescent="0.35">
      <c r="A2396" s="11">
        <v>7054</v>
      </c>
      <c r="B2396" s="13" t="s">
        <v>5474</v>
      </c>
      <c r="C2396" s="14">
        <v>43810</v>
      </c>
      <c r="D2396" s="14">
        <v>43810</v>
      </c>
      <c r="E2396" s="13" t="s">
        <v>208</v>
      </c>
      <c r="F2396" s="13" t="s">
        <v>216</v>
      </c>
      <c r="G2396" s="15" t="str">
        <f>INDEX(Table12[[#This Row],[State]],MATCH(Orders!F2396,Table12[[#This Row],[Customer ID]],0))</f>
        <v>California</v>
      </c>
      <c r="H2396" s="13" t="s">
        <v>4826</v>
      </c>
      <c r="I2396" s="15">
        <v>4</v>
      </c>
      <c r="J2396" s="13" t="s">
        <v>70</v>
      </c>
      <c r="K2396" s="16">
        <v>119.96</v>
      </c>
      <c r="L2396" s="24" t="str">
        <f>IF(Orders!$K2396&lt;=50,"Low",IF(Orders!$K2396&gt;=200000,"High","Medium"))</f>
        <v>Medium</v>
      </c>
    </row>
    <row r="2397" spans="1:12" x14ac:dyDescent="0.35">
      <c r="A2397" s="12">
        <v>632</v>
      </c>
      <c r="B2397" s="17" t="s">
        <v>5481</v>
      </c>
      <c r="C2397" s="18">
        <v>43810</v>
      </c>
      <c r="D2397" s="18">
        <v>43812</v>
      </c>
      <c r="E2397" s="17" t="s">
        <v>94</v>
      </c>
      <c r="F2397" s="17" t="s">
        <v>579</v>
      </c>
      <c r="G2397" s="19" t="str">
        <f>INDEX(Table12[[#This Row],[State]],MATCH(Orders!F2397,Table12[[#This Row],[Customer ID]],0))</f>
        <v>Colorado</v>
      </c>
      <c r="H2397" s="17" t="s">
        <v>2299</v>
      </c>
      <c r="I2397" s="19">
        <v>5</v>
      </c>
      <c r="J2397" s="17" t="s">
        <v>70</v>
      </c>
      <c r="K2397" s="10">
        <v>119.8</v>
      </c>
      <c r="L2397" s="25" t="str">
        <f>IF(Orders!$K2397&lt;=50,"Low",IF(Orders!$K2397&gt;=200000,"High","Medium"))</f>
        <v>Medium</v>
      </c>
    </row>
    <row r="2398" spans="1:12" x14ac:dyDescent="0.35">
      <c r="A2398" s="11">
        <v>1136</v>
      </c>
      <c r="B2398" s="13" t="s">
        <v>5486</v>
      </c>
      <c r="C2398" s="14">
        <v>43810</v>
      </c>
      <c r="D2398" s="14">
        <v>43810</v>
      </c>
      <c r="E2398" s="13" t="s">
        <v>208</v>
      </c>
      <c r="F2398" s="13" t="s">
        <v>39</v>
      </c>
      <c r="G2398" s="15" t="str">
        <f>INDEX(Table12[[#This Row],[State]],MATCH(Orders!F2398,Table12[[#This Row],[Customer ID]],0))</f>
        <v>Florida</v>
      </c>
      <c r="H2398" s="13" t="s">
        <v>3164</v>
      </c>
      <c r="I2398" s="15">
        <v>3</v>
      </c>
      <c r="J2398" s="13" t="s">
        <v>36</v>
      </c>
      <c r="K2398" s="16">
        <v>85224</v>
      </c>
      <c r="L2398" s="24" t="str">
        <f>IF(Orders!$K2398&lt;=50,"Low",IF(Orders!$K2398&gt;=200000,"High","Medium"))</f>
        <v>Medium</v>
      </c>
    </row>
    <row r="2399" spans="1:12" x14ac:dyDescent="0.35">
      <c r="A2399" s="12">
        <v>7060</v>
      </c>
      <c r="B2399" s="17" t="s">
        <v>5474</v>
      </c>
      <c r="C2399" s="18">
        <v>43810</v>
      </c>
      <c r="D2399" s="18">
        <v>43810</v>
      </c>
      <c r="E2399" s="17" t="s">
        <v>208</v>
      </c>
      <c r="F2399" s="17" t="s">
        <v>216</v>
      </c>
      <c r="G2399" s="19" t="str">
        <f>INDEX(Table12[[#This Row],[State]],MATCH(Orders!F2399,Table12[[#This Row],[Customer ID]],0))</f>
        <v>California</v>
      </c>
      <c r="H2399" s="17" t="s">
        <v>5488</v>
      </c>
      <c r="I2399" s="19">
        <v>2</v>
      </c>
      <c r="J2399" s="17" t="s">
        <v>70</v>
      </c>
      <c r="K2399" s="10">
        <v>83.42</v>
      </c>
      <c r="L2399" s="25" t="str">
        <f>IF(Orders!$K2399&lt;=50,"Low",IF(Orders!$K2399&gt;=200000,"High","Medium"))</f>
        <v>Medium</v>
      </c>
    </row>
    <row r="2400" spans="1:12" x14ac:dyDescent="0.35">
      <c r="A2400" s="11">
        <v>9696</v>
      </c>
      <c r="B2400" s="13" t="s">
        <v>5490</v>
      </c>
      <c r="C2400" s="14">
        <v>43810</v>
      </c>
      <c r="D2400" s="14">
        <v>43813</v>
      </c>
      <c r="E2400" s="13" t="s">
        <v>38</v>
      </c>
      <c r="F2400" s="13" t="s">
        <v>2966</v>
      </c>
      <c r="G2400" s="15" t="str">
        <f>INDEX(Table12[[#This Row],[State]],MATCH(Orders!F2400,Table12[[#This Row],[Customer ID]],0))</f>
        <v>Ohio</v>
      </c>
      <c r="H2400" s="13" t="s">
        <v>3137</v>
      </c>
      <c r="I2400" s="15">
        <v>4</v>
      </c>
      <c r="J2400" s="13" t="s">
        <v>31</v>
      </c>
      <c r="K2400" s="16">
        <v>73536</v>
      </c>
      <c r="L2400" s="24" t="str">
        <f>IF(Orders!$K2400&lt;=50,"Low",IF(Orders!$K2400&gt;=200000,"High","Medium"))</f>
        <v>Medium</v>
      </c>
    </row>
    <row r="2401" spans="1:12" x14ac:dyDescent="0.35">
      <c r="A2401" s="12">
        <v>5994</v>
      </c>
      <c r="B2401" s="17" t="s">
        <v>5475</v>
      </c>
      <c r="C2401" s="18">
        <v>43810</v>
      </c>
      <c r="D2401" s="18">
        <v>43810</v>
      </c>
      <c r="E2401" s="17" t="s">
        <v>208</v>
      </c>
      <c r="F2401" s="17" t="s">
        <v>449</v>
      </c>
      <c r="G2401" s="19" t="str">
        <f>INDEX(Table12[[#This Row],[State]],MATCH(Orders!F2401,Table12[[#This Row],[Customer ID]],0))</f>
        <v>Ohio</v>
      </c>
      <c r="H2401" s="17" t="s">
        <v>821</v>
      </c>
      <c r="I2401" s="19">
        <v>5</v>
      </c>
      <c r="J2401" s="17" t="s">
        <v>31</v>
      </c>
      <c r="K2401" s="10">
        <v>64.959999999999994</v>
      </c>
      <c r="L2401" s="25" t="str">
        <f>IF(Orders!$K2401&lt;=50,"Low",IF(Orders!$K2401&gt;=200000,"High","Medium"))</f>
        <v>Medium</v>
      </c>
    </row>
    <row r="2402" spans="1:12" x14ac:dyDescent="0.35">
      <c r="A2402" s="11">
        <v>7059</v>
      </c>
      <c r="B2402" s="13" t="s">
        <v>5474</v>
      </c>
      <c r="C2402" s="14">
        <v>43810</v>
      </c>
      <c r="D2402" s="14">
        <v>43810</v>
      </c>
      <c r="E2402" s="13" t="s">
        <v>208</v>
      </c>
      <c r="F2402" s="13" t="s">
        <v>216</v>
      </c>
      <c r="G2402" s="15" t="str">
        <f>INDEX(Table12[[#This Row],[State]],MATCH(Orders!F2402,Table12[[#This Row],[Customer ID]],0))</f>
        <v>California</v>
      </c>
      <c r="H2402" s="13" t="s">
        <v>1481</v>
      </c>
      <c r="I2402" s="15">
        <v>3</v>
      </c>
      <c r="J2402" s="13" t="s">
        <v>31</v>
      </c>
      <c r="K2402" s="16">
        <v>50.22</v>
      </c>
      <c r="L2402" s="24" t="str">
        <f>IF(Orders!$K2402&lt;=50,"Low",IF(Orders!$K2402&gt;=200000,"High","Medium"))</f>
        <v>Medium</v>
      </c>
    </row>
    <row r="2403" spans="1:12" x14ac:dyDescent="0.35">
      <c r="A2403" s="12">
        <v>7056</v>
      </c>
      <c r="B2403" s="17" t="s">
        <v>5474</v>
      </c>
      <c r="C2403" s="18">
        <v>43810</v>
      </c>
      <c r="D2403" s="18">
        <v>43810</v>
      </c>
      <c r="E2403" s="17" t="s">
        <v>208</v>
      </c>
      <c r="F2403" s="17" t="s">
        <v>216</v>
      </c>
      <c r="G2403" s="19" t="str">
        <f>INDEX(Table12[[#This Row],[State]],MATCH(Orders!F2403,Table12[[#This Row],[Customer ID]],0))</f>
        <v>California</v>
      </c>
      <c r="H2403" s="17" t="s">
        <v>2153</v>
      </c>
      <c r="I2403" s="19">
        <v>3</v>
      </c>
      <c r="J2403" s="17" t="s">
        <v>31</v>
      </c>
      <c r="K2403" s="10">
        <v>35808</v>
      </c>
      <c r="L2403" s="25" t="str">
        <f>IF(Orders!$K2403&lt;=50,"Low",IF(Orders!$K2403&gt;=200000,"High","Medium"))</f>
        <v>Medium</v>
      </c>
    </row>
    <row r="2404" spans="1:12" x14ac:dyDescent="0.35">
      <c r="A2404" s="11">
        <v>7053</v>
      </c>
      <c r="B2404" s="13" t="s">
        <v>5474</v>
      </c>
      <c r="C2404" s="14">
        <v>43810</v>
      </c>
      <c r="D2404" s="14">
        <v>43810</v>
      </c>
      <c r="E2404" s="13" t="s">
        <v>208</v>
      </c>
      <c r="F2404" s="13" t="s">
        <v>216</v>
      </c>
      <c r="G2404" s="15" t="str">
        <f>INDEX(Table12[[#This Row],[State]],MATCH(Orders!F2404,Table12[[#This Row],[Customer ID]],0))</f>
        <v>California</v>
      </c>
      <c r="H2404" s="13" t="s">
        <v>2601</v>
      </c>
      <c r="I2404" s="15">
        <v>1</v>
      </c>
      <c r="J2404" s="13" t="s">
        <v>36</v>
      </c>
      <c r="K2404" s="16">
        <v>30.98</v>
      </c>
      <c r="L2404" s="24" t="str">
        <f>IF(Orders!$K2404&lt;=50,"Low",IF(Orders!$K2404&gt;=200000,"High","Medium"))</f>
        <v>Low</v>
      </c>
    </row>
    <row r="2405" spans="1:12" x14ac:dyDescent="0.35">
      <c r="A2405" s="12">
        <v>7052</v>
      </c>
      <c r="B2405" s="17" t="s">
        <v>5474</v>
      </c>
      <c r="C2405" s="18">
        <v>43810</v>
      </c>
      <c r="D2405" s="18">
        <v>43810</v>
      </c>
      <c r="E2405" s="17" t="s">
        <v>208</v>
      </c>
      <c r="F2405" s="17" t="s">
        <v>216</v>
      </c>
      <c r="G2405" s="19" t="str">
        <f>INDEX(Table12[[#This Row],[State]],MATCH(Orders!F2405,Table12[[#This Row],[Customer ID]],0))</f>
        <v>California</v>
      </c>
      <c r="H2405" s="17" t="s">
        <v>3188</v>
      </c>
      <c r="I2405" s="19">
        <v>2</v>
      </c>
      <c r="J2405" s="17" t="s">
        <v>31</v>
      </c>
      <c r="K2405" s="10">
        <v>23.32</v>
      </c>
      <c r="L2405" s="25" t="str">
        <f>IF(Orders!$K2405&lt;=50,"Low",IF(Orders!$K2405&gt;=200000,"High","Medium"))</f>
        <v>Low</v>
      </c>
    </row>
    <row r="2406" spans="1:12" x14ac:dyDescent="0.35">
      <c r="A2406" s="11">
        <v>54</v>
      </c>
      <c r="B2406" s="13" t="s">
        <v>5473</v>
      </c>
      <c r="C2406" s="14">
        <v>43810</v>
      </c>
      <c r="D2406" s="14">
        <v>43816</v>
      </c>
      <c r="E2406" s="13" t="s">
        <v>19</v>
      </c>
      <c r="F2406" s="13" t="s">
        <v>5073</v>
      </c>
      <c r="G2406" s="15" t="str">
        <f>INDEX(Table12[[#This Row],[State]],MATCH(Orders!F2406,Table12[[#This Row],[Customer ID]],0))</f>
        <v>New York</v>
      </c>
      <c r="H2406" s="13" t="s">
        <v>589</v>
      </c>
      <c r="I2406" s="15">
        <v>7</v>
      </c>
      <c r="J2406" s="13" t="s">
        <v>70</v>
      </c>
      <c r="K2406" s="16">
        <v>15.26</v>
      </c>
      <c r="L2406" s="24" t="str">
        <f>IF(Orders!$K2406&lt;=50,"Low",IF(Orders!$K2406&gt;=200000,"High","Medium"))</f>
        <v>Low</v>
      </c>
    </row>
    <row r="2407" spans="1:12" x14ac:dyDescent="0.35">
      <c r="A2407" s="12">
        <v>649</v>
      </c>
      <c r="B2407" s="17" t="s">
        <v>5478</v>
      </c>
      <c r="C2407" s="18">
        <v>43810</v>
      </c>
      <c r="D2407" s="18">
        <v>43815</v>
      </c>
      <c r="E2407" s="17" t="s">
        <v>94</v>
      </c>
      <c r="F2407" s="17" t="s">
        <v>2657</v>
      </c>
      <c r="G2407" s="19" t="str">
        <f>INDEX(Table12[[#This Row],[State]],MATCH(Orders!F2407,Table12[[#This Row],[Customer ID]],0))</f>
        <v>Washington</v>
      </c>
      <c r="H2407" s="17" t="s">
        <v>5491</v>
      </c>
      <c r="I2407" s="19">
        <v>4</v>
      </c>
      <c r="J2407" s="17" t="s">
        <v>70</v>
      </c>
      <c r="K2407" s="10">
        <v>14.8</v>
      </c>
      <c r="L2407" s="25" t="str">
        <f>IF(Orders!$K2407&lt;=50,"Low",IF(Orders!$K2407&gt;=200000,"High","Medium"))</f>
        <v>Low</v>
      </c>
    </row>
    <row r="2408" spans="1:12" x14ac:dyDescent="0.35">
      <c r="A2408" s="11">
        <v>5995</v>
      </c>
      <c r="B2408" s="13" t="s">
        <v>5475</v>
      </c>
      <c r="C2408" s="14">
        <v>43810</v>
      </c>
      <c r="D2408" s="14">
        <v>43810</v>
      </c>
      <c r="E2408" s="13" t="s">
        <v>208</v>
      </c>
      <c r="F2408" s="13" t="s">
        <v>449</v>
      </c>
      <c r="G2408" s="15" t="str">
        <f>INDEX(Table12[[#This Row],[State]],MATCH(Orders!F2408,Table12[[#This Row],[Customer ID]],0))</f>
        <v>Ohio</v>
      </c>
      <c r="H2408" s="13" t="s">
        <v>777</v>
      </c>
      <c r="I2408" s="15">
        <v>2</v>
      </c>
      <c r="J2408" s="13" t="s">
        <v>31</v>
      </c>
      <c r="K2408" s="16">
        <v>13.52</v>
      </c>
      <c r="L2408" s="24" t="str">
        <f>IF(Orders!$K2408&lt;=50,"Low",IF(Orders!$K2408&gt;=200000,"High","Medium"))</f>
        <v>Low</v>
      </c>
    </row>
    <row r="2409" spans="1:12" x14ac:dyDescent="0.35">
      <c r="A2409" s="12">
        <v>1603</v>
      </c>
      <c r="B2409" s="17" t="s">
        <v>5493</v>
      </c>
      <c r="C2409" s="18">
        <v>43810</v>
      </c>
      <c r="D2409" s="18">
        <v>43816</v>
      </c>
      <c r="E2409" s="17" t="s">
        <v>19</v>
      </c>
      <c r="F2409" s="17" t="s">
        <v>5494</v>
      </c>
      <c r="G2409" s="19" t="str">
        <f>INDEX(Table12[[#This Row],[State]],MATCH(Orders!F2409,Table12[[#This Row],[Customer ID]],0))</f>
        <v>Tennessee</v>
      </c>
      <c r="H2409" s="17" t="s">
        <v>5496</v>
      </c>
      <c r="I2409" s="19">
        <v>3</v>
      </c>
      <c r="J2409" s="17" t="s">
        <v>31</v>
      </c>
      <c r="K2409" s="10">
        <v>6672</v>
      </c>
      <c r="L2409" s="25" t="str">
        <f>IF(Orders!$K2409&lt;=50,"Low",IF(Orders!$K2409&gt;=200000,"High","Medium"))</f>
        <v>Medium</v>
      </c>
    </row>
    <row r="2410" spans="1:12" x14ac:dyDescent="0.35">
      <c r="A2410" s="11">
        <v>7061</v>
      </c>
      <c r="B2410" s="13" t="s">
        <v>5474</v>
      </c>
      <c r="C2410" s="14">
        <v>43810</v>
      </c>
      <c r="D2410" s="14">
        <v>43810</v>
      </c>
      <c r="E2410" s="13" t="s">
        <v>208</v>
      </c>
      <c r="F2410" s="13" t="s">
        <v>216</v>
      </c>
      <c r="G2410" s="15" t="str">
        <f>INDEX(Table12[[#This Row],[State]],MATCH(Orders!F2410,Table12[[#This Row],[Customer ID]],0))</f>
        <v>California</v>
      </c>
      <c r="H2410" s="13" t="s">
        <v>5497</v>
      </c>
      <c r="I2410" s="15">
        <v>2</v>
      </c>
      <c r="J2410" s="13" t="s">
        <v>36</v>
      </c>
      <c r="K2410" s="16">
        <v>5872</v>
      </c>
      <c r="L2410" s="24" t="str">
        <f>IF(Orders!$K2410&lt;=50,"Low",IF(Orders!$K2410&gt;=200000,"High","Medium"))</f>
        <v>Medium</v>
      </c>
    </row>
    <row r="2411" spans="1:12" x14ac:dyDescent="0.35">
      <c r="A2411" s="12">
        <v>4574</v>
      </c>
      <c r="B2411" s="17" t="s">
        <v>5499</v>
      </c>
      <c r="C2411" s="18">
        <v>43811</v>
      </c>
      <c r="D2411" s="18">
        <v>43817</v>
      </c>
      <c r="E2411" s="17" t="s">
        <v>19</v>
      </c>
      <c r="F2411" s="17" t="s">
        <v>5151</v>
      </c>
      <c r="G2411" s="19" t="str">
        <f>INDEX(Table12[[#This Row],[State]],MATCH(Orders!F2411,Table12[[#This Row],[Customer ID]],0))</f>
        <v>Michigan</v>
      </c>
      <c r="H2411" s="17" t="s">
        <v>5482</v>
      </c>
      <c r="I2411" s="19">
        <v>7</v>
      </c>
      <c r="J2411" s="17" t="s">
        <v>31</v>
      </c>
      <c r="K2411" s="10">
        <v>657.93</v>
      </c>
      <c r="L2411" s="25" t="str">
        <f>IF(Orders!$K2411&lt;=50,"Low",IF(Orders!$K2411&gt;=200000,"High","Medium"))</f>
        <v>Medium</v>
      </c>
    </row>
    <row r="2412" spans="1:12" x14ac:dyDescent="0.35">
      <c r="A2412" s="11">
        <v>4036</v>
      </c>
      <c r="B2412" s="13" t="s">
        <v>5500</v>
      </c>
      <c r="C2412" s="14">
        <v>43811</v>
      </c>
      <c r="D2412" s="14">
        <v>43811</v>
      </c>
      <c r="E2412" s="13" t="s">
        <v>208</v>
      </c>
      <c r="F2412" s="13" t="s">
        <v>4706</v>
      </c>
      <c r="G2412" s="15" t="str">
        <f>INDEX(Table12[[#This Row],[State]],MATCH(Orders!F2412,Table12[[#This Row],[Customer ID]],0))</f>
        <v>Ohio</v>
      </c>
      <c r="H2412" s="13" t="s">
        <v>814</v>
      </c>
      <c r="I2412" s="15">
        <v>6</v>
      </c>
      <c r="J2412" s="13" t="s">
        <v>36</v>
      </c>
      <c r="K2412" s="16">
        <v>383952</v>
      </c>
      <c r="L2412" s="24" t="str">
        <f>IF(Orders!$K2412&lt;=50,"Low",IF(Orders!$K2412&gt;=200000,"High","Medium"))</f>
        <v>High</v>
      </c>
    </row>
    <row r="2413" spans="1:12" x14ac:dyDescent="0.35">
      <c r="A2413" s="12">
        <v>5577</v>
      </c>
      <c r="B2413" s="17" t="s">
        <v>5501</v>
      </c>
      <c r="C2413" s="18">
        <v>43811</v>
      </c>
      <c r="D2413" s="18">
        <v>43815</v>
      </c>
      <c r="E2413" s="17" t="s">
        <v>19</v>
      </c>
      <c r="F2413" s="17" t="s">
        <v>1621</v>
      </c>
      <c r="G2413" s="19" t="str">
        <f>INDEX(Table12[[#This Row],[State]],MATCH(Orders!F2413,Table12[[#This Row],[Customer ID]],0))</f>
        <v>California</v>
      </c>
      <c r="H2413" s="17" t="s">
        <v>994</v>
      </c>
      <c r="I2413" s="19">
        <v>6</v>
      </c>
      <c r="J2413" s="17" t="s">
        <v>70</v>
      </c>
      <c r="K2413" s="10">
        <v>383.64</v>
      </c>
      <c r="L2413" s="25" t="str">
        <f>IF(Orders!$K2413&lt;=50,"Low",IF(Orders!$K2413&gt;=200000,"High","Medium"))</f>
        <v>Medium</v>
      </c>
    </row>
    <row r="2414" spans="1:12" x14ac:dyDescent="0.35">
      <c r="A2414" s="11">
        <v>5251</v>
      </c>
      <c r="B2414" s="13" t="s">
        <v>5502</v>
      </c>
      <c r="C2414" s="14">
        <v>43811</v>
      </c>
      <c r="D2414" s="14">
        <v>43817</v>
      </c>
      <c r="E2414" s="13" t="s">
        <v>19</v>
      </c>
      <c r="F2414" s="13" t="s">
        <v>5503</v>
      </c>
      <c r="G2414" s="15" t="str">
        <f>INDEX(Table12[[#This Row],[State]],MATCH(Orders!F2414,Table12[[#This Row],[Customer ID]],0))</f>
        <v>Georgia</v>
      </c>
      <c r="H2414" s="13" t="s">
        <v>1214</v>
      </c>
      <c r="I2414" s="15">
        <v>5</v>
      </c>
      <c r="J2414" s="13" t="s">
        <v>70</v>
      </c>
      <c r="K2414" s="16">
        <v>249.95</v>
      </c>
      <c r="L2414" s="24" t="str">
        <f>IF(Orders!$K2414&lt;=50,"Low",IF(Orders!$K2414&gt;=200000,"High","Medium"))</f>
        <v>Medium</v>
      </c>
    </row>
    <row r="2415" spans="1:12" x14ac:dyDescent="0.35">
      <c r="A2415" s="12">
        <v>9939</v>
      </c>
      <c r="B2415" s="17" t="s">
        <v>5505</v>
      </c>
      <c r="C2415" s="18">
        <v>43811</v>
      </c>
      <c r="D2415" s="18">
        <v>43816</v>
      </c>
      <c r="E2415" s="17" t="s">
        <v>19</v>
      </c>
      <c r="F2415" s="17" t="s">
        <v>449</v>
      </c>
      <c r="G2415" s="19" t="str">
        <f>INDEX(Table12[[#This Row],[State]],MATCH(Orders!F2415,Table12[[#This Row],[Customer ID]],0))</f>
        <v>New York</v>
      </c>
      <c r="H2415" s="17" t="s">
        <v>994</v>
      </c>
      <c r="I2415" s="19">
        <v>5</v>
      </c>
      <c r="J2415" s="17" t="s">
        <v>36</v>
      </c>
      <c r="K2415" s="10">
        <v>60.35</v>
      </c>
      <c r="L2415" s="25" t="str">
        <f>IF(Orders!$K2415&lt;=50,"Low",IF(Orders!$K2415&gt;=200000,"High","Medium"))</f>
        <v>Medium</v>
      </c>
    </row>
    <row r="2416" spans="1:12" x14ac:dyDescent="0.35">
      <c r="A2416" s="11">
        <v>5578</v>
      </c>
      <c r="B2416" s="13" t="s">
        <v>5501</v>
      </c>
      <c r="C2416" s="14">
        <v>43811</v>
      </c>
      <c r="D2416" s="14">
        <v>43815</v>
      </c>
      <c r="E2416" s="13" t="s">
        <v>19</v>
      </c>
      <c r="F2416" s="13" t="s">
        <v>1621</v>
      </c>
      <c r="G2416" s="15" t="str">
        <f>INDEX(Table12[[#This Row],[State]],MATCH(Orders!F2416,Table12[[#This Row],[Customer ID]],0))</f>
        <v>California</v>
      </c>
      <c r="H2416" s="13" t="s">
        <v>1297</v>
      </c>
      <c r="I2416" s="15">
        <v>3</v>
      </c>
      <c r="J2416" s="13" t="s">
        <v>31</v>
      </c>
      <c r="K2416" s="16">
        <v>56.52</v>
      </c>
      <c r="L2416" s="24" t="str">
        <f>IF(Orders!$K2416&lt;=50,"Low",IF(Orders!$K2416&gt;=200000,"High","Medium"))</f>
        <v>Medium</v>
      </c>
    </row>
    <row r="2417" spans="1:12" x14ac:dyDescent="0.35">
      <c r="A2417" s="12">
        <v>5252</v>
      </c>
      <c r="B2417" s="17" t="s">
        <v>5502</v>
      </c>
      <c r="C2417" s="18">
        <v>43811</v>
      </c>
      <c r="D2417" s="18">
        <v>43817</v>
      </c>
      <c r="E2417" s="17" t="s">
        <v>19</v>
      </c>
      <c r="F2417" s="17" t="s">
        <v>5503</v>
      </c>
      <c r="G2417" s="19" t="str">
        <f>INDEX(Table12[[#This Row],[State]],MATCH(Orders!F2417,Table12[[#This Row],[Customer ID]],0))</f>
        <v>Georgia</v>
      </c>
      <c r="H2417" s="17" t="s">
        <v>5506</v>
      </c>
      <c r="I2417" s="19">
        <v>4</v>
      </c>
      <c r="J2417" s="17" t="s">
        <v>36</v>
      </c>
      <c r="K2417" s="10">
        <v>49.12</v>
      </c>
      <c r="L2417" s="25" t="str">
        <f>IF(Orders!$K2417&lt;=50,"Low",IF(Orders!$K2417&gt;=200000,"High","Medium"))</f>
        <v>Low</v>
      </c>
    </row>
    <row r="2418" spans="1:12" x14ac:dyDescent="0.35">
      <c r="A2418" s="11">
        <v>9940</v>
      </c>
      <c r="B2418" s="13" t="s">
        <v>5505</v>
      </c>
      <c r="C2418" s="14">
        <v>43811</v>
      </c>
      <c r="D2418" s="14">
        <v>43816</v>
      </c>
      <c r="E2418" s="13" t="s">
        <v>19</v>
      </c>
      <c r="F2418" s="13" t="s">
        <v>449</v>
      </c>
      <c r="G2418" s="15" t="str">
        <f>INDEX(Table12[[#This Row],[State]],MATCH(Orders!F2418,Table12[[#This Row],[Customer ID]],0))</f>
        <v>New York</v>
      </c>
      <c r="H2418" s="13" t="s">
        <v>3082</v>
      </c>
      <c r="I2418" s="15">
        <v>4</v>
      </c>
      <c r="J2418" s="13" t="s">
        <v>70</v>
      </c>
      <c r="K2418" s="16">
        <v>35.520000000000003</v>
      </c>
      <c r="L2418" s="24" t="str">
        <f>IF(Orders!$K2418&lt;=50,"Low",IF(Orders!$K2418&gt;=200000,"High","Medium"))</f>
        <v>Low</v>
      </c>
    </row>
    <row r="2419" spans="1:12" x14ac:dyDescent="0.35">
      <c r="A2419" s="12">
        <v>4575</v>
      </c>
      <c r="B2419" s="17" t="s">
        <v>5499</v>
      </c>
      <c r="C2419" s="18">
        <v>43811</v>
      </c>
      <c r="D2419" s="18">
        <v>43817</v>
      </c>
      <c r="E2419" s="17" t="s">
        <v>19</v>
      </c>
      <c r="F2419" s="17" t="s">
        <v>5151</v>
      </c>
      <c r="G2419" s="19" t="str">
        <f>INDEX(Table12[[#This Row],[State]],MATCH(Orders!F2419,Table12[[#This Row],[Customer ID]],0))</f>
        <v>Michigan</v>
      </c>
      <c r="H2419" s="17" t="s">
        <v>1052</v>
      </c>
      <c r="I2419" s="19">
        <v>4</v>
      </c>
      <c r="J2419" s="17" t="s">
        <v>31</v>
      </c>
      <c r="K2419" s="10">
        <v>33.479999999999997</v>
      </c>
      <c r="L2419" s="25" t="str">
        <f>IF(Orders!$K2419&lt;=50,"Low",IF(Orders!$K2419&gt;=200000,"High","Medium"))</f>
        <v>Low</v>
      </c>
    </row>
    <row r="2420" spans="1:12" x14ac:dyDescent="0.35">
      <c r="A2420" s="11">
        <v>4577</v>
      </c>
      <c r="B2420" s="13" t="s">
        <v>5499</v>
      </c>
      <c r="C2420" s="14">
        <v>43811</v>
      </c>
      <c r="D2420" s="14">
        <v>43817</v>
      </c>
      <c r="E2420" s="13" t="s">
        <v>19</v>
      </c>
      <c r="F2420" s="13" t="s">
        <v>5151</v>
      </c>
      <c r="G2420" s="15" t="str">
        <f>INDEX(Table12[[#This Row],[State]],MATCH(Orders!F2420,Table12[[#This Row],[Customer ID]],0))</f>
        <v>Michigan</v>
      </c>
      <c r="H2420" s="13" t="s">
        <v>5508</v>
      </c>
      <c r="I2420" s="15">
        <v>2</v>
      </c>
      <c r="J2420" s="13" t="s">
        <v>31</v>
      </c>
      <c r="K2420" s="16">
        <v>26.86</v>
      </c>
      <c r="L2420" s="24" t="str">
        <f>IF(Orders!$K2420&lt;=50,"Low",IF(Orders!$K2420&gt;=200000,"High","Medium"))</f>
        <v>Low</v>
      </c>
    </row>
    <row r="2421" spans="1:12" x14ac:dyDescent="0.35">
      <c r="A2421" s="12">
        <v>4035</v>
      </c>
      <c r="B2421" s="17" t="s">
        <v>5500</v>
      </c>
      <c r="C2421" s="18">
        <v>43811</v>
      </c>
      <c r="D2421" s="18">
        <v>43811</v>
      </c>
      <c r="E2421" s="17" t="s">
        <v>208</v>
      </c>
      <c r="F2421" s="17" t="s">
        <v>4706</v>
      </c>
      <c r="G2421" s="19" t="str">
        <f>INDEX(Table12[[#This Row],[State]],MATCH(Orders!F2421,Table12[[#This Row],[Customer ID]],0))</f>
        <v>Ohio</v>
      </c>
      <c r="H2421" s="17" t="s">
        <v>4901</v>
      </c>
      <c r="I2421" s="19">
        <v>3</v>
      </c>
      <c r="J2421" s="17" t="s">
        <v>36</v>
      </c>
      <c r="K2421" s="10">
        <v>18693</v>
      </c>
      <c r="L2421" s="25" t="str">
        <f>IF(Orders!$K2421&lt;=50,"Low",IF(Orders!$K2421&gt;=200000,"High","Medium"))</f>
        <v>Medium</v>
      </c>
    </row>
    <row r="2422" spans="1:12" x14ac:dyDescent="0.35">
      <c r="A2422" s="11">
        <v>4576</v>
      </c>
      <c r="B2422" s="13" t="s">
        <v>5499</v>
      </c>
      <c r="C2422" s="14">
        <v>43811</v>
      </c>
      <c r="D2422" s="14">
        <v>43817</v>
      </c>
      <c r="E2422" s="13" t="s">
        <v>19</v>
      </c>
      <c r="F2422" s="13" t="s">
        <v>5151</v>
      </c>
      <c r="G2422" s="15" t="str">
        <f>INDEX(Table12[[#This Row],[State]],MATCH(Orders!F2422,Table12[[#This Row],[Customer ID]],0))</f>
        <v>Michigan</v>
      </c>
      <c r="H2422" s="13" t="s">
        <v>2350</v>
      </c>
      <c r="I2422" s="15">
        <v>5</v>
      </c>
      <c r="J2422" s="13" t="s">
        <v>70</v>
      </c>
      <c r="K2422" s="16">
        <v>13.9</v>
      </c>
      <c r="L2422" s="24" t="str">
        <f>IF(Orders!$K2422&lt;=50,"Low",IF(Orders!$K2422&gt;=200000,"High","Medium"))</f>
        <v>Low</v>
      </c>
    </row>
    <row r="2423" spans="1:12" x14ac:dyDescent="0.35">
      <c r="A2423" s="12">
        <v>9941</v>
      </c>
      <c r="B2423" s="17" t="s">
        <v>5505</v>
      </c>
      <c r="C2423" s="18">
        <v>43811</v>
      </c>
      <c r="D2423" s="18">
        <v>43816</v>
      </c>
      <c r="E2423" s="17" t="s">
        <v>19</v>
      </c>
      <c r="F2423" s="17" t="s">
        <v>449</v>
      </c>
      <c r="G2423" s="19" t="str">
        <f>INDEX(Table12[[#This Row],[State]],MATCH(Orders!F2423,Table12[[#This Row],[Customer ID]],0))</f>
        <v>New York</v>
      </c>
      <c r="H2423" s="17" t="s">
        <v>1995</v>
      </c>
      <c r="I2423" s="19">
        <v>7</v>
      </c>
      <c r="J2423" s="17" t="s">
        <v>36</v>
      </c>
      <c r="K2423" s="10">
        <v>11.2</v>
      </c>
      <c r="L2423" s="25" t="str">
        <f>IF(Orders!$K2423&lt;=50,"Low",IF(Orders!$K2423&gt;=200000,"High","Medium"))</f>
        <v>Low</v>
      </c>
    </row>
    <row r="2424" spans="1:12" x14ac:dyDescent="0.35">
      <c r="A2424" s="11">
        <v>943</v>
      </c>
      <c r="B2424" s="13" t="s">
        <v>5510</v>
      </c>
      <c r="C2424" s="14">
        <v>43812</v>
      </c>
      <c r="D2424" s="14">
        <v>43819</v>
      </c>
      <c r="E2424" s="13" t="s">
        <v>19</v>
      </c>
      <c r="F2424" s="13" t="s">
        <v>817</v>
      </c>
      <c r="G2424" s="15" t="str">
        <f>INDEX(Table12[[#This Row],[State]],MATCH(Orders!F2424,Table12[[#This Row],[Customer ID]],0))</f>
        <v>California</v>
      </c>
      <c r="H2424" s="13" t="s">
        <v>5512</v>
      </c>
      <c r="I2424" s="15">
        <v>4</v>
      </c>
      <c r="J2424" s="13" t="s">
        <v>36</v>
      </c>
      <c r="K2424" s="16">
        <v>1114272</v>
      </c>
      <c r="L2424" s="24" t="str">
        <f>IF(Orders!$K2424&lt;=50,"Low",IF(Orders!$K2424&gt;=200000,"High","Medium"))</f>
        <v>High</v>
      </c>
    </row>
    <row r="2425" spans="1:12" x14ac:dyDescent="0.35">
      <c r="A2425" s="12">
        <v>456</v>
      </c>
      <c r="B2425" s="17" t="s">
        <v>5514</v>
      </c>
      <c r="C2425" s="18">
        <v>43812</v>
      </c>
      <c r="D2425" s="18">
        <v>43816</v>
      </c>
      <c r="E2425" s="17" t="s">
        <v>19</v>
      </c>
      <c r="F2425" s="17" t="s">
        <v>3274</v>
      </c>
      <c r="G2425" s="19" t="str">
        <f>INDEX(Table12[[#This Row],[State]],MATCH(Orders!F2425,Table12[[#This Row],[Customer ID]],0))</f>
        <v>Oklahoma</v>
      </c>
      <c r="H2425" s="17" t="s">
        <v>5515</v>
      </c>
      <c r="I2425" s="19">
        <v>4</v>
      </c>
      <c r="J2425" s="17" t="s">
        <v>36</v>
      </c>
      <c r="K2425" s="10">
        <v>63.88</v>
      </c>
      <c r="L2425" s="25" t="str">
        <f>IF(Orders!$K2425&lt;=50,"Low",IF(Orders!$K2425&gt;=200000,"High","Medium"))</f>
        <v>Medium</v>
      </c>
    </row>
    <row r="2426" spans="1:12" x14ac:dyDescent="0.35">
      <c r="A2426" s="11">
        <v>3687</v>
      </c>
      <c r="B2426" s="13" t="s">
        <v>5517</v>
      </c>
      <c r="C2426" s="14">
        <v>43812</v>
      </c>
      <c r="D2426" s="14">
        <v>43818</v>
      </c>
      <c r="E2426" s="13" t="s">
        <v>19</v>
      </c>
      <c r="F2426" s="13" t="s">
        <v>3877</v>
      </c>
      <c r="G2426" s="15" t="str">
        <f>INDEX(Table12[[#This Row],[State]],MATCH(Orders!F2426,Table12[[#This Row],[Customer ID]],0))</f>
        <v>California</v>
      </c>
      <c r="H2426" s="13" t="s">
        <v>5518</v>
      </c>
      <c r="I2426" s="15">
        <v>3</v>
      </c>
      <c r="J2426" s="13" t="s">
        <v>70</v>
      </c>
      <c r="K2426" s="16">
        <v>9.84</v>
      </c>
      <c r="L2426" s="24" t="str">
        <f>IF(Orders!$K2426&lt;=50,"Low",IF(Orders!$K2426&gt;=200000,"High","Medium"))</f>
        <v>Low</v>
      </c>
    </row>
    <row r="2427" spans="1:12" x14ac:dyDescent="0.35">
      <c r="A2427" s="12">
        <v>942</v>
      </c>
      <c r="B2427" s="17" t="s">
        <v>5510</v>
      </c>
      <c r="C2427" s="18">
        <v>43812</v>
      </c>
      <c r="D2427" s="18">
        <v>43819</v>
      </c>
      <c r="E2427" s="17" t="s">
        <v>19</v>
      </c>
      <c r="F2427" s="17" t="s">
        <v>817</v>
      </c>
      <c r="G2427" s="19" t="str">
        <f>INDEX(Table12[[#This Row],[State]],MATCH(Orders!F2427,Table12[[#This Row],[Customer ID]],0))</f>
        <v>California</v>
      </c>
      <c r="H2427" s="17" t="s">
        <v>5520</v>
      </c>
      <c r="I2427" s="19">
        <v>2</v>
      </c>
      <c r="J2427" s="17" t="s">
        <v>70</v>
      </c>
      <c r="K2427" s="10">
        <v>6096</v>
      </c>
      <c r="L2427" s="25" t="str">
        <f>IF(Orders!$K2427&lt;=50,"Low",IF(Orders!$K2427&gt;=200000,"High","Medium"))</f>
        <v>Medium</v>
      </c>
    </row>
    <row r="2428" spans="1:12" x14ac:dyDescent="0.35">
      <c r="A2428" s="11">
        <v>6395</v>
      </c>
      <c r="B2428" s="13" t="s">
        <v>5522</v>
      </c>
      <c r="C2428" s="14">
        <v>43813</v>
      </c>
      <c r="D2428" s="14">
        <v>43818</v>
      </c>
      <c r="E2428" s="13" t="s">
        <v>19</v>
      </c>
      <c r="F2428" s="13" t="s">
        <v>1586</v>
      </c>
      <c r="G2428" s="15" t="str">
        <f>INDEX(Table12[[#This Row],[State]],MATCH(Orders!F2428,Table12[[#This Row],[Customer ID]],0))</f>
        <v>New York</v>
      </c>
      <c r="H2428" s="13" t="s">
        <v>2059</v>
      </c>
      <c r="I2428" s="15">
        <v>4</v>
      </c>
      <c r="J2428" s="13" t="s">
        <v>36</v>
      </c>
      <c r="K2428" s="16">
        <v>396.92</v>
      </c>
      <c r="L2428" s="24" t="str">
        <f>IF(Orders!$K2428&lt;=50,"Low",IF(Orders!$K2428&gt;=200000,"High","Medium"))</f>
        <v>Medium</v>
      </c>
    </row>
    <row r="2429" spans="1:12" x14ac:dyDescent="0.35">
      <c r="A2429" s="12">
        <v>7942</v>
      </c>
      <c r="B2429" s="17" t="s">
        <v>5523</v>
      </c>
      <c r="C2429" s="18">
        <v>43813</v>
      </c>
      <c r="D2429" s="18">
        <v>43816</v>
      </c>
      <c r="E2429" s="17" t="s">
        <v>38</v>
      </c>
      <c r="F2429" s="17" t="s">
        <v>1226</v>
      </c>
      <c r="G2429" s="19" t="str">
        <f>INDEX(Table12[[#This Row],[State]],MATCH(Orders!F2429,Table12[[#This Row],[Customer ID]],0))</f>
        <v>California</v>
      </c>
      <c r="H2429" s="17" t="s">
        <v>3945</v>
      </c>
      <c r="I2429" s="19">
        <v>10</v>
      </c>
      <c r="J2429" s="17" t="s">
        <v>31</v>
      </c>
      <c r="K2429" s="10">
        <v>134.80000000000001</v>
      </c>
      <c r="L2429" s="25" t="str">
        <f>IF(Orders!$K2429&lt;=50,"Low",IF(Orders!$K2429&gt;=200000,"High","Medium"))</f>
        <v>Medium</v>
      </c>
    </row>
    <row r="2430" spans="1:12" x14ac:dyDescent="0.35">
      <c r="A2430" s="11">
        <v>3469</v>
      </c>
      <c r="B2430" s="13" t="s">
        <v>5524</v>
      </c>
      <c r="C2430" s="14">
        <v>43813</v>
      </c>
      <c r="D2430" s="14">
        <v>43818</v>
      </c>
      <c r="E2430" s="13" t="s">
        <v>19</v>
      </c>
      <c r="F2430" s="13" t="s">
        <v>4854</v>
      </c>
      <c r="G2430" s="15" t="str">
        <f>INDEX(Table12[[#This Row],[State]],MATCH(Orders!F2430,Table12[[#This Row],[Customer ID]],0))</f>
        <v>Mississippi</v>
      </c>
      <c r="H2430" s="13" t="s">
        <v>5302</v>
      </c>
      <c r="I2430" s="15">
        <v>6</v>
      </c>
      <c r="J2430" s="13" t="s">
        <v>36</v>
      </c>
      <c r="K2430" s="16">
        <v>133.38</v>
      </c>
      <c r="L2430" s="24" t="str">
        <f>IF(Orders!$K2430&lt;=50,"Low",IF(Orders!$K2430&gt;=200000,"High","Medium"))</f>
        <v>Medium</v>
      </c>
    </row>
    <row r="2431" spans="1:12" x14ac:dyDescent="0.35">
      <c r="A2431" s="12">
        <v>7941</v>
      </c>
      <c r="B2431" s="17" t="s">
        <v>5523</v>
      </c>
      <c r="C2431" s="18">
        <v>43813</v>
      </c>
      <c r="D2431" s="18">
        <v>43816</v>
      </c>
      <c r="E2431" s="17" t="s">
        <v>38</v>
      </c>
      <c r="F2431" s="17" t="s">
        <v>1226</v>
      </c>
      <c r="G2431" s="19" t="str">
        <f>INDEX(Table12[[#This Row],[State]],MATCH(Orders!F2431,Table12[[#This Row],[Customer ID]],0))</f>
        <v>California</v>
      </c>
      <c r="H2431" s="17" t="s">
        <v>2808</v>
      </c>
      <c r="I2431" s="19">
        <v>2</v>
      </c>
      <c r="J2431" s="17" t="s">
        <v>70</v>
      </c>
      <c r="K2431" s="10">
        <v>81424</v>
      </c>
      <c r="L2431" s="25" t="str">
        <f>IF(Orders!$K2431&lt;=50,"Low",IF(Orders!$K2431&gt;=200000,"High","Medium"))</f>
        <v>Medium</v>
      </c>
    </row>
    <row r="2432" spans="1:12" x14ac:dyDescent="0.35">
      <c r="A2432" s="11">
        <v>6397</v>
      </c>
      <c r="B2432" s="13" t="s">
        <v>5522</v>
      </c>
      <c r="C2432" s="14">
        <v>43813</v>
      </c>
      <c r="D2432" s="14">
        <v>43818</v>
      </c>
      <c r="E2432" s="13" t="s">
        <v>19</v>
      </c>
      <c r="F2432" s="13" t="s">
        <v>1586</v>
      </c>
      <c r="G2432" s="15" t="str">
        <f>INDEX(Table12[[#This Row],[State]],MATCH(Orders!F2432,Table12[[#This Row],[Customer ID]],0))</f>
        <v>New York</v>
      </c>
      <c r="H2432" s="13" t="s">
        <v>2134</v>
      </c>
      <c r="I2432" s="15">
        <v>2</v>
      </c>
      <c r="J2432" s="13" t="s">
        <v>70</v>
      </c>
      <c r="K2432" s="16">
        <v>23.12</v>
      </c>
      <c r="L2432" s="24" t="str">
        <f>IF(Orders!$K2432&lt;=50,"Low",IF(Orders!$K2432&gt;=200000,"High","Medium"))</f>
        <v>Low</v>
      </c>
    </row>
    <row r="2433" spans="1:12" x14ac:dyDescent="0.35">
      <c r="A2433" s="12">
        <v>6394</v>
      </c>
      <c r="B2433" s="17" t="s">
        <v>5522</v>
      </c>
      <c r="C2433" s="18">
        <v>43813</v>
      </c>
      <c r="D2433" s="18">
        <v>43818</v>
      </c>
      <c r="E2433" s="17" t="s">
        <v>19</v>
      </c>
      <c r="F2433" s="17" t="s">
        <v>1586</v>
      </c>
      <c r="G2433" s="19" t="str">
        <f>INDEX(Table12[[#This Row],[State]],MATCH(Orders!F2433,Table12[[#This Row],[Customer ID]],0))</f>
        <v>New York</v>
      </c>
      <c r="H2433" s="17" t="s">
        <v>4770</v>
      </c>
      <c r="I2433" s="19">
        <v>6</v>
      </c>
      <c r="J2433" s="17" t="s">
        <v>36</v>
      </c>
      <c r="K2433" s="10">
        <v>21.48</v>
      </c>
      <c r="L2433" s="25" t="str">
        <f>IF(Orders!$K2433&lt;=50,"Low",IF(Orders!$K2433&gt;=200000,"High","Medium"))</f>
        <v>Low</v>
      </c>
    </row>
    <row r="2434" spans="1:12" x14ac:dyDescent="0.35">
      <c r="A2434" s="11">
        <v>6396</v>
      </c>
      <c r="B2434" s="13" t="s">
        <v>5522</v>
      </c>
      <c r="C2434" s="14">
        <v>43813</v>
      </c>
      <c r="D2434" s="14">
        <v>43818</v>
      </c>
      <c r="E2434" s="13" t="s">
        <v>19</v>
      </c>
      <c r="F2434" s="13" t="s">
        <v>1586</v>
      </c>
      <c r="G2434" s="15" t="str">
        <f>INDEX(Table12[[#This Row],[State]],MATCH(Orders!F2434,Table12[[#This Row],[Customer ID]],0))</f>
        <v>New York</v>
      </c>
      <c r="H2434" s="13" t="s">
        <v>4332</v>
      </c>
      <c r="I2434" s="15">
        <v>1</v>
      </c>
      <c r="J2434" s="13" t="s">
        <v>70</v>
      </c>
      <c r="K2434" s="16">
        <v>17.149999999999999</v>
      </c>
      <c r="L2434" s="24" t="str">
        <f>IF(Orders!$K2434&lt;=50,"Low",IF(Orders!$K2434&gt;=200000,"High","Medium"))</f>
        <v>Low</v>
      </c>
    </row>
    <row r="2435" spans="1:12" x14ac:dyDescent="0.35">
      <c r="A2435" s="12">
        <v>6392</v>
      </c>
      <c r="B2435" s="17" t="s">
        <v>5522</v>
      </c>
      <c r="C2435" s="18">
        <v>43813</v>
      </c>
      <c r="D2435" s="18">
        <v>43818</v>
      </c>
      <c r="E2435" s="17" t="s">
        <v>19</v>
      </c>
      <c r="F2435" s="17" t="s">
        <v>1586</v>
      </c>
      <c r="G2435" s="19" t="str">
        <f>INDEX(Table12[[#This Row],[State]],MATCH(Orders!F2435,Table12[[#This Row],[Customer ID]],0))</f>
        <v>New York</v>
      </c>
      <c r="H2435" s="17" t="s">
        <v>3119</v>
      </c>
      <c r="I2435" s="19">
        <v>2</v>
      </c>
      <c r="J2435" s="17" t="s">
        <v>31</v>
      </c>
      <c r="K2435" s="10">
        <v>14.62</v>
      </c>
      <c r="L2435" s="25" t="str">
        <f>IF(Orders!$K2435&lt;=50,"Low",IF(Orders!$K2435&gt;=200000,"High","Medium"))</f>
        <v>Low</v>
      </c>
    </row>
    <row r="2436" spans="1:12" x14ac:dyDescent="0.35">
      <c r="A2436" s="11">
        <v>6393</v>
      </c>
      <c r="B2436" s="13" t="s">
        <v>5522</v>
      </c>
      <c r="C2436" s="14">
        <v>43813</v>
      </c>
      <c r="D2436" s="14">
        <v>43818</v>
      </c>
      <c r="E2436" s="13" t="s">
        <v>19</v>
      </c>
      <c r="F2436" s="13" t="s">
        <v>1586</v>
      </c>
      <c r="G2436" s="15" t="str">
        <f>INDEX(Table12[[#This Row],[State]],MATCH(Orders!F2436,Table12[[#This Row],[Customer ID]],0))</f>
        <v>New York</v>
      </c>
      <c r="H2436" s="13" t="s">
        <v>5525</v>
      </c>
      <c r="I2436" s="15">
        <v>2</v>
      </c>
      <c r="J2436" s="13" t="s">
        <v>70</v>
      </c>
      <c r="K2436" s="16">
        <v>5.76</v>
      </c>
      <c r="L2436" s="24" t="str">
        <f>IF(Orders!$K2436&lt;=50,"Low",IF(Orders!$K2436&gt;=200000,"High","Medium"))</f>
        <v>Low</v>
      </c>
    </row>
    <row r="2437" spans="1:12" x14ac:dyDescent="0.35">
      <c r="A2437" s="12">
        <v>722</v>
      </c>
      <c r="B2437" s="17" t="s">
        <v>5527</v>
      </c>
      <c r="C2437" s="18">
        <v>43814</v>
      </c>
      <c r="D2437" s="18">
        <v>43818</v>
      </c>
      <c r="E2437" s="17" t="s">
        <v>19</v>
      </c>
      <c r="F2437" s="17" t="s">
        <v>4489</v>
      </c>
      <c r="G2437" s="19" t="str">
        <f>INDEX(Table12[[#This Row],[State]],MATCH(Orders!F2437,Table12[[#This Row],[Customer ID]],0))</f>
        <v>Michigan</v>
      </c>
      <c r="H2437" s="17" t="s">
        <v>5528</v>
      </c>
      <c r="I2437" s="19">
        <v>3</v>
      </c>
      <c r="J2437" s="17" t="s">
        <v>31</v>
      </c>
      <c r="K2437" s="10">
        <v>1652.94</v>
      </c>
      <c r="L2437" s="25" t="str">
        <f>IF(Orders!$K2437&lt;=50,"Low",IF(Orders!$K2437&gt;=200000,"High","Medium"))</f>
        <v>Medium</v>
      </c>
    </row>
    <row r="2438" spans="1:12" x14ac:dyDescent="0.35">
      <c r="A2438" s="11">
        <v>6647</v>
      </c>
      <c r="B2438" s="13" t="s">
        <v>5530</v>
      </c>
      <c r="C2438" s="14">
        <v>43814</v>
      </c>
      <c r="D2438" s="14">
        <v>43820</v>
      </c>
      <c r="E2438" s="13" t="s">
        <v>19</v>
      </c>
      <c r="F2438" s="13" t="s">
        <v>5389</v>
      </c>
      <c r="G2438" s="15" t="str">
        <f>INDEX(Table12[[#This Row],[State]],MATCH(Orders!F2438,Table12[[#This Row],[Customer ID]],0))</f>
        <v>Oregon</v>
      </c>
      <c r="H2438" s="13" t="s">
        <v>2570</v>
      </c>
      <c r="I2438" s="15">
        <v>3</v>
      </c>
      <c r="J2438" s="13" t="s">
        <v>70</v>
      </c>
      <c r="K2438" s="16">
        <v>564195</v>
      </c>
      <c r="L2438" s="24" t="str">
        <f>IF(Orders!$K2438&lt;=50,"Low",IF(Orders!$K2438&gt;=200000,"High","Medium"))</f>
        <v>High</v>
      </c>
    </row>
    <row r="2439" spans="1:12" x14ac:dyDescent="0.35">
      <c r="A2439" s="12">
        <v>723</v>
      </c>
      <c r="B2439" s="17" t="s">
        <v>5527</v>
      </c>
      <c r="C2439" s="18">
        <v>43814</v>
      </c>
      <c r="D2439" s="18">
        <v>43818</v>
      </c>
      <c r="E2439" s="17" t="s">
        <v>19</v>
      </c>
      <c r="F2439" s="17" t="s">
        <v>4489</v>
      </c>
      <c r="G2439" s="19" t="str">
        <f>INDEX(Table12[[#This Row],[State]],MATCH(Orders!F2439,Table12[[#This Row],[Customer ID]],0))</f>
        <v>Michigan</v>
      </c>
      <c r="H2439" s="17" t="s">
        <v>659</v>
      </c>
      <c r="I2439" s="19">
        <v>3</v>
      </c>
      <c r="J2439" s="17" t="s">
        <v>70</v>
      </c>
      <c r="K2439" s="10">
        <v>296.37</v>
      </c>
      <c r="L2439" s="25" t="str">
        <f>IF(Orders!$K2439&lt;=50,"Low",IF(Orders!$K2439&gt;=200000,"High","Medium"))</f>
        <v>Medium</v>
      </c>
    </row>
    <row r="2440" spans="1:12" x14ac:dyDescent="0.35">
      <c r="A2440" s="11">
        <v>6648</v>
      </c>
      <c r="B2440" s="13" t="s">
        <v>5530</v>
      </c>
      <c r="C2440" s="14">
        <v>43814</v>
      </c>
      <c r="D2440" s="14">
        <v>43820</v>
      </c>
      <c r="E2440" s="13" t="s">
        <v>19</v>
      </c>
      <c r="F2440" s="13" t="s">
        <v>5389</v>
      </c>
      <c r="G2440" s="15" t="str">
        <f>INDEX(Table12[[#This Row],[State]],MATCH(Orders!F2440,Table12[[#This Row],[Customer ID]],0))</f>
        <v>Oregon</v>
      </c>
      <c r="H2440" s="13" t="s">
        <v>678</v>
      </c>
      <c r="I2440" s="15">
        <v>2</v>
      </c>
      <c r="J2440" s="13" t="s">
        <v>36</v>
      </c>
      <c r="K2440" s="16">
        <v>87168</v>
      </c>
      <c r="L2440" s="24" t="str">
        <f>IF(Orders!$K2440&lt;=50,"Low",IF(Orders!$K2440&gt;=200000,"High","Medium"))</f>
        <v>Medium</v>
      </c>
    </row>
    <row r="2441" spans="1:12" x14ac:dyDescent="0.35">
      <c r="A2441" s="12">
        <v>8263</v>
      </c>
      <c r="B2441" s="17" t="s">
        <v>5531</v>
      </c>
      <c r="C2441" s="18">
        <v>43814</v>
      </c>
      <c r="D2441" s="18">
        <v>43818</v>
      </c>
      <c r="E2441" s="17" t="s">
        <v>19</v>
      </c>
      <c r="F2441" s="17" t="s">
        <v>3589</v>
      </c>
      <c r="G2441" s="19" t="str">
        <f>INDEX(Table12[[#This Row],[State]],MATCH(Orders!F2441,Table12[[#This Row],[Customer ID]],0))</f>
        <v>Arkansas</v>
      </c>
      <c r="H2441" s="17" t="s">
        <v>5532</v>
      </c>
      <c r="I2441" s="19">
        <v>3</v>
      </c>
      <c r="J2441" s="17" t="s">
        <v>31</v>
      </c>
      <c r="K2441" s="10">
        <v>19.440000000000001</v>
      </c>
      <c r="L2441" s="25" t="str">
        <f>IF(Orders!$K2441&lt;=50,"Low",IF(Orders!$K2441&gt;=200000,"High","Medium"))</f>
        <v>Low</v>
      </c>
    </row>
    <row r="2442" spans="1:12" x14ac:dyDescent="0.35">
      <c r="A2442" s="11">
        <v>6378</v>
      </c>
      <c r="B2442" s="13" t="s">
        <v>5534</v>
      </c>
      <c r="C2442" s="14">
        <v>43814</v>
      </c>
      <c r="D2442" s="14">
        <v>43821</v>
      </c>
      <c r="E2442" s="13" t="s">
        <v>19</v>
      </c>
      <c r="F2442" s="13" t="s">
        <v>4283</v>
      </c>
      <c r="G2442" s="15" t="str">
        <f>INDEX(Table12[[#This Row],[State]],MATCH(Orders!F2442,Table12[[#This Row],[Customer ID]],0))</f>
        <v>California</v>
      </c>
      <c r="H2442" s="13" t="s">
        <v>2826</v>
      </c>
      <c r="I2442" s="15">
        <v>2</v>
      </c>
      <c r="J2442" s="13" t="s">
        <v>36</v>
      </c>
      <c r="K2442" s="16">
        <v>14.76</v>
      </c>
      <c r="L2442" s="24" t="str">
        <f>IF(Orders!$K2442&lt;=50,"Low",IF(Orders!$K2442&gt;=200000,"High","Medium"))</f>
        <v>Low</v>
      </c>
    </row>
    <row r="2443" spans="1:12" x14ac:dyDescent="0.35">
      <c r="A2443" s="12">
        <v>8047</v>
      </c>
      <c r="B2443" s="17" t="s">
        <v>5535</v>
      </c>
      <c r="C2443" s="18">
        <v>43814</v>
      </c>
      <c r="D2443" s="18">
        <v>43816</v>
      </c>
      <c r="E2443" s="17" t="s">
        <v>94</v>
      </c>
      <c r="F2443" s="17" t="s">
        <v>5536</v>
      </c>
      <c r="G2443" s="19" t="str">
        <f>INDEX(Table12[[#This Row],[State]],MATCH(Orders!F2443,Table12[[#This Row],[Customer ID]],0))</f>
        <v>Ohio</v>
      </c>
      <c r="H2443" s="17" t="s">
        <v>3323</v>
      </c>
      <c r="I2443" s="19">
        <v>3</v>
      </c>
      <c r="J2443" s="17" t="s">
        <v>70</v>
      </c>
      <c r="K2443" s="10">
        <v>2214</v>
      </c>
      <c r="L2443" s="25" t="str">
        <f>IF(Orders!$K2443&lt;=50,"Low",IF(Orders!$K2443&gt;=200000,"High","Medium"))</f>
        <v>Medium</v>
      </c>
    </row>
    <row r="2444" spans="1:12" x14ac:dyDescent="0.35">
      <c r="A2444" s="11">
        <v>6203</v>
      </c>
      <c r="B2444" s="13" t="s">
        <v>5539</v>
      </c>
      <c r="C2444" s="14">
        <v>43815</v>
      </c>
      <c r="D2444" s="14">
        <v>43822</v>
      </c>
      <c r="E2444" s="13" t="s">
        <v>19</v>
      </c>
      <c r="F2444" s="13" t="s">
        <v>1586</v>
      </c>
      <c r="G2444" s="15" t="str">
        <f>INDEX(Table12[[#This Row],[State]],MATCH(Orders!F2444,Table12[[#This Row],[Customer ID]],0))</f>
        <v>California</v>
      </c>
      <c r="H2444" s="13" t="s">
        <v>3255</v>
      </c>
      <c r="I2444" s="15">
        <v>5</v>
      </c>
      <c r="J2444" s="13" t="s">
        <v>70</v>
      </c>
      <c r="K2444" s="16">
        <v>563.91999999999996</v>
      </c>
      <c r="L2444" s="24" t="str">
        <f>IF(Orders!$K2444&lt;=50,"Low",IF(Orders!$K2444&gt;=200000,"High","Medium"))</f>
        <v>Medium</v>
      </c>
    </row>
    <row r="2445" spans="1:12" x14ac:dyDescent="0.35">
      <c r="A2445" s="12">
        <v>6720</v>
      </c>
      <c r="B2445" s="17" t="s">
        <v>5541</v>
      </c>
      <c r="C2445" s="18">
        <v>43815</v>
      </c>
      <c r="D2445" s="18">
        <v>43818</v>
      </c>
      <c r="E2445" s="17" t="s">
        <v>38</v>
      </c>
      <c r="F2445" s="17" t="s">
        <v>5542</v>
      </c>
      <c r="G2445" s="19" t="str">
        <f>INDEX(Table12[[#This Row],[State]],MATCH(Orders!F2445,Table12[[#This Row],[Customer ID]],0))</f>
        <v>North Carolina</v>
      </c>
      <c r="H2445" s="17" t="s">
        <v>2478</v>
      </c>
      <c r="I2445" s="19">
        <v>3</v>
      </c>
      <c r="J2445" s="17" t="s">
        <v>31</v>
      </c>
      <c r="K2445" s="10">
        <v>34944</v>
      </c>
      <c r="L2445" s="25" t="str">
        <f>IF(Orders!$K2445&lt;=50,"Low",IF(Orders!$K2445&gt;=200000,"High","Medium"))</f>
        <v>Medium</v>
      </c>
    </row>
    <row r="2446" spans="1:12" x14ac:dyDescent="0.35">
      <c r="A2446" s="11">
        <v>8685</v>
      </c>
      <c r="B2446" s="13" t="s">
        <v>5545</v>
      </c>
      <c r="C2446" s="14">
        <v>43815</v>
      </c>
      <c r="D2446" s="14">
        <v>43822</v>
      </c>
      <c r="E2446" s="13" t="s">
        <v>19</v>
      </c>
      <c r="F2446" s="13" t="s">
        <v>1693</v>
      </c>
      <c r="G2446" s="15" t="str">
        <f>INDEX(Table12[[#This Row],[State]],MATCH(Orders!F2446,Table12[[#This Row],[Customer ID]],0))</f>
        <v>California</v>
      </c>
      <c r="H2446" s="13" t="s">
        <v>5546</v>
      </c>
      <c r="I2446" s="15">
        <v>7</v>
      </c>
      <c r="J2446" s="13" t="s">
        <v>70</v>
      </c>
      <c r="K2446" s="16">
        <v>21.21</v>
      </c>
      <c r="L2446" s="24" t="str">
        <f>IF(Orders!$K2446&lt;=50,"Low",IF(Orders!$K2446&gt;=200000,"High","Medium"))</f>
        <v>Low</v>
      </c>
    </row>
    <row r="2447" spans="1:12" x14ac:dyDescent="0.35">
      <c r="A2447" s="12">
        <v>470</v>
      </c>
      <c r="B2447" s="17" t="s">
        <v>5548</v>
      </c>
      <c r="C2447" s="18">
        <v>43815</v>
      </c>
      <c r="D2447" s="18">
        <v>43819</v>
      </c>
      <c r="E2447" s="17" t="s">
        <v>94</v>
      </c>
      <c r="F2447" s="17" t="s">
        <v>759</v>
      </c>
      <c r="G2447" s="19" t="str">
        <f>INDEX(Table12[[#This Row],[State]],MATCH(Orders!F2447,Table12[[#This Row],[Customer ID]],0))</f>
        <v>Illinois</v>
      </c>
      <c r="H2447" s="17" t="s">
        <v>5549</v>
      </c>
      <c r="I2447" s="19">
        <v>3</v>
      </c>
      <c r="J2447" s="17" t="s">
        <v>36</v>
      </c>
      <c r="K2447" s="10">
        <v>4788</v>
      </c>
      <c r="L2447" s="25" t="str">
        <f>IF(Orders!$K2447&lt;=50,"Low",IF(Orders!$K2447&gt;=200000,"High","Medium"))</f>
        <v>Medium</v>
      </c>
    </row>
    <row r="2448" spans="1:12" x14ac:dyDescent="0.35">
      <c r="A2448" s="11">
        <v>1465</v>
      </c>
      <c r="B2448" s="13" t="s">
        <v>5551</v>
      </c>
      <c r="C2448" s="14">
        <v>43815</v>
      </c>
      <c r="D2448" s="14">
        <v>43818</v>
      </c>
      <c r="E2448" s="13" t="s">
        <v>38</v>
      </c>
      <c r="F2448" s="13" t="s">
        <v>4094</v>
      </c>
      <c r="G2448" s="15" t="str">
        <f>INDEX(Table12[[#This Row],[State]],MATCH(Orders!F2448,Table12[[#This Row],[Customer ID]],0))</f>
        <v>New York</v>
      </c>
      <c r="H2448" s="13" t="s">
        <v>5153</v>
      </c>
      <c r="I2448" s="15">
        <v>2</v>
      </c>
      <c r="J2448" s="13" t="s">
        <v>36</v>
      </c>
      <c r="K2448" s="16">
        <v>3.68</v>
      </c>
      <c r="L2448" s="24" t="str">
        <f>IF(Orders!$K2448&lt;=50,"Low",IF(Orders!$K2448&gt;=200000,"High","Medium"))</f>
        <v>Low</v>
      </c>
    </row>
    <row r="2449" spans="1:12" x14ac:dyDescent="0.35">
      <c r="A2449" s="12">
        <v>9040</v>
      </c>
      <c r="B2449" s="17" t="s">
        <v>5552</v>
      </c>
      <c r="C2449" s="18">
        <v>43816</v>
      </c>
      <c r="D2449" s="18">
        <v>43820</v>
      </c>
      <c r="E2449" s="17" t="s">
        <v>19</v>
      </c>
      <c r="F2449" s="17" t="s">
        <v>434</v>
      </c>
      <c r="G2449" s="19" t="str">
        <f>INDEX(Table12[[#This Row],[State]],MATCH(Orders!F2449,Table12[[#This Row],[Customer ID]],0))</f>
        <v>Michigan</v>
      </c>
      <c r="H2449" s="17" t="s">
        <v>3311</v>
      </c>
      <c r="I2449" s="19">
        <v>13</v>
      </c>
      <c r="J2449" s="17" t="s">
        <v>31</v>
      </c>
      <c r="K2449" s="10">
        <v>2892.74</v>
      </c>
      <c r="L2449" s="25" t="str">
        <f>IF(Orders!$K2449&lt;=50,"Low",IF(Orders!$K2449&gt;=200000,"High","Medium"))</f>
        <v>Medium</v>
      </c>
    </row>
    <row r="2450" spans="1:12" x14ac:dyDescent="0.35">
      <c r="A2450" s="11">
        <v>3771</v>
      </c>
      <c r="B2450" s="13" t="s">
        <v>5553</v>
      </c>
      <c r="C2450" s="14">
        <v>43816</v>
      </c>
      <c r="D2450" s="14">
        <v>43820</v>
      </c>
      <c r="E2450" s="13" t="s">
        <v>19</v>
      </c>
      <c r="F2450" s="13" t="s">
        <v>4608</v>
      </c>
      <c r="G2450" s="15" t="str">
        <f>INDEX(Table12[[#This Row],[State]],MATCH(Orders!F2450,Table12[[#This Row],[Customer ID]],0))</f>
        <v>California</v>
      </c>
      <c r="H2450" s="13" t="s">
        <v>392</v>
      </c>
      <c r="I2450" s="15">
        <v>6</v>
      </c>
      <c r="J2450" s="13" t="s">
        <v>36</v>
      </c>
      <c r="K2450" s="16">
        <v>1003.52</v>
      </c>
      <c r="L2450" s="24" t="str">
        <f>IF(Orders!$K2450&lt;=50,"Low",IF(Orders!$K2450&gt;=200000,"High","Medium"))</f>
        <v>Medium</v>
      </c>
    </row>
    <row r="2451" spans="1:12" x14ac:dyDescent="0.35">
      <c r="A2451" s="12">
        <v>8415</v>
      </c>
      <c r="B2451" s="17" t="s">
        <v>5554</v>
      </c>
      <c r="C2451" s="18">
        <v>43816</v>
      </c>
      <c r="D2451" s="18">
        <v>43820</v>
      </c>
      <c r="E2451" s="17" t="s">
        <v>19</v>
      </c>
      <c r="F2451" s="17" t="s">
        <v>2840</v>
      </c>
      <c r="G2451" s="19" t="str">
        <f>INDEX(Table12[[#This Row],[State]],MATCH(Orders!F2451,Table12[[#This Row],[Customer ID]],0))</f>
        <v>Texas</v>
      </c>
      <c r="H2451" s="17" t="s">
        <v>58</v>
      </c>
      <c r="I2451" s="19">
        <v>3</v>
      </c>
      <c r="J2451" s="17" t="s">
        <v>36</v>
      </c>
      <c r="K2451" s="10">
        <v>165.6</v>
      </c>
      <c r="L2451" s="25" t="str">
        <f>IF(Orders!$K2451&lt;=50,"Low",IF(Orders!$K2451&gt;=200000,"High","Medium"))</f>
        <v>Medium</v>
      </c>
    </row>
    <row r="2452" spans="1:12" x14ac:dyDescent="0.35">
      <c r="A2452" s="11">
        <v>8414</v>
      </c>
      <c r="B2452" s="13" t="s">
        <v>5554</v>
      </c>
      <c r="C2452" s="14">
        <v>43816</v>
      </c>
      <c r="D2452" s="14">
        <v>43820</v>
      </c>
      <c r="E2452" s="13" t="s">
        <v>19</v>
      </c>
      <c r="F2452" s="13" t="s">
        <v>2840</v>
      </c>
      <c r="G2452" s="15" t="str">
        <f>INDEX(Table12[[#This Row],[State]],MATCH(Orders!F2452,Table12[[#This Row],[Customer ID]],0))</f>
        <v>Texas</v>
      </c>
      <c r="H2452" s="13" t="s">
        <v>5555</v>
      </c>
      <c r="I2452" s="15">
        <v>10</v>
      </c>
      <c r="J2452" s="13" t="s">
        <v>70</v>
      </c>
      <c r="K2452" s="16">
        <v>51.84</v>
      </c>
      <c r="L2452" s="24" t="str">
        <f>IF(Orders!$K2452&lt;=50,"Low",IF(Orders!$K2452&gt;=200000,"High","Medium"))</f>
        <v>Medium</v>
      </c>
    </row>
    <row r="2453" spans="1:12" x14ac:dyDescent="0.35">
      <c r="A2453" s="12">
        <v>5912</v>
      </c>
      <c r="B2453" s="17" t="s">
        <v>5557</v>
      </c>
      <c r="C2453" s="18">
        <v>43816</v>
      </c>
      <c r="D2453" s="18">
        <v>43821</v>
      </c>
      <c r="E2453" s="17" t="s">
        <v>19</v>
      </c>
      <c r="F2453" s="17" t="s">
        <v>3298</v>
      </c>
      <c r="G2453" s="19" t="str">
        <f>INDEX(Table12[[#This Row],[State]],MATCH(Orders!F2453,Table12[[#This Row],[Customer ID]],0))</f>
        <v>Washington</v>
      </c>
      <c r="H2453" s="17" t="s">
        <v>3092</v>
      </c>
      <c r="I2453" s="19">
        <v>3</v>
      </c>
      <c r="J2453" s="17" t="s">
        <v>70</v>
      </c>
      <c r="K2453" s="10">
        <v>46.53</v>
      </c>
      <c r="L2453" s="25" t="str">
        <f>IF(Orders!$K2453&lt;=50,"Low",IF(Orders!$K2453&gt;=200000,"High","Medium"))</f>
        <v>Low</v>
      </c>
    </row>
    <row r="2454" spans="1:12" x14ac:dyDescent="0.35">
      <c r="A2454" s="11">
        <v>9016</v>
      </c>
      <c r="B2454" s="13" t="s">
        <v>5558</v>
      </c>
      <c r="C2454" s="14">
        <v>43816</v>
      </c>
      <c r="D2454" s="14">
        <v>43822</v>
      </c>
      <c r="E2454" s="13" t="s">
        <v>19</v>
      </c>
      <c r="F2454" s="13" t="s">
        <v>449</v>
      </c>
      <c r="G2454" s="15" t="str">
        <f>INDEX(Table12[[#This Row],[State]],MATCH(Orders!F2454,Table12[[#This Row],[Customer ID]],0))</f>
        <v>New Mexico</v>
      </c>
      <c r="H2454" s="13" t="s">
        <v>4837</v>
      </c>
      <c r="I2454" s="15">
        <v>2</v>
      </c>
      <c r="J2454" s="13" t="s">
        <v>31</v>
      </c>
      <c r="K2454" s="16">
        <v>13488</v>
      </c>
      <c r="L2454" s="24" t="str">
        <f>IF(Orders!$K2454&lt;=50,"Low",IF(Orders!$K2454&gt;=200000,"High","Medium"))</f>
        <v>Medium</v>
      </c>
    </row>
    <row r="2455" spans="1:12" x14ac:dyDescent="0.35">
      <c r="A2455" s="12">
        <v>9017</v>
      </c>
      <c r="B2455" s="17" t="s">
        <v>5558</v>
      </c>
      <c r="C2455" s="18">
        <v>43816</v>
      </c>
      <c r="D2455" s="18">
        <v>43822</v>
      </c>
      <c r="E2455" s="17" t="s">
        <v>19</v>
      </c>
      <c r="F2455" s="17" t="s">
        <v>449</v>
      </c>
      <c r="G2455" s="19" t="str">
        <f>INDEX(Table12[[#This Row],[State]],MATCH(Orders!F2455,Table12[[#This Row],[Customer ID]],0))</f>
        <v>New Mexico</v>
      </c>
      <c r="H2455" s="17" t="s">
        <v>3237</v>
      </c>
      <c r="I2455" s="19">
        <v>1</v>
      </c>
      <c r="J2455" s="17" t="s">
        <v>31</v>
      </c>
      <c r="K2455" s="10">
        <v>11416</v>
      </c>
      <c r="L2455" s="25" t="str">
        <f>IF(Orders!$K2455&lt;=50,"Low",IF(Orders!$K2455&gt;=200000,"High","Medium"))</f>
        <v>Medium</v>
      </c>
    </row>
    <row r="2456" spans="1:12" x14ac:dyDescent="0.35">
      <c r="A2456" s="11">
        <v>4861</v>
      </c>
      <c r="B2456" s="13" t="s">
        <v>5559</v>
      </c>
      <c r="C2456" s="14">
        <v>43817</v>
      </c>
      <c r="D2456" s="14">
        <v>43823</v>
      </c>
      <c r="E2456" s="13" t="s">
        <v>19</v>
      </c>
      <c r="F2456" s="13" t="s">
        <v>1730</v>
      </c>
      <c r="G2456" s="15" t="str">
        <f>INDEX(Table12[[#This Row],[State]],MATCH(Orders!F2456,Table12[[#This Row],[Customer ID]],0))</f>
        <v>New Jersey</v>
      </c>
      <c r="H2456" s="13" t="s">
        <v>5560</v>
      </c>
      <c r="I2456" s="15">
        <v>2</v>
      </c>
      <c r="J2456" s="13" t="s">
        <v>36</v>
      </c>
      <c r="K2456" s="16">
        <v>1793.98</v>
      </c>
      <c r="L2456" s="24" t="str">
        <f>IF(Orders!$K2456&lt;=50,"Low",IF(Orders!$K2456&gt;=200000,"High","Medium"))</f>
        <v>Medium</v>
      </c>
    </row>
    <row r="2457" spans="1:12" x14ac:dyDescent="0.35">
      <c r="A2457" s="12">
        <v>289</v>
      </c>
      <c r="B2457" s="17" t="s">
        <v>5562</v>
      </c>
      <c r="C2457" s="18">
        <v>43817</v>
      </c>
      <c r="D2457" s="18">
        <v>43819</v>
      </c>
      <c r="E2457" s="17" t="s">
        <v>94</v>
      </c>
      <c r="F2457" s="17" t="s">
        <v>5563</v>
      </c>
      <c r="G2457" s="19" t="str">
        <f>INDEX(Table12[[#This Row],[State]],MATCH(Orders!F2457,Table12[[#This Row],[Customer ID]],0))</f>
        <v>Florida</v>
      </c>
      <c r="H2457" s="17" t="s">
        <v>1364</v>
      </c>
      <c r="I2457" s="19">
        <v>5</v>
      </c>
      <c r="J2457" s="17" t="s">
        <v>36</v>
      </c>
      <c r="K2457" s="10">
        <v>961.48</v>
      </c>
      <c r="L2457" s="25" t="str">
        <f>IF(Orders!$K2457&lt;=50,"Low",IF(Orders!$K2457&gt;=200000,"High","Medium"))</f>
        <v>Medium</v>
      </c>
    </row>
    <row r="2458" spans="1:12" x14ac:dyDescent="0.35">
      <c r="A2458" s="11">
        <v>3505</v>
      </c>
      <c r="B2458" s="13" t="s">
        <v>5566</v>
      </c>
      <c r="C2458" s="14">
        <v>43817</v>
      </c>
      <c r="D2458" s="14">
        <v>43819</v>
      </c>
      <c r="E2458" s="13" t="s">
        <v>94</v>
      </c>
      <c r="F2458" s="13" t="s">
        <v>1562</v>
      </c>
      <c r="G2458" s="15" t="str">
        <f>INDEX(Table12[[#This Row],[State]],MATCH(Orders!F2458,Table12[[#This Row],[Customer ID]],0))</f>
        <v>New York</v>
      </c>
      <c r="H2458" s="13" t="s">
        <v>557</v>
      </c>
      <c r="I2458" s="15">
        <v>4</v>
      </c>
      <c r="J2458" s="13" t="s">
        <v>36</v>
      </c>
      <c r="K2458" s="16">
        <v>900.08</v>
      </c>
      <c r="L2458" s="24" t="str">
        <f>IF(Orders!$K2458&lt;=50,"Low",IF(Orders!$K2458&gt;=200000,"High","Medium"))</f>
        <v>Medium</v>
      </c>
    </row>
    <row r="2459" spans="1:12" x14ac:dyDescent="0.35">
      <c r="A2459" s="12">
        <v>5023</v>
      </c>
      <c r="B2459" s="17" t="s">
        <v>5567</v>
      </c>
      <c r="C2459" s="18">
        <v>43817</v>
      </c>
      <c r="D2459" s="18">
        <v>43823</v>
      </c>
      <c r="E2459" s="17" t="s">
        <v>19</v>
      </c>
      <c r="F2459" s="17" t="s">
        <v>4661</v>
      </c>
      <c r="G2459" s="19" t="str">
        <f>INDEX(Table12[[#This Row],[State]],MATCH(Orders!F2459,Table12[[#This Row],[Customer ID]],0))</f>
        <v>California</v>
      </c>
      <c r="H2459" s="17" t="s">
        <v>1201</v>
      </c>
      <c r="I2459" s="19">
        <v>3</v>
      </c>
      <c r="J2459" s="17" t="s">
        <v>31</v>
      </c>
      <c r="K2459" s="10">
        <v>772.47</v>
      </c>
      <c r="L2459" s="25" t="str">
        <f>IF(Orders!$K2459&lt;=50,"Low",IF(Orders!$K2459&gt;=200000,"High","Medium"))</f>
        <v>Medium</v>
      </c>
    </row>
    <row r="2460" spans="1:12" x14ac:dyDescent="0.35">
      <c r="A2460" s="11">
        <v>1317</v>
      </c>
      <c r="B2460" s="13" t="s">
        <v>5568</v>
      </c>
      <c r="C2460" s="14">
        <v>43817</v>
      </c>
      <c r="D2460" s="14">
        <v>43822</v>
      </c>
      <c r="E2460" s="13" t="s">
        <v>19</v>
      </c>
      <c r="F2460" s="13" t="s">
        <v>327</v>
      </c>
      <c r="G2460" s="15" t="str">
        <f>INDEX(Table12[[#This Row],[State]],MATCH(Orders!F2460,Table12[[#This Row],[Customer ID]],0))</f>
        <v>California</v>
      </c>
      <c r="H2460" s="13" t="s">
        <v>1702</v>
      </c>
      <c r="I2460" s="15">
        <v>5</v>
      </c>
      <c r="J2460" s="13" t="s">
        <v>70</v>
      </c>
      <c r="K2460" s="16">
        <v>579.29999999999995</v>
      </c>
      <c r="L2460" s="24" t="str">
        <f>IF(Orders!$K2460&lt;=50,"Low",IF(Orders!$K2460&gt;=200000,"High","Medium"))</f>
        <v>Medium</v>
      </c>
    </row>
    <row r="2461" spans="1:12" x14ac:dyDescent="0.35">
      <c r="A2461" s="12">
        <v>7579</v>
      </c>
      <c r="B2461" s="17" t="s">
        <v>5569</v>
      </c>
      <c r="C2461" s="18">
        <v>43817</v>
      </c>
      <c r="D2461" s="18">
        <v>43820</v>
      </c>
      <c r="E2461" s="17" t="s">
        <v>38</v>
      </c>
      <c r="F2461" s="17" t="s">
        <v>3989</v>
      </c>
      <c r="G2461" s="19" t="str">
        <f>INDEX(Table12[[#This Row],[State]],MATCH(Orders!F2461,Table12[[#This Row],[Customer ID]],0))</f>
        <v>Nebraska</v>
      </c>
      <c r="H2461" s="17" t="s">
        <v>4950</v>
      </c>
      <c r="I2461" s="19">
        <v>3</v>
      </c>
      <c r="J2461" s="17" t="s">
        <v>36</v>
      </c>
      <c r="K2461" s="10">
        <v>563.94000000000005</v>
      </c>
      <c r="L2461" s="25" t="str">
        <f>IF(Orders!$K2461&lt;=50,"Low",IF(Orders!$K2461&gt;=200000,"High","Medium"))</f>
        <v>Medium</v>
      </c>
    </row>
    <row r="2462" spans="1:12" x14ac:dyDescent="0.35">
      <c r="A2462" s="11">
        <v>5659</v>
      </c>
      <c r="B2462" s="13" t="s">
        <v>5570</v>
      </c>
      <c r="C2462" s="14">
        <v>43817</v>
      </c>
      <c r="D2462" s="14">
        <v>43820</v>
      </c>
      <c r="E2462" s="13" t="s">
        <v>38</v>
      </c>
      <c r="F2462" s="13" t="s">
        <v>2902</v>
      </c>
      <c r="G2462" s="15" t="str">
        <f>INDEX(Table12[[#This Row],[State]],MATCH(Orders!F2462,Table12[[#This Row],[Customer ID]],0))</f>
        <v>Oregon</v>
      </c>
      <c r="H2462" s="13" t="s">
        <v>3553</v>
      </c>
      <c r="I2462" s="15">
        <v>5</v>
      </c>
      <c r="J2462" s="13" t="s">
        <v>70</v>
      </c>
      <c r="K2462" s="16">
        <v>377.45</v>
      </c>
      <c r="L2462" s="24" t="str">
        <f>IF(Orders!$K2462&lt;=50,"Low",IF(Orders!$K2462&gt;=200000,"High","Medium"))</f>
        <v>Medium</v>
      </c>
    </row>
    <row r="2463" spans="1:12" x14ac:dyDescent="0.35">
      <c r="A2463" s="12">
        <v>287</v>
      </c>
      <c r="B2463" s="17" t="s">
        <v>5562</v>
      </c>
      <c r="C2463" s="18">
        <v>43817</v>
      </c>
      <c r="D2463" s="18">
        <v>43819</v>
      </c>
      <c r="E2463" s="17" t="s">
        <v>94</v>
      </c>
      <c r="F2463" s="17" t="s">
        <v>5563</v>
      </c>
      <c r="G2463" s="19" t="str">
        <f>INDEX(Table12[[#This Row],[State]],MATCH(Orders!F2463,Table12[[#This Row],[Customer ID]],0))</f>
        <v>Florida</v>
      </c>
      <c r="H2463" s="17" t="s">
        <v>5571</v>
      </c>
      <c r="I2463" s="19">
        <v>7</v>
      </c>
      <c r="J2463" s="17" t="s">
        <v>36</v>
      </c>
      <c r="K2463" s="10">
        <v>254058</v>
      </c>
      <c r="L2463" s="25" t="str">
        <f>IF(Orders!$K2463&lt;=50,"Low",IF(Orders!$K2463&gt;=200000,"High","Medium"))</f>
        <v>High</v>
      </c>
    </row>
    <row r="2464" spans="1:12" x14ac:dyDescent="0.35">
      <c r="A2464" s="11">
        <v>288</v>
      </c>
      <c r="B2464" s="13" t="s">
        <v>5562</v>
      </c>
      <c r="C2464" s="14">
        <v>43817</v>
      </c>
      <c r="D2464" s="14">
        <v>43819</v>
      </c>
      <c r="E2464" s="13" t="s">
        <v>94</v>
      </c>
      <c r="F2464" s="13" t="s">
        <v>5563</v>
      </c>
      <c r="G2464" s="15" t="str">
        <f>INDEX(Table12[[#This Row],[State]],MATCH(Orders!F2464,Table12[[#This Row],[Customer ID]],0))</f>
        <v>Florida</v>
      </c>
      <c r="H2464" s="13" t="s">
        <v>2391</v>
      </c>
      <c r="I2464" s="15">
        <v>2</v>
      </c>
      <c r="J2464" s="13" t="s">
        <v>36</v>
      </c>
      <c r="K2464" s="16">
        <v>194528</v>
      </c>
      <c r="L2464" s="24" t="str">
        <f>IF(Orders!$K2464&lt;=50,"Low",IF(Orders!$K2464&gt;=200000,"High","Medium"))</f>
        <v>Medium</v>
      </c>
    </row>
    <row r="2465" spans="1:12" x14ac:dyDescent="0.35">
      <c r="A2465" s="12">
        <v>1316</v>
      </c>
      <c r="B2465" s="17" t="s">
        <v>5568</v>
      </c>
      <c r="C2465" s="18">
        <v>43817</v>
      </c>
      <c r="D2465" s="18">
        <v>43822</v>
      </c>
      <c r="E2465" s="17" t="s">
        <v>19</v>
      </c>
      <c r="F2465" s="17" t="s">
        <v>327</v>
      </c>
      <c r="G2465" s="19" t="str">
        <f>INDEX(Table12[[#This Row],[State]],MATCH(Orders!F2465,Table12[[#This Row],[Customer ID]],0))</f>
        <v>California</v>
      </c>
      <c r="H2465" s="17" t="s">
        <v>5573</v>
      </c>
      <c r="I2465" s="19">
        <v>8</v>
      </c>
      <c r="J2465" s="17" t="s">
        <v>70</v>
      </c>
      <c r="K2465" s="10">
        <v>183.84</v>
      </c>
      <c r="L2465" s="25" t="str">
        <f>IF(Orders!$K2465&lt;=50,"Low",IF(Orders!$K2465&gt;=200000,"High","Medium"))</f>
        <v>Medium</v>
      </c>
    </row>
    <row r="2466" spans="1:12" x14ac:dyDescent="0.35">
      <c r="A2466" s="11">
        <v>5658</v>
      </c>
      <c r="B2466" s="13" t="s">
        <v>5570</v>
      </c>
      <c r="C2466" s="14">
        <v>43817</v>
      </c>
      <c r="D2466" s="14">
        <v>43820</v>
      </c>
      <c r="E2466" s="13" t="s">
        <v>38</v>
      </c>
      <c r="F2466" s="13" t="s">
        <v>2902</v>
      </c>
      <c r="G2466" s="15" t="str">
        <f>INDEX(Table12[[#This Row],[State]],MATCH(Orders!F2466,Table12[[#This Row],[Customer ID]],0))</f>
        <v>Oregon</v>
      </c>
      <c r="H2466" s="13" t="s">
        <v>1987</v>
      </c>
      <c r="I2466" s="15">
        <v>3</v>
      </c>
      <c r="J2466" s="13" t="s">
        <v>31</v>
      </c>
      <c r="K2466" s="16">
        <v>112776</v>
      </c>
      <c r="L2466" s="24" t="str">
        <f>IF(Orders!$K2466&lt;=50,"Low",IF(Orders!$K2466&gt;=200000,"High","Medium"))</f>
        <v>Medium</v>
      </c>
    </row>
    <row r="2467" spans="1:12" x14ac:dyDescent="0.35">
      <c r="A2467" s="12">
        <v>5022</v>
      </c>
      <c r="B2467" s="17" t="s">
        <v>5567</v>
      </c>
      <c r="C2467" s="18">
        <v>43817</v>
      </c>
      <c r="D2467" s="18">
        <v>43823</v>
      </c>
      <c r="E2467" s="17" t="s">
        <v>19</v>
      </c>
      <c r="F2467" s="17" t="s">
        <v>4661</v>
      </c>
      <c r="G2467" s="19" t="str">
        <f>INDEX(Table12[[#This Row],[State]],MATCH(Orders!F2467,Table12[[#This Row],[Customer ID]],0))</f>
        <v>California</v>
      </c>
      <c r="H2467" s="17" t="s">
        <v>1977</v>
      </c>
      <c r="I2467" s="19">
        <v>2</v>
      </c>
      <c r="J2467" s="17" t="s">
        <v>70</v>
      </c>
      <c r="K2467" s="10">
        <v>72.64</v>
      </c>
      <c r="L2467" s="25" t="str">
        <f>IF(Orders!$K2467&lt;=50,"Low",IF(Orders!$K2467&gt;=200000,"High","Medium"))</f>
        <v>Medium</v>
      </c>
    </row>
    <row r="2468" spans="1:12" x14ac:dyDescent="0.35">
      <c r="A2468" s="11">
        <v>8908</v>
      </c>
      <c r="B2468" s="13" t="s">
        <v>5575</v>
      </c>
      <c r="C2468" s="14">
        <v>43817</v>
      </c>
      <c r="D2468" s="14">
        <v>43819</v>
      </c>
      <c r="E2468" s="13" t="s">
        <v>38</v>
      </c>
      <c r="F2468" s="13" t="s">
        <v>5576</v>
      </c>
      <c r="G2468" s="15" t="str">
        <f>INDEX(Table12[[#This Row],[State]],MATCH(Orders!F2468,Table12[[#This Row],[Customer ID]],0))</f>
        <v>California</v>
      </c>
      <c r="H2468" s="13" t="s">
        <v>2003</v>
      </c>
      <c r="I2468" s="15">
        <v>7</v>
      </c>
      <c r="J2468" s="13" t="s">
        <v>36</v>
      </c>
      <c r="K2468" s="16">
        <v>66976</v>
      </c>
      <c r="L2468" s="24" t="str">
        <f>IF(Orders!$K2468&lt;=50,"Low",IF(Orders!$K2468&gt;=200000,"High","Medium"))</f>
        <v>Medium</v>
      </c>
    </row>
    <row r="2469" spans="1:12" x14ac:dyDescent="0.35">
      <c r="A2469" s="12">
        <v>5655</v>
      </c>
      <c r="B2469" s="17" t="s">
        <v>5570</v>
      </c>
      <c r="C2469" s="18">
        <v>43817</v>
      </c>
      <c r="D2469" s="18">
        <v>43820</v>
      </c>
      <c r="E2469" s="17" t="s">
        <v>38</v>
      </c>
      <c r="F2469" s="17" t="s">
        <v>2902</v>
      </c>
      <c r="G2469" s="19" t="str">
        <f>INDEX(Table12[[#This Row],[State]],MATCH(Orders!F2469,Table12[[#This Row],[Customer ID]],0))</f>
        <v>Oregon</v>
      </c>
      <c r="H2469" s="17" t="s">
        <v>1858</v>
      </c>
      <c r="I2469" s="19">
        <v>4</v>
      </c>
      <c r="J2469" s="17" t="s">
        <v>36</v>
      </c>
      <c r="K2469" s="10">
        <v>45.24</v>
      </c>
      <c r="L2469" s="25" t="str">
        <f>IF(Orders!$K2469&lt;=50,"Low",IF(Orders!$K2469&gt;=200000,"High","Medium"))</f>
        <v>Low</v>
      </c>
    </row>
    <row r="2470" spans="1:12" x14ac:dyDescent="0.35">
      <c r="A2470" s="11">
        <v>5024</v>
      </c>
      <c r="B2470" s="13" t="s">
        <v>5567</v>
      </c>
      <c r="C2470" s="14">
        <v>43817</v>
      </c>
      <c r="D2470" s="14">
        <v>43823</v>
      </c>
      <c r="E2470" s="13" t="s">
        <v>19</v>
      </c>
      <c r="F2470" s="13" t="s">
        <v>4661</v>
      </c>
      <c r="G2470" s="15" t="str">
        <f>INDEX(Table12[[#This Row],[State]],MATCH(Orders!F2470,Table12[[#This Row],[Customer ID]],0))</f>
        <v>California</v>
      </c>
      <c r="H2470" s="13" t="s">
        <v>1228</v>
      </c>
      <c r="I2470" s="15">
        <v>4</v>
      </c>
      <c r="J2470" s="13" t="s">
        <v>36</v>
      </c>
      <c r="K2470" s="16">
        <v>39.92</v>
      </c>
      <c r="L2470" s="24" t="str">
        <f>IF(Orders!$K2470&lt;=50,"Low",IF(Orders!$K2470&gt;=200000,"High","Medium"))</f>
        <v>Low</v>
      </c>
    </row>
    <row r="2471" spans="1:12" x14ac:dyDescent="0.35">
      <c r="A2471" s="12">
        <v>1315</v>
      </c>
      <c r="B2471" s="17" t="s">
        <v>5568</v>
      </c>
      <c r="C2471" s="18">
        <v>43817</v>
      </c>
      <c r="D2471" s="18">
        <v>43822</v>
      </c>
      <c r="E2471" s="17" t="s">
        <v>19</v>
      </c>
      <c r="F2471" s="17" t="s">
        <v>327</v>
      </c>
      <c r="G2471" s="19" t="str">
        <f>INDEX(Table12[[#This Row],[State]],MATCH(Orders!F2471,Table12[[#This Row],[Customer ID]],0))</f>
        <v>California</v>
      </c>
      <c r="H2471" s="17" t="s">
        <v>4650</v>
      </c>
      <c r="I2471" s="19">
        <v>6</v>
      </c>
      <c r="J2471" s="17" t="s">
        <v>31</v>
      </c>
      <c r="K2471" s="10">
        <v>38.880000000000003</v>
      </c>
      <c r="L2471" s="25" t="str">
        <f>IF(Orders!$K2471&lt;=50,"Low",IF(Orders!$K2471&gt;=200000,"High","Medium"))</f>
        <v>Low</v>
      </c>
    </row>
    <row r="2472" spans="1:12" x14ac:dyDescent="0.35">
      <c r="A2472" s="11">
        <v>5661</v>
      </c>
      <c r="B2472" s="13" t="s">
        <v>5570</v>
      </c>
      <c r="C2472" s="14">
        <v>43817</v>
      </c>
      <c r="D2472" s="14">
        <v>43820</v>
      </c>
      <c r="E2472" s="13" t="s">
        <v>38</v>
      </c>
      <c r="F2472" s="13" t="s">
        <v>2902</v>
      </c>
      <c r="G2472" s="15" t="str">
        <f>INDEX(Table12[[#This Row],[State]],MATCH(Orders!F2472,Table12[[#This Row],[Customer ID]],0))</f>
        <v>Oregon</v>
      </c>
      <c r="H2472" s="13" t="s">
        <v>2791</v>
      </c>
      <c r="I2472" s="15">
        <v>3</v>
      </c>
      <c r="J2472" s="13" t="s">
        <v>36</v>
      </c>
      <c r="K2472" s="16">
        <v>28.68</v>
      </c>
      <c r="L2472" s="24" t="str">
        <f>IF(Orders!$K2472&lt;=50,"Low",IF(Orders!$K2472&gt;=200000,"High","Medium"))</f>
        <v>Low</v>
      </c>
    </row>
    <row r="2473" spans="1:12" x14ac:dyDescent="0.35">
      <c r="A2473" s="12">
        <v>641</v>
      </c>
      <c r="B2473" s="17" t="s">
        <v>5578</v>
      </c>
      <c r="C2473" s="18">
        <v>43817</v>
      </c>
      <c r="D2473" s="18">
        <v>43821</v>
      </c>
      <c r="E2473" s="17" t="s">
        <v>19</v>
      </c>
      <c r="F2473" s="17" t="s">
        <v>4080</v>
      </c>
      <c r="G2473" s="19" t="str">
        <f>INDEX(Table12[[#This Row],[State]],MATCH(Orders!F2473,Table12[[#This Row],[Customer ID]],0))</f>
        <v>Minnesota</v>
      </c>
      <c r="H2473" s="17" t="s">
        <v>1856</v>
      </c>
      <c r="I2473" s="19">
        <v>3</v>
      </c>
      <c r="J2473" s="17" t="s">
        <v>31</v>
      </c>
      <c r="K2473" s="10">
        <v>18.84</v>
      </c>
      <c r="L2473" s="25" t="str">
        <f>IF(Orders!$K2473&lt;=50,"Low",IF(Orders!$K2473&gt;=200000,"High","Medium"))</f>
        <v>Low</v>
      </c>
    </row>
    <row r="2474" spans="1:12" x14ac:dyDescent="0.35">
      <c r="A2474" s="11">
        <v>5656</v>
      </c>
      <c r="B2474" s="13" t="s">
        <v>5570</v>
      </c>
      <c r="C2474" s="14">
        <v>43817</v>
      </c>
      <c r="D2474" s="14">
        <v>43820</v>
      </c>
      <c r="E2474" s="13" t="s">
        <v>38</v>
      </c>
      <c r="F2474" s="13" t="s">
        <v>2902</v>
      </c>
      <c r="G2474" s="15" t="str">
        <f>INDEX(Table12[[#This Row],[State]],MATCH(Orders!F2474,Table12[[#This Row],[Customer ID]],0))</f>
        <v>Oregon</v>
      </c>
      <c r="H2474" s="13" t="s">
        <v>88</v>
      </c>
      <c r="I2474" s="15">
        <v>4</v>
      </c>
      <c r="J2474" s="13" t="s">
        <v>31</v>
      </c>
      <c r="K2474" s="16">
        <v>18688</v>
      </c>
      <c r="L2474" s="24" t="str">
        <f>IF(Orders!$K2474&lt;=50,"Low",IF(Orders!$K2474&gt;=200000,"High","Medium"))</f>
        <v>Medium</v>
      </c>
    </row>
    <row r="2475" spans="1:12" x14ac:dyDescent="0.35">
      <c r="A2475" s="12">
        <v>5660</v>
      </c>
      <c r="B2475" s="17" t="s">
        <v>5570</v>
      </c>
      <c r="C2475" s="18">
        <v>43817</v>
      </c>
      <c r="D2475" s="18">
        <v>43820</v>
      </c>
      <c r="E2475" s="17" t="s">
        <v>38</v>
      </c>
      <c r="F2475" s="17" t="s">
        <v>2902</v>
      </c>
      <c r="G2475" s="19" t="str">
        <f>INDEX(Table12[[#This Row],[State]],MATCH(Orders!F2475,Table12[[#This Row],[Customer ID]],0))</f>
        <v>Oregon</v>
      </c>
      <c r="H2475" s="17" t="s">
        <v>2471</v>
      </c>
      <c r="I2475" s="19">
        <v>4</v>
      </c>
      <c r="J2475" s="17" t="s">
        <v>36</v>
      </c>
      <c r="K2475" s="10">
        <v>15936</v>
      </c>
      <c r="L2475" s="25" t="str">
        <f>IF(Orders!$K2475&lt;=50,"Low",IF(Orders!$K2475&gt;=200000,"High","Medium"))</f>
        <v>Medium</v>
      </c>
    </row>
    <row r="2476" spans="1:12" x14ac:dyDescent="0.35">
      <c r="A2476" s="11">
        <v>5657</v>
      </c>
      <c r="B2476" s="13" t="s">
        <v>5570</v>
      </c>
      <c r="C2476" s="14">
        <v>43817</v>
      </c>
      <c r="D2476" s="14">
        <v>43820</v>
      </c>
      <c r="E2476" s="13" t="s">
        <v>38</v>
      </c>
      <c r="F2476" s="13" t="s">
        <v>2902</v>
      </c>
      <c r="G2476" s="15" t="str">
        <f>INDEX(Table12[[#This Row],[State]],MATCH(Orders!F2476,Table12[[#This Row],[Customer ID]],0))</f>
        <v>Oregon</v>
      </c>
      <c r="H2476" s="13" t="s">
        <v>5579</v>
      </c>
      <c r="I2476" s="15">
        <v>2</v>
      </c>
      <c r="J2476" s="13" t="s">
        <v>31</v>
      </c>
      <c r="K2476" s="16">
        <v>11648</v>
      </c>
      <c r="L2476" s="24" t="str">
        <f>IF(Orders!$K2476&lt;=50,"Low",IF(Orders!$K2476&gt;=200000,"High","Medium"))</f>
        <v>Medium</v>
      </c>
    </row>
    <row r="2477" spans="1:12" x14ac:dyDescent="0.35">
      <c r="A2477" s="12">
        <v>5543</v>
      </c>
      <c r="B2477" s="17" t="s">
        <v>5581</v>
      </c>
      <c r="C2477" s="18">
        <v>43818</v>
      </c>
      <c r="D2477" s="18">
        <v>43824</v>
      </c>
      <c r="E2477" s="17" t="s">
        <v>19</v>
      </c>
      <c r="F2477" s="17" t="s">
        <v>1385</v>
      </c>
      <c r="G2477" s="19" t="str">
        <f>INDEX(Table12[[#This Row],[State]],MATCH(Orders!F2477,Table12[[#This Row],[Customer ID]],0))</f>
        <v>Arizona</v>
      </c>
      <c r="H2477" s="17" t="s">
        <v>5582</v>
      </c>
      <c r="I2477" s="19">
        <v>6</v>
      </c>
      <c r="J2477" s="17" t="s">
        <v>31</v>
      </c>
      <c r="K2477" s="10">
        <v>455.97</v>
      </c>
      <c r="L2477" s="25" t="str">
        <f>IF(Orders!$K2477&lt;=50,"Low",IF(Orders!$K2477&gt;=200000,"High","Medium"))</f>
        <v>Medium</v>
      </c>
    </row>
    <row r="2478" spans="1:12" x14ac:dyDescent="0.35">
      <c r="A2478" s="11">
        <v>8430</v>
      </c>
      <c r="B2478" s="13" t="s">
        <v>5584</v>
      </c>
      <c r="C2478" s="14">
        <v>43818</v>
      </c>
      <c r="D2478" s="14">
        <v>43820</v>
      </c>
      <c r="E2478" s="13" t="s">
        <v>94</v>
      </c>
      <c r="F2478" s="13" t="s">
        <v>1969</v>
      </c>
      <c r="G2478" s="15" t="str">
        <f>INDEX(Table12[[#This Row],[State]],MATCH(Orders!F2478,Table12[[#This Row],[Customer ID]],0))</f>
        <v>Pennsylvania</v>
      </c>
      <c r="H2478" s="13" t="s">
        <v>5586</v>
      </c>
      <c r="I2478" s="15">
        <v>5</v>
      </c>
      <c r="J2478" s="13" t="s">
        <v>70</v>
      </c>
      <c r="K2478" s="16">
        <v>303.92</v>
      </c>
      <c r="L2478" s="24" t="str">
        <f>IF(Orders!$K2478&lt;=50,"Low",IF(Orders!$K2478&gt;=200000,"High","Medium"))</f>
        <v>Medium</v>
      </c>
    </row>
    <row r="2479" spans="1:12" x14ac:dyDescent="0.35">
      <c r="A2479" s="12">
        <v>6171</v>
      </c>
      <c r="B2479" s="17" t="s">
        <v>5588</v>
      </c>
      <c r="C2479" s="18">
        <v>43818</v>
      </c>
      <c r="D2479" s="18">
        <v>43823</v>
      </c>
      <c r="E2479" s="17" t="s">
        <v>94</v>
      </c>
      <c r="F2479" s="17" t="s">
        <v>539</v>
      </c>
      <c r="G2479" s="19" t="str">
        <f>INDEX(Table12[[#This Row],[State]],MATCH(Orders!F2479,Table12[[#This Row],[Customer ID]],0))</f>
        <v>New York</v>
      </c>
      <c r="H2479" s="17" t="s">
        <v>3237</v>
      </c>
      <c r="I2479" s="19">
        <v>3</v>
      </c>
      <c r="J2479" s="17" t="s">
        <v>70</v>
      </c>
      <c r="K2479" s="10">
        <v>34248</v>
      </c>
      <c r="L2479" s="25" t="str">
        <f>IF(Orders!$K2479&lt;=50,"Low",IF(Orders!$K2479&gt;=200000,"High","Medium"))</f>
        <v>Medium</v>
      </c>
    </row>
    <row r="2480" spans="1:12" x14ac:dyDescent="0.35">
      <c r="A2480" s="11">
        <v>5544</v>
      </c>
      <c r="B2480" s="13" t="s">
        <v>5581</v>
      </c>
      <c r="C2480" s="14">
        <v>43818</v>
      </c>
      <c r="D2480" s="14">
        <v>43824</v>
      </c>
      <c r="E2480" s="13" t="s">
        <v>19</v>
      </c>
      <c r="F2480" s="13" t="s">
        <v>1385</v>
      </c>
      <c r="G2480" s="15" t="str">
        <f>INDEX(Table12[[#This Row],[State]],MATCH(Orders!F2480,Table12[[#This Row],[Customer ID]],0))</f>
        <v>Arizona</v>
      </c>
      <c r="H2480" s="13" t="s">
        <v>647</v>
      </c>
      <c r="I2480" s="15">
        <v>6</v>
      </c>
      <c r="J2480" s="13" t="s">
        <v>31</v>
      </c>
      <c r="K2480" s="16">
        <v>10.44</v>
      </c>
      <c r="L2480" s="24" t="str">
        <f>IF(Orders!$K2480&lt;=50,"Low",IF(Orders!$K2480&gt;=200000,"High","Medium"))</f>
        <v>Low</v>
      </c>
    </row>
    <row r="2481" spans="1:12" x14ac:dyDescent="0.35">
      <c r="A2481" s="12">
        <v>5545</v>
      </c>
      <c r="B2481" s="17" t="s">
        <v>5581</v>
      </c>
      <c r="C2481" s="18">
        <v>43818</v>
      </c>
      <c r="D2481" s="18">
        <v>43824</v>
      </c>
      <c r="E2481" s="17" t="s">
        <v>19</v>
      </c>
      <c r="F2481" s="17" t="s">
        <v>1385</v>
      </c>
      <c r="G2481" s="19" t="str">
        <f>INDEX(Table12[[#This Row],[State]],MATCH(Orders!F2481,Table12[[#This Row],[Customer ID]],0))</f>
        <v>Arizona</v>
      </c>
      <c r="H2481" s="17" t="s">
        <v>4077</v>
      </c>
      <c r="I2481" s="19">
        <v>2</v>
      </c>
      <c r="J2481" s="17" t="s">
        <v>70</v>
      </c>
      <c r="K2481" s="10">
        <v>5214</v>
      </c>
      <c r="L2481" s="25" t="str">
        <f>IF(Orders!$K2481&lt;=50,"Low",IF(Orders!$K2481&gt;=200000,"High","Medium"))</f>
        <v>Medium</v>
      </c>
    </row>
    <row r="2482" spans="1:12" x14ac:dyDescent="0.35">
      <c r="A2482" s="11">
        <v>6172</v>
      </c>
      <c r="B2482" s="13" t="s">
        <v>5588</v>
      </c>
      <c r="C2482" s="14">
        <v>43818</v>
      </c>
      <c r="D2482" s="14">
        <v>43823</v>
      </c>
      <c r="E2482" s="13" t="s">
        <v>94</v>
      </c>
      <c r="F2482" s="13" t="s">
        <v>539</v>
      </c>
      <c r="G2482" s="15" t="str">
        <f>INDEX(Table12[[#This Row],[State]],MATCH(Orders!F2482,Table12[[#This Row],[Customer ID]],0))</f>
        <v>New York</v>
      </c>
      <c r="H2482" s="13" t="s">
        <v>2636</v>
      </c>
      <c r="I2482" s="15">
        <v>2</v>
      </c>
      <c r="J2482" s="13" t="s">
        <v>70</v>
      </c>
      <c r="K2482" s="16">
        <v>3.52</v>
      </c>
      <c r="L2482" s="24" t="str">
        <f>IF(Orders!$K2482&lt;=50,"Low",IF(Orders!$K2482&gt;=200000,"High","Medium"))</f>
        <v>Low</v>
      </c>
    </row>
    <row r="2483" spans="1:12" x14ac:dyDescent="0.35">
      <c r="A2483" s="12">
        <v>7792</v>
      </c>
      <c r="B2483" s="17" t="s">
        <v>5589</v>
      </c>
      <c r="C2483" s="18">
        <v>43818</v>
      </c>
      <c r="D2483" s="18">
        <v>43823</v>
      </c>
      <c r="E2483" s="17" t="s">
        <v>19</v>
      </c>
      <c r="F2483" s="17" t="s">
        <v>5196</v>
      </c>
      <c r="G2483" s="19" t="str">
        <f>INDEX(Table12[[#This Row],[State]],MATCH(Orders!F2483,Table12[[#This Row],[Customer ID]],0))</f>
        <v>Illinois</v>
      </c>
      <c r="H2483" s="17" t="s">
        <v>3227</v>
      </c>
      <c r="I2483" s="19">
        <v>5</v>
      </c>
      <c r="J2483" s="17" t="s">
        <v>36</v>
      </c>
      <c r="K2483" s="10">
        <v>1.8</v>
      </c>
      <c r="L2483" s="25" t="str">
        <f>IF(Orders!$K2483&lt;=50,"Low",IF(Orders!$K2483&gt;=200000,"High","Medium"))</f>
        <v>Low</v>
      </c>
    </row>
    <row r="2484" spans="1:12" x14ac:dyDescent="0.35">
      <c r="A2484" s="11">
        <v>3516</v>
      </c>
      <c r="B2484" s="13" t="s">
        <v>5590</v>
      </c>
      <c r="C2484" s="14">
        <v>43819</v>
      </c>
      <c r="D2484" s="14">
        <v>43823</v>
      </c>
      <c r="E2484" s="13" t="s">
        <v>19</v>
      </c>
      <c r="F2484" s="13" t="s">
        <v>5591</v>
      </c>
      <c r="G2484" s="15" t="str">
        <f>INDEX(Table12[[#This Row],[State]],MATCH(Orders!F2484,Table12[[#This Row],[Customer ID]],0))</f>
        <v>Mississippi</v>
      </c>
      <c r="H2484" s="13" t="s">
        <v>4621</v>
      </c>
      <c r="I2484" s="15">
        <v>3</v>
      </c>
      <c r="J2484" s="13" t="s">
        <v>36</v>
      </c>
      <c r="K2484" s="16">
        <v>66.3</v>
      </c>
      <c r="L2484" s="24" t="str">
        <f>IF(Orders!$K2484&lt;=50,"Low",IF(Orders!$K2484&gt;=200000,"High","Medium"))</f>
        <v>Medium</v>
      </c>
    </row>
    <row r="2485" spans="1:12" x14ac:dyDescent="0.35">
      <c r="A2485" s="12">
        <v>7029</v>
      </c>
      <c r="B2485" s="17" t="s">
        <v>5593</v>
      </c>
      <c r="C2485" s="18">
        <v>43819</v>
      </c>
      <c r="D2485" s="18">
        <v>43822</v>
      </c>
      <c r="E2485" s="17" t="s">
        <v>94</v>
      </c>
      <c r="F2485" s="17" t="s">
        <v>5594</v>
      </c>
      <c r="G2485" s="19" t="str">
        <f>INDEX(Table12[[#This Row],[State]],MATCH(Orders!F2485,Table12[[#This Row],[Customer ID]],0))</f>
        <v>Nebraska</v>
      </c>
      <c r="H2485" s="17" t="s">
        <v>5596</v>
      </c>
      <c r="I2485" s="19">
        <v>5</v>
      </c>
      <c r="J2485" s="17" t="s">
        <v>31</v>
      </c>
      <c r="K2485" s="10">
        <v>33.9</v>
      </c>
      <c r="L2485" s="25" t="str">
        <f>IF(Orders!$K2485&lt;=50,"Low",IF(Orders!$K2485&gt;=200000,"High","Medium"))</f>
        <v>Low</v>
      </c>
    </row>
    <row r="2486" spans="1:12" x14ac:dyDescent="0.35">
      <c r="A2486" s="11">
        <v>3721</v>
      </c>
      <c r="B2486" s="13" t="s">
        <v>5598</v>
      </c>
      <c r="C2486" s="14">
        <v>43819</v>
      </c>
      <c r="D2486" s="14">
        <v>43823</v>
      </c>
      <c r="E2486" s="13" t="s">
        <v>19</v>
      </c>
      <c r="F2486" s="13" t="s">
        <v>2820</v>
      </c>
      <c r="G2486" s="15" t="str">
        <f>INDEX(Table12[[#This Row],[State]],MATCH(Orders!F2486,Table12[[#This Row],[Customer ID]],0))</f>
        <v>Mississippi</v>
      </c>
      <c r="H2486" s="13" t="s">
        <v>4038</v>
      </c>
      <c r="I2486" s="15">
        <v>4</v>
      </c>
      <c r="J2486" s="13" t="s">
        <v>36</v>
      </c>
      <c r="K2486" s="16">
        <v>18.920000000000002</v>
      </c>
      <c r="L2486" s="24" t="str">
        <f>IF(Orders!$K2486&lt;=50,"Low",IF(Orders!$K2486&gt;=200000,"High","Medium"))</f>
        <v>Low</v>
      </c>
    </row>
    <row r="2487" spans="1:12" x14ac:dyDescent="0.35">
      <c r="A2487" s="12">
        <v>3722</v>
      </c>
      <c r="B2487" s="17" t="s">
        <v>5598</v>
      </c>
      <c r="C2487" s="18">
        <v>43819</v>
      </c>
      <c r="D2487" s="18">
        <v>43823</v>
      </c>
      <c r="E2487" s="17" t="s">
        <v>19</v>
      </c>
      <c r="F2487" s="17" t="s">
        <v>2820</v>
      </c>
      <c r="G2487" s="19" t="str">
        <f>INDEX(Table12[[#This Row],[State]],MATCH(Orders!F2487,Table12[[#This Row],[Customer ID]],0))</f>
        <v>Mississippi</v>
      </c>
      <c r="H2487" s="17" t="s">
        <v>2583</v>
      </c>
      <c r="I2487" s="19">
        <v>2</v>
      </c>
      <c r="J2487" s="17" t="s">
        <v>70</v>
      </c>
      <c r="K2487" s="10">
        <v>15.42</v>
      </c>
      <c r="L2487" s="25" t="str">
        <f>IF(Orders!$K2487&lt;=50,"Low",IF(Orders!$K2487&gt;=200000,"High","Medium"))</f>
        <v>Low</v>
      </c>
    </row>
    <row r="2488" spans="1:12" x14ac:dyDescent="0.35">
      <c r="A2488" s="11">
        <v>9349</v>
      </c>
      <c r="B2488" s="13" t="s">
        <v>5599</v>
      </c>
      <c r="C2488" s="14">
        <v>43821</v>
      </c>
      <c r="D2488" s="14">
        <v>43827</v>
      </c>
      <c r="E2488" s="13" t="s">
        <v>19</v>
      </c>
      <c r="F2488" s="13" t="s">
        <v>1683</v>
      </c>
      <c r="G2488" s="15" t="str">
        <f>INDEX(Table12[[#This Row],[State]],MATCH(Orders!F2488,Table12[[#This Row],[Customer ID]],0))</f>
        <v>California</v>
      </c>
      <c r="H2488" s="13" t="s">
        <v>3773</v>
      </c>
      <c r="I2488" s="15">
        <v>8</v>
      </c>
      <c r="J2488" s="13" t="s">
        <v>36</v>
      </c>
      <c r="K2488" s="16">
        <v>842.72</v>
      </c>
      <c r="L2488" s="24" t="str">
        <f>IF(Orders!$K2488&lt;=50,"Low",IF(Orders!$K2488&gt;=200000,"High","Medium"))</f>
        <v>Medium</v>
      </c>
    </row>
    <row r="2489" spans="1:12" x14ac:dyDescent="0.35">
      <c r="A2489" s="12">
        <v>8668</v>
      </c>
      <c r="B2489" s="17" t="s">
        <v>5601</v>
      </c>
      <c r="C2489" s="18">
        <v>43821</v>
      </c>
      <c r="D2489" s="18">
        <v>43823</v>
      </c>
      <c r="E2489" s="17" t="s">
        <v>94</v>
      </c>
      <c r="F2489" s="17" t="s">
        <v>4653</v>
      </c>
      <c r="G2489" s="19" t="str">
        <f>INDEX(Table12[[#This Row],[State]],MATCH(Orders!F2489,Table12[[#This Row],[Customer ID]],0))</f>
        <v>Washington</v>
      </c>
      <c r="H2489" s="17" t="s">
        <v>2074</v>
      </c>
      <c r="I2489" s="19">
        <v>4</v>
      </c>
      <c r="J2489" s="17" t="s">
        <v>70</v>
      </c>
      <c r="K2489" s="10">
        <v>55.36</v>
      </c>
      <c r="L2489" s="25" t="str">
        <f>IF(Orders!$K2489&lt;=50,"Low",IF(Orders!$K2489&gt;=200000,"High","Medium"))</f>
        <v>Medium</v>
      </c>
    </row>
    <row r="2490" spans="1:12" x14ac:dyDescent="0.35">
      <c r="A2490" s="11">
        <v>9350</v>
      </c>
      <c r="B2490" s="13" t="s">
        <v>5599</v>
      </c>
      <c r="C2490" s="14">
        <v>43821</v>
      </c>
      <c r="D2490" s="14">
        <v>43827</v>
      </c>
      <c r="E2490" s="13" t="s">
        <v>19</v>
      </c>
      <c r="F2490" s="13" t="s">
        <v>1683</v>
      </c>
      <c r="G2490" s="15" t="str">
        <f>INDEX(Table12[[#This Row],[State]],MATCH(Orders!F2490,Table12[[#This Row],[Customer ID]],0))</f>
        <v>California</v>
      </c>
      <c r="H2490" s="13" t="s">
        <v>4948</v>
      </c>
      <c r="I2490" s="15">
        <v>2</v>
      </c>
      <c r="J2490" s="13" t="s">
        <v>70</v>
      </c>
      <c r="K2490" s="16">
        <v>41.96</v>
      </c>
      <c r="L2490" s="24" t="str">
        <f>IF(Orders!$K2490&lt;=50,"Low",IF(Orders!$K2490&gt;=200000,"High","Medium"))</f>
        <v>Low</v>
      </c>
    </row>
    <row r="2491" spans="1:12" x14ac:dyDescent="0.35">
      <c r="A2491" s="12">
        <v>1825</v>
      </c>
      <c r="B2491" s="17" t="s">
        <v>5602</v>
      </c>
      <c r="C2491" s="18">
        <v>43821</v>
      </c>
      <c r="D2491" s="18">
        <v>43827</v>
      </c>
      <c r="E2491" s="17" t="s">
        <v>19</v>
      </c>
      <c r="F2491" s="17" t="s">
        <v>5603</v>
      </c>
      <c r="G2491" s="19" t="str">
        <f>INDEX(Table12[[#This Row],[State]],MATCH(Orders!F2491,Table12[[#This Row],[Customer ID]],0))</f>
        <v>Oregon</v>
      </c>
      <c r="H2491" s="17" t="s">
        <v>3284</v>
      </c>
      <c r="I2491" s="19">
        <v>10</v>
      </c>
      <c r="J2491" s="17" t="s">
        <v>70</v>
      </c>
      <c r="K2491" s="10">
        <v>31.32</v>
      </c>
      <c r="L2491" s="25" t="str">
        <f>IF(Orders!$K2491&lt;=50,"Low",IF(Orders!$K2491&gt;=200000,"High","Medium"))</f>
        <v>Low</v>
      </c>
    </row>
    <row r="2492" spans="1:12" x14ac:dyDescent="0.35">
      <c r="A2492" s="11">
        <v>8512</v>
      </c>
      <c r="B2492" s="13" t="s">
        <v>5605</v>
      </c>
      <c r="C2492" s="14">
        <v>43821</v>
      </c>
      <c r="D2492" s="14">
        <v>43825</v>
      </c>
      <c r="E2492" s="13" t="s">
        <v>19</v>
      </c>
      <c r="F2492" s="13" t="s">
        <v>2694</v>
      </c>
      <c r="G2492" s="15" t="str">
        <f>INDEX(Table12[[#This Row],[State]],MATCH(Orders!F2492,Table12[[#This Row],[Customer ID]],0))</f>
        <v>New York</v>
      </c>
      <c r="H2492" s="13" t="s">
        <v>1075</v>
      </c>
      <c r="I2492" s="15">
        <v>2</v>
      </c>
      <c r="J2492" s="13" t="s">
        <v>70</v>
      </c>
      <c r="K2492" s="16">
        <v>25584</v>
      </c>
      <c r="L2492" s="24" t="str">
        <f>IF(Orders!$K2492&lt;=50,"Low",IF(Orders!$K2492&gt;=200000,"High","Medium"))</f>
        <v>Medium</v>
      </c>
    </row>
    <row r="2493" spans="1:12" x14ac:dyDescent="0.35">
      <c r="A2493" s="12">
        <v>1827</v>
      </c>
      <c r="B2493" s="17" t="s">
        <v>5602</v>
      </c>
      <c r="C2493" s="18">
        <v>43821</v>
      </c>
      <c r="D2493" s="18">
        <v>43827</v>
      </c>
      <c r="E2493" s="17" t="s">
        <v>19</v>
      </c>
      <c r="F2493" s="17" t="s">
        <v>5603</v>
      </c>
      <c r="G2493" s="19" t="str">
        <f>INDEX(Table12[[#This Row],[State]],MATCH(Orders!F2493,Table12[[#This Row],[Customer ID]],0))</f>
        <v>Oregon</v>
      </c>
      <c r="H2493" s="17" t="s">
        <v>4625</v>
      </c>
      <c r="I2493" s="19">
        <v>1</v>
      </c>
      <c r="J2493" s="17" t="s">
        <v>36</v>
      </c>
      <c r="K2493" s="10">
        <v>22784</v>
      </c>
      <c r="L2493" s="25" t="str">
        <f>IF(Orders!$K2493&lt;=50,"Low",IF(Orders!$K2493&gt;=200000,"High","Medium"))</f>
        <v>Medium</v>
      </c>
    </row>
    <row r="2494" spans="1:12" x14ac:dyDescent="0.35">
      <c r="A2494" s="11">
        <v>1826</v>
      </c>
      <c r="B2494" s="13" t="s">
        <v>5602</v>
      </c>
      <c r="C2494" s="14">
        <v>43821</v>
      </c>
      <c r="D2494" s="14">
        <v>43827</v>
      </c>
      <c r="E2494" s="13" t="s">
        <v>19</v>
      </c>
      <c r="F2494" s="13" t="s">
        <v>5603</v>
      </c>
      <c r="G2494" s="15" t="str">
        <f>INDEX(Table12[[#This Row],[State]],MATCH(Orders!F2494,Table12[[#This Row],[Customer ID]],0))</f>
        <v>Oregon</v>
      </c>
      <c r="H2494" s="13" t="s">
        <v>5491</v>
      </c>
      <c r="I2494" s="15">
        <v>4</v>
      </c>
      <c r="J2494" s="13" t="s">
        <v>36</v>
      </c>
      <c r="K2494" s="16">
        <v>11.84</v>
      </c>
      <c r="L2494" s="24" t="str">
        <f>IF(Orders!$K2494&lt;=50,"Low",IF(Orders!$K2494&gt;=200000,"High","Medium"))</f>
        <v>Low</v>
      </c>
    </row>
    <row r="2495" spans="1:12" x14ac:dyDescent="0.35">
      <c r="A2495" s="12">
        <v>8669</v>
      </c>
      <c r="B2495" s="17" t="s">
        <v>5601</v>
      </c>
      <c r="C2495" s="18">
        <v>43821</v>
      </c>
      <c r="D2495" s="18">
        <v>43823</v>
      </c>
      <c r="E2495" s="17" t="s">
        <v>94</v>
      </c>
      <c r="F2495" s="17" t="s">
        <v>4653</v>
      </c>
      <c r="G2495" s="19" t="str">
        <f>INDEX(Table12[[#This Row],[State]],MATCH(Orders!F2495,Table12[[#This Row],[Customer ID]],0))</f>
        <v>Washington</v>
      </c>
      <c r="H2495" s="17" t="s">
        <v>5123</v>
      </c>
      <c r="I2495" s="19">
        <v>1</v>
      </c>
      <c r="J2495" s="17" t="s">
        <v>70</v>
      </c>
      <c r="K2495" s="10">
        <v>11.56</v>
      </c>
      <c r="L2495" s="25" t="str">
        <f>IF(Orders!$K2495&lt;=50,"Low",IF(Orders!$K2495&gt;=200000,"High","Medium"))</f>
        <v>Low</v>
      </c>
    </row>
    <row r="2496" spans="1:12" x14ac:dyDescent="0.35">
      <c r="A2496" s="11">
        <v>6528</v>
      </c>
      <c r="B2496" s="13" t="s">
        <v>5606</v>
      </c>
      <c r="C2496" s="14">
        <v>43822</v>
      </c>
      <c r="D2496" s="14">
        <v>43827</v>
      </c>
      <c r="E2496" s="13" t="s">
        <v>94</v>
      </c>
      <c r="F2496" s="13" t="s">
        <v>5607</v>
      </c>
      <c r="G2496" s="15" t="str">
        <f>INDEX(Table12[[#This Row],[State]],MATCH(Orders!F2496,Table12[[#This Row],[Customer ID]],0))</f>
        <v>Rhode Island</v>
      </c>
      <c r="H2496" s="13" t="s">
        <v>1374</v>
      </c>
      <c r="I2496" s="15">
        <v>4</v>
      </c>
      <c r="J2496" s="13" t="s">
        <v>31</v>
      </c>
      <c r="K2496" s="16">
        <v>99.96</v>
      </c>
      <c r="L2496" s="24" t="str">
        <f>IF(Orders!$K2496&lt;=50,"Low",IF(Orders!$K2496&gt;=200000,"High","Medium"))</f>
        <v>Medium</v>
      </c>
    </row>
    <row r="2497" spans="1:12" x14ac:dyDescent="0.35">
      <c r="A2497" s="12">
        <v>9674</v>
      </c>
      <c r="B2497" s="17" t="s">
        <v>5609</v>
      </c>
      <c r="C2497" s="18">
        <v>43822</v>
      </c>
      <c r="D2497" s="18">
        <v>43827</v>
      </c>
      <c r="E2497" s="17" t="s">
        <v>19</v>
      </c>
      <c r="F2497" s="17" t="s">
        <v>2520</v>
      </c>
      <c r="G2497" s="19" t="str">
        <f>INDEX(Table12[[#This Row],[State]],MATCH(Orders!F2497,Table12[[#This Row],[Customer ID]],0))</f>
        <v>Pennsylvania</v>
      </c>
      <c r="H2497" s="17" t="s">
        <v>5610</v>
      </c>
      <c r="I2497" s="19">
        <v>5</v>
      </c>
      <c r="J2497" s="17" t="s">
        <v>36</v>
      </c>
      <c r="K2497" s="10">
        <v>1499.97</v>
      </c>
      <c r="L2497" s="25" t="str">
        <f>IF(Orders!$K2497&lt;=50,"Low",IF(Orders!$K2497&gt;=200000,"High","Medium"))</f>
        <v>Medium</v>
      </c>
    </row>
    <row r="2498" spans="1:12" x14ac:dyDescent="0.35">
      <c r="A2498" s="11">
        <v>4897</v>
      </c>
      <c r="B2498" s="13" t="s">
        <v>5612</v>
      </c>
      <c r="C2498" s="14">
        <v>43822</v>
      </c>
      <c r="D2498" s="14">
        <v>43829</v>
      </c>
      <c r="E2498" s="13" t="s">
        <v>19</v>
      </c>
      <c r="F2498" s="13" t="s">
        <v>1001</v>
      </c>
      <c r="G2498" s="15" t="str">
        <f>INDEX(Table12[[#This Row],[State]],MATCH(Orders!F2498,Table12[[#This Row],[Customer ID]],0))</f>
        <v>Washington</v>
      </c>
      <c r="H2498" s="13" t="s">
        <v>5031</v>
      </c>
      <c r="I2498" s="15">
        <v>4</v>
      </c>
      <c r="J2498" s="13" t="s">
        <v>31</v>
      </c>
      <c r="K2498" s="16">
        <v>1117.92</v>
      </c>
      <c r="L2498" s="24" t="str">
        <f>IF(Orders!$K2498&lt;=50,"Low",IF(Orders!$K2498&gt;=200000,"High","Medium"))</f>
        <v>Medium</v>
      </c>
    </row>
    <row r="2499" spans="1:12" x14ac:dyDescent="0.35">
      <c r="A2499" s="12">
        <v>1301</v>
      </c>
      <c r="B2499" s="17" t="s">
        <v>5613</v>
      </c>
      <c r="C2499" s="18">
        <v>43822</v>
      </c>
      <c r="D2499" s="18">
        <v>43824</v>
      </c>
      <c r="E2499" s="17" t="s">
        <v>94</v>
      </c>
      <c r="F2499" s="17" t="s">
        <v>1407</v>
      </c>
      <c r="G2499" s="19" t="str">
        <f>INDEX(Table12[[#This Row],[State]],MATCH(Orders!F2499,Table12[[#This Row],[Customer ID]],0))</f>
        <v>Virginia</v>
      </c>
      <c r="H2499" s="17" t="s">
        <v>4062</v>
      </c>
      <c r="I2499" s="19">
        <v>6</v>
      </c>
      <c r="J2499" s="17" t="s">
        <v>31</v>
      </c>
      <c r="K2499" s="10">
        <v>572.76</v>
      </c>
      <c r="L2499" s="25" t="str">
        <f>IF(Orders!$K2499&lt;=50,"Low",IF(Orders!$K2499&gt;=200000,"High","Medium"))</f>
        <v>Medium</v>
      </c>
    </row>
    <row r="2500" spans="1:12" x14ac:dyDescent="0.35">
      <c r="A2500" s="11">
        <v>8558</v>
      </c>
      <c r="B2500" s="13" t="s">
        <v>5614</v>
      </c>
      <c r="C2500" s="14">
        <v>43822</v>
      </c>
      <c r="D2500" s="14">
        <v>43825</v>
      </c>
      <c r="E2500" s="13" t="s">
        <v>94</v>
      </c>
      <c r="F2500" s="13" t="s">
        <v>142</v>
      </c>
      <c r="G2500" s="15" t="str">
        <f>INDEX(Table12[[#This Row],[State]],MATCH(Orders!F2500,Table12[[#This Row],[Customer ID]],0))</f>
        <v>Texas</v>
      </c>
      <c r="H2500" s="13" t="s">
        <v>2704</v>
      </c>
      <c r="I2500" s="15">
        <v>3</v>
      </c>
      <c r="J2500" s="13" t="s">
        <v>31</v>
      </c>
      <c r="K2500" s="16">
        <v>453576</v>
      </c>
      <c r="L2500" s="24" t="str">
        <f>IF(Orders!$K2500&lt;=50,"Low",IF(Orders!$K2500&gt;=200000,"High","Medium"))</f>
        <v>High</v>
      </c>
    </row>
    <row r="2501" spans="1:12" x14ac:dyDescent="0.35">
      <c r="A2501" s="12">
        <v>8560</v>
      </c>
      <c r="B2501" s="17" t="s">
        <v>5614</v>
      </c>
      <c r="C2501" s="18">
        <v>43822</v>
      </c>
      <c r="D2501" s="18">
        <v>43825</v>
      </c>
      <c r="E2501" s="17" t="s">
        <v>94</v>
      </c>
      <c r="F2501" s="17" t="s">
        <v>142</v>
      </c>
      <c r="G2501" s="19" t="str">
        <f>INDEX(Table12[[#This Row],[State]],MATCH(Orders!F2501,Table12[[#This Row],[Customer ID]],0))</f>
        <v>Texas</v>
      </c>
      <c r="H2501" s="17" t="s">
        <v>2997</v>
      </c>
      <c r="I2501" s="19">
        <v>3</v>
      </c>
      <c r="J2501" s="17" t="s">
        <v>31</v>
      </c>
      <c r="K2501" s="10">
        <v>287.88</v>
      </c>
      <c r="L2501" s="25" t="str">
        <f>IF(Orders!$K2501&lt;=50,"Low",IF(Orders!$K2501&gt;=200000,"High","Medium"))</f>
        <v>Medium</v>
      </c>
    </row>
    <row r="2502" spans="1:12" x14ac:dyDescent="0.35">
      <c r="A2502" s="11">
        <v>1302</v>
      </c>
      <c r="B2502" s="13" t="s">
        <v>5613</v>
      </c>
      <c r="C2502" s="14">
        <v>43822</v>
      </c>
      <c r="D2502" s="14">
        <v>43824</v>
      </c>
      <c r="E2502" s="13" t="s">
        <v>94</v>
      </c>
      <c r="F2502" s="13" t="s">
        <v>1407</v>
      </c>
      <c r="G2502" s="15" t="str">
        <f>INDEX(Table12[[#This Row],[State]],MATCH(Orders!F2502,Table12[[#This Row],[Customer ID]],0))</f>
        <v>Virginia</v>
      </c>
      <c r="H2502" s="13" t="s">
        <v>4062</v>
      </c>
      <c r="I2502" s="15">
        <v>3</v>
      </c>
      <c r="J2502" s="13" t="s">
        <v>31</v>
      </c>
      <c r="K2502" s="16">
        <v>286.38</v>
      </c>
      <c r="L2502" s="24" t="str">
        <f>IF(Orders!$K2502&lt;=50,"Low",IF(Orders!$K2502&gt;=200000,"High","Medium"))</f>
        <v>Medium</v>
      </c>
    </row>
    <row r="2503" spans="1:12" x14ac:dyDescent="0.35">
      <c r="A2503" s="12">
        <v>4894</v>
      </c>
      <c r="B2503" s="17" t="s">
        <v>5612</v>
      </c>
      <c r="C2503" s="18">
        <v>43822</v>
      </c>
      <c r="D2503" s="18">
        <v>43829</v>
      </c>
      <c r="E2503" s="17" t="s">
        <v>19</v>
      </c>
      <c r="F2503" s="17" t="s">
        <v>1001</v>
      </c>
      <c r="G2503" s="19" t="str">
        <f>INDEX(Table12[[#This Row],[State]],MATCH(Orders!F2503,Table12[[#This Row],[Customer ID]],0))</f>
        <v>Washington</v>
      </c>
      <c r="H2503" s="17" t="s">
        <v>3601</v>
      </c>
      <c r="I2503" s="19">
        <v>2</v>
      </c>
      <c r="J2503" s="17" t="s">
        <v>31</v>
      </c>
      <c r="K2503" s="10">
        <v>227.28</v>
      </c>
      <c r="L2503" s="25" t="str">
        <f>IF(Orders!$K2503&lt;=50,"Low",IF(Orders!$K2503&gt;=200000,"High","Medium"))</f>
        <v>Medium</v>
      </c>
    </row>
    <row r="2504" spans="1:12" x14ac:dyDescent="0.35">
      <c r="A2504" s="11">
        <v>2306</v>
      </c>
      <c r="B2504" s="13" t="s">
        <v>5615</v>
      </c>
      <c r="C2504" s="14">
        <v>43822</v>
      </c>
      <c r="D2504" s="14">
        <v>43823</v>
      </c>
      <c r="E2504" s="13" t="s">
        <v>38</v>
      </c>
      <c r="F2504" s="13" t="s">
        <v>84</v>
      </c>
      <c r="G2504" s="15" t="str">
        <f>INDEX(Table12[[#This Row],[State]],MATCH(Orders!F2504,Table12[[#This Row],[Customer ID]],0))</f>
        <v>Illinois</v>
      </c>
      <c r="H2504" s="13" t="s">
        <v>1605</v>
      </c>
      <c r="I2504" s="15">
        <v>2</v>
      </c>
      <c r="J2504" s="13" t="s">
        <v>31</v>
      </c>
      <c r="K2504" s="16">
        <v>141372</v>
      </c>
      <c r="L2504" s="24" t="str">
        <f>IF(Orders!$K2504&lt;=50,"Low",IF(Orders!$K2504&gt;=200000,"High","Medium"))</f>
        <v>Medium</v>
      </c>
    </row>
    <row r="2505" spans="1:12" x14ac:dyDescent="0.35">
      <c r="A2505" s="12">
        <v>8561</v>
      </c>
      <c r="B2505" s="17" t="s">
        <v>5614</v>
      </c>
      <c r="C2505" s="18">
        <v>43822</v>
      </c>
      <c r="D2505" s="18">
        <v>43825</v>
      </c>
      <c r="E2505" s="17" t="s">
        <v>94</v>
      </c>
      <c r="F2505" s="17" t="s">
        <v>142</v>
      </c>
      <c r="G2505" s="19" t="str">
        <f>INDEX(Table12[[#This Row],[State]],MATCH(Orders!F2505,Table12[[#This Row],[Customer ID]],0))</f>
        <v>Texas</v>
      </c>
      <c r="H2505" s="17" t="s">
        <v>5616</v>
      </c>
      <c r="I2505" s="19">
        <v>3</v>
      </c>
      <c r="J2505" s="17" t="s">
        <v>36</v>
      </c>
      <c r="K2505" s="10">
        <v>131.88</v>
      </c>
      <c r="L2505" s="25" t="str">
        <f>IF(Orders!$K2505&lt;=50,"Low",IF(Orders!$K2505&gt;=200000,"High","Medium"))</f>
        <v>Medium</v>
      </c>
    </row>
    <row r="2506" spans="1:12" x14ac:dyDescent="0.35">
      <c r="A2506" s="11">
        <v>4896</v>
      </c>
      <c r="B2506" s="13" t="s">
        <v>5612</v>
      </c>
      <c r="C2506" s="14">
        <v>43822</v>
      </c>
      <c r="D2506" s="14">
        <v>43829</v>
      </c>
      <c r="E2506" s="13" t="s">
        <v>19</v>
      </c>
      <c r="F2506" s="13" t="s">
        <v>1001</v>
      </c>
      <c r="G2506" s="15" t="str">
        <f>INDEX(Table12[[#This Row],[State]],MATCH(Orders!F2506,Table12[[#This Row],[Customer ID]],0))</f>
        <v>Washington</v>
      </c>
      <c r="H2506" s="13" t="s">
        <v>5618</v>
      </c>
      <c r="I2506" s="15">
        <v>2</v>
      </c>
      <c r="J2506" s="13" t="s">
        <v>31</v>
      </c>
      <c r="K2506" s="16">
        <v>61.96</v>
      </c>
      <c r="L2506" s="24" t="str">
        <f>IF(Orders!$K2506&lt;=50,"Low",IF(Orders!$K2506&gt;=200000,"High","Medium"))</f>
        <v>Medium</v>
      </c>
    </row>
    <row r="2507" spans="1:12" x14ac:dyDescent="0.35">
      <c r="A2507" s="12">
        <v>4895</v>
      </c>
      <c r="B2507" s="17" t="s">
        <v>5612</v>
      </c>
      <c r="C2507" s="18">
        <v>43822</v>
      </c>
      <c r="D2507" s="18">
        <v>43829</v>
      </c>
      <c r="E2507" s="17" t="s">
        <v>19</v>
      </c>
      <c r="F2507" s="17" t="s">
        <v>1001</v>
      </c>
      <c r="G2507" s="19" t="str">
        <f>INDEX(Table12[[#This Row],[State]],MATCH(Orders!F2507,Table12[[#This Row],[Customer ID]],0))</f>
        <v>Washington</v>
      </c>
      <c r="H2507" s="17" t="s">
        <v>1564</v>
      </c>
      <c r="I2507" s="19">
        <v>1</v>
      </c>
      <c r="J2507" s="17" t="s">
        <v>70</v>
      </c>
      <c r="K2507" s="10">
        <v>47.9</v>
      </c>
      <c r="L2507" s="25" t="str">
        <f>IF(Orders!$K2507&lt;=50,"Low",IF(Orders!$K2507&gt;=200000,"High","Medium"))</f>
        <v>Low</v>
      </c>
    </row>
    <row r="2508" spans="1:12" x14ac:dyDescent="0.35">
      <c r="A2508" s="11">
        <v>8559</v>
      </c>
      <c r="B2508" s="13" t="s">
        <v>5614</v>
      </c>
      <c r="C2508" s="14">
        <v>43822</v>
      </c>
      <c r="D2508" s="14">
        <v>43825</v>
      </c>
      <c r="E2508" s="13" t="s">
        <v>94</v>
      </c>
      <c r="F2508" s="13" t="s">
        <v>142</v>
      </c>
      <c r="G2508" s="15" t="str">
        <f>INDEX(Table12[[#This Row],[State]],MATCH(Orders!F2508,Table12[[#This Row],[Customer ID]],0))</f>
        <v>Texas</v>
      </c>
      <c r="H2508" s="13" t="s">
        <v>2988</v>
      </c>
      <c r="I2508" s="15">
        <v>9</v>
      </c>
      <c r="J2508" s="13" t="s">
        <v>36</v>
      </c>
      <c r="K2508" s="16">
        <v>45.36</v>
      </c>
      <c r="L2508" s="24" t="str">
        <f>IF(Orders!$K2508&lt;=50,"Low",IF(Orders!$K2508&gt;=200000,"High","Medium"))</f>
        <v>Low</v>
      </c>
    </row>
    <row r="2509" spans="1:12" x14ac:dyDescent="0.35">
      <c r="A2509" s="12">
        <v>4892</v>
      </c>
      <c r="B2509" s="17" t="s">
        <v>5612</v>
      </c>
      <c r="C2509" s="18">
        <v>43822</v>
      </c>
      <c r="D2509" s="18">
        <v>43829</v>
      </c>
      <c r="E2509" s="17" t="s">
        <v>19</v>
      </c>
      <c r="F2509" s="17" t="s">
        <v>1001</v>
      </c>
      <c r="G2509" s="19" t="str">
        <f>INDEX(Table12[[#This Row],[State]],MATCH(Orders!F2509,Table12[[#This Row],[Customer ID]],0))</f>
        <v>Washington</v>
      </c>
      <c r="H2509" s="17" t="s">
        <v>1243</v>
      </c>
      <c r="I2509" s="19">
        <v>2</v>
      </c>
      <c r="J2509" s="17" t="s">
        <v>70</v>
      </c>
      <c r="K2509" s="10">
        <v>37.94</v>
      </c>
      <c r="L2509" s="25" t="str">
        <f>IF(Orders!$K2509&lt;=50,"Low",IF(Orders!$K2509&gt;=200000,"High","Medium"))</f>
        <v>Low</v>
      </c>
    </row>
    <row r="2510" spans="1:12" x14ac:dyDescent="0.35">
      <c r="A2510" s="11">
        <v>3251</v>
      </c>
      <c r="B2510" s="13" t="s">
        <v>5619</v>
      </c>
      <c r="C2510" s="14">
        <v>43822</v>
      </c>
      <c r="D2510" s="14">
        <v>43828</v>
      </c>
      <c r="E2510" s="13" t="s">
        <v>19</v>
      </c>
      <c r="F2510" s="13" t="s">
        <v>3111</v>
      </c>
      <c r="G2510" s="15" t="str">
        <f>INDEX(Table12[[#This Row],[State]],MATCH(Orders!F2510,Table12[[#This Row],[Customer ID]],0))</f>
        <v>Michigan</v>
      </c>
      <c r="H2510" s="13" t="s">
        <v>687</v>
      </c>
      <c r="I2510" s="15">
        <v>7</v>
      </c>
      <c r="J2510" s="13" t="s">
        <v>70</v>
      </c>
      <c r="K2510" s="16">
        <v>24.85</v>
      </c>
      <c r="L2510" s="24" t="str">
        <f>IF(Orders!$K2510&lt;=50,"Low",IF(Orders!$K2510&gt;=200000,"High","Medium"))</f>
        <v>Low</v>
      </c>
    </row>
    <row r="2511" spans="1:12" x14ac:dyDescent="0.35">
      <c r="A2511" s="12">
        <v>4891</v>
      </c>
      <c r="B2511" s="17" t="s">
        <v>5612</v>
      </c>
      <c r="C2511" s="18">
        <v>43822</v>
      </c>
      <c r="D2511" s="18">
        <v>43829</v>
      </c>
      <c r="E2511" s="17" t="s">
        <v>19</v>
      </c>
      <c r="F2511" s="17" t="s">
        <v>1001</v>
      </c>
      <c r="G2511" s="19" t="str">
        <f>INDEX(Table12[[#This Row],[State]],MATCH(Orders!F2511,Table12[[#This Row],[Customer ID]],0))</f>
        <v>Washington</v>
      </c>
      <c r="H2511" s="17" t="s">
        <v>5620</v>
      </c>
      <c r="I2511" s="19">
        <v>3</v>
      </c>
      <c r="J2511" s="17" t="s">
        <v>31</v>
      </c>
      <c r="K2511" s="10">
        <v>8.82</v>
      </c>
      <c r="L2511" s="25" t="str">
        <f>IF(Orders!$K2511&lt;=50,"Low",IF(Orders!$K2511&gt;=200000,"High","Medium"))</f>
        <v>Low</v>
      </c>
    </row>
    <row r="2512" spans="1:12" x14ac:dyDescent="0.35">
      <c r="A2512" s="11">
        <v>9673</v>
      </c>
      <c r="B2512" s="13" t="s">
        <v>5609</v>
      </c>
      <c r="C2512" s="14">
        <v>43822</v>
      </c>
      <c r="D2512" s="14">
        <v>43827</v>
      </c>
      <c r="E2512" s="13" t="s">
        <v>19</v>
      </c>
      <c r="F2512" s="13" t="s">
        <v>2520</v>
      </c>
      <c r="G2512" s="15" t="str">
        <f>INDEX(Table12[[#This Row],[State]],MATCH(Orders!F2512,Table12[[#This Row],[Customer ID]],0))</f>
        <v>Pennsylvania</v>
      </c>
      <c r="H2512" s="13" t="s">
        <v>4758</v>
      </c>
      <c r="I2512" s="15">
        <v>2</v>
      </c>
      <c r="J2512" s="13" t="s">
        <v>36</v>
      </c>
      <c r="K2512" s="16">
        <v>7968</v>
      </c>
      <c r="L2512" s="24" t="str">
        <f>IF(Orders!$K2512&lt;=50,"Low",IF(Orders!$K2512&gt;=200000,"High","Medium"))</f>
        <v>Medium</v>
      </c>
    </row>
    <row r="2513" spans="1:12" x14ac:dyDescent="0.35">
      <c r="A2513" s="12">
        <v>4842</v>
      </c>
      <c r="B2513" s="17" t="s">
        <v>5623</v>
      </c>
      <c r="C2513" s="18">
        <v>43822</v>
      </c>
      <c r="D2513" s="18">
        <v>43827</v>
      </c>
      <c r="E2513" s="17" t="s">
        <v>19</v>
      </c>
      <c r="F2513" s="17" t="s">
        <v>113</v>
      </c>
      <c r="G2513" s="19" t="str">
        <f>INDEX(Table12[[#This Row],[State]],MATCH(Orders!F2513,Table12[[#This Row],[Customer ID]],0))</f>
        <v>Ohio</v>
      </c>
      <c r="H2513" s="17" t="s">
        <v>5427</v>
      </c>
      <c r="I2513" s="19">
        <v>3</v>
      </c>
      <c r="J2513" s="17" t="s">
        <v>36</v>
      </c>
      <c r="K2513" s="10">
        <v>5553</v>
      </c>
      <c r="L2513" s="25" t="str">
        <f>IF(Orders!$K2513&lt;=50,"Low",IF(Orders!$K2513&gt;=200000,"High","Medium"))</f>
        <v>Medium</v>
      </c>
    </row>
    <row r="2514" spans="1:12" x14ac:dyDescent="0.35">
      <c r="A2514" s="11">
        <v>4893</v>
      </c>
      <c r="B2514" s="13" t="s">
        <v>5612</v>
      </c>
      <c r="C2514" s="14">
        <v>43822</v>
      </c>
      <c r="D2514" s="14">
        <v>43829</v>
      </c>
      <c r="E2514" s="13" t="s">
        <v>19</v>
      </c>
      <c r="F2514" s="13" t="s">
        <v>1001</v>
      </c>
      <c r="G2514" s="15" t="str">
        <f>INDEX(Table12[[#This Row],[State]],MATCH(Orders!F2514,Table12[[#This Row],[Customer ID]],0))</f>
        <v>Washington</v>
      </c>
      <c r="H2514" s="13" t="s">
        <v>5624</v>
      </c>
      <c r="I2514" s="15">
        <v>2</v>
      </c>
      <c r="J2514" s="13" t="s">
        <v>31</v>
      </c>
      <c r="K2514" s="16">
        <v>4.2</v>
      </c>
      <c r="L2514" s="24" t="str">
        <f>IF(Orders!$K2514&lt;=50,"Low",IF(Orders!$K2514&gt;=200000,"High","Medium"))</f>
        <v>Low</v>
      </c>
    </row>
    <row r="2515" spans="1:12" x14ac:dyDescent="0.35">
      <c r="A2515" s="12">
        <v>8562</v>
      </c>
      <c r="B2515" s="17" t="s">
        <v>5614</v>
      </c>
      <c r="C2515" s="18">
        <v>43822</v>
      </c>
      <c r="D2515" s="18">
        <v>43825</v>
      </c>
      <c r="E2515" s="17" t="s">
        <v>94</v>
      </c>
      <c r="F2515" s="17" t="s">
        <v>142</v>
      </c>
      <c r="G2515" s="19" t="str">
        <f>INDEX(Table12[[#This Row],[State]],MATCH(Orders!F2515,Table12[[#This Row],[Customer ID]],0))</f>
        <v>Texas</v>
      </c>
      <c r="H2515" s="17" t="s">
        <v>1595</v>
      </c>
      <c r="I2515" s="19">
        <v>2</v>
      </c>
      <c r="J2515" s="17" t="s">
        <v>70</v>
      </c>
      <c r="K2515" s="10">
        <v>2328</v>
      </c>
      <c r="L2515" s="25" t="str">
        <f>IF(Orders!$K2515&lt;=50,"Low",IF(Orders!$K2515&gt;=200000,"High","Medium"))</f>
        <v>Medium</v>
      </c>
    </row>
    <row r="2516" spans="1:12" x14ac:dyDescent="0.35">
      <c r="A2516" s="11">
        <v>6191</v>
      </c>
      <c r="B2516" s="13" t="s">
        <v>5626</v>
      </c>
      <c r="C2516" s="14">
        <v>43823</v>
      </c>
      <c r="D2516" s="14">
        <v>43827</v>
      </c>
      <c r="E2516" s="13" t="s">
        <v>19</v>
      </c>
      <c r="F2516" s="13" t="s">
        <v>1603</v>
      </c>
      <c r="G2516" s="15" t="str">
        <f>INDEX(Table12[[#This Row],[State]],MATCH(Orders!F2516,Table12[[#This Row],[Customer ID]],0))</f>
        <v>New York</v>
      </c>
      <c r="H2516" s="13" t="s">
        <v>5627</v>
      </c>
      <c r="I2516" s="15">
        <v>9</v>
      </c>
      <c r="J2516" s="13" t="s">
        <v>31</v>
      </c>
      <c r="K2516" s="16">
        <v>799.56</v>
      </c>
      <c r="L2516" s="24" t="str">
        <f>IF(Orders!$K2516&lt;=50,"Low",IF(Orders!$K2516&gt;=200000,"High","Medium"))</f>
        <v>Medium</v>
      </c>
    </row>
    <row r="2517" spans="1:12" x14ac:dyDescent="0.35">
      <c r="A2517" s="12">
        <v>1259</v>
      </c>
      <c r="B2517" s="17" t="s">
        <v>5629</v>
      </c>
      <c r="C2517" s="18">
        <v>43823</v>
      </c>
      <c r="D2517" s="18">
        <v>43827</v>
      </c>
      <c r="E2517" s="17" t="s">
        <v>94</v>
      </c>
      <c r="F2517" s="17" t="s">
        <v>1543</v>
      </c>
      <c r="G2517" s="19" t="str">
        <f>INDEX(Table12[[#This Row],[State]],MATCH(Orders!F2517,Table12[[#This Row],[Customer ID]],0))</f>
        <v>North Carolina</v>
      </c>
      <c r="H2517" s="17" t="s">
        <v>557</v>
      </c>
      <c r="I2517" s="19">
        <v>3</v>
      </c>
      <c r="J2517" s="17" t="s">
        <v>70</v>
      </c>
      <c r="K2517" s="10">
        <v>540048</v>
      </c>
      <c r="L2517" s="25" t="str">
        <f>IF(Orders!$K2517&lt;=50,"Low",IF(Orders!$K2517&gt;=200000,"High","Medium"))</f>
        <v>High</v>
      </c>
    </row>
    <row r="2518" spans="1:12" x14ac:dyDescent="0.35">
      <c r="A2518" s="11">
        <v>1260</v>
      </c>
      <c r="B2518" s="13" t="s">
        <v>5629</v>
      </c>
      <c r="C2518" s="14">
        <v>43823</v>
      </c>
      <c r="D2518" s="14">
        <v>43827</v>
      </c>
      <c r="E2518" s="13" t="s">
        <v>94</v>
      </c>
      <c r="F2518" s="13" t="s">
        <v>1543</v>
      </c>
      <c r="G2518" s="15" t="str">
        <f>INDEX(Table12[[#This Row],[State]],MATCH(Orders!F2518,Table12[[#This Row],[Customer ID]],0))</f>
        <v>North Carolina</v>
      </c>
      <c r="H2518" s="13" t="s">
        <v>887</v>
      </c>
      <c r="I2518" s="15">
        <v>8</v>
      </c>
      <c r="J2518" s="13" t="s">
        <v>70</v>
      </c>
      <c r="K2518" s="16">
        <v>255.68</v>
      </c>
      <c r="L2518" s="24" t="str">
        <f>IF(Orders!$K2518&lt;=50,"Low",IF(Orders!$K2518&gt;=200000,"High","Medium"))</f>
        <v>Medium</v>
      </c>
    </row>
    <row r="2519" spans="1:12" x14ac:dyDescent="0.35">
      <c r="A2519" s="12">
        <v>6831</v>
      </c>
      <c r="B2519" s="17" t="s">
        <v>5630</v>
      </c>
      <c r="C2519" s="18">
        <v>43823</v>
      </c>
      <c r="D2519" s="18">
        <v>43826</v>
      </c>
      <c r="E2519" s="17" t="s">
        <v>94</v>
      </c>
      <c r="F2519" s="17" t="s">
        <v>3595</v>
      </c>
      <c r="G2519" s="19" t="str">
        <f>INDEX(Table12[[#This Row],[State]],MATCH(Orders!F2519,Table12[[#This Row],[Customer ID]],0))</f>
        <v>New York</v>
      </c>
      <c r="H2519" s="17" t="s">
        <v>5631</v>
      </c>
      <c r="I2519" s="19">
        <v>3</v>
      </c>
      <c r="J2519" s="17" t="s">
        <v>70</v>
      </c>
      <c r="K2519" s="10">
        <v>197.97</v>
      </c>
      <c r="L2519" s="25" t="str">
        <f>IF(Orders!$K2519&lt;=50,"Low",IF(Orders!$K2519&gt;=200000,"High","Medium"))</f>
        <v>Medium</v>
      </c>
    </row>
    <row r="2520" spans="1:12" x14ac:dyDescent="0.35">
      <c r="A2520" s="11">
        <v>7239</v>
      </c>
      <c r="B2520" s="13" t="s">
        <v>5633</v>
      </c>
      <c r="C2520" s="14">
        <v>43823</v>
      </c>
      <c r="D2520" s="14">
        <v>43829</v>
      </c>
      <c r="E2520" s="13" t="s">
        <v>19</v>
      </c>
      <c r="F2520" s="13" t="s">
        <v>5634</v>
      </c>
      <c r="G2520" s="15" t="str">
        <f>INDEX(Table12[[#This Row],[State]],MATCH(Orders!F2520,Table12[[#This Row],[Customer ID]],0))</f>
        <v>California</v>
      </c>
      <c r="H2520" s="13" t="s">
        <v>5636</v>
      </c>
      <c r="I2520" s="15">
        <v>7</v>
      </c>
      <c r="J2520" s="13" t="s">
        <v>31</v>
      </c>
      <c r="K2520" s="16">
        <v>43.96</v>
      </c>
      <c r="L2520" s="24" t="str">
        <f>IF(Orders!$K2520&lt;=50,"Low",IF(Orders!$K2520&gt;=200000,"High","Medium"))</f>
        <v>Low</v>
      </c>
    </row>
    <row r="2521" spans="1:12" x14ac:dyDescent="0.35">
      <c r="A2521" s="12">
        <v>7240</v>
      </c>
      <c r="B2521" s="17" t="s">
        <v>5633</v>
      </c>
      <c r="C2521" s="18">
        <v>43823</v>
      </c>
      <c r="D2521" s="18">
        <v>43829</v>
      </c>
      <c r="E2521" s="17" t="s">
        <v>19</v>
      </c>
      <c r="F2521" s="17" t="s">
        <v>5634</v>
      </c>
      <c r="G2521" s="19" t="str">
        <f>INDEX(Table12[[#This Row],[State]],MATCH(Orders!F2521,Table12[[#This Row],[Customer ID]],0))</f>
        <v>California</v>
      </c>
      <c r="H2521" s="17" t="s">
        <v>5021</v>
      </c>
      <c r="I2521" s="19">
        <v>7</v>
      </c>
      <c r="J2521" s="17" t="s">
        <v>70</v>
      </c>
      <c r="K2521" s="10">
        <v>39.76</v>
      </c>
      <c r="L2521" s="25" t="str">
        <f>IF(Orders!$K2521&lt;=50,"Low",IF(Orders!$K2521&gt;=200000,"High","Medium"))</f>
        <v>Low</v>
      </c>
    </row>
    <row r="2522" spans="1:12" x14ac:dyDescent="0.35">
      <c r="A2522" s="11">
        <v>4750</v>
      </c>
      <c r="B2522" s="13" t="s">
        <v>5638</v>
      </c>
      <c r="C2522" s="14">
        <v>43823</v>
      </c>
      <c r="D2522" s="14">
        <v>43824</v>
      </c>
      <c r="E2522" s="13" t="s">
        <v>38</v>
      </c>
      <c r="F2522" s="13" t="s">
        <v>654</v>
      </c>
      <c r="G2522" s="15" t="str">
        <f>INDEX(Table12[[#This Row],[State]],MATCH(Orders!F2522,Table12[[#This Row],[Customer ID]],0))</f>
        <v>Washington</v>
      </c>
      <c r="H2522" s="13" t="s">
        <v>1973</v>
      </c>
      <c r="I2522" s="15">
        <v>5</v>
      </c>
      <c r="J2522" s="13" t="s">
        <v>31</v>
      </c>
      <c r="K2522" s="16">
        <v>33.4</v>
      </c>
      <c r="L2522" s="24" t="str">
        <f>IF(Orders!$K2522&lt;=50,"Low",IF(Orders!$K2522&gt;=200000,"High","Medium"))</f>
        <v>Low</v>
      </c>
    </row>
    <row r="2523" spans="1:12" x14ac:dyDescent="0.35">
      <c r="A2523" s="12">
        <v>1258</v>
      </c>
      <c r="B2523" s="17" t="s">
        <v>5629</v>
      </c>
      <c r="C2523" s="18">
        <v>43823</v>
      </c>
      <c r="D2523" s="18">
        <v>43827</v>
      </c>
      <c r="E2523" s="17" t="s">
        <v>94</v>
      </c>
      <c r="F2523" s="17" t="s">
        <v>1543</v>
      </c>
      <c r="G2523" s="19" t="str">
        <f>INDEX(Table12[[#This Row],[State]],MATCH(Orders!F2523,Table12[[#This Row],[Customer ID]],0))</f>
        <v>North Carolina</v>
      </c>
      <c r="H2523" s="17" t="s">
        <v>5639</v>
      </c>
      <c r="I2523" s="19">
        <v>3</v>
      </c>
      <c r="J2523" s="17" t="s">
        <v>31</v>
      </c>
      <c r="K2523" s="10">
        <v>27882</v>
      </c>
      <c r="L2523" s="25" t="str">
        <f>IF(Orders!$K2523&lt;=50,"Low",IF(Orders!$K2523&gt;=200000,"High","Medium"))</f>
        <v>Medium</v>
      </c>
    </row>
    <row r="2524" spans="1:12" x14ac:dyDescent="0.35">
      <c r="A2524" s="11">
        <v>1806</v>
      </c>
      <c r="B2524" s="13" t="s">
        <v>5641</v>
      </c>
      <c r="C2524" s="14">
        <v>43824</v>
      </c>
      <c r="D2524" s="14">
        <v>43827</v>
      </c>
      <c r="E2524" s="13" t="s">
        <v>38</v>
      </c>
      <c r="F2524" s="13" t="s">
        <v>1730</v>
      </c>
      <c r="G2524" s="15" t="str">
        <f>INDEX(Table12[[#This Row],[State]],MATCH(Orders!F2524,Table12[[#This Row],[Customer ID]],0))</f>
        <v>California</v>
      </c>
      <c r="H2524" s="13" t="s">
        <v>5642</v>
      </c>
      <c r="I2524" s="15">
        <v>7</v>
      </c>
      <c r="J2524" s="13" t="s">
        <v>31</v>
      </c>
      <c r="K2524" s="16">
        <v>575944</v>
      </c>
      <c r="L2524" s="24" t="str">
        <f>IF(Orders!$K2524&lt;=50,"Low",IF(Orders!$K2524&gt;=200000,"High","Medium"))</f>
        <v>High</v>
      </c>
    </row>
    <row r="2525" spans="1:12" x14ac:dyDescent="0.35">
      <c r="A2525" s="12">
        <v>8272</v>
      </c>
      <c r="B2525" s="17" t="s">
        <v>5644</v>
      </c>
      <c r="C2525" s="18">
        <v>43824</v>
      </c>
      <c r="D2525" s="18">
        <v>43830</v>
      </c>
      <c r="E2525" s="17" t="s">
        <v>19</v>
      </c>
      <c r="F2525" s="17" t="s">
        <v>3000</v>
      </c>
      <c r="G2525" s="19" t="str">
        <f>INDEX(Table12[[#This Row],[State]],MATCH(Orders!F2525,Table12[[#This Row],[Customer ID]],0))</f>
        <v>New York</v>
      </c>
      <c r="H2525" s="17" t="s">
        <v>3142</v>
      </c>
      <c r="I2525" s="19">
        <v>8</v>
      </c>
      <c r="J2525" s="17" t="s">
        <v>70</v>
      </c>
      <c r="K2525" s="10">
        <v>1563056</v>
      </c>
      <c r="L2525" s="25" t="str">
        <f>IF(Orders!$K2525&lt;=50,"Low",IF(Orders!$K2525&gt;=200000,"High","Medium"))</f>
        <v>High</v>
      </c>
    </row>
    <row r="2526" spans="1:12" x14ac:dyDescent="0.35">
      <c r="A2526" s="11">
        <v>6632</v>
      </c>
      <c r="B2526" s="13" t="s">
        <v>5645</v>
      </c>
      <c r="C2526" s="14">
        <v>43824</v>
      </c>
      <c r="D2526" s="14">
        <v>43829</v>
      </c>
      <c r="E2526" s="13" t="s">
        <v>19</v>
      </c>
      <c r="F2526" s="13" t="s">
        <v>3000</v>
      </c>
      <c r="G2526" s="15" t="str">
        <f>INDEX(Table12[[#This Row],[State]],MATCH(Orders!F2526,Table12[[#This Row],[Customer ID]],0))</f>
        <v>Washington</v>
      </c>
      <c r="H2526" s="13" t="s">
        <v>3684</v>
      </c>
      <c r="I2526" s="15">
        <v>5</v>
      </c>
      <c r="J2526" s="13" t="s">
        <v>31</v>
      </c>
      <c r="K2526" s="16">
        <v>1747.25</v>
      </c>
      <c r="L2526" s="24" t="str">
        <f>IF(Orders!$K2526&lt;=50,"Low",IF(Orders!$K2526&gt;=200000,"High","Medium"))</f>
        <v>Medium</v>
      </c>
    </row>
    <row r="2527" spans="1:12" x14ac:dyDescent="0.35">
      <c r="A2527" s="12">
        <v>7397</v>
      </c>
      <c r="B2527" s="17" t="s">
        <v>5646</v>
      </c>
      <c r="C2527" s="18">
        <v>43824</v>
      </c>
      <c r="D2527" s="18">
        <v>43829</v>
      </c>
      <c r="E2527" s="17" t="s">
        <v>19</v>
      </c>
      <c r="F2527" s="17" t="s">
        <v>3253</v>
      </c>
      <c r="G2527" s="19" t="str">
        <f>INDEX(Table12[[#This Row],[State]],MATCH(Orders!F2527,Table12[[#This Row],[Customer ID]],0))</f>
        <v>New York</v>
      </c>
      <c r="H2527" s="17" t="s">
        <v>966</v>
      </c>
      <c r="I2527" s="19">
        <v>3</v>
      </c>
      <c r="J2527" s="17" t="s">
        <v>70</v>
      </c>
      <c r="K2527" s="10">
        <v>866646</v>
      </c>
      <c r="L2527" s="25" t="str">
        <f>IF(Orders!$K2527&lt;=50,"Low",IF(Orders!$K2527&gt;=200000,"High","Medium"))</f>
        <v>High</v>
      </c>
    </row>
    <row r="2528" spans="1:12" x14ac:dyDescent="0.35">
      <c r="A2528" s="11">
        <v>6631</v>
      </c>
      <c r="B2528" s="13" t="s">
        <v>5645</v>
      </c>
      <c r="C2528" s="14">
        <v>43824</v>
      </c>
      <c r="D2528" s="14">
        <v>43829</v>
      </c>
      <c r="E2528" s="13" t="s">
        <v>19</v>
      </c>
      <c r="F2528" s="13" t="s">
        <v>3000</v>
      </c>
      <c r="G2528" s="15" t="str">
        <f>INDEX(Table12[[#This Row],[State]],MATCH(Orders!F2528,Table12[[#This Row],[Customer ID]],0))</f>
        <v>Washington</v>
      </c>
      <c r="H2528" s="13" t="s">
        <v>1325</v>
      </c>
      <c r="I2528" s="15">
        <v>3</v>
      </c>
      <c r="J2528" s="13" t="s">
        <v>31</v>
      </c>
      <c r="K2528" s="16">
        <v>698352</v>
      </c>
      <c r="L2528" s="24" t="str">
        <f>IF(Orders!$K2528&lt;=50,"Low",IF(Orders!$K2528&gt;=200000,"High","Medium"))</f>
        <v>High</v>
      </c>
    </row>
    <row r="2529" spans="1:12" x14ac:dyDescent="0.35">
      <c r="A2529" s="12">
        <v>7891</v>
      </c>
      <c r="B2529" s="17" t="s">
        <v>5647</v>
      </c>
      <c r="C2529" s="18">
        <v>43824</v>
      </c>
      <c r="D2529" s="18">
        <v>43828</v>
      </c>
      <c r="E2529" s="17" t="s">
        <v>19</v>
      </c>
      <c r="F2529" s="17" t="s">
        <v>5648</v>
      </c>
      <c r="G2529" s="19" t="str">
        <f>INDEX(Table12[[#This Row],[State]],MATCH(Orders!F2529,Table12[[#This Row],[Customer ID]],0))</f>
        <v>Arkansas</v>
      </c>
      <c r="H2529" s="17" t="s">
        <v>4647</v>
      </c>
      <c r="I2529" s="19">
        <v>2</v>
      </c>
      <c r="J2529" s="17" t="s">
        <v>70</v>
      </c>
      <c r="K2529" s="10">
        <v>399.98</v>
      </c>
      <c r="L2529" s="25" t="str">
        <f>IF(Orders!$K2529&lt;=50,"Low",IF(Orders!$K2529&gt;=200000,"High","Medium"))</f>
        <v>Medium</v>
      </c>
    </row>
    <row r="2530" spans="1:12" x14ac:dyDescent="0.35">
      <c r="A2530" s="11">
        <v>7892</v>
      </c>
      <c r="B2530" s="13" t="s">
        <v>5647</v>
      </c>
      <c r="C2530" s="14">
        <v>43824</v>
      </c>
      <c r="D2530" s="14">
        <v>43828</v>
      </c>
      <c r="E2530" s="13" t="s">
        <v>19</v>
      </c>
      <c r="F2530" s="13" t="s">
        <v>5648</v>
      </c>
      <c r="G2530" s="15" t="str">
        <f>INDEX(Table12[[#This Row],[State]],MATCH(Orders!F2530,Table12[[#This Row],[Customer ID]],0))</f>
        <v>Arkansas</v>
      </c>
      <c r="H2530" s="13" t="s">
        <v>4693</v>
      </c>
      <c r="I2530" s="15">
        <v>5</v>
      </c>
      <c r="J2530" s="13" t="s">
        <v>70</v>
      </c>
      <c r="K2530" s="16">
        <v>343.85</v>
      </c>
      <c r="L2530" s="24" t="str">
        <f>IF(Orders!$K2530&lt;=50,"Low",IF(Orders!$K2530&gt;=200000,"High","Medium"))</f>
        <v>Medium</v>
      </c>
    </row>
    <row r="2531" spans="1:12" x14ac:dyDescent="0.35">
      <c r="A2531" s="12">
        <v>7396</v>
      </c>
      <c r="B2531" s="17" t="s">
        <v>5646</v>
      </c>
      <c r="C2531" s="18">
        <v>43824</v>
      </c>
      <c r="D2531" s="18">
        <v>43829</v>
      </c>
      <c r="E2531" s="17" t="s">
        <v>19</v>
      </c>
      <c r="F2531" s="17" t="s">
        <v>3253</v>
      </c>
      <c r="G2531" s="19" t="str">
        <f>INDEX(Table12[[#This Row],[State]],MATCH(Orders!F2531,Table12[[#This Row],[Customer ID]],0))</f>
        <v>New York</v>
      </c>
      <c r="H2531" s="17" t="s">
        <v>5223</v>
      </c>
      <c r="I2531" s="19">
        <v>2</v>
      </c>
      <c r="J2531" s="17" t="s">
        <v>70</v>
      </c>
      <c r="K2531" s="10">
        <v>313176</v>
      </c>
      <c r="L2531" s="25" t="str">
        <f>IF(Orders!$K2531&lt;=50,"Low",IF(Orders!$K2531&gt;=200000,"High","Medium"))</f>
        <v>High</v>
      </c>
    </row>
    <row r="2532" spans="1:12" x14ac:dyDescent="0.35">
      <c r="A2532" s="11">
        <v>6801</v>
      </c>
      <c r="B2532" s="13" t="s">
        <v>5650</v>
      </c>
      <c r="C2532" s="14">
        <v>43824</v>
      </c>
      <c r="D2532" s="14">
        <v>43831</v>
      </c>
      <c r="E2532" s="13" t="s">
        <v>19</v>
      </c>
      <c r="F2532" s="13" t="s">
        <v>5651</v>
      </c>
      <c r="G2532" s="15" t="str">
        <f>INDEX(Table12[[#This Row],[State]],MATCH(Orders!F2532,Table12[[#This Row],[Customer ID]],0))</f>
        <v>Arizona</v>
      </c>
      <c r="H2532" s="13" t="s">
        <v>2455</v>
      </c>
      <c r="I2532" s="15">
        <v>2</v>
      </c>
      <c r="J2532" s="13" t="s">
        <v>70</v>
      </c>
      <c r="K2532" s="16">
        <v>269.97000000000003</v>
      </c>
      <c r="L2532" s="24" t="str">
        <f>IF(Orders!$K2532&lt;=50,"Low",IF(Orders!$K2532&gt;=200000,"High","Medium"))</f>
        <v>Medium</v>
      </c>
    </row>
    <row r="2533" spans="1:12" x14ac:dyDescent="0.35">
      <c r="A2533" s="12">
        <v>1808</v>
      </c>
      <c r="B2533" s="17" t="s">
        <v>5641</v>
      </c>
      <c r="C2533" s="18">
        <v>43824</v>
      </c>
      <c r="D2533" s="18">
        <v>43827</v>
      </c>
      <c r="E2533" s="17" t="s">
        <v>38</v>
      </c>
      <c r="F2533" s="17" t="s">
        <v>1730</v>
      </c>
      <c r="G2533" s="19" t="str">
        <f>INDEX(Table12[[#This Row],[State]],MATCH(Orders!F2533,Table12[[#This Row],[Customer ID]],0))</f>
        <v>California</v>
      </c>
      <c r="H2533" s="17" t="s">
        <v>1977</v>
      </c>
      <c r="I2533" s="19">
        <v>7</v>
      </c>
      <c r="J2533" s="17" t="s">
        <v>70</v>
      </c>
      <c r="K2533" s="10">
        <v>254.24</v>
      </c>
      <c r="L2533" s="25" t="str">
        <f>IF(Orders!$K2533&lt;=50,"Low",IF(Orders!$K2533&gt;=200000,"High","Medium"))</f>
        <v>Medium</v>
      </c>
    </row>
    <row r="2534" spans="1:12" x14ac:dyDescent="0.35">
      <c r="A2534" s="11">
        <v>7893</v>
      </c>
      <c r="B2534" s="13" t="s">
        <v>5647</v>
      </c>
      <c r="C2534" s="14">
        <v>43824</v>
      </c>
      <c r="D2534" s="14">
        <v>43828</v>
      </c>
      <c r="E2534" s="13" t="s">
        <v>19</v>
      </c>
      <c r="F2534" s="13" t="s">
        <v>5648</v>
      </c>
      <c r="G2534" s="15" t="str">
        <f>INDEX(Table12[[#This Row],[State]],MATCH(Orders!F2534,Table12[[#This Row],[Customer ID]],0))</f>
        <v>Arkansas</v>
      </c>
      <c r="H2534" s="13" t="s">
        <v>5653</v>
      </c>
      <c r="I2534" s="15">
        <v>3</v>
      </c>
      <c r="J2534" s="13" t="s">
        <v>31</v>
      </c>
      <c r="K2534" s="16">
        <v>106.32</v>
      </c>
      <c r="L2534" s="24" t="str">
        <f>IF(Orders!$K2534&lt;=50,"Low",IF(Orders!$K2534&gt;=200000,"High","Medium"))</f>
        <v>Medium</v>
      </c>
    </row>
    <row r="2535" spans="1:12" x14ac:dyDescent="0.35">
      <c r="A2535" s="12">
        <v>6803</v>
      </c>
      <c r="B2535" s="17" t="s">
        <v>5650</v>
      </c>
      <c r="C2535" s="18">
        <v>43824</v>
      </c>
      <c r="D2535" s="18">
        <v>43831</v>
      </c>
      <c r="E2535" s="17" t="s">
        <v>19</v>
      </c>
      <c r="F2535" s="17" t="s">
        <v>5651</v>
      </c>
      <c r="G2535" s="19" t="str">
        <f>INDEX(Table12[[#This Row],[State]],MATCH(Orders!F2535,Table12[[#This Row],[Customer ID]],0))</f>
        <v>Arizona</v>
      </c>
      <c r="H2535" s="17" t="s">
        <v>5655</v>
      </c>
      <c r="I2535" s="19">
        <v>2</v>
      </c>
      <c r="J2535" s="17" t="s">
        <v>31</v>
      </c>
      <c r="K2535" s="10">
        <v>100.8</v>
      </c>
      <c r="L2535" s="25" t="str">
        <f>IF(Orders!$K2535&lt;=50,"Low",IF(Orders!$K2535&gt;=200000,"High","Medium"))</f>
        <v>Medium</v>
      </c>
    </row>
    <row r="2536" spans="1:12" x14ac:dyDescent="0.35">
      <c r="A2536" s="11">
        <v>6804</v>
      </c>
      <c r="B2536" s="13" t="s">
        <v>5650</v>
      </c>
      <c r="C2536" s="14">
        <v>43824</v>
      </c>
      <c r="D2536" s="14">
        <v>43831</v>
      </c>
      <c r="E2536" s="13" t="s">
        <v>19</v>
      </c>
      <c r="F2536" s="13" t="s">
        <v>5651</v>
      </c>
      <c r="G2536" s="15" t="str">
        <f>INDEX(Table12[[#This Row],[State]],MATCH(Orders!F2536,Table12[[#This Row],[Customer ID]],0))</f>
        <v>Arizona</v>
      </c>
      <c r="H2536" s="13" t="s">
        <v>596</v>
      </c>
      <c r="I2536" s="15">
        <v>2</v>
      </c>
      <c r="J2536" s="13" t="s">
        <v>70</v>
      </c>
      <c r="K2536" s="16">
        <v>47968</v>
      </c>
      <c r="L2536" s="24" t="str">
        <f>IF(Orders!$K2536&lt;=50,"Low",IF(Orders!$K2536&gt;=200000,"High","Medium"))</f>
        <v>Medium</v>
      </c>
    </row>
    <row r="2537" spans="1:12" x14ac:dyDescent="0.35">
      <c r="A2537" s="12">
        <v>1807</v>
      </c>
      <c r="B2537" s="17" t="s">
        <v>5641</v>
      </c>
      <c r="C2537" s="18">
        <v>43824</v>
      </c>
      <c r="D2537" s="18">
        <v>43827</v>
      </c>
      <c r="E2537" s="17" t="s">
        <v>38</v>
      </c>
      <c r="F2537" s="17" t="s">
        <v>1730</v>
      </c>
      <c r="G2537" s="19" t="str">
        <f>INDEX(Table12[[#This Row],[State]],MATCH(Orders!F2537,Table12[[#This Row],[Customer ID]],0))</f>
        <v>California</v>
      </c>
      <c r="H2537" s="17" t="s">
        <v>1135</v>
      </c>
      <c r="I2537" s="19">
        <v>7</v>
      </c>
      <c r="J2537" s="17" t="s">
        <v>70</v>
      </c>
      <c r="K2537" s="10">
        <v>45.36</v>
      </c>
      <c r="L2537" s="25" t="str">
        <f>IF(Orders!$K2537&lt;=50,"Low",IF(Orders!$K2537&gt;=200000,"High","Medium"))</f>
        <v>Low</v>
      </c>
    </row>
    <row r="2538" spans="1:12" x14ac:dyDescent="0.35">
      <c r="A2538" s="11">
        <v>6802</v>
      </c>
      <c r="B2538" s="13" t="s">
        <v>5650</v>
      </c>
      <c r="C2538" s="14">
        <v>43824</v>
      </c>
      <c r="D2538" s="14">
        <v>43831</v>
      </c>
      <c r="E2538" s="13" t="s">
        <v>19</v>
      </c>
      <c r="F2538" s="13" t="s">
        <v>5651</v>
      </c>
      <c r="G2538" s="15" t="str">
        <f>INDEX(Table12[[#This Row],[State]],MATCH(Orders!F2538,Table12[[#This Row],[Customer ID]],0))</f>
        <v>Arizona</v>
      </c>
      <c r="H2538" s="13" t="s">
        <v>55</v>
      </c>
      <c r="I2538" s="15">
        <v>3</v>
      </c>
      <c r="J2538" s="13" t="s">
        <v>31</v>
      </c>
      <c r="K2538" s="16">
        <v>45.12</v>
      </c>
      <c r="L2538" s="24" t="str">
        <f>IF(Orders!$K2538&lt;=50,"Low",IF(Orders!$K2538&gt;=200000,"High","Medium"))</f>
        <v>Low</v>
      </c>
    </row>
    <row r="2539" spans="1:12" x14ac:dyDescent="0.35">
      <c r="A2539" s="12">
        <v>6800</v>
      </c>
      <c r="B2539" s="17" t="s">
        <v>5650</v>
      </c>
      <c r="C2539" s="18">
        <v>43824</v>
      </c>
      <c r="D2539" s="18">
        <v>43831</v>
      </c>
      <c r="E2539" s="17" t="s">
        <v>19</v>
      </c>
      <c r="F2539" s="17" t="s">
        <v>5651</v>
      </c>
      <c r="G2539" s="19" t="str">
        <f>INDEX(Table12[[#This Row],[State]],MATCH(Orders!F2539,Table12[[#This Row],[Customer ID]],0))</f>
        <v>Arizona</v>
      </c>
      <c r="H2539" s="17" t="s">
        <v>2445</v>
      </c>
      <c r="I2539" s="19">
        <v>1</v>
      </c>
      <c r="J2539" s="17" t="s">
        <v>31</v>
      </c>
      <c r="K2539" s="10">
        <v>35445</v>
      </c>
      <c r="L2539" s="25" t="str">
        <f>IF(Orders!$K2539&lt;=50,"Low",IF(Orders!$K2539&gt;=200000,"High","Medium"))</f>
        <v>Medium</v>
      </c>
    </row>
    <row r="2540" spans="1:12" x14ac:dyDescent="0.35">
      <c r="A2540" s="11">
        <v>5330</v>
      </c>
      <c r="B2540" s="13" t="s">
        <v>5657</v>
      </c>
      <c r="C2540" s="14">
        <v>43824</v>
      </c>
      <c r="D2540" s="14">
        <v>43827</v>
      </c>
      <c r="E2540" s="13" t="s">
        <v>94</v>
      </c>
      <c r="F2540" s="13" t="s">
        <v>855</v>
      </c>
      <c r="G2540" s="15" t="str">
        <f>INDEX(Table12[[#This Row],[State]],MATCH(Orders!F2540,Table12[[#This Row],[Customer ID]],0))</f>
        <v>New York</v>
      </c>
      <c r="H2540" s="13" t="s">
        <v>2875</v>
      </c>
      <c r="I2540" s="15">
        <v>2</v>
      </c>
      <c r="J2540" s="13" t="s">
        <v>70</v>
      </c>
      <c r="K2540" s="16">
        <v>33568</v>
      </c>
      <c r="L2540" s="24" t="str">
        <f>IF(Orders!$K2540&lt;=50,"Low",IF(Orders!$K2540&gt;=200000,"High","Medium"))</f>
        <v>Medium</v>
      </c>
    </row>
    <row r="2541" spans="1:12" x14ac:dyDescent="0.35">
      <c r="A2541" s="12">
        <v>6032</v>
      </c>
      <c r="B2541" s="17" t="s">
        <v>5658</v>
      </c>
      <c r="C2541" s="18">
        <v>43824</v>
      </c>
      <c r="D2541" s="18">
        <v>43831</v>
      </c>
      <c r="E2541" s="17" t="s">
        <v>19</v>
      </c>
      <c r="F2541" s="17" t="s">
        <v>5659</v>
      </c>
      <c r="G2541" s="19" t="str">
        <f>INDEX(Table12[[#This Row],[State]],MATCH(Orders!F2541,Table12[[#This Row],[Customer ID]],0))</f>
        <v>New Hampshire</v>
      </c>
      <c r="H2541" s="17" t="s">
        <v>5662</v>
      </c>
      <c r="I2541" s="19">
        <v>4</v>
      </c>
      <c r="J2541" s="17" t="s">
        <v>70</v>
      </c>
      <c r="K2541" s="10">
        <v>21.12</v>
      </c>
      <c r="L2541" s="25" t="str">
        <f>IF(Orders!$K2541&lt;=50,"Low",IF(Orders!$K2541&gt;=200000,"High","Medium"))</f>
        <v>Low</v>
      </c>
    </row>
    <row r="2542" spans="1:12" x14ac:dyDescent="0.35">
      <c r="A2542" s="11">
        <v>7890</v>
      </c>
      <c r="B2542" s="13" t="s">
        <v>5647</v>
      </c>
      <c r="C2542" s="14">
        <v>43824</v>
      </c>
      <c r="D2542" s="14">
        <v>43828</v>
      </c>
      <c r="E2542" s="13" t="s">
        <v>19</v>
      </c>
      <c r="F2542" s="13" t="s">
        <v>5648</v>
      </c>
      <c r="G2542" s="15" t="str">
        <f>INDEX(Table12[[#This Row],[State]],MATCH(Orders!F2542,Table12[[#This Row],[Customer ID]],0))</f>
        <v>Arkansas</v>
      </c>
      <c r="H2542" s="13" t="s">
        <v>5664</v>
      </c>
      <c r="I2542" s="15">
        <v>9</v>
      </c>
      <c r="J2542" s="13" t="s">
        <v>70</v>
      </c>
      <c r="K2542" s="16">
        <v>19.89</v>
      </c>
      <c r="L2542" s="24" t="str">
        <f>IF(Orders!$K2542&lt;=50,"Low",IF(Orders!$K2542&gt;=200000,"High","Medium"))</f>
        <v>Low</v>
      </c>
    </row>
    <row r="2543" spans="1:12" x14ac:dyDescent="0.35">
      <c r="A2543" s="12">
        <v>4595</v>
      </c>
      <c r="B2543" s="17" t="s">
        <v>5666</v>
      </c>
      <c r="C2543" s="18">
        <v>43825</v>
      </c>
      <c r="D2543" s="18">
        <v>43830</v>
      </c>
      <c r="E2543" s="17" t="s">
        <v>19</v>
      </c>
      <c r="F2543" s="17" t="s">
        <v>949</v>
      </c>
      <c r="G2543" s="19" t="str">
        <f>INDEX(Table12[[#This Row],[State]],MATCH(Orders!F2543,Table12[[#This Row],[Customer ID]],0))</f>
        <v>California</v>
      </c>
      <c r="H2543" s="17" t="s">
        <v>2570</v>
      </c>
      <c r="I2543" s="19">
        <v>3</v>
      </c>
      <c r="J2543" s="17" t="s">
        <v>31</v>
      </c>
      <c r="K2543" s="10">
        <v>902712</v>
      </c>
      <c r="L2543" s="25" t="str">
        <f>IF(Orders!$K2543&lt;=50,"Low",IF(Orders!$K2543&gt;=200000,"High","Medium"))</f>
        <v>High</v>
      </c>
    </row>
    <row r="2544" spans="1:12" x14ac:dyDescent="0.35">
      <c r="A2544" s="11">
        <v>4592</v>
      </c>
      <c r="B2544" s="13" t="s">
        <v>5666</v>
      </c>
      <c r="C2544" s="14">
        <v>43825</v>
      </c>
      <c r="D2544" s="14">
        <v>43830</v>
      </c>
      <c r="E2544" s="13" t="s">
        <v>19</v>
      </c>
      <c r="F2544" s="13" t="s">
        <v>949</v>
      </c>
      <c r="G2544" s="15" t="str">
        <f>INDEX(Table12[[#This Row],[State]],MATCH(Orders!F2544,Table12[[#This Row],[Customer ID]],0))</f>
        <v>California</v>
      </c>
      <c r="H2544" s="13" t="s">
        <v>3388</v>
      </c>
      <c r="I2544" s="15">
        <v>2</v>
      </c>
      <c r="J2544" s="13" t="s">
        <v>31</v>
      </c>
      <c r="K2544" s="16">
        <v>302384</v>
      </c>
      <c r="L2544" s="24" t="str">
        <f>IF(Orders!$K2544&lt;=50,"Low",IF(Orders!$K2544&gt;=200000,"High","Medium"))</f>
        <v>High</v>
      </c>
    </row>
    <row r="2545" spans="1:12" x14ac:dyDescent="0.35">
      <c r="A2545" s="12">
        <v>5033</v>
      </c>
      <c r="B2545" s="17" t="s">
        <v>5667</v>
      </c>
      <c r="C2545" s="18">
        <v>43825</v>
      </c>
      <c r="D2545" s="18">
        <v>43832</v>
      </c>
      <c r="E2545" s="17" t="s">
        <v>19</v>
      </c>
      <c r="F2545" s="17" t="s">
        <v>4931</v>
      </c>
      <c r="G2545" s="19" t="str">
        <f>INDEX(Table12[[#This Row],[State]],MATCH(Orders!F2545,Table12[[#This Row],[Customer ID]],0))</f>
        <v>New Jersey</v>
      </c>
      <c r="H2545" s="17" t="s">
        <v>2676</v>
      </c>
      <c r="I2545" s="19">
        <v>3</v>
      </c>
      <c r="J2545" s="17" t="s">
        <v>70</v>
      </c>
      <c r="K2545" s="10">
        <v>212.94</v>
      </c>
      <c r="L2545" s="25" t="str">
        <f>IF(Orders!$K2545&lt;=50,"Low",IF(Orders!$K2545&gt;=200000,"High","Medium"))</f>
        <v>Medium</v>
      </c>
    </row>
    <row r="2546" spans="1:12" x14ac:dyDescent="0.35">
      <c r="A2546" s="11">
        <v>4593</v>
      </c>
      <c r="B2546" s="13" t="s">
        <v>5666</v>
      </c>
      <c r="C2546" s="14">
        <v>43825</v>
      </c>
      <c r="D2546" s="14">
        <v>43830</v>
      </c>
      <c r="E2546" s="13" t="s">
        <v>19</v>
      </c>
      <c r="F2546" s="13" t="s">
        <v>949</v>
      </c>
      <c r="G2546" s="15" t="str">
        <f>INDEX(Table12[[#This Row],[State]],MATCH(Orders!F2546,Table12[[#This Row],[Customer ID]],0))</f>
        <v>California</v>
      </c>
      <c r="H2546" s="13" t="s">
        <v>2881</v>
      </c>
      <c r="I2546" s="15">
        <v>3</v>
      </c>
      <c r="J2546" s="13" t="s">
        <v>70</v>
      </c>
      <c r="K2546" s="16">
        <v>146352</v>
      </c>
      <c r="L2546" s="24" t="str">
        <f>IF(Orders!$K2546&lt;=50,"Low",IF(Orders!$K2546&gt;=200000,"High","Medium"))</f>
        <v>Medium</v>
      </c>
    </row>
    <row r="2547" spans="1:12" x14ac:dyDescent="0.35">
      <c r="A2547" s="12">
        <v>3351</v>
      </c>
      <c r="B2547" s="17" t="s">
        <v>5668</v>
      </c>
      <c r="C2547" s="18">
        <v>43825</v>
      </c>
      <c r="D2547" s="18">
        <v>43830</v>
      </c>
      <c r="E2547" s="17" t="s">
        <v>19</v>
      </c>
      <c r="F2547" s="17" t="s">
        <v>5669</v>
      </c>
      <c r="G2547" s="19" t="str">
        <f>INDEX(Table12[[#This Row],[State]],MATCH(Orders!F2547,Table12[[#This Row],[Customer ID]],0))</f>
        <v>New York</v>
      </c>
      <c r="H2547" s="17" t="s">
        <v>4933</v>
      </c>
      <c r="I2547" s="19">
        <v>3</v>
      </c>
      <c r="J2547" s="17" t="s">
        <v>31</v>
      </c>
      <c r="K2547" s="10">
        <v>89.97</v>
      </c>
      <c r="L2547" s="25" t="str">
        <f>IF(Orders!$K2547&lt;=50,"Low",IF(Orders!$K2547&gt;=200000,"High","Medium"))</f>
        <v>Medium</v>
      </c>
    </row>
    <row r="2548" spans="1:12" x14ac:dyDescent="0.35">
      <c r="A2548" s="11">
        <v>4596</v>
      </c>
      <c r="B2548" s="13" t="s">
        <v>5666</v>
      </c>
      <c r="C2548" s="14">
        <v>43825</v>
      </c>
      <c r="D2548" s="14">
        <v>43830</v>
      </c>
      <c r="E2548" s="13" t="s">
        <v>19</v>
      </c>
      <c r="F2548" s="13" t="s">
        <v>949</v>
      </c>
      <c r="G2548" s="15" t="str">
        <f>INDEX(Table12[[#This Row],[State]],MATCH(Orders!F2548,Table12[[#This Row],[Customer ID]],0))</f>
        <v>California</v>
      </c>
      <c r="H2548" s="13" t="s">
        <v>5671</v>
      </c>
      <c r="I2548" s="15">
        <v>3</v>
      </c>
      <c r="J2548" s="13" t="s">
        <v>70</v>
      </c>
      <c r="K2548" s="16">
        <v>53.97</v>
      </c>
      <c r="L2548" s="24" t="str">
        <f>IF(Orders!$K2548&lt;=50,"Low",IF(Orders!$K2548&gt;=200000,"High","Medium"))</f>
        <v>Medium</v>
      </c>
    </row>
    <row r="2549" spans="1:12" x14ac:dyDescent="0.35">
      <c r="A2549" s="12">
        <v>1435</v>
      </c>
      <c r="B2549" s="17" t="s">
        <v>5673</v>
      </c>
      <c r="C2549" s="18">
        <v>43825</v>
      </c>
      <c r="D2549" s="18">
        <v>43829</v>
      </c>
      <c r="E2549" s="17" t="s">
        <v>19</v>
      </c>
      <c r="F2549" s="17" t="s">
        <v>290</v>
      </c>
      <c r="G2549" s="19" t="str">
        <f>INDEX(Table12[[#This Row],[State]],MATCH(Orders!F2549,Table12[[#This Row],[Customer ID]],0))</f>
        <v>Washington</v>
      </c>
      <c r="H2549" s="17" t="s">
        <v>5596</v>
      </c>
      <c r="I2549" s="19">
        <v>5</v>
      </c>
      <c r="J2549" s="17" t="s">
        <v>31</v>
      </c>
      <c r="K2549" s="10">
        <v>33.9</v>
      </c>
      <c r="L2549" s="25" t="str">
        <f>IF(Orders!$K2549&lt;=50,"Low",IF(Orders!$K2549&gt;=200000,"High","Medium"))</f>
        <v>Low</v>
      </c>
    </row>
    <row r="2550" spans="1:12" x14ac:dyDescent="0.35">
      <c r="A2550" s="11">
        <v>5034</v>
      </c>
      <c r="B2550" s="13" t="s">
        <v>5667</v>
      </c>
      <c r="C2550" s="14">
        <v>43825</v>
      </c>
      <c r="D2550" s="14">
        <v>43832</v>
      </c>
      <c r="E2550" s="13" t="s">
        <v>19</v>
      </c>
      <c r="F2550" s="13" t="s">
        <v>4931</v>
      </c>
      <c r="G2550" s="15" t="str">
        <f>INDEX(Table12[[#This Row],[State]],MATCH(Orders!F2550,Table12[[#This Row],[Customer ID]],0))</f>
        <v>New Jersey</v>
      </c>
      <c r="H2550" s="13" t="s">
        <v>5192</v>
      </c>
      <c r="I2550" s="15">
        <v>1</v>
      </c>
      <c r="J2550" s="13" t="s">
        <v>31</v>
      </c>
      <c r="K2550" s="16">
        <v>26.49</v>
      </c>
      <c r="L2550" s="24" t="str">
        <f>IF(Orders!$K2550&lt;=50,"Low",IF(Orders!$K2550&gt;=200000,"High","Medium"))</f>
        <v>Low</v>
      </c>
    </row>
    <row r="2551" spans="1:12" x14ac:dyDescent="0.35">
      <c r="A2551" s="12">
        <v>3726</v>
      </c>
      <c r="B2551" s="17" t="s">
        <v>5674</v>
      </c>
      <c r="C2551" s="18">
        <v>43825</v>
      </c>
      <c r="D2551" s="18">
        <v>43832</v>
      </c>
      <c r="E2551" s="17" t="s">
        <v>19</v>
      </c>
      <c r="F2551" s="17" t="s">
        <v>2204</v>
      </c>
      <c r="G2551" s="19" t="str">
        <f>INDEX(Table12[[#This Row],[State]],MATCH(Orders!F2551,Table12[[#This Row],[Customer ID]],0))</f>
        <v>Colorado</v>
      </c>
      <c r="H2551" s="17" t="s">
        <v>5466</v>
      </c>
      <c r="I2551" s="19">
        <v>2</v>
      </c>
      <c r="J2551" s="17" t="s">
        <v>31</v>
      </c>
      <c r="K2551" s="10">
        <v>18.72</v>
      </c>
      <c r="L2551" s="25" t="str">
        <f>IF(Orders!$K2551&lt;=50,"Low",IF(Orders!$K2551&gt;=200000,"High","Medium"))</f>
        <v>Low</v>
      </c>
    </row>
    <row r="2552" spans="1:12" x14ac:dyDescent="0.35">
      <c r="A2552" s="11">
        <v>4591</v>
      </c>
      <c r="B2552" s="13" t="s">
        <v>5666</v>
      </c>
      <c r="C2552" s="14">
        <v>43825</v>
      </c>
      <c r="D2552" s="14">
        <v>43830</v>
      </c>
      <c r="E2552" s="13" t="s">
        <v>19</v>
      </c>
      <c r="F2552" s="13" t="s">
        <v>949</v>
      </c>
      <c r="G2552" s="15" t="str">
        <f>INDEX(Table12[[#This Row],[State]],MATCH(Orders!F2552,Table12[[#This Row],[Customer ID]],0))</f>
        <v>California</v>
      </c>
      <c r="H2552" s="13" t="s">
        <v>3082</v>
      </c>
      <c r="I2552" s="15">
        <v>2</v>
      </c>
      <c r="J2552" s="13" t="s">
        <v>31</v>
      </c>
      <c r="K2552" s="16">
        <v>17.760000000000002</v>
      </c>
      <c r="L2552" s="24" t="str">
        <f>IF(Orders!$K2552&lt;=50,"Low",IF(Orders!$K2552&gt;=200000,"High","Medium"))</f>
        <v>Low</v>
      </c>
    </row>
    <row r="2553" spans="1:12" x14ac:dyDescent="0.35">
      <c r="A2553" s="12">
        <v>4403</v>
      </c>
      <c r="B2553" s="17" t="s">
        <v>5675</v>
      </c>
      <c r="C2553" s="18">
        <v>43825</v>
      </c>
      <c r="D2553" s="18">
        <v>43826</v>
      </c>
      <c r="E2553" s="17" t="s">
        <v>38</v>
      </c>
      <c r="F2553" s="17" t="s">
        <v>209</v>
      </c>
      <c r="G2553" s="19" t="str">
        <f>INDEX(Table12[[#This Row],[State]],MATCH(Orders!F2553,Table12[[#This Row],[Customer ID]],0))</f>
        <v>Colorado</v>
      </c>
      <c r="H2553" s="17" t="s">
        <v>4088</v>
      </c>
      <c r="I2553" s="19">
        <v>2</v>
      </c>
      <c r="J2553" s="17" t="s">
        <v>31</v>
      </c>
      <c r="K2553" s="10">
        <v>11328</v>
      </c>
      <c r="L2553" s="25" t="str">
        <f>IF(Orders!$K2553&lt;=50,"Low",IF(Orders!$K2553&gt;=200000,"High","Medium"))</f>
        <v>Medium</v>
      </c>
    </row>
    <row r="2554" spans="1:12" x14ac:dyDescent="0.35">
      <c r="A2554" s="11">
        <v>4594</v>
      </c>
      <c r="B2554" s="13" t="s">
        <v>5666</v>
      </c>
      <c r="C2554" s="14">
        <v>43825</v>
      </c>
      <c r="D2554" s="14">
        <v>43830</v>
      </c>
      <c r="E2554" s="13" t="s">
        <v>19</v>
      </c>
      <c r="F2554" s="13" t="s">
        <v>949</v>
      </c>
      <c r="G2554" s="15" t="str">
        <f>INDEX(Table12[[#This Row],[State]],MATCH(Orders!F2554,Table12[[#This Row],[Customer ID]],0))</f>
        <v>California</v>
      </c>
      <c r="H2554" s="13" t="s">
        <v>3313</v>
      </c>
      <c r="I2554" s="15">
        <v>2</v>
      </c>
      <c r="J2554" s="13" t="s">
        <v>31</v>
      </c>
      <c r="K2554" s="16">
        <v>7.9</v>
      </c>
      <c r="L2554" s="24" t="str">
        <f>IF(Orders!$K2554&lt;=50,"Low",IF(Orders!$K2554&gt;=200000,"High","Medium"))</f>
        <v>Low</v>
      </c>
    </row>
    <row r="2555" spans="1:12" x14ac:dyDescent="0.35">
      <c r="A2555" s="12">
        <v>5178</v>
      </c>
      <c r="B2555" s="17" t="s">
        <v>5676</v>
      </c>
      <c r="C2555" s="18">
        <v>43825</v>
      </c>
      <c r="D2555" s="18">
        <v>43829</v>
      </c>
      <c r="E2555" s="17" t="s">
        <v>19</v>
      </c>
      <c r="F2555" s="17" t="s">
        <v>95</v>
      </c>
      <c r="G2555" s="19" t="str">
        <f>INDEX(Table12[[#This Row],[State]],MATCH(Orders!F2555,Table12[[#This Row],[Customer ID]],0))</f>
        <v>New York</v>
      </c>
      <c r="H2555" s="17" t="s">
        <v>1685</v>
      </c>
      <c r="I2555" s="19">
        <v>3</v>
      </c>
      <c r="J2555" s="17" t="s">
        <v>70</v>
      </c>
      <c r="K2555" s="10">
        <v>4992</v>
      </c>
      <c r="L2555" s="25" t="str">
        <f>IF(Orders!$K2555&lt;=50,"Low",IF(Orders!$K2555&gt;=200000,"High","Medium"))</f>
        <v>Medium</v>
      </c>
    </row>
    <row r="2556" spans="1:12" x14ac:dyDescent="0.35">
      <c r="A2556" s="11">
        <v>2845</v>
      </c>
      <c r="B2556" s="13" t="s">
        <v>5677</v>
      </c>
      <c r="C2556" s="14">
        <v>43826</v>
      </c>
      <c r="D2556" s="14">
        <v>43830</v>
      </c>
      <c r="E2556" s="13" t="s">
        <v>19</v>
      </c>
      <c r="F2556" s="13" t="s">
        <v>2369</v>
      </c>
      <c r="G2556" s="15" t="str">
        <f>INDEX(Table12[[#This Row],[State]],MATCH(Orders!F2556,Table12[[#This Row],[Customer ID]],0))</f>
        <v>Illinois</v>
      </c>
      <c r="H2556" s="13" t="s">
        <v>2699</v>
      </c>
      <c r="I2556" s="15">
        <v>8</v>
      </c>
      <c r="J2556" s="13" t="s">
        <v>31</v>
      </c>
      <c r="K2556" s="16">
        <v>845488</v>
      </c>
      <c r="L2556" s="24" t="str">
        <f>IF(Orders!$K2556&lt;=50,"Low",IF(Orders!$K2556&gt;=200000,"High","Medium"))</f>
        <v>High</v>
      </c>
    </row>
    <row r="2557" spans="1:12" x14ac:dyDescent="0.35">
      <c r="A2557" s="12">
        <v>7182</v>
      </c>
      <c r="B2557" s="17" t="s">
        <v>5679</v>
      </c>
      <c r="C2557" s="18">
        <v>43826</v>
      </c>
      <c r="D2557" s="18">
        <v>43829</v>
      </c>
      <c r="E2557" s="17" t="s">
        <v>94</v>
      </c>
      <c r="F2557" s="17" t="s">
        <v>5680</v>
      </c>
      <c r="G2557" s="19" t="str">
        <f>INDEX(Table12[[#This Row],[State]],MATCH(Orders!F2557,Table12[[#This Row],[Customer ID]],0))</f>
        <v>Ohio</v>
      </c>
      <c r="H2557" s="17" t="s">
        <v>520</v>
      </c>
      <c r="I2557" s="19">
        <v>2</v>
      </c>
      <c r="J2557" s="17" t="s">
        <v>31</v>
      </c>
      <c r="K2557" s="10">
        <v>40</v>
      </c>
      <c r="L2557" s="25" t="str">
        <f>IF(Orders!$K2557&lt;=50,"Low",IF(Orders!$K2557&gt;=200000,"High","Medium"))</f>
        <v>Low</v>
      </c>
    </row>
    <row r="2558" spans="1:12" x14ac:dyDescent="0.35">
      <c r="A2558" s="11">
        <v>4440</v>
      </c>
      <c r="B2558" s="13" t="s">
        <v>5682</v>
      </c>
      <c r="C2558" s="14">
        <v>43826</v>
      </c>
      <c r="D2558" s="14">
        <v>43832</v>
      </c>
      <c r="E2558" s="13" t="s">
        <v>19</v>
      </c>
      <c r="F2558" s="13" t="s">
        <v>3277</v>
      </c>
      <c r="G2558" s="15" t="str">
        <f>INDEX(Table12[[#This Row],[State]],MATCH(Orders!F2558,Table12[[#This Row],[Customer ID]],0))</f>
        <v>Texas</v>
      </c>
      <c r="H2558" s="13" t="s">
        <v>5684</v>
      </c>
      <c r="I2558" s="15">
        <v>4</v>
      </c>
      <c r="J2558" s="13" t="s">
        <v>31</v>
      </c>
      <c r="K2558" s="16">
        <v>23.68</v>
      </c>
      <c r="L2558" s="24" t="str">
        <f>IF(Orders!$K2558&lt;=50,"Low",IF(Orders!$K2558&gt;=200000,"High","Medium"))</f>
        <v>Low</v>
      </c>
    </row>
    <row r="2559" spans="1:12" x14ac:dyDescent="0.35">
      <c r="A2559" s="12">
        <v>8149</v>
      </c>
      <c r="B2559" s="17" t="s">
        <v>5686</v>
      </c>
      <c r="C2559" s="18">
        <v>43826</v>
      </c>
      <c r="D2559" s="18">
        <v>43830</v>
      </c>
      <c r="E2559" s="17" t="s">
        <v>19</v>
      </c>
      <c r="F2559" s="17" t="s">
        <v>2388</v>
      </c>
      <c r="G2559" s="19" t="str">
        <f>INDEX(Table12[[#This Row],[State]],MATCH(Orders!F2559,Table12[[#This Row],[Customer ID]],0))</f>
        <v>California</v>
      </c>
      <c r="H2559" s="17" t="s">
        <v>4884</v>
      </c>
      <c r="I2559" s="19">
        <v>7</v>
      </c>
      <c r="J2559" s="17" t="s">
        <v>70</v>
      </c>
      <c r="K2559" s="10">
        <v>20.16</v>
      </c>
      <c r="L2559" s="25" t="str">
        <f>IF(Orders!$K2559&lt;=50,"Low",IF(Orders!$K2559&gt;=200000,"High","Medium"))</f>
        <v>Low</v>
      </c>
    </row>
    <row r="2560" spans="1:12" x14ac:dyDescent="0.35">
      <c r="A2560" s="11">
        <v>8390</v>
      </c>
      <c r="B2560" s="13" t="s">
        <v>5687</v>
      </c>
      <c r="C2560" s="14">
        <v>43826</v>
      </c>
      <c r="D2560" s="14">
        <v>43829</v>
      </c>
      <c r="E2560" s="13" t="s">
        <v>38</v>
      </c>
      <c r="F2560" s="13" t="s">
        <v>562</v>
      </c>
      <c r="G2560" s="15" t="str">
        <f>INDEX(Table12[[#This Row],[State]],MATCH(Orders!F2560,Table12[[#This Row],[Customer ID]],0))</f>
        <v>Ohio</v>
      </c>
      <c r="H2560" s="13" t="s">
        <v>4770</v>
      </c>
      <c r="I2560" s="15">
        <v>6</v>
      </c>
      <c r="J2560" s="13" t="s">
        <v>70</v>
      </c>
      <c r="K2560" s="16">
        <v>17184</v>
      </c>
      <c r="L2560" s="24" t="str">
        <f>IF(Orders!$K2560&lt;=50,"Low",IF(Orders!$K2560&gt;=200000,"High","Medium"))</f>
        <v>Medium</v>
      </c>
    </row>
    <row r="2561" spans="1:12" x14ac:dyDescent="0.35">
      <c r="A2561" s="12">
        <v>4439</v>
      </c>
      <c r="B2561" s="17" t="s">
        <v>5682</v>
      </c>
      <c r="C2561" s="18">
        <v>43826</v>
      </c>
      <c r="D2561" s="18">
        <v>43832</v>
      </c>
      <c r="E2561" s="17" t="s">
        <v>19</v>
      </c>
      <c r="F2561" s="17" t="s">
        <v>3277</v>
      </c>
      <c r="G2561" s="19" t="str">
        <f>INDEX(Table12[[#This Row],[State]],MATCH(Orders!F2561,Table12[[#This Row],[Customer ID]],0))</f>
        <v>Texas</v>
      </c>
      <c r="H2561" s="17" t="s">
        <v>5555</v>
      </c>
      <c r="I2561" s="19">
        <v>2</v>
      </c>
      <c r="J2561" s="17" t="s">
        <v>31</v>
      </c>
      <c r="K2561" s="10">
        <v>10368</v>
      </c>
      <c r="L2561" s="25" t="str">
        <f>IF(Orders!$K2561&lt;=50,"Low",IF(Orders!$K2561&gt;=200000,"High","Medium"))</f>
        <v>Medium</v>
      </c>
    </row>
    <row r="2562" spans="1:12" x14ac:dyDescent="0.35">
      <c r="A2562" s="11">
        <v>8580</v>
      </c>
      <c r="B2562" s="13" t="s">
        <v>5688</v>
      </c>
      <c r="C2562" s="14">
        <v>43826</v>
      </c>
      <c r="D2562" s="14">
        <v>43832</v>
      </c>
      <c r="E2562" s="13" t="s">
        <v>19</v>
      </c>
      <c r="F2562" s="13" t="s">
        <v>5689</v>
      </c>
      <c r="G2562" s="15" t="str">
        <f>INDEX(Table12[[#This Row],[State]],MATCH(Orders!F2562,Table12[[#This Row],[Customer ID]],0))</f>
        <v>Kentucky</v>
      </c>
      <c r="H2562" s="13" t="s">
        <v>5691</v>
      </c>
      <c r="I2562" s="15">
        <v>1</v>
      </c>
      <c r="J2562" s="13" t="s">
        <v>70</v>
      </c>
      <c r="K2562" s="16">
        <v>2.61</v>
      </c>
      <c r="L2562" s="24" t="str">
        <f>IF(Orders!$K2562&lt;=50,"Low",IF(Orders!$K2562&gt;=200000,"High","Medium"))</f>
        <v>Low</v>
      </c>
    </row>
    <row r="2563" spans="1:12" x14ac:dyDescent="0.35">
      <c r="A2563" s="12">
        <v>2415</v>
      </c>
      <c r="B2563" s="17" t="s">
        <v>5693</v>
      </c>
      <c r="C2563" s="18">
        <v>43828</v>
      </c>
      <c r="D2563" s="18">
        <v>43832</v>
      </c>
      <c r="E2563" s="17" t="s">
        <v>19</v>
      </c>
      <c r="F2563" s="17" t="s">
        <v>1259</v>
      </c>
      <c r="G2563" s="19" t="str">
        <f>INDEX(Table12[[#This Row],[State]],MATCH(Orders!F2563,Table12[[#This Row],[Customer ID]],0))</f>
        <v>Wisconsin</v>
      </c>
      <c r="H2563" s="17" t="s">
        <v>5694</v>
      </c>
      <c r="I2563" s="19">
        <v>5</v>
      </c>
      <c r="J2563" s="17" t="s">
        <v>31</v>
      </c>
      <c r="K2563" s="10">
        <v>754.45</v>
      </c>
      <c r="L2563" s="25" t="str">
        <f>IF(Orders!$K2563&lt;=50,"Low",IF(Orders!$K2563&gt;=200000,"High","Medium"))</f>
        <v>Medium</v>
      </c>
    </row>
    <row r="2564" spans="1:12" x14ac:dyDescent="0.35">
      <c r="A2564" s="11">
        <v>2643</v>
      </c>
      <c r="B2564" s="13" t="s">
        <v>5696</v>
      </c>
      <c r="C2564" s="14">
        <v>43828</v>
      </c>
      <c r="D2564" s="14">
        <v>43829</v>
      </c>
      <c r="E2564" s="13" t="s">
        <v>38</v>
      </c>
      <c r="F2564" s="13" t="s">
        <v>5697</v>
      </c>
      <c r="G2564" s="15" t="str">
        <f>INDEX(Table12[[#This Row],[State]],MATCH(Orders!F2564,Table12[[#This Row],[Customer ID]],0))</f>
        <v>Illinois</v>
      </c>
      <c r="H2564" s="13" t="s">
        <v>483</v>
      </c>
      <c r="I2564" s="15">
        <v>6</v>
      </c>
      <c r="J2564" s="13" t="s">
        <v>31</v>
      </c>
      <c r="K2564" s="16">
        <v>186048</v>
      </c>
      <c r="L2564" s="24" t="str">
        <f>IF(Orders!$K2564&lt;=50,"Low",IF(Orders!$K2564&gt;=200000,"High","Medium"))</f>
        <v>Medium</v>
      </c>
    </row>
    <row r="2565" spans="1:12" x14ac:dyDescent="0.35">
      <c r="A2565" s="12">
        <v>5364</v>
      </c>
      <c r="B2565" s="17" t="s">
        <v>5699</v>
      </c>
      <c r="C2565" s="18">
        <v>43828</v>
      </c>
      <c r="D2565" s="18">
        <v>43832</v>
      </c>
      <c r="E2565" s="17" t="s">
        <v>19</v>
      </c>
      <c r="F2565" s="17" t="s">
        <v>5700</v>
      </c>
      <c r="G2565" s="19" t="str">
        <f>INDEX(Table12[[#This Row],[State]],MATCH(Orders!F2565,Table12[[#This Row],[Customer ID]],0))</f>
        <v>Kansas</v>
      </c>
      <c r="H2565" s="17" t="s">
        <v>5702</v>
      </c>
      <c r="I2565" s="19">
        <v>2</v>
      </c>
      <c r="J2565" s="17" t="s">
        <v>31</v>
      </c>
      <c r="K2565" s="10">
        <v>81.96</v>
      </c>
      <c r="L2565" s="25" t="str">
        <f>IF(Orders!$K2565&lt;=50,"Low",IF(Orders!$K2565&gt;=200000,"High","Medium"))</f>
        <v>Medium</v>
      </c>
    </row>
    <row r="2566" spans="1:12" x14ac:dyDescent="0.35">
      <c r="A2566" s="11">
        <v>5363</v>
      </c>
      <c r="B2566" s="13" t="s">
        <v>5699</v>
      </c>
      <c r="C2566" s="14">
        <v>43828</v>
      </c>
      <c r="D2566" s="14">
        <v>43832</v>
      </c>
      <c r="E2566" s="13" t="s">
        <v>19</v>
      </c>
      <c r="F2566" s="13" t="s">
        <v>5700</v>
      </c>
      <c r="G2566" s="15" t="str">
        <f>INDEX(Table12[[#This Row],[State]],MATCH(Orders!F2566,Table12[[#This Row],[Customer ID]],0))</f>
        <v>Kansas</v>
      </c>
      <c r="H2566" s="13" t="s">
        <v>779</v>
      </c>
      <c r="I2566" s="15">
        <v>6</v>
      </c>
      <c r="J2566" s="13" t="s">
        <v>70</v>
      </c>
      <c r="K2566" s="16">
        <v>70.56</v>
      </c>
      <c r="L2566" s="24" t="str">
        <f>IF(Orders!$K2566&lt;=50,"Low",IF(Orders!$K2566&gt;=200000,"High","Medium"))</f>
        <v>Medium</v>
      </c>
    </row>
    <row r="2567" spans="1:12" x14ac:dyDescent="0.35">
      <c r="A2567" s="12">
        <v>4155</v>
      </c>
      <c r="B2567" s="17" t="s">
        <v>5704</v>
      </c>
      <c r="C2567" s="18">
        <v>43828</v>
      </c>
      <c r="D2567" s="18">
        <v>43833</v>
      </c>
      <c r="E2567" s="17" t="s">
        <v>19</v>
      </c>
      <c r="F2567" s="17" t="s">
        <v>4489</v>
      </c>
      <c r="G2567" s="19" t="str">
        <f>INDEX(Table12[[#This Row],[State]],MATCH(Orders!F2567,Table12[[#This Row],[Customer ID]],0))</f>
        <v>Tennessee</v>
      </c>
      <c r="H2567" s="17" t="s">
        <v>366</v>
      </c>
      <c r="I2567" s="19">
        <v>4</v>
      </c>
      <c r="J2567" s="17" t="s">
        <v>31</v>
      </c>
      <c r="K2567" s="10">
        <v>38088</v>
      </c>
      <c r="L2567" s="25" t="str">
        <f>IF(Orders!$K2567&lt;=50,"Low",IF(Orders!$K2567&gt;=200000,"High","Medium"))</f>
        <v>Medium</v>
      </c>
    </row>
    <row r="2568" spans="1:12" x14ac:dyDescent="0.35">
      <c r="A2568" s="11">
        <v>8724</v>
      </c>
      <c r="B2568" s="13" t="s">
        <v>5705</v>
      </c>
      <c r="C2568" s="14">
        <v>43828</v>
      </c>
      <c r="D2568" s="14">
        <v>43830</v>
      </c>
      <c r="E2568" s="13" t="s">
        <v>94</v>
      </c>
      <c r="F2568" s="13" t="s">
        <v>2641</v>
      </c>
      <c r="G2568" s="15" t="str">
        <f>INDEX(Table12[[#This Row],[State]],MATCH(Orders!F2568,Table12[[#This Row],[Customer ID]],0))</f>
        <v>Florida</v>
      </c>
      <c r="H2568" s="13" t="s">
        <v>1973</v>
      </c>
      <c r="I2568" s="15">
        <v>7</v>
      </c>
      <c r="J2568" s="13" t="s">
        <v>70</v>
      </c>
      <c r="K2568" s="16">
        <v>37408</v>
      </c>
      <c r="L2568" s="24" t="str">
        <f>IF(Orders!$K2568&lt;=50,"Low",IF(Orders!$K2568&gt;=200000,"High","Medium"))</f>
        <v>Medium</v>
      </c>
    </row>
    <row r="2569" spans="1:12" x14ac:dyDescent="0.35">
      <c r="A2569" s="12">
        <v>8764</v>
      </c>
      <c r="B2569" s="17" t="s">
        <v>5706</v>
      </c>
      <c r="C2569" s="18">
        <v>43828</v>
      </c>
      <c r="D2569" s="18">
        <v>43832</v>
      </c>
      <c r="E2569" s="17" t="s">
        <v>19</v>
      </c>
      <c r="F2569" s="17" t="s">
        <v>4726</v>
      </c>
      <c r="G2569" s="19" t="str">
        <f>INDEX(Table12[[#This Row],[State]],MATCH(Orders!F2569,Table12[[#This Row],[Customer ID]],0))</f>
        <v>California</v>
      </c>
      <c r="H2569" s="17" t="s">
        <v>5707</v>
      </c>
      <c r="I2569" s="19">
        <v>2</v>
      </c>
      <c r="J2569" s="17" t="s">
        <v>31</v>
      </c>
      <c r="K2569" s="10">
        <v>27.96</v>
      </c>
      <c r="L2569" s="25" t="str">
        <f>IF(Orders!$K2569&lt;=50,"Low",IF(Orders!$K2569&gt;=200000,"High","Medium"))</f>
        <v>Low</v>
      </c>
    </row>
    <row r="2570" spans="1:12" x14ac:dyDescent="0.35">
      <c r="A2570" s="11">
        <v>7063</v>
      </c>
      <c r="B2570" s="13" t="s">
        <v>5709</v>
      </c>
      <c r="C2570" s="14">
        <v>43828</v>
      </c>
      <c r="D2570" s="14">
        <v>43830</v>
      </c>
      <c r="E2570" s="13" t="s">
        <v>94</v>
      </c>
      <c r="F2570" s="13" t="s">
        <v>2227</v>
      </c>
      <c r="G2570" s="15" t="str">
        <f>INDEX(Table12[[#This Row],[State]],MATCH(Orders!F2570,Table12[[#This Row],[Customer ID]],0))</f>
        <v>Oregon</v>
      </c>
      <c r="H2570" s="13" t="s">
        <v>5710</v>
      </c>
      <c r="I2570" s="15">
        <v>3</v>
      </c>
      <c r="J2570" s="13" t="s">
        <v>70</v>
      </c>
      <c r="K2570" s="16">
        <v>27792</v>
      </c>
      <c r="L2570" s="24" t="str">
        <f>IF(Orders!$K2570&lt;=50,"Low",IF(Orders!$K2570&gt;=200000,"High","Medium"))</f>
        <v>Medium</v>
      </c>
    </row>
    <row r="2571" spans="1:12" x14ac:dyDescent="0.35">
      <c r="A2571" s="12">
        <v>8725</v>
      </c>
      <c r="B2571" s="17" t="s">
        <v>5705</v>
      </c>
      <c r="C2571" s="18">
        <v>43828</v>
      </c>
      <c r="D2571" s="18">
        <v>43830</v>
      </c>
      <c r="E2571" s="17" t="s">
        <v>94</v>
      </c>
      <c r="F2571" s="17" t="s">
        <v>2641</v>
      </c>
      <c r="G2571" s="19" t="str">
        <f>INDEX(Table12[[#This Row],[State]],MATCH(Orders!F2571,Table12[[#This Row],[Customer ID]],0))</f>
        <v>Florida</v>
      </c>
      <c r="H2571" s="17" t="s">
        <v>4463</v>
      </c>
      <c r="I2571" s="19">
        <v>6</v>
      </c>
      <c r="J2571" s="17" t="s">
        <v>31</v>
      </c>
      <c r="K2571" s="10">
        <v>25344</v>
      </c>
      <c r="L2571" s="25" t="str">
        <f>IF(Orders!$K2571&lt;=50,"Low",IF(Orders!$K2571&gt;=200000,"High","Medium"))</f>
        <v>Medium</v>
      </c>
    </row>
    <row r="2572" spans="1:12" x14ac:dyDescent="0.35">
      <c r="A2572" s="11">
        <v>8763</v>
      </c>
      <c r="B2572" s="13" t="s">
        <v>5706</v>
      </c>
      <c r="C2572" s="14">
        <v>43828</v>
      </c>
      <c r="D2572" s="14">
        <v>43832</v>
      </c>
      <c r="E2572" s="13" t="s">
        <v>19</v>
      </c>
      <c r="F2572" s="13" t="s">
        <v>4726</v>
      </c>
      <c r="G2572" s="15" t="str">
        <f>INDEX(Table12[[#This Row],[State]],MATCH(Orders!F2572,Table12[[#This Row],[Customer ID]],0))</f>
        <v>California</v>
      </c>
      <c r="H2572" s="13" t="s">
        <v>5712</v>
      </c>
      <c r="I2572" s="15">
        <v>1</v>
      </c>
      <c r="J2572" s="13" t="s">
        <v>70</v>
      </c>
      <c r="K2572" s="16">
        <v>14.03</v>
      </c>
      <c r="L2572" s="24" t="str">
        <f>IF(Orders!$K2572&lt;=50,"Low",IF(Orders!$K2572&gt;=200000,"High","Medium"))</f>
        <v>Low</v>
      </c>
    </row>
    <row r="2573" spans="1:12" x14ac:dyDescent="0.35">
      <c r="A2573" s="12">
        <v>5423</v>
      </c>
      <c r="B2573" s="17" t="s">
        <v>5714</v>
      </c>
      <c r="C2573" s="18">
        <v>43828</v>
      </c>
      <c r="D2573" s="18">
        <v>43832</v>
      </c>
      <c r="E2573" s="17" t="s">
        <v>19</v>
      </c>
      <c r="F2573" s="17" t="s">
        <v>2856</v>
      </c>
      <c r="G2573" s="19" t="str">
        <f>INDEX(Table12[[#This Row],[State]],MATCH(Orders!F2573,Table12[[#This Row],[Customer ID]],0))</f>
        <v>California</v>
      </c>
      <c r="H2573" s="17" t="s">
        <v>2433</v>
      </c>
      <c r="I2573" s="19">
        <v>3</v>
      </c>
      <c r="J2573" s="17" t="s">
        <v>31</v>
      </c>
      <c r="K2573" s="10">
        <v>11232</v>
      </c>
      <c r="L2573" s="25" t="str">
        <f>IF(Orders!$K2573&lt;=50,"Low",IF(Orders!$K2573&gt;=200000,"High","Medium"))</f>
        <v>Medium</v>
      </c>
    </row>
    <row r="2574" spans="1:12" x14ac:dyDescent="0.35">
      <c r="A2574" s="11">
        <v>4156</v>
      </c>
      <c r="B2574" s="13" t="s">
        <v>5704</v>
      </c>
      <c r="C2574" s="14">
        <v>43828</v>
      </c>
      <c r="D2574" s="14">
        <v>43833</v>
      </c>
      <c r="E2574" s="13" t="s">
        <v>19</v>
      </c>
      <c r="F2574" s="13" t="s">
        <v>4489</v>
      </c>
      <c r="G2574" s="15" t="str">
        <f>INDEX(Table12[[#This Row],[State]],MATCH(Orders!F2574,Table12[[#This Row],[Customer ID]],0))</f>
        <v>Tennessee</v>
      </c>
      <c r="H2574" s="13" t="s">
        <v>2926</v>
      </c>
      <c r="I2574" s="15">
        <v>3</v>
      </c>
      <c r="J2574" s="13" t="s">
        <v>70</v>
      </c>
      <c r="K2574" s="16">
        <v>2808</v>
      </c>
      <c r="L2574" s="24" t="str">
        <f>IF(Orders!$K2574&lt;=50,"Low",IF(Orders!$K2574&gt;=200000,"High","Medium"))</f>
        <v>Medium</v>
      </c>
    </row>
    <row r="2575" spans="1:12" x14ac:dyDescent="0.35">
      <c r="A2575" s="12">
        <v>5760</v>
      </c>
      <c r="B2575" s="17" t="s">
        <v>5715</v>
      </c>
      <c r="C2575" s="18">
        <v>43829</v>
      </c>
      <c r="D2575" s="18">
        <v>43829</v>
      </c>
      <c r="E2575" s="17" t="s">
        <v>208</v>
      </c>
      <c r="F2575" s="17" t="s">
        <v>941</v>
      </c>
      <c r="G2575" s="19" t="str">
        <f>INDEX(Table12[[#This Row],[State]],MATCH(Orders!F2575,Table12[[#This Row],[Customer ID]],0))</f>
        <v>California</v>
      </c>
      <c r="H2575" s="17" t="s">
        <v>324</v>
      </c>
      <c r="I2575" s="19">
        <v>4</v>
      </c>
      <c r="J2575" s="17" t="s">
        <v>31</v>
      </c>
      <c r="K2575" s="10">
        <v>481.32</v>
      </c>
      <c r="L2575" s="25" t="str">
        <f>IF(Orders!$K2575&lt;=50,"Low",IF(Orders!$K2575&gt;=200000,"High","Medium"))</f>
        <v>Medium</v>
      </c>
    </row>
    <row r="2576" spans="1:12" x14ac:dyDescent="0.35">
      <c r="A2576" s="11">
        <v>7562</v>
      </c>
      <c r="B2576" s="13" t="s">
        <v>5716</v>
      </c>
      <c r="C2576" s="14">
        <v>43829</v>
      </c>
      <c r="D2576" s="14">
        <v>43831</v>
      </c>
      <c r="E2576" s="13" t="s">
        <v>38</v>
      </c>
      <c r="F2576" s="13" t="s">
        <v>1491</v>
      </c>
      <c r="G2576" s="15" t="str">
        <f>INDEX(Table12[[#This Row],[State]],MATCH(Orders!F2576,Table12[[#This Row],[Customer ID]],0))</f>
        <v>Pennsylvania</v>
      </c>
      <c r="H2576" s="13" t="s">
        <v>1312</v>
      </c>
      <c r="I2576" s="15">
        <v>1</v>
      </c>
      <c r="J2576" s="13" t="s">
        <v>31</v>
      </c>
      <c r="K2576" s="16">
        <v>170786</v>
      </c>
      <c r="L2576" s="24" t="str">
        <f>IF(Orders!$K2576&lt;=50,"Low",IF(Orders!$K2576&gt;=200000,"High","Medium"))</f>
        <v>Medium</v>
      </c>
    </row>
    <row r="2577" spans="1:12" x14ac:dyDescent="0.35">
      <c r="A2577" s="12">
        <v>9283</v>
      </c>
      <c r="B2577" s="17" t="s">
        <v>5717</v>
      </c>
      <c r="C2577" s="18">
        <v>43829</v>
      </c>
      <c r="D2577" s="18">
        <v>43834</v>
      </c>
      <c r="E2577" s="17" t="s">
        <v>19</v>
      </c>
      <c r="F2577" s="17" t="s">
        <v>1344</v>
      </c>
      <c r="G2577" s="19" t="str">
        <f>INDEX(Table12[[#This Row],[State]],MATCH(Orders!F2577,Table12[[#This Row],[Customer ID]],0))</f>
        <v>Florida</v>
      </c>
      <c r="H2577" s="17" t="s">
        <v>1745</v>
      </c>
      <c r="I2577" s="19">
        <v>4</v>
      </c>
      <c r="J2577" s="17" t="s">
        <v>31</v>
      </c>
      <c r="K2577" s="10">
        <v>72224</v>
      </c>
      <c r="L2577" s="25" t="str">
        <f>IF(Orders!$K2577&lt;=50,"Low",IF(Orders!$K2577&gt;=200000,"High","Medium"))</f>
        <v>Medium</v>
      </c>
    </row>
    <row r="2578" spans="1:12" x14ac:dyDescent="0.35">
      <c r="A2578" s="11">
        <v>8667</v>
      </c>
      <c r="B2578" s="13" t="s">
        <v>5719</v>
      </c>
      <c r="C2578" s="14">
        <v>43829</v>
      </c>
      <c r="D2578" s="14">
        <v>43832</v>
      </c>
      <c r="E2578" s="13" t="s">
        <v>38</v>
      </c>
      <c r="F2578" s="13" t="s">
        <v>5720</v>
      </c>
      <c r="G2578" s="15" t="str">
        <f>INDEX(Table12[[#This Row],[State]],MATCH(Orders!F2578,Table12[[#This Row],[Customer ID]],0))</f>
        <v>Pennsylvania</v>
      </c>
      <c r="H2578" s="13" t="s">
        <v>4729</v>
      </c>
      <c r="I2578" s="15">
        <v>5</v>
      </c>
      <c r="J2578" s="13" t="s">
        <v>70</v>
      </c>
      <c r="K2578" s="16">
        <v>16.52</v>
      </c>
      <c r="L2578" s="24" t="str">
        <f>IF(Orders!$K2578&lt;=50,"Low",IF(Orders!$K2578&gt;=200000,"High","Medium"))</f>
        <v>Low</v>
      </c>
    </row>
    <row r="2579" spans="1:12" x14ac:dyDescent="0.35">
      <c r="A2579" s="12">
        <v>4763</v>
      </c>
      <c r="B2579" s="17" t="s">
        <v>5722</v>
      </c>
      <c r="C2579" s="18">
        <v>43829</v>
      </c>
      <c r="D2579" s="18">
        <v>43834</v>
      </c>
      <c r="E2579" s="17" t="s">
        <v>19</v>
      </c>
      <c r="F2579" s="17" t="s">
        <v>1581</v>
      </c>
      <c r="G2579" s="19" t="str">
        <f>INDEX(Table12[[#This Row],[State]],MATCH(Orders!F2579,Table12[[#This Row],[Customer ID]],0))</f>
        <v>Ohio</v>
      </c>
      <c r="H2579" s="17" t="s">
        <v>630</v>
      </c>
      <c r="I2579" s="19">
        <v>2</v>
      </c>
      <c r="J2579" s="17" t="s">
        <v>31</v>
      </c>
      <c r="K2579" s="10">
        <v>13712</v>
      </c>
      <c r="L2579" s="25" t="str">
        <f>IF(Orders!$K2579&lt;=50,"Low",IF(Orders!$K2579&gt;=200000,"High","Medium"))</f>
        <v>Medium</v>
      </c>
    </row>
    <row r="2580" spans="1:12" x14ac:dyDescent="0.35">
      <c r="A2580" s="11">
        <v>4139</v>
      </c>
      <c r="B2580" s="13" t="s">
        <v>5723</v>
      </c>
      <c r="C2580" s="14">
        <v>43829</v>
      </c>
      <c r="D2580" s="14">
        <v>43831</v>
      </c>
      <c r="E2580" s="13" t="s">
        <v>38</v>
      </c>
      <c r="F2580" s="13" t="s">
        <v>4094</v>
      </c>
      <c r="G2580" s="15" t="str">
        <f>INDEX(Table12[[#This Row],[State]],MATCH(Orders!F2580,Table12[[#This Row],[Customer ID]],0))</f>
        <v>Texas</v>
      </c>
      <c r="H2580" s="13" t="s">
        <v>3983</v>
      </c>
      <c r="I2580" s="15">
        <v>6</v>
      </c>
      <c r="J2580" s="13" t="s">
        <v>31</v>
      </c>
      <c r="K2580" s="16">
        <v>6924</v>
      </c>
      <c r="L2580" s="24" t="str">
        <f>IF(Orders!$K2580&lt;=50,"Low",IF(Orders!$K2580&gt;=200000,"High","Medium"))</f>
        <v>Medium</v>
      </c>
    </row>
    <row r="2581" spans="1:12" x14ac:dyDescent="0.35">
      <c r="A2581" s="12">
        <v>5761</v>
      </c>
      <c r="B2581" s="17" t="s">
        <v>5715</v>
      </c>
      <c r="C2581" s="18">
        <v>43829</v>
      </c>
      <c r="D2581" s="18">
        <v>43829</v>
      </c>
      <c r="E2581" s="17" t="s">
        <v>208</v>
      </c>
      <c r="F2581" s="17" t="s">
        <v>941</v>
      </c>
      <c r="G2581" s="19" t="str">
        <f>INDEX(Table12[[#This Row],[State]],MATCH(Orders!F2581,Table12[[#This Row],[Customer ID]],0))</f>
        <v>California</v>
      </c>
      <c r="H2581" s="17" t="s">
        <v>5549</v>
      </c>
      <c r="I2581" s="19">
        <v>1</v>
      </c>
      <c r="J2581" s="17" t="s">
        <v>31</v>
      </c>
      <c r="K2581" s="10">
        <v>6384</v>
      </c>
      <c r="L2581" s="25" t="str">
        <f>IF(Orders!$K2581&lt;=50,"Low",IF(Orders!$K2581&gt;=200000,"High","Medium"))</f>
        <v>Medium</v>
      </c>
    </row>
    <row r="2582" spans="1:12" x14ac:dyDescent="0.35">
      <c r="A2582" s="11">
        <v>4762</v>
      </c>
      <c r="B2582" s="13" t="s">
        <v>5722</v>
      </c>
      <c r="C2582" s="14">
        <v>43829</v>
      </c>
      <c r="D2582" s="14">
        <v>43834</v>
      </c>
      <c r="E2582" s="13" t="s">
        <v>19</v>
      </c>
      <c r="F2582" s="13" t="s">
        <v>1581</v>
      </c>
      <c r="G2582" s="15" t="str">
        <f>INDEX(Table12[[#This Row],[State]],MATCH(Orders!F2582,Table12[[#This Row],[Customer ID]],0))</f>
        <v>Ohio</v>
      </c>
      <c r="H2582" s="13" t="s">
        <v>2548</v>
      </c>
      <c r="I2582" s="15">
        <v>2</v>
      </c>
      <c r="J2582" s="13" t="s">
        <v>31</v>
      </c>
      <c r="K2582" s="16">
        <v>5904</v>
      </c>
      <c r="L2582" s="24" t="str">
        <f>IF(Orders!$K2582&lt;=50,"Low",IF(Orders!$K2582&gt;=200000,"High","Medium"))</f>
        <v>Medium</v>
      </c>
    </row>
    <row r="2583" spans="1:12" x14ac:dyDescent="0.35">
      <c r="A2583" s="12">
        <v>2822</v>
      </c>
      <c r="B2583" s="17" t="s">
        <v>5725</v>
      </c>
      <c r="C2583" s="18">
        <v>43830</v>
      </c>
      <c r="D2583" s="18">
        <v>43835</v>
      </c>
      <c r="E2583" s="17" t="s">
        <v>19</v>
      </c>
      <c r="F2583" s="17" t="s">
        <v>855</v>
      </c>
      <c r="G2583" s="19" t="str">
        <f>INDEX(Table12[[#This Row],[State]],MATCH(Orders!F2583,Table12[[#This Row],[Customer ID]],0))</f>
        <v>California</v>
      </c>
      <c r="H2583" s="17" t="s">
        <v>4679</v>
      </c>
      <c r="I2583" s="19">
        <v>3</v>
      </c>
      <c r="J2583" s="17" t="s">
        <v>31</v>
      </c>
      <c r="K2583" s="10">
        <v>302376</v>
      </c>
      <c r="L2583" s="25" t="str">
        <f>IF(Orders!$K2583&lt;=50,"Low",IF(Orders!$K2583&gt;=200000,"High","Medium"))</f>
        <v>High</v>
      </c>
    </row>
    <row r="2584" spans="1:12" x14ac:dyDescent="0.35">
      <c r="A2584" s="11">
        <v>1154</v>
      </c>
      <c r="B2584" s="13" t="s">
        <v>5726</v>
      </c>
      <c r="C2584" s="14">
        <v>43830</v>
      </c>
      <c r="D2584" s="14">
        <v>43836</v>
      </c>
      <c r="E2584" s="13" t="s">
        <v>19</v>
      </c>
      <c r="F2584" s="13" t="s">
        <v>4244</v>
      </c>
      <c r="G2584" s="15" t="str">
        <f>INDEX(Table12[[#This Row],[State]],MATCH(Orders!F2584,Table12[[#This Row],[Customer ID]],0))</f>
        <v>Nevada</v>
      </c>
      <c r="H2584" s="13" t="s">
        <v>5728</v>
      </c>
      <c r="I2584" s="15">
        <v>7</v>
      </c>
      <c r="J2584" s="13" t="s">
        <v>70</v>
      </c>
      <c r="K2584" s="16">
        <v>159768</v>
      </c>
      <c r="L2584" s="24" t="str">
        <f>IF(Orders!$K2584&lt;=50,"Low",IF(Orders!$K2584&gt;=200000,"High","Medium"))</f>
        <v>Medium</v>
      </c>
    </row>
    <row r="2585" spans="1:12" x14ac:dyDescent="0.35">
      <c r="A2585" s="12">
        <v>6342</v>
      </c>
      <c r="B2585" s="17" t="s">
        <v>5730</v>
      </c>
      <c r="C2585" s="18">
        <v>43830</v>
      </c>
      <c r="D2585" s="18">
        <v>43832</v>
      </c>
      <c r="E2585" s="17" t="s">
        <v>38</v>
      </c>
      <c r="F2585" s="17" t="s">
        <v>5731</v>
      </c>
      <c r="G2585" s="19" t="str">
        <f>INDEX(Table12[[#This Row],[State]],MATCH(Orders!F2585,Table12[[#This Row],[Customer ID]],0))</f>
        <v>Ohio</v>
      </c>
      <c r="H2585" s="17" t="s">
        <v>1873</v>
      </c>
      <c r="I2585" s="19">
        <v>4</v>
      </c>
      <c r="J2585" s="17" t="s">
        <v>31</v>
      </c>
      <c r="K2585" s="10">
        <v>156512</v>
      </c>
      <c r="L2585" s="25" t="str">
        <f>IF(Orders!$K2585&lt;=50,"Low",IF(Orders!$K2585&gt;=200000,"High","Medium"))</f>
        <v>Medium</v>
      </c>
    </row>
    <row r="2586" spans="1:12" x14ac:dyDescent="0.35">
      <c r="A2586" s="11">
        <v>4613</v>
      </c>
      <c r="B2586" s="13" t="s">
        <v>5733</v>
      </c>
      <c r="C2586" s="14">
        <v>43830</v>
      </c>
      <c r="D2586" s="14">
        <v>43836</v>
      </c>
      <c r="E2586" s="13" t="s">
        <v>19</v>
      </c>
      <c r="F2586" s="13" t="s">
        <v>4505</v>
      </c>
      <c r="G2586" s="15" t="str">
        <f>INDEX(Table12[[#This Row],[State]],MATCH(Orders!F2586,Table12[[#This Row],[Customer ID]],0))</f>
        <v>Florida</v>
      </c>
      <c r="H2586" s="13" t="s">
        <v>353</v>
      </c>
      <c r="I2586" s="15">
        <v>3</v>
      </c>
      <c r="J2586" s="13" t="s">
        <v>31</v>
      </c>
      <c r="K2586" s="16">
        <v>47616</v>
      </c>
      <c r="L2586" s="24" t="str">
        <f>IF(Orders!$K2586&lt;=50,"Low",IF(Orders!$K2586&gt;=200000,"High","Medium"))</f>
        <v>Medium</v>
      </c>
    </row>
    <row r="2587" spans="1:12" x14ac:dyDescent="0.35">
      <c r="A2587" s="12">
        <v>5739</v>
      </c>
      <c r="B2587" s="17" t="s">
        <v>5734</v>
      </c>
      <c r="C2587" s="18">
        <v>43830</v>
      </c>
      <c r="D2587" s="18">
        <v>43836</v>
      </c>
      <c r="E2587" s="17" t="s">
        <v>19</v>
      </c>
      <c r="F2587" s="17" t="s">
        <v>2878</v>
      </c>
      <c r="G2587" s="19" t="str">
        <f>INDEX(Table12[[#This Row],[State]],MATCH(Orders!F2587,Table12[[#This Row],[Customer ID]],0))</f>
        <v>California</v>
      </c>
      <c r="H2587" s="17" t="s">
        <v>1075</v>
      </c>
      <c r="I2587" s="19">
        <v>3</v>
      </c>
      <c r="J2587" s="17" t="s">
        <v>70</v>
      </c>
      <c r="K2587" s="10">
        <v>38376</v>
      </c>
      <c r="L2587" s="25" t="str">
        <f>IF(Orders!$K2587&lt;=50,"Low",IF(Orders!$K2587&gt;=200000,"High","Medium"))</f>
        <v>Medium</v>
      </c>
    </row>
    <row r="2588" spans="1:12" x14ac:dyDescent="0.35">
      <c r="A2588" s="11">
        <v>4614</v>
      </c>
      <c r="B2588" s="13" t="s">
        <v>5733</v>
      </c>
      <c r="C2588" s="14">
        <v>43830</v>
      </c>
      <c r="D2588" s="14">
        <v>43836</v>
      </c>
      <c r="E2588" s="13" t="s">
        <v>19</v>
      </c>
      <c r="F2588" s="13" t="s">
        <v>4505</v>
      </c>
      <c r="G2588" s="15" t="str">
        <f>INDEX(Table12[[#This Row],[State]],MATCH(Orders!F2588,Table12[[#This Row],[Customer ID]],0))</f>
        <v>Florida</v>
      </c>
      <c r="H2588" s="13" t="s">
        <v>4060</v>
      </c>
      <c r="I2588" s="15">
        <v>5</v>
      </c>
      <c r="J2588" s="13" t="s">
        <v>31</v>
      </c>
      <c r="K2588" s="16">
        <v>23.48</v>
      </c>
      <c r="L2588" s="24" t="str">
        <f>IF(Orders!$K2588&lt;=50,"Low",IF(Orders!$K2588&gt;=200000,"High","Medium"))</f>
        <v>Low</v>
      </c>
    </row>
    <row r="2589" spans="1:12" x14ac:dyDescent="0.35">
      <c r="A2589" s="12">
        <v>1153</v>
      </c>
      <c r="B2589" s="17" t="s">
        <v>5726</v>
      </c>
      <c r="C2589" s="18">
        <v>43830</v>
      </c>
      <c r="D2589" s="18">
        <v>43836</v>
      </c>
      <c r="E2589" s="17" t="s">
        <v>19</v>
      </c>
      <c r="F2589" s="17" t="s">
        <v>4244</v>
      </c>
      <c r="G2589" s="19" t="str">
        <f>INDEX(Table12[[#This Row],[State]],MATCH(Orders!F2589,Table12[[#This Row],[Customer ID]],0))</f>
        <v>Nevada</v>
      </c>
      <c r="H2589" s="17" t="s">
        <v>4029</v>
      </c>
      <c r="I2589" s="19">
        <v>2</v>
      </c>
      <c r="J2589" s="17" t="s">
        <v>70</v>
      </c>
      <c r="K2589" s="10">
        <v>3.64</v>
      </c>
      <c r="L2589" s="25" t="str">
        <f>IF(Orders!$K2589&lt;=50,"Low",IF(Orders!$K2589&gt;=200000,"High","Medium"))</f>
        <v>Low</v>
      </c>
    </row>
    <row r="2590" spans="1:12" x14ac:dyDescent="0.35">
      <c r="A2590" s="11">
        <v>8071</v>
      </c>
      <c r="B2590" s="13" t="s">
        <v>5735</v>
      </c>
      <c r="C2590" s="14">
        <v>43831</v>
      </c>
      <c r="D2590" s="14">
        <v>43835</v>
      </c>
      <c r="E2590" s="13" t="s">
        <v>19</v>
      </c>
      <c r="F2590" s="13" t="s">
        <v>1248</v>
      </c>
      <c r="G2590" s="15" t="str">
        <f>INDEX(Table12[[#This Row],[State]],MATCH(Orders!F2590,Table12[[#This Row],[Customer ID]],0))</f>
        <v>Texas</v>
      </c>
      <c r="H2590" s="13" t="s">
        <v>2115</v>
      </c>
      <c r="I2590" s="15">
        <v>5</v>
      </c>
      <c r="J2590" s="13" t="s">
        <v>31</v>
      </c>
      <c r="K2590" s="16">
        <v>164.42</v>
      </c>
      <c r="L2590" s="24" t="str">
        <f>IF(Orders!$K2590&lt;=50,"Low",IF(Orders!$K2590&gt;=200000,"High","Medium"))</f>
        <v>Medium</v>
      </c>
    </row>
    <row r="2591" spans="1:12" x14ac:dyDescent="0.35">
      <c r="A2591" s="12">
        <v>8072</v>
      </c>
      <c r="B2591" s="17" t="s">
        <v>5735</v>
      </c>
      <c r="C2591" s="18">
        <v>43831</v>
      </c>
      <c r="D2591" s="18">
        <v>43835</v>
      </c>
      <c r="E2591" s="17" t="s">
        <v>19</v>
      </c>
      <c r="F2591" s="17" t="s">
        <v>1248</v>
      </c>
      <c r="G2591" s="19" t="str">
        <f>INDEX(Table12[[#This Row],[State]],MATCH(Orders!F2591,Table12[[#This Row],[Customer ID]],0))</f>
        <v>Texas</v>
      </c>
      <c r="H2591" s="17" t="s">
        <v>4267</v>
      </c>
      <c r="I2591" s="19">
        <v>4</v>
      </c>
      <c r="J2591" s="17" t="s">
        <v>70</v>
      </c>
      <c r="K2591" s="10">
        <v>322744</v>
      </c>
      <c r="L2591" s="25" t="str">
        <f>IF(Orders!$K2591&lt;=50,"Low",IF(Orders!$K2591&gt;=200000,"High","Medium"))</f>
        <v>High</v>
      </c>
    </row>
    <row r="2592" spans="1:12" x14ac:dyDescent="0.35">
      <c r="A2592" s="11">
        <v>8070</v>
      </c>
      <c r="B2592" s="13" t="s">
        <v>5735</v>
      </c>
      <c r="C2592" s="14">
        <v>43831</v>
      </c>
      <c r="D2592" s="14">
        <v>43835</v>
      </c>
      <c r="E2592" s="13" t="s">
        <v>19</v>
      </c>
      <c r="F2592" s="13" t="s">
        <v>1248</v>
      </c>
      <c r="G2592" s="15" t="str">
        <f>INDEX(Table12[[#This Row],[State]],MATCH(Orders!F2592,Table12[[#This Row],[Customer ID]],0))</f>
        <v>Texas</v>
      </c>
      <c r="H2592" s="13" t="s">
        <v>3601</v>
      </c>
      <c r="I2592" s="15">
        <v>5</v>
      </c>
      <c r="J2592" s="13" t="s">
        <v>70</v>
      </c>
      <c r="K2592" s="16">
        <v>472.56</v>
      </c>
      <c r="L2592" s="24" t="str">
        <f>IF(Orders!$K2592&lt;=50,"Low",IF(Orders!$K2592&gt;=200000,"High","Medium"))</f>
        <v>Medium</v>
      </c>
    </row>
    <row r="2593" spans="1:12" x14ac:dyDescent="0.35">
      <c r="A2593" s="12">
        <v>4010</v>
      </c>
      <c r="B2593" s="17" t="s">
        <v>5736</v>
      </c>
      <c r="C2593" s="18">
        <v>43831</v>
      </c>
      <c r="D2593" s="18">
        <v>43835</v>
      </c>
      <c r="E2593" s="17" t="s">
        <v>19</v>
      </c>
      <c r="F2593" s="17" t="s">
        <v>362</v>
      </c>
      <c r="G2593" s="19" t="str">
        <f>INDEX(Table12[[#This Row],[State]],MATCH(Orders!F2593,Table12[[#This Row],[Customer ID]],0))</f>
        <v>California</v>
      </c>
      <c r="H2593" s="17" t="s">
        <v>5737</v>
      </c>
      <c r="I2593" s="19">
        <v>11</v>
      </c>
      <c r="J2593" s="17" t="s">
        <v>31</v>
      </c>
      <c r="K2593" s="10">
        <v>487.43</v>
      </c>
      <c r="L2593" s="25" t="str">
        <f>IF(Orders!$K2593&lt;=50,"Low",IF(Orders!$K2593&gt;=200000,"High","Medium"))</f>
        <v>Medium</v>
      </c>
    </row>
    <row r="2594" spans="1:12" x14ac:dyDescent="0.35">
      <c r="A2594" s="11">
        <v>8073</v>
      </c>
      <c r="B2594" s="13" t="s">
        <v>5735</v>
      </c>
      <c r="C2594" s="14">
        <v>43831</v>
      </c>
      <c r="D2594" s="14">
        <v>43835</v>
      </c>
      <c r="E2594" s="13" t="s">
        <v>19</v>
      </c>
      <c r="F2594" s="13" t="s">
        <v>1248</v>
      </c>
      <c r="G2594" s="15" t="str">
        <f>INDEX(Table12[[#This Row],[State]],MATCH(Orders!F2594,Table12[[#This Row],[Customer ID]],0))</f>
        <v>Texas</v>
      </c>
      <c r="H2594" s="13" t="s">
        <v>5739</v>
      </c>
      <c r="I2594" s="15">
        <v>4</v>
      </c>
      <c r="J2594" s="13" t="s">
        <v>31</v>
      </c>
      <c r="K2594" s="16">
        <v>93736</v>
      </c>
      <c r="L2594" s="24" t="str">
        <f>IF(Orders!$K2594&lt;=50,"Low",IF(Orders!$K2594&gt;=200000,"High","Medium"))</f>
        <v>Medium</v>
      </c>
    </row>
    <row r="2595" spans="1:12" x14ac:dyDescent="0.35">
      <c r="A2595" s="12">
        <v>8074</v>
      </c>
      <c r="B2595" s="17" t="s">
        <v>5735</v>
      </c>
      <c r="C2595" s="18">
        <v>43831</v>
      </c>
      <c r="D2595" s="18">
        <v>43835</v>
      </c>
      <c r="E2595" s="17" t="s">
        <v>19</v>
      </c>
      <c r="F2595" s="17" t="s">
        <v>1248</v>
      </c>
      <c r="G2595" s="19" t="str">
        <f>INDEX(Table12[[#This Row],[State]],MATCH(Orders!F2595,Table12[[#This Row],[Customer ID]],0))</f>
        <v>Texas</v>
      </c>
      <c r="H2595" s="17" t="s">
        <v>2096</v>
      </c>
      <c r="I2595" s="19">
        <v>5</v>
      </c>
      <c r="J2595" s="17" t="s">
        <v>31</v>
      </c>
      <c r="K2595" s="10">
        <v>120.47</v>
      </c>
      <c r="L2595" s="25" t="str">
        <f>IF(Orders!$K2595&lt;=50,"Low",IF(Orders!$K2595&gt;=200000,"High","Medium"))</f>
        <v>Medium</v>
      </c>
    </row>
    <row r="2596" spans="1:12" x14ac:dyDescent="0.35">
      <c r="A2596" s="11">
        <v>6683</v>
      </c>
      <c r="B2596" s="13" t="s">
        <v>5741</v>
      </c>
      <c r="C2596" s="14">
        <v>43831</v>
      </c>
      <c r="D2596" s="14">
        <v>43832</v>
      </c>
      <c r="E2596" s="13" t="s">
        <v>38</v>
      </c>
      <c r="F2596" s="13" t="s">
        <v>2252</v>
      </c>
      <c r="G2596" s="15" t="str">
        <f>INDEX(Table12[[#This Row],[State]],MATCH(Orders!F2596,Table12[[#This Row],[Customer ID]],0))</f>
        <v>Wisconsin</v>
      </c>
      <c r="H2596" s="13" t="s">
        <v>3227</v>
      </c>
      <c r="I2596" s="15">
        <v>2</v>
      </c>
      <c r="J2596" s="13" t="s">
        <v>70</v>
      </c>
      <c r="K2596" s="16">
        <v>107.6</v>
      </c>
      <c r="L2596" s="24" t="str">
        <f>IF(Orders!$K2596&lt;=50,"Low",IF(Orders!$K2596&gt;=200000,"High","Medium"))</f>
        <v>Medium</v>
      </c>
    </row>
    <row r="2597" spans="1:12" x14ac:dyDescent="0.35">
      <c r="A2597" s="12">
        <v>8076</v>
      </c>
      <c r="B2597" s="17" t="s">
        <v>5735</v>
      </c>
      <c r="C2597" s="18">
        <v>43831</v>
      </c>
      <c r="D2597" s="18">
        <v>43835</v>
      </c>
      <c r="E2597" s="17" t="s">
        <v>19</v>
      </c>
      <c r="F2597" s="17" t="s">
        <v>1248</v>
      </c>
      <c r="G2597" s="19" t="str">
        <f>INDEX(Table12[[#This Row],[State]],MATCH(Orders!F2597,Table12[[#This Row],[Customer ID]],0))</f>
        <v>Texas</v>
      </c>
      <c r="H2597" s="17" t="s">
        <v>5742</v>
      </c>
      <c r="I2597" s="19">
        <v>2</v>
      </c>
      <c r="J2597" s="17" t="s">
        <v>31</v>
      </c>
      <c r="K2597" s="10">
        <v>110224</v>
      </c>
      <c r="L2597" s="25" t="str">
        <f>IF(Orders!$K2597&lt;=50,"Low",IF(Orders!$K2597&gt;=200000,"High","Medium"))</f>
        <v>Medium</v>
      </c>
    </row>
    <row r="2598" spans="1:12" x14ac:dyDescent="0.35">
      <c r="A2598" s="11">
        <v>8075</v>
      </c>
      <c r="B2598" s="13" t="s">
        <v>5735</v>
      </c>
      <c r="C2598" s="14">
        <v>43831</v>
      </c>
      <c r="D2598" s="14">
        <v>43835</v>
      </c>
      <c r="E2598" s="13" t="s">
        <v>19</v>
      </c>
      <c r="F2598" s="13" t="s">
        <v>1248</v>
      </c>
      <c r="G2598" s="15" t="str">
        <f>INDEX(Table12[[#This Row],[State]],MATCH(Orders!F2598,Table12[[#This Row],[Customer ID]],0))</f>
        <v>Texas</v>
      </c>
      <c r="H2598" s="13" t="s">
        <v>2199</v>
      </c>
      <c r="I2598" s="15">
        <v>14</v>
      </c>
      <c r="J2598" s="13" t="s">
        <v>31</v>
      </c>
      <c r="K2598" s="16">
        <v>137748</v>
      </c>
      <c r="L2598" s="24" t="str">
        <f>IF(Orders!$K2598&lt;=50,"Low",IF(Orders!$K2598&gt;=200000,"High","Medium"))</f>
        <v>Medium</v>
      </c>
    </row>
    <row r="2599" spans="1:12" x14ac:dyDescent="0.35">
      <c r="A2599" s="12">
        <v>849</v>
      </c>
      <c r="B2599" s="17" t="s">
        <v>5744</v>
      </c>
      <c r="C2599" s="18">
        <v>43831</v>
      </c>
      <c r="D2599" s="18">
        <v>43836</v>
      </c>
      <c r="E2599" s="17" t="s">
        <v>19</v>
      </c>
      <c r="F2599" s="17" t="s">
        <v>5745</v>
      </c>
      <c r="G2599" s="19" t="str">
        <f>INDEX(Table12[[#This Row],[State]],MATCH(Orders!F2599,Table12[[#This Row],[Customer ID]],0))</f>
        <v>Ohio</v>
      </c>
      <c r="H2599" s="17" t="s">
        <v>2459</v>
      </c>
      <c r="I2599" s="19">
        <v>4</v>
      </c>
      <c r="J2599" s="17" t="s">
        <v>31</v>
      </c>
      <c r="K2599" s="10">
        <v>145896</v>
      </c>
      <c r="L2599" s="25" t="str">
        <f>IF(Orders!$K2599&lt;=50,"Low",IF(Orders!$K2599&gt;=200000,"High","Medium"))</f>
        <v>Medium</v>
      </c>
    </row>
    <row r="2600" spans="1:12" x14ac:dyDescent="0.35">
      <c r="A2600" s="11">
        <v>8364</v>
      </c>
      <c r="B2600" s="13" t="s">
        <v>5747</v>
      </c>
      <c r="C2600" s="14">
        <v>43832</v>
      </c>
      <c r="D2600" s="14">
        <v>43834</v>
      </c>
      <c r="E2600" s="13" t="s">
        <v>94</v>
      </c>
      <c r="F2600" s="13" t="s">
        <v>5648</v>
      </c>
      <c r="G2600" s="15" t="str">
        <f>INDEX(Table12[[#This Row],[State]],MATCH(Orders!F2600,Table12[[#This Row],[Customer ID]],0))</f>
        <v>Texas</v>
      </c>
      <c r="H2600" s="13" t="s">
        <v>4723</v>
      </c>
      <c r="I2600" s="15">
        <v>3</v>
      </c>
      <c r="J2600" s="13" t="s">
        <v>31</v>
      </c>
      <c r="K2600" s="16">
        <v>415144</v>
      </c>
      <c r="L2600" s="24" t="str">
        <f>IF(Orders!$K2600&lt;=50,"Low",IF(Orders!$K2600&gt;=200000,"High","Medium"))</f>
        <v>High</v>
      </c>
    </row>
    <row r="2601" spans="1:12" x14ac:dyDescent="0.35">
      <c r="A2601" s="12">
        <v>1341</v>
      </c>
      <c r="B2601" s="17" t="s">
        <v>5748</v>
      </c>
      <c r="C2601" s="18">
        <v>43832</v>
      </c>
      <c r="D2601" s="18">
        <v>43834</v>
      </c>
      <c r="E2601" s="17" t="s">
        <v>38</v>
      </c>
      <c r="F2601" s="17" t="s">
        <v>1231</v>
      </c>
      <c r="G2601" s="19" t="str">
        <f>INDEX(Table12[[#This Row],[State]],MATCH(Orders!F2601,Table12[[#This Row],[Customer ID]],0))</f>
        <v>North Carolina</v>
      </c>
      <c r="H2601" s="17" t="s">
        <v>2533</v>
      </c>
      <c r="I2601" s="19">
        <v>2</v>
      </c>
      <c r="J2601" s="17" t="s">
        <v>31</v>
      </c>
      <c r="K2601" s="10">
        <v>708.7</v>
      </c>
      <c r="L2601" s="25" t="str">
        <f>IF(Orders!$K2601&lt;=50,"Low",IF(Orders!$K2601&gt;=200000,"High","Medium"))</f>
        <v>Medium</v>
      </c>
    </row>
    <row r="2602" spans="1:12" x14ac:dyDescent="0.35">
      <c r="A2602" s="11">
        <v>8363</v>
      </c>
      <c r="B2602" s="13" t="s">
        <v>5747</v>
      </c>
      <c r="C2602" s="14">
        <v>43832</v>
      </c>
      <c r="D2602" s="14">
        <v>43834</v>
      </c>
      <c r="E2602" s="13" t="s">
        <v>94</v>
      </c>
      <c r="F2602" s="13" t="s">
        <v>5648</v>
      </c>
      <c r="G2602" s="15" t="str">
        <f>INDEX(Table12[[#This Row],[State]],MATCH(Orders!F2602,Table12[[#This Row],[Customer ID]],0))</f>
        <v>Texas</v>
      </c>
      <c r="H2602" s="13" t="s">
        <v>5223</v>
      </c>
      <c r="I2602" s="15">
        <v>5</v>
      </c>
      <c r="J2602" s="13" t="s">
        <v>31</v>
      </c>
      <c r="K2602" s="16">
        <v>953.43</v>
      </c>
      <c r="L2602" s="24" t="str">
        <f>IF(Orders!$K2602&lt;=50,"Low",IF(Orders!$K2602&gt;=200000,"High","Medium"))</f>
        <v>Medium</v>
      </c>
    </row>
    <row r="2603" spans="1:12" x14ac:dyDescent="0.35">
      <c r="A2603" s="12">
        <v>8362</v>
      </c>
      <c r="B2603" s="17" t="s">
        <v>5747</v>
      </c>
      <c r="C2603" s="18">
        <v>43832</v>
      </c>
      <c r="D2603" s="18">
        <v>43834</v>
      </c>
      <c r="E2603" s="17" t="s">
        <v>94</v>
      </c>
      <c r="F2603" s="17" t="s">
        <v>5648</v>
      </c>
      <c r="G2603" s="19" t="str">
        <f>INDEX(Table12[[#This Row],[State]],MATCH(Orders!F2603,Table12[[#This Row],[Customer ID]],0))</f>
        <v>Texas</v>
      </c>
      <c r="H2603" s="17" t="s">
        <v>5749</v>
      </c>
      <c r="I2603" s="19">
        <v>2</v>
      </c>
      <c r="J2603" s="17" t="s">
        <v>31</v>
      </c>
      <c r="K2603" s="10">
        <v>75432</v>
      </c>
      <c r="L2603" s="25" t="str">
        <f>IF(Orders!$K2603&lt;=50,"Low",IF(Orders!$K2603&gt;=200000,"High","Medium"))</f>
        <v>Medium</v>
      </c>
    </row>
    <row r="2604" spans="1:12" x14ac:dyDescent="0.35">
      <c r="A2604" s="11">
        <v>1342</v>
      </c>
      <c r="B2604" s="13" t="s">
        <v>5748</v>
      </c>
      <c r="C2604" s="14">
        <v>43832</v>
      </c>
      <c r="D2604" s="14">
        <v>43834</v>
      </c>
      <c r="E2604" s="13" t="s">
        <v>38</v>
      </c>
      <c r="F2604" s="13" t="s">
        <v>1231</v>
      </c>
      <c r="G2604" s="15" t="str">
        <f>INDEX(Table12[[#This Row],[State]],MATCH(Orders!F2604,Table12[[#This Row],[Customer ID]],0))</f>
        <v>North Carolina</v>
      </c>
      <c r="H2604" s="13" t="s">
        <v>3284</v>
      </c>
      <c r="I2604" s="15">
        <v>5</v>
      </c>
      <c r="J2604" s="13" t="s">
        <v>36</v>
      </c>
      <c r="K2604" s="16">
        <v>103.66</v>
      </c>
      <c r="L2604" s="24" t="str">
        <f>IF(Orders!$K2604&lt;=50,"Low",IF(Orders!$K2604&gt;=200000,"High","Medium"))</f>
        <v>Medium</v>
      </c>
    </row>
    <row r="2605" spans="1:12" x14ac:dyDescent="0.35">
      <c r="A2605" s="12">
        <v>8361</v>
      </c>
      <c r="B2605" s="17" t="s">
        <v>5747</v>
      </c>
      <c r="C2605" s="18">
        <v>43832</v>
      </c>
      <c r="D2605" s="18">
        <v>43834</v>
      </c>
      <c r="E2605" s="17" t="s">
        <v>94</v>
      </c>
      <c r="F2605" s="17" t="s">
        <v>5648</v>
      </c>
      <c r="G2605" s="19" t="str">
        <f>INDEX(Table12[[#This Row],[State]],MATCH(Orders!F2605,Table12[[#This Row],[Customer ID]],0))</f>
        <v>Texas</v>
      </c>
      <c r="H2605" s="17" t="s">
        <v>137</v>
      </c>
      <c r="I2605" s="19">
        <v>2</v>
      </c>
      <c r="J2605" s="17" t="s">
        <v>36</v>
      </c>
      <c r="K2605" s="10">
        <v>119744</v>
      </c>
      <c r="L2605" s="25" t="str">
        <f>IF(Orders!$K2605&lt;=50,"Low",IF(Orders!$K2605&gt;=200000,"High","Medium"))</f>
        <v>Medium</v>
      </c>
    </row>
    <row r="2606" spans="1:12" x14ac:dyDescent="0.35">
      <c r="A2606" s="11">
        <v>1343</v>
      </c>
      <c r="B2606" s="13" t="s">
        <v>5748</v>
      </c>
      <c r="C2606" s="14">
        <v>43832</v>
      </c>
      <c r="D2606" s="14">
        <v>43834</v>
      </c>
      <c r="E2606" s="13" t="s">
        <v>38</v>
      </c>
      <c r="F2606" s="13" t="s">
        <v>1231</v>
      </c>
      <c r="G2606" s="15" t="str">
        <f>INDEX(Table12[[#This Row],[State]],MATCH(Orders!F2606,Table12[[#This Row],[Customer ID]],0))</f>
        <v>North Carolina</v>
      </c>
      <c r="H2606" s="13" t="s">
        <v>5089</v>
      </c>
      <c r="I2606" s="15">
        <v>6</v>
      </c>
      <c r="J2606" s="13" t="s">
        <v>70</v>
      </c>
      <c r="K2606" s="16">
        <v>140854</v>
      </c>
      <c r="L2606" s="24" t="str">
        <f>IF(Orders!$K2606&lt;=50,"Low",IF(Orders!$K2606&gt;=200000,"High","Medium"))</f>
        <v>Medium</v>
      </c>
    </row>
    <row r="2607" spans="1:12" x14ac:dyDescent="0.35">
      <c r="A2607" s="12">
        <v>9686</v>
      </c>
      <c r="B2607" s="17" t="s">
        <v>5751</v>
      </c>
      <c r="C2607" s="18">
        <v>43832</v>
      </c>
      <c r="D2607" s="18">
        <v>43834</v>
      </c>
      <c r="E2607" s="17" t="s">
        <v>94</v>
      </c>
      <c r="F2607" s="17" t="s">
        <v>3929</v>
      </c>
      <c r="G2607" s="19" t="str">
        <f>INDEX(Table12[[#This Row],[State]],MATCH(Orders!F2607,Table12[[#This Row],[Customer ID]],0))</f>
        <v>California</v>
      </c>
      <c r="H2607" s="17" t="s">
        <v>4748</v>
      </c>
      <c r="I2607" s="19">
        <v>1</v>
      </c>
      <c r="J2607" s="17" t="s">
        <v>36</v>
      </c>
      <c r="K2607" s="10">
        <v>115.59</v>
      </c>
      <c r="L2607" s="25" t="str">
        <f>IF(Orders!$K2607&lt;=50,"Low",IF(Orders!$K2607&gt;=200000,"High","Medium"))</f>
        <v>Medium</v>
      </c>
    </row>
    <row r="2608" spans="1:12" x14ac:dyDescent="0.35">
      <c r="A2608" s="11">
        <v>9491</v>
      </c>
      <c r="B2608" s="13" t="s">
        <v>5752</v>
      </c>
      <c r="C2608" s="14">
        <v>43833</v>
      </c>
      <c r="D2608" s="14">
        <v>43837</v>
      </c>
      <c r="E2608" s="13" t="s">
        <v>19</v>
      </c>
      <c r="F2608" s="13" t="s">
        <v>5753</v>
      </c>
      <c r="G2608" s="15" t="str">
        <f>INDEX(Table12[[#This Row],[State]],MATCH(Orders!F2608,Table12[[#This Row],[Customer ID]],0))</f>
        <v>California</v>
      </c>
      <c r="H2608" s="13" t="s">
        <v>1546</v>
      </c>
      <c r="I2608" s="15">
        <v>8</v>
      </c>
      <c r="J2608" s="13" t="s">
        <v>36</v>
      </c>
      <c r="K2608" s="16">
        <v>2057272</v>
      </c>
      <c r="L2608" s="24" t="str">
        <f>IF(Orders!$K2608&lt;=50,"Low",IF(Orders!$K2608&gt;=200000,"High","Medium"))</f>
        <v>High</v>
      </c>
    </row>
    <row r="2609" spans="1:12" x14ac:dyDescent="0.35">
      <c r="A2609" s="12">
        <v>9492</v>
      </c>
      <c r="B2609" s="17" t="s">
        <v>5752</v>
      </c>
      <c r="C2609" s="18">
        <v>43833</v>
      </c>
      <c r="D2609" s="18">
        <v>43837</v>
      </c>
      <c r="E2609" s="17" t="s">
        <v>19</v>
      </c>
      <c r="F2609" s="17" t="s">
        <v>5753</v>
      </c>
      <c r="G2609" s="19" t="str">
        <f>INDEX(Table12[[#This Row],[State]],MATCH(Orders!F2609,Table12[[#This Row],[Customer ID]],0))</f>
        <v>California</v>
      </c>
      <c r="H2609" s="17" t="s">
        <v>4300</v>
      </c>
      <c r="I2609" s="19">
        <v>3</v>
      </c>
      <c r="J2609" s="17" t="s">
        <v>31</v>
      </c>
      <c r="K2609" s="10">
        <v>125.12</v>
      </c>
      <c r="L2609" s="25" t="str">
        <f>IF(Orders!$K2609&lt;=50,"Low",IF(Orders!$K2609&gt;=200000,"High","Medium"))</f>
        <v>Medium</v>
      </c>
    </row>
    <row r="2610" spans="1:12" x14ac:dyDescent="0.35">
      <c r="A2610" s="11">
        <v>5258</v>
      </c>
      <c r="B2610" s="13" t="s">
        <v>5755</v>
      </c>
      <c r="C2610" s="14">
        <v>43833</v>
      </c>
      <c r="D2610" s="14">
        <v>43838</v>
      </c>
      <c r="E2610" s="13" t="s">
        <v>19</v>
      </c>
      <c r="F2610" s="13" t="s">
        <v>3832</v>
      </c>
      <c r="G2610" s="15" t="str">
        <f>INDEX(Table12[[#This Row],[State]],MATCH(Orders!F2610,Table12[[#This Row],[Customer ID]],0))</f>
        <v>California</v>
      </c>
      <c r="H2610" s="13" t="s">
        <v>4335</v>
      </c>
      <c r="I2610" s="15">
        <v>6</v>
      </c>
      <c r="J2610" s="13" t="s">
        <v>36</v>
      </c>
      <c r="K2610" s="16">
        <v>136.88</v>
      </c>
      <c r="L2610" s="24" t="str">
        <f>IF(Orders!$K2610&lt;=50,"Low",IF(Orders!$K2610&gt;=200000,"High","Medium"))</f>
        <v>Medium</v>
      </c>
    </row>
    <row r="2611" spans="1:12" x14ac:dyDescent="0.35">
      <c r="A2611" s="12">
        <v>4937</v>
      </c>
      <c r="B2611" s="17" t="s">
        <v>5757</v>
      </c>
      <c r="C2611" s="18">
        <v>43836</v>
      </c>
      <c r="D2611" s="18">
        <v>43843</v>
      </c>
      <c r="E2611" s="17" t="s">
        <v>19</v>
      </c>
      <c r="F2611" s="17" t="s">
        <v>2252</v>
      </c>
      <c r="G2611" s="19" t="str">
        <f>INDEX(Table12[[#This Row],[State]],MATCH(Orders!F2611,Table12[[#This Row],[Customer ID]],0))</f>
        <v>Alabama</v>
      </c>
      <c r="H2611" s="17" t="s">
        <v>2170</v>
      </c>
      <c r="I2611" s="19">
        <v>7</v>
      </c>
      <c r="J2611" s="17" t="s">
        <v>31</v>
      </c>
      <c r="K2611" s="10">
        <v>147.74</v>
      </c>
      <c r="L2611" s="25" t="str">
        <f>IF(Orders!$K2611&lt;=50,"Low",IF(Orders!$K2611&gt;=200000,"High","Medium"))</f>
        <v>Medium</v>
      </c>
    </row>
    <row r="2612" spans="1:12" x14ac:dyDescent="0.35">
      <c r="A2612" s="11">
        <v>7373</v>
      </c>
      <c r="B2612" s="13" t="s">
        <v>5759</v>
      </c>
      <c r="C2612" s="14">
        <v>43837</v>
      </c>
      <c r="D2612" s="14">
        <v>43839</v>
      </c>
      <c r="E2612" s="13" t="s">
        <v>94</v>
      </c>
      <c r="F2612" s="13" t="s">
        <v>5322</v>
      </c>
      <c r="G2612" s="15" t="str">
        <f>INDEX(Table12[[#This Row],[State]],MATCH(Orders!F2612,Table12[[#This Row],[Customer ID]],0))</f>
        <v>California</v>
      </c>
      <c r="H2612" s="13" t="s">
        <v>5272</v>
      </c>
      <c r="I2612" s="15">
        <v>3</v>
      </c>
      <c r="J2612" s="13" t="s">
        <v>36</v>
      </c>
      <c r="K2612" s="16">
        <v>101.02</v>
      </c>
      <c r="L2612" s="24" t="str">
        <f>IF(Orders!$K2612&lt;=50,"Low",IF(Orders!$K2612&gt;=200000,"High","Medium"))</f>
        <v>Medium</v>
      </c>
    </row>
    <row r="2613" spans="1:12" x14ac:dyDescent="0.35">
      <c r="A2613" s="12">
        <v>7374</v>
      </c>
      <c r="B2613" s="17" t="s">
        <v>5759</v>
      </c>
      <c r="C2613" s="18">
        <v>43837</v>
      </c>
      <c r="D2613" s="18">
        <v>43839</v>
      </c>
      <c r="E2613" s="17" t="s">
        <v>94</v>
      </c>
      <c r="F2613" s="17" t="s">
        <v>5322</v>
      </c>
      <c r="G2613" s="19" t="str">
        <f>INDEX(Table12[[#This Row],[State]],MATCH(Orders!F2613,Table12[[#This Row],[Customer ID]],0))</f>
        <v>California</v>
      </c>
      <c r="H2613" s="17" t="s">
        <v>5760</v>
      </c>
      <c r="I2613" s="19">
        <v>7</v>
      </c>
      <c r="J2613" s="17" t="s">
        <v>36</v>
      </c>
      <c r="K2613" s="10">
        <v>156.11000000000001</v>
      </c>
      <c r="L2613" s="25" t="str">
        <f>IF(Orders!$K2613&lt;=50,"Low",IF(Orders!$K2613&gt;=200000,"High","Medium"))</f>
        <v>Medium</v>
      </c>
    </row>
    <row r="2614" spans="1:12" x14ac:dyDescent="0.35">
      <c r="A2614" s="11">
        <v>7372</v>
      </c>
      <c r="B2614" s="13" t="s">
        <v>5759</v>
      </c>
      <c r="C2614" s="14">
        <v>43837</v>
      </c>
      <c r="D2614" s="14">
        <v>43839</v>
      </c>
      <c r="E2614" s="13" t="s">
        <v>94</v>
      </c>
      <c r="F2614" s="13" t="s">
        <v>5322</v>
      </c>
      <c r="G2614" s="15" t="str">
        <f>INDEX(Table12[[#This Row],[State]],MATCH(Orders!F2614,Table12[[#This Row],[Customer ID]],0))</f>
        <v>California</v>
      </c>
      <c r="H2614" s="13" t="s">
        <v>1747</v>
      </c>
      <c r="I2614" s="15">
        <v>11</v>
      </c>
      <c r="J2614" s="13" t="s">
        <v>36</v>
      </c>
      <c r="K2614" s="16">
        <v>186.78</v>
      </c>
      <c r="L2614" s="24" t="str">
        <f>IF(Orders!$K2614&lt;=50,"Low",IF(Orders!$K2614&gt;=200000,"High","Medium"))</f>
        <v>Medium</v>
      </c>
    </row>
    <row r="2615" spans="1:12" x14ac:dyDescent="0.35">
      <c r="A2615" s="12">
        <v>978</v>
      </c>
      <c r="B2615" s="17" t="s">
        <v>5762</v>
      </c>
      <c r="C2615" s="18">
        <v>43837</v>
      </c>
      <c r="D2615" s="18">
        <v>43840</v>
      </c>
      <c r="E2615" s="17" t="s">
        <v>38</v>
      </c>
      <c r="F2615" s="17" t="s">
        <v>4473</v>
      </c>
      <c r="G2615" s="19" t="str">
        <f>INDEX(Table12[[#This Row],[State]],MATCH(Orders!F2615,Table12[[#This Row],[Customer ID]],0))</f>
        <v>Michigan</v>
      </c>
      <c r="H2615" s="17" t="s">
        <v>5763</v>
      </c>
      <c r="I2615" s="19">
        <v>2</v>
      </c>
      <c r="J2615" s="17" t="s">
        <v>31</v>
      </c>
      <c r="K2615" s="10">
        <v>3096982</v>
      </c>
      <c r="L2615" s="25" t="str">
        <f>IF(Orders!$K2615&lt;=50,"Low",IF(Orders!$K2615&gt;=200000,"High","Medium"))</f>
        <v>High</v>
      </c>
    </row>
    <row r="2616" spans="1:12" x14ac:dyDescent="0.35">
      <c r="A2616" s="11">
        <v>7375</v>
      </c>
      <c r="B2616" s="13" t="s">
        <v>5759</v>
      </c>
      <c r="C2616" s="14">
        <v>43837</v>
      </c>
      <c r="D2616" s="14">
        <v>43839</v>
      </c>
      <c r="E2616" s="13" t="s">
        <v>94</v>
      </c>
      <c r="F2616" s="13" t="s">
        <v>5322</v>
      </c>
      <c r="G2616" s="15" t="str">
        <f>INDEX(Table12[[#This Row],[State]],MATCH(Orders!F2616,Table12[[#This Row],[Customer ID]],0))</f>
        <v>California</v>
      </c>
      <c r="H2616" s="13" t="s">
        <v>1296</v>
      </c>
      <c r="I2616" s="15">
        <v>1</v>
      </c>
      <c r="J2616" s="13" t="s">
        <v>31</v>
      </c>
      <c r="K2616" s="16">
        <v>107.89</v>
      </c>
      <c r="L2616" s="24" t="str">
        <f>IF(Orders!$K2616&lt;=50,"Low",IF(Orders!$K2616&gt;=200000,"High","Medium"))</f>
        <v>Medium</v>
      </c>
    </row>
    <row r="2617" spans="1:12" x14ac:dyDescent="0.35">
      <c r="A2617" s="12">
        <v>2121</v>
      </c>
      <c r="B2617" s="17" t="s">
        <v>5765</v>
      </c>
      <c r="C2617" s="18">
        <v>43837</v>
      </c>
      <c r="D2617" s="18">
        <v>43843</v>
      </c>
      <c r="E2617" s="17" t="s">
        <v>19</v>
      </c>
      <c r="F2617" s="17" t="s">
        <v>5766</v>
      </c>
      <c r="G2617" s="19" t="str">
        <f>INDEX(Table12[[#This Row],[State]],MATCH(Orders!F2617,Table12[[#This Row],[Customer ID]],0))</f>
        <v>Florida</v>
      </c>
      <c r="H2617" s="17" t="s">
        <v>2926</v>
      </c>
      <c r="I2617" s="19">
        <v>3</v>
      </c>
      <c r="J2617" s="17" t="s">
        <v>70</v>
      </c>
      <c r="K2617" s="10">
        <v>93808</v>
      </c>
      <c r="L2617" s="25" t="str">
        <f>IF(Orders!$K2617&lt;=50,"Low",IF(Orders!$K2617&gt;=200000,"High","Medium"))</f>
        <v>Medium</v>
      </c>
    </row>
    <row r="2618" spans="1:12" x14ac:dyDescent="0.35">
      <c r="A2618" s="11">
        <v>2290</v>
      </c>
      <c r="B2618" s="13" t="s">
        <v>5769</v>
      </c>
      <c r="C2618" s="14">
        <v>43838</v>
      </c>
      <c r="D2618" s="14">
        <v>43841</v>
      </c>
      <c r="E2618" s="13" t="s">
        <v>38</v>
      </c>
      <c r="F2618" s="13" t="s">
        <v>1998</v>
      </c>
      <c r="G2618" s="15" t="str">
        <f>INDEX(Table12[[#This Row],[State]],MATCH(Orders!F2618,Table12[[#This Row],[Customer ID]],0))</f>
        <v>Washington</v>
      </c>
      <c r="H2618" s="13" t="s">
        <v>4954</v>
      </c>
      <c r="I2618" s="15">
        <v>2</v>
      </c>
      <c r="J2618" s="13" t="s">
        <v>36</v>
      </c>
      <c r="K2618" s="16">
        <v>930.98</v>
      </c>
      <c r="L2618" s="24" t="str">
        <f>IF(Orders!$K2618&lt;=50,"Low",IF(Orders!$K2618&gt;=200000,"High","Medium"))</f>
        <v>Medium</v>
      </c>
    </row>
    <row r="2619" spans="1:12" x14ac:dyDescent="0.35">
      <c r="A2619" s="12">
        <v>7221</v>
      </c>
      <c r="B2619" s="17" t="s">
        <v>5770</v>
      </c>
      <c r="C2619" s="18">
        <v>43839</v>
      </c>
      <c r="D2619" s="18">
        <v>43843</v>
      </c>
      <c r="E2619" s="17" t="s">
        <v>19</v>
      </c>
      <c r="F2619" s="17" t="s">
        <v>1500</v>
      </c>
      <c r="G2619" s="19" t="str">
        <f>INDEX(Table12[[#This Row],[State]],MATCH(Orders!F2619,Table12[[#This Row],[Customer ID]],0))</f>
        <v>Pennsylvania</v>
      </c>
      <c r="H2619" s="17" t="s">
        <v>900</v>
      </c>
      <c r="I2619" s="19">
        <v>3</v>
      </c>
      <c r="J2619" s="17" t="s">
        <v>31</v>
      </c>
      <c r="K2619" s="10">
        <v>311491</v>
      </c>
      <c r="L2619" s="25" t="str">
        <f>IF(Orders!$K2619&lt;=50,"Low",IF(Orders!$K2619&gt;=200000,"High","Medium"))</f>
        <v>High</v>
      </c>
    </row>
    <row r="2620" spans="1:12" x14ac:dyDescent="0.35">
      <c r="A2620" s="11">
        <v>8641</v>
      </c>
      <c r="B2620" s="13" t="s">
        <v>5771</v>
      </c>
      <c r="C2620" s="14">
        <v>43842</v>
      </c>
      <c r="D2620" s="14">
        <v>43846</v>
      </c>
      <c r="E2620" s="13" t="s">
        <v>19</v>
      </c>
      <c r="F2620" s="13" t="s">
        <v>5772</v>
      </c>
      <c r="G2620" s="15" t="str">
        <f>INDEX(Table12[[#This Row],[State]],MATCH(Orders!F2620,Table12[[#This Row],[Customer ID]],0))</f>
        <v>Texas</v>
      </c>
      <c r="H2620" s="13" t="s">
        <v>3311</v>
      </c>
      <c r="I2620" s="15">
        <v>5</v>
      </c>
      <c r="J2620" s="13" t="s">
        <v>36</v>
      </c>
      <c r="K2620" s="16">
        <v>790.98</v>
      </c>
      <c r="L2620" s="24" t="str">
        <f>IF(Orders!$K2620&lt;=50,"Low",IF(Orders!$K2620&gt;=200000,"High","Medium"))</f>
        <v>Medium</v>
      </c>
    </row>
    <row r="2621" spans="1:12" x14ac:dyDescent="0.35">
      <c r="A2621" s="12">
        <v>5900</v>
      </c>
      <c r="B2621" s="17" t="s">
        <v>5774</v>
      </c>
      <c r="C2621" s="18">
        <v>43842</v>
      </c>
      <c r="D2621" s="18">
        <v>43846</v>
      </c>
      <c r="E2621" s="17" t="s">
        <v>19</v>
      </c>
      <c r="F2621" s="17" t="s">
        <v>3140</v>
      </c>
      <c r="G2621" s="19" t="str">
        <f>INDEX(Table12[[#This Row],[State]],MATCH(Orders!F2621,Table12[[#This Row],[Customer ID]],0))</f>
        <v>California</v>
      </c>
      <c r="H2621" s="17" t="s">
        <v>5775</v>
      </c>
      <c r="I2621" s="19">
        <v>1</v>
      </c>
      <c r="J2621" s="17" t="s">
        <v>36</v>
      </c>
      <c r="K2621" s="10">
        <v>96.78</v>
      </c>
      <c r="L2621" s="25" t="str">
        <f>IF(Orders!$K2621&lt;=50,"Low",IF(Orders!$K2621&gt;=200000,"High","Medium"))</f>
        <v>Medium</v>
      </c>
    </row>
    <row r="2622" spans="1:12" x14ac:dyDescent="0.35">
      <c r="A2622" s="11">
        <v>1847</v>
      </c>
      <c r="B2622" s="13" t="s">
        <v>5776</v>
      </c>
      <c r="C2622" s="14">
        <v>43842</v>
      </c>
      <c r="D2622" s="14">
        <v>43847</v>
      </c>
      <c r="E2622" s="13" t="s">
        <v>94</v>
      </c>
      <c r="F2622" s="13" t="s">
        <v>5777</v>
      </c>
      <c r="G2622" s="15" t="str">
        <f>INDEX(Table12[[#This Row],[State]],MATCH(Orders!F2622,Table12[[#This Row],[Customer ID]],0))</f>
        <v>District of Columbia</v>
      </c>
      <c r="H2622" s="13" t="s">
        <v>1810</v>
      </c>
      <c r="I2622" s="15">
        <v>2</v>
      </c>
      <c r="J2622" s="13" t="s">
        <v>36</v>
      </c>
      <c r="K2622" s="16">
        <v>164.68</v>
      </c>
      <c r="L2622" s="24" t="str">
        <f>IF(Orders!$K2622&lt;=50,"Low",IF(Orders!$K2622&gt;=200000,"High","Medium"))</f>
        <v>Medium</v>
      </c>
    </row>
    <row r="2623" spans="1:12" x14ac:dyDescent="0.35">
      <c r="A2623" s="12">
        <v>1846</v>
      </c>
      <c r="B2623" s="17" t="s">
        <v>5776</v>
      </c>
      <c r="C2623" s="18">
        <v>43842</v>
      </c>
      <c r="D2623" s="18">
        <v>43847</v>
      </c>
      <c r="E2623" s="17" t="s">
        <v>94</v>
      </c>
      <c r="F2623" s="17" t="s">
        <v>5777</v>
      </c>
      <c r="G2623" s="19" t="str">
        <f>INDEX(Table12[[#This Row],[State]],MATCH(Orders!F2623,Table12[[#This Row],[Customer ID]],0))</f>
        <v>District of Columbia</v>
      </c>
      <c r="H2623" s="17" t="s">
        <v>4512</v>
      </c>
      <c r="I2623" s="19">
        <v>6</v>
      </c>
      <c r="J2623" s="17" t="s">
        <v>36</v>
      </c>
      <c r="K2623" s="10">
        <v>138.08000000000001</v>
      </c>
      <c r="L2623" s="25" t="str">
        <f>IF(Orders!$K2623&lt;=50,"Low",IF(Orders!$K2623&gt;=200000,"High","Medium"))</f>
        <v>Medium</v>
      </c>
    </row>
    <row r="2624" spans="1:12" x14ac:dyDescent="0.35">
      <c r="A2624" s="11">
        <v>6622</v>
      </c>
      <c r="B2624" s="13" t="s">
        <v>5779</v>
      </c>
      <c r="C2624" s="14">
        <v>43843</v>
      </c>
      <c r="D2624" s="14">
        <v>43848</v>
      </c>
      <c r="E2624" s="13" t="s">
        <v>94</v>
      </c>
      <c r="F2624" s="13" t="s">
        <v>1264</v>
      </c>
      <c r="G2624" s="15" t="str">
        <f>INDEX(Table12[[#This Row],[State]],MATCH(Orders!F2624,Table12[[#This Row],[Customer ID]],0))</f>
        <v>Missouri</v>
      </c>
      <c r="H2624" s="13" t="s">
        <v>1438</v>
      </c>
      <c r="I2624" s="15">
        <v>3</v>
      </c>
      <c r="J2624" s="13" t="s">
        <v>36</v>
      </c>
      <c r="K2624" s="16">
        <v>252.94</v>
      </c>
      <c r="L2624" s="24" t="str">
        <f>IF(Orders!$K2624&lt;=50,"Low",IF(Orders!$K2624&gt;=200000,"High","Medium"))</f>
        <v>Medium</v>
      </c>
    </row>
    <row r="2625" spans="1:12" x14ac:dyDescent="0.35">
      <c r="A2625" s="12">
        <v>6620</v>
      </c>
      <c r="B2625" s="17" t="s">
        <v>5779</v>
      </c>
      <c r="C2625" s="18">
        <v>43843</v>
      </c>
      <c r="D2625" s="18">
        <v>43848</v>
      </c>
      <c r="E2625" s="17" t="s">
        <v>94</v>
      </c>
      <c r="F2625" s="17" t="s">
        <v>1264</v>
      </c>
      <c r="G2625" s="19" t="str">
        <f>INDEX(Table12[[#This Row],[State]],MATCH(Orders!F2625,Table12[[#This Row],[Customer ID]],0))</f>
        <v>Missouri</v>
      </c>
      <c r="H2625" s="17" t="s">
        <v>5780</v>
      </c>
      <c r="I2625" s="19">
        <v>6</v>
      </c>
      <c r="J2625" s="17" t="s">
        <v>70</v>
      </c>
      <c r="K2625" s="10">
        <v>258.94</v>
      </c>
      <c r="L2625" s="25" t="str">
        <f>IF(Orders!$K2625&lt;=50,"Low",IF(Orders!$K2625&gt;=200000,"High","Medium"))</f>
        <v>Medium</v>
      </c>
    </row>
    <row r="2626" spans="1:12" x14ac:dyDescent="0.35">
      <c r="A2626" s="11">
        <v>6621</v>
      </c>
      <c r="B2626" s="13" t="s">
        <v>5779</v>
      </c>
      <c r="C2626" s="14">
        <v>43843</v>
      </c>
      <c r="D2626" s="14">
        <v>43848</v>
      </c>
      <c r="E2626" s="13" t="s">
        <v>94</v>
      </c>
      <c r="F2626" s="13" t="s">
        <v>1264</v>
      </c>
      <c r="G2626" s="15" t="str">
        <f>INDEX(Table12[[#This Row],[State]],MATCH(Orders!F2626,Table12[[#This Row],[Customer ID]],0))</f>
        <v>Missouri</v>
      </c>
      <c r="H2626" s="13" t="s">
        <v>5782</v>
      </c>
      <c r="I2626" s="15">
        <v>5</v>
      </c>
      <c r="J2626" s="13" t="s">
        <v>70</v>
      </c>
      <c r="K2626" s="16">
        <v>4200.05</v>
      </c>
      <c r="L2626" s="24" t="str">
        <f>IF(Orders!$K2626&lt;=50,"Low",IF(Orders!$K2626&gt;=200000,"High","Medium"))</f>
        <v>Medium</v>
      </c>
    </row>
    <row r="2627" spans="1:12" x14ac:dyDescent="0.35">
      <c r="A2627" s="12">
        <v>6619</v>
      </c>
      <c r="B2627" s="17" t="s">
        <v>5779</v>
      </c>
      <c r="C2627" s="18">
        <v>43843</v>
      </c>
      <c r="D2627" s="18">
        <v>43848</v>
      </c>
      <c r="E2627" s="17" t="s">
        <v>94</v>
      </c>
      <c r="F2627" s="17" t="s">
        <v>1264</v>
      </c>
      <c r="G2627" s="19" t="str">
        <f>INDEX(Table12[[#This Row],[State]],MATCH(Orders!F2627,Table12[[#This Row],[Customer ID]],0))</f>
        <v>Missouri</v>
      </c>
      <c r="H2627" s="17" t="s">
        <v>2066</v>
      </c>
      <c r="I2627" s="19">
        <v>5</v>
      </c>
      <c r="J2627" s="17" t="s">
        <v>36</v>
      </c>
      <c r="K2627" s="10">
        <v>121.4</v>
      </c>
      <c r="L2627" s="25" t="str">
        <f>IF(Orders!$K2627&lt;=50,"Low",IF(Orders!$K2627&gt;=200000,"High","Medium"))</f>
        <v>Medium</v>
      </c>
    </row>
    <row r="2628" spans="1:12" x14ac:dyDescent="0.35">
      <c r="A2628" s="11">
        <v>4912</v>
      </c>
      <c r="B2628" s="13" t="s">
        <v>5784</v>
      </c>
      <c r="C2628" s="14">
        <v>43844</v>
      </c>
      <c r="D2628" s="14">
        <v>43848</v>
      </c>
      <c r="E2628" s="13" t="s">
        <v>19</v>
      </c>
      <c r="F2628" s="13" t="s">
        <v>741</v>
      </c>
      <c r="G2628" s="15" t="str">
        <f>INDEX(Table12[[#This Row],[State]],MATCH(Orders!F2628,Table12[[#This Row],[Customer ID]],0))</f>
        <v>Tennessee</v>
      </c>
      <c r="H2628" s="13" t="s">
        <v>3159</v>
      </c>
      <c r="I2628" s="15">
        <v>2</v>
      </c>
      <c r="J2628" s="13" t="s">
        <v>31</v>
      </c>
      <c r="K2628" s="16">
        <v>129984</v>
      </c>
      <c r="L2628" s="24" t="str">
        <f>IF(Orders!$K2628&lt;=50,"Low",IF(Orders!$K2628&gt;=200000,"High","Medium"))</f>
        <v>Medium</v>
      </c>
    </row>
    <row r="2629" spans="1:12" x14ac:dyDescent="0.35">
      <c r="A2629" s="12">
        <v>6980</v>
      </c>
      <c r="B2629" s="17" t="s">
        <v>5785</v>
      </c>
      <c r="C2629" s="18">
        <v>43844</v>
      </c>
      <c r="D2629" s="18">
        <v>43849</v>
      </c>
      <c r="E2629" s="17" t="s">
        <v>19</v>
      </c>
      <c r="F2629" s="17" t="s">
        <v>5786</v>
      </c>
      <c r="G2629" s="19" t="str">
        <f>INDEX(Table12[[#This Row],[State]],MATCH(Orders!F2629,Table12[[#This Row],[Customer ID]],0))</f>
        <v>California</v>
      </c>
      <c r="H2629" s="17" t="s">
        <v>2660</v>
      </c>
      <c r="I2629" s="19">
        <v>5</v>
      </c>
      <c r="J2629" s="17" t="s">
        <v>70</v>
      </c>
      <c r="K2629" s="10">
        <v>183.9</v>
      </c>
      <c r="L2629" s="25" t="str">
        <f>IF(Orders!$K2629&lt;=50,"Low",IF(Orders!$K2629&gt;=200000,"High","Medium"))</f>
        <v>Medium</v>
      </c>
    </row>
    <row r="2630" spans="1:12" x14ac:dyDescent="0.35">
      <c r="A2630" s="11">
        <v>9865</v>
      </c>
      <c r="B2630" s="13" t="s">
        <v>5788</v>
      </c>
      <c r="C2630" s="14">
        <v>43844</v>
      </c>
      <c r="D2630" s="14">
        <v>43850</v>
      </c>
      <c r="E2630" s="13" t="s">
        <v>19</v>
      </c>
      <c r="F2630" s="13" t="s">
        <v>5789</v>
      </c>
      <c r="G2630" s="15" t="str">
        <f>INDEX(Table12[[#This Row],[State]],MATCH(Orders!F2630,Table12[[#This Row],[Customer ID]],0))</f>
        <v>Indiana</v>
      </c>
      <c r="H2630" s="13" t="s">
        <v>887</v>
      </c>
      <c r="I2630" s="15">
        <v>4</v>
      </c>
      <c r="J2630" s="13" t="s">
        <v>31</v>
      </c>
      <c r="K2630" s="16">
        <v>188.8</v>
      </c>
      <c r="L2630" s="24" t="str">
        <f>IF(Orders!$K2630&lt;=50,"Low",IF(Orders!$K2630&gt;=200000,"High","Medium"))</f>
        <v>Medium</v>
      </c>
    </row>
    <row r="2631" spans="1:12" x14ac:dyDescent="0.35">
      <c r="A2631" s="12">
        <v>4165</v>
      </c>
      <c r="B2631" s="17" t="s">
        <v>5791</v>
      </c>
      <c r="C2631" s="18">
        <v>43844</v>
      </c>
      <c r="D2631" s="18">
        <v>43846</v>
      </c>
      <c r="E2631" s="17" t="s">
        <v>38</v>
      </c>
      <c r="F2631" s="17" t="s">
        <v>4420</v>
      </c>
      <c r="G2631" s="19" t="str">
        <f>INDEX(Table12[[#This Row],[State]],MATCH(Orders!F2631,Table12[[#This Row],[Customer ID]],0))</f>
        <v>Colorado</v>
      </c>
      <c r="H2631" s="17" t="s">
        <v>236</v>
      </c>
      <c r="I2631" s="19">
        <v>7</v>
      </c>
      <c r="J2631" s="17" t="s">
        <v>31</v>
      </c>
      <c r="K2631" s="10">
        <v>194064</v>
      </c>
      <c r="L2631" s="25" t="str">
        <f>IF(Orders!$K2631&lt;=50,"Low",IF(Orders!$K2631&gt;=200000,"High","Medium"))</f>
        <v>Medium</v>
      </c>
    </row>
    <row r="2632" spans="1:12" x14ac:dyDescent="0.35">
      <c r="A2632" s="11">
        <v>4166</v>
      </c>
      <c r="B2632" s="13" t="s">
        <v>5791</v>
      </c>
      <c r="C2632" s="14">
        <v>43844</v>
      </c>
      <c r="D2632" s="14">
        <v>43846</v>
      </c>
      <c r="E2632" s="13" t="s">
        <v>38</v>
      </c>
      <c r="F2632" s="13" t="s">
        <v>4420</v>
      </c>
      <c r="G2632" s="15" t="str">
        <f>INDEX(Table12[[#This Row],[State]],MATCH(Orders!F2632,Table12[[#This Row],[Customer ID]],0))</f>
        <v>Colorado</v>
      </c>
      <c r="H2632" s="13" t="s">
        <v>2781</v>
      </c>
      <c r="I2632" s="15">
        <v>9</v>
      </c>
      <c r="J2632" s="13" t="s">
        <v>36</v>
      </c>
      <c r="K2632" s="16">
        <v>217624</v>
      </c>
      <c r="L2632" s="24" t="str">
        <f>IF(Orders!$K2632&lt;=50,"Low",IF(Orders!$K2632&gt;=200000,"High","Medium"))</f>
        <v>High</v>
      </c>
    </row>
    <row r="2633" spans="1:12" x14ac:dyDescent="0.35">
      <c r="A2633" s="12">
        <v>1184</v>
      </c>
      <c r="B2633" s="17" t="s">
        <v>5792</v>
      </c>
      <c r="C2633" s="18">
        <v>43844</v>
      </c>
      <c r="D2633" s="18">
        <v>43845</v>
      </c>
      <c r="E2633" s="17" t="s">
        <v>38</v>
      </c>
      <c r="F2633" s="17" t="s">
        <v>1799</v>
      </c>
      <c r="G2633" s="19" t="str">
        <f>INDEX(Table12[[#This Row],[State]],MATCH(Orders!F2633,Table12[[#This Row],[Customer ID]],0))</f>
        <v>North Carolina</v>
      </c>
      <c r="H2633" s="17" t="s">
        <v>5793</v>
      </c>
      <c r="I2633" s="19">
        <v>5</v>
      </c>
      <c r="J2633" s="17" t="s">
        <v>36</v>
      </c>
      <c r="K2633" s="10">
        <v>89.92</v>
      </c>
      <c r="L2633" s="25" t="str">
        <f>IF(Orders!$K2633&lt;=50,"Low",IF(Orders!$K2633&gt;=200000,"High","Medium"))</f>
        <v>Medium</v>
      </c>
    </row>
    <row r="2634" spans="1:12" x14ac:dyDescent="0.35">
      <c r="A2634" s="11">
        <v>9866</v>
      </c>
      <c r="B2634" s="13" t="s">
        <v>5788</v>
      </c>
      <c r="C2634" s="14">
        <v>43844</v>
      </c>
      <c r="D2634" s="14">
        <v>43850</v>
      </c>
      <c r="E2634" s="13" t="s">
        <v>19</v>
      </c>
      <c r="F2634" s="13" t="s">
        <v>5789</v>
      </c>
      <c r="G2634" s="15" t="str">
        <f>INDEX(Table12[[#This Row],[State]],MATCH(Orders!F2634,Table12[[#This Row],[Customer ID]],0))</f>
        <v>Indiana</v>
      </c>
      <c r="H2634" s="13" t="s">
        <v>946</v>
      </c>
      <c r="I2634" s="15">
        <v>2</v>
      </c>
      <c r="J2634" s="13" t="s">
        <v>36</v>
      </c>
      <c r="K2634" s="16">
        <v>89.96</v>
      </c>
      <c r="L2634" s="24" t="str">
        <f>IF(Orders!$K2634&lt;=50,"Low",IF(Orders!$K2634&gt;=200000,"High","Medium"))</f>
        <v>Medium</v>
      </c>
    </row>
    <row r="2635" spans="1:12" x14ac:dyDescent="0.35">
      <c r="A2635" s="12">
        <v>9863</v>
      </c>
      <c r="B2635" s="17" t="s">
        <v>5788</v>
      </c>
      <c r="C2635" s="18">
        <v>43844</v>
      </c>
      <c r="D2635" s="18">
        <v>43850</v>
      </c>
      <c r="E2635" s="17" t="s">
        <v>19</v>
      </c>
      <c r="F2635" s="17" t="s">
        <v>5789</v>
      </c>
      <c r="G2635" s="19" t="str">
        <f>INDEX(Table12[[#This Row],[State]],MATCH(Orders!F2635,Table12[[#This Row],[Customer ID]],0))</f>
        <v>Indiana</v>
      </c>
      <c r="H2635" s="17" t="s">
        <v>5546</v>
      </c>
      <c r="I2635" s="19">
        <v>4</v>
      </c>
      <c r="J2635" s="17" t="s">
        <v>31</v>
      </c>
      <c r="K2635" s="10">
        <v>102.12</v>
      </c>
      <c r="L2635" s="25" t="str">
        <f>IF(Orders!$K2635&lt;=50,"Low",IF(Orders!$K2635&gt;=200000,"High","Medium"))</f>
        <v>Medium</v>
      </c>
    </row>
    <row r="2636" spans="1:12" x14ac:dyDescent="0.35">
      <c r="A2636" s="11">
        <v>9864</v>
      </c>
      <c r="B2636" s="13" t="s">
        <v>5788</v>
      </c>
      <c r="C2636" s="14">
        <v>43844</v>
      </c>
      <c r="D2636" s="14">
        <v>43850</v>
      </c>
      <c r="E2636" s="13" t="s">
        <v>19</v>
      </c>
      <c r="F2636" s="13" t="s">
        <v>5789</v>
      </c>
      <c r="G2636" s="15" t="str">
        <f>INDEX(Table12[[#This Row],[State]],MATCH(Orders!F2636,Table12[[#This Row],[Customer ID]],0))</f>
        <v>Indiana</v>
      </c>
      <c r="H2636" s="13" t="s">
        <v>1267</v>
      </c>
      <c r="I2636" s="15">
        <v>1</v>
      </c>
      <c r="J2636" s="13" t="s">
        <v>70</v>
      </c>
      <c r="K2636" s="16">
        <v>99.34</v>
      </c>
      <c r="L2636" s="24" t="str">
        <f>IF(Orders!$K2636&lt;=50,"Low",IF(Orders!$K2636&gt;=200000,"High","Medium"))</f>
        <v>Medium</v>
      </c>
    </row>
    <row r="2637" spans="1:12" x14ac:dyDescent="0.35">
      <c r="A2637" s="12">
        <v>4914</v>
      </c>
      <c r="B2637" s="17" t="s">
        <v>5784</v>
      </c>
      <c r="C2637" s="18">
        <v>43844</v>
      </c>
      <c r="D2637" s="18">
        <v>43848</v>
      </c>
      <c r="E2637" s="17" t="s">
        <v>19</v>
      </c>
      <c r="F2637" s="17" t="s">
        <v>741</v>
      </c>
      <c r="G2637" s="19" t="str">
        <f>INDEX(Table12[[#This Row],[State]],MATCH(Orders!F2637,Table12[[#This Row],[Customer ID]],0))</f>
        <v>Tennessee</v>
      </c>
      <c r="H2637" s="17" t="s">
        <v>667</v>
      </c>
      <c r="I2637" s="19">
        <v>2</v>
      </c>
      <c r="J2637" s="17" t="s">
        <v>36</v>
      </c>
      <c r="K2637" s="10">
        <v>101508</v>
      </c>
      <c r="L2637" s="25" t="str">
        <f>IF(Orders!$K2637&lt;=50,"Low",IF(Orders!$K2637&gt;=200000,"High","Medium"))</f>
        <v>Medium</v>
      </c>
    </row>
    <row r="2638" spans="1:12" x14ac:dyDescent="0.35">
      <c r="A2638" s="11">
        <v>9860</v>
      </c>
      <c r="B2638" s="13" t="s">
        <v>5788</v>
      </c>
      <c r="C2638" s="14">
        <v>43844</v>
      </c>
      <c r="D2638" s="14">
        <v>43850</v>
      </c>
      <c r="E2638" s="13" t="s">
        <v>19</v>
      </c>
      <c r="F2638" s="13" t="s">
        <v>5789</v>
      </c>
      <c r="G2638" s="15" t="str">
        <f>INDEX(Table12[[#This Row],[State]],MATCH(Orders!F2638,Table12[[#This Row],[Customer ID]],0))</f>
        <v>Indiana</v>
      </c>
      <c r="H2638" s="13" t="s">
        <v>267</v>
      </c>
      <c r="I2638" s="15">
        <v>2</v>
      </c>
      <c r="J2638" s="13" t="s">
        <v>70</v>
      </c>
      <c r="K2638" s="16">
        <v>121.52</v>
      </c>
      <c r="L2638" s="24" t="str">
        <f>IF(Orders!$K2638&lt;=50,"Low",IF(Orders!$K2638&gt;=200000,"High","Medium"))</f>
        <v>Medium</v>
      </c>
    </row>
    <row r="2639" spans="1:12" x14ac:dyDescent="0.35">
      <c r="A2639" s="12">
        <v>4913</v>
      </c>
      <c r="B2639" s="17" t="s">
        <v>5784</v>
      </c>
      <c r="C2639" s="18">
        <v>43844</v>
      </c>
      <c r="D2639" s="18">
        <v>43848</v>
      </c>
      <c r="E2639" s="17" t="s">
        <v>19</v>
      </c>
      <c r="F2639" s="17" t="s">
        <v>741</v>
      </c>
      <c r="G2639" s="19" t="str">
        <f>INDEX(Table12[[#This Row],[State]],MATCH(Orders!F2639,Table12[[#This Row],[Customer ID]],0))</f>
        <v>Tennessee</v>
      </c>
      <c r="H2639" s="17" t="s">
        <v>2702</v>
      </c>
      <c r="I2639" s="19">
        <v>5</v>
      </c>
      <c r="J2639" s="17" t="s">
        <v>31</v>
      </c>
      <c r="K2639" s="10">
        <v>122.97</v>
      </c>
      <c r="L2639" s="25" t="str">
        <f>IF(Orders!$K2639&lt;=50,"Low",IF(Orders!$K2639&gt;=200000,"High","Medium"))</f>
        <v>Medium</v>
      </c>
    </row>
    <row r="2640" spans="1:12" x14ac:dyDescent="0.35">
      <c r="A2640" s="11">
        <v>9862</v>
      </c>
      <c r="B2640" s="13" t="s">
        <v>5788</v>
      </c>
      <c r="C2640" s="14">
        <v>43844</v>
      </c>
      <c r="D2640" s="14">
        <v>43850</v>
      </c>
      <c r="E2640" s="13" t="s">
        <v>19</v>
      </c>
      <c r="F2640" s="13" t="s">
        <v>5789</v>
      </c>
      <c r="G2640" s="15" t="str">
        <f>INDEX(Table12[[#This Row],[State]],MATCH(Orders!F2640,Table12[[#This Row],[Customer ID]],0))</f>
        <v>Indiana</v>
      </c>
      <c r="H2640" s="13" t="s">
        <v>2620</v>
      </c>
      <c r="I2640" s="15">
        <v>2</v>
      </c>
      <c r="J2640" s="13" t="s">
        <v>36</v>
      </c>
      <c r="K2640" s="16">
        <v>108.76</v>
      </c>
      <c r="L2640" s="24" t="str">
        <f>IF(Orders!$K2640&lt;=50,"Low",IF(Orders!$K2640&gt;=200000,"High","Medium"))</f>
        <v>Medium</v>
      </c>
    </row>
    <row r="2641" spans="1:12" x14ac:dyDescent="0.35">
      <c r="A2641" s="12">
        <v>1183</v>
      </c>
      <c r="B2641" s="17" t="s">
        <v>5792</v>
      </c>
      <c r="C2641" s="18">
        <v>43844</v>
      </c>
      <c r="D2641" s="18">
        <v>43845</v>
      </c>
      <c r="E2641" s="17" t="s">
        <v>38</v>
      </c>
      <c r="F2641" s="17" t="s">
        <v>1799</v>
      </c>
      <c r="G2641" s="19" t="str">
        <f>INDEX(Table12[[#This Row],[State]],MATCH(Orders!F2641,Table12[[#This Row],[Customer ID]],0))</f>
        <v>North Carolina</v>
      </c>
      <c r="H2641" s="17" t="s">
        <v>3368</v>
      </c>
      <c r="I2641" s="19">
        <v>1</v>
      </c>
      <c r="J2641" s="17" t="s">
        <v>70</v>
      </c>
      <c r="K2641" s="10">
        <v>114744</v>
      </c>
      <c r="L2641" s="25" t="str">
        <f>IF(Orders!$K2641&lt;=50,"Low",IF(Orders!$K2641&gt;=200000,"High","Medium"))</f>
        <v>Medium</v>
      </c>
    </row>
    <row r="2642" spans="1:12" x14ac:dyDescent="0.35">
      <c r="A2642" s="11">
        <v>4910</v>
      </c>
      <c r="B2642" s="13" t="s">
        <v>5784</v>
      </c>
      <c r="C2642" s="14">
        <v>43844</v>
      </c>
      <c r="D2642" s="14">
        <v>43848</v>
      </c>
      <c r="E2642" s="13" t="s">
        <v>19</v>
      </c>
      <c r="F2642" s="13" t="s">
        <v>741</v>
      </c>
      <c r="G2642" s="15" t="str">
        <f>INDEX(Table12[[#This Row],[State]],MATCH(Orders!F2642,Table12[[#This Row],[Customer ID]],0))</f>
        <v>Tennessee</v>
      </c>
      <c r="H2642" s="13" t="s">
        <v>5308</v>
      </c>
      <c r="I2642" s="15">
        <v>3</v>
      </c>
      <c r="J2642" s="13" t="s">
        <v>36</v>
      </c>
      <c r="K2642" s="16">
        <v>136336</v>
      </c>
      <c r="L2642" s="24" t="str">
        <f>IF(Orders!$K2642&lt;=50,"Low",IF(Orders!$K2642&gt;=200000,"High","Medium"))</f>
        <v>Medium</v>
      </c>
    </row>
    <row r="2643" spans="1:12" x14ac:dyDescent="0.35">
      <c r="A2643" s="12">
        <v>4911</v>
      </c>
      <c r="B2643" s="17" t="s">
        <v>5784</v>
      </c>
      <c r="C2643" s="18">
        <v>43844</v>
      </c>
      <c r="D2643" s="18">
        <v>43848</v>
      </c>
      <c r="E2643" s="17" t="s">
        <v>19</v>
      </c>
      <c r="F2643" s="17" t="s">
        <v>741</v>
      </c>
      <c r="G2643" s="19" t="str">
        <f>INDEX(Table12[[#This Row],[State]],MATCH(Orders!F2643,Table12[[#This Row],[Customer ID]],0))</f>
        <v>Tennessee</v>
      </c>
      <c r="H2643" s="17" t="s">
        <v>1413</v>
      </c>
      <c r="I2643" s="19">
        <v>7</v>
      </c>
      <c r="J2643" s="17" t="s">
        <v>70</v>
      </c>
      <c r="K2643" s="10">
        <v>157288</v>
      </c>
      <c r="L2643" s="25" t="str">
        <f>IF(Orders!$K2643&lt;=50,"Low",IF(Orders!$K2643&gt;=200000,"High","Medium"))</f>
        <v>Medium</v>
      </c>
    </row>
    <row r="2644" spans="1:12" x14ac:dyDescent="0.35">
      <c r="A2644" s="11">
        <v>9859</v>
      </c>
      <c r="B2644" s="13" t="s">
        <v>5788</v>
      </c>
      <c r="C2644" s="14">
        <v>43844</v>
      </c>
      <c r="D2644" s="14">
        <v>43850</v>
      </c>
      <c r="E2644" s="13" t="s">
        <v>19</v>
      </c>
      <c r="F2644" s="13" t="s">
        <v>5789</v>
      </c>
      <c r="G2644" s="15" t="str">
        <f>INDEX(Table12[[#This Row],[State]],MATCH(Orders!F2644,Table12[[#This Row],[Customer ID]],0))</f>
        <v>Indiana</v>
      </c>
      <c r="H2644" s="13" t="s">
        <v>3945</v>
      </c>
      <c r="I2644" s="15">
        <v>5</v>
      </c>
      <c r="J2644" s="13" t="s">
        <v>31</v>
      </c>
      <c r="K2644" s="16">
        <v>185.4</v>
      </c>
      <c r="L2644" s="24" t="str">
        <f>IF(Orders!$K2644&lt;=50,"Low",IF(Orders!$K2644&gt;=200000,"High","Medium"))</f>
        <v>Medium</v>
      </c>
    </row>
    <row r="2645" spans="1:12" x14ac:dyDescent="0.35">
      <c r="A2645" s="12">
        <v>9861</v>
      </c>
      <c r="B2645" s="17" t="s">
        <v>5788</v>
      </c>
      <c r="C2645" s="18">
        <v>43844</v>
      </c>
      <c r="D2645" s="18">
        <v>43850</v>
      </c>
      <c r="E2645" s="17" t="s">
        <v>19</v>
      </c>
      <c r="F2645" s="17" t="s">
        <v>5789</v>
      </c>
      <c r="G2645" s="19" t="str">
        <f>INDEX(Table12[[#This Row],[State]],MATCH(Orders!F2645,Table12[[#This Row],[Customer ID]],0))</f>
        <v>Indiana</v>
      </c>
      <c r="H2645" s="17" t="s">
        <v>5440</v>
      </c>
      <c r="I2645" s="19">
        <v>4</v>
      </c>
      <c r="J2645" s="17" t="s">
        <v>70</v>
      </c>
      <c r="K2645" s="10">
        <v>168.8</v>
      </c>
      <c r="L2645" s="25" t="str">
        <f>IF(Orders!$K2645&lt;=50,"Low",IF(Orders!$K2645&gt;=200000,"High","Medium"))</f>
        <v>Medium</v>
      </c>
    </row>
    <row r="2646" spans="1:12" x14ac:dyDescent="0.35">
      <c r="A2646" s="11">
        <v>6386</v>
      </c>
      <c r="B2646" s="13" t="s">
        <v>5795</v>
      </c>
      <c r="C2646" s="14">
        <v>43845</v>
      </c>
      <c r="D2646" s="14">
        <v>43848</v>
      </c>
      <c r="E2646" s="13" t="s">
        <v>38</v>
      </c>
      <c r="F2646" s="13" t="s">
        <v>371</v>
      </c>
      <c r="G2646" s="15" t="str">
        <f>INDEX(Table12[[#This Row],[State]],MATCH(Orders!F2646,Table12[[#This Row],[Customer ID]],0))</f>
        <v>Texas</v>
      </c>
      <c r="H2646" s="13" t="s">
        <v>5796</v>
      </c>
      <c r="I2646" s="15">
        <v>8</v>
      </c>
      <c r="J2646" s="13" t="s">
        <v>36</v>
      </c>
      <c r="K2646" s="16">
        <v>102592</v>
      </c>
      <c r="L2646" s="24" t="str">
        <f>IF(Orders!$K2646&lt;=50,"Low",IF(Orders!$K2646&gt;=200000,"High","Medium"))</f>
        <v>Medium</v>
      </c>
    </row>
    <row r="2647" spans="1:12" x14ac:dyDescent="0.35">
      <c r="A2647" s="12">
        <v>2768</v>
      </c>
      <c r="B2647" s="17" t="s">
        <v>5798</v>
      </c>
      <c r="C2647" s="18">
        <v>43845</v>
      </c>
      <c r="D2647" s="18">
        <v>43848</v>
      </c>
      <c r="E2647" s="17" t="s">
        <v>38</v>
      </c>
      <c r="F2647" s="17" t="s">
        <v>2363</v>
      </c>
      <c r="G2647" s="19" t="str">
        <f>INDEX(Table12[[#This Row],[State]],MATCH(Orders!F2647,Table12[[#This Row],[Customer ID]],0))</f>
        <v>Pennsylvania</v>
      </c>
      <c r="H2647" s="17" t="s">
        <v>1094</v>
      </c>
      <c r="I2647" s="19">
        <v>8</v>
      </c>
      <c r="J2647" s="17" t="s">
        <v>31</v>
      </c>
      <c r="K2647" s="10">
        <v>1942.16</v>
      </c>
      <c r="L2647" s="25" t="str">
        <f>IF(Orders!$K2647&lt;=50,"Low",IF(Orders!$K2647&gt;=200000,"High","Medium"))</f>
        <v>Medium</v>
      </c>
    </row>
    <row r="2648" spans="1:12" x14ac:dyDescent="0.35">
      <c r="A2648" s="11">
        <v>6387</v>
      </c>
      <c r="B2648" s="13" t="s">
        <v>5795</v>
      </c>
      <c r="C2648" s="14">
        <v>43845</v>
      </c>
      <c r="D2648" s="14">
        <v>43848</v>
      </c>
      <c r="E2648" s="13" t="s">
        <v>38</v>
      </c>
      <c r="F2648" s="13" t="s">
        <v>371</v>
      </c>
      <c r="G2648" s="15" t="str">
        <f>INDEX(Table12[[#This Row],[State]],MATCH(Orders!F2648,Table12[[#This Row],[Customer ID]],0))</f>
        <v>Texas</v>
      </c>
      <c r="H2648" s="13" t="s">
        <v>5799</v>
      </c>
      <c r="I2648" s="15">
        <v>1</v>
      </c>
      <c r="J2648" s="13" t="s">
        <v>70</v>
      </c>
      <c r="K2648" s="16">
        <v>98276</v>
      </c>
      <c r="L2648" s="24" t="str">
        <f>IF(Orders!$K2648&lt;=50,"Low",IF(Orders!$K2648&gt;=200000,"High","Medium"))</f>
        <v>Medium</v>
      </c>
    </row>
    <row r="2649" spans="1:12" x14ac:dyDescent="0.35">
      <c r="A2649" s="12">
        <v>5068</v>
      </c>
      <c r="B2649" s="17" t="s">
        <v>5801</v>
      </c>
      <c r="C2649" s="18">
        <v>43845</v>
      </c>
      <c r="D2649" s="18">
        <v>43849</v>
      </c>
      <c r="E2649" s="17" t="s">
        <v>19</v>
      </c>
      <c r="F2649" s="17" t="s">
        <v>1713</v>
      </c>
      <c r="G2649" s="19" t="str">
        <f>INDEX(Table12[[#This Row],[State]],MATCH(Orders!F2649,Table12[[#This Row],[Customer ID]],0))</f>
        <v>California</v>
      </c>
      <c r="H2649" s="17" t="s">
        <v>5802</v>
      </c>
      <c r="I2649" s="19">
        <v>5</v>
      </c>
      <c r="J2649" s="17" t="s">
        <v>31</v>
      </c>
      <c r="K2649" s="10">
        <v>108.4</v>
      </c>
      <c r="L2649" s="25" t="str">
        <f>IF(Orders!$K2649&lt;=50,"Low",IF(Orders!$K2649&gt;=200000,"High","Medium"))</f>
        <v>Medium</v>
      </c>
    </row>
    <row r="2650" spans="1:12" x14ac:dyDescent="0.35">
      <c r="A2650" s="11">
        <v>3954</v>
      </c>
      <c r="B2650" s="13" t="s">
        <v>5804</v>
      </c>
      <c r="C2650" s="14">
        <v>43845</v>
      </c>
      <c r="D2650" s="14">
        <v>43849</v>
      </c>
      <c r="E2650" s="13" t="s">
        <v>19</v>
      </c>
      <c r="F2650" s="13" t="s">
        <v>2113</v>
      </c>
      <c r="G2650" s="15" t="str">
        <f>INDEX(Table12[[#This Row],[State]],MATCH(Orders!F2650,Table12[[#This Row],[Customer ID]],0))</f>
        <v>Massachusetts</v>
      </c>
      <c r="H2650" s="13" t="s">
        <v>2274</v>
      </c>
      <c r="I2650" s="15">
        <v>2</v>
      </c>
      <c r="J2650" s="13" t="s">
        <v>70</v>
      </c>
      <c r="K2650" s="16">
        <v>134.69999999999999</v>
      </c>
      <c r="L2650" s="24" t="str">
        <f>IF(Orders!$K2650&lt;=50,"Low",IF(Orders!$K2650&gt;=200000,"High","Medium"))</f>
        <v>Medium</v>
      </c>
    </row>
    <row r="2651" spans="1:12" x14ac:dyDescent="0.35">
      <c r="A2651" s="12">
        <v>6384</v>
      </c>
      <c r="B2651" s="17" t="s">
        <v>5795</v>
      </c>
      <c r="C2651" s="18">
        <v>43845</v>
      </c>
      <c r="D2651" s="18">
        <v>43848</v>
      </c>
      <c r="E2651" s="17" t="s">
        <v>38</v>
      </c>
      <c r="F2651" s="17" t="s">
        <v>371</v>
      </c>
      <c r="G2651" s="19" t="str">
        <f>INDEX(Table12[[#This Row],[State]],MATCH(Orders!F2651,Table12[[#This Row],[Customer ID]],0))</f>
        <v>Texas</v>
      </c>
      <c r="H2651" s="17" t="s">
        <v>3883</v>
      </c>
      <c r="I2651" s="19">
        <v>4</v>
      </c>
      <c r="J2651" s="17" t="s">
        <v>31</v>
      </c>
      <c r="K2651" s="10">
        <v>118784</v>
      </c>
      <c r="L2651" s="25" t="str">
        <f>IF(Orders!$K2651&lt;=50,"Low",IF(Orders!$K2651&gt;=200000,"High","Medium"))</f>
        <v>Medium</v>
      </c>
    </row>
    <row r="2652" spans="1:12" x14ac:dyDescent="0.35">
      <c r="A2652" s="11">
        <v>2767</v>
      </c>
      <c r="B2652" s="13" t="s">
        <v>5798</v>
      </c>
      <c r="C2652" s="14">
        <v>43845</v>
      </c>
      <c r="D2652" s="14">
        <v>43848</v>
      </c>
      <c r="E2652" s="13" t="s">
        <v>38</v>
      </c>
      <c r="F2652" s="13" t="s">
        <v>2363</v>
      </c>
      <c r="G2652" s="15" t="str">
        <f>INDEX(Table12[[#This Row],[State]],MATCH(Orders!F2652,Table12[[#This Row],[Customer ID]],0))</f>
        <v>Pennsylvania</v>
      </c>
      <c r="H2652" s="13" t="s">
        <v>3776</v>
      </c>
      <c r="I2652" s="15">
        <v>1</v>
      </c>
      <c r="J2652" s="13" t="s">
        <v>36</v>
      </c>
      <c r="K2652" s="16">
        <v>136384</v>
      </c>
      <c r="L2652" s="24" t="str">
        <f>IF(Orders!$K2652&lt;=50,"Low",IF(Orders!$K2652&gt;=200000,"High","Medium"))</f>
        <v>Medium</v>
      </c>
    </row>
    <row r="2653" spans="1:12" x14ac:dyDescent="0.35">
      <c r="A2653" s="12">
        <v>6385</v>
      </c>
      <c r="B2653" s="17" t="s">
        <v>5795</v>
      </c>
      <c r="C2653" s="18">
        <v>43845</v>
      </c>
      <c r="D2653" s="18">
        <v>43848</v>
      </c>
      <c r="E2653" s="17" t="s">
        <v>38</v>
      </c>
      <c r="F2653" s="17" t="s">
        <v>371</v>
      </c>
      <c r="G2653" s="19" t="str">
        <f>INDEX(Table12[[#This Row],[State]],MATCH(Orders!F2653,Table12[[#This Row],[Customer ID]],0))</f>
        <v>Texas</v>
      </c>
      <c r="H2653" s="17" t="s">
        <v>244</v>
      </c>
      <c r="I2653" s="19">
        <v>2</v>
      </c>
      <c r="J2653" s="17" t="s">
        <v>31</v>
      </c>
      <c r="K2653" s="10">
        <v>160984</v>
      </c>
      <c r="L2653" s="25" t="str">
        <f>IF(Orders!$K2653&lt;=50,"Low",IF(Orders!$K2653&gt;=200000,"High","Medium"))</f>
        <v>Medium</v>
      </c>
    </row>
    <row r="2654" spans="1:12" x14ac:dyDescent="0.35">
      <c r="A2654" s="11">
        <v>6522</v>
      </c>
      <c r="B2654" s="13" t="s">
        <v>5805</v>
      </c>
      <c r="C2654" s="14">
        <v>43846</v>
      </c>
      <c r="D2654" s="14">
        <v>43848</v>
      </c>
      <c r="E2654" s="13" t="s">
        <v>94</v>
      </c>
      <c r="F2654" s="13" t="s">
        <v>4379</v>
      </c>
      <c r="G2654" s="15" t="str">
        <f>INDEX(Table12[[#This Row],[State]],MATCH(Orders!F2654,Table12[[#This Row],[Customer ID]],0))</f>
        <v>Michigan</v>
      </c>
      <c r="H2654" s="13" t="s">
        <v>3293</v>
      </c>
      <c r="I2654" s="15">
        <v>3</v>
      </c>
      <c r="J2654" s="13" t="s">
        <v>31</v>
      </c>
      <c r="K2654" s="16">
        <v>340.67</v>
      </c>
      <c r="L2654" s="24" t="str">
        <f>IF(Orders!$K2654&lt;=50,"Low",IF(Orders!$K2654&gt;=200000,"High","Medium"))</f>
        <v>Medium</v>
      </c>
    </row>
    <row r="2655" spans="1:12" x14ac:dyDescent="0.35">
      <c r="A2655" s="12">
        <v>5273</v>
      </c>
      <c r="B2655" s="17" t="s">
        <v>5806</v>
      </c>
      <c r="C2655" s="18">
        <v>43846</v>
      </c>
      <c r="D2655" s="18">
        <v>43846</v>
      </c>
      <c r="E2655" s="17" t="s">
        <v>208</v>
      </c>
      <c r="F2655" s="17" t="s">
        <v>123</v>
      </c>
      <c r="G2655" s="19" t="str">
        <f>INDEX(Table12[[#This Row],[State]],MATCH(Orders!F2655,Table12[[#This Row],[Customer ID]],0))</f>
        <v>California</v>
      </c>
      <c r="H2655" s="17" t="s">
        <v>5807</v>
      </c>
      <c r="I2655" s="19">
        <v>7</v>
      </c>
      <c r="J2655" s="17" t="s">
        <v>31</v>
      </c>
      <c r="K2655" s="10">
        <v>436672</v>
      </c>
      <c r="L2655" s="25" t="str">
        <f>IF(Orders!$K2655&lt;=50,"Low",IF(Orders!$K2655&gt;=200000,"High","Medium"))</f>
        <v>High</v>
      </c>
    </row>
    <row r="2656" spans="1:12" x14ac:dyDescent="0.35">
      <c r="A2656" s="11">
        <v>6521</v>
      </c>
      <c r="B2656" s="13" t="s">
        <v>5805</v>
      </c>
      <c r="C2656" s="14">
        <v>43846</v>
      </c>
      <c r="D2656" s="14">
        <v>43848</v>
      </c>
      <c r="E2656" s="13" t="s">
        <v>94</v>
      </c>
      <c r="F2656" s="13" t="s">
        <v>4379</v>
      </c>
      <c r="G2656" s="15" t="str">
        <f>INDEX(Table12[[#This Row],[State]],MATCH(Orders!F2656,Table12[[#This Row],[Customer ID]],0))</f>
        <v>Michigan</v>
      </c>
      <c r="H2656" s="13" t="s">
        <v>1420</v>
      </c>
      <c r="I2656" s="15">
        <v>4</v>
      </c>
      <c r="J2656" s="13" t="s">
        <v>70</v>
      </c>
      <c r="K2656" s="16">
        <v>5455.96</v>
      </c>
      <c r="L2656" s="24" t="str">
        <f>IF(Orders!$K2656&lt;=50,"Low",IF(Orders!$K2656&gt;=200000,"High","Medium"))</f>
        <v>Medium</v>
      </c>
    </row>
    <row r="2657" spans="1:12" x14ac:dyDescent="0.35">
      <c r="A2657" s="12">
        <v>5272</v>
      </c>
      <c r="B2657" s="17" t="s">
        <v>5806</v>
      </c>
      <c r="C2657" s="18">
        <v>43846</v>
      </c>
      <c r="D2657" s="18">
        <v>43846</v>
      </c>
      <c r="E2657" s="17" t="s">
        <v>208</v>
      </c>
      <c r="F2657" s="17" t="s">
        <v>123</v>
      </c>
      <c r="G2657" s="19" t="str">
        <f>INDEX(Table12[[#This Row],[State]],MATCH(Orders!F2657,Table12[[#This Row],[Customer ID]],0))</f>
        <v>California</v>
      </c>
      <c r="H2657" s="17" t="s">
        <v>5809</v>
      </c>
      <c r="I2657" s="19">
        <v>4</v>
      </c>
      <c r="J2657" s="17" t="s">
        <v>36</v>
      </c>
      <c r="K2657" s="10">
        <v>141.91999999999999</v>
      </c>
      <c r="L2657" s="25" t="str">
        <f>IF(Orders!$K2657&lt;=50,"Low",IF(Orders!$K2657&gt;=200000,"High","Medium"))</f>
        <v>Medium</v>
      </c>
    </row>
    <row r="2658" spans="1:12" x14ac:dyDescent="0.35">
      <c r="A2658" s="11">
        <v>6523</v>
      </c>
      <c r="B2658" s="13" t="s">
        <v>5805</v>
      </c>
      <c r="C2658" s="14">
        <v>43846</v>
      </c>
      <c r="D2658" s="14">
        <v>43848</v>
      </c>
      <c r="E2658" s="13" t="s">
        <v>94</v>
      </c>
      <c r="F2658" s="13" t="s">
        <v>4379</v>
      </c>
      <c r="G2658" s="15" t="str">
        <f>INDEX(Table12[[#This Row],[State]],MATCH(Orders!F2658,Table12[[#This Row],[Customer ID]],0))</f>
        <v>Michigan</v>
      </c>
      <c r="H2658" s="13" t="s">
        <v>2000</v>
      </c>
      <c r="I2658" s="15">
        <v>7</v>
      </c>
      <c r="J2658" s="13" t="s">
        <v>70</v>
      </c>
      <c r="K2658" s="16">
        <v>167.07</v>
      </c>
      <c r="L2658" s="24" t="str">
        <f>IF(Orders!$K2658&lt;=50,"Low",IF(Orders!$K2658&gt;=200000,"High","Medium"))</f>
        <v>Medium</v>
      </c>
    </row>
    <row r="2659" spans="1:12" x14ac:dyDescent="0.35">
      <c r="A2659" s="12">
        <v>9387</v>
      </c>
      <c r="B2659" s="17" t="s">
        <v>5811</v>
      </c>
      <c r="C2659" s="18">
        <v>43849</v>
      </c>
      <c r="D2659" s="18">
        <v>43853</v>
      </c>
      <c r="E2659" s="17" t="s">
        <v>19</v>
      </c>
      <c r="F2659" s="17" t="s">
        <v>1436</v>
      </c>
      <c r="G2659" s="19" t="str">
        <f>INDEX(Table12[[#This Row],[State]],MATCH(Orders!F2659,Table12[[#This Row],[Customer ID]],0))</f>
        <v>Vermont</v>
      </c>
      <c r="H2659" s="17" t="s">
        <v>2494</v>
      </c>
      <c r="I2659" s="19">
        <v>4</v>
      </c>
      <c r="J2659" s="17" t="s">
        <v>70</v>
      </c>
      <c r="K2659" s="10">
        <v>101.92</v>
      </c>
      <c r="L2659" s="25" t="str">
        <f>IF(Orders!$K2659&lt;=50,"Low",IF(Orders!$K2659&gt;=200000,"High","Medium"))</f>
        <v>Medium</v>
      </c>
    </row>
    <row r="2660" spans="1:12" x14ac:dyDescent="0.35">
      <c r="A2660" s="11">
        <v>9116</v>
      </c>
      <c r="B2660" s="13" t="s">
        <v>5812</v>
      </c>
      <c r="C2660" s="14">
        <v>43849</v>
      </c>
      <c r="D2660" s="14">
        <v>43854</v>
      </c>
      <c r="E2660" s="13" t="s">
        <v>94</v>
      </c>
      <c r="F2660" s="13" t="s">
        <v>5164</v>
      </c>
      <c r="G2660" s="15" t="str">
        <f>INDEX(Table12[[#This Row],[State]],MATCH(Orders!F2660,Table12[[#This Row],[Customer ID]],0))</f>
        <v>Pennsylvania</v>
      </c>
      <c r="H2660" s="13" t="s">
        <v>2341</v>
      </c>
      <c r="I2660" s="15">
        <v>2</v>
      </c>
      <c r="J2660" s="13" t="s">
        <v>70</v>
      </c>
      <c r="K2660" s="16">
        <v>455.6</v>
      </c>
      <c r="L2660" s="24" t="str">
        <f>IF(Orders!$K2660&lt;=50,"Low",IF(Orders!$K2660&gt;=200000,"High","Medium"))</f>
        <v>Medium</v>
      </c>
    </row>
    <row r="2661" spans="1:12" x14ac:dyDescent="0.35">
      <c r="A2661" s="12">
        <v>9389</v>
      </c>
      <c r="B2661" s="17" t="s">
        <v>5811</v>
      </c>
      <c r="C2661" s="18">
        <v>43849</v>
      </c>
      <c r="D2661" s="18">
        <v>43853</v>
      </c>
      <c r="E2661" s="17" t="s">
        <v>19</v>
      </c>
      <c r="F2661" s="17" t="s">
        <v>1436</v>
      </c>
      <c r="G2661" s="19" t="str">
        <f>INDEX(Table12[[#This Row],[State]],MATCH(Orders!F2661,Table12[[#This Row],[Customer ID]],0))</f>
        <v>Vermont</v>
      </c>
      <c r="H2661" s="17" t="s">
        <v>5813</v>
      </c>
      <c r="I2661" s="19">
        <v>3</v>
      </c>
      <c r="J2661" s="17" t="s">
        <v>36</v>
      </c>
      <c r="K2661" s="10">
        <v>573.94000000000005</v>
      </c>
      <c r="L2661" s="25" t="str">
        <f>IF(Orders!$K2661&lt;=50,"Low",IF(Orders!$K2661&gt;=200000,"High","Medium"))</f>
        <v>Medium</v>
      </c>
    </row>
    <row r="2662" spans="1:12" x14ac:dyDescent="0.35">
      <c r="A2662" s="11">
        <v>9118</v>
      </c>
      <c r="B2662" s="13" t="s">
        <v>5812</v>
      </c>
      <c r="C2662" s="14">
        <v>43849</v>
      </c>
      <c r="D2662" s="14">
        <v>43854</v>
      </c>
      <c r="E2662" s="13" t="s">
        <v>94</v>
      </c>
      <c r="F2662" s="13" t="s">
        <v>5164</v>
      </c>
      <c r="G2662" s="15" t="str">
        <f>INDEX(Table12[[#This Row],[State]],MATCH(Orders!F2662,Table12[[#This Row],[Customer ID]],0))</f>
        <v>Pennsylvania</v>
      </c>
      <c r="H2662" s="13" t="s">
        <v>1064</v>
      </c>
      <c r="I2662" s="15">
        <v>3</v>
      </c>
      <c r="J2662" s="13" t="s">
        <v>70</v>
      </c>
      <c r="K2662" s="16">
        <v>914271</v>
      </c>
      <c r="L2662" s="24" t="str">
        <f>IF(Orders!$K2662&lt;=50,"Low",IF(Orders!$K2662&gt;=200000,"High","Medium"))</f>
        <v>High</v>
      </c>
    </row>
    <row r="2663" spans="1:12" x14ac:dyDescent="0.35">
      <c r="A2663" s="12">
        <v>1885</v>
      </c>
      <c r="B2663" s="17" t="s">
        <v>5815</v>
      </c>
      <c r="C2663" s="18">
        <v>43849</v>
      </c>
      <c r="D2663" s="18">
        <v>43853</v>
      </c>
      <c r="E2663" s="17" t="s">
        <v>94</v>
      </c>
      <c r="F2663" s="17" t="s">
        <v>699</v>
      </c>
      <c r="G2663" s="19" t="str">
        <f>INDEX(Table12[[#This Row],[State]],MATCH(Orders!F2663,Table12[[#This Row],[Customer ID]],0))</f>
        <v>Texas</v>
      </c>
      <c r="H2663" s="17" t="s">
        <v>5817</v>
      </c>
      <c r="I2663" s="19">
        <v>2</v>
      </c>
      <c r="J2663" s="17" t="s">
        <v>31</v>
      </c>
      <c r="K2663" s="10">
        <v>103</v>
      </c>
      <c r="L2663" s="25" t="str">
        <f>IF(Orders!$K2663&lt;=50,"Low",IF(Orders!$K2663&gt;=200000,"High","Medium"))</f>
        <v>Medium</v>
      </c>
    </row>
    <row r="2664" spans="1:12" x14ac:dyDescent="0.35">
      <c r="A2664" s="11">
        <v>9390</v>
      </c>
      <c r="B2664" s="13" t="s">
        <v>5811</v>
      </c>
      <c r="C2664" s="14">
        <v>43849</v>
      </c>
      <c r="D2664" s="14">
        <v>43853</v>
      </c>
      <c r="E2664" s="13" t="s">
        <v>19</v>
      </c>
      <c r="F2664" s="13" t="s">
        <v>1436</v>
      </c>
      <c r="G2664" s="15" t="str">
        <f>INDEX(Table12[[#This Row],[State]],MATCH(Orders!F2664,Table12[[#This Row],[Customer ID]],0))</f>
        <v>Vermont</v>
      </c>
      <c r="H2664" s="13" t="s">
        <v>1520</v>
      </c>
      <c r="I2664" s="15">
        <v>1</v>
      </c>
      <c r="J2664" s="13" t="s">
        <v>36</v>
      </c>
      <c r="K2664" s="16">
        <v>109.04</v>
      </c>
      <c r="L2664" s="24" t="str">
        <f>IF(Orders!$K2664&lt;=50,"Low",IF(Orders!$K2664&gt;=200000,"High","Medium"))</f>
        <v>Medium</v>
      </c>
    </row>
    <row r="2665" spans="1:12" x14ac:dyDescent="0.35">
      <c r="A2665" s="12">
        <v>9119</v>
      </c>
      <c r="B2665" s="17" t="s">
        <v>5812</v>
      </c>
      <c r="C2665" s="18">
        <v>43849</v>
      </c>
      <c r="D2665" s="18">
        <v>43854</v>
      </c>
      <c r="E2665" s="17" t="s">
        <v>94</v>
      </c>
      <c r="F2665" s="17" t="s">
        <v>5164</v>
      </c>
      <c r="G2665" s="19" t="str">
        <f>INDEX(Table12[[#This Row],[State]],MATCH(Orders!F2665,Table12[[#This Row],[Customer ID]],0))</f>
        <v>Pennsylvania</v>
      </c>
      <c r="H2665" s="17" t="s">
        <v>5596</v>
      </c>
      <c r="I2665" s="19">
        <v>4</v>
      </c>
      <c r="J2665" s="17" t="s">
        <v>36</v>
      </c>
      <c r="K2665" s="10">
        <v>117696</v>
      </c>
      <c r="L2665" s="25" t="str">
        <f>IF(Orders!$K2665&lt;=50,"Low",IF(Orders!$K2665&gt;=200000,"High","Medium"))</f>
        <v>Medium</v>
      </c>
    </row>
    <row r="2666" spans="1:12" x14ac:dyDescent="0.35">
      <c r="A2666" s="11">
        <v>9388</v>
      </c>
      <c r="B2666" s="13" t="s">
        <v>5811</v>
      </c>
      <c r="C2666" s="14">
        <v>43849</v>
      </c>
      <c r="D2666" s="14">
        <v>43853</v>
      </c>
      <c r="E2666" s="13" t="s">
        <v>19</v>
      </c>
      <c r="F2666" s="13" t="s">
        <v>1436</v>
      </c>
      <c r="G2666" s="15" t="str">
        <f>INDEX(Table12[[#This Row],[State]],MATCH(Orders!F2666,Table12[[#This Row],[Customer ID]],0))</f>
        <v>Vermont</v>
      </c>
      <c r="H2666" s="13" t="s">
        <v>1793</v>
      </c>
      <c r="I2666" s="15">
        <v>1</v>
      </c>
      <c r="J2666" s="13" t="s">
        <v>70</v>
      </c>
      <c r="K2666" s="16">
        <v>116.28</v>
      </c>
      <c r="L2666" s="24" t="str">
        <f>IF(Orders!$K2666&lt;=50,"Low",IF(Orders!$K2666&gt;=200000,"High","Medium"))</f>
        <v>Medium</v>
      </c>
    </row>
    <row r="2667" spans="1:12" x14ac:dyDescent="0.35">
      <c r="A2667" s="12">
        <v>9117</v>
      </c>
      <c r="B2667" s="17" t="s">
        <v>5812</v>
      </c>
      <c r="C2667" s="18">
        <v>43849</v>
      </c>
      <c r="D2667" s="18">
        <v>43854</v>
      </c>
      <c r="E2667" s="17" t="s">
        <v>94</v>
      </c>
      <c r="F2667" s="17" t="s">
        <v>5164</v>
      </c>
      <c r="G2667" s="19" t="str">
        <f>INDEX(Table12[[#This Row],[State]],MATCH(Orders!F2667,Table12[[#This Row],[Customer ID]],0))</f>
        <v>Pennsylvania</v>
      </c>
      <c r="H2667" s="17" t="s">
        <v>1815</v>
      </c>
      <c r="I2667" s="19">
        <v>2</v>
      </c>
      <c r="J2667" s="17" t="s">
        <v>31</v>
      </c>
      <c r="K2667" s="10">
        <v>124968</v>
      </c>
      <c r="L2667" s="25" t="str">
        <f>IF(Orders!$K2667&lt;=50,"Low",IF(Orders!$K2667&gt;=200000,"High","Medium"))</f>
        <v>Medium</v>
      </c>
    </row>
    <row r="2668" spans="1:12" x14ac:dyDescent="0.35">
      <c r="A2668" s="11">
        <v>1659</v>
      </c>
      <c r="B2668" s="13" t="s">
        <v>5819</v>
      </c>
      <c r="C2668" s="14">
        <v>43850</v>
      </c>
      <c r="D2668" s="14">
        <v>43856</v>
      </c>
      <c r="E2668" s="13" t="s">
        <v>19</v>
      </c>
      <c r="F2668" s="13" t="s">
        <v>2006</v>
      </c>
      <c r="G2668" s="15" t="str">
        <f>INDEX(Table12[[#This Row],[State]],MATCH(Orders!F2668,Table12[[#This Row],[Customer ID]],0))</f>
        <v>California</v>
      </c>
      <c r="H2668" s="13" t="s">
        <v>5820</v>
      </c>
      <c r="I2668" s="15">
        <v>3</v>
      </c>
      <c r="J2668" s="13" t="s">
        <v>31</v>
      </c>
      <c r="K2668" s="16">
        <v>184776</v>
      </c>
      <c r="L2668" s="24" t="str">
        <f>IF(Orders!$K2668&lt;=50,"Low",IF(Orders!$K2668&gt;=200000,"High","Medium"))</f>
        <v>Medium</v>
      </c>
    </row>
    <row r="2669" spans="1:12" x14ac:dyDescent="0.35">
      <c r="A2669" s="12">
        <v>440</v>
      </c>
      <c r="B2669" s="17" t="s">
        <v>5822</v>
      </c>
      <c r="C2669" s="18">
        <v>43850</v>
      </c>
      <c r="D2669" s="18">
        <v>43853</v>
      </c>
      <c r="E2669" s="17" t="s">
        <v>94</v>
      </c>
      <c r="F2669" s="17" t="s">
        <v>2011</v>
      </c>
      <c r="G2669" s="19" t="str">
        <f>INDEX(Table12[[#This Row],[State]],MATCH(Orders!F2669,Table12[[#This Row],[Customer ID]],0))</f>
        <v>New York</v>
      </c>
      <c r="H2669" s="17" t="s">
        <v>4264</v>
      </c>
      <c r="I2669" s="19">
        <v>3</v>
      </c>
      <c r="J2669" s="17" t="s">
        <v>31</v>
      </c>
      <c r="K2669" s="10">
        <v>240846</v>
      </c>
      <c r="L2669" s="25" t="str">
        <f>IF(Orders!$K2669&lt;=50,"Low",IF(Orders!$K2669&gt;=200000,"High","Medium"))</f>
        <v>High</v>
      </c>
    </row>
    <row r="2670" spans="1:12" x14ac:dyDescent="0.35">
      <c r="A2670" s="11">
        <v>2409</v>
      </c>
      <c r="B2670" s="13" t="s">
        <v>5823</v>
      </c>
      <c r="C2670" s="14">
        <v>43850</v>
      </c>
      <c r="D2670" s="14">
        <v>43855</v>
      </c>
      <c r="E2670" s="13" t="s">
        <v>19</v>
      </c>
      <c r="F2670" s="13" t="s">
        <v>5824</v>
      </c>
      <c r="G2670" s="15" t="str">
        <f>INDEX(Table12[[#This Row],[State]],MATCH(Orders!F2670,Table12[[#This Row],[Customer ID]],0))</f>
        <v>California</v>
      </c>
      <c r="H2670" s="13" t="s">
        <v>4574</v>
      </c>
      <c r="I2670" s="15">
        <v>3</v>
      </c>
      <c r="J2670" s="13" t="s">
        <v>31</v>
      </c>
      <c r="K2670" s="16">
        <v>394976</v>
      </c>
      <c r="L2670" s="24" t="str">
        <f>IF(Orders!$K2670&lt;=50,"Low",IF(Orders!$K2670&gt;=200000,"High","Medium"))</f>
        <v>High</v>
      </c>
    </row>
    <row r="2671" spans="1:12" x14ac:dyDescent="0.35">
      <c r="A2671" s="12">
        <v>5425</v>
      </c>
      <c r="B2671" s="17" t="s">
        <v>5826</v>
      </c>
      <c r="C2671" s="18">
        <v>43850</v>
      </c>
      <c r="D2671" s="18">
        <v>43856</v>
      </c>
      <c r="E2671" s="17" t="s">
        <v>19</v>
      </c>
      <c r="F2671" s="17" t="s">
        <v>356</v>
      </c>
      <c r="G2671" s="19" t="str">
        <f>INDEX(Table12[[#This Row],[State]],MATCH(Orders!F2671,Table12[[#This Row],[Customer ID]],0))</f>
        <v>Connecticut</v>
      </c>
      <c r="H2671" s="17" t="s">
        <v>2636</v>
      </c>
      <c r="I2671" s="19">
        <v>2</v>
      </c>
      <c r="J2671" s="17" t="s">
        <v>36</v>
      </c>
      <c r="K2671" s="10">
        <v>111.52</v>
      </c>
      <c r="L2671" s="25" t="str">
        <f>IF(Orders!$K2671&lt;=50,"Low",IF(Orders!$K2671&gt;=200000,"High","Medium"))</f>
        <v>Medium</v>
      </c>
    </row>
    <row r="2672" spans="1:12" x14ac:dyDescent="0.35">
      <c r="A2672" s="11">
        <v>7408</v>
      </c>
      <c r="B2672" s="13" t="s">
        <v>5827</v>
      </c>
      <c r="C2672" s="14">
        <v>43850</v>
      </c>
      <c r="D2672" s="14">
        <v>43851</v>
      </c>
      <c r="E2672" s="13" t="s">
        <v>38</v>
      </c>
      <c r="F2672" s="13" t="s">
        <v>4386</v>
      </c>
      <c r="G2672" s="15" t="str">
        <f>INDEX(Table12[[#This Row],[State]],MATCH(Orders!F2672,Table12[[#This Row],[Customer ID]],0))</f>
        <v>Illinois</v>
      </c>
      <c r="H2672" s="13" t="s">
        <v>4884</v>
      </c>
      <c r="I2672" s="15">
        <v>5</v>
      </c>
      <c r="J2672" s="13" t="s">
        <v>70</v>
      </c>
      <c r="K2672" s="16">
        <v>115.52</v>
      </c>
      <c r="L2672" s="24" t="str">
        <f>IF(Orders!$K2672&lt;=50,"Low",IF(Orders!$K2672&gt;=200000,"High","Medium"))</f>
        <v>Medium</v>
      </c>
    </row>
    <row r="2673" spans="1:12" x14ac:dyDescent="0.35">
      <c r="A2673" s="12">
        <v>2408</v>
      </c>
      <c r="B2673" s="17" t="s">
        <v>5823</v>
      </c>
      <c r="C2673" s="18">
        <v>43850</v>
      </c>
      <c r="D2673" s="18">
        <v>43855</v>
      </c>
      <c r="E2673" s="17" t="s">
        <v>19</v>
      </c>
      <c r="F2673" s="17" t="s">
        <v>5824</v>
      </c>
      <c r="G2673" s="19" t="str">
        <f>INDEX(Table12[[#This Row],[State]],MATCH(Orders!F2673,Table12[[#This Row],[Customer ID]],0))</f>
        <v>California</v>
      </c>
      <c r="H2673" s="17" t="s">
        <v>4402</v>
      </c>
      <c r="I2673" s="19">
        <v>5</v>
      </c>
      <c r="J2673" s="17" t="s">
        <v>70</v>
      </c>
      <c r="K2673" s="10">
        <v>152.19999999999999</v>
      </c>
      <c r="L2673" s="25" t="str">
        <f>IF(Orders!$K2673&lt;=50,"Low",IF(Orders!$K2673&gt;=200000,"High","Medium"))</f>
        <v>Medium</v>
      </c>
    </row>
    <row r="2674" spans="1:12" x14ac:dyDescent="0.35">
      <c r="A2674" s="11">
        <v>737</v>
      </c>
      <c r="B2674" s="13" t="s">
        <v>5828</v>
      </c>
      <c r="C2674" s="14">
        <v>43851</v>
      </c>
      <c r="D2674" s="14">
        <v>43855</v>
      </c>
      <c r="E2674" s="13" t="s">
        <v>19</v>
      </c>
      <c r="F2674" s="13" t="s">
        <v>5829</v>
      </c>
      <c r="G2674" s="15" t="str">
        <f>INDEX(Table12[[#This Row],[State]],MATCH(Orders!F2674,Table12[[#This Row],[Customer ID]],0))</f>
        <v>Washington</v>
      </c>
      <c r="H2674" s="13" t="s">
        <v>5190</v>
      </c>
      <c r="I2674" s="15">
        <v>1</v>
      </c>
      <c r="J2674" s="13" t="s">
        <v>70</v>
      </c>
      <c r="K2674" s="16">
        <v>106.98</v>
      </c>
      <c r="L2674" s="24" t="str">
        <f>IF(Orders!$K2674&lt;=50,"Low",IF(Orders!$K2674&gt;=200000,"High","Medium"))</f>
        <v>Medium</v>
      </c>
    </row>
    <row r="2675" spans="1:12" x14ac:dyDescent="0.35">
      <c r="A2675" s="12">
        <v>2682</v>
      </c>
      <c r="B2675" s="17" t="s">
        <v>5831</v>
      </c>
      <c r="C2675" s="18">
        <v>43851</v>
      </c>
      <c r="D2675" s="18">
        <v>43857</v>
      </c>
      <c r="E2675" s="17" t="s">
        <v>19</v>
      </c>
      <c r="F2675" s="17" t="s">
        <v>3598</v>
      </c>
      <c r="G2675" s="19" t="str">
        <f>INDEX(Table12[[#This Row],[State]],MATCH(Orders!F2675,Table12[[#This Row],[Customer ID]],0))</f>
        <v>Michigan</v>
      </c>
      <c r="H2675" s="17" t="s">
        <v>5832</v>
      </c>
      <c r="I2675" s="19">
        <v>4</v>
      </c>
      <c r="J2675" s="17" t="s">
        <v>70</v>
      </c>
      <c r="K2675" s="10">
        <v>109.52</v>
      </c>
      <c r="L2675" s="25" t="str">
        <f>IF(Orders!$K2675&lt;=50,"Low",IF(Orders!$K2675&gt;=200000,"High","Medium"))</f>
        <v>Medium</v>
      </c>
    </row>
    <row r="2676" spans="1:12" x14ac:dyDescent="0.35">
      <c r="A2676" s="11">
        <v>735</v>
      </c>
      <c r="B2676" s="13" t="s">
        <v>5828</v>
      </c>
      <c r="C2676" s="14">
        <v>43851</v>
      </c>
      <c r="D2676" s="14">
        <v>43855</v>
      </c>
      <c r="E2676" s="13" t="s">
        <v>19</v>
      </c>
      <c r="F2676" s="13" t="s">
        <v>5829</v>
      </c>
      <c r="G2676" s="15" t="str">
        <f>INDEX(Table12[[#This Row],[State]],MATCH(Orders!F2676,Table12[[#This Row],[Customer ID]],0))</f>
        <v>Washington</v>
      </c>
      <c r="H2676" s="13" t="s">
        <v>4901</v>
      </c>
      <c r="I2676" s="15">
        <v>6</v>
      </c>
      <c r="J2676" s="13" t="s">
        <v>31</v>
      </c>
      <c r="K2676" s="16">
        <v>116696</v>
      </c>
      <c r="L2676" s="24" t="str">
        <f>IF(Orders!$K2676&lt;=50,"Low",IF(Orders!$K2676&gt;=200000,"High","Medium"))</f>
        <v>Medium</v>
      </c>
    </row>
    <row r="2677" spans="1:12" x14ac:dyDescent="0.35">
      <c r="A2677" s="12">
        <v>2684</v>
      </c>
      <c r="B2677" s="17" t="s">
        <v>5831</v>
      </c>
      <c r="C2677" s="18">
        <v>43851</v>
      </c>
      <c r="D2677" s="18">
        <v>43857</v>
      </c>
      <c r="E2677" s="17" t="s">
        <v>19</v>
      </c>
      <c r="F2677" s="17" t="s">
        <v>3598</v>
      </c>
      <c r="G2677" s="19" t="str">
        <f>INDEX(Table12[[#This Row],[State]],MATCH(Orders!F2677,Table12[[#This Row],[Customer ID]],0))</f>
        <v>Michigan</v>
      </c>
      <c r="H2677" s="17" t="s">
        <v>5834</v>
      </c>
      <c r="I2677" s="19">
        <v>1</v>
      </c>
      <c r="J2677" s="17" t="s">
        <v>70</v>
      </c>
      <c r="K2677" s="10">
        <v>195.99</v>
      </c>
      <c r="L2677" s="25" t="str">
        <f>IF(Orders!$K2677&lt;=50,"Low",IF(Orders!$K2677&gt;=200000,"High","Medium"))</f>
        <v>Medium</v>
      </c>
    </row>
    <row r="2678" spans="1:12" x14ac:dyDescent="0.35">
      <c r="A2678" s="11">
        <v>734</v>
      </c>
      <c r="B2678" s="13" t="s">
        <v>5828</v>
      </c>
      <c r="C2678" s="14">
        <v>43851</v>
      </c>
      <c r="D2678" s="14">
        <v>43855</v>
      </c>
      <c r="E2678" s="13" t="s">
        <v>19</v>
      </c>
      <c r="F2678" s="13" t="s">
        <v>5829</v>
      </c>
      <c r="G2678" s="15" t="str">
        <f>INDEX(Table12[[#This Row],[State]],MATCH(Orders!F2678,Table12[[#This Row],[Customer ID]],0))</f>
        <v>Washington</v>
      </c>
      <c r="H2678" s="13" t="s">
        <v>3407</v>
      </c>
      <c r="I2678" s="15">
        <v>3</v>
      </c>
      <c r="J2678" s="13" t="s">
        <v>31</v>
      </c>
      <c r="K2678" s="16">
        <v>207.97</v>
      </c>
      <c r="L2678" s="24" t="str">
        <f>IF(Orders!$K2678&lt;=50,"Low",IF(Orders!$K2678&gt;=200000,"High","Medium"))</f>
        <v>Medium</v>
      </c>
    </row>
    <row r="2679" spans="1:12" x14ac:dyDescent="0.35">
      <c r="A2679" s="12">
        <v>733</v>
      </c>
      <c r="B2679" s="17" t="s">
        <v>5828</v>
      </c>
      <c r="C2679" s="18">
        <v>43851</v>
      </c>
      <c r="D2679" s="18">
        <v>43855</v>
      </c>
      <c r="E2679" s="17" t="s">
        <v>19</v>
      </c>
      <c r="F2679" s="17" t="s">
        <v>5829</v>
      </c>
      <c r="G2679" s="19" t="str">
        <f>INDEX(Table12[[#This Row],[State]],MATCH(Orders!F2679,Table12[[#This Row],[Customer ID]],0))</f>
        <v>Washington</v>
      </c>
      <c r="H2679" s="17" t="s">
        <v>624</v>
      </c>
      <c r="I2679" s="19">
        <v>3</v>
      </c>
      <c r="J2679" s="17" t="s">
        <v>70</v>
      </c>
      <c r="K2679" s="10">
        <v>267.94</v>
      </c>
      <c r="L2679" s="25" t="str">
        <f>IF(Orders!$K2679&lt;=50,"Low",IF(Orders!$K2679&gt;=200000,"High","Medium"))</f>
        <v>Medium</v>
      </c>
    </row>
    <row r="2680" spans="1:12" x14ac:dyDescent="0.35">
      <c r="A2680" s="11">
        <v>9745</v>
      </c>
      <c r="B2680" s="13" t="s">
        <v>5836</v>
      </c>
      <c r="C2680" s="14">
        <v>43851</v>
      </c>
      <c r="D2680" s="14">
        <v>43855</v>
      </c>
      <c r="E2680" s="13" t="s">
        <v>19</v>
      </c>
      <c r="F2680" s="13" t="s">
        <v>525</v>
      </c>
      <c r="G2680" s="15" t="str">
        <f>INDEX(Table12[[#This Row],[State]],MATCH(Orders!F2680,Table12[[#This Row],[Customer ID]],0))</f>
        <v>Illinois</v>
      </c>
      <c r="H2680" s="13" t="s">
        <v>3575</v>
      </c>
      <c r="I2680" s="15">
        <v>4</v>
      </c>
      <c r="J2680" s="13" t="s">
        <v>36</v>
      </c>
      <c r="K2680" s="16">
        <v>299576</v>
      </c>
      <c r="L2680" s="24" t="str">
        <f>IF(Orders!$K2680&lt;=50,"Low",IF(Orders!$K2680&gt;=200000,"High","Medium"))</f>
        <v>High</v>
      </c>
    </row>
    <row r="2681" spans="1:12" x14ac:dyDescent="0.35">
      <c r="A2681" s="12">
        <v>2683</v>
      </c>
      <c r="B2681" s="17" t="s">
        <v>5831</v>
      </c>
      <c r="C2681" s="18">
        <v>43851</v>
      </c>
      <c r="D2681" s="18">
        <v>43857</v>
      </c>
      <c r="E2681" s="17" t="s">
        <v>19</v>
      </c>
      <c r="F2681" s="17" t="s">
        <v>3598</v>
      </c>
      <c r="G2681" s="19" t="str">
        <f>INDEX(Table12[[#This Row],[State]],MATCH(Orders!F2681,Table12[[#This Row],[Customer ID]],0))</f>
        <v>Michigan</v>
      </c>
      <c r="H2681" s="17" t="s">
        <v>5837</v>
      </c>
      <c r="I2681" s="19">
        <v>3</v>
      </c>
      <c r="J2681" s="17" t="s">
        <v>36</v>
      </c>
      <c r="K2681" s="10">
        <v>361973</v>
      </c>
      <c r="L2681" s="25" t="str">
        <f>IF(Orders!$K2681&lt;=50,"Low",IF(Orders!$K2681&gt;=200000,"High","Medium"))</f>
        <v>High</v>
      </c>
    </row>
    <row r="2682" spans="1:12" x14ac:dyDescent="0.35">
      <c r="A2682" s="11">
        <v>1096</v>
      </c>
      <c r="B2682" s="13" t="s">
        <v>5839</v>
      </c>
      <c r="C2682" s="14">
        <v>43851</v>
      </c>
      <c r="D2682" s="14">
        <v>43856</v>
      </c>
      <c r="E2682" s="13" t="s">
        <v>19</v>
      </c>
      <c r="F2682" s="13" t="s">
        <v>4843</v>
      </c>
      <c r="G2682" s="15" t="str">
        <f>INDEX(Table12[[#This Row],[State]],MATCH(Orders!F2682,Table12[[#This Row],[Customer ID]],0))</f>
        <v>North Carolina</v>
      </c>
      <c r="H2682" s="13" t="s">
        <v>506</v>
      </c>
      <c r="I2682" s="15">
        <v>7</v>
      </c>
      <c r="J2682" s="13" t="s">
        <v>36</v>
      </c>
      <c r="K2682" s="16">
        <v>388208</v>
      </c>
      <c r="L2682" s="24" t="str">
        <f>IF(Orders!$K2682&lt;=50,"Low",IF(Orders!$K2682&gt;=200000,"High","Medium"))</f>
        <v>High</v>
      </c>
    </row>
    <row r="2683" spans="1:12" x14ac:dyDescent="0.35">
      <c r="A2683" s="12">
        <v>2681</v>
      </c>
      <c r="B2683" s="17" t="s">
        <v>5831</v>
      </c>
      <c r="C2683" s="18">
        <v>43851</v>
      </c>
      <c r="D2683" s="18">
        <v>43857</v>
      </c>
      <c r="E2683" s="17" t="s">
        <v>19</v>
      </c>
      <c r="F2683" s="17" t="s">
        <v>3598</v>
      </c>
      <c r="G2683" s="19" t="str">
        <f>INDEX(Table12[[#This Row],[State]],MATCH(Orders!F2683,Table12[[#This Row],[Customer ID]],0))</f>
        <v>Michigan</v>
      </c>
      <c r="H2683" s="17" t="s">
        <v>246</v>
      </c>
      <c r="I2683" s="19">
        <v>5</v>
      </c>
      <c r="J2683" s="17" t="s">
        <v>70</v>
      </c>
      <c r="K2683" s="10">
        <v>669.95</v>
      </c>
      <c r="L2683" s="25" t="str">
        <f>IF(Orders!$K2683&lt;=50,"Low",IF(Orders!$K2683&gt;=200000,"High","Medium"))</f>
        <v>Medium</v>
      </c>
    </row>
    <row r="2684" spans="1:12" x14ac:dyDescent="0.35">
      <c r="A2684" s="11">
        <v>2680</v>
      </c>
      <c r="B2684" s="13" t="s">
        <v>5831</v>
      </c>
      <c r="C2684" s="14">
        <v>43851</v>
      </c>
      <c r="D2684" s="14">
        <v>43857</v>
      </c>
      <c r="E2684" s="13" t="s">
        <v>19</v>
      </c>
      <c r="F2684" s="13" t="s">
        <v>3598</v>
      </c>
      <c r="G2684" s="15" t="str">
        <f>INDEX(Table12[[#This Row],[State]],MATCH(Orders!F2684,Table12[[#This Row],[Customer ID]],0))</f>
        <v>Michigan</v>
      </c>
      <c r="H2684" s="13" t="s">
        <v>390</v>
      </c>
      <c r="I2684" s="15">
        <v>5</v>
      </c>
      <c r="J2684" s="13" t="s">
        <v>36</v>
      </c>
      <c r="K2684" s="16">
        <v>87.4</v>
      </c>
      <c r="L2684" s="24" t="str">
        <f>IF(Orders!$K2684&lt;=50,"Low",IF(Orders!$K2684&gt;=200000,"High","Medium"))</f>
        <v>Medium</v>
      </c>
    </row>
    <row r="2685" spans="1:12" x14ac:dyDescent="0.35">
      <c r="A2685" s="12">
        <v>736</v>
      </c>
      <c r="B2685" s="17" t="s">
        <v>5828</v>
      </c>
      <c r="C2685" s="18">
        <v>43851</v>
      </c>
      <c r="D2685" s="18">
        <v>43855</v>
      </c>
      <c r="E2685" s="17" t="s">
        <v>19</v>
      </c>
      <c r="F2685" s="17" t="s">
        <v>5829</v>
      </c>
      <c r="G2685" s="19" t="str">
        <f>INDEX(Table12[[#This Row],[State]],MATCH(Orders!F2685,Table12[[#This Row],[Customer ID]],0))</f>
        <v>Washington</v>
      </c>
      <c r="H2685" s="17" t="s">
        <v>934</v>
      </c>
      <c r="I2685" s="19">
        <v>4</v>
      </c>
      <c r="J2685" s="17" t="s">
        <v>31</v>
      </c>
      <c r="K2685" s="10">
        <v>92936</v>
      </c>
      <c r="L2685" s="25" t="str">
        <f>IF(Orders!$K2685&lt;=50,"Low",IF(Orders!$K2685&gt;=200000,"High","Medium"))</f>
        <v>Medium</v>
      </c>
    </row>
    <row r="2686" spans="1:12" x14ac:dyDescent="0.35">
      <c r="A2686" s="11">
        <v>738</v>
      </c>
      <c r="B2686" s="13" t="s">
        <v>5828</v>
      </c>
      <c r="C2686" s="14">
        <v>43851</v>
      </c>
      <c r="D2686" s="14">
        <v>43855</v>
      </c>
      <c r="E2686" s="13" t="s">
        <v>19</v>
      </c>
      <c r="F2686" s="13" t="s">
        <v>5829</v>
      </c>
      <c r="G2686" s="15" t="str">
        <f>INDEX(Table12[[#This Row],[State]],MATCH(Orders!F2686,Table12[[#This Row],[Customer ID]],0))</f>
        <v>Washington</v>
      </c>
      <c r="H2686" s="13" t="s">
        <v>2433</v>
      </c>
      <c r="I2686" s="15">
        <v>5</v>
      </c>
      <c r="J2686" s="13" t="s">
        <v>70</v>
      </c>
      <c r="K2686" s="16">
        <v>132.72</v>
      </c>
      <c r="L2686" s="24" t="str">
        <f>IF(Orders!$K2686&lt;=50,"Low",IF(Orders!$K2686&gt;=200000,"High","Medium"))</f>
        <v>Medium</v>
      </c>
    </row>
    <row r="2687" spans="1:12" x14ac:dyDescent="0.35">
      <c r="A2687" s="12">
        <v>1097</v>
      </c>
      <c r="B2687" s="17" t="s">
        <v>5839</v>
      </c>
      <c r="C2687" s="18">
        <v>43851</v>
      </c>
      <c r="D2687" s="18">
        <v>43856</v>
      </c>
      <c r="E2687" s="17" t="s">
        <v>19</v>
      </c>
      <c r="F2687" s="17" t="s">
        <v>4843</v>
      </c>
      <c r="G2687" s="19" t="str">
        <f>INDEX(Table12[[#This Row],[State]],MATCH(Orders!F2687,Table12[[#This Row],[Customer ID]],0))</f>
        <v>North Carolina</v>
      </c>
      <c r="H2687" s="17" t="s">
        <v>4350</v>
      </c>
      <c r="I2687" s="19">
        <v>7</v>
      </c>
      <c r="J2687" s="17" t="s">
        <v>36</v>
      </c>
      <c r="K2687" s="10">
        <v>160784</v>
      </c>
      <c r="L2687" s="25" t="str">
        <f>IF(Orders!$K2687&lt;=50,"Low",IF(Orders!$K2687&gt;=200000,"High","Medium"))</f>
        <v>Medium</v>
      </c>
    </row>
    <row r="2688" spans="1:12" x14ac:dyDescent="0.35">
      <c r="A2688" s="11">
        <v>519</v>
      </c>
      <c r="B2688" s="13" t="s">
        <v>5840</v>
      </c>
      <c r="C2688" s="14">
        <v>43852</v>
      </c>
      <c r="D2688" s="14">
        <v>43857</v>
      </c>
      <c r="E2688" s="13" t="s">
        <v>19</v>
      </c>
      <c r="F2688" s="13" t="s">
        <v>5841</v>
      </c>
      <c r="G2688" s="15" t="str">
        <f>INDEX(Table12[[#This Row],[State]],MATCH(Orders!F2688,Table12[[#This Row],[Customer ID]],0))</f>
        <v>Montana</v>
      </c>
      <c r="H2688" s="13" t="s">
        <v>5267</v>
      </c>
      <c r="I2688" s="15">
        <v>3</v>
      </c>
      <c r="J2688" s="13" t="s">
        <v>31</v>
      </c>
      <c r="K2688" s="16">
        <v>1159.02</v>
      </c>
      <c r="L2688" s="24" t="str">
        <f>IF(Orders!$K2688&lt;=50,"Low",IF(Orders!$K2688&gt;=200000,"High","Medium"))</f>
        <v>Medium</v>
      </c>
    </row>
    <row r="2689" spans="1:12" x14ac:dyDescent="0.35">
      <c r="A2689" s="12">
        <v>516</v>
      </c>
      <c r="B2689" s="17" t="s">
        <v>5840</v>
      </c>
      <c r="C2689" s="18">
        <v>43852</v>
      </c>
      <c r="D2689" s="18">
        <v>43857</v>
      </c>
      <c r="E2689" s="17" t="s">
        <v>19</v>
      </c>
      <c r="F2689" s="17" t="s">
        <v>5841</v>
      </c>
      <c r="G2689" s="19" t="str">
        <f>INDEX(Table12[[#This Row],[State]],MATCH(Orders!F2689,Table12[[#This Row],[Customer ID]],0))</f>
        <v>Montana</v>
      </c>
      <c r="H2689" s="17" t="s">
        <v>5845</v>
      </c>
      <c r="I2689" s="19">
        <v>5</v>
      </c>
      <c r="J2689" s="17" t="s">
        <v>70</v>
      </c>
      <c r="K2689" s="10">
        <v>3026.95</v>
      </c>
      <c r="L2689" s="25" t="str">
        <f>IF(Orders!$K2689&lt;=50,"Low",IF(Orders!$K2689&gt;=200000,"High","Medium"))</f>
        <v>Medium</v>
      </c>
    </row>
    <row r="2690" spans="1:12" x14ac:dyDescent="0.35">
      <c r="A2690" s="11">
        <v>7985</v>
      </c>
      <c r="B2690" s="13" t="s">
        <v>5847</v>
      </c>
      <c r="C2690" s="14">
        <v>43852</v>
      </c>
      <c r="D2690" s="14">
        <v>43855</v>
      </c>
      <c r="E2690" s="13" t="s">
        <v>94</v>
      </c>
      <c r="F2690" s="13" t="s">
        <v>1001</v>
      </c>
      <c r="G2690" s="15" t="str">
        <f>INDEX(Table12[[#This Row],[State]],MATCH(Orders!F2690,Table12[[#This Row],[Customer ID]],0))</f>
        <v>Illinois</v>
      </c>
      <c r="H2690" s="13" t="s">
        <v>4213</v>
      </c>
      <c r="I2690" s="15">
        <v>3</v>
      </c>
      <c r="J2690" s="13" t="s">
        <v>36</v>
      </c>
      <c r="K2690" s="16">
        <v>85872</v>
      </c>
      <c r="L2690" s="24" t="str">
        <f>IF(Orders!$K2690&lt;=50,"Low",IF(Orders!$K2690&gt;=200000,"High","Medium"))</f>
        <v>Medium</v>
      </c>
    </row>
    <row r="2691" spans="1:12" x14ac:dyDescent="0.35">
      <c r="A2691" s="12">
        <v>7984</v>
      </c>
      <c r="B2691" s="17" t="s">
        <v>5847</v>
      </c>
      <c r="C2691" s="18">
        <v>43852</v>
      </c>
      <c r="D2691" s="18">
        <v>43855</v>
      </c>
      <c r="E2691" s="17" t="s">
        <v>94</v>
      </c>
      <c r="F2691" s="17" t="s">
        <v>1001</v>
      </c>
      <c r="G2691" s="19" t="str">
        <f>INDEX(Table12[[#This Row],[State]],MATCH(Orders!F2691,Table12[[#This Row],[Customer ID]],0))</f>
        <v>Illinois</v>
      </c>
      <c r="H2691" s="17" t="s">
        <v>4044</v>
      </c>
      <c r="I2691" s="19">
        <v>5</v>
      </c>
      <c r="J2691" s="17" t="s">
        <v>31</v>
      </c>
      <c r="K2691" s="10">
        <v>103.12</v>
      </c>
      <c r="L2691" s="25" t="str">
        <f>IF(Orders!$K2691&lt;=50,"Low",IF(Orders!$K2691&gt;=200000,"High","Medium"))</f>
        <v>Medium</v>
      </c>
    </row>
    <row r="2692" spans="1:12" x14ac:dyDescent="0.35">
      <c r="A2692" s="11">
        <v>518</v>
      </c>
      <c r="B2692" s="13" t="s">
        <v>5840</v>
      </c>
      <c r="C2692" s="14">
        <v>43852</v>
      </c>
      <c r="D2692" s="14">
        <v>43857</v>
      </c>
      <c r="E2692" s="13" t="s">
        <v>19</v>
      </c>
      <c r="F2692" s="13" t="s">
        <v>5841</v>
      </c>
      <c r="G2692" s="15" t="str">
        <f>INDEX(Table12[[#This Row],[State]],MATCH(Orders!F2692,Table12[[#This Row],[Customer ID]],0))</f>
        <v>Montana</v>
      </c>
      <c r="H2692" s="13" t="s">
        <v>2329</v>
      </c>
      <c r="I2692" s="15">
        <v>2</v>
      </c>
      <c r="J2692" s="13" t="s">
        <v>36</v>
      </c>
      <c r="K2692" s="16">
        <v>118.96</v>
      </c>
      <c r="L2692" s="24" t="str">
        <f>IF(Orders!$K2692&lt;=50,"Low",IF(Orders!$K2692&gt;=200000,"High","Medium"))</f>
        <v>Medium</v>
      </c>
    </row>
    <row r="2693" spans="1:12" x14ac:dyDescent="0.35">
      <c r="A2693" s="12">
        <v>517</v>
      </c>
      <c r="B2693" s="17" t="s">
        <v>5840</v>
      </c>
      <c r="C2693" s="18">
        <v>43852</v>
      </c>
      <c r="D2693" s="18">
        <v>43857</v>
      </c>
      <c r="E2693" s="17" t="s">
        <v>19</v>
      </c>
      <c r="F2693" s="17" t="s">
        <v>5841</v>
      </c>
      <c r="G2693" s="19" t="str">
        <f>INDEX(Table12[[#This Row],[State]],MATCH(Orders!F2693,Table12[[#This Row],[Customer ID]],0))</f>
        <v>Montana</v>
      </c>
      <c r="H2693" s="17" t="s">
        <v>4332</v>
      </c>
      <c r="I2693" s="19">
        <v>3</v>
      </c>
      <c r="J2693" s="17" t="s">
        <v>70</v>
      </c>
      <c r="K2693" s="10">
        <v>162.44999999999999</v>
      </c>
      <c r="L2693" s="25" t="str">
        <f>IF(Orders!$K2693&lt;=50,"Low",IF(Orders!$K2693&gt;=200000,"High","Medium"))</f>
        <v>Medium</v>
      </c>
    </row>
    <row r="2694" spans="1:12" x14ac:dyDescent="0.35">
      <c r="A2694" s="11">
        <v>9654</v>
      </c>
      <c r="B2694" s="13" t="s">
        <v>5848</v>
      </c>
      <c r="C2694" s="14">
        <v>43853</v>
      </c>
      <c r="D2694" s="14">
        <v>43857</v>
      </c>
      <c r="E2694" s="13" t="s">
        <v>19</v>
      </c>
      <c r="F2694" s="13" t="s">
        <v>5849</v>
      </c>
      <c r="G2694" s="15" t="str">
        <f>INDEX(Table12[[#This Row],[State]],MATCH(Orders!F2694,Table12[[#This Row],[Customer ID]],0))</f>
        <v>Arizona</v>
      </c>
      <c r="H2694" s="13" t="s">
        <v>5851</v>
      </c>
      <c r="I2694" s="15">
        <v>2</v>
      </c>
      <c r="J2694" s="13" t="s">
        <v>31</v>
      </c>
      <c r="K2694" s="16">
        <v>132984</v>
      </c>
      <c r="L2694" s="24" t="str">
        <f>IF(Orders!$K2694&lt;=50,"Low",IF(Orders!$K2694&gt;=200000,"High","Medium"))</f>
        <v>Medium</v>
      </c>
    </row>
    <row r="2695" spans="1:12" x14ac:dyDescent="0.35">
      <c r="A2695" s="12">
        <v>6360</v>
      </c>
      <c r="B2695" s="17" t="s">
        <v>5853</v>
      </c>
      <c r="C2695" s="18">
        <v>43853</v>
      </c>
      <c r="D2695" s="18">
        <v>43858</v>
      </c>
      <c r="E2695" s="17" t="s">
        <v>19</v>
      </c>
      <c r="F2695" s="17" t="s">
        <v>2873</v>
      </c>
      <c r="G2695" s="19" t="str">
        <f>INDEX(Table12[[#This Row],[State]],MATCH(Orders!F2695,Table12[[#This Row],[Customer ID]],0))</f>
        <v>Washington</v>
      </c>
      <c r="H2695" s="17" t="s">
        <v>3250</v>
      </c>
      <c r="I2695" s="19">
        <v>6</v>
      </c>
      <c r="J2695" s="17" t="s">
        <v>36</v>
      </c>
      <c r="K2695" s="10">
        <v>136352</v>
      </c>
      <c r="L2695" s="25" t="str">
        <f>IF(Orders!$K2695&lt;=50,"Low",IF(Orders!$K2695&gt;=200000,"High","Medium"))</f>
        <v>Medium</v>
      </c>
    </row>
    <row r="2696" spans="1:12" x14ac:dyDescent="0.35">
      <c r="A2696" s="11">
        <v>523</v>
      </c>
      <c r="B2696" s="13" t="s">
        <v>5854</v>
      </c>
      <c r="C2696" s="14">
        <v>43853</v>
      </c>
      <c r="D2696" s="14">
        <v>43855</v>
      </c>
      <c r="E2696" s="13" t="s">
        <v>38</v>
      </c>
      <c r="F2696" s="13" t="s">
        <v>5101</v>
      </c>
      <c r="G2696" s="15" t="str">
        <f>INDEX(Table12[[#This Row],[State]],MATCH(Orders!F2696,Table12[[#This Row],[Customer ID]],0))</f>
        <v>Michigan</v>
      </c>
      <c r="H2696" s="13" t="s">
        <v>1107</v>
      </c>
      <c r="I2696" s="15">
        <v>2</v>
      </c>
      <c r="J2696" s="13" t="s">
        <v>36</v>
      </c>
      <c r="K2696" s="16">
        <v>237.98</v>
      </c>
      <c r="L2696" s="24" t="str">
        <f>IF(Orders!$K2696&lt;=50,"Low",IF(Orders!$K2696&gt;=200000,"High","Medium"))</f>
        <v>Medium</v>
      </c>
    </row>
    <row r="2697" spans="1:12" x14ac:dyDescent="0.35">
      <c r="A2697" s="12">
        <v>6359</v>
      </c>
      <c r="B2697" s="17" t="s">
        <v>5853</v>
      </c>
      <c r="C2697" s="18">
        <v>43853</v>
      </c>
      <c r="D2697" s="18">
        <v>43858</v>
      </c>
      <c r="E2697" s="17" t="s">
        <v>19</v>
      </c>
      <c r="F2697" s="17" t="s">
        <v>2873</v>
      </c>
      <c r="G2697" s="19" t="str">
        <f>INDEX(Table12[[#This Row],[State]],MATCH(Orders!F2697,Table12[[#This Row],[Customer ID]],0))</f>
        <v>Washington</v>
      </c>
      <c r="H2697" s="17" t="s">
        <v>3215</v>
      </c>
      <c r="I2697" s="19">
        <v>1</v>
      </c>
      <c r="J2697" s="17" t="s">
        <v>70</v>
      </c>
      <c r="K2697" s="10">
        <v>90.48</v>
      </c>
      <c r="L2697" s="25" t="str">
        <f>IF(Orders!$K2697&lt;=50,"Low",IF(Orders!$K2697&gt;=200000,"High","Medium"))</f>
        <v>Medium</v>
      </c>
    </row>
    <row r="2698" spans="1:12" x14ac:dyDescent="0.35">
      <c r="A2698" s="11">
        <v>6358</v>
      </c>
      <c r="B2698" s="13" t="s">
        <v>5853</v>
      </c>
      <c r="C2698" s="14">
        <v>43853</v>
      </c>
      <c r="D2698" s="14">
        <v>43858</v>
      </c>
      <c r="E2698" s="13" t="s">
        <v>19</v>
      </c>
      <c r="F2698" s="13" t="s">
        <v>2873</v>
      </c>
      <c r="G2698" s="15" t="str">
        <f>INDEX(Table12[[#This Row],[State]],MATCH(Orders!F2698,Table12[[#This Row],[Customer ID]],0))</f>
        <v>Washington</v>
      </c>
      <c r="H2698" s="13" t="s">
        <v>119</v>
      </c>
      <c r="I2698" s="15">
        <v>4</v>
      </c>
      <c r="J2698" s="13" t="s">
        <v>36</v>
      </c>
      <c r="K2698" s="16">
        <v>116.92</v>
      </c>
      <c r="L2698" s="24" t="str">
        <f>IF(Orders!$K2698&lt;=50,"Low",IF(Orders!$K2698&gt;=200000,"High","Medium"))</f>
        <v>Medium</v>
      </c>
    </row>
    <row r="2699" spans="1:12" x14ac:dyDescent="0.35">
      <c r="A2699" s="12">
        <v>9655</v>
      </c>
      <c r="B2699" s="17" t="s">
        <v>5848</v>
      </c>
      <c r="C2699" s="18">
        <v>43853</v>
      </c>
      <c r="D2699" s="18">
        <v>43857</v>
      </c>
      <c r="E2699" s="17" t="s">
        <v>19</v>
      </c>
      <c r="F2699" s="17" t="s">
        <v>5849</v>
      </c>
      <c r="G2699" s="19" t="str">
        <f>INDEX(Table12[[#This Row],[State]],MATCH(Orders!F2699,Table12[[#This Row],[Customer ID]],0))</f>
        <v>Arizona</v>
      </c>
      <c r="H2699" s="17" t="s">
        <v>308</v>
      </c>
      <c r="I2699" s="19">
        <v>2</v>
      </c>
      <c r="J2699" s="17" t="s">
        <v>36</v>
      </c>
      <c r="K2699" s="10">
        <v>109938</v>
      </c>
      <c r="L2699" s="25" t="str">
        <f>IF(Orders!$K2699&lt;=50,"Low",IF(Orders!$K2699&gt;=200000,"High","Medium"))</f>
        <v>Medium</v>
      </c>
    </row>
    <row r="2700" spans="1:12" x14ac:dyDescent="0.35">
      <c r="A2700" s="11">
        <v>6357</v>
      </c>
      <c r="B2700" s="13" t="s">
        <v>5853</v>
      </c>
      <c r="C2700" s="14">
        <v>43853</v>
      </c>
      <c r="D2700" s="14">
        <v>43858</v>
      </c>
      <c r="E2700" s="13" t="s">
        <v>19</v>
      </c>
      <c r="F2700" s="13" t="s">
        <v>2873</v>
      </c>
      <c r="G2700" s="15" t="str">
        <f>INDEX(Table12[[#This Row],[State]],MATCH(Orders!F2700,Table12[[#This Row],[Customer ID]],0))</f>
        <v>Washington</v>
      </c>
      <c r="H2700" s="13" t="s">
        <v>871</v>
      </c>
      <c r="I2700" s="15">
        <v>5</v>
      </c>
      <c r="J2700" s="13" t="s">
        <v>36</v>
      </c>
      <c r="K2700" s="16">
        <v>140.68</v>
      </c>
      <c r="L2700" s="24" t="str">
        <f>IF(Orders!$K2700&lt;=50,"Low",IF(Orders!$K2700&gt;=200000,"High","Medium"))</f>
        <v>Medium</v>
      </c>
    </row>
    <row r="2701" spans="1:12" x14ac:dyDescent="0.35">
      <c r="A2701" s="12">
        <v>9598</v>
      </c>
      <c r="B2701" s="17" t="s">
        <v>5855</v>
      </c>
      <c r="C2701" s="18">
        <v>43854</v>
      </c>
      <c r="D2701" s="18">
        <v>43859</v>
      </c>
      <c r="E2701" s="17" t="s">
        <v>19</v>
      </c>
      <c r="F2701" s="17" t="s">
        <v>4094</v>
      </c>
      <c r="G2701" s="19" t="str">
        <f>INDEX(Table12[[#This Row],[State]],MATCH(Orders!F2701,Table12[[#This Row],[Customer ID]],0))</f>
        <v>California</v>
      </c>
      <c r="H2701" s="17" t="s">
        <v>5300</v>
      </c>
      <c r="I2701" s="19">
        <v>3</v>
      </c>
      <c r="J2701" s="17" t="s">
        <v>36</v>
      </c>
      <c r="K2701" s="10">
        <v>149352</v>
      </c>
      <c r="L2701" s="25" t="str">
        <f>IF(Orders!$K2701&lt;=50,"Low",IF(Orders!$K2701&gt;=200000,"High","Medium"))</f>
        <v>Medium</v>
      </c>
    </row>
    <row r="2702" spans="1:12" x14ac:dyDescent="0.35">
      <c r="A2702" s="11">
        <v>9597</v>
      </c>
      <c r="B2702" s="13" t="s">
        <v>5855</v>
      </c>
      <c r="C2702" s="14">
        <v>43854</v>
      </c>
      <c r="D2702" s="14">
        <v>43859</v>
      </c>
      <c r="E2702" s="13" t="s">
        <v>19</v>
      </c>
      <c r="F2702" s="13" t="s">
        <v>4094</v>
      </c>
      <c r="G2702" s="15" t="str">
        <f>INDEX(Table12[[#This Row],[State]],MATCH(Orders!F2702,Table12[[#This Row],[Customer ID]],0))</f>
        <v>California</v>
      </c>
      <c r="H2702" s="13" t="s">
        <v>1014</v>
      </c>
      <c r="I2702" s="15">
        <v>2</v>
      </c>
      <c r="J2702" s="13" t="s">
        <v>31</v>
      </c>
      <c r="K2702" s="16">
        <v>311784</v>
      </c>
      <c r="L2702" s="24" t="str">
        <f>IF(Orders!$K2702&lt;=50,"Low",IF(Orders!$K2702&gt;=200000,"High","Medium"))</f>
        <v>High</v>
      </c>
    </row>
    <row r="2703" spans="1:12" x14ac:dyDescent="0.35">
      <c r="A2703" s="12">
        <v>2376</v>
      </c>
      <c r="B2703" s="17" t="s">
        <v>5856</v>
      </c>
      <c r="C2703" s="18">
        <v>43854</v>
      </c>
      <c r="D2703" s="18">
        <v>43860</v>
      </c>
      <c r="E2703" s="17" t="s">
        <v>19</v>
      </c>
      <c r="F2703" s="17" t="s">
        <v>3042</v>
      </c>
      <c r="G2703" s="19" t="str">
        <f>INDEX(Table12[[#This Row],[State]],MATCH(Orders!F2703,Table12[[#This Row],[Customer ID]],0))</f>
        <v>Georgia</v>
      </c>
      <c r="H2703" s="17" t="s">
        <v>485</v>
      </c>
      <c r="I2703" s="19">
        <v>3</v>
      </c>
      <c r="J2703" s="17" t="s">
        <v>31</v>
      </c>
      <c r="K2703" s="10">
        <v>98.67</v>
      </c>
      <c r="L2703" s="25" t="str">
        <f>IF(Orders!$K2703&lt;=50,"Low",IF(Orders!$K2703&gt;=200000,"High","Medium"))</f>
        <v>Medium</v>
      </c>
    </row>
    <row r="2704" spans="1:12" x14ac:dyDescent="0.35">
      <c r="A2704" s="11">
        <v>9596</v>
      </c>
      <c r="B2704" s="13" t="s">
        <v>5855</v>
      </c>
      <c r="C2704" s="14">
        <v>43854</v>
      </c>
      <c r="D2704" s="14">
        <v>43859</v>
      </c>
      <c r="E2704" s="13" t="s">
        <v>19</v>
      </c>
      <c r="F2704" s="13" t="s">
        <v>4094</v>
      </c>
      <c r="G2704" s="15" t="str">
        <f>INDEX(Table12[[#This Row],[State]],MATCH(Orders!F2704,Table12[[#This Row],[Customer ID]],0))</f>
        <v>California</v>
      </c>
      <c r="H2704" s="13" t="s">
        <v>3608</v>
      </c>
      <c r="I2704" s="15">
        <v>3</v>
      </c>
      <c r="J2704" s="13" t="s">
        <v>36</v>
      </c>
      <c r="K2704" s="16">
        <v>131.86000000000001</v>
      </c>
      <c r="L2704" s="24" t="str">
        <f>IF(Orders!$K2704&lt;=50,"Low",IF(Orders!$K2704&gt;=200000,"High","Medium"))</f>
        <v>Medium</v>
      </c>
    </row>
    <row r="2705" spans="1:12" x14ac:dyDescent="0.35">
      <c r="A2705" s="12">
        <v>8312</v>
      </c>
      <c r="B2705" s="17" t="s">
        <v>5857</v>
      </c>
      <c r="C2705" s="18">
        <v>43856</v>
      </c>
      <c r="D2705" s="18">
        <v>43861</v>
      </c>
      <c r="E2705" s="17" t="s">
        <v>19</v>
      </c>
      <c r="F2705" s="17" t="s">
        <v>5858</v>
      </c>
      <c r="G2705" s="19" t="str">
        <f>INDEX(Table12[[#This Row],[State]],MATCH(Orders!F2705,Table12[[#This Row],[Customer ID]],0))</f>
        <v>Georgia</v>
      </c>
      <c r="H2705" s="17" t="s">
        <v>2581</v>
      </c>
      <c r="I2705" s="19">
        <v>4</v>
      </c>
      <c r="J2705" s="17" t="s">
        <v>36</v>
      </c>
      <c r="K2705" s="10">
        <v>100.72</v>
      </c>
      <c r="L2705" s="25" t="str">
        <f>IF(Orders!$K2705&lt;=50,"Low",IF(Orders!$K2705&gt;=200000,"High","Medium"))</f>
        <v>Medium</v>
      </c>
    </row>
    <row r="2706" spans="1:12" x14ac:dyDescent="0.35">
      <c r="A2706" s="11">
        <v>8313</v>
      </c>
      <c r="B2706" s="13" t="s">
        <v>5857</v>
      </c>
      <c r="C2706" s="14">
        <v>43856</v>
      </c>
      <c r="D2706" s="14">
        <v>43861</v>
      </c>
      <c r="E2706" s="13" t="s">
        <v>19</v>
      </c>
      <c r="F2706" s="13" t="s">
        <v>5858</v>
      </c>
      <c r="G2706" s="15" t="str">
        <f>INDEX(Table12[[#This Row],[State]],MATCH(Orders!F2706,Table12[[#This Row],[Customer ID]],0))</f>
        <v>Georgia</v>
      </c>
      <c r="H2706" s="13" t="s">
        <v>2507</v>
      </c>
      <c r="I2706" s="15">
        <v>7</v>
      </c>
      <c r="J2706" s="13" t="s">
        <v>36</v>
      </c>
      <c r="K2706" s="16">
        <v>2967.93</v>
      </c>
      <c r="L2706" s="24" t="str">
        <f>IF(Orders!$K2706&lt;=50,"Low",IF(Orders!$K2706&gt;=200000,"High","Medium"))</f>
        <v>Medium</v>
      </c>
    </row>
    <row r="2707" spans="1:12" x14ac:dyDescent="0.35">
      <c r="A2707" s="12">
        <v>2835</v>
      </c>
      <c r="B2707" s="17" t="s">
        <v>5860</v>
      </c>
      <c r="C2707" s="18">
        <v>43856</v>
      </c>
      <c r="D2707" s="18">
        <v>43861</v>
      </c>
      <c r="E2707" s="17" t="s">
        <v>94</v>
      </c>
      <c r="F2707" s="17" t="s">
        <v>5607</v>
      </c>
      <c r="G2707" s="19" t="str">
        <f>INDEX(Table12[[#This Row],[State]],MATCH(Orders!F2707,Table12[[#This Row],[Customer ID]],0))</f>
        <v>Alabama</v>
      </c>
      <c r="H2707" s="17" t="s">
        <v>1922</v>
      </c>
      <c r="I2707" s="19">
        <v>2</v>
      </c>
      <c r="J2707" s="17" t="s">
        <v>70</v>
      </c>
      <c r="K2707" s="10">
        <v>111.16</v>
      </c>
      <c r="L2707" s="25" t="str">
        <f>IF(Orders!$K2707&lt;=50,"Low",IF(Orders!$K2707&gt;=200000,"High","Medium"))</f>
        <v>Medium</v>
      </c>
    </row>
    <row r="2708" spans="1:12" x14ac:dyDescent="0.35">
      <c r="A2708" s="11">
        <v>7820</v>
      </c>
      <c r="B2708" s="13" t="s">
        <v>5862</v>
      </c>
      <c r="C2708" s="14">
        <v>43856</v>
      </c>
      <c r="D2708" s="14">
        <v>43860</v>
      </c>
      <c r="E2708" s="13" t="s">
        <v>19</v>
      </c>
      <c r="F2708" s="13" t="s">
        <v>903</v>
      </c>
      <c r="G2708" s="15" t="str">
        <f>INDEX(Table12[[#This Row],[State]],MATCH(Orders!F2708,Table12[[#This Row],[Customer ID]],0))</f>
        <v>California</v>
      </c>
      <c r="H2708" s="13" t="s">
        <v>5863</v>
      </c>
      <c r="I2708" s="15">
        <v>8</v>
      </c>
      <c r="J2708" s="13" t="s">
        <v>31</v>
      </c>
      <c r="K2708" s="16">
        <v>96.84</v>
      </c>
      <c r="L2708" s="24" t="str">
        <f>IF(Orders!$K2708&lt;=50,"Low",IF(Orders!$K2708&gt;=200000,"High","Medium"))</f>
        <v>Medium</v>
      </c>
    </row>
    <row r="2709" spans="1:12" x14ac:dyDescent="0.35">
      <c r="A2709" s="12">
        <v>2834</v>
      </c>
      <c r="B2709" s="17" t="s">
        <v>5860</v>
      </c>
      <c r="C2709" s="18">
        <v>43856</v>
      </c>
      <c r="D2709" s="18">
        <v>43861</v>
      </c>
      <c r="E2709" s="17" t="s">
        <v>94</v>
      </c>
      <c r="F2709" s="17" t="s">
        <v>5607</v>
      </c>
      <c r="G2709" s="19" t="str">
        <f>INDEX(Table12[[#This Row],[State]],MATCH(Orders!F2709,Table12[[#This Row],[Customer ID]],0))</f>
        <v>Alabama</v>
      </c>
      <c r="H2709" s="17" t="s">
        <v>2831</v>
      </c>
      <c r="I2709" s="19">
        <v>7</v>
      </c>
      <c r="J2709" s="17" t="s">
        <v>36</v>
      </c>
      <c r="K2709" s="10">
        <v>106.47</v>
      </c>
      <c r="L2709" s="25" t="str">
        <f>IF(Orders!$K2709&lt;=50,"Low",IF(Orders!$K2709&gt;=200000,"High","Medium"))</f>
        <v>Medium</v>
      </c>
    </row>
    <row r="2710" spans="1:12" x14ac:dyDescent="0.35">
      <c r="A2710" s="11">
        <v>5492</v>
      </c>
      <c r="B2710" s="13" t="s">
        <v>5865</v>
      </c>
      <c r="C2710" s="14">
        <v>43856</v>
      </c>
      <c r="D2710" s="14">
        <v>43857</v>
      </c>
      <c r="E2710" s="13" t="s">
        <v>38</v>
      </c>
      <c r="F2710" s="13" t="s">
        <v>4863</v>
      </c>
      <c r="G2710" s="15" t="str">
        <f>INDEX(Table12[[#This Row],[State]],MATCH(Orders!F2710,Table12[[#This Row],[Customer ID]],0))</f>
        <v>Texas</v>
      </c>
      <c r="H2710" s="13" t="s">
        <v>5424</v>
      </c>
      <c r="I2710" s="15">
        <v>2</v>
      </c>
      <c r="J2710" s="13" t="s">
        <v>31</v>
      </c>
      <c r="K2710" s="16">
        <v>141.16</v>
      </c>
      <c r="L2710" s="24" t="str">
        <f>IF(Orders!$K2710&lt;=50,"Low",IF(Orders!$K2710&gt;=200000,"High","Medium"))</f>
        <v>Medium</v>
      </c>
    </row>
    <row r="2711" spans="1:12" x14ac:dyDescent="0.35">
      <c r="A2711" s="12">
        <v>2170</v>
      </c>
      <c r="B2711" s="17" t="s">
        <v>5866</v>
      </c>
      <c r="C2711" s="18">
        <v>43857</v>
      </c>
      <c r="D2711" s="18">
        <v>43860</v>
      </c>
      <c r="E2711" s="17" t="s">
        <v>94</v>
      </c>
      <c r="F2711" s="17" t="s">
        <v>5867</v>
      </c>
      <c r="G2711" s="19" t="str">
        <f>INDEX(Table12[[#This Row],[State]],MATCH(Orders!F2711,Table12[[#This Row],[Customer ID]],0))</f>
        <v>Ohio</v>
      </c>
      <c r="H2711" s="17" t="s">
        <v>5869</v>
      </c>
      <c r="I2711" s="19">
        <v>3</v>
      </c>
      <c r="J2711" s="17" t="s">
        <v>70</v>
      </c>
      <c r="K2711" s="10">
        <v>117976</v>
      </c>
      <c r="L2711" s="25" t="str">
        <f>IF(Orders!$K2711&lt;=50,"Low",IF(Orders!$K2711&gt;=200000,"High","Medium"))</f>
        <v>Medium</v>
      </c>
    </row>
    <row r="2712" spans="1:12" x14ac:dyDescent="0.35">
      <c r="A2712" s="11">
        <v>2171</v>
      </c>
      <c r="B2712" s="13" t="s">
        <v>5866</v>
      </c>
      <c r="C2712" s="14">
        <v>43857</v>
      </c>
      <c r="D2712" s="14">
        <v>43860</v>
      </c>
      <c r="E2712" s="13" t="s">
        <v>94</v>
      </c>
      <c r="F2712" s="13" t="s">
        <v>5867</v>
      </c>
      <c r="G2712" s="15" t="str">
        <f>INDEX(Table12[[#This Row],[State]],MATCH(Orders!F2712,Table12[[#This Row],[Customer ID]],0))</f>
        <v>Ohio</v>
      </c>
      <c r="H2712" s="13" t="s">
        <v>5298</v>
      </c>
      <c r="I2712" s="15">
        <v>3</v>
      </c>
      <c r="J2712" s="13" t="s">
        <v>70</v>
      </c>
      <c r="K2712" s="16">
        <v>154982</v>
      </c>
      <c r="L2712" s="24" t="str">
        <f>IF(Orders!$K2712&lt;=50,"Low",IF(Orders!$K2712&gt;=200000,"High","Medium"))</f>
        <v>Medium</v>
      </c>
    </row>
    <row r="2713" spans="1:12" x14ac:dyDescent="0.35">
      <c r="A2713" s="12">
        <v>7222</v>
      </c>
      <c r="B2713" s="17" t="s">
        <v>5871</v>
      </c>
      <c r="C2713" s="18">
        <v>43857</v>
      </c>
      <c r="D2713" s="18">
        <v>43861</v>
      </c>
      <c r="E2713" s="17" t="s">
        <v>19</v>
      </c>
      <c r="F2713" s="17" t="s">
        <v>3786</v>
      </c>
      <c r="G2713" s="19" t="str">
        <f>INDEX(Table12[[#This Row],[State]],MATCH(Orders!F2713,Table12[[#This Row],[Customer ID]],0))</f>
        <v>New York</v>
      </c>
      <c r="H2713" s="17" t="s">
        <v>5300</v>
      </c>
      <c r="I2713" s="19">
        <v>3</v>
      </c>
      <c r="J2713" s="17" t="s">
        <v>31</v>
      </c>
      <c r="K2713" s="10">
        <v>156.94</v>
      </c>
      <c r="L2713" s="25" t="str">
        <f>IF(Orders!$K2713&lt;=50,"Low",IF(Orders!$K2713&gt;=200000,"High","Medium"))</f>
        <v>Medium</v>
      </c>
    </row>
    <row r="2714" spans="1:12" x14ac:dyDescent="0.35">
      <c r="A2714" s="11">
        <v>2169</v>
      </c>
      <c r="B2714" s="13" t="s">
        <v>5866</v>
      </c>
      <c r="C2714" s="14">
        <v>43857</v>
      </c>
      <c r="D2714" s="14">
        <v>43860</v>
      </c>
      <c r="E2714" s="13" t="s">
        <v>94</v>
      </c>
      <c r="F2714" s="13" t="s">
        <v>5867</v>
      </c>
      <c r="G2714" s="15" t="str">
        <f>INDEX(Table12[[#This Row],[State]],MATCH(Orders!F2714,Table12[[#This Row],[Customer ID]],0))</f>
        <v>Ohio</v>
      </c>
      <c r="H2714" s="13" t="s">
        <v>88</v>
      </c>
      <c r="I2714" s="15">
        <v>3</v>
      </c>
      <c r="J2714" s="13" t="s">
        <v>70</v>
      </c>
      <c r="K2714" s="16">
        <v>144016</v>
      </c>
      <c r="L2714" s="24" t="str">
        <f>IF(Orders!$K2714&lt;=50,"Low",IF(Orders!$K2714&gt;=200000,"High","Medium"))</f>
        <v>Medium</v>
      </c>
    </row>
    <row r="2715" spans="1:12" x14ac:dyDescent="0.35">
      <c r="A2715" s="12">
        <v>1415</v>
      </c>
      <c r="B2715" s="17" t="s">
        <v>5872</v>
      </c>
      <c r="C2715" s="18">
        <v>43858</v>
      </c>
      <c r="D2715" s="18">
        <v>43861</v>
      </c>
      <c r="E2715" s="17" t="s">
        <v>94</v>
      </c>
      <c r="F2715" s="17" t="s">
        <v>5873</v>
      </c>
      <c r="G2715" s="19" t="str">
        <f>INDEX(Table12[[#This Row],[State]],MATCH(Orders!F2715,Table12[[#This Row],[Customer ID]],0))</f>
        <v>California</v>
      </c>
      <c r="H2715" s="17" t="s">
        <v>2268</v>
      </c>
      <c r="I2715" s="19">
        <v>3</v>
      </c>
      <c r="J2715" s="17" t="s">
        <v>36</v>
      </c>
      <c r="K2715" s="10">
        <v>284.97000000000003</v>
      </c>
      <c r="L2715" s="25" t="str">
        <f>IF(Orders!$K2715&lt;=50,"Low",IF(Orders!$K2715&gt;=200000,"High","Medium"))</f>
        <v>Medium</v>
      </c>
    </row>
    <row r="2716" spans="1:12" x14ac:dyDescent="0.35">
      <c r="A2716" s="11">
        <v>4784</v>
      </c>
      <c r="B2716" s="13" t="s">
        <v>5875</v>
      </c>
      <c r="C2716" s="14">
        <v>43858</v>
      </c>
      <c r="D2716" s="14">
        <v>43862</v>
      </c>
      <c r="E2716" s="13" t="s">
        <v>19</v>
      </c>
      <c r="F2716" s="13" t="s">
        <v>860</v>
      </c>
      <c r="G2716" s="15" t="str">
        <f>INDEX(Table12[[#This Row],[State]],MATCH(Orders!F2716,Table12[[#This Row],[Customer ID]],0))</f>
        <v>Kansas</v>
      </c>
      <c r="H2716" s="13" t="s">
        <v>2685</v>
      </c>
      <c r="I2716" s="15">
        <v>5</v>
      </c>
      <c r="J2716" s="13" t="s">
        <v>36</v>
      </c>
      <c r="K2716" s="16">
        <v>292.89999999999998</v>
      </c>
      <c r="L2716" s="24" t="str">
        <f>IF(Orders!$K2716&lt;=50,"Low",IF(Orders!$K2716&gt;=200000,"High","Medium"))</f>
        <v>Medium</v>
      </c>
    </row>
    <row r="2717" spans="1:12" x14ac:dyDescent="0.35">
      <c r="A2717" s="12">
        <v>6778</v>
      </c>
      <c r="B2717" s="17" t="s">
        <v>5876</v>
      </c>
      <c r="C2717" s="18">
        <v>43858</v>
      </c>
      <c r="D2717" s="18">
        <v>43862</v>
      </c>
      <c r="E2717" s="17" t="s">
        <v>19</v>
      </c>
      <c r="F2717" s="17" t="s">
        <v>1768</v>
      </c>
      <c r="G2717" s="19" t="str">
        <f>INDEX(Table12[[#This Row],[State]],MATCH(Orders!F2717,Table12[[#This Row],[Customer ID]],0))</f>
        <v>New York</v>
      </c>
      <c r="H2717" s="17" t="s">
        <v>910</v>
      </c>
      <c r="I2717" s="19">
        <v>9</v>
      </c>
      <c r="J2717" s="17" t="s">
        <v>70</v>
      </c>
      <c r="K2717" s="10">
        <v>470.91</v>
      </c>
      <c r="L2717" s="25" t="str">
        <f>IF(Orders!$K2717&lt;=50,"Low",IF(Orders!$K2717&gt;=200000,"High","Medium"))</f>
        <v>Medium</v>
      </c>
    </row>
    <row r="2718" spans="1:12" x14ac:dyDescent="0.35">
      <c r="A2718" s="11">
        <v>1416</v>
      </c>
      <c r="B2718" s="13" t="s">
        <v>5872</v>
      </c>
      <c r="C2718" s="14">
        <v>43858</v>
      </c>
      <c r="D2718" s="14">
        <v>43861</v>
      </c>
      <c r="E2718" s="13" t="s">
        <v>94</v>
      </c>
      <c r="F2718" s="13" t="s">
        <v>5873</v>
      </c>
      <c r="G2718" s="15" t="str">
        <f>INDEX(Table12[[#This Row],[State]],MATCH(Orders!F2718,Table12[[#This Row],[Customer ID]],0))</f>
        <v>California</v>
      </c>
      <c r="H2718" s="13" t="s">
        <v>2853</v>
      </c>
      <c r="I2718" s="15">
        <v>3</v>
      </c>
      <c r="J2718" s="13" t="s">
        <v>31</v>
      </c>
      <c r="K2718" s="16">
        <v>135.74</v>
      </c>
      <c r="L2718" s="24" t="str">
        <f>IF(Orders!$K2718&lt;=50,"Low",IF(Orders!$K2718&gt;=200000,"High","Medium"))</f>
        <v>Medium</v>
      </c>
    </row>
    <row r="2719" spans="1:12" x14ac:dyDescent="0.35">
      <c r="A2719" s="12">
        <v>9916</v>
      </c>
      <c r="B2719" s="17" t="s">
        <v>5877</v>
      </c>
      <c r="C2719" s="18">
        <v>43859</v>
      </c>
      <c r="D2719" s="18">
        <v>43861</v>
      </c>
      <c r="E2719" s="17" t="s">
        <v>94</v>
      </c>
      <c r="F2719" s="17" t="s">
        <v>5824</v>
      </c>
      <c r="G2719" s="19" t="str">
        <f>INDEX(Table12[[#This Row],[State]],MATCH(Orders!F2719,Table12[[#This Row],[Customer ID]],0))</f>
        <v>Iowa</v>
      </c>
      <c r="H2719" s="17" t="s">
        <v>4372</v>
      </c>
      <c r="I2719" s="19">
        <v>5</v>
      </c>
      <c r="J2719" s="17" t="s">
        <v>70</v>
      </c>
      <c r="K2719" s="10">
        <v>129.85</v>
      </c>
      <c r="L2719" s="25" t="str">
        <f>IF(Orders!$K2719&lt;=50,"Low",IF(Orders!$K2719&gt;=200000,"High","Medium"))</f>
        <v>Medium</v>
      </c>
    </row>
    <row r="2720" spans="1:12" x14ac:dyDescent="0.35">
      <c r="A2720" s="11">
        <v>5032</v>
      </c>
      <c r="B2720" s="13" t="s">
        <v>5878</v>
      </c>
      <c r="C2720" s="14">
        <v>43859</v>
      </c>
      <c r="D2720" s="14">
        <v>43863</v>
      </c>
      <c r="E2720" s="13" t="s">
        <v>19</v>
      </c>
      <c r="F2720" s="13" t="s">
        <v>3396</v>
      </c>
      <c r="G2720" s="15" t="str">
        <f>INDEX(Table12[[#This Row],[State]],MATCH(Orders!F2720,Table12[[#This Row],[Customer ID]],0))</f>
        <v>California</v>
      </c>
      <c r="H2720" s="13" t="s">
        <v>1137</v>
      </c>
      <c r="I2720" s="15">
        <v>8</v>
      </c>
      <c r="J2720" s="13" t="s">
        <v>70</v>
      </c>
      <c r="K2720" s="16">
        <v>167616</v>
      </c>
      <c r="L2720" s="24" t="str">
        <f>IF(Orders!$K2720&lt;=50,"Low",IF(Orders!$K2720&gt;=200000,"High","Medium"))</f>
        <v>Medium</v>
      </c>
    </row>
    <row r="2721" spans="1:12" x14ac:dyDescent="0.35">
      <c r="A2721" s="12">
        <v>5030</v>
      </c>
      <c r="B2721" s="17" t="s">
        <v>5878</v>
      </c>
      <c r="C2721" s="18">
        <v>43859</v>
      </c>
      <c r="D2721" s="18">
        <v>43863</v>
      </c>
      <c r="E2721" s="17" t="s">
        <v>19</v>
      </c>
      <c r="F2721" s="17" t="s">
        <v>3396</v>
      </c>
      <c r="G2721" s="19" t="str">
        <f>INDEX(Table12[[#This Row],[State]],MATCH(Orders!F2721,Table12[[#This Row],[Customer ID]],0))</f>
        <v>California</v>
      </c>
      <c r="H2721" s="17" t="s">
        <v>3241</v>
      </c>
      <c r="I2721" s="19">
        <v>3</v>
      </c>
      <c r="J2721" s="17" t="s">
        <v>31</v>
      </c>
      <c r="K2721" s="10">
        <v>96.34</v>
      </c>
      <c r="L2721" s="25" t="str">
        <f>IF(Orders!$K2721&lt;=50,"Low",IF(Orders!$K2721&gt;=200000,"High","Medium"))</f>
        <v>Medium</v>
      </c>
    </row>
    <row r="2722" spans="1:12" x14ac:dyDescent="0.35">
      <c r="A2722" s="11">
        <v>7028</v>
      </c>
      <c r="B2722" s="13" t="s">
        <v>5879</v>
      </c>
      <c r="C2722" s="14">
        <v>43859</v>
      </c>
      <c r="D2722" s="14">
        <v>43866</v>
      </c>
      <c r="E2722" s="13" t="s">
        <v>19</v>
      </c>
      <c r="F2722" s="13" t="s">
        <v>5139</v>
      </c>
      <c r="G2722" s="15" t="str">
        <f>INDEX(Table12[[#This Row],[State]],MATCH(Orders!F2722,Table12[[#This Row],[Customer ID]],0))</f>
        <v>New York</v>
      </c>
      <c r="H2722" s="13" t="s">
        <v>522</v>
      </c>
      <c r="I2722" s="15">
        <v>2</v>
      </c>
      <c r="J2722" s="13" t="s">
        <v>36</v>
      </c>
      <c r="K2722" s="16">
        <v>85.22</v>
      </c>
      <c r="L2722" s="24" t="str">
        <f>IF(Orders!$K2722&lt;=50,"Low",IF(Orders!$K2722&gt;=200000,"High","Medium"))</f>
        <v>Medium</v>
      </c>
    </row>
    <row r="2723" spans="1:12" x14ac:dyDescent="0.35">
      <c r="A2723" s="12">
        <v>8590</v>
      </c>
      <c r="B2723" s="17" t="s">
        <v>5880</v>
      </c>
      <c r="C2723" s="18">
        <v>43859</v>
      </c>
      <c r="D2723" s="18">
        <v>43862</v>
      </c>
      <c r="E2723" s="17" t="s">
        <v>38</v>
      </c>
      <c r="F2723" s="17" t="s">
        <v>908</v>
      </c>
      <c r="G2723" s="19" t="str">
        <f>INDEX(Table12[[#This Row],[State]],MATCH(Orders!F2723,Table12[[#This Row],[Customer ID]],0))</f>
        <v>Pennsylvania</v>
      </c>
      <c r="H2723" s="17" t="s">
        <v>4584</v>
      </c>
      <c r="I2723" s="19">
        <v>2</v>
      </c>
      <c r="J2723" s="17" t="s">
        <v>31</v>
      </c>
      <c r="K2723" s="10">
        <v>102768</v>
      </c>
      <c r="L2723" s="25" t="str">
        <f>IF(Orders!$K2723&lt;=50,"Low",IF(Orders!$K2723&gt;=200000,"High","Medium"))</f>
        <v>Medium</v>
      </c>
    </row>
    <row r="2724" spans="1:12" x14ac:dyDescent="0.35">
      <c r="A2724" s="11">
        <v>9918</v>
      </c>
      <c r="B2724" s="13" t="s">
        <v>5877</v>
      </c>
      <c r="C2724" s="14">
        <v>43859</v>
      </c>
      <c r="D2724" s="14">
        <v>43861</v>
      </c>
      <c r="E2724" s="13" t="s">
        <v>94</v>
      </c>
      <c r="F2724" s="13" t="s">
        <v>5824</v>
      </c>
      <c r="G2724" s="15" t="str">
        <f>INDEX(Table12[[#This Row],[State]],MATCH(Orders!F2724,Table12[[#This Row],[Customer ID]],0))</f>
        <v>Iowa</v>
      </c>
      <c r="H2724" s="13" t="s">
        <v>169</v>
      </c>
      <c r="I2724" s="15">
        <v>3</v>
      </c>
      <c r="J2724" s="13" t="s">
        <v>36</v>
      </c>
      <c r="K2724" s="16">
        <v>127.91</v>
      </c>
      <c r="L2724" s="24" t="str">
        <f>IF(Orders!$K2724&lt;=50,"Low",IF(Orders!$K2724&gt;=200000,"High","Medium"))</f>
        <v>Medium</v>
      </c>
    </row>
    <row r="2725" spans="1:12" x14ac:dyDescent="0.35">
      <c r="A2725" s="12">
        <v>5031</v>
      </c>
      <c r="B2725" s="17" t="s">
        <v>5878</v>
      </c>
      <c r="C2725" s="18">
        <v>43859</v>
      </c>
      <c r="D2725" s="18">
        <v>43863</v>
      </c>
      <c r="E2725" s="17" t="s">
        <v>19</v>
      </c>
      <c r="F2725" s="17" t="s">
        <v>3396</v>
      </c>
      <c r="G2725" s="19" t="str">
        <f>INDEX(Table12[[#This Row],[State]],MATCH(Orders!F2725,Table12[[#This Row],[Customer ID]],0))</f>
        <v>California</v>
      </c>
      <c r="H2725" s="17" t="s">
        <v>630</v>
      </c>
      <c r="I2725" s="19">
        <v>1</v>
      </c>
      <c r="J2725" s="17" t="s">
        <v>70</v>
      </c>
      <c r="K2725" s="10">
        <v>117.57</v>
      </c>
      <c r="L2725" s="25" t="str">
        <f>IF(Orders!$K2725&lt;=50,"Low",IF(Orders!$K2725&gt;=200000,"High","Medium"))</f>
        <v>Medium</v>
      </c>
    </row>
    <row r="2726" spans="1:12" x14ac:dyDescent="0.35">
      <c r="A2726" s="11">
        <v>9915</v>
      </c>
      <c r="B2726" s="13" t="s">
        <v>5877</v>
      </c>
      <c r="C2726" s="14">
        <v>43859</v>
      </c>
      <c r="D2726" s="14">
        <v>43861</v>
      </c>
      <c r="E2726" s="13" t="s">
        <v>94</v>
      </c>
      <c r="F2726" s="13" t="s">
        <v>5824</v>
      </c>
      <c r="G2726" s="15" t="str">
        <f>INDEX(Table12[[#This Row],[State]],MATCH(Orders!F2726,Table12[[#This Row],[Customer ID]],0))</f>
        <v>Iowa</v>
      </c>
      <c r="H2726" s="13" t="s">
        <v>3560</v>
      </c>
      <c r="I2726" s="15">
        <v>2</v>
      </c>
      <c r="J2726" s="13" t="s">
        <v>70</v>
      </c>
      <c r="K2726" s="16">
        <v>111.96</v>
      </c>
      <c r="L2726" s="24" t="str">
        <f>IF(Orders!$K2726&lt;=50,"Low",IF(Orders!$K2726&gt;=200000,"High","Medium"))</f>
        <v>Medium</v>
      </c>
    </row>
    <row r="2727" spans="1:12" x14ac:dyDescent="0.35">
      <c r="A2727" s="12">
        <v>9917</v>
      </c>
      <c r="B2727" s="17" t="s">
        <v>5877</v>
      </c>
      <c r="C2727" s="18">
        <v>43859</v>
      </c>
      <c r="D2727" s="18">
        <v>43861</v>
      </c>
      <c r="E2727" s="17" t="s">
        <v>94</v>
      </c>
      <c r="F2727" s="17" t="s">
        <v>5824</v>
      </c>
      <c r="G2727" s="19" t="str">
        <f>INDEX(Table12[[#This Row],[State]],MATCH(Orders!F2727,Table12[[#This Row],[Customer ID]],0))</f>
        <v>Iowa</v>
      </c>
      <c r="H2727" s="17" t="s">
        <v>3945</v>
      </c>
      <c r="I2727" s="19">
        <v>1</v>
      </c>
      <c r="J2727" s="17" t="s">
        <v>36</v>
      </c>
      <c r="K2727" s="10">
        <v>140.47999999999999</v>
      </c>
      <c r="L2727" s="25" t="str">
        <f>IF(Orders!$K2727&lt;=50,"Low",IF(Orders!$K2727&gt;=200000,"High","Medium"))</f>
        <v>Medium</v>
      </c>
    </row>
    <row r="2728" spans="1:12" x14ac:dyDescent="0.35">
      <c r="A2728" s="11">
        <v>3886</v>
      </c>
      <c r="B2728" s="13" t="s">
        <v>5881</v>
      </c>
      <c r="C2728" s="14">
        <v>43859</v>
      </c>
      <c r="D2728" s="14">
        <v>43863</v>
      </c>
      <c r="E2728" s="13" t="s">
        <v>19</v>
      </c>
      <c r="F2728" s="13" t="s">
        <v>954</v>
      </c>
      <c r="G2728" s="15" t="str">
        <f>INDEX(Table12[[#This Row],[State]],MATCH(Orders!F2728,Table12[[#This Row],[Customer ID]],0))</f>
        <v>Illinois</v>
      </c>
      <c r="H2728" s="13" t="s">
        <v>5358</v>
      </c>
      <c r="I2728" s="15">
        <v>4</v>
      </c>
      <c r="J2728" s="13" t="s">
        <v>70</v>
      </c>
      <c r="K2728" s="16">
        <v>114128</v>
      </c>
      <c r="L2728" s="24" t="str">
        <f>IF(Orders!$K2728&lt;=50,"Low",IF(Orders!$K2728&gt;=200000,"High","Medium"))</f>
        <v>Medium</v>
      </c>
    </row>
    <row r="2729" spans="1:12" x14ac:dyDescent="0.35">
      <c r="A2729" s="12">
        <v>8268</v>
      </c>
      <c r="B2729" s="17" t="s">
        <v>5882</v>
      </c>
      <c r="C2729" s="18">
        <v>43860</v>
      </c>
      <c r="D2729" s="18">
        <v>43867</v>
      </c>
      <c r="E2729" s="17" t="s">
        <v>19</v>
      </c>
      <c r="F2729" s="17" t="s">
        <v>2514</v>
      </c>
      <c r="G2729" s="19" t="str">
        <f>INDEX(Table12[[#This Row],[State]],MATCH(Orders!F2729,Table12[[#This Row],[Customer ID]],0))</f>
        <v>Illinois</v>
      </c>
      <c r="H2729" s="17" t="s">
        <v>5883</v>
      </c>
      <c r="I2729" s="19">
        <v>1</v>
      </c>
      <c r="J2729" s="17" t="s">
        <v>70</v>
      </c>
      <c r="K2729" s="10">
        <v>100375</v>
      </c>
      <c r="L2729" s="25" t="str">
        <f>IF(Orders!$K2729&lt;=50,"Low",IF(Orders!$K2729&gt;=200000,"High","Medium"))</f>
        <v>Medium</v>
      </c>
    </row>
    <row r="2730" spans="1:12" x14ac:dyDescent="0.35">
      <c r="A2730" s="11">
        <v>4146</v>
      </c>
      <c r="B2730" s="13" t="s">
        <v>5885</v>
      </c>
      <c r="C2730" s="14">
        <v>43860</v>
      </c>
      <c r="D2730" s="14">
        <v>43867</v>
      </c>
      <c r="E2730" s="13" t="s">
        <v>19</v>
      </c>
      <c r="F2730" s="13" t="s">
        <v>1423</v>
      </c>
      <c r="G2730" s="15" t="str">
        <f>INDEX(Table12[[#This Row],[State]],MATCH(Orders!F2730,Table12[[#This Row],[Customer ID]],0))</f>
        <v>California</v>
      </c>
      <c r="H2730" s="13" t="s">
        <v>1073</v>
      </c>
      <c r="I2730" s="15">
        <v>1</v>
      </c>
      <c r="J2730" s="13" t="s">
        <v>36</v>
      </c>
      <c r="K2730" s="16">
        <v>145784</v>
      </c>
      <c r="L2730" s="24" t="str">
        <f>IF(Orders!$K2730&lt;=50,"Low",IF(Orders!$K2730&gt;=200000,"High","Medium"))</f>
        <v>Medium</v>
      </c>
    </row>
    <row r="2731" spans="1:12" x14ac:dyDescent="0.35">
      <c r="A2731" s="12">
        <v>2922</v>
      </c>
      <c r="B2731" s="17" t="s">
        <v>5886</v>
      </c>
      <c r="C2731" s="18">
        <v>43860</v>
      </c>
      <c r="D2731" s="18">
        <v>43860</v>
      </c>
      <c r="E2731" s="17" t="s">
        <v>208</v>
      </c>
      <c r="F2731" s="17" t="s">
        <v>1722</v>
      </c>
      <c r="G2731" s="19" t="str">
        <f>INDEX(Table12[[#This Row],[State]],MATCH(Orders!F2731,Table12[[#This Row],[Customer ID]],0))</f>
        <v>California</v>
      </c>
      <c r="H2731" s="17" t="s">
        <v>5887</v>
      </c>
      <c r="I2731" s="19">
        <v>2</v>
      </c>
      <c r="J2731" s="17" t="s">
        <v>36</v>
      </c>
      <c r="K2731" s="10">
        <v>147.30000000000001</v>
      </c>
      <c r="L2731" s="25" t="str">
        <f>IF(Orders!$K2731&lt;=50,"Low",IF(Orders!$K2731&gt;=200000,"High","Medium"))</f>
        <v>Medium</v>
      </c>
    </row>
    <row r="2732" spans="1:12" x14ac:dyDescent="0.35">
      <c r="A2732" s="11">
        <v>772</v>
      </c>
      <c r="B2732" s="13" t="s">
        <v>5889</v>
      </c>
      <c r="C2732" s="14">
        <v>43860</v>
      </c>
      <c r="D2732" s="14">
        <v>43866</v>
      </c>
      <c r="E2732" s="13" t="s">
        <v>19</v>
      </c>
      <c r="F2732" s="13" t="s">
        <v>654</v>
      </c>
      <c r="G2732" s="15" t="str">
        <f>INDEX(Table12[[#This Row],[State]],MATCH(Orders!F2732,Table12[[#This Row],[Customer ID]],0))</f>
        <v>Iowa</v>
      </c>
      <c r="H2732" s="13" t="s">
        <v>1778</v>
      </c>
      <c r="I2732" s="15">
        <v>3</v>
      </c>
      <c r="J2732" s="13" t="s">
        <v>31</v>
      </c>
      <c r="K2732" s="16">
        <v>224</v>
      </c>
      <c r="L2732" s="24" t="str">
        <f>IF(Orders!$K2732&lt;=50,"Low",IF(Orders!$K2732&gt;=200000,"High","Medium"))</f>
        <v>Medium</v>
      </c>
    </row>
    <row r="2733" spans="1:12" x14ac:dyDescent="0.35">
      <c r="A2733" s="12">
        <v>5485</v>
      </c>
      <c r="B2733" s="17" t="s">
        <v>5890</v>
      </c>
      <c r="C2733" s="18">
        <v>43860</v>
      </c>
      <c r="D2733" s="18">
        <v>43865</v>
      </c>
      <c r="E2733" s="17" t="s">
        <v>19</v>
      </c>
      <c r="F2733" s="17" t="s">
        <v>4417</v>
      </c>
      <c r="G2733" s="19" t="str">
        <f>INDEX(Table12[[#This Row],[State]],MATCH(Orders!F2733,Table12[[#This Row],[Customer ID]],0))</f>
        <v>Florida</v>
      </c>
      <c r="H2733" s="17" t="s">
        <v>5891</v>
      </c>
      <c r="I2733" s="19">
        <v>4</v>
      </c>
      <c r="J2733" s="17" t="s">
        <v>70</v>
      </c>
      <c r="K2733" s="10">
        <v>437136</v>
      </c>
      <c r="L2733" s="25" t="str">
        <f>IF(Orders!$K2733&lt;=50,"Low",IF(Orders!$K2733&gt;=200000,"High","Medium"))</f>
        <v>High</v>
      </c>
    </row>
    <row r="2734" spans="1:12" x14ac:dyDescent="0.35">
      <c r="A2734" s="11">
        <v>8366</v>
      </c>
      <c r="B2734" s="13" t="s">
        <v>5893</v>
      </c>
      <c r="C2734" s="14">
        <v>43860</v>
      </c>
      <c r="D2734" s="14">
        <v>43863</v>
      </c>
      <c r="E2734" s="13" t="s">
        <v>38</v>
      </c>
      <c r="F2734" s="13" t="s">
        <v>3765</v>
      </c>
      <c r="G2734" s="15" t="str">
        <f>INDEX(Table12[[#This Row],[State]],MATCH(Orders!F2734,Table12[[#This Row],[Customer ID]],0))</f>
        <v>Washington</v>
      </c>
      <c r="H2734" s="13" t="s">
        <v>3388</v>
      </c>
      <c r="I2734" s="15">
        <v>4</v>
      </c>
      <c r="J2734" s="13" t="s">
        <v>36</v>
      </c>
      <c r="K2734" s="16">
        <v>618768</v>
      </c>
      <c r="L2734" s="24" t="str">
        <f>IF(Orders!$K2734&lt;=50,"Low",IF(Orders!$K2734&gt;=200000,"High","Medium"))</f>
        <v>High</v>
      </c>
    </row>
    <row r="2735" spans="1:12" x14ac:dyDescent="0.35">
      <c r="A2735" s="12">
        <v>8270</v>
      </c>
      <c r="B2735" s="17" t="s">
        <v>5882</v>
      </c>
      <c r="C2735" s="18">
        <v>43860</v>
      </c>
      <c r="D2735" s="18">
        <v>43867</v>
      </c>
      <c r="E2735" s="17" t="s">
        <v>19</v>
      </c>
      <c r="F2735" s="17" t="s">
        <v>2514</v>
      </c>
      <c r="G2735" s="19" t="str">
        <f>INDEX(Table12[[#This Row],[State]],MATCH(Orders!F2735,Table12[[#This Row],[Customer ID]],0))</f>
        <v>Illinois</v>
      </c>
      <c r="H2735" s="17" t="s">
        <v>4361</v>
      </c>
      <c r="I2735" s="19">
        <v>4</v>
      </c>
      <c r="J2735" s="17" t="s">
        <v>70</v>
      </c>
      <c r="K2735" s="10">
        <v>2015168</v>
      </c>
      <c r="L2735" s="25" t="str">
        <f>IF(Orders!$K2735&lt;=50,"Low",IF(Orders!$K2735&gt;=200000,"High","Medium"))</f>
        <v>High</v>
      </c>
    </row>
    <row r="2736" spans="1:12" x14ac:dyDescent="0.35">
      <c r="A2736" s="11">
        <v>4144</v>
      </c>
      <c r="B2736" s="13" t="s">
        <v>5885</v>
      </c>
      <c r="C2736" s="14">
        <v>43860</v>
      </c>
      <c r="D2736" s="14">
        <v>43867</v>
      </c>
      <c r="E2736" s="13" t="s">
        <v>19</v>
      </c>
      <c r="F2736" s="13" t="s">
        <v>1423</v>
      </c>
      <c r="G2736" s="15" t="str">
        <f>INDEX(Table12[[#This Row],[State]],MATCH(Orders!F2736,Table12[[#This Row],[Customer ID]],0))</f>
        <v>California</v>
      </c>
      <c r="H2736" s="13" t="s">
        <v>4029</v>
      </c>
      <c r="I2736" s="15">
        <v>7</v>
      </c>
      <c r="J2736" s="13" t="s">
        <v>31</v>
      </c>
      <c r="K2736" s="16">
        <v>107.74</v>
      </c>
      <c r="L2736" s="24" t="str">
        <f>IF(Orders!$K2736&lt;=50,"Low",IF(Orders!$K2736&gt;=200000,"High","Medium"))</f>
        <v>Medium</v>
      </c>
    </row>
    <row r="2737" spans="1:12" x14ac:dyDescent="0.35">
      <c r="A2737" s="12">
        <v>774</v>
      </c>
      <c r="B2737" s="17" t="s">
        <v>5889</v>
      </c>
      <c r="C2737" s="18">
        <v>43860</v>
      </c>
      <c r="D2737" s="18">
        <v>43866</v>
      </c>
      <c r="E2737" s="17" t="s">
        <v>19</v>
      </c>
      <c r="F2737" s="17" t="s">
        <v>654</v>
      </c>
      <c r="G2737" s="19" t="str">
        <f>INDEX(Table12[[#This Row],[State]],MATCH(Orders!F2737,Table12[[#This Row],[Customer ID]],0))</f>
        <v>Iowa</v>
      </c>
      <c r="H2737" s="17" t="s">
        <v>2583</v>
      </c>
      <c r="I2737" s="19">
        <v>1</v>
      </c>
      <c r="J2737" s="17" t="s">
        <v>31</v>
      </c>
      <c r="K2737" s="10">
        <v>111.71</v>
      </c>
      <c r="L2737" s="25" t="str">
        <f>IF(Orders!$K2737&lt;=50,"Low",IF(Orders!$K2737&gt;=200000,"High","Medium"))</f>
        <v>Medium</v>
      </c>
    </row>
    <row r="2738" spans="1:12" x14ac:dyDescent="0.35">
      <c r="A2738" s="11">
        <v>8271</v>
      </c>
      <c r="B2738" s="13" t="s">
        <v>5882</v>
      </c>
      <c r="C2738" s="14">
        <v>43860</v>
      </c>
      <c r="D2738" s="14">
        <v>43867</v>
      </c>
      <c r="E2738" s="13" t="s">
        <v>19</v>
      </c>
      <c r="F2738" s="13" t="s">
        <v>2514</v>
      </c>
      <c r="G2738" s="15" t="str">
        <f>INDEX(Table12[[#This Row],[State]],MATCH(Orders!F2738,Table12[[#This Row],[Customer ID]],0))</f>
        <v>Illinois</v>
      </c>
      <c r="H2738" s="13" t="s">
        <v>5894</v>
      </c>
      <c r="I2738" s="15">
        <v>2</v>
      </c>
      <c r="J2738" s="13" t="s">
        <v>70</v>
      </c>
      <c r="K2738" s="16">
        <v>114344</v>
      </c>
      <c r="L2738" s="24" t="str">
        <f>IF(Orders!$K2738&lt;=50,"Low",IF(Orders!$K2738&gt;=200000,"High","Medium"))</f>
        <v>Medium</v>
      </c>
    </row>
    <row r="2739" spans="1:12" x14ac:dyDescent="0.35">
      <c r="A2739" s="12">
        <v>4145</v>
      </c>
      <c r="B2739" s="17" t="s">
        <v>5885</v>
      </c>
      <c r="C2739" s="18">
        <v>43860</v>
      </c>
      <c r="D2739" s="18">
        <v>43867</v>
      </c>
      <c r="E2739" s="17" t="s">
        <v>19</v>
      </c>
      <c r="F2739" s="17" t="s">
        <v>1423</v>
      </c>
      <c r="G2739" s="19" t="str">
        <f>INDEX(Table12[[#This Row],[State]],MATCH(Orders!F2739,Table12[[#This Row],[Customer ID]],0))</f>
        <v>California</v>
      </c>
      <c r="H2739" s="17" t="s">
        <v>4912</v>
      </c>
      <c r="I2739" s="19">
        <v>3</v>
      </c>
      <c r="J2739" s="17" t="s">
        <v>70</v>
      </c>
      <c r="K2739" s="10">
        <v>131.82</v>
      </c>
      <c r="L2739" s="25" t="str">
        <f>IF(Orders!$K2739&lt;=50,"Low",IF(Orders!$K2739&gt;=200000,"High","Medium"))</f>
        <v>Medium</v>
      </c>
    </row>
    <row r="2740" spans="1:12" x14ac:dyDescent="0.35">
      <c r="A2740" s="11">
        <v>771</v>
      </c>
      <c r="B2740" s="13" t="s">
        <v>5889</v>
      </c>
      <c r="C2740" s="14">
        <v>43860</v>
      </c>
      <c r="D2740" s="14">
        <v>43866</v>
      </c>
      <c r="E2740" s="13" t="s">
        <v>19</v>
      </c>
      <c r="F2740" s="13" t="s">
        <v>654</v>
      </c>
      <c r="G2740" s="15" t="str">
        <f>INDEX(Table12[[#This Row],[State]],MATCH(Orders!F2740,Table12[[#This Row],[Customer ID]],0))</f>
        <v>Iowa</v>
      </c>
      <c r="H2740" s="13" t="s">
        <v>1028</v>
      </c>
      <c r="I2740" s="15">
        <v>2</v>
      </c>
      <c r="J2740" s="13" t="s">
        <v>70</v>
      </c>
      <c r="K2740" s="16">
        <v>116.28</v>
      </c>
      <c r="L2740" s="24" t="str">
        <f>IF(Orders!$K2740&lt;=50,"Low",IF(Orders!$K2740&gt;=200000,"High","Medium"))</f>
        <v>Medium</v>
      </c>
    </row>
    <row r="2741" spans="1:12" x14ac:dyDescent="0.35">
      <c r="A2741" s="12">
        <v>8269</v>
      </c>
      <c r="B2741" s="17" t="s">
        <v>5882</v>
      </c>
      <c r="C2741" s="18">
        <v>43860</v>
      </c>
      <c r="D2741" s="18">
        <v>43867</v>
      </c>
      <c r="E2741" s="17" t="s">
        <v>19</v>
      </c>
      <c r="F2741" s="17" t="s">
        <v>2514</v>
      </c>
      <c r="G2741" s="19" t="str">
        <f>INDEX(Table12[[#This Row],[State]],MATCH(Orders!F2741,Table12[[#This Row],[Customer ID]],0))</f>
        <v>Illinois</v>
      </c>
      <c r="H2741" s="17" t="s">
        <v>5028</v>
      </c>
      <c r="I2741" s="19">
        <v>4</v>
      </c>
      <c r="J2741" s="17" t="s">
        <v>31</v>
      </c>
      <c r="K2741" s="10">
        <v>120.68</v>
      </c>
      <c r="L2741" s="25" t="str">
        <f>IF(Orders!$K2741&lt;=50,"Low",IF(Orders!$K2741&gt;=200000,"High","Medium"))</f>
        <v>Medium</v>
      </c>
    </row>
    <row r="2742" spans="1:12" x14ac:dyDescent="0.35">
      <c r="A2742" s="11">
        <v>776</v>
      </c>
      <c r="B2742" s="13" t="s">
        <v>5889</v>
      </c>
      <c r="C2742" s="14">
        <v>43860</v>
      </c>
      <c r="D2742" s="14">
        <v>43866</v>
      </c>
      <c r="E2742" s="13" t="s">
        <v>19</v>
      </c>
      <c r="F2742" s="13" t="s">
        <v>654</v>
      </c>
      <c r="G2742" s="15" t="str">
        <f>INDEX(Table12[[#This Row],[State]],MATCH(Orders!F2742,Table12[[#This Row],[Customer ID]],0))</f>
        <v>Iowa</v>
      </c>
      <c r="H2742" s="13" t="s">
        <v>1430</v>
      </c>
      <c r="I2742" s="15">
        <v>7</v>
      </c>
      <c r="J2742" s="13" t="s">
        <v>31</v>
      </c>
      <c r="K2742" s="16">
        <v>140.58000000000001</v>
      </c>
      <c r="L2742" s="24" t="str">
        <f>IF(Orders!$K2742&lt;=50,"Low",IF(Orders!$K2742&gt;=200000,"High","Medium"))</f>
        <v>Medium</v>
      </c>
    </row>
    <row r="2743" spans="1:12" x14ac:dyDescent="0.35">
      <c r="A2743" s="12">
        <v>775</v>
      </c>
      <c r="B2743" s="17" t="s">
        <v>5889</v>
      </c>
      <c r="C2743" s="18">
        <v>43860</v>
      </c>
      <c r="D2743" s="18">
        <v>43866</v>
      </c>
      <c r="E2743" s="17" t="s">
        <v>19</v>
      </c>
      <c r="F2743" s="17" t="s">
        <v>654</v>
      </c>
      <c r="G2743" s="19" t="str">
        <f>INDEX(Table12[[#This Row],[State]],MATCH(Orders!F2743,Table12[[#This Row],[Customer ID]],0))</f>
        <v>Iowa</v>
      </c>
      <c r="H2743" s="17" t="s">
        <v>5896</v>
      </c>
      <c r="I2743" s="19">
        <v>2</v>
      </c>
      <c r="J2743" s="17" t="s">
        <v>31</v>
      </c>
      <c r="K2743" s="10">
        <v>135.30000000000001</v>
      </c>
      <c r="L2743" s="25" t="str">
        <f>IF(Orders!$K2743&lt;=50,"Low",IF(Orders!$K2743&gt;=200000,"High","Medium"))</f>
        <v>Medium</v>
      </c>
    </row>
    <row r="2744" spans="1:12" x14ac:dyDescent="0.35">
      <c r="A2744" s="11">
        <v>773</v>
      </c>
      <c r="B2744" s="13" t="s">
        <v>5889</v>
      </c>
      <c r="C2744" s="14">
        <v>43860</v>
      </c>
      <c r="D2744" s="14">
        <v>43866</v>
      </c>
      <c r="E2744" s="13" t="s">
        <v>19</v>
      </c>
      <c r="F2744" s="13" t="s">
        <v>654</v>
      </c>
      <c r="G2744" s="15" t="str">
        <f>INDEX(Table12[[#This Row],[State]],MATCH(Orders!F2744,Table12[[#This Row],[Customer ID]],0))</f>
        <v>Iowa</v>
      </c>
      <c r="H2744" s="13" t="s">
        <v>2096</v>
      </c>
      <c r="I2744" s="15">
        <v>5</v>
      </c>
      <c r="J2744" s="13" t="s">
        <v>31</v>
      </c>
      <c r="K2744" s="16">
        <v>162.35</v>
      </c>
      <c r="L2744" s="24" t="str">
        <f>IF(Orders!$K2744&lt;=50,"Low",IF(Orders!$K2744&gt;=200000,"High","Medium"))</f>
        <v>Medium</v>
      </c>
    </row>
    <row r="2745" spans="1:12" x14ac:dyDescent="0.35">
      <c r="A2745" s="12">
        <v>131</v>
      </c>
      <c r="B2745" s="17" t="s">
        <v>5898</v>
      </c>
      <c r="C2745" s="18">
        <v>43863</v>
      </c>
      <c r="D2745" s="18">
        <v>43866</v>
      </c>
      <c r="E2745" s="17" t="s">
        <v>38</v>
      </c>
      <c r="F2745" s="17" t="s">
        <v>3404</v>
      </c>
      <c r="G2745" s="19" t="str">
        <f>INDEX(Table12[[#This Row],[State]],MATCH(Orders!F2745,Table12[[#This Row],[Customer ID]],0))</f>
        <v>Ohio</v>
      </c>
      <c r="H2745" s="17" t="s">
        <v>2410</v>
      </c>
      <c r="I2745" s="19">
        <v>5</v>
      </c>
      <c r="J2745" s="17" t="s">
        <v>36</v>
      </c>
      <c r="K2745" s="10">
        <v>100.97</v>
      </c>
      <c r="L2745" s="25" t="str">
        <f>IF(Orders!$K2745&lt;=50,"Low",IF(Orders!$K2745&gt;=200000,"High","Medium"))</f>
        <v>Medium</v>
      </c>
    </row>
    <row r="2746" spans="1:12" x14ac:dyDescent="0.35">
      <c r="A2746" s="11">
        <v>5145</v>
      </c>
      <c r="B2746" s="13" t="s">
        <v>5899</v>
      </c>
      <c r="C2746" s="14">
        <v>43863</v>
      </c>
      <c r="D2746" s="14">
        <v>43868</v>
      </c>
      <c r="E2746" s="13" t="s">
        <v>19</v>
      </c>
      <c r="F2746" s="13" t="s">
        <v>1805</v>
      </c>
      <c r="G2746" s="15" t="str">
        <f>INDEX(Table12[[#This Row],[State]],MATCH(Orders!F2746,Table12[[#This Row],[Customer ID]],0))</f>
        <v>California</v>
      </c>
      <c r="H2746" s="13" t="s">
        <v>2973</v>
      </c>
      <c r="I2746" s="15">
        <v>2</v>
      </c>
      <c r="J2746" s="13" t="s">
        <v>70</v>
      </c>
      <c r="K2746" s="16">
        <v>107.26</v>
      </c>
      <c r="L2746" s="24" t="str">
        <f>IF(Orders!$K2746&lt;=50,"Low",IF(Orders!$K2746&gt;=200000,"High","Medium"))</f>
        <v>Medium</v>
      </c>
    </row>
    <row r="2747" spans="1:12" x14ac:dyDescent="0.35">
      <c r="A2747" s="12">
        <v>8747</v>
      </c>
      <c r="B2747" s="17" t="s">
        <v>5900</v>
      </c>
      <c r="C2747" s="18">
        <v>43863</v>
      </c>
      <c r="D2747" s="18">
        <v>43868</v>
      </c>
      <c r="E2747" s="17" t="s">
        <v>19</v>
      </c>
      <c r="F2747" s="17" t="s">
        <v>63</v>
      </c>
      <c r="G2747" s="19" t="str">
        <f>INDEX(Table12[[#This Row],[State]],MATCH(Orders!F2747,Table12[[#This Row],[Customer ID]],0))</f>
        <v>California</v>
      </c>
      <c r="H2747" s="17" t="s">
        <v>5901</v>
      </c>
      <c r="I2747" s="19">
        <v>2</v>
      </c>
      <c r="J2747" s="17" t="s">
        <v>70</v>
      </c>
      <c r="K2747" s="10">
        <v>242.58</v>
      </c>
      <c r="L2747" s="25" t="str">
        <f>IF(Orders!$K2747&lt;=50,"Low",IF(Orders!$K2747&gt;=200000,"High","Medium"))</f>
        <v>Medium</v>
      </c>
    </row>
    <row r="2748" spans="1:12" x14ac:dyDescent="0.35">
      <c r="A2748" s="11">
        <v>8749</v>
      </c>
      <c r="B2748" s="13" t="s">
        <v>5900</v>
      </c>
      <c r="C2748" s="14">
        <v>43863</v>
      </c>
      <c r="D2748" s="14">
        <v>43868</v>
      </c>
      <c r="E2748" s="13" t="s">
        <v>19</v>
      </c>
      <c r="F2748" s="13" t="s">
        <v>63</v>
      </c>
      <c r="G2748" s="15" t="str">
        <f>INDEX(Table12[[#This Row],[State]],MATCH(Orders!F2748,Table12[[#This Row],[Customer ID]],0))</f>
        <v>California</v>
      </c>
      <c r="H2748" s="13" t="s">
        <v>5903</v>
      </c>
      <c r="I2748" s="15">
        <v>2</v>
      </c>
      <c r="J2748" s="13" t="s">
        <v>31</v>
      </c>
      <c r="K2748" s="16">
        <v>253984</v>
      </c>
      <c r="L2748" s="24" t="str">
        <f>IF(Orders!$K2748&lt;=50,"Low",IF(Orders!$K2748&gt;=200000,"High","Medium"))</f>
        <v>High</v>
      </c>
    </row>
    <row r="2749" spans="1:12" x14ac:dyDescent="0.35">
      <c r="A2749" s="12">
        <v>8748</v>
      </c>
      <c r="B2749" s="17" t="s">
        <v>5900</v>
      </c>
      <c r="C2749" s="18">
        <v>43863</v>
      </c>
      <c r="D2749" s="18">
        <v>43868</v>
      </c>
      <c r="E2749" s="17" t="s">
        <v>19</v>
      </c>
      <c r="F2749" s="17" t="s">
        <v>63</v>
      </c>
      <c r="G2749" s="19" t="str">
        <f>INDEX(Table12[[#This Row],[State]],MATCH(Orders!F2749,Table12[[#This Row],[Customer ID]],0))</f>
        <v>California</v>
      </c>
      <c r="H2749" s="17" t="s">
        <v>2179</v>
      </c>
      <c r="I2749" s="19">
        <v>2</v>
      </c>
      <c r="J2749" s="17" t="s">
        <v>31</v>
      </c>
      <c r="K2749" s="10">
        <v>257.95999999999998</v>
      </c>
      <c r="L2749" s="25" t="str">
        <f>IF(Orders!$K2749&lt;=50,"Low",IF(Orders!$K2749&gt;=200000,"High","Medium"))</f>
        <v>Medium</v>
      </c>
    </row>
    <row r="2750" spans="1:12" x14ac:dyDescent="0.35">
      <c r="A2750" s="11">
        <v>5147</v>
      </c>
      <c r="B2750" s="13" t="s">
        <v>5899</v>
      </c>
      <c r="C2750" s="14">
        <v>43863</v>
      </c>
      <c r="D2750" s="14">
        <v>43868</v>
      </c>
      <c r="E2750" s="13" t="s">
        <v>19</v>
      </c>
      <c r="F2750" s="13" t="s">
        <v>1805</v>
      </c>
      <c r="G2750" s="15" t="str">
        <f>INDEX(Table12[[#This Row],[State]],MATCH(Orders!F2750,Table12[[#This Row],[Customer ID]],0))</f>
        <v>California</v>
      </c>
      <c r="H2750" s="13" t="s">
        <v>5466</v>
      </c>
      <c r="I2750" s="15">
        <v>4</v>
      </c>
      <c r="J2750" s="13" t="s">
        <v>70</v>
      </c>
      <c r="K2750" s="16">
        <v>291.8</v>
      </c>
      <c r="L2750" s="24" t="str">
        <f>IF(Orders!$K2750&lt;=50,"Low",IF(Orders!$K2750&gt;=200000,"High","Medium"))</f>
        <v>Medium</v>
      </c>
    </row>
    <row r="2751" spans="1:12" x14ac:dyDescent="0.35">
      <c r="A2751" s="12">
        <v>132</v>
      </c>
      <c r="B2751" s="17" t="s">
        <v>5898</v>
      </c>
      <c r="C2751" s="18">
        <v>43863</v>
      </c>
      <c r="D2751" s="18">
        <v>43866</v>
      </c>
      <c r="E2751" s="17" t="s">
        <v>38</v>
      </c>
      <c r="F2751" s="17" t="s">
        <v>3404</v>
      </c>
      <c r="G2751" s="19" t="str">
        <f>INDEX(Table12[[#This Row],[State]],MATCH(Orders!F2751,Table12[[#This Row],[Customer ID]],0))</f>
        <v>Ohio</v>
      </c>
      <c r="H2751" s="17" t="s">
        <v>1656</v>
      </c>
      <c r="I2751" s="19">
        <v>2</v>
      </c>
      <c r="J2751" s="17" t="s">
        <v>31</v>
      </c>
      <c r="K2751" s="10">
        <v>2109304</v>
      </c>
      <c r="L2751" s="25" t="str">
        <f>IF(Orders!$K2751&lt;=50,"Low",IF(Orders!$K2751&gt;=200000,"High","Medium"))</f>
        <v>High</v>
      </c>
    </row>
    <row r="2752" spans="1:12" x14ac:dyDescent="0.35">
      <c r="A2752" s="11">
        <v>5146</v>
      </c>
      <c r="B2752" s="13" t="s">
        <v>5899</v>
      </c>
      <c r="C2752" s="14">
        <v>43863</v>
      </c>
      <c r="D2752" s="14">
        <v>43868</v>
      </c>
      <c r="E2752" s="13" t="s">
        <v>19</v>
      </c>
      <c r="F2752" s="13" t="s">
        <v>1805</v>
      </c>
      <c r="G2752" s="15" t="str">
        <f>INDEX(Table12[[#This Row],[State]],MATCH(Orders!F2752,Table12[[#This Row],[Customer ID]],0))</f>
        <v>California</v>
      </c>
      <c r="H2752" s="13" t="s">
        <v>5905</v>
      </c>
      <c r="I2752" s="15">
        <v>4</v>
      </c>
      <c r="J2752" s="13" t="s">
        <v>36</v>
      </c>
      <c r="K2752" s="16">
        <v>2178.04</v>
      </c>
      <c r="L2752" s="24" t="str">
        <f>IF(Orders!$K2752&lt;=50,"Low",IF(Orders!$K2752&gt;=200000,"High","Medium"))</f>
        <v>Medium</v>
      </c>
    </row>
    <row r="2753" spans="1:12" x14ac:dyDescent="0.35">
      <c r="A2753" s="12">
        <v>133</v>
      </c>
      <c r="B2753" s="17" t="s">
        <v>5898</v>
      </c>
      <c r="C2753" s="18">
        <v>43863</v>
      </c>
      <c r="D2753" s="18">
        <v>43866</v>
      </c>
      <c r="E2753" s="17" t="s">
        <v>38</v>
      </c>
      <c r="F2753" s="17" t="s">
        <v>3404</v>
      </c>
      <c r="G2753" s="19" t="str">
        <f>INDEX(Table12[[#This Row],[State]],MATCH(Orders!F2753,Table12[[#This Row],[Customer ID]],0))</f>
        <v>Ohio</v>
      </c>
      <c r="H2753" s="17" t="s">
        <v>3742</v>
      </c>
      <c r="I2753" s="19">
        <v>9</v>
      </c>
      <c r="J2753" s="17" t="s">
        <v>36</v>
      </c>
      <c r="K2753" s="10">
        <v>110456</v>
      </c>
      <c r="L2753" s="25" t="str">
        <f>IF(Orders!$K2753&lt;=50,"Low",IF(Orders!$K2753&gt;=200000,"High","Medium"))</f>
        <v>Medium</v>
      </c>
    </row>
    <row r="2754" spans="1:12" x14ac:dyDescent="0.35">
      <c r="A2754" s="11">
        <v>4756</v>
      </c>
      <c r="B2754" s="13" t="s">
        <v>5907</v>
      </c>
      <c r="C2754" s="14">
        <v>43864</v>
      </c>
      <c r="D2754" s="14">
        <v>43869</v>
      </c>
      <c r="E2754" s="13" t="s">
        <v>19</v>
      </c>
      <c r="F2754" s="13" t="s">
        <v>4339</v>
      </c>
      <c r="G2754" s="15" t="str">
        <f>INDEX(Table12[[#This Row],[State]],MATCH(Orders!F2754,Table12[[#This Row],[Customer ID]],0))</f>
        <v>Florida</v>
      </c>
      <c r="H2754" s="13" t="s">
        <v>3896</v>
      </c>
      <c r="I2754" s="15">
        <v>3</v>
      </c>
      <c r="J2754" s="13" t="s">
        <v>70</v>
      </c>
      <c r="K2754" s="16">
        <v>134296</v>
      </c>
      <c r="L2754" s="24" t="str">
        <f>IF(Orders!$K2754&lt;=50,"Low",IF(Orders!$K2754&gt;=200000,"High","Medium"))</f>
        <v>Medium</v>
      </c>
    </row>
    <row r="2755" spans="1:12" x14ac:dyDescent="0.35">
      <c r="A2755" s="12">
        <v>7448</v>
      </c>
      <c r="B2755" s="17" t="s">
        <v>5908</v>
      </c>
      <c r="C2755" s="18">
        <v>43864</v>
      </c>
      <c r="D2755" s="18">
        <v>43868</v>
      </c>
      <c r="E2755" s="17" t="s">
        <v>94</v>
      </c>
      <c r="F2755" s="17" t="s">
        <v>562</v>
      </c>
      <c r="G2755" s="19" t="str">
        <f>INDEX(Table12[[#This Row],[State]],MATCH(Orders!F2755,Table12[[#This Row],[Customer ID]],0))</f>
        <v>Illinois</v>
      </c>
      <c r="H2755" s="17" t="s">
        <v>1643</v>
      </c>
      <c r="I2755" s="19">
        <v>5</v>
      </c>
      <c r="J2755" s="17" t="s">
        <v>31</v>
      </c>
      <c r="K2755" s="10">
        <v>443.4</v>
      </c>
      <c r="L2755" s="25" t="str">
        <f>IF(Orders!$K2755&lt;=50,"Low",IF(Orders!$K2755&gt;=200000,"High","Medium"))</f>
        <v>Medium</v>
      </c>
    </row>
    <row r="2756" spans="1:12" x14ac:dyDescent="0.35">
      <c r="A2756" s="11">
        <v>1321</v>
      </c>
      <c r="B2756" s="13" t="s">
        <v>5909</v>
      </c>
      <c r="C2756" s="14">
        <v>43864</v>
      </c>
      <c r="D2756" s="14">
        <v>43869</v>
      </c>
      <c r="E2756" s="13" t="s">
        <v>19</v>
      </c>
      <c r="F2756" s="13" t="s">
        <v>5594</v>
      </c>
      <c r="G2756" s="15" t="str">
        <f>INDEX(Table12[[#This Row],[State]],MATCH(Orders!F2756,Table12[[#This Row],[Customer ID]],0))</f>
        <v>Ohio</v>
      </c>
      <c r="H2756" s="13" t="s">
        <v>3721</v>
      </c>
      <c r="I2756" s="15">
        <v>3</v>
      </c>
      <c r="J2756" s="13" t="s">
        <v>70</v>
      </c>
      <c r="K2756" s="16">
        <v>936229</v>
      </c>
      <c r="L2756" s="24" t="str">
        <f>IF(Orders!$K2756&lt;=50,"Low",IF(Orders!$K2756&gt;=200000,"High","Medium"))</f>
        <v>High</v>
      </c>
    </row>
    <row r="2757" spans="1:12" x14ac:dyDescent="0.35">
      <c r="A2757" s="12">
        <v>7447</v>
      </c>
      <c r="B2757" s="17" t="s">
        <v>5908</v>
      </c>
      <c r="C2757" s="18">
        <v>43864</v>
      </c>
      <c r="D2757" s="18">
        <v>43868</v>
      </c>
      <c r="E2757" s="17" t="s">
        <v>94</v>
      </c>
      <c r="F2757" s="17" t="s">
        <v>562</v>
      </c>
      <c r="G2757" s="19" t="str">
        <f>INDEX(Table12[[#This Row],[State]],MATCH(Orders!F2757,Table12[[#This Row],[Customer ID]],0))</f>
        <v>Illinois</v>
      </c>
      <c r="H2757" s="17" t="s">
        <v>5910</v>
      </c>
      <c r="I2757" s="19">
        <v>1</v>
      </c>
      <c r="J2757" s="17" t="s">
        <v>70</v>
      </c>
      <c r="K2757" s="10">
        <v>1248.2</v>
      </c>
      <c r="L2757" s="25" t="str">
        <f>IF(Orders!$K2757&lt;=50,"Low",IF(Orders!$K2757&gt;=200000,"High","Medium"))</f>
        <v>Medium</v>
      </c>
    </row>
    <row r="2758" spans="1:12" x14ac:dyDescent="0.35">
      <c r="A2758" s="11">
        <v>1322</v>
      </c>
      <c r="B2758" s="13" t="s">
        <v>5909</v>
      </c>
      <c r="C2758" s="14">
        <v>43864</v>
      </c>
      <c r="D2758" s="14">
        <v>43869</v>
      </c>
      <c r="E2758" s="13" t="s">
        <v>19</v>
      </c>
      <c r="F2758" s="13" t="s">
        <v>5594</v>
      </c>
      <c r="G2758" s="15" t="str">
        <f>INDEX(Table12[[#This Row],[State]],MATCH(Orders!F2758,Table12[[#This Row],[Customer ID]],0))</f>
        <v>Ohio</v>
      </c>
      <c r="H2758" s="13" t="s">
        <v>2014</v>
      </c>
      <c r="I2758" s="15">
        <v>2</v>
      </c>
      <c r="J2758" s="13" t="s">
        <v>36</v>
      </c>
      <c r="K2758" s="16">
        <v>2298552</v>
      </c>
      <c r="L2758" s="24" t="str">
        <f>IF(Orders!$K2758&lt;=50,"Low",IF(Orders!$K2758&gt;=200000,"High","Medium"))</f>
        <v>High</v>
      </c>
    </row>
    <row r="2759" spans="1:12" x14ac:dyDescent="0.35">
      <c r="A2759" s="12">
        <v>4755</v>
      </c>
      <c r="B2759" s="17" t="s">
        <v>5907</v>
      </c>
      <c r="C2759" s="18">
        <v>43864</v>
      </c>
      <c r="D2759" s="18">
        <v>43869</v>
      </c>
      <c r="E2759" s="17" t="s">
        <v>19</v>
      </c>
      <c r="F2759" s="17" t="s">
        <v>4339</v>
      </c>
      <c r="G2759" s="19" t="str">
        <f>INDEX(Table12[[#This Row],[State]],MATCH(Orders!F2759,Table12[[#This Row],[Customer ID]],0))</f>
        <v>Florida</v>
      </c>
      <c r="H2759" s="17" t="s">
        <v>2096</v>
      </c>
      <c r="I2759" s="19">
        <v>2</v>
      </c>
      <c r="J2759" s="17" t="s">
        <v>36</v>
      </c>
      <c r="K2759" s="10">
        <v>118882</v>
      </c>
      <c r="L2759" s="25" t="str">
        <f>IF(Orders!$K2759&lt;=50,"Low",IF(Orders!$K2759&gt;=200000,"High","Medium"))</f>
        <v>Medium</v>
      </c>
    </row>
    <row r="2760" spans="1:12" x14ac:dyDescent="0.35">
      <c r="A2760" s="11">
        <v>7445</v>
      </c>
      <c r="B2760" s="13" t="s">
        <v>5908</v>
      </c>
      <c r="C2760" s="14">
        <v>43864</v>
      </c>
      <c r="D2760" s="14">
        <v>43868</v>
      </c>
      <c r="E2760" s="13" t="s">
        <v>94</v>
      </c>
      <c r="F2760" s="13" t="s">
        <v>562</v>
      </c>
      <c r="G2760" s="15" t="str">
        <f>INDEX(Table12[[#This Row],[State]],MATCH(Orders!F2760,Table12[[#This Row],[Customer ID]],0))</f>
        <v>Illinois</v>
      </c>
      <c r="H2760" s="13" t="s">
        <v>175</v>
      </c>
      <c r="I2760" s="15">
        <v>1</v>
      </c>
      <c r="J2760" s="13" t="s">
        <v>31</v>
      </c>
      <c r="K2760" s="16">
        <v>119184</v>
      </c>
      <c r="L2760" s="24" t="str">
        <f>IF(Orders!$K2760&lt;=50,"Low",IF(Orders!$K2760&gt;=200000,"High","Medium"))</f>
        <v>Medium</v>
      </c>
    </row>
    <row r="2761" spans="1:12" x14ac:dyDescent="0.35">
      <c r="A2761" s="12">
        <v>7446</v>
      </c>
      <c r="B2761" s="17" t="s">
        <v>5908</v>
      </c>
      <c r="C2761" s="18">
        <v>43864</v>
      </c>
      <c r="D2761" s="18">
        <v>43868</v>
      </c>
      <c r="E2761" s="17" t="s">
        <v>94</v>
      </c>
      <c r="F2761" s="17" t="s">
        <v>562</v>
      </c>
      <c r="G2761" s="19" t="str">
        <f>INDEX(Table12[[#This Row],[State]],MATCH(Orders!F2761,Table12[[#This Row],[Customer ID]],0))</f>
        <v>Illinois</v>
      </c>
      <c r="H2761" s="17" t="s">
        <v>229</v>
      </c>
      <c r="I2761" s="19">
        <v>2</v>
      </c>
      <c r="J2761" s="17" t="s">
        <v>70</v>
      </c>
      <c r="K2761" s="10">
        <v>159584</v>
      </c>
      <c r="L2761" s="25" t="str">
        <f>IF(Orders!$K2761&lt;=50,"Low",IF(Orders!$K2761&gt;=200000,"High","Medium"))</f>
        <v>Medium</v>
      </c>
    </row>
    <row r="2762" spans="1:12" x14ac:dyDescent="0.35">
      <c r="A2762" s="11">
        <v>7065</v>
      </c>
      <c r="B2762" s="13" t="s">
        <v>5912</v>
      </c>
      <c r="C2762" s="14">
        <v>43865</v>
      </c>
      <c r="D2762" s="14">
        <v>43870</v>
      </c>
      <c r="E2762" s="13" t="s">
        <v>19</v>
      </c>
      <c r="F2762" s="13" t="s">
        <v>2905</v>
      </c>
      <c r="G2762" s="15" t="str">
        <f>INDEX(Table12[[#This Row],[State]],MATCH(Orders!F2762,Table12[[#This Row],[Customer ID]],0))</f>
        <v>New York</v>
      </c>
      <c r="H2762" s="13" t="s">
        <v>2745</v>
      </c>
      <c r="I2762" s="15">
        <v>3</v>
      </c>
      <c r="J2762" s="13" t="s">
        <v>70</v>
      </c>
      <c r="K2762" s="16">
        <v>138.66999999999999</v>
      </c>
      <c r="L2762" s="24" t="str">
        <f>IF(Orders!$K2762&lt;=50,"Low",IF(Orders!$K2762&gt;=200000,"High","Medium"))</f>
        <v>Medium</v>
      </c>
    </row>
    <row r="2763" spans="1:12" x14ac:dyDescent="0.35">
      <c r="A2763" s="12">
        <v>6568</v>
      </c>
      <c r="B2763" s="17" t="s">
        <v>5913</v>
      </c>
      <c r="C2763" s="18">
        <v>43866</v>
      </c>
      <c r="D2763" s="18">
        <v>43869</v>
      </c>
      <c r="E2763" s="17" t="s">
        <v>94</v>
      </c>
      <c r="F2763" s="17" t="s">
        <v>5247</v>
      </c>
      <c r="G2763" s="19" t="str">
        <f>INDEX(Table12[[#This Row],[State]],MATCH(Orders!F2763,Table12[[#This Row],[Customer ID]],0))</f>
        <v>Texas</v>
      </c>
      <c r="H2763" s="17" t="s">
        <v>5914</v>
      </c>
      <c r="I2763" s="19">
        <v>5</v>
      </c>
      <c r="J2763" s="17" t="s">
        <v>31</v>
      </c>
      <c r="K2763" s="10">
        <v>221.12</v>
      </c>
      <c r="L2763" s="25" t="str">
        <f>IF(Orders!$K2763&lt;=50,"Low",IF(Orders!$K2763&gt;=200000,"High","Medium"))</f>
        <v>Medium</v>
      </c>
    </row>
    <row r="2764" spans="1:12" x14ac:dyDescent="0.35">
      <c r="A2764" s="11">
        <v>6567</v>
      </c>
      <c r="B2764" s="13" t="s">
        <v>5913</v>
      </c>
      <c r="C2764" s="14">
        <v>43866</v>
      </c>
      <c r="D2764" s="14">
        <v>43869</v>
      </c>
      <c r="E2764" s="13" t="s">
        <v>94</v>
      </c>
      <c r="F2764" s="13" t="s">
        <v>5247</v>
      </c>
      <c r="G2764" s="15" t="str">
        <f>INDEX(Table12[[#This Row],[State]],MATCH(Orders!F2764,Table12[[#This Row],[Customer ID]],0))</f>
        <v>Texas</v>
      </c>
      <c r="H2764" s="13" t="s">
        <v>900</v>
      </c>
      <c r="I2764" s="15">
        <v>4</v>
      </c>
      <c r="J2764" s="13" t="s">
        <v>36</v>
      </c>
      <c r="K2764" s="16">
        <v>285992</v>
      </c>
      <c r="L2764" s="24" t="str">
        <f>IF(Orders!$K2764&lt;=50,"Low",IF(Orders!$K2764&gt;=200000,"High","Medium"))</f>
        <v>High</v>
      </c>
    </row>
    <row r="2765" spans="1:12" x14ac:dyDescent="0.35">
      <c r="A2765" s="12">
        <v>6839</v>
      </c>
      <c r="B2765" s="17" t="s">
        <v>5915</v>
      </c>
      <c r="C2765" s="18">
        <v>43866</v>
      </c>
      <c r="D2765" s="18">
        <v>43870</v>
      </c>
      <c r="E2765" s="17" t="s">
        <v>19</v>
      </c>
      <c r="F2765" s="17" t="s">
        <v>1060</v>
      </c>
      <c r="G2765" s="19" t="str">
        <f>INDEX(Table12[[#This Row],[State]],MATCH(Orders!F2765,Table12[[#This Row],[Customer ID]],0))</f>
        <v>California</v>
      </c>
      <c r="H2765" s="17" t="s">
        <v>5916</v>
      </c>
      <c r="I2765" s="19">
        <v>5</v>
      </c>
      <c r="J2765" s="17" t="s">
        <v>70</v>
      </c>
      <c r="K2765" s="10">
        <v>1666.7</v>
      </c>
      <c r="L2765" s="25" t="str">
        <f>IF(Orders!$K2765&lt;=50,"Low",IF(Orders!$K2765&gt;=200000,"High","Medium"))</f>
        <v>Medium</v>
      </c>
    </row>
    <row r="2766" spans="1:12" x14ac:dyDescent="0.35">
      <c r="A2766" s="11">
        <v>6840</v>
      </c>
      <c r="B2766" s="13" t="s">
        <v>5915</v>
      </c>
      <c r="C2766" s="14">
        <v>43866</v>
      </c>
      <c r="D2766" s="14">
        <v>43870</v>
      </c>
      <c r="E2766" s="13" t="s">
        <v>19</v>
      </c>
      <c r="F2766" s="13" t="s">
        <v>1060</v>
      </c>
      <c r="G2766" s="15" t="str">
        <f>INDEX(Table12[[#This Row],[State]],MATCH(Orders!F2766,Table12[[#This Row],[Customer ID]],0))</f>
        <v>California</v>
      </c>
      <c r="H2766" s="13" t="s">
        <v>3868</v>
      </c>
      <c r="I2766" s="15">
        <v>5</v>
      </c>
      <c r="J2766" s="13" t="s">
        <v>31</v>
      </c>
      <c r="K2766" s="16">
        <v>2399.1999999999998</v>
      </c>
      <c r="L2766" s="24" t="str">
        <f>IF(Orders!$K2766&lt;=50,"Low",IF(Orders!$K2766&gt;=200000,"High","Medium"))</f>
        <v>Medium</v>
      </c>
    </row>
    <row r="2767" spans="1:12" x14ac:dyDescent="0.35">
      <c r="A2767" s="12">
        <v>7026</v>
      </c>
      <c r="B2767" s="17" t="s">
        <v>5918</v>
      </c>
      <c r="C2767" s="18">
        <v>43867</v>
      </c>
      <c r="D2767" s="18">
        <v>43873</v>
      </c>
      <c r="E2767" s="17" t="s">
        <v>19</v>
      </c>
      <c r="F2767" s="17" t="s">
        <v>1049</v>
      </c>
      <c r="G2767" s="19" t="str">
        <f>INDEX(Table12[[#This Row],[State]],MATCH(Orders!F2767,Table12[[#This Row],[Customer ID]],0))</f>
        <v>New York</v>
      </c>
      <c r="H2767" s="17" t="s">
        <v>830</v>
      </c>
      <c r="I2767" s="19">
        <v>6</v>
      </c>
      <c r="J2767" s="17" t="s">
        <v>31</v>
      </c>
      <c r="K2767" s="10">
        <v>256.45999999999998</v>
      </c>
      <c r="L2767" s="25" t="str">
        <f>IF(Orders!$K2767&lt;=50,"Low",IF(Orders!$K2767&gt;=200000,"High","Medium"))</f>
        <v>Medium</v>
      </c>
    </row>
    <row r="2768" spans="1:12" x14ac:dyDescent="0.35">
      <c r="A2768" s="11">
        <v>5973</v>
      </c>
      <c r="B2768" s="13" t="s">
        <v>5919</v>
      </c>
      <c r="C2768" s="14">
        <v>43867</v>
      </c>
      <c r="D2768" s="14">
        <v>43872</v>
      </c>
      <c r="E2768" s="13" t="s">
        <v>19</v>
      </c>
      <c r="F2768" s="13" t="s">
        <v>908</v>
      </c>
      <c r="G2768" s="15" t="str">
        <f>INDEX(Table12[[#This Row],[State]],MATCH(Orders!F2768,Table12[[#This Row],[Customer ID]],0))</f>
        <v>New York</v>
      </c>
      <c r="H2768" s="13" t="s">
        <v>2958</v>
      </c>
      <c r="I2768" s="15">
        <v>1</v>
      </c>
      <c r="J2768" s="13" t="s">
        <v>70</v>
      </c>
      <c r="K2768" s="16">
        <v>256784</v>
      </c>
      <c r="L2768" s="24" t="str">
        <f>IF(Orders!$K2768&lt;=50,"Low",IF(Orders!$K2768&gt;=200000,"High","Medium"))</f>
        <v>High</v>
      </c>
    </row>
    <row r="2769" spans="1:12" x14ac:dyDescent="0.35">
      <c r="A2769" s="12">
        <v>2263</v>
      </c>
      <c r="B2769" s="17" t="s">
        <v>5920</v>
      </c>
      <c r="C2769" s="18">
        <v>43867</v>
      </c>
      <c r="D2769" s="18">
        <v>43870</v>
      </c>
      <c r="E2769" s="17" t="s">
        <v>38</v>
      </c>
      <c r="F2769" s="17" t="s">
        <v>1217</v>
      </c>
      <c r="G2769" s="19" t="str">
        <f>INDEX(Table12[[#This Row],[State]],MATCH(Orders!F2769,Table12[[#This Row],[Customer ID]],0))</f>
        <v>Virginia</v>
      </c>
      <c r="H2769" s="17" t="s">
        <v>489</v>
      </c>
      <c r="I2769" s="19">
        <v>3</v>
      </c>
      <c r="J2769" s="17" t="s">
        <v>31</v>
      </c>
      <c r="K2769" s="10">
        <v>371.97</v>
      </c>
      <c r="L2769" s="25" t="str">
        <f>IF(Orders!$K2769&lt;=50,"Low",IF(Orders!$K2769&gt;=200000,"High","Medium"))</f>
        <v>Medium</v>
      </c>
    </row>
    <row r="2770" spans="1:12" x14ac:dyDescent="0.35">
      <c r="A2770" s="11">
        <v>7355</v>
      </c>
      <c r="B2770" s="13" t="s">
        <v>5921</v>
      </c>
      <c r="C2770" s="14">
        <v>43867</v>
      </c>
      <c r="D2770" s="14">
        <v>43874</v>
      </c>
      <c r="E2770" s="13" t="s">
        <v>19</v>
      </c>
      <c r="F2770" s="13" t="s">
        <v>2834</v>
      </c>
      <c r="G2770" s="15" t="str">
        <f>INDEX(Table12[[#This Row],[State]],MATCH(Orders!F2770,Table12[[#This Row],[Customer ID]],0))</f>
        <v>California</v>
      </c>
      <c r="H2770" s="13" t="s">
        <v>4492</v>
      </c>
      <c r="I2770" s="15">
        <v>5</v>
      </c>
      <c r="J2770" s="13" t="s">
        <v>70</v>
      </c>
      <c r="K2770" s="16">
        <v>135.9</v>
      </c>
      <c r="L2770" s="24" t="str">
        <f>IF(Orders!$K2770&lt;=50,"Low",IF(Orders!$K2770&gt;=200000,"High","Medium"))</f>
        <v>Medium</v>
      </c>
    </row>
    <row r="2771" spans="1:12" x14ac:dyDescent="0.35">
      <c r="A2771" s="12">
        <v>7027</v>
      </c>
      <c r="B2771" s="17" t="s">
        <v>5918</v>
      </c>
      <c r="C2771" s="18">
        <v>43867</v>
      </c>
      <c r="D2771" s="18">
        <v>43873</v>
      </c>
      <c r="E2771" s="17" t="s">
        <v>19</v>
      </c>
      <c r="F2771" s="17" t="s">
        <v>1049</v>
      </c>
      <c r="G2771" s="19" t="str">
        <f>INDEX(Table12[[#This Row],[State]],MATCH(Orders!F2771,Table12[[#This Row],[Customer ID]],0))</f>
        <v>New York</v>
      </c>
      <c r="H2771" s="17" t="s">
        <v>2134</v>
      </c>
      <c r="I2771" s="19">
        <v>4</v>
      </c>
      <c r="J2771" s="17" t="s">
        <v>31</v>
      </c>
      <c r="K2771" s="10">
        <v>134.24</v>
      </c>
      <c r="L2771" s="25" t="str">
        <f>IF(Orders!$K2771&lt;=50,"Low",IF(Orders!$K2771&gt;=200000,"High","Medium"))</f>
        <v>Medium</v>
      </c>
    </row>
    <row r="2772" spans="1:12" x14ac:dyDescent="0.35">
      <c r="A2772" s="11">
        <v>3085</v>
      </c>
      <c r="B2772" s="13" t="s">
        <v>5922</v>
      </c>
      <c r="C2772" s="14">
        <v>43870</v>
      </c>
      <c r="D2772" s="14">
        <v>43875</v>
      </c>
      <c r="E2772" s="13" t="s">
        <v>19</v>
      </c>
      <c r="F2772" s="13" t="s">
        <v>3704</v>
      </c>
      <c r="G2772" s="15" t="str">
        <f>INDEX(Table12[[#This Row],[State]],MATCH(Orders!F2772,Table12[[#This Row],[Customer ID]],0))</f>
        <v>Texas</v>
      </c>
      <c r="H2772" s="13" t="s">
        <v>1546</v>
      </c>
      <c r="I2772" s="15">
        <v>4</v>
      </c>
      <c r="J2772" s="13" t="s">
        <v>31</v>
      </c>
      <c r="K2772" s="16">
        <v>290784</v>
      </c>
      <c r="L2772" s="24" t="str">
        <f>IF(Orders!$K2772&lt;=50,"Low",IF(Orders!$K2772&gt;=200000,"High","Medium"))</f>
        <v>High</v>
      </c>
    </row>
    <row r="2773" spans="1:12" x14ac:dyDescent="0.35">
      <c r="A2773" s="12">
        <v>7246</v>
      </c>
      <c r="B2773" s="17" t="s">
        <v>5923</v>
      </c>
      <c r="C2773" s="18">
        <v>43870</v>
      </c>
      <c r="D2773" s="18">
        <v>43874</v>
      </c>
      <c r="E2773" s="17" t="s">
        <v>19</v>
      </c>
      <c r="F2773" s="17" t="s">
        <v>5924</v>
      </c>
      <c r="G2773" s="19" t="str">
        <f>INDEX(Table12[[#This Row],[State]],MATCH(Orders!F2773,Table12[[#This Row],[Customer ID]],0))</f>
        <v>California</v>
      </c>
      <c r="H2773" s="17" t="s">
        <v>4280</v>
      </c>
      <c r="I2773" s="19">
        <v>5</v>
      </c>
      <c r="J2773" s="17" t="s">
        <v>36</v>
      </c>
      <c r="K2773" s="10">
        <v>403.9</v>
      </c>
      <c r="L2773" s="25" t="str">
        <f>IF(Orders!$K2773&lt;=50,"Low",IF(Orders!$K2773&gt;=200000,"High","Medium"))</f>
        <v>Medium</v>
      </c>
    </row>
    <row r="2774" spans="1:12" x14ac:dyDescent="0.35">
      <c r="A2774" s="11">
        <v>3086</v>
      </c>
      <c r="B2774" s="13" t="s">
        <v>5922</v>
      </c>
      <c r="C2774" s="14">
        <v>43870</v>
      </c>
      <c r="D2774" s="14">
        <v>43875</v>
      </c>
      <c r="E2774" s="13" t="s">
        <v>19</v>
      </c>
      <c r="F2774" s="13" t="s">
        <v>3704</v>
      </c>
      <c r="G2774" s="15" t="str">
        <f>INDEX(Table12[[#This Row],[State]],MATCH(Orders!F2774,Table12[[#This Row],[Customer ID]],0))</f>
        <v>Texas</v>
      </c>
      <c r="H2774" s="13" t="s">
        <v>2560</v>
      </c>
      <c r="I2774" s="15">
        <v>2</v>
      </c>
      <c r="J2774" s="13" t="s">
        <v>31</v>
      </c>
      <c r="K2774" s="16">
        <v>2154984</v>
      </c>
      <c r="L2774" s="24" t="str">
        <f>IF(Orders!$K2774&lt;=50,"Low",IF(Orders!$K2774&gt;=200000,"High","Medium"))</f>
        <v>High</v>
      </c>
    </row>
    <row r="2775" spans="1:12" x14ac:dyDescent="0.35">
      <c r="A2775" s="12">
        <v>3087</v>
      </c>
      <c r="B2775" s="17" t="s">
        <v>5922</v>
      </c>
      <c r="C2775" s="18">
        <v>43870</v>
      </c>
      <c r="D2775" s="18">
        <v>43875</v>
      </c>
      <c r="E2775" s="17" t="s">
        <v>19</v>
      </c>
      <c r="F2775" s="17" t="s">
        <v>3704</v>
      </c>
      <c r="G2775" s="19" t="str">
        <f>INDEX(Table12[[#This Row],[State]],MATCH(Orders!F2775,Table12[[#This Row],[Customer ID]],0))</f>
        <v>Texas</v>
      </c>
      <c r="H2775" s="17" t="s">
        <v>1576</v>
      </c>
      <c r="I2775" s="19">
        <v>2</v>
      </c>
      <c r="J2775" s="17" t="s">
        <v>31</v>
      </c>
      <c r="K2775" s="10">
        <v>122984</v>
      </c>
      <c r="L2775" s="25" t="str">
        <f>IF(Orders!$K2775&lt;=50,"Low",IF(Orders!$K2775&gt;=200000,"High","Medium"))</f>
        <v>Medium</v>
      </c>
    </row>
    <row r="2776" spans="1:12" x14ac:dyDescent="0.35">
      <c r="A2776" s="11">
        <v>5961</v>
      </c>
      <c r="B2776" s="13" t="s">
        <v>5926</v>
      </c>
      <c r="C2776" s="14">
        <v>43870</v>
      </c>
      <c r="D2776" s="14">
        <v>43875</v>
      </c>
      <c r="E2776" s="13" t="s">
        <v>94</v>
      </c>
      <c r="F2776" s="13" t="s">
        <v>3874</v>
      </c>
      <c r="G2776" s="15" t="str">
        <f>INDEX(Table12[[#This Row],[State]],MATCH(Orders!F2776,Table12[[#This Row],[Customer ID]],0))</f>
        <v>California</v>
      </c>
      <c r="H2776" s="13" t="s">
        <v>5662</v>
      </c>
      <c r="I2776" s="15">
        <v>4</v>
      </c>
      <c r="J2776" s="13" t="s">
        <v>36</v>
      </c>
      <c r="K2776" s="16">
        <v>96.12</v>
      </c>
      <c r="L2776" s="24" t="str">
        <f>IF(Orders!$K2776&lt;=50,"Low",IF(Orders!$K2776&gt;=200000,"High","Medium"))</f>
        <v>Medium</v>
      </c>
    </row>
    <row r="2777" spans="1:12" x14ac:dyDescent="0.35">
      <c r="A2777" s="12">
        <v>3088</v>
      </c>
      <c r="B2777" s="17" t="s">
        <v>5922</v>
      </c>
      <c r="C2777" s="18">
        <v>43870</v>
      </c>
      <c r="D2777" s="18">
        <v>43875</v>
      </c>
      <c r="E2777" s="17" t="s">
        <v>19</v>
      </c>
      <c r="F2777" s="17" t="s">
        <v>3704</v>
      </c>
      <c r="G2777" s="19" t="str">
        <f>INDEX(Table12[[#This Row],[State]],MATCH(Orders!F2777,Table12[[#This Row],[Customer ID]],0))</f>
        <v>Texas</v>
      </c>
      <c r="H2777" s="17" t="s">
        <v>4906</v>
      </c>
      <c r="I2777" s="19">
        <v>2</v>
      </c>
      <c r="J2777" s="17" t="s">
        <v>36</v>
      </c>
      <c r="K2777" s="10">
        <v>132992</v>
      </c>
      <c r="L2777" s="25" t="str">
        <f>IF(Orders!$K2777&lt;=50,"Low",IF(Orders!$K2777&gt;=200000,"High","Medium"))</f>
        <v>Medium</v>
      </c>
    </row>
    <row r="2778" spans="1:12" x14ac:dyDescent="0.35">
      <c r="A2778" s="11">
        <v>1535</v>
      </c>
      <c r="B2778" s="13" t="s">
        <v>5927</v>
      </c>
      <c r="C2778" s="14">
        <v>43871</v>
      </c>
      <c r="D2778" s="14">
        <v>43875</v>
      </c>
      <c r="E2778" s="13" t="s">
        <v>19</v>
      </c>
      <c r="F2778" s="13" t="s">
        <v>5389</v>
      </c>
      <c r="G2778" s="15" t="str">
        <f>INDEX(Table12[[#This Row],[State]],MATCH(Orders!F2778,Table12[[#This Row],[Customer ID]],0))</f>
        <v>California</v>
      </c>
      <c r="H2778" s="13" t="s">
        <v>489</v>
      </c>
      <c r="I2778" s="15">
        <v>2</v>
      </c>
      <c r="J2778" s="13" t="s">
        <v>70</v>
      </c>
      <c r="K2778" s="16">
        <v>226983</v>
      </c>
      <c r="L2778" s="24" t="str">
        <f>IF(Orders!$K2778&lt;=50,"Low",IF(Orders!$K2778&gt;=200000,"High","Medium"))</f>
        <v>High</v>
      </c>
    </row>
    <row r="2779" spans="1:12" x14ac:dyDescent="0.35">
      <c r="A2779" s="12">
        <v>2368</v>
      </c>
      <c r="B2779" s="17" t="s">
        <v>5928</v>
      </c>
      <c r="C2779" s="18">
        <v>43871</v>
      </c>
      <c r="D2779" s="18">
        <v>43874</v>
      </c>
      <c r="E2779" s="17" t="s">
        <v>38</v>
      </c>
      <c r="F2779" s="17" t="s">
        <v>2099</v>
      </c>
      <c r="G2779" s="19" t="str">
        <f>INDEX(Table12[[#This Row],[State]],MATCH(Orders!F2779,Table12[[#This Row],[Customer ID]],0))</f>
        <v>Maryland</v>
      </c>
      <c r="H2779" s="17" t="s">
        <v>5339</v>
      </c>
      <c r="I2779" s="19">
        <v>4</v>
      </c>
      <c r="J2779" s="17" t="s">
        <v>70</v>
      </c>
      <c r="K2779" s="10">
        <v>1958.12</v>
      </c>
      <c r="L2779" s="25" t="str">
        <f>IF(Orders!$K2779&lt;=50,"Low",IF(Orders!$K2779&gt;=200000,"High","Medium"))</f>
        <v>Medium</v>
      </c>
    </row>
    <row r="2780" spans="1:12" x14ac:dyDescent="0.35">
      <c r="A2780" s="11">
        <v>3147</v>
      </c>
      <c r="B2780" s="13" t="s">
        <v>5929</v>
      </c>
      <c r="C2780" s="14">
        <v>43872</v>
      </c>
      <c r="D2780" s="14">
        <v>43874</v>
      </c>
      <c r="E2780" s="13" t="s">
        <v>94</v>
      </c>
      <c r="F2780" s="13" t="s">
        <v>5930</v>
      </c>
      <c r="G2780" s="15" t="str">
        <f>INDEX(Table12[[#This Row],[State]],MATCH(Orders!F2780,Table12[[#This Row],[Customer ID]],0))</f>
        <v>Washington</v>
      </c>
      <c r="H2780" s="13" t="s">
        <v>103</v>
      </c>
      <c r="I2780" s="15">
        <v>3</v>
      </c>
      <c r="J2780" s="13" t="s">
        <v>36</v>
      </c>
      <c r="K2780" s="16">
        <v>126776</v>
      </c>
      <c r="L2780" s="24" t="str">
        <f>IF(Orders!$K2780&lt;=50,"Low",IF(Orders!$K2780&gt;=200000,"High","Medium"))</f>
        <v>Medium</v>
      </c>
    </row>
    <row r="2781" spans="1:12" x14ac:dyDescent="0.35">
      <c r="A2781" s="12">
        <v>9239</v>
      </c>
      <c r="B2781" s="17" t="s">
        <v>5932</v>
      </c>
      <c r="C2781" s="18">
        <v>43872</v>
      </c>
      <c r="D2781" s="18">
        <v>43875</v>
      </c>
      <c r="E2781" s="17" t="s">
        <v>38</v>
      </c>
      <c r="F2781" s="17" t="s">
        <v>4152</v>
      </c>
      <c r="G2781" s="19" t="str">
        <f>INDEX(Table12[[#This Row],[State]],MATCH(Orders!F2781,Table12[[#This Row],[Customer ID]],0))</f>
        <v>Ohio</v>
      </c>
      <c r="H2781" s="17" t="s">
        <v>452</v>
      </c>
      <c r="I2781" s="19">
        <v>2</v>
      </c>
      <c r="J2781" s="17" t="s">
        <v>70</v>
      </c>
      <c r="K2781" s="10">
        <v>164568</v>
      </c>
      <c r="L2781" s="25" t="str">
        <f>IF(Orders!$K2781&lt;=50,"Low",IF(Orders!$K2781&gt;=200000,"High","Medium"))</f>
        <v>Medium</v>
      </c>
    </row>
    <row r="2782" spans="1:12" x14ac:dyDescent="0.35">
      <c r="A2782" s="11">
        <v>1520</v>
      </c>
      <c r="B2782" s="13" t="s">
        <v>5933</v>
      </c>
      <c r="C2782" s="14">
        <v>43872</v>
      </c>
      <c r="D2782" s="14">
        <v>43875</v>
      </c>
      <c r="E2782" s="13" t="s">
        <v>94</v>
      </c>
      <c r="F2782" s="13" t="s">
        <v>4612</v>
      </c>
      <c r="G2782" s="15" t="str">
        <f>INDEX(Table12[[#This Row],[State]],MATCH(Orders!F2782,Table12[[#This Row],[Customer ID]],0))</f>
        <v>California</v>
      </c>
      <c r="H2782" s="13" t="s">
        <v>5520</v>
      </c>
      <c r="I2782" s="15">
        <v>7</v>
      </c>
      <c r="J2782" s="13" t="s">
        <v>70</v>
      </c>
      <c r="K2782" s="16">
        <v>840336</v>
      </c>
      <c r="L2782" s="24" t="str">
        <f>IF(Orders!$K2782&lt;=50,"Low",IF(Orders!$K2782&gt;=200000,"High","Medium"))</f>
        <v>High</v>
      </c>
    </row>
    <row r="2783" spans="1:12" x14ac:dyDescent="0.35">
      <c r="A2783" s="12">
        <v>8483</v>
      </c>
      <c r="B2783" s="17" t="s">
        <v>5934</v>
      </c>
      <c r="C2783" s="18">
        <v>43872</v>
      </c>
      <c r="D2783" s="18">
        <v>43876</v>
      </c>
      <c r="E2783" s="17" t="s">
        <v>19</v>
      </c>
      <c r="F2783" s="17" t="s">
        <v>3631</v>
      </c>
      <c r="G2783" s="19" t="str">
        <f>INDEX(Table12[[#This Row],[State]],MATCH(Orders!F2783,Table12[[#This Row],[Customer ID]],0))</f>
        <v>New York</v>
      </c>
      <c r="H2783" s="17" t="s">
        <v>1305</v>
      </c>
      <c r="I2783" s="19">
        <v>2</v>
      </c>
      <c r="J2783" s="17" t="s">
        <v>70</v>
      </c>
      <c r="K2783" s="10">
        <v>936.7</v>
      </c>
      <c r="L2783" s="25" t="str">
        <f>IF(Orders!$K2783&lt;=50,"Low",IF(Orders!$K2783&gt;=200000,"High","Medium"))</f>
        <v>Medium</v>
      </c>
    </row>
    <row r="2784" spans="1:12" x14ac:dyDescent="0.35">
      <c r="A2784" s="11">
        <v>3146</v>
      </c>
      <c r="B2784" s="13" t="s">
        <v>5929</v>
      </c>
      <c r="C2784" s="14">
        <v>43872</v>
      </c>
      <c r="D2784" s="14">
        <v>43874</v>
      </c>
      <c r="E2784" s="13" t="s">
        <v>94</v>
      </c>
      <c r="F2784" s="13" t="s">
        <v>5930</v>
      </c>
      <c r="G2784" s="15" t="str">
        <f>INDEX(Table12[[#This Row],[State]],MATCH(Orders!F2784,Table12[[#This Row],[Customer ID]],0))</f>
        <v>Washington</v>
      </c>
      <c r="H2784" s="13" t="s">
        <v>4969</v>
      </c>
      <c r="I2784" s="15">
        <v>4</v>
      </c>
      <c r="J2784" s="13" t="s">
        <v>31</v>
      </c>
      <c r="K2784" s="16">
        <v>986136</v>
      </c>
      <c r="L2784" s="24" t="str">
        <f>IF(Orders!$K2784&lt;=50,"Low",IF(Orders!$K2784&gt;=200000,"High","Medium"))</f>
        <v>High</v>
      </c>
    </row>
    <row r="2785" spans="1:12" x14ac:dyDescent="0.35">
      <c r="A2785" s="12">
        <v>9633</v>
      </c>
      <c r="B2785" s="17" t="s">
        <v>5935</v>
      </c>
      <c r="C2785" s="18">
        <v>43874</v>
      </c>
      <c r="D2785" s="18">
        <v>43878</v>
      </c>
      <c r="E2785" s="17" t="s">
        <v>19</v>
      </c>
      <c r="F2785" s="17" t="s">
        <v>5209</v>
      </c>
      <c r="G2785" s="19" t="str">
        <f>INDEX(Table12[[#This Row],[State]],MATCH(Orders!F2785,Table12[[#This Row],[Customer ID]],0))</f>
        <v>Minnesota</v>
      </c>
      <c r="H2785" s="17" t="s">
        <v>5936</v>
      </c>
      <c r="I2785" s="19">
        <v>8</v>
      </c>
      <c r="J2785" s="17" t="s">
        <v>36</v>
      </c>
      <c r="K2785" s="10">
        <v>116.64</v>
      </c>
      <c r="L2785" s="25" t="str">
        <f>IF(Orders!$K2785&lt;=50,"Low",IF(Orders!$K2785&gt;=200000,"High","Medium"))</f>
        <v>Medium</v>
      </c>
    </row>
    <row r="2786" spans="1:12" x14ac:dyDescent="0.35">
      <c r="A2786" s="11">
        <v>2732</v>
      </c>
      <c r="B2786" s="13" t="s">
        <v>5938</v>
      </c>
      <c r="C2786" s="14">
        <v>43874</v>
      </c>
      <c r="D2786" s="14">
        <v>43880</v>
      </c>
      <c r="E2786" s="13" t="s">
        <v>19</v>
      </c>
      <c r="F2786" s="13" t="s">
        <v>5939</v>
      </c>
      <c r="G2786" s="15" t="str">
        <f>INDEX(Table12[[#This Row],[State]],MATCH(Orders!F2786,Table12[[#This Row],[Customer ID]],0))</f>
        <v>Washington</v>
      </c>
      <c r="H2786" s="13" t="s">
        <v>242</v>
      </c>
      <c r="I2786" s="15">
        <v>1</v>
      </c>
      <c r="J2786" s="13" t="s">
        <v>36</v>
      </c>
      <c r="K2786" s="16">
        <v>120.53</v>
      </c>
      <c r="L2786" s="24" t="str">
        <f>IF(Orders!$K2786&lt;=50,"Low",IF(Orders!$K2786&gt;=200000,"High","Medium"))</f>
        <v>Medium</v>
      </c>
    </row>
    <row r="2787" spans="1:12" x14ac:dyDescent="0.35">
      <c r="A2787" s="12">
        <v>2731</v>
      </c>
      <c r="B2787" s="17" t="s">
        <v>5938</v>
      </c>
      <c r="C2787" s="18">
        <v>43874</v>
      </c>
      <c r="D2787" s="18">
        <v>43880</v>
      </c>
      <c r="E2787" s="17" t="s">
        <v>19</v>
      </c>
      <c r="F2787" s="17" t="s">
        <v>5939</v>
      </c>
      <c r="G2787" s="19" t="str">
        <f>INDEX(Table12[[#This Row],[State]],MATCH(Orders!F2787,Table12[[#This Row],[Customer ID]],0))</f>
        <v>Washington</v>
      </c>
      <c r="H2787" s="17" t="s">
        <v>4647</v>
      </c>
      <c r="I2787" s="19">
        <v>4</v>
      </c>
      <c r="J2787" s="17" t="s">
        <v>31</v>
      </c>
      <c r="K2787" s="10">
        <v>835.96</v>
      </c>
      <c r="L2787" s="25" t="str">
        <f>IF(Orders!$K2787&lt;=50,"Low",IF(Orders!$K2787&gt;=200000,"High","Medium"))</f>
        <v>Medium</v>
      </c>
    </row>
    <row r="2788" spans="1:12" x14ac:dyDescent="0.35">
      <c r="A2788" s="11">
        <v>2730</v>
      </c>
      <c r="B2788" s="13" t="s">
        <v>5938</v>
      </c>
      <c r="C2788" s="14">
        <v>43874</v>
      </c>
      <c r="D2788" s="14">
        <v>43880</v>
      </c>
      <c r="E2788" s="13" t="s">
        <v>19</v>
      </c>
      <c r="F2788" s="13" t="s">
        <v>5939</v>
      </c>
      <c r="G2788" s="15" t="str">
        <f>INDEX(Table12[[#This Row],[State]],MATCH(Orders!F2788,Table12[[#This Row],[Customer ID]],0))</f>
        <v>Washington</v>
      </c>
      <c r="H2788" s="13" t="s">
        <v>2831</v>
      </c>
      <c r="I2788" s="15">
        <v>3</v>
      </c>
      <c r="J2788" s="13" t="s">
        <v>70</v>
      </c>
      <c r="K2788" s="16">
        <v>919.63</v>
      </c>
      <c r="L2788" s="24" t="str">
        <f>IF(Orders!$K2788&lt;=50,"Low",IF(Orders!$K2788&gt;=200000,"High","Medium"))</f>
        <v>Medium</v>
      </c>
    </row>
    <row r="2789" spans="1:12" x14ac:dyDescent="0.35">
      <c r="A2789" s="12">
        <v>7119</v>
      </c>
      <c r="B2789" s="17" t="s">
        <v>5941</v>
      </c>
      <c r="C2789" s="18">
        <v>43874</v>
      </c>
      <c r="D2789" s="18">
        <v>43878</v>
      </c>
      <c r="E2789" s="17" t="s">
        <v>19</v>
      </c>
      <c r="F2789" s="17" t="s">
        <v>3151</v>
      </c>
      <c r="G2789" s="19" t="str">
        <f>INDEX(Table12[[#This Row],[State]],MATCH(Orders!F2789,Table12[[#This Row],[Customer ID]],0))</f>
        <v>New York</v>
      </c>
      <c r="H2789" s="17" t="s">
        <v>5942</v>
      </c>
      <c r="I2789" s="19">
        <v>3</v>
      </c>
      <c r="J2789" s="17" t="s">
        <v>36</v>
      </c>
      <c r="K2789" s="10">
        <v>96.94</v>
      </c>
      <c r="L2789" s="25" t="str">
        <f>IF(Orders!$K2789&lt;=50,"Low",IF(Orders!$K2789&gt;=200000,"High","Medium"))</f>
        <v>Medium</v>
      </c>
    </row>
    <row r="2790" spans="1:12" x14ac:dyDescent="0.35">
      <c r="A2790" s="11">
        <v>5599</v>
      </c>
      <c r="B2790" s="13" t="s">
        <v>5944</v>
      </c>
      <c r="C2790" s="14">
        <v>43874</v>
      </c>
      <c r="D2790" s="14">
        <v>43881</v>
      </c>
      <c r="E2790" s="13" t="s">
        <v>19</v>
      </c>
      <c r="F2790" s="13" t="s">
        <v>2282</v>
      </c>
      <c r="G2790" s="15" t="str">
        <f>INDEX(Table12[[#This Row],[State]],MATCH(Orders!F2790,Table12[[#This Row],[Customer ID]],0))</f>
        <v>Maryland</v>
      </c>
      <c r="H2790" s="13" t="s">
        <v>1725</v>
      </c>
      <c r="I2790" s="15">
        <v>3</v>
      </c>
      <c r="J2790" s="13" t="s">
        <v>31</v>
      </c>
      <c r="K2790" s="16">
        <v>117.71</v>
      </c>
      <c r="L2790" s="24" t="str">
        <f>IF(Orders!$K2790&lt;=50,"Low",IF(Orders!$K2790&gt;=200000,"High","Medium"))</f>
        <v>Medium</v>
      </c>
    </row>
    <row r="2791" spans="1:12" x14ac:dyDescent="0.35">
      <c r="A2791" s="12">
        <v>5598</v>
      </c>
      <c r="B2791" s="17" t="s">
        <v>5944</v>
      </c>
      <c r="C2791" s="18">
        <v>43874</v>
      </c>
      <c r="D2791" s="18">
        <v>43881</v>
      </c>
      <c r="E2791" s="17" t="s">
        <v>19</v>
      </c>
      <c r="F2791" s="17" t="s">
        <v>2282</v>
      </c>
      <c r="G2791" s="19" t="str">
        <f>INDEX(Table12[[#This Row],[State]],MATCH(Orders!F2791,Table12[[#This Row],[Customer ID]],0))</f>
        <v>Maryland</v>
      </c>
      <c r="H2791" s="17" t="s">
        <v>3245</v>
      </c>
      <c r="I2791" s="19">
        <v>3</v>
      </c>
      <c r="J2791" s="17" t="s">
        <v>70</v>
      </c>
      <c r="K2791" s="10">
        <v>144.02000000000001</v>
      </c>
      <c r="L2791" s="25" t="str">
        <f>IF(Orders!$K2791&lt;=50,"Low",IF(Orders!$K2791&gt;=200000,"High","Medium"))</f>
        <v>Medium</v>
      </c>
    </row>
    <row r="2792" spans="1:12" x14ac:dyDescent="0.35">
      <c r="A2792" s="11">
        <v>6313</v>
      </c>
      <c r="B2792" s="13" t="s">
        <v>5945</v>
      </c>
      <c r="C2792" s="14">
        <v>43877</v>
      </c>
      <c r="D2792" s="14">
        <v>43882</v>
      </c>
      <c r="E2792" s="13" t="s">
        <v>19</v>
      </c>
      <c r="F2792" s="13" t="s">
        <v>5946</v>
      </c>
      <c r="G2792" s="15" t="str">
        <f>INDEX(Table12[[#This Row],[State]],MATCH(Orders!F2792,Table12[[#This Row],[Customer ID]],0))</f>
        <v>Connecticut</v>
      </c>
      <c r="H2792" s="13" t="s">
        <v>1479</v>
      </c>
      <c r="I2792" s="15">
        <v>3</v>
      </c>
      <c r="J2792" s="13" t="s">
        <v>36</v>
      </c>
      <c r="K2792" s="16">
        <v>612.51</v>
      </c>
      <c r="L2792" s="24" t="str">
        <f>IF(Orders!$K2792&lt;=50,"Low",IF(Orders!$K2792&gt;=200000,"High","Medium"))</f>
        <v>Medium</v>
      </c>
    </row>
    <row r="2793" spans="1:12" x14ac:dyDescent="0.35">
      <c r="A2793" s="12">
        <v>8674</v>
      </c>
      <c r="B2793" s="17" t="s">
        <v>5948</v>
      </c>
      <c r="C2793" s="18">
        <v>43877</v>
      </c>
      <c r="D2793" s="18">
        <v>43882</v>
      </c>
      <c r="E2793" s="17" t="s">
        <v>19</v>
      </c>
      <c r="F2793" s="17" t="s">
        <v>3167</v>
      </c>
      <c r="G2793" s="19" t="str">
        <f>INDEX(Table12[[#This Row],[State]],MATCH(Orders!F2793,Table12[[#This Row],[Customer ID]],0))</f>
        <v>Illinois</v>
      </c>
      <c r="H2793" s="17" t="s">
        <v>4426</v>
      </c>
      <c r="I2793" s="19">
        <v>3</v>
      </c>
      <c r="J2793" s="17" t="s">
        <v>31</v>
      </c>
      <c r="K2793" s="10">
        <v>631558</v>
      </c>
      <c r="L2793" s="25" t="str">
        <f>IF(Orders!$K2793&lt;=50,"Low",IF(Orders!$K2793&gt;=200000,"High","Medium"))</f>
        <v>High</v>
      </c>
    </row>
    <row r="2794" spans="1:12" x14ac:dyDescent="0.35">
      <c r="A2794" s="11">
        <v>6314</v>
      </c>
      <c r="B2794" s="13" t="s">
        <v>5945</v>
      </c>
      <c r="C2794" s="14">
        <v>43877</v>
      </c>
      <c r="D2794" s="14">
        <v>43882</v>
      </c>
      <c r="E2794" s="13" t="s">
        <v>19</v>
      </c>
      <c r="F2794" s="13" t="s">
        <v>5946</v>
      </c>
      <c r="G2794" s="15" t="str">
        <f>INDEX(Table12[[#This Row],[State]],MATCH(Orders!F2794,Table12[[#This Row],[Customer ID]],0))</f>
        <v>Connecticut</v>
      </c>
      <c r="H2794" s="13" t="s">
        <v>3967</v>
      </c>
      <c r="I2794" s="15">
        <v>1</v>
      </c>
      <c r="J2794" s="13" t="s">
        <v>31</v>
      </c>
      <c r="K2794" s="16">
        <v>850.99</v>
      </c>
      <c r="L2794" s="24" t="str">
        <f>IF(Orders!$K2794&lt;=50,"Low",IF(Orders!$K2794&gt;=200000,"High","Medium"))</f>
        <v>Medium</v>
      </c>
    </row>
    <row r="2795" spans="1:12" x14ac:dyDescent="0.35">
      <c r="A2795" s="12">
        <v>8677</v>
      </c>
      <c r="B2795" s="17" t="s">
        <v>5948</v>
      </c>
      <c r="C2795" s="18">
        <v>43877</v>
      </c>
      <c r="D2795" s="18">
        <v>43882</v>
      </c>
      <c r="E2795" s="17" t="s">
        <v>19</v>
      </c>
      <c r="F2795" s="17" t="s">
        <v>3167</v>
      </c>
      <c r="G2795" s="19" t="str">
        <f>INDEX(Table12[[#This Row],[State]],MATCH(Orders!F2795,Table12[[#This Row],[Customer ID]],0))</f>
        <v>Illinois</v>
      </c>
      <c r="H2795" s="17" t="s">
        <v>116</v>
      </c>
      <c r="I2795" s="19">
        <v>1</v>
      </c>
      <c r="J2795" s="17" t="s">
        <v>70</v>
      </c>
      <c r="K2795" s="10">
        <v>110692</v>
      </c>
      <c r="L2795" s="25" t="str">
        <f>IF(Orders!$K2795&lt;=50,"Low",IF(Orders!$K2795&gt;=200000,"High","Medium"))</f>
        <v>Medium</v>
      </c>
    </row>
    <row r="2796" spans="1:12" x14ac:dyDescent="0.35">
      <c r="A2796" s="11">
        <v>8673</v>
      </c>
      <c r="B2796" s="13" t="s">
        <v>5948</v>
      </c>
      <c r="C2796" s="14">
        <v>43877</v>
      </c>
      <c r="D2796" s="14">
        <v>43882</v>
      </c>
      <c r="E2796" s="13" t="s">
        <v>19</v>
      </c>
      <c r="F2796" s="13" t="s">
        <v>3167</v>
      </c>
      <c r="G2796" s="15" t="str">
        <f>INDEX(Table12[[#This Row],[State]],MATCH(Orders!F2796,Table12[[#This Row],[Customer ID]],0))</f>
        <v>Illinois</v>
      </c>
      <c r="H2796" s="13" t="s">
        <v>5949</v>
      </c>
      <c r="I2796" s="15">
        <v>2</v>
      </c>
      <c r="J2796" s="13" t="s">
        <v>36</v>
      </c>
      <c r="K2796" s="16">
        <v>94368</v>
      </c>
      <c r="L2796" s="24" t="str">
        <f>IF(Orders!$K2796&lt;=50,"Low",IF(Orders!$K2796&gt;=200000,"High","Medium"))</f>
        <v>Medium</v>
      </c>
    </row>
    <row r="2797" spans="1:12" x14ac:dyDescent="0.35">
      <c r="A2797" s="12">
        <v>8676</v>
      </c>
      <c r="B2797" s="17" t="s">
        <v>5948</v>
      </c>
      <c r="C2797" s="18">
        <v>43877</v>
      </c>
      <c r="D2797" s="18">
        <v>43882</v>
      </c>
      <c r="E2797" s="17" t="s">
        <v>19</v>
      </c>
      <c r="F2797" s="17" t="s">
        <v>3167</v>
      </c>
      <c r="G2797" s="19" t="str">
        <f>INDEX(Table12[[#This Row],[State]],MATCH(Orders!F2797,Table12[[#This Row],[Customer ID]],0))</f>
        <v>Illinois</v>
      </c>
      <c r="H2797" s="17" t="s">
        <v>88</v>
      </c>
      <c r="I2797" s="19">
        <v>6</v>
      </c>
      <c r="J2797" s="17" t="s">
        <v>31</v>
      </c>
      <c r="K2797" s="10">
        <v>134032</v>
      </c>
      <c r="L2797" s="25" t="str">
        <f>IF(Orders!$K2797&lt;=50,"Low",IF(Orders!$K2797&gt;=200000,"High","Medium"))</f>
        <v>Medium</v>
      </c>
    </row>
    <row r="2798" spans="1:12" x14ac:dyDescent="0.35">
      <c r="A2798" s="11">
        <v>3780</v>
      </c>
      <c r="B2798" s="13" t="s">
        <v>5951</v>
      </c>
      <c r="C2798" s="14">
        <v>43877</v>
      </c>
      <c r="D2798" s="14">
        <v>43881</v>
      </c>
      <c r="E2798" s="13" t="s">
        <v>19</v>
      </c>
      <c r="F2798" s="13" t="s">
        <v>4582</v>
      </c>
      <c r="G2798" s="15" t="str">
        <f>INDEX(Table12[[#This Row],[State]],MATCH(Orders!F2798,Table12[[#This Row],[Customer ID]],0))</f>
        <v>New York</v>
      </c>
      <c r="H2798" s="13" t="s">
        <v>528</v>
      </c>
      <c r="I2798" s="15">
        <v>2</v>
      </c>
      <c r="J2798" s="13" t="s">
        <v>31</v>
      </c>
      <c r="K2798" s="16">
        <v>140.94</v>
      </c>
      <c r="L2798" s="24" t="str">
        <f>IF(Orders!$K2798&lt;=50,"Low",IF(Orders!$K2798&gt;=200000,"High","Medium"))</f>
        <v>Medium</v>
      </c>
    </row>
    <row r="2799" spans="1:12" x14ac:dyDescent="0.35">
      <c r="A2799" s="12">
        <v>8675</v>
      </c>
      <c r="B2799" s="17" t="s">
        <v>5948</v>
      </c>
      <c r="C2799" s="18">
        <v>43877</v>
      </c>
      <c r="D2799" s="18">
        <v>43882</v>
      </c>
      <c r="E2799" s="17" t="s">
        <v>19</v>
      </c>
      <c r="F2799" s="17" t="s">
        <v>3167</v>
      </c>
      <c r="G2799" s="19" t="str">
        <f>INDEX(Table12[[#This Row],[State]],MATCH(Orders!F2799,Table12[[#This Row],[Customer ID]],0))</f>
        <v>Illinois</v>
      </c>
      <c r="H2799" s="17" t="s">
        <v>4270</v>
      </c>
      <c r="I2799" s="19">
        <v>3</v>
      </c>
      <c r="J2799" s="17" t="s">
        <v>31</v>
      </c>
      <c r="K2799" s="10">
        <v>156352</v>
      </c>
      <c r="L2799" s="25" t="str">
        <f>IF(Orders!$K2799&lt;=50,"Low",IF(Orders!$K2799&gt;=200000,"High","Medium"))</f>
        <v>Medium</v>
      </c>
    </row>
    <row r="2800" spans="1:12" x14ac:dyDescent="0.35">
      <c r="A2800" s="11">
        <v>9346</v>
      </c>
      <c r="B2800" s="13" t="s">
        <v>5952</v>
      </c>
      <c r="C2800" s="14">
        <v>43878</v>
      </c>
      <c r="D2800" s="14">
        <v>43881</v>
      </c>
      <c r="E2800" s="13" t="s">
        <v>38</v>
      </c>
      <c r="F2800" s="13" t="s">
        <v>1441</v>
      </c>
      <c r="G2800" s="15" t="str">
        <f>INDEX(Table12[[#This Row],[State]],MATCH(Orders!F2800,Table12[[#This Row],[Customer ID]],0))</f>
        <v>Ohio</v>
      </c>
      <c r="H2800" s="13" t="s">
        <v>5953</v>
      </c>
      <c r="I2800" s="15">
        <v>1</v>
      </c>
      <c r="J2800" s="13" t="s">
        <v>31</v>
      </c>
      <c r="K2800" s="16">
        <v>104594</v>
      </c>
      <c r="L2800" s="24" t="str">
        <f>IF(Orders!$K2800&lt;=50,"Low",IF(Orders!$K2800&gt;=200000,"High","Medium"))</f>
        <v>Medium</v>
      </c>
    </row>
    <row r="2801" spans="1:12" x14ac:dyDescent="0.35">
      <c r="A2801" s="12">
        <v>8106</v>
      </c>
      <c r="B2801" s="17" t="s">
        <v>5955</v>
      </c>
      <c r="C2801" s="18">
        <v>43878</v>
      </c>
      <c r="D2801" s="18">
        <v>43880</v>
      </c>
      <c r="E2801" s="17" t="s">
        <v>38</v>
      </c>
      <c r="F2801" s="17" t="s">
        <v>5956</v>
      </c>
      <c r="G2801" s="19" t="str">
        <f>INDEX(Table12[[#This Row],[State]],MATCH(Orders!F2801,Table12[[#This Row],[Customer ID]],0))</f>
        <v>Texas</v>
      </c>
      <c r="H2801" s="17" t="s">
        <v>5958</v>
      </c>
      <c r="I2801" s="19">
        <v>1</v>
      </c>
      <c r="J2801" s="17" t="s">
        <v>31</v>
      </c>
      <c r="K2801" s="10">
        <v>1320664</v>
      </c>
      <c r="L2801" s="25" t="str">
        <f>IF(Orders!$K2801&lt;=50,"Low",IF(Orders!$K2801&gt;=200000,"High","Medium"))</f>
        <v>High</v>
      </c>
    </row>
    <row r="2802" spans="1:12" x14ac:dyDescent="0.35">
      <c r="A2802" s="11">
        <v>3861</v>
      </c>
      <c r="B2802" s="13" t="s">
        <v>5960</v>
      </c>
      <c r="C2802" s="14">
        <v>43878</v>
      </c>
      <c r="D2802" s="14">
        <v>43883</v>
      </c>
      <c r="E2802" s="13" t="s">
        <v>19</v>
      </c>
      <c r="F2802" s="13" t="s">
        <v>1562</v>
      </c>
      <c r="G2802" s="15" t="str">
        <f>INDEX(Table12[[#This Row],[State]],MATCH(Orders!F2802,Table12[[#This Row],[Customer ID]],0))</f>
        <v>Illinois</v>
      </c>
      <c r="H2802" s="13" t="s">
        <v>1272</v>
      </c>
      <c r="I2802" s="15">
        <v>1</v>
      </c>
      <c r="J2802" s="13" t="s">
        <v>70</v>
      </c>
      <c r="K2802" s="16">
        <v>165792</v>
      </c>
      <c r="L2802" s="24" t="str">
        <f>IF(Orders!$K2802&lt;=50,"Low",IF(Orders!$K2802&gt;=200000,"High","Medium"))</f>
        <v>Medium</v>
      </c>
    </row>
    <row r="2803" spans="1:12" x14ac:dyDescent="0.35">
      <c r="A2803" s="12">
        <v>4654</v>
      </c>
      <c r="B2803" s="17" t="s">
        <v>5961</v>
      </c>
      <c r="C2803" s="18">
        <v>43878</v>
      </c>
      <c r="D2803" s="18">
        <v>43884</v>
      </c>
      <c r="E2803" s="17" t="s">
        <v>19</v>
      </c>
      <c r="F2803" s="17" t="s">
        <v>3435</v>
      </c>
      <c r="G2803" s="19" t="str">
        <f>INDEX(Table12[[#This Row],[State]],MATCH(Orders!F2803,Table12[[#This Row],[Customer ID]],0))</f>
        <v>New Jersey</v>
      </c>
      <c r="H2803" s="17" t="s">
        <v>4526</v>
      </c>
      <c r="I2803" s="19">
        <v>5</v>
      </c>
      <c r="J2803" s="17" t="s">
        <v>70</v>
      </c>
      <c r="K2803" s="10">
        <v>186.45</v>
      </c>
      <c r="L2803" s="25" t="str">
        <f>IF(Orders!$K2803&lt;=50,"Low",IF(Orders!$K2803&gt;=200000,"High","Medium"))</f>
        <v>Medium</v>
      </c>
    </row>
    <row r="2804" spans="1:12" x14ac:dyDescent="0.35">
      <c r="A2804" s="11">
        <v>8107</v>
      </c>
      <c r="B2804" s="13" t="s">
        <v>5955</v>
      </c>
      <c r="C2804" s="14">
        <v>43878</v>
      </c>
      <c r="D2804" s="14">
        <v>43880</v>
      </c>
      <c r="E2804" s="13" t="s">
        <v>38</v>
      </c>
      <c r="F2804" s="13" t="s">
        <v>5956</v>
      </c>
      <c r="G2804" s="15" t="str">
        <f>INDEX(Table12[[#This Row],[State]],MATCH(Orders!F2804,Table12[[#This Row],[Customer ID]],0))</f>
        <v>Texas</v>
      </c>
      <c r="H2804" s="13" t="s">
        <v>5962</v>
      </c>
      <c r="I2804" s="15">
        <v>6</v>
      </c>
      <c r="J2804" s="13" t="s">
        <v>31</v>
      </c>
      <c r="K2804" s="16">
        <v>205.44</v>
      </c>
      <c r="L2804" s="24" t="str">
        <f>IF(Orders!$K2804&lt;=50,"Low",IF(Orders!$K2804&gt;=200000,"High","Medium"))</f>
        <v>Medium</v>
      </c>
    </row>
    <row r="2805" spans="1:12" x14ac:dyDescent="0.35">
      <c r="A2805" s="12">
        <v>8108</v>
      </c>
      <c r="B2805" s="17" t="s">
        <v>5955</v>
      </c>
      <c r="C2805" s="18">
        <v>43878</v>
      </c>
      <c r="D2805" s="18">
        <v>43880</v>
      </c>
      <c r="E2805" s="17" t="s">
        <v>38</v>
      </c>
      <c r="F2805" s="17" t="s">
        <v>5956</v>
      </c>
      <c r="G2805" s="19" t="str">
        <f>INDEX(Table12[[#This Row],[State]],MATCH(Orders!F2805,Table12[[#This Row],[Customer ID]],0))</f>
        <v>Texas</v>
      </c>
      <c r="H2805" s="17" t="s">
        <v>5964</v>
      </c>
      <c r="I2805" s="19">
        <v>4</v>
      </c>
      <c r="J2805" s="17" t="s">
        <v>70</v>
      </c>
      <c r="K2805" s="10">
        <v>479336</v>
      </c>
      <c r="L2805" s="25" t="str">
        <f>IF(Orders!$K2805&lt;=50,"Low",IF(Orders!$K2805&gt;=200000,"High","Medium"))</f>
        <v>High</v>
      </c>
    </row>
    <row r="2806" spans="1:12" x14ac:dyDescent="0.35">
      <c r="A2806" s="11">
        <v>9344</v>
      </c>
      <c r="B2806" s="13" t="s">
        <v>5952</v>
      </c>
      <c r="C2806" s="14">
        <v>43878</v>
      </c>
      <c r="D2806" s="14">
        <v>43881</v>
      </c>
      <c r="E2806" s="13" t="s">
        <v>38</v>
      </c>
      <c r="F2806" s="13" t="s">
        <v>1441</v>
      </c>
      <c r="G2806" s="15" t="str">
        <f>INDEX(Table12[[#This Row],[State]],MATCH(Orders!F2806,Table12[[#This Row],[Customer ID]],0))</f>
        <v>Ohio</v>
      </c>
      <c r="H2806" s="13" t="s">
        <v>5582</v>
      </c>
      <c r="I2806" s="15">
        <v>5</v>
      </c>
      <c r="J2806" s="13" t="s">
        <v>31</v>
      </c>
      <c r="K2806" s="16">
        <v>504.97</v>
      </c>
      <c r="L2806" s="24" t="str">
        <f>IF(Orders!$K2806&lt;=50,"Low",IF(Orders!$K2806&gt;=200000,"High","Medium"))</f>
        <v>Medium</v>
      </c>
    </row>
    <row r="2807" spans="1:12" x14ac:dyDescent="0.35">
      <c r="A2807" s="12">
        <v>3860</v>
      </c>
      <c r="B2807" s="17" t="s">
        <v>5960</v>
      </c>
      <c r="C2807" s="18">
        <v>43878</v>
      </c>
      <c r="D2807" s="18">
        <v>43883</v>
      </c>
      <c r="E2807" s="17" t="s">
        <v>19</v>
      </c>
      <c r="F2807" s="17" t="s">
        <v>1562</v>
      </c>
      <c r="G2807" s="19" t="str">
        <f>INDEX(Table12[[#This Row],[State]],MATCH(Orders!F2807,Table12[[#This Row],[Customer ID]],0))</f>
        <v>Illinois</v>
      </c>
      <c r="H2807" s="17" t="s">
        <v>3418</v>
      </c>
      <c r="I2807" s="19">
        <v>3</v>
      </c>
      <c r="J2807" s="17" t="s">
        <v>70</v>
      </c>
      <c r="K2807" s="10">
        <v>524.96</v>
      </c>
      <c r="L2807" s="25" t="str">
        <f>IF(Orders!$K2807&lt;=50,"Low",IF(Orders!$K2807&gt;=200000,"High","Medium"))</f>
        <v>Medium</v>
      </c>
    </row>
    <row r="2808" spans="1:12" x14ac:dyDescent="0.35">
      <c r="A2808" s="11">
        <v>9348</v>
      </c>
      <c r="B2808" s="13" t="s">
        <v>5952</v>
      </c>
      <c r="C2808" s="14">
        <v>43878</v>
      </c>
      <c r="D2808" s="14">
        <v>43881</v>
      </c>
      <c r="E2808" s="13" t="s">
        <v>38</v>
      </c>
      <c r="F2808" s="13" t="s">
        <v>1441</v>
      </c>
      <c r="G2808" s="15" t="str">
        <f>INDEX(Table12[[#This Row],[State]],MATCH(Orders!F2808,Table12[[#This Row],[Customer ID]],0))</f>
        <v>Ohio</v>
      </c>
      <c r="H2808" s="13" t="s">
        <v>2864</v>
      </c>
      <c r="I2808" s="15">
        <v>5</v>
      </c>
      <c r="J2808" s="13" t="s">
        <v>31</v>
      </c>
      <c r="K2808" s="16">
        <v>938.43</v>
      </c>
      <c r="L2808" s="24" t="str">
        <f>IF(Orders!$K2808&lt;=50,"Low",IF(Orders!$K2808&gt;=200000,"High","Medium"))</f>
        <v>Medium</v>
      </c>
    </row>
    <row r="2809" spans="1:12" x14ac:dyDescent="0.35">
      <c r="A2809" s="12">
        <v>9345</v>
      </c>
      <c r="B2809" s="17" t="s">
        <v>5952</v>
      </c>
      <c r="C2809" s="18">
        <v>43878</v>
      </c>
      <c r="D2809" s="18">
        <v>43881</v>
      </c>
      <c r="E2809" s="17" t="s">
        <v>38</v>
      </c>
      <c r="F2809" s="17" t="s">
        <v>1441</v>
      </c>
      <c r="G2809" s="19" t="str">
        <f>INDEX(Table12[[#This Row],[State]],MATCH(Orders!F2809,Table12[[#This Row],[Customer ID]],0))</f>
        <v>Ohio</v>
      </c>
      <c r="H2809" s="17" t="s">
        <v>2622</v>
      </c>
      <c r="I2809" s="19">
        <v>5</v>
      </c>
      <c r="J2809" s="17" t="s">
        <v>31</v>
      </c>
      <c r="K2809" s="10">
        <v>92715</v>
      </c>
      <c r="L2809" s="25" t="str">
        <f>IF(Orders!$K2809&lt;=50,"Low",IF(Orders!$K2809&gt;=200000,"High","Medium"))</f>
        <v>Medium</v>
      </c>
    </row>
    <row r="2810" spans="1:12" x14ac:dyDescent="0.35">
      <c r="A2810" s="11">
        <v>4653</v>
      </c>
      <c r="B2810" s="13" t="s">
        <v>5961</v>
      </c>
      <c r="C2810" s="14">
        <v>43878</v>
      </c>
      <c r="D2810" s="14">
        <v>43884</v>
      </c>
      <c r="E2810" s="13" t="s">
        <v>19</v>
      </c>
      <c r="F2810" s="13" t="s">
        <v>3435</v>
      </c>
      <c r="G2810" s="15" t="str">
        <f>INDEX(Table12[[#This Row],[State]],MATCH(Orders!F2810,Table12[[#This Row],[Customer ID]],0))</f>
        <v>New Jersey</v>
      </c>
      <c r="H2810" s="13" t="s">
        <v>1221</v>
      </c>
      <c r="I2810" s="15">
        <v>2</v>
      </c>
      <c r="J2810" s="13" t="s">
        <v>70</v>
      </c>
      <c r="K2810" s="16">
        <v>128.76</v>
      </c>
      <c r="L2810" s="24" t="str">
        <f>IF(Orders!$K2810&lt;=50,"Low",IF(Orders!$K2810&gt;=200000,"High","Medium"))</f>
        <v>Medium</v>
      </c>
    </row>
    <row r="2811" spans="1:12" x14ac:dyDescent="0.35">
      <c r="A2811" s="12">
        <v>9347</v>
      </c>
      <c r="B2811" s="17" t="s">
        <v>5952</v>
      </c>
      <c r="C2811" s="18">
        <v>43878</v>
      </c>
      <c r="D2811" s="18">
        <v>43881</v>
      </c>
      <c r="E2811" s="17" t="s">
        <v>38</v>
      </c>
      <c r="F2811" s="17" t="s">
        <v>1441</v>
      </c>
      <c r="G2811" s="19" t="str">
        <f>INDEX(Table12[[#This Row],[State]],MATCH(Orders!F2811,Table12[[#This Row],[Customer ID]],0))</f>
        <v>Ohio</v>
      </c>
      <c r="H2811" s="17" t="s">
        <v>1810</v>
      </c>
      <c r="I2811" s="19">
        <v>2</v>
      </c>
      <c r="J2811" s="17" t="s">
        <v>31</v>
      </c>
      <c r="K2811" s="10">
        <v>126144</v>
      </c>
      <c r="L2811" s="25" t="str">
        <f>IF(Orders!$K2811&lt;=50,"Low",IF(Orders!$K2811&gt;=200000,"High","Medium"))</f>
        <v>Medium</v>
      </c>
    </row>
    <row r="2812" spans="1:12" x14ac:dyDescent="0.35">
      <c r="A2812" s="11">
        <v>4362</v>
      </c>
      <c r="B2812" s="13" t="s">
        <v>5966</v>
      </c>
      <c r="C2812" s="14">
        <v>43878</v>
      </c>
      <c r="D2812" s="14">
        <v>43882</v>
      </c>
      <c r="E2812" s="13" t="s">
        <v>94</v>
      </c>
      <c r="F2812" s="13" t="s">
        <v>5967</v>
      </c>
      <c r="G2812" s="15" t="str">
        <f>INDEX(Table12[[#This Row],[State]],MATCH(Orders!F2812,Table12[[#This Row],[Customer ID]],0))</f>
        <v>Louisiana</v>
      </c>
      <c r="H2812" s="13" t="s">
        <v>2587</v>
      </c>
      <c r="I2812" s="15">
        <v>3</v>
      </c>
      <c r="J2812" s="13" t="s">
        <v>31</v>
      </c>
      <c r="K2812" s="16">
        <v>125.16</v>
      </c>
      <c r="L2812" s="24" t="str">
        <f>IF(Orders!$K2812&lt;=50,"Low",IF(Orders!$K2812&gt;=200000,"High","Medium"))</f>
        <v>Medium</v>
      </c>
    </row>
    <row r="2813" spans="1:12" x14ac:dyDescent="0.35">
      <c r="A2813" s="12">
        <v>5389</v>
      </c>
      <c r="B2813" s="17" t="s">
        <v>5969</v>
      </c>
      <c r="C2813" s="18">
        <v>43879</v>
      </c>
      <c r="D2813" s="18">
        <v>43882</v>
      </c>
      <c r="E2813" s="17" t="s">
        <v>94</v>
      </c>
      <c r="F2813" s="17" t="s">
        <v>2011</v>
      </c>
      <c r="G2813" s="19" t="str">
        <f>INDEX(Table12[[#This Row],[State]],MATCH(Orders!F2813,Table12[[#This Row],[Customer ID]],0))</f>
        <v>California</v>
      </c>
      <c r="H2813" s="17" t="s">
        <v>5277</v>
      </c>
      <c r="I2813" s="19">
        <v>3</v>
      </c>
      <c r="J2813" s="17" t="s">
        <v>31</v>
      </c>
      <c r="K2813" s="10">
        <v>146.53</v>
      </c>
      <c r="L2813" s="25" t="str">
        <f>IF(Orders!$K2813&lt;=50,"Low",IF(Orders!$K2813&gt;=200000,"High","Medium"))</f>
        <v>Medium</v>
      </c>
    </row>
    <row r="2814" spans="1:12" x14ac:dyDescent="0.35">
      <c r="A2814" s="11">
        <v>5388</v>
      </c>
      <c r="B2814" s="13" t="s">
        <v>5969</v>
      </c>
      <c r="C2814" s="14">
        <v>43879</v>
      </c>
      <c r="D2814" s="14">
        <v>43882</v>
      </c>
      <c r="E2814" s="13" t="s">
        <v>94</v>
      </c>
      <c r="F2814" s="13" t="s">
        <v>2011</v>
      </c>
      <c r="G2814" s="15" t="str">
        <f>INDEX(Table12[[#This Row],[State]],MATCH(Orders!F2814,Table12[[#This Row],[Customer ID]],0))</f>
        <v>California</v>
      </c>
      <c r="H2814" s="13" t="s">
        <v>3159</v>
      </c>
      <c r="I2814" s="15">
        <v>3</v>
      </c>
      <c r="J2814" s="13" t="s">
        <v>31</v>
      </c>
      <c r="K2814" s="16">
        <v>197976</v>
      </c>
      <c r="L2814" s="24" t="str">
        <f>IF(Orders!$K2814&lt;=50,"Low",IF(Orders!$K2814&gt;=200000,"High","Medium"))</f>
        <v>Medium</v>
      </c>
    </row>
    <row r="2815" spans="1:12" x14ac:dyDescent="0.35">
      <c r="A2815" s="12">
        <v>5390</v>
      </c>
      <c r="B2815" s="17" t="s">
        <v>5969</v>
      </c>
      <c r="C2815" s="18">
        <v>43879</v>
      </c>
      <c r="D2815" s="18">
        <v>43882</v>
      </c>
      <c r="E2815" s="17" t="s">
        <v>94</v>
      </c>
      <c r="F2815" s="17" t="s">
        <v>2011</v>
      </c>
      <c r="G2815" s="19" t="str">
        <f>INDEX(Table12[[#This Row],[State]],MATCH(Orders!F2815,Table12[[#This Row],[Customer ID]],0))</f>
        <v>California</v>
      </c>
      <c r="H2815" s="17" t="s">
        <v>1788</v>
      </c>
      <c r="I2815" s="19">
        <v>2</v>
      </c>
      <c r="J2815" s="17" t="s">
        <v>31</v>
      </c>
      <c r="K2815" s="10">
        <v>84.82</v>
      </c>
      <c r="L2815" s="25" t="str">
        <f>IF(Orders!$K2815&lt;=50,"Low",IF(Orders!$K2815&gt;=200000,"High","Medium"))</f>
        <v>Medium</v>
      </c>
    </row>
    <row r="2816" spans="1:12" x14ac:dyDescent="0.35">
      <c r="A2816" s="11">
        <v>2910</v>
      </c>
      <c r="B2816" s="13" t="s">
        <v>5970</v>
      </c>
      <c r="C2816" s="14">
        <v>43880</v>
      </c>
      <c r="D2816" s="14">
        <v>43884</v>
      </c>
      <c r="E2816" s="13" t="s">
        <v>19</v>
      </c>
      <c r="F2816" s="13" t="s">
        <v>3492</v>
      </c>
      <c r="G2816" s="15" t="str">
        <f>INDEX(Table12[[#This Row],[State]],MATCH(Orders!F2816,Table12[[#This Row],[Customer ID]],0))</f>
        <v>Washington</v>
      </c>
      <c r="H2816" s="13" t="s">
        <v>857</v>
      </c>
      <c r="I2816" s="15">
        <v>3</v>
      </c>
      <c r="J2816" s="13" t="s">
        <v>70</v>
      </c>
      <c r="K2816" s="16">
        <v>831.22</v>
      </c>
      <c r="L2816" s="24" t="str">
        <f>IF(Orders!$K2816&lt;=50,"Low",IF(Orders!$K2816&gt;=200000,"High","Medium"))</f>
        <v>Medium</v>
      </c>
    </row>
    <row r="2817" spans="1:12" x14ac:dyDescent="0.35">
      <c r="A2817" s="12">
        <v>1837</v>
      </c>
      <c r="B2817" s="17" t="s">
        <v>5971</v>
      </c>
      <c r="C2817" s="18">
        <v>43880</v>
      </c>
      <c r="D2817" s="18">
        <v>43882</v>
      </c>
      <c r="E2817" s="17" t="s">
        <v>94</v>
      </c>
      <c r="F2817" s="17" t="s">
        <v>4290</v>
      </c>
      <c r="G2817" s="19" t="str">
        <f>INDEX(Table12[[#This Row],[State]],MATCH(Orders!F2817,Table12[[#This Row],[Customer ID]],0))</f>
        <v>Georgia</v>
      </c>
      <c r="H2817" s="17" t="s">
        <v>3432</v>
      </c>
      <c r="I2817" s="19">
        <v>7</v>
      </c>
      <c r="J2817" s="17" t="s">
        <v>70</v>
      </c>
      <c r="K2817" s="10">
        <v>1259.8599999999999</v>
      </c>
      <c r="L2817" s="25" t="str">
        <f>IF(Orders!$K2817&lt;=50,"Low",IF(Orders!$K2817&gt;=200000,"High","Medium"))</f>
        <v>Medium</v>
      </c>
    </row>
    <row r="2818" spans="1:12" x14ac:dyDescent="0.35">
      <c r="A2818" s="11">
        <v>3963</v>
      </c>
      <c r="B2818" s="13" t="s">
        <v>5973</v>
      </c>
      <c r="C2818" s="14">
        <v>43880</v>
      </c>
      <c r="D2818" s="14">
        <v>43881</v>
      </c>
      <c r="E2818" s="13" t="s">
        <v>38</v>
      </c>
      <c r="F2818" s="13" t="s">
        <v>4653</v>
      </c>
      <c r="G2818" s="15" t="str">
        <f>INDEX(Table12[[#This Row],[State]],MATCH(Orders!F2818,Table12[[#This Row],[Customer ID]],0))</f>
        <v>California</v>
      </c>
      <c r="H2818" s="13" t="s">
        <v>5974</v>
      </c>
      <c r="I2818" s="15">
        <v>3</v>
      </c>
      <c r="J2818" s="13" t="s">
        <v>31</v>
      </c>
      <c r="K2818" s="16">
        <v>133.84</v>
      </c>
      <c r="L2818" s="24" t="str">
        <f>IF(Orders!$K2818&lt;=50,"Low",IF(Orders!$K2818&gt;=200000,"High","Medium"))</f>
        <v>Medium</v>
      </c>
    </row>
    <row r="2819" spans="1:12" x14ac:dyDescent="0.35">
      <c r="A2819" s="12">
        <v>3964</v>
      </c>
      <c r="B2819" s="17" t="s">
        <v>5973</v>
      </c>
      <c r="C2819" s="18">
        <v>43880</v>
      </c>
      <c r="D2819" s="18">
        <v>43881</v>
      </c>
      <c r="E2819" s="17" t="s">
        <v>38</v>
      </c>
      <c r="F2819" s="17" t="s">
        <v>4653</v>
      </c>
      <c r="G2819" s="19" t="str">
        <f>INDEX(Table12[[#This Row],[State]],MATCH(Orders!F2819,Table12[[#This Row],[Customer ID]],0))</f>
        <v>California</v>
      </c>
      <c r="H2819" s="17" t="s">
        <v>5976</v>
      </c>
      <c r="I2819" s="19">
        <v>3</v>
      </c>
      <c r="J2819" s="17" t="s">
        <v>31</v>
      </c>
      <c r="K2819" s="10">
        <v>111.67</v>
      </c>
      <c r="L2819" s="25" t="str">
        <f>IF(Orders!$K2819&lt;=50,"Low",IF(Orders!$K2819&gt;=200000,"High","Medium"))</f>
        <v>Medium</v>
      </c>
    </row>
    <row r="2820" spans="1:12" x14ac:dyDescent="0.35">
      <c r="A2820" s="11">
        <v>6657</v>
      </c>
      <c r="B2820" s="13" t="s">
        <v>5978</v>
      </c>
      <c r="C2820" s="14">
        <v>43881</v>
      </c>
      <c r="D2820" s="14">
        <v>43888</v>
      </c>
      <c r="E2820" s="13" t="s">
        <v>19</v>
      </c>
      <c r="F2820" s="13" t="s">
        <v>3282</v>
      </c>
      <c r="G2820" s="15" t="str">
        <f>INDEX(Table12[[#This Row],[State]],MATCH(Orders!F2820,Table12[[#This Row],[Customer ID]],0))</f>
        <v>Arizona</v>
      </c>
      <c r="H2820" s="13" t="s">
        <v>1676</v>
      </c>
      <c r="I2820" s="15">
        <v>2</v>
      </c>
      <c r="J2820" s="13" t="s">
        <v>31</v>
      </c>
      <c r="K2820" s="16">
        <v>101168</v>
      </c>
      <c r="L2820" s="24" t="str">
        <f>IF(Orders!$K2820&lt;=50,"Low",IF(Orders!$K2820&gt;=200000,"High","Medium"))</f>
        <v>Medium</v>
      </c>
    </row>
    <row r="2821" spans="1:12" x14ac:dyDescent="0.35">
      <c r="A2821" s="12">
        <v>6659</v>
      </c>
      <c r="B2821" s="17" t="s">
        <v>5978</v>
      </c>
      <c r="C2821" s="18">
        <v>43881</v>
      </c>
      <c r="D2821" s="18">
        <v>43888</v>
      </c>
      <c r="E2821" s="17" t="s">
        <v>19</v>
      </c>
      <c r="F2821" s="17" t="s">
        <v>3282</v>
      </c>
      <c r="G2821" s="19" t="str">
        <f>INDEX(Table12[[#This Row],[State]],MATCH(Orders!F2821,Table12[[#This Row],[Customer ID]],0))</f>
        <v>Arizona</v>
      </c>
      <c r="H2821" s="17" t="s">
        <v>1862</v>
      </c>
      <c r="I2821" s="19">
        <v>2</v>
      </c>
      <c r="J2821" s="17" t="s">
        <v>31</v>
      </c>
      <c r="K2821" s="10">
        <v>118704</v>
      </c>
      <c r="L2821" s="25" t="str">
        <f>IF(Orders!$K2821&lt;=50,"Low",IF(Orders!$K2821&gt;=200000,"High","Medium"))</f>
        <v>Medium</v>
      </c>
    </row>
    <row r="2822" spans="1:12" x14ac:dyDescent="0.35">
      <c r="A2822" s="11">
        <v>802</v>
      </c>
      <c r="B2822" s="13" t="s">
        <v>5980</v>
      </c>
      <c r="C2822" s="14">
        <v>43881</v>
      </c>
      <c r="D2822" s="14">
        <v>43884</v>
      </c>
      <c r="E2822" s="13" t="s">
        <v>38</v>
      </c>
      <c r="F2822" s="13" t="s">
        <v>3526</v>
      </c>
      <c r="G2822" s="15" t="str">
        <f>INDEX(Table12[[#This Row],[State]],MATCH(Orders!F2822,Table12[[#This Row],[Customer ID]],0))</f>
        <v>California</v>
      </c>
      <c r="H2822" s="13" t="s">
        <v>3004</v>
      </c>
      <c r="I2822" s="15">
        <v>2</v>
      </c>
      <c r="J2822" s="13" t="s">
        <v>70</v>
      </c>
      <c r="K2822" s="16">
        <v>261968</v>
      </c>
      <c r="L2822" s="24" t="str">
        <f>IF(Orders!$K2822&lt;=50,"Low",IF(Orders!$K2822&gt;=200000,"High","Medium"))</f>
        <v>High</v>
      </c>
    </row>
    <row r="2823" spans="1:12" x14ac:dyDescent="0.35">
      <c r="A2823" s="12">
        <v>6655</v>
      </c>
      <c r="B2823" s="17" t="s">
        <v>5978</v>
      </c>
      <c r="C2823" s="18">
        <v>43881</v>
      </c>
      <c r="D2823" s="18">
        <v>43888</v>
      </c>
      <c r="E2823" s="17" t="s">
        <v>19</v>
      </c>
      <c r="F2823" s="17" t="s">
        <v>3282</v>
      </c>
      <c r="G2823" s="19" t="str">
        <f>INDEX(Table12[[#This Row],[State]],MATCH(Orders!F2823,Table12[[#This Row],[Customer ID]],0))</f>
        <v>Arizona</v>
      </c>
      <c r="H2823" s="17" t="s">
        <v>5981</v>
      </c>
      <c r="I2823" s="19">
        <v>3</v>
      </c>
      <c r="J2823" s="17" t="s">
        <v>31</v>
      </c>
      <c r="K2823" s="10">
        <v>358576</v>
      </c>
      <c r="L2823" s="25" t="str">
        <f>IF(Orders!$K2823&lt;=50,"Low",IF(Orders!$K2823&gt;=200000,"High","Medium"))</f>
        <v>High</v>
      </c>
    </row>
    <row r="2824" spans="1:12" x14ac:dyDescent="0.35">
      <c r="A2824" s="11">
        <v>6660</v>
      </c>
      <c r="B2824" s="13" t="s">
        <v>5978</v>
      </c>
      <c r="C2824" s="14">
        <v>43881</v>
      </c>
      <c r="D2824" s="14">
        <v>43888</v>
      </c>
      <c r="E2824" s="13" t="s">
        <v>19</v>
      </c>
      <c r="F2824" s="13" t="s">
        <v>3282</v>
      </c>
      <c r="G2824" s="15" t="str">
        <f>INDEX(Table12[[#This Row],[State]],MATCH(Orders!F2824,Table12[[#This Row],[Customer ID]],0))</f>
        <v>Arizona</v>
      </c>
      <c r="H2824" s="13" t="s">
        <v>5244</v>
      </c>
      <c r="I2824" s="15">
        <v>9</v>
      </c>
      <c r="J2824" s="13" t="s">
        <v>70</v>
      </c>
      <c r="K2824" s="16">
        <v>427.91</v>
      </c>
      <c r="L2824" s="24" t="str">
        <f>IF(Orders!$K2824&lt;=50,"Low",IF(Orders!$K2824&gt;=200000,"High","Medium"))</f>
        <v>Medium</v>
      </c>
    </row>
    <row r="2825" spans="1:12" x14ac:dyDescent="0.35">
      <c r="A2825" s="12">
        <v>6658</v>
      </c>
      <c r="B2825" s="17" t="s">
        <v>5978</v>
      </c>
      <c r="C2825" s="18">
        <v>43881</v>
      </c>
      <c r="D2825" s="18">
        <v>43888</v>
      </c>
      <c r="E2825" s="17" t="s">
        <v>19</v>
      </c>
      <c r="F2825" s="17" t="s">
        <v>3282</v>
      </c>
      <c r="G2825" s="19" t="str">
        <f>INDEX(Table12[[#This Row],[State]],MATCH(Orders!F2825,Table12[[#This Row],[Customer ID]],0))</f>
        <v>Arizona</v>
      </c>
      <c r="H2825" s="17" t="s">
        <v>5983</v>
      </c>
      <c r="I2825" s="19">
        <v>5</v>
      </c>
      <c r="J2825" s="17" t="s">
        <v>31</v>
      </c>
      <c r="K2825" s="10">
        <v>838.64</v>
      </c>
      <c r="L2825" s="25" t="str">
        <f>IF(Orders!$K2825&lt;=50,"Low",IF(Orders!$K2825&gt;=200000,"High","Medium"))</f>
        <v>Medium</v>
      </c>
    </row>
    <row r="2826" spans="1:12" x14ac:dyDescent="0.35">
      <c r="A2826" s="11">
        <v>3286</v>
      </c>
      <c r="B2826" s="13" t="s">
        <v>5985</v>
      </c>
      <c r="C2826" s="14">
        <v>43881</v>
      </c>
      <c r="D2826" s="14">
        <v>43886</v>
      </c>
      <c r="E2826" s="13" t="s">
        <v>19</v>
      </c>
      <c r="F2826" s="13" t="s">
        <v>941</v>
      </c>
      <c r="G2826" s="15" t="str">
        <f>INDEX(Table12[[#This Row],[State]],MATCH(Orders!F2826,Table12[[#This Row],[Customer ID]],0))</f>
        <v>Oklahoma</v>
      </c>
      <c r="H2826" s="13" t="s">
        <v>4382</v>
      </c>
      <c r="I2826" s="15">
        <v>2</v>
      </c>
      <c r="J2826" s="13" t="s">
        <v>70</v>
      </c>
      <c r="K2826" s="16">
        <v>1038.56</v>
      </c>
      <c r="L2826" s="24" t="str">
        <f>IF(Orders!$K2826&lt;=50,"Low",IF(Orders!$K2826&gt;=200000,"High","Medium"))</f>
        <v>Medium</v>
      </c>
    </row>
    <row r="2827" spans="1:12" x14ac:dyDescent="0.35">
      <c r="A2827" s="12">
        <v>3287</v>
      </c>
      <c r="B2827" s="17" t="s">
        <v>5985</v>
      </c>
      <c r="C2827" s="18">
        <v>43881</v>
      </c>
      <c r="D2827" s="18">
        <v>43886</v>
      </c>
      <c r="E2827" s="17" t="s">
        <v>19</v>
      </c>
      <c r="F2827" s="17" t="s">
        <v>941</v>
      </c>
      <c r="G2827" s="19" t="str">
        <f>INDEX(Table12[[#This Row],[State]],MATCH(Orders!F2827,Table12[[#This Row],[Customer ID]],0))</f>
        <v>Oklahoma</v>
      </c>
      <c r="H2827" s="17" t="s">
        <v>2883</v>
      </c>
      <c r="I2827" s="19">
        <v>3</v>
      </c>
      <c r="J2827" s="17" t="s">
        <v>31</v>
      </c>
      <c r="K2827" s="10">
        <v>1233.1099999999999</v>
      </c>
      <c r="L2827" s="25" t="str">
        <f>IF(Orders!$K2827&lt;=50,"Low",IF(Orders!$K2827&gt;=200000,"High","Medium"))</f>
        <v>Medium</v>
      </c>
    </row>
    <row r="2828" spans="1:12" x14ac:dyDescent="0.35">
      <c r="A2828" s="11">
        <v>4523</v>
      </c>
      <c r="B2828" s="13" t="s">
        <v>5987</v>
      </c>
      <c r="C2828" s="14">
        <v>43881</v>
      </c>
      <c r="D2828" s="14">
        <v>43886</v>
      </c>
      <c r="E2828" s="13" t="s">
        <v>94</v>
      </c>
      <c r="F2828" s="13" t="s">
        <v>4664</v>
      </c>
      <c r="G2828" s="15" t="str">
        <f>INDEX(Table12[[#This Row],[State]],MATCH(Orders!F2828,Table12[[#This Row],[Customer ID]],0))</f>
        <v>Colorado</v>
      </c>
      <c r="H2828" s="13" t="s">
        <v>5988</v>
      </c>
      <c r="I2828" s="15">
        <v>3</v>
      </c>
      <c r="J2828" s="13" t="s">
        <v>31</v>
      </c>
      <c r="K2828" s="16">
        <v>92432</v>
      </c>
      <c r="L2828" s="24" t="str">
        <f>IF(Orders!$K2828&lt;=50,"Low",IF(Orders!$K2828&gt;=200000,"High","Medium"))</f>
        <v>Medium</v>
      </c>
    </row>
    <row r="2829" spans="1:12" x14ac:dyDescent="0.35">
      <c r="A2829" s="12">
        <v>801</v>
      </c>
      <c r="B2829" s="17" t="s">
        <v>5980</v>
      </c>
      <c r="C2829" s="18">
        <v>43881</v>
      </c>
      <c r="D2829" s="18">
        <v>43884</v>
      </c>
      <c r="E2829" s="17" t="s">
        <v>38</v>
      </c>
      <c r="F2829" s="17" t="s">
        <v>3526</v>
      </c>
      <c r="G2829" s="19" t="str">
        <f>INDEX(Table12[[#This Row],[State]],MATCH(Orders!F2829,Table12[[#This Row],[Customer ID]],0))</f>
        <v>California</v>
      </c>
      <c r="H2829" s="17" t="s">
        <v>622</v>
      </c>
      <c r="I2829" s="19">
        <v>1</v>
      </c>
      <c r="J2829" s="17" t="s">
        <v>70</v>
      </c>
      <c r="K2829" s="10">
        <v>115.23</v>
      </c>
      <c r="L2829" s="25" t="str">
        <f>IF(Orders!$K2829&lt;=50,"Low",IF(Orders!$K2829&gt;=200000,"High","Medium"))</f>
        <v>Medium</v>
      </c>
    </row>
    <row r="2830" spans="1:12" x14ac:dyDescent="0.35">
      <c r="A2830" s="11">
        <v>6656</v>
      </c>
      <c r="B2830" s="13" t="s">
        <v>5978</v>
      </c>
      <c r="C2830" s="14">
        <v>43881</v>
      </c>
      <c r="D2830" s="14">
        <v>43888</v>
      </c>
      <c r="E2830" s="13" t="s">
        <v>19</v>
      </c>
      <c r="F2830" s="13" t="s">
        <v>3282</v>
      </c>
      <c r="G2830" s="15" t="str">
        <f>INDEX(Table12[[#This Row],[State]],MATCH(Orders!F2830,Table12[[#This Row],[Customer ID]],0))</f>
        <v>Arizona</v>
      </c>
      <c r="H2830" s="13" t="s">
        <v>5989</v>
      </c>
      <c r="I2830" s="15">
        <v>1</v>
      </c>
      <c r="J2830" s="13" t="s">
        <v>70</v>
      </c>
      <c r="K2830" s="16">
        <v>131992</v>
      </c>
      <c r="L2830" s="24" t="str">
        <f>IF(Orders!$K2830&lt;=50,"Low",IF(Orders!$K2830&gt;=200000,"High","Medium"))</f>
        <v>Medium</v>
      </c>
    </row>
    <row r="2831" spans="1:12" x14ac:dyDescent="0.35">
      <c r="A2831" s="12">
        <v>9318</v>
      </c>
      <c r="B2831" s="17" t="s">
        <v>5991</v>
      </c>
      <c r="C2831" s="18">
        <v>43882</v>
      </c>
      <c r="D2831" s="18">
        <v>43887</v>
      </c>
      <c r="E2831" s="17" t="s">
        <v>19</v>
      </c>
      <c r="F2831" s="17" t="s">
        <v>567</v>
      </c>
      <c r="G2831" s="19" t="str">
        <f>INDEX(Table12[[#This Row],[State]],MATCH(Orders!F2831,Table12[[#This Row],[Customer ID]],0))</f>
        <v>Texas</v>
      </c>
      <c r="H2831" s="17" t="s">
        <v>5992</v>
      </c>
      <c r="I2831" s="19">
        <v>1</v>
      </c>
      <c r="J2831" s="17" t="s">
        <v>31</v>
      </c>
      <c r="K2831" s="10">
        <v>973904</v>
      </c>
      <c r="L2831" s="25" t="str">
        <f>IF(Orders!$K2831&lt;=50,"Low",IF(Orders!$K2831&gt;=200000,"High","Medium"))</f>
        <v>High</v>
      </c>
    </row>
    <row r="2832" spans="1:12" x14ac:dyDescent="0.35">
      <c r="A2832" s="11">
        <v>6027</v>
      </c>
      <c r="B2832" s="13" t="s">
        <v>5994</v>
      </c>
      <c r="C2832" s="14">
        <v>43884</v>
      </c>
      <c r="D2832" s="14">
        <v>43892</v>
      </c>
      <c r="E2832" s="13" t="s">
        <v>19</v>
      </c>
      <c r="F2832" s="13" t="s">
        <v>5995</v>
      </c>
      <c r="G2832" s="15" t="str">
        <f>INDEX(Table12[[#This Row],[State]],MATCH(Orders!F2832,Table12[[#This Row],[Customer ID]],0))</f>
        <v>Washington</v>
      </c>
      <c r="H2832" s="13" t="s">
        <v>5997</v>
      </c>
      <c r="I2832" s="15">
        <v>5</v>
      </c>
      <c r="J2832" s="13" t="s">
        <v>31</v>
      </c>
      <c r="K2832" s="16">
        <v>619.4</v>
      </c>
      <c r="L2832" s="24" t="str">
        <f>IF(Orders!$K2832&lt;=50,"Low",IF(Orders!$K2832&gt;=200000,"High","Medium"))</f>
        <v>Medium</v>
      </c>
    </row>
    <row r="2833" spans="1:12" x14ac:dyDescent="0.35">
      <c r="A2833" s="12">
        <v>6028</v>
      </c>
      <c r="B2833" s="17" t="s">
        <v>5994</v>
      </c>
      <c r="C2833" s="18">
        <v>43884</v>
      </c>
      <c r="D2833" s="18">
        <v>43892</v>
      </c>
      <c r="E2833" s="17" t="s">
        <v>19</v>
      </c>
      <c r="F2833" s="17" t="s">
        <v>5995</v>
      </c>
      <c r="G2833" s="19" t="str">
        <f>INDEX(Table12[[#This Row],[State]],MATCH(Orders!F2833,Table12[[#This Row],[Customer ID]],0))</f>
        <v>Washington</v>
      </c>
      <c r="H2833" s="17" t="s">
        <v>3184</v>
      </c>
      <c r="I2833" s="19">
        <v>5</v>
      </c>
      <c r="J2833" s="17" t="s">
        <v>31</v>
      </c>
      <c r="K2833" s="10">
        <v>884.96</v>
      </c>
      <c r="L2833" s="25" t="str">
        <f>IF(Orders!$K2833&lt;=50,"Low",IF(Orders!$K2833&gt;=200000,"High","Medium"))</f>
        <v>Medium</v>
      </c>
    </row>
    <row r="2834" spans="1:12" x14ac:dyDescent="0.35">
      <c r="A2834" s="11">
        <v>2083</v>
      </c>
      <c r="B2834" s="13" t="s">
        <v>5999</v>
      </c>
      <c r="C2834" s="14">
        <v>43884</v>
      </c>
      <c r="D2834" s="14">
        <v>43891</v>
      </c>
      <c r="E2834" s="13" t="s">
        <v>19</v>
      </c>
      <c r="F2834" s="13" t="s">
        <v>954</v>
      </c>
      <c r="G2834" s="15" t="str">
        <f>INDEX(Table12[[#This Row],[State]],MATCH(Orders!F2834,Table12[[#This Row],[Customer ID]],0))</f>
        <v>California</v>
      </c>
      <c r="H2834" s="13" t="s">
        <v>2844</v>
      </c>
      <c r="I2834" s="15">
        <v>6</v>
      </c>
      <c r="J2834" s="13" t="s">
        <v>31</v>
      </c>
      <c r="K2834" s="16">
        <v>128.44</v>
      </c>
      <c r="L2834" s="24" t="str">
        <f>IF(Orders!$K2834&lt;=50,"Low",IF(Orders!$K2834&gt;=200000,"High","Medium"))</f>
        <v>Medium</v>
      </c>
    </row>
    <row r="2835" spans="1:12" x14ac:dyDescent="0.35">
      <c r="A2835" s="12">
        <v>7227</v>
      </c>
      <c r="B2835" s="17" t="s">
        <v>6000</v>
      </c>
      <c r="C2835" s="18">
        <v>43885</v>
      </c>
      <c r="D2835" s="18">
        <v>43889</v>
      </c>
      <c r="E2835" s="17" t="s">
        <v>19</v>
      </c>
      <c r="F2835" s="17" t="s">
        <v>1385</v>
      </c>
      <c r="G2835" s="19" t="str">
        <f>INDEX(Table12[[#This Row],[State]],MATCH(Orders!F2835,Table12[[#This Row],[Customer ID]],0))</f>
        <v>Pennsylvania</v>
      </c>
      <c r="H2835" s="17" t="s">
        <v>5461</v>
      </c>
      <c r="I2835" s="19">
        <v>5</v>
      </c>
      <c r="J2835" s="17" t="s">
        <v>70</v>
      </c>
      <c r="K2835" s="10">
        <v>152.91999999999999</v>
      </c>
      <c r="L2835" s="25" t="str">
        <f>IF(Orders!$K2835&lt;=50,"Low",IF(Orders!$K2835&gt;=200000,"High","Medium"))</f>
        <v>Medium</v>
      </c>
    </row>
    <row r="2836" spans="1:12" x14ac:dyDescent="0.35">
      <c r="A2836" s="11">
        <v>7228</v>
      </c>
      <c r="B2836" s="13" t="s">
        <v>6000</v>
      </c>
      <c r="C2836" s="14">
        <v>43885</v>
      </c>
      <c r="D2836" s="14">
        <v>43889</v>
      </c>
      <c r="E2836" s="13" t="s">
        <v>19</v>
      </c>
      <c r="F2836" s="13" t="s">
        <v>1385</v>
      </c>
      <c r="G2836" s="15" t="str">
        <f>INDEX(Table12[[#This Row],[State]],MATCH(Orders!F2836,Table12[[#This Row],[Customer ID]],0))</f>
        <v>Pennsylvania</v>
      </c>
      <c r="H2836" s="13" t="s">
        <v>2376</v>
      </c>
      <c r="I2836" s="15">
        <v>5</v>
      </c>
      <c r="J2836" s="13" t="s">
        <v>31</v>
      </c>
      <c r="K2836" s="16">
        <v>1333.8</v>
      </c>
      <c r="L2836" s="24" t="str">
        <f>IF(Orders!$K2836&lt;=50,"Low",IF(Orders!$K2836&gt;=200000,"High","Medium"))</f>
        <v>Medium</v>
      </c>
    </row>
    <row r="2837" spans="1:12" x14ac:dyDescent="0.35">
      <c r="A2837" s="12">
        <v>1992</v>
      </c>
      <c r="B2837" s="17" t="s">
        <v>6001</v>
      </c>
      <c r="C2837" s="18">
        <v>43885</v>
      </c>
      <c r="D2837" s="18">
        <v>43889</v>
      </c>
      <c r="E2837" s="17" t="s">
        <v>19</v>
      </c>
      <c r="F2837" s="17" t="s">
        <v>311</v>
      </c>
      <c r="G2837" s="19" t="str">
        <f>INDEX(Table12[[#This Row],[State]],MATCH(Orders!F2837,Table12[[#This Row],[Customer ID]],0))</f>
        <v>Pennsylvania</v>
      </c>
      <c r="H2837" s="17" t="s">
        <v>3762</v>
      </c>
      <c r="I2837" s="19">
        <v>4</v>
      </c>
      <c r="J2837" s="17" t="s">
        <v>70</v>
      </c>
      <c r="K2837" s="10">
        <v>132956</v>
      </c>
      <c r="L2837" s="25" t="str">
        <f>IF(Orders!$K2837&lt;=50,"Low",IF(Orders!$K2837&gt;=200000,"High","Medium"))</f>
        <v>Medium</v>
      </c>
    </row>
    <row r="2838" spans="1:12" x14ac:dyDescent="0.35">
      <c r="A2838" s="11">
        <v>7534</v>
      </c>
      <c r="B2838" s="13" t="s">
        <v>6002</v>
      </c>
      <c r="C2838" s="14">
        <v>43886</v>
      </c>
      <c r="D2838" s="14">
        <v>43891</v>
      </c>
      <c r="E2838" s="13" t="s">
        <v>19</v>
      </c>
      <c r="F2838" s="13" t="s">
        <v>969</v>
      </c>
      <c r="G2838" s="15" t="str">
        <f>INDEX(Table12[[#This Row],[State]],MATCH(Orders!F2838,Table12[[#This Row],[Customer ID]],0))</f>
        <v>North Carolina</v>
      </c>
      <c r="H2838" s="13" t="s">
        <v>1044</v>
      </c>
      <c r="I2838" s="15">
        <v>2</v>
      </c>
      <c r="J2838" s="13" t="s">
        <v>31</v>
      </c>
      <c r="K2838" s="16">
        <v>230784</v>
      </c>
      <c r="L2838" s="24" t="str">
        <f>IF(Orders!$K2838&lt;=50,"Low",IF(Orders!$K2838&gt;=200000,"High","Medium"))</f>
        <v>High</v>
      </c>
    </row>
    <row r="2839" spans="1:12" x14ac:dyDescent="0.35">
      <c r="A2839" s="12">
        <v>7535</v>
      </c>
      <c r="B2839" s="17" t="s">
        <v>6002</v>
      </c>
      <c r="C2839" s="18">
        <v>43886</v>
      </c>
      <c r="D2839" s="18">
        <v>43891</v>
      </c>
      <c r="E2839" s="17" t="s">
        <v>19</v>
      </c>
      <c r="F2839" s="17" t="s">
        <v>969</v>
      </c>
      <c r="G2839" s="19" t="str">
        <f>INDEX(Table12[[#This Row],[State]],MATCH(Orders!F2839,Table12[[#This Row],[Customer ID]],0))</f>
        <v>North Carolina</v>
      </c>
      <c r="H2839" s="17" t="s">
        <v>27</v>
      </c>
      <c r="I2839" s="19">
        <v>5</v>
      </c>
      <c r="J2839" s="17" t="s">
        <v>31</v>
      </c>
      <c r="K2839" s="10">
        <v>245.92</v>
      </c>
      <c r="L2839" s="25" t="str">
        <f>IF(Orders!$K2839&lt;=50,"Low",IF(Orders!$K2839&gt;=200000,"High","Medium"))</f>
        <v>Medium</v>
      </c>
    </row>
    <row r="2840" spans="1:12" x14ac:dyDescent="0.35">
      <c r="A2840" s="11">
        <v>3765</v>
      </c>
      <c r="B2840" s="13" t="s">
        <v>6003</v>
      </c>
      <c r="C2840" s="14">
        <v>43886</v>
      </c>
      <c r="D2840" s="14">
        <v>43892</v>
      </c>
      <c r="E2840" s="13" t="s">
        <v>19</v>
      </c>
      <c r="F2840" s="13" t="s">
        <v>6004</v>
      </c>
      <c r="G2840" s="15" t="str">
        <f>INDEX(Table12[[#This Row],[State]],MATCH(Orders!F2840,Table12[[#This Row],[Customer ID]],0))</f>
        <v>Illinois</v>
      </c>
      <c r="H2840" s="13" t="s">
        <v>2421</v>
      </c>
      <c r="I2840" s="15">
        <v>3</v>
      </c>
      <c r="J2840" s="13" t="s">
        <v>70</v>
      </c>
      <c r="K2840" s="16">
        <v>529788</v>
      </c>
      <c r="L2840" s="24" t="str">
        <f>IF(Orders!$K2840&lt;=50,"Low",IF(Orders!$K2840&gt;=200000,"High","Medium"))</f>
        <v>High</v>
      </c>
    </row>
    <row r="2841" spans="1:12" x14ac:dyDescent="0.35">
      <c r="A2841" s="12">
        <v>9991</v>
      </c>
      <c r="B2841" s="17" t="s">
        <v>6006</v>
      </c>
      <c r="C2841" s="18">
        <v>43887</v>
      </c>
      <c r="D2841" s="18">
        <v>43893</v>
      </c>
      <c r="E2841" s="17" t="s">
        <v>19</v>
      </c>
      <c r="F2841" s="17" t="s">
        <v>1110</v>
      </c>
      <c r="G2841" s="19" t="str">
        <f>INDEX(Table12[[#This Row],[State]],MATCH(Orders!F2841,Table12[[#This Row],[Customer ID]],0))</f>
        <v>California</v>
      </c>
      <c r="H2841" s="17" t="s">
        <v>348</v>
      </c>
      <c r="I2841" s="19">
        <v>2</v>
      </c>
      <c r="J2841" s="17" t="s">
        <v>70</v>
      </c>
      <c r="K2841" s="10">
        <v>106.96</v>
      </c>
      <c r="L2841" s="25" t="str">
        <f>IF(Orders!$K2841&lt;=50,"Low",IF(Orders!$K2841&gt;=200000,"High","Medium"))</f>
        <v>Medium</v>
      </c>
    </row>
    <row r="2842" spans="1:12" x14ac:dyDescent="0.35">
      <c r="A2842" s="11">
        <v>1189</v>
      </c>
      <c r="B2842" s="13" t="s">
        <v>6007</v>
      </c>
      <c r="C2842" s="14">
        <v>43887</v>
      </c>
      <c r="D2842" s="14">
        <v>43889</v>
      </c>
      <c r="E2842" s="13" t="s">
        <v>94</v>
      </c>
      <c r="F2842" s="13" t="s">
        <v>298</v>
      </c>
      <c r="G2842" s="15" t="str">
        <f>INDEX(Table12[[#This Row],[State]],MATCH(Orders!F2842,Table12[[#This Row],[Customer ID]],0))</f>
        <v>California</v>
      </c>
      <c r="H2842" s="13" t="s">
        <v>4407</v>
      </c>
      <c r="I2842" s="15">
        <v>4</v>
      </c>
      <c r="J2842" s="13" t="s">
        <v>31</v>
      </c>
      <c r="K2842" s="16">
        <v>110.92</v>
      </c>
      <c r="L2842" s="24" t="str">
        <f>IF(Orders!$K2842&lt;=50,"Low",IF(Orders!$K2842&gt;=200000,"High","Medium"))</f>
        <v>Medium</v>
      </c>
    </row>
    <row r="2843" spans="1:12" x14ac:dyDescent="0.35">
      <c r="A2843" s="12">
        <v>1192</v>
      </c>
      <c r="B2843" s="17" t="s">
        <v>6007</v>
      </c>
      <c r="C2843" s="18">
        <v>43887</v>
      </c>
      <c r="D2843" s="18">
        <v>43889</v>
      </c>
      <c r="E2843" s="17" t="s">
        <v>94</v>
      </c>
      <c r="F2843" s="17" t="s">
        <v>298</v>
      </c>
      <c r="G2843" s="19" t="str">
        <f>INDEX(Table12[[#This Row],[State]],MATCH(Orders!F2843,Table12[[#This Row],[Customer ID]],0))</f>
        <v>California</v>
      </c>
      <c r="H2843" s="17" t="s">
        <v>1793</v>
      </c>
      <c r="I2843" s="19">
        <v>4</v>
      </c>
      <c r="J2843" s="17" t="s">
        <v>31</v>
      </c>
      <c r="K2843" s="10">
        <v>249.92</v>
      </c>
      <c r="L2843" s="25" t="str">
        <f>IF(Orders!$K2843&lt;=50,"Low",IF(Orders!$K2843&gt;=200000,"High","Medium"))</f>
        <v>Medium</v>
      </c>
    </row>
    <row r="2844" spans="1:12" x14ac:dyDescent="0.35">
      <c r="A2844" s="11">
        <v>9992</v>
      </c>
      <c r="B2844" s="13" t="s">
        <v>6006</v>
      </c>
      <c r="C2844" s="14">
        <v>43887</v>
      </c>
      <c r="D2844" s="14">
        <v>43893</v>
      </c>
      <c r="E2844" s="13" t="s">
        <v>19</v>
      </c>
      <c r="F2844" s="13" t="s">
        <v>1110</v>
      </c>
      <c r="G2844" s="15" t="str">
        <f>INDEX(Table12[[#This Row],[State]],MATCH(Orders!F2844,Table12[[#This Row],[Customer ID]],0))</f>
        <v>California</v>
      </c>
      <c r="H2844" s="13" t="s">
        <v>495</v>
      </c>
      <c r="I2844" s="15">
        <v>2</v>
      </c>
      <c r="J2844" s="13" t="s">
        <v>31</v>
      </c>
      <c r="K2844" s="16">
        <v>301576</v>
      </c>
      <c r="L2844" s="24" t="str">
        <f>IF(Orders!$K2844&lt;=50,"Low",IF(Orders!$K2844&gt;=200000,"High","Medium"))</f>
        <v>High</v>
      </c>
    </row>
    <row r="2845" spans="1:12" x14ac:dyDescent="0.35">
      <c r="A2845" s="12">
        <v>6921</v>
      </c>
      <c r="B2845" s="17" t="s">
        <v>6008</v>
      </c>
      <c r="C2845" s="18">
        <v>43887</v>
      </c>
      <c r="D2845" s="18">
        <v>43892</v>
      </c>
      <c r="E2845" s="17" t="s">
        <v>19</v>
      </c>
      <c r="F2845" s="17" t="s">
        <v>3792</v>
      </c>
      <c r="G2845" s="19" t="str">
        <f>INDEX(Table12[[#This Row],[State]],MATCH(Orders!F2845,Table12[[#This Row],[Customer ID]],0))</f>
        <v>California</v>
      </c>
      <c r="H2845" s="17" t="s">
        <v>3494</v>
      </c>
      <c r="I2845" s="19">
        <v>7</v>
      </c>
      <c r="J2845" s="17" t="s">
        <v>31</v>
      </c>
      <c r="K2845" s="10">
        <v>380.79</v>
      </c>
      <c r="L2845" s="25" t="str">
        <f>IF(Orders!$K2845&lt;=50,"Low",IF(Orders!$K2845&gt;=200000,"High","Medium"))</f>
        <v>Medium</v>
      </c>
    </row>
    <row r="2846" spans="1:12" x14ac:dyDescent="0.35">
      <c r="A2846" s="11">
        <v>1190</v>
      </c>
      <c r="B2846" s="13" t="s">
        <v>6007</v>
      </c>
      <c r="C2846" s="14">
        <v>43887</v>
      </c>
      <c r="D2846" s="14">
        <v>43889</v>
      </c>
      <c r="E2846" s="13" t="s">
        <v>94</v>
      </c>
      <c r="F2846" s="13" t="s">
        <v>298</v>
      </c>
      <c r="G2846" s="15" t="str">
        <f>INDEX(Table12[[#This Row],[State]],MATCH(Orders!F2846,Table12[[#This Row],[Customer ID]],0))</f>
        <v>California</v>
      </c>
      <c r="H2846" s="13" t="s">
        <v>5981</v>
      </c>
      <c r="I2846" s="15">
        <v>8</v>
      </c>
      <c r="J2846" s="13" t="s">
        <v>70</v>
      </c>
      <c r="K2846" s="16">
        <v>911536</v>
      </c>
      <c r="L2846" s="24" t="str">
        <f>IF(Orders!$K2846&lt;=50,"Low",IF(Orders!$K2846&gt;=200000,"High","Medium"))</f>
        <v>High</v>
      </c>
    </row>
    <row r="2847" spans="1:12" x14ac:dyDescent="0.35">
      <c r="A2847" s="12">
        <v>1191</v>
      </c>
      <c r="B2847" s="17" t="s">
        <v>6007</v>
      </c>
      <c r="C2847" s="18">
        <v>43887</v>
      </c>
      <c r="D2847" s="18">
        <v>43889</v>
      </c>
      <c r="E2847" s="17" t="s">
        <v>94</v>
      </c>
      <c r="F2847" s="17" t="s">
        <v>298</v>
      </c>
      <c r="G2847" s="19" t="str">
        <f>INDEX(Table12[[#This Row],[State]],MATCH(Orders!F2847,Table12[[#This Row],[Customer ID]],0))</f>
        <v>California</v>
      </c>
      <c r="H2847" s="17" t="s">
        <v>6009</v>
      </c>
      <c r="I2847" s="19">
        <v>3</v>
      </c>
      <c r="J2847" s="17" t="s">
        <v>31</v>
      </c>
      <c r="K2847" s="10">
        <v>940224</v>
      </c>
      <c r="L2847" s="25" t="str">
        <f>IF(Orders!$K2847&lt;=50,"Low",IF(Orders!$K2847&gt;=200000,"High","Medium"))</f>
        <v>High</v>
      </c>
    </row>
    <row r="2848" spans="1:12" x14ac:dyDescent="0.35">
      <c r="A2848" s="11">
        <v>1193</v>
      </c>
      <c r="B2848" s="13" t="s">
        <v>6007</v>
      </c>
      <c r="C2848" s="14">
        <v>43887</v>
      </c>
      <c r="D2848" s="14">
        <v>43889</v>
      </c>
      <c r="E2848" s="13" t="s">
        <v>94</v>
      </c>
      <c r="F2848" s="13" t="s">
        <v>298</v>
      </c>
      <c r="G2848" s="15" t="str">
        <f>INDEX(Table12[[#This Row],[State]],MATCH(Orders!F2848,Table12[[#This Row],[Customer ID]],0))</f>
        <v>California</v>
      </c>
      <c r="H2848" s="13" t="s">
        <v>4890</v>
      </c>
      <c r="I2848" s="15">
        <v>4</v>
      </c>
      <c r="J2848" s="13" t="s">
        <v>70</v>
      </c>
      <c r="K2848" s="16">
        <v>116.12</v>
      </c>
      <c r="L2848" s="24" t="str">
        <f>IF(Orders!$K2848&lt;=50,"Low",IF(Orders!$K2848&gt;=200000,"High","Medium"))</f>
        <v>Medium</v>
      </c>
    </row>
    <row r="2849" spans="1:12" x14ac:dyDescent="0.35">
      <c r="A2849" s="12">
        <v>9993</v>
      </c>
      <c r="B2849" s="17" t="s">
        <v>6006</v>
      </c>
      <c r="C2849" s="18">
        <v>43887</v>
      </c>
      <c r="D2849" s="18">
        <v>43893</v>
      </c>
      <c r="E2849" s="17" t="s">
        <v>19</v>
      </c>
      <c r="F2849" s="17" t="s">
        <v>1110</v>
      </c>
      <c r="G2849" s="19" t="str">
        <f>INDEX(Table12[[#This Row],[State]],MATCH(Orders!F2849,Table12[[#This Row],[Customer ID]],0))</f>
        <v>California</v>
      </c>
      <c r="H2849" s="17" t="s">
        <v>5684</v>
      </c>
      <c r="I2849" s="19">
        <v>4</v>
      </c>
      <c r="J2849" s="17" t="s">
        <v>70</v>
      </c>
      <c r="K2849" s="10">
        <v>152.6</v>
      </c>
      <c r="L2849" s="25" t="str">
        <f>IF(Orders!$K2849&lt;=50,"Low",IF(Orders!$K2849&gt;=200000,"High","Medium"))</f>
        <v>Medium</v>
      </c>
    </row>
    <row r="2850" spans="1:12" x14ac:dyDescent="0.35">
      <c r="A2850" s="11">
        <v>9766</v>
      </c>
      <c r="B2850" s="13" t="s">
        <v>6011</v>
      </c>
      <c r="C2850" s="14">
        <v>43889</v>
      </c>
      <c r="D2850" s="14">
        <v>43896</v>
      </c>
      <c r="E2850" s="13" t="s">
        <v>19</v>
      </c>
      <c r="F2850" s="13" t="s">
        <v>5731</v>
      </c>
      <c r="G2850" s="15" t="str">
        <f>INDEX(Table12[[#This Row],[State]],MATCH(Orders!F2850,Table12[[#This Row],[Customer ID]],0))</f>
        <v>Connecticut</v>
      </c>
      <c r="H2850" s="13" t="s">
        <v>871</v>
      </c>
      <c r="I2850" s="15">
        <v>2</v>
      </c>
      <c r="J2850" s="13" t="s">
        <v>31</v>
      </c>
      <c r="K2850" s="16">
        <v>919.84</v>
      </c>
      <c r="L2850" s="24" t="str">
        <f>IF(Orders!$K2850&lt;=50,"Low",IF(Orders!$K2850&gt;=200000,"High","Medium"))</f>
        <v>Medium</v>
      </c>
    </row>
    <row r="2851" spans="1:12" x14ac:dyDescent="0.35">
      <c r="A2851" s="12">
        <v>9767</v>
      </c>
      <c r="B2851" s="17" t="s">
        <v>6011</v>
      </c>
      <c r="C2851" s="18">
        <v>43889</v>
      </c>
      <c r="D2851" s="18">
        <v>43896</v>
      </c>
      <c r="E2851" s="17" t="s">
        <v>19</v>
      </c>
      <c r="F2851" s="17" t="s">
        <v>5731</v>
      </c>
      <c r="G2851" s="19" t="str">
        <f>INDEX(Table12[[#This Row],[State]],MATCH(Orders!F2851,Table12[[#This Row],[Customer ID]],0))</f>
        <v>Connecticut</v>
      </c>
      <c r="H2851" s="17" t="s">
        <v>6012</v>
      </c>
      <c r="I2851" s="19">
        <v>1</v>
      </c>
      <c r="J2851" s="17" t="s">
        <v>31</v>
      </c>
      <c r="K2851" s="10">
        <v>943.78</v>
      </c>
      <c r="L2851" s="25" t="str">
        <f>IF(Orders!$K2851&lt;=50,"Low",IF(Orders!$K2851&gt;=200000,"High","Medium"))</f>
        <v>Medium</v>
      </c>
    </row>
    <row r="2852" spans="1:12" x14ac:dyDescent="0.35">
      <c r="A2852" s="11">
        <v>7641</v>
      </c>
      <c r="B2852" s="13" t="s">
        <v>6014</v>
      </c>
      <c r="C2852" s="14">
        <v>43892</v>
      </c>
      <c r="D2852" s="14">
        <v>43898</v>
      </c>
      <c r="E2852" s="13" t="s">
        <v>19</v>
      </c>
      <c r="F2852" s="13" t="s">
        <v>6015</v>
      </c>
      <c r="G2852" s="15" t="str">
        <f>INDEX(Table12[[#This Row],[State]],MATCH(Orders!F2852,Table12[[#This Row],[Customer ID]],0))</f>
        <v>Delaware</v>
      </c>
      <c r="H2852" s="13" t="s">
        <v>399</v>
      </c>
      <c r="I2852" s="15">
        <v>6</v>
      </c>
      <c r="J2852" s="13" t="s">
        <v>31</v>
      </c>
      <c r="K2852" s="16">
        <v>109.04</v>
      </c>
      <c r="L2852" s="24" t="str">
        <f>IF(Orders!$K2852&lt;=50,"Low",IF(Orders!$K2852&gt;=200000,"High","Medium"))</f>
        <v>Medium</v>
      </c>
    </row>
    <row r="2853" spans="1:12" x14ac:dyDescent="0.35">
      <c r="A2853" s="12">
        <v>9252</v>
      </c>
      <c r="B2853" s="17" t="s">
        <v>6017</v>
      </c>
      <c r="C2853" s="18">
        <v>43892</v>
      </c>
      <c r="D2853" s="18">
        <v>43898</v>
      </c>
      <c r="E2853" s="17" t="s">
        <v>19</v>
      </c>
      <c r="F2853" s="17" t="s">
        <v>1813</v>
      </c>
      <c r="G2853" s="19" t="str">
        <f>INDEX(Table12[[#This Row],[State]],MATCH(Orders!F2853,Table12[[#This Row],[Customer ID]],0))</f>
        <v>California</v>
      </c>
      <c r="H2853" s="17" t="s">
        <v>1427</v>
      </c>
      <c r="I2853" s="19">
        <v>2</v>
      </c>
      <c r="J2853" s="17" t="s">
        <v>31</v>
      </c>
      <c r="K2853" s="10">
        <v>128648</v>
      </c>
      <c r="L2853" s="25" t="str">
        <f>IF(Orders!$K2853&lt;=50,"Low",IF(Orders!$K2853&gt;=200000,"High","Medium"))</f>
        <v>Medium</v>
      </c>
    </row>
    <row r="2854" spans="1:12" x14ac:dyDescent="0.35">
      <c r="A2854" s="11">
        <v>2509</v>
      </c>
      <c r="B2854" s="13" t="s">
        <v>6018</v>
      </c>
      <c r="C2854" s="14">
        <v>43892</v>
      </c>
      <c r="D2854" s="14">
        <v>43898</v>
      </c>
      <c r="E2854" s="13" t="s">
        <v>19</v>
      </c>
      <c r="F2854" s="13" t="s">
        <v>2355</v>
      </c>
      <c r="G2854" s="15" t="str">
        <f>INDEX(Table12[[#This Row],[State]],MATCH(Orders!F2854,Table12[[#This Row],[Customer ID]],0))</f>
        <v>California</v>
      </c>
      <c r="H2854" s="13" t="s">
        <v>6019</v>
      </c>
      <c r="I2854" s="15">
        <v>3</v>
      </c>
      <c r="J2854" s="13" t="s">
        <v>31</v>
      </c>
      <c r="K2854" s="16">
        <v>214776</v>
      </c>
      <c r="L2854" s="24" t="str">
        <f>IF(Orders!$K2854&lt;=50,"Low",IF(Orders!$K2854&gt;=200000,"High","Medium"))</f>
        <v>High</v>
      </c>
    </row>
    <row r="2855" spans="1:12" x14ac:dyDescent="0.35">
      <c r="A2855" s="12">
        <v>7640</v>
      </c>
      <c r="B2855" s="17" t="s">
        <v>6014</v>
      </c>
      <c r="C2855" s="18">
        <v>43892</v>
      </c>
      <c r="D2855" s="18">
        <v>43898</v>
      </c>
      <c r="E2855" s="17" t="s">
        <v>19</v>
      </c>
      <c r="F2855" s="17" t="s">
        <v>6015</v>
      </c>
      <c r="G2855" s="19" t="str">
        <f>INDEX(Table12[[#This Row],[State]],MATCH(Orders!F2855,Table12[[#This Row],[Customer ID]],0))</f>
        <v>Delaware</v>
      </c>
      <c r="H2855" s="17" t="s">
        <v>6021</v>
      </c>
      <c r="I2855" s="19">
        <v>2</v>
      </c>
      <c r="J2855" s="17" t="s">
        <v>31</v>
      </c>
      <c r="K2855" s="10">
        <v>460.96</v>
      </c>
      <c r="L2855" s="25" t="str">
        <f>IF(Orders!$K2855&lt;=50,"Low",IF(Orders!$K2855&gt;=200000,"High","Medium"))</f>
        <v>Medium</v>
      </c>
    </row>
    <row r="2856" spans="1:12" x14ac:dyDescent="0.35">
      <c r="A2856" s="11">
        <v>2510</v>
      </c>
      <c r="B2856" s="13" t="s">
        <v>6018</v>
      </c>
      <c r="C2856" s="14">
        <v>43892</v>
      </c>
      <c r="D2856" s="14">
        <v>43898</v>
      </c>
      <c r="E2856" s="13" t="s">
        <v>19</v>
      </c>
      <c r="F2856" s="13" t="s">
        <v>2355</v>
      </c>
      <c r="G2856" s="15" t="str">
        <f>INDEX(Table12[[#This Row],[State]],MATCH(Orders!F2856,Table12[[#This Row],[Customer ID]],0))</f>
        <v>California</v>
      </c>
      <c r="H2856" s="13" t="s">
        <v>2268</v>
      </c>
      <c r="I2856" s="15">
        <v>6</v>
      </c>
      <c r="J2856" s="13" t="s">
        <v>31</v>
      </c>
      <c r="K2856" s="16">
        <v>493.94</v>
      </c>
      <c r="L2856" s="24" t="str">
        <f>IF(Orders!$K2856&lt;=50,"Low",IF(Orders!$K2856&gt;=200000,"High","Medium"))</f>
        <v>Medium</v>
      </c>
    </row>
    <row r="2857" spans="1:12" x14ac:dyDescent="0.35">
      <c r="A2857" s="12">
        <v>1771</v>
      </c>
      <c r="B2857" s="17" t="s">
        <v>6023</v>
      </c>
      <c r="C2857" s="18">
        <v>43892</v>
      </c>
      <c r="D2857" s="18">
        <v>43898</v>
      </c>
      <c r="E2857" s="17" t="s">
        <v>19</v>
      </c>
      <c r="F2857" s="17" t="s">
        <v>1006</v>
      </c>
      <c r="G2857" s="19" t="str">
        <f>INDEX(Table12[[#This Row],[State]],MATCH(Orders!F2857,Table12[[#This Row],[Customer ID]],0))</f>
        <v>Texas</v>
      </c>
      <c r="H2857" s="17" t="s">
        <v>934</v>
      </c>
      <c r="I2857" s="19">
        <v>7</v>
      </c>
      <c r="J2857" s="17" t="s">
        <v>31</v>
      </c>
      <c r="K2857" s="10">
        <v>110222</v>
      </c>
      <c r="L2857" s="25" t="str">
        <f>IF(Orders!$K2857&lt;=50,"Low",IF(Orders!$K2857&gt;=200000,"High","Medium"))</f>
        <v>Medium</v>
      </c>
    </row>
    <row r="2858" spans="1:12" x14ac:dyDescent="0.35">
      <c r="A2858" s="11">
        <v>9293</v>
      </c>
      <c r="B2858" s="13" t="s">
        <v>6024</v>
      </c>
      <c r="C2858" s="14">
        <v>43892</v>
      </c>
      <c r="D2858" s="14">
        <v>43892</v>
      </c>
      <c r="E2858" s="13" t="s">
        <v>208</v>
      </c>
      <c r="F2858" s="13" t="s">
        <v>6025</v>
      </c>
      <c r="G2858" s="15" t="str">
        <f>INDEX(Table12[[#This Row],[State]],MATCH(Orders!F2858,Table12[[#This Row],[Customer ID]],0))</f>
        <v>Texas</v>
      </c>
      <c r="H2858" s="13" t="s">
        <v>4219</v>
      </c>
      <c r="I2858" s="15">
        <v>1</v>
      </c>
      <c r="J2858" s="13" t="s">
        <v>70</v>
      </c>
      <c r="K2858" s="16">
        <v>118556</v>
      </c>
      <c r="L2858" s="24" t="str">
        <f>IF(Orders!$K2858&lt;=50,"Low",IF(Orders!$K2858&gt;=200000,"High","Medium"))</f>
        <v>Medium</v>
      </c>
    </row>
    <row r="2859" spans="1:12" x14ac:dyDescent="0.35">
      <c r="A2859" s="12">
        <v>1770</v>
      </c>
      <c r="B2859" s="17" t="s">
        <v>6023</v>
      </c>
      <c r="C2859" s="18">
        <v>43892</v>
      </c>
      <c r="D2859" s="18">
        <v>43898</v>
      </c>
      <c r="E2859" s="17" t="s">
        <v>19</v>
      </c>
      <c r="F2859" s="17" t="s">
        <v>1006</v>
      </c>
      <c r="G2859" s="19" t="str">
        <f>INDEX(Table12[[#This Row],[State]],MATCH(Orders!F2859,Table12[[#This Row],[Customer ID]],0))</f>
        <v>Texas</v>
      </c>
      <c r="H2859" s="17" t="s">
        <v>6027</v>
      </c>
      <c r="I2859" s="19">
        <v>4</v>
      </c>
      <c r="J2859" s="17" t="s">
        <v>70</v>
      </c>
      <c r="K2859" s="10">
        <v>94976</v>
      </c>
      <c r="L2859" s="25" t="str">
        <f>IF(Orders!$K2859&lt;=50,"Low",IF(Orders!$K2859&gt;=200000,"High","Medium"))</f>
        <v>Medium</v>
      </c>
    </row>
    <row r="2860" spans="1:12" x14ac:dyDescent="0.35">
      <c r="A2860" s="11">
        <v>7861</v>
      </c>
      <c r="B2860" s="13" t="s">
        <v>6028</v>
      </c>
      <c r="C2860" s="14">
        <v>43892</v>
      </c>
      <c r="D2860" s="14">
        <v>43896</v>
      </c>
      <c r="E2860" s="13" t="s">
        <v>19</v>
      </c>
      <c r="F2860" s="13" t="s">
        <v>3747</v>
      </c>
      <c r="G2860" s="15" t="str">
        <f>INDEX(Table12[[#This Row],[State]],MATCH(Orders!F2860,Table12[[#This Row],[Customer ID]],0))</f>
        <v>Ohio</v>
      </c>
      <c r="H2860" s="13" t="s">
        <v>1018</v>
      </c>
      <c r="I2860" s="15">
        <v>4</v>
      </c>
      <c r="J2860" s="13" t="s">
        <v>31</v>
      </c>
      <c r="K2860" s="16">
        <v>93528</v>
      </c>
      <c r="L2860" s="24" t="str">
        <f>IF(Orders!$K2860&lt;=50,"Low",IF(Orders!$K2860&gt;=200000,"High","Medium"))</f>
        <v>Medium</v>
      </c>
    </row>
    <row r="2861" spans="1:12" x14ac:dyDescent="0.35">
      <c r="A2861" s="12">
        <v>7639</v>
      </c>
      <c r="B2861" s="17" t="s">
        <v>6014</v>
      </c>
      <c r="C2861" s="18">
        <v>43892</v>
      </c>
      <c r="D2861" s="18">
        <v>43898</v>
      </c>
      <c r="E2861" s="17" t="s">
        <v>19</v>
      </c>
      <c r="F2861" s="17" t="s">
        <v>6015</v>
      </c>
      <c r="G2861" s="19" t="str">
        <f>INDEX(Table12[[#This Row],[State]],MATCH(Orders!F2861,Table12[[#This Row],[Customer ID]],0))</f>
        <v>Delaware</v>
      </c>
      <c r="H2861" s="17" t="s">
        <v>3844</v>
      </c>
      <c r="I2861" s="19">
        <v>7</v>
      </c>
      <c r="J2861" s="17" t="s">
        <v>31</v>
      </c>
      <c r="K2861" s="10">
        <v>156.96</v>
      </c>
      <c r="L2861" s="25" t="str">
        <f>IF(Orders!$K2861&lt;=50,"Low",IF(Orders!$K2861&gt;=200000,"High","Medium"))</f>
        <v>Medium</v>
      </c>
    </row>
    <row r="2862" spans="1:12" x14ac:dyDescent="0.35">
      <c r="A2862" s="11">
        <v>7638</v>
      </c>
      <c r="B2862" s="13" t="s">
        <v>6014</v>
      </c>
      <c r="C2862" s="14">
        <v>43892</v>
      </c>
      <c r="D2862" s="14">
        <v>43898</v>
      </c>
      <c r="E2862" s="13" t="s">
        <v>19</v>
      </c>
      <c r="F2862" s="13" t="s">
        <v>6015</v>
      </c>
      <c r="G2862" s="15" t="str">
        <f>INDEX(Table12[[#This Row],[State]],MATCH(Orders!F2862,Table12[[#This Row],[Customer ID]],0))</f>
        <v>Delaware</v>
      </c>
      <c r="H2862" s="13" t="s">
        <v>717</v>
      </c>
      <c r="I2862" s="15">
        <v>3</v>
      </c>
      <c r="J2862" s="13" t="s">
        <v>70</v>
      </c>
      <c r="K2862" s="16">
        <v>134.52000000000001</v>
      </c>
      <c r="L2862" s="24" t="str">
        <f>IF(Orders!$K2862&lt;=50,"Low",IF(Orders!$K2862&gt;=200000,"High","Medium"))</f>
        <v>Medium</v>
      </c>
    </row>
    <row r="2863" spans="1:12" x14ac:dyDescent="0.35">
      <c r="A2863" s="12">
        <v>1323</v>
      </c>
      <c r="B2863" s="17" t="s">
        <v>6029</v>
      </c>
      <c r="C2863" s="18">
        <v>43893</v>
      </c>
      <c r="D2863" s="18">
        <v>43898</v>
      </c>
      <c r="E2863" s="17" t="s">
        <v>19</v>
      </c>
      <c r="F2863" s="17" t="s">
        <v>2514</v>
      </c>
      <c r="G2863" s="19" t="str">
        <f>INDEX(Table12[[#This Row],[State]],MATCH(Orders!F2863,Table12[[#This Row],[Customer ID]],0))</f>
        <v>Kentucky</v>
      </c>
      <c r="H2863" s="17" t="s">
        <v>2478</v>
      </c>
      <c r="I2863" s="19">
        <v>5</v>
      </c>
      <c r="J2863" s="17" t="s">
        <v>70</v>
      </c>
      <c r="K2863" s="10">
        <v>110.8</v>
      </c>
      <c r="L2863" s="25" t="str">
        <f>IF(Orders!$K2863&lt;=50,"Low",IF(Orders!$K2863&gt;=200000,"High","Medium"))</f>
        <v>Medium</v>
      </c>
    </row>
    <row r="2864" spans="1:12" x14ac:dyDescent="0.35">
      <c r="A2864" s="11">
        <v>3475</v>
      </c>
      <c r="B2864" s="13" t="s">
        <v>6030</v>
      </c>
      <c r="C2864" s="14">
        <v>43893</v>
      </c>
      <c r="D2864" s="14">
        <v>43900</v>
      </c>
      <c r="E2864" s="13" t="s">
        <v>19</v>
      </c>
      <c r="F2864" s="13" t="s">
        <v>4505</v>
      </c>
      <c r="G2864" s="15" t="str">
        <f>INDEX(Table12[[#This Row],[State]],MATCH(Orders!F2864,Table12[[#This Row],[Customer ID]],0))</f>
        <v>Michigan</v>
      </c>
      <c r="H2864" s="13" t="s">
        <v>320</v>
      </c>
      <c r="I2864" s="15">
        <v>2</v>
      </c>
      <c r="J2864" s="13" t="s">
        <v>31</v>
      </c>
      <c r="K2864" s="16">
        <v>125.98</v>
      </c>
      <c r="L2864" s="24" t="str">
        <f>IF(Orders!$K2864&lt;=50,"Low",IF(Orders!$K2864&gt;=200000,"High","Medium"))</f>
        <v>Medium</v>
      </c>
    </row>
    <row r="2865" spans="1:12" x14ac:dyDescent="0.35">
      <c r="A2865" s="12">
        <v>6577</v>
      </c>
      <c r="B2865" s="17" t="s">
        <v>6032</v>
      </c>
      <c r="C2865" s="18">
        <v>43893</v>
      </c>
      <c r="D2865" s="18">
        <v>43898</v>
      </c>
      <c r="E2865" s="17" t="s">
        <v>19</v>
      </c>
      <c r="F2865" s="17" t="s">
        <v>6033</v>
      </c>
      <c r="G2865" s="19" t="str">
        <f>INDEX(Table12[[#This Row],[State]],MATCH(Orders!F2865,Table12[[#This Row],[Customer ID]],0))</f>
        <v>California</v>
      </c>
      <c r="H2865" s="17" t="s">
        <v>2676</v>
      </c>
      <c r="I2865" s="19">
        <v>3</v>
      </c>
      <c r="J2865" s="17" t="s">
        <v>31</v>
      </c>
      <c r="K2865" s="10">
        <v>185352</v>
      </c>
      <c r="L2865" s="25" t="str">
        <f>IF(Orders!$K2865&lt;=50,"Low",IF(Orders!$K2865&gt;=200000,"High","Medium"))</f>
        <v>Medium</v>
      </c>
    </row>
    <row r="2866" spans="1:12" x14ac:dyDescent="0.35">
      <c r="A2866" s="11">
        <v>3474</v>
      </c>
      <c r="B2866" s="13" t="s">
        <v>6030</v>
      </c>
      <c r="C2866" s="14">
        <v>43893</v>
      </c>
      <c r="D2866" s="14">
        <v>43900</v>
      </c>
      <c r="E2866" s="13" t="s">
        <v>19</v>
      </c>
      <c r="F2866" s="13" t="s">
        <v>4505</v>
      </c>
      <c r="G2866" s="15" t="str">
        <f>INDEX(Table12[[#This Row],[State]],MATCH(Orders!F2866,Table12[[#This Row],[Customer ID]],0))</f>
        <v>Michigan</v>
      </c>
      <c r="H2866" s="13" t="s">
        <v>261</v>
      </c>
      <c r="I2866" s="15">
        <v>1</v>
      </c>
      <c r="J2866" s="13" t="s">
        <v>31</v>
      </c>
      <c r="K2866" s="16">
        <v>227.98</v>
      </c>
      <c r="L2866" s="24" t="str">
        <f>IF(Orders!$K2866&lt;=50,"Low",IF(Orders!$K2866&gt;=200000,"High","Medium"))</f>
        <v>Medium</v>
      </c>
    </row>
    <row r="2867" spans="1:12" x14ac:dyDescent="0.35">
      <c r="A2867" s="12">
        <v>8619</v>
      </c>
      <c r="B2867" s="17" t="s">
        <v>6035</v>
      </c>
      <c r="C2867" s="18">
        <v>43893</v>
      </c>
      <c r="D2867" s="18">
        <v>43898</v>
      </c>
      <c r="E2867" s="17" t="s">
        <v>19</v>
      </c>
      <c r="F2867" s="17" t="s">
        <v>2156</v>
      </c>
      <c r="G2867" s="19" t="str">
        <f>INDEX(Table12[[#This Row],[State]],MATCH(Orders!F2867,Table12[[#This Row],[Customer ID]],0))</f>
        <v>California</v>
      </c>
      <c r="H2867" s="17" t="s">
        <v>5807</v>
      </c>
      <c r="I2867" s="19">
        <v>7</v>
      </c>
      <c r="J2867" s="17" t="s">
        <v>70</v>
      </c>
      <c r="K2867" s="10">
        <v>426672</v>
      </c>
      <c r="L2867" s="25" t="str">
        <f>IF(Orders!$K2867&lt;=50,"Low",IF(Orders!$K2867&gt;=200000,"High","Medium"))</f>
        <v>High</v>
      </c>
    </row>
    <row r="2868" spans="1:12" x14ac:dyDescent="0.35">
      <c r="A2868" s="11">
        <v>6576</v>
      </c>
      <c r="B2868" s="13" t="s">
        <v>6032</v>
      </c>
      <c r="C2868" s="14">
        <v>43893</v>
      </c>
      <c r="D2868" s="14">
        <v>43898</v>
      </c>
      <c r="E2868" s="13" t="s">
        <v>19</v>
      </c>
      <c r="F2868" s="13" t="s">
        <v>6033</v>
      </c>
      <c r="G2868" s="15" t="str">
        <f>INDEX(Table12[[#This Row],[State]],MATCH(Orders!F2868,Table12[[#This Row],[Customer ID]],0))</f>
        <v>California</v>
      </c>
      <c r="H2868" s="13" t="s">
        <v>6036</v>
      </c>
      <c r="I2868" s="15">
        <v>8</v>
      </c>
      <c r="J2868" s="13" t="s">
        <v>70</v>
      </c>
      <c r="K2868" s="16">
        <v>1099.44</v>
      </c>
      <c r="L2868" s="24" t="str">
        <f>IF(Orders!$K2868&lt;=50,"Low",IF(Orders!$K2868&gt;=200000,"High","Medium"))</f>
        <v>Medium</v>
      </c>
    </row>
    <row r="2869" spans="1:12" x14ac:dyDescent="0.35">
      <c r="A2869" s="12">
        <v>3062</v>
      </c>
      <c r="B2869" s="17" t="s">
        <v>6038</v>
      </c>
      <c r="C2869" s="18">
        <v>43893</v>
      </c>
      <c r="D2869" s="18">
        <v>43897</v>
      </c>
      <c r="E2869" s="17" t="s">
        <v>19</v>
      </c>
      <c r="F2869" s="17" t="s">
        <v>3067</v>
      </c>
      <c r="G2869" s="19" t="str">
        <f>INDEX(Table12[[#This Row],[State]],MATCH(Orders!F2869,Table12[[#This Row],[Customer ID]],0))</f>
        <v>Texas</v>
      </c>
      <c r="H2869" s="17" t="s">
        <v>6039</v>
      </c>
      <c r="I2869" s="19">
        <v>8</v>
      </c>
      <c r="J2869" s="17" t="s">
        <v>70</v>
      </c>
      <c r="K2869" s="10">
        <v>100.88</v>
      </c>
      <c r="L2869" s="25" t="str">
        <f>IF(Orders!$K2869&lt;=50,"Low",IF(Orders!$K2869&gt;=200000,"High","Medium"))</f>
        <v>Medium</v>
      </c>
    </row>
    <row r="2870" spans="1:12" x14ac:dyDescent="0.35">
      <c r="A2870" s="11">
        <v>6447</v>
      </c>
      <c r="B2870" s="13" t="s">
        <v>6041</v>
      </c>
      <c r="C2870" s="14">
        <v>43894</v>
      </c>
      <c r="D2870" s="14">
        <v>43896</v>
      </c>
      <c r="E2870" s="13" t="s">
        <v>94</v>
      </c>
      <c r="F2870" s="13" t="s">
        <v>1713</v>
      </c>
      <c r="G2870" s="15" t="str">
        <f>INDEX(Table12[[#This Row],[State]],MATCH(Orders!F2870,Table12[[#This Row],[Customer ID]],0))</f>
        <v>Texas</v>
      </c>
      <c r="H2870" s="13" t="s">
        <v>1254</v>
      </c>
      <c r="I2870" s="15">
        <v>5</v>
      </c>
      <c r="J2870" s="13" t="s">
        <v>70</v>
      </c>
      <c r="K2870" s="16">
        <v>117.5</v>
      </c>
      <c r="L2870" s="24" t="str">
        <f>IF(Orders!$K2870&lt;=50,"Low",IF(Orders!$K2870&gt;=200000,"High","Medium"))</f>
        <v>Medium</v>
      </c>
    </row>
    <row r="2871" spans="1:12" x14ac:dyDescent="0.35">
      <c r="A2871" s="12">
        <v>5296</v>
      </c>
      <c r="B2871" s="17" t="s">
        <v>6042</v>
      </c>
      <c r="C2871" s="18">
        <v>43894</v>
      </c>
      <c r="D2871" s="18">
        <v>43899</v>
      </c>
      <c r="E2871" s="17" t="s">
        <v>19</v>
      </c>
      <c r="F2871" s="17" t="s">
        <v>2093</v>
      </c>
      <c r="G2871" s="19" t="str">
        <f>INDEX(Table12[[#This Row],[State]],MATCH(Orders!F2871,Table12[[#This Row],[Customer ID]],0))</f>
        <v>Texas</v>
      </c>
      <c r="H2871" s="17" t="s">
        <v>2685</v>
      </c>
      <c r="I2871" s="19">
        <v>2</v>
      </c>
      <c r="J2871" s="17" t="s">
        <v>31</v>
      </c>
      <c r="K2871" s="10">
        <v>134568</v>
      </c>
      <c r="L2871" s="25" t="str">
        <f>IF(Orders!$K2871&lt;=50,"Low",IF(Orders!$K2871&gt;=200000,"High","Medium"))</f>
        <v>Medium</v>
      </c>
    </row>
    <row r="2872" spans="1:12" x14ac:dyDescent="0.35">
      <c r="A2872" s="11">
        <v>421</v>
      </c>
      <c r="B2872" s="13" t="s">
        <v>6043</v>
      </c>
      <c r="C2872" s="14">
        <v>43894</v>
      </c>
      <c r="D2872" s="14">
        <v>43899</v>
      </c>
      <c r="E2872" s="13" t="s">
        <v>19</v>
      </c>
      <c r="F2872" s="13" t="s">
        <v>5178</v>
      </c>
      <c r="G2872" s="15" t="str">
        <f>INDEX(Table12[[#This Row],[State]],MATCH(Orders!F2872,Table12[[#This Row],[Customer ID]],0))</f>
        <v>California</v>
      </c>
      <c r="H2872" s="13" t="s">
        <v>772</v>
      </c>
      <c r="I2872" s="15">
        <v>1</v>
      </c>
      <c r="J2872" s="13" t="s">
        <v>31</v>
      </c>
      <c r="K2872" s="16">
        <v>93.25</v>
      </c>
      <c r="L2872" s="24" t="str">
        <f>IF(Orders!$K2872&lt;=50,"Low",IF(Orders!$K2872&gt;=200000,"High","Medium"))</f>
        <v>Medium</v>
      </c>
    </row>
    <row r="2873" spans="1:12" x14ac:dyDescent="0.35">
      <c r="A2873" s="12">
        <v>6448</v>
      </c>
      <c r="B2873" s="17" t="s">
        <v>6041</v>
      </c>
      <c r="C2873" s="18">
        <v>43894</v>
      </c>
      <c r="D2873" s="18">
        <v>43896</v>
      </c>
      <c r="E2873" s="17" t="s">
        <v>94</v>
      </c>
      <c r="F2873" s="17" t="s">
        <v>1713</v>
      </c>
      <c r="G2873" s="19" t="str">
        <f>INDEX(Table12[[#This Row],[State]],MATCH(Orders!F2873,Table12[[#This Row],[Customer ID]],0))</f>
        <v>Texas</v>
      </c>
      <c r="H2873" s="17" t="s">
        <v>6044</v>
      </c>
      <c r="I2873" s="19">
        <v>1</v>
      </c>
      <c r="J2873" s="17" t="s">
        <v>70</v>
      </c>
      <c r="K2873" s="10">
        <v>124464</v>
      </c>
      <c r="L2873" s="25" t="str">
        <f>IF(Orders!$K2873&lt;=50,"Low",IF(Orders!$K2873&gt;=200000,"High","Medium"))</f>
        <v>Medium</v>
      </c>
    </row>
    <row r="2874" spans="1:12" x14ac:dyDescent="0.35">
      <c r="A2874" s="11">
        <v>6449</v>
      </c>
      <c r="B2874" s="13" t="s">
        <v>6041</v>
      </c>
      <c r="C2874" s="14">
        <v>43894</v>
      </c>
      <c r="D2874" s="14">
        <v>43896</v>
      </c>
      <c r="E2874" s="13" t="s">
        <v>94</v>
      </c>
      <c r="F2874" s="13" t="s">
        <v>1713</v>
      </c>
      <c r="G2874" s="15" t="str">
        <f>INDEX(Table12[[#This Row],[State]],MATCH(Orders!F2874,Table12[[#This Row],[Customer ID]],0))</f>
        <v>Texas</v>
      </c>
      <c r="H2874" s="13" t="s">
        <v>3811</v>
      </c>
      <c r="I2874" s="15">
        <v>1</v>
      </c>
      <c r="J2874" s="13" t="s">
        <v>31</v>
      </c>
      <c r="K2874" s="16">
        <v>123.72</v>
      </c>
      <c r="L2874" s="24" t="str">
        <f>IF(Orders!$K2874&lt;=50,"Low",IF(Orders!$K2874&gt;=200000,"High","Medium"))</f>
        <v>Medium</v>
      </c>
    </row>
    <row r="2875" spans="1:12" x14ac:dyDescent="0.35">
      <c r="A2875" s="12">
        <v>420</v>
      </c>
      <c r="B2875" s="17" t="s">
        <v>6043</v>
      </c>
      <c r="C2875" s="18">
        <v>43894</v>
      </c>
      <c r="D2875" s="18">
        <v>43899</v>
      </c>
      <c r="E2875" s="17" t="s">
        <v>19</v>
      </c>
      <c r="F2875" s="17" t="s">
        <v>5178</v>
      </c>
      <c r="G2875" s="19" t="str">
        <f>INDEX(Table12[[#This Row],[State]],MATCH(Orders!F2875,Table12[[#This Row],[Customer ID]],0))</f>
        <v>California</v>
      </c>
      <c r="H2875" s="17" t="s">
        <v>203</v>
      </c>
      <c r="I2875" s="19">
        <v>4</v>
      </c>
      <c r="J2875" s="17" t="s">
        <v>31</v>
      </c>
      <c r="K2875" s="10">
        <v>122.32</v>
      </c>
      <c r="L2875" s="25" t="str">
        <f>IF(Orders!$K2875&lt;=50,"Low",IF(Orders!$K2875&gt;=200000,"High","Medium"))</f>
        <v>Medium</v>
      </c>
    </row>
    <row r="2876" spans="1:12" x14ac:dyDescent="0.35">
      <c r="A2876" s="11">
        <v>4746</v>
      </c>
      <c r="B2876" s="13" t="s">
        <v>6046</v>
      </c>
      <c r="C2876" s="14">
        <v>43895</v>
      </c>
      <c r="D2876" s="14">
        <v>43895</v>
      </c>
      <c r="E2876" s="13" t="s">
        <v>208</v>
      </c>
      <c r="F2876" s="13" t="s">
        <v>6047</v>
      </c>
      <c r="G2876" s="15" t="str">
        <f>INDEX(Table12[[#This Row],[State]],MATCH(Orders!F2876,Table12[[#This Row],[Customer ID]],0))</f>
        <v>Minnesota</v>
      </c>
      <c r="H2876" s="13" t="s">
        <v>744</v>
      </c>
      <c r="I2876" s="15">
        <v>2</v>
      </c>
      <c r="J2876" s="13" t="s">
        <v>31</v>
      </c>
      <c r="K2876" s="16">
        <v>142.96</v>
      </c>
      <c r="L2876" s="24" t="str">
        <f>IF(Orders!$K2876&lt;=50,"Low",IF(Orders!$K2876&gt;=200000,"High","Medium"))</f>
        <v>Medium</v>
      </c>
    </row>
    <row r="2877" spans="1:12" x14ac:dyDescent="0.35">
      <c r="A2877" s="12">
        <v>4745</v>
      </c>
      <c r="B2877" s="17" t="s">
        <v>6046</v>
      </c>
      <c r="C2877" s="18">
        <v>43895</v>
      </c>
      <c r="D2877" s="18">
        <v>43895</v>
      </c>
      <c r="E2877" s="17" t="s">
        <v>208</v>
      </c>
      <c r="F2877" s="17" t="s">
        <v>6047</v>
      </c>
      <c r="G2877" s="19" t="str">
        <f>INDEX(Table12[[#This Row],[State]],MATCH(Orders!F2877,Table12[[#This Row],[Customer ID]],0))</f>
        <v>Minnesota</v>
      </c>
      <c r="H2877" s="17" t="s">
        <v>6049</v>
      </c>
      <c r="I2877" s="19">
        <v>4</v>
      </c>
      <c r="J2877" s="17" t="s">
        <v>31</v>
      </c>
      <c r="K2877" s="10">
        <v>265.16000000000003</v>
      </c>
      <c r="L2877" s="25" t="str">
        <f>IF(Orders!$K2877&lt;=50,"Low",IF(Orders!$K2877&gt;=200000,"High","Medium"))</f>
        <v>Medium</v>
      </c>
    </row>
    <row r="2878" spans="1:12" x14ac:dyDescent="0.35">
      <c r="A2878" s="11">
        <v>5952</v>
      </c>
      <c r="B2878" s="13" t="s">
        <v>6051</v>
      </c>
      <c r="C2878" s="14">
        <v>43895</v>
      </c>
      <c r="D2878" s="14">
        <v>43895</v>
      </c>
      <c r="E2878" s="13" t="s">
        <v>208</v>
      </c>
      <c r="F2878" s="13" t="s">
        <v>316</v>
      </c>
      <c r="G2878" s="15" t="str">
        <f>INDEX(Table12[[#This Row],[State]],MATCH(Orders!F2878,Table12[[#This Row],[Customer ID]],0))</f>
        <v>Mississippi</v>
      </c>
      <c r="H2878" s="13" t="s">
        <v>91</v>
      </c>
      <c r="I2878" s="15">
        <v>6</v>
      </c>
      <c r="J2878" s="13" t="s">
        <v>36</v>
      </c>
      <c r="K2878" s="16">
        <v>271.36</v>
      </c>
      <c r="L2878" s="24" t="str">
        <f>IF(Orders!$K2878&lt;=50,"Low",IF(Orders!$K2878&gt;=200000,"High","Medium"))</f>
        <v>Medium</v>
      </c>
    </row>
    <row r="2879" spans="1:12" x14ac:dyDescent="0.35">
      <c r="A2879" s="12">
        <v>5951</v>
      </c>
      <c r="B2879" s="17" t="s">
        <v>6051</v>
      </c>
      <c r="C2879" s="18">
        <v>43895</v>
      </c>
      <c r="D2879" s="18">
        <v>43895</v>
      </c>
      <c r="E2879" s="17" t="s">
        <v>208</v>
      </c>
      <c r="F2879" s="17" t="s">
        <v>316</v>
      </c>
      <c r="G2879" s="19" t="str">
        <f>INDEX(Table12[[#This Row],[State]],MATCH(Orders!F2879,Table12[[#This Row],[Customer ID]],0))</f>
        <v>Mississippi</v>
      </c>
      <c r="H2879" s="17" t="s">
        <v>2332</v>
      </c>
      <c r="I2879" s="19">
        <v>2</v>
      </c>
      <c r="J2879" s="17" t="s">
        <v>70</v>
      </c>
      <c r="K2879" s="10">
        <v>291.24</v>
      </c>
      <c r="L2879" s="25" t="str">
        <f>IF(Orders!$K2879&lt;=50,"Low",IF(Orders!$K2879&gt;=200000,"High","Medium"))</f>
        <v>Medium</v>
      </c>
    </row>
    <row r="2880" spans="1:12" x14ac:dyDescent="0.35">
      <c r="A2880" s="11">
        <v>5950</v>
      </c>
      <c r="B2880" s="13" t="s">
        <v>6051</v>
      </c>
      <c r="C2880" s="14">
        <v>43895</v>
      </c>
      <c r="D2880" s="14">
        <v>43895</v>
      </c>
      <c r="E2880" s="13" t="s">
        <v>208</v>
      </c>
      <c r="F2880" s="13" t="s">
        <v>316</v>
      </c>
      <c r="G2880" s="15" t="str">
        <f>INDEX(Table12[[#This Row],[State]],MATCH(Orders!F2880,Table12[[#This Row],[Customer ID]],0))</f>
        <v>Mississippi</v>
      </c>
      <c r="H2880" s="13" t="s">
        <v>3627</v>
      </c>
      <c r="I2880" s="15">
        <v>3</v>
      </c>
      <c r="J2880" s="13" t="s">
        <v>70</v>
      </c>
      <c r="K2880" s="16">
        <v>339.97</v>
      </c>
      <c r="L2880" s="24" t="str">
        <f>IF(Orders!$K2880&lt;=50,"Low",IF(Orders!$K2880&gt;=200000,"High","Medium"))</f>
        <v>Medium</v>
      </c>
    </row>
    <row r="2881" spans="1:12" x14ac:dyDescent="0.35">
      <c r="A2881" s="12">
        <v>4744</v>
      </c>
      <c r="B2881" s="17" t="s">
        <v>6046</v>
      </c>
      <c r="C2881" s="18">
        <v>43895</v>
      </c>
      <c r="D2881" s="18">
        <v>43895</v>
      </c>
      <c r="E2881" s="17" t="s">
        <v>208</v>
      </c>
      <c r="F2881" s="17" t="s">
        <v>6047</v>
      </c>
      <c r="G2881" s="19" t="str">
        <f>INDEX(Table12[[#This Row],[State]],MATCH(Orders!F2881,Table12[[#This Row],[Customer ID]],0))</f>
        <v>Minnesota</v>
      </c>
      <c r="H2881" s="17" t="s">
        <v>3890</v>
      </c>
      <c r="I2881" s="19">
        <v>2</v>
      </c>
      <c r="J2881" s="17" t="s">
        <v>70</v>
      </c>
      <c r="K2881" s="10">
        <v>112.9</v>
      </c>
      <c r="L2881" s="25" t="str">
        <f>IF(Orders!$K2881&lt;=50,"Low",IF(Orders!$K2881&gt;=200000,"High","Medium"))</f>
        <v>Medium</v>
      </c>
    </row>
    <row r="2882" spans="1:12" x14ac:dyDescent="0.35">
      <c r="A2882" s="11">
        <v>3813</v>
      </c>
      <c r="B2882" s="13" t="s">
        <v>6053</v>
      </c>
      <c r="C2882" s="14">
        <v>43895</v>
      </c>
      <c r="D2882" s="14">
        <v>43895</v>
      </c>
      <c r="E2882" s="13" t="s">
        <v>208</v>
      </c>
      <c r="F2882" s="13" t="s">
        <v>1586</v>
      </c>
      <c r="G2882" s="15" t="str">
        <f>INDEX(Table12[[#This Row],[State]],MATCH(Orders!F2882,Table12[[#This Row],[Customer ID]],0))</f>
        <v>Wisconsin</v>
      </c>
      <c r="H2882" s="13" t="s">
        <v>3617</v>
      </c>
      <c r="I2882" s="15">
        <v>2</v>
      </c>
      <c r="J2882" s="13" t="s">
        <v>36</v>
      </c>
      <c r="K2882" s="16">
        <v>114.06</v>
      </c>
      <c r="L2882" s="24" t="str">
        <f>IF(Orders!$K2882&lt;=50,"Low",IF(Orders!$K2882&gt;=200000,"High","Medium"))</f>
        <v>Medium</v>
      </c>
    </row>
    <row r="2883" spans="1:12" x14ac:dyDescent="0.35">
      <c r="A2883" s="12">
        <v>4747</v>
      </c>
      <c r="B2883" s="17" t="s">
        <v>6046</v>
      </c>
      <c r="C2883" s="18">
        <v>43895</v>
      </c>
      <c r="D2883" s="18">
        <v>43895</v>
      </c>
      <c r="E2883" s="17" t="s">
        <v>208</v>
      </c>
      <c r="F2883" s="17" t="s">
        <v>6047</v>
      </c>
      <c r="G2883" s="19" t="str">
        <f>INDEX(Table12[[#This Row],[State]],MATCH(Orders!F2883,Table12[[#This Row],[Customer ID]],0))</f>
        <v>Minnesota</v>
      </c>
      <c r="H2883" s="17" t="s">
        <v>6054</v>
      </c>
      <c r="I2883" s="19">
        <v>3</v>
      </c>
      <c r="J2883" s="17" t="s">
        <v>70</v>
      </c>
      <c r="K2883" s="10">
        <v>148.69</v>
      </c>
      <c r="L2883" s="25" t="str">
        <f>IF(Orders!$K2883&lt;=50,"Low",IF(Orders!$K2883&gt;=200000,"High","Medium"))</f>
        <v>Medium</v>
      </c>
    </row>
    <row r="2884" spans="1:12" x14ac:dyDescent="0.35">
      <c r="A2884" s="11">
        <v>5949</v>
      </c>
      <c r="B2884" s="13" t="s">
        <v>6051</v>
      </c>
      <c r="C2884" s="14">
        <v>43895</v>
      </c>
      <c r="D2884" s="14">
        <v>43895</v>
      </c>
      <c r="E2884" s="13" t="s">
        <v>208</v>
      </c>
      <c r="F2884" s="13" t="s">
        <v>316</v>
      </c>
      <c r="G2884" s="15" t="str">
        <f>INDEX(Table12[[#This Row],[State]],MATCH(Orders!F2884,Table12[[#This Row],[Customer ID]],0))</f>
        <v>Mississippi</v>
      </c>
      <c r="H2884" s="13" t="s">
        <v>4432</v>
      </c>
      <c r="I2884" s="15">
        <v>4</v>
      </c>
      <c r="J2884" s="13" t="s">
        <v>70</v>
      </c>
      <c r="K2884" s="16">
        <v>130.68</v>
      </c>
      <c r="L2884" s="24" t="str">
        <f>IF(Orders!$K2884&lt;=50,"Low",IF(Orders!$K2884&gt;=200000,"High","Medium"))</f>
        <v>Medium</v>
      </c>
    </row>
    <row r="2885" spans="1:12" x14ac:dyDescent="0.35">
      <c r="A2885" s="12">
        <v>6515</v>
      </c>
      <c r="B2885" s="17" t="s">
        <v>6056</v>
      </c>
      <c r="C2885" s="18">
        <v>43896</v>
      </c>
      <c r="D2885" s="18">
        <v>43900</v>
      </c>
      <c r="E2885" s="17" t="s">
        <v>19</v>
      </c>
      <c r="F2885" s="17" t="s">
        <v>4572</v>
      </c>
      <c r="G2885" s="19" t="str">
        <f>INDEX(Table12[[#This Row],[State]],MATCH(Orders!F2885,Table12[[#This Row],[Customer ID]],0))</f>
        <v>California</v>
      </c>
      <c r="H2885" s="17" t="s">
        <v>2214</v>
      </c>
      <c r="I2885" s="19">
        <v>2</v>
      </c>
      <c r="J2885" s="17" t="s">
        <v>31</v>
      </c>
      <c r="K2885" s="10">
        <v>253384</v>
      </c>
      <c r="L2885" s="25" t="str">
        <f>IF(Orders!$K2885&lt;=50,"Low",IF(Orders!$K2885&gt;=200000,"High","Medium"))</f>
        <v>High</v>
      </c>
    </row>
    <row r="2886" spans="1:12" x14ac:dyDescent="0.35">
      <c r="A2886" s="11">
        <v>6514</v>
      </c>
      <c r="B2886" s="13" t="s">
        <v>6056</v>
      </c>
      <c r="C2886" s="14">
        <v>43896</v>
      </c>
      <c r="D2886" s="14">
        <v>43900</v>
      </c>
      <c r="E2886" s="13" t="s">
        <v>19</v>
      </c>
      <c r="F2886" s="13" t="s">
        <v>4572</v>
      </c>
      <c r="G2886" s="15" t="str">
        <f>INDEX(Table12[[#This Row],[State]],MATCH(Orders!F2886,Table12[[#This Row],[Customer ID]],0))</f>
        <v>California</v>
      </c>
      <c r="H2886" s="13" t="s">
        <v>229</v>
      </c>
      <c r="I2886" s="15">
        <v>7</v>
      </c>
      <c r="J2886" s="13" t="s">
        <v>31</v>
      </c>
      <c r="K2886" s="16">
        <v>327.93</v>
      </c>
      <c r="L2886" s="24" t="str">
        <f>IF(Orders!$K2886&lt;=50,"Low",IF(Orders!$K2886&gt;=200000,"High","Medium"))</f>
        <v>Medium</v>
      </c>
    </row>
    <row r="2887" spans="1:12" x14ac:dyDescent="0.35">
      <c r="A2887" s="12">
        <v>9312</v>
      </c>
      <c r="B2887" s="17" t="s">
        <v>6057</v>
      </c>
      <c r="C2887" s="18">
        <v>43896</v>
      </c>
      <c r="D2887" s="18">
        <v>43902</v>
      </c>
      <c r="E2887" s="17" t="s">
        <v>19</v>
      </c>
      <c r="F2887" s="17" t="s">
        <v>710</v>
      </c>
      <c r="G2887" s="19" t="str">
        <f>INDEX(Table12[[#This Row],[State]],MATCH(Orders!F2887,Table12[[#This Row],[Customer ID]],0))</f>
        <v>Texas</v>
      </c>
      <c r="H2887" s="17" t="s">
        <v>4466</v>
      </c>
      <c r="I2887" s="19">
        <v>2</v>
      </c>
      <c r="J2887" s="17" t="s">
        <v>31</v>
      </c>
      <c r="K2887" s="10">
        <v>73928</v>
      </c>
      <c r="L2887" s="25" t="str">
        <f>IF(Orders!$K2887&lt;=50,"Low",IF(Orders!$K2887&gt;=200000,"High","Medium"))</f>
        <v>Medium</v>
      </c>
    </row>
    <row r="2888" spans="1:12" x14ac:dyDescent="0.35">
      <c r="A2888" s="11">
        <v>6513</v>
      </c>
      <c r="B2888" s="13" t="s">
        <v>6056</v>
      </c>
      <c r="C2888" s="14">
        <v>43896</v>
      </c>
      <c r="D2888" s="14">
        <v>43900</v>
      </c>
      <c r="E2888" s="13" t="s">
        <v>19</v>
      </c>
      <c r="F2888" s="13" t="s">
        <v>4572</v>
      </c>
      <c r="G2888" s="15" t="str">
        <f>INDEX(Table12[[#This Row],[State]],MATCH(Orders!F2888,Table12[[#This Row],[Customer ID]],0))</f>
        <v>California</v>
      </c>
      <c r="H2888" s="13" t="s">
        <v>3550</v>
      </c>
      <c r="I2888" s="15">
        <v>4</v>
      </c>
      <c r="J2888" s="13" t="s">
        <v>70</v>
      </c>
      <c r="K2888" s="16">
        <v>127.52</v>
      </c>
      <c r="L2888" s="24" t="str">
        <f>IF(Orders!$K2888&lt;=50,"Low",IF(Orders!$K2888&gt;=200000,"High","Medium"))</f>
        <v>Medium</v>
      </c>
    </row>
    <row r="2889" spans="1:12" x14ac:dyDescent="0.35">
      <c r="A2889" s="12">
        <v>3735</v>
      </c>
      <c r="B2889" s="17" t="s">
        <v>6058</v>
      </c>
      <c r="C2889" s="18">
        <v>43896</v>
      </c>
      <c r="D2889" s="18">
        <v>43901</v>
      </c>
      <c r="E2889" s="17" t="s">
        <v>94</v>
      </c>
      <c r="F2889" s="17" t="s">
        <v>6059</v>
      </c>
      <c r="G2889" s="19" t="str">
        <f>INDEX(Table12[[#This Row],[State]],MATCH(Orders!F2889,Table12[[#This Row],[Customer ID]],0))</f>
        <v>New York</v>
      </c>
      <c r="H2889" s="17" t="s">
        <v>431</v>
      </c>
      <c r="I2889" s="19">
        <v>1</v>
      </c>
      <c r="J2889" s="17" t="s">
        <v>31</v>
      </c>
      <c r="K2889" s="10">
        <v>132.38</v>
      </c>
      <c r="L2889" s="25" t="str">
        <f>IF(Orders!$K2889&lt;=50,"Low",IF(Orders!$K2889&gt;=200000,"High","Medium"))</f>
        <v>Medium</v>
      </c>
    </row>
    <row r="2890" spans="1:12" x14ac:dyDescent="0.35">
      <c r="A2890" s="11">
        <v>4180</v>
      </c>
      <c r="B2890" s="13" t="s">
        <v>6061</v>
      </c>
      <c r="C2890" s="14">
        <v>43896</v>
      </c>
      <c r="D2890" s="14">
        <v>43900</v>
      </c>
      <c r="E2890" s="13" t="s">
        <v>19</v>
      </c>
      <c r="F2890" s="13" t="s">
        <v>414</v>
      </c>
      <c r="G2890" s="15" t="str">
        <f>INDEX(Table12[[#This Row],[State]],MATCH(Orders!F2890,Table12[[#This Row],[Customer ID]],0))</f>
        <v>California</v>
      </c>
      <c r="H2890" s="13" t="s">
        <v>6062</v>
      </c>
      <c r="I2890" s="15">
        <v>9</v>
      </c>
      <c r="J2890" s="13" t="s">
        <v>36</v>
      </c>
      <c r="K2890" s="16">
        <v>112976</v>
      </c>
      <c r="L2890" s="24" t="str">
        <f>IF(Orders!$K2890&lt;=50,"Low",IF(Orders!$K2890&gt;=200000,"High","Medium"))</f>
        <v>Medium</v>
      </c>
    </row>
    <row r="2891" spans="1:12" x14ac:dyDescent="0.35">
      <c r="A2891" s="12">
        <v>6512</v>
      </c>
      <c r="B2891" s="17" t="s">
        <v>6056</v>
      </c>
      <c r="C2891" s="18">
        <v>43896</v>
      </c>
      <c r="D2891" s="18">
        <v>43900</v>
      </c>
      <c r="E2891" s="17" t="s">
        <v>19</v>
      </c>
      <c r="F2891" s="17" t="s">
        <v>4572</v>
      </c>
      <c r="G2891" s="19" t="str">
        <f>INDEX(Table12[[#This Row],[State]],MATCH(Orders!F2891,Table12[[#This Row],[Customer ID]],0))</f>
        <v>California</v>
      </c>
      <c r="H2891" s="17" t="s">
        <v>5739</v>
      </c>
      <c r="I2891" s="19">
        <v>6</v>
      </c>
      <c r="J2891" s="17" t="s">
        <v>36</v>
      </c>
      <c r="K2891" s="10">
        <v>117.88</v>
      </c>
      <c r="L2891" s="25" t="str">
        <f>IF(Orders!$K2891&lt;=50,"Low",IF(Orders!$K2891&gt;=200000,"High","Medium"))</f>
        <v>Medium</v>
      </c>
    </row>
    <row r="2892" spans="1:12" x14ac:dyDescent="0.35">
      <c r="A2892" s="11">
        <v>9313</v>
      </c>
      <c r="B2892" s="13" t="s">
        <v>6057</v>
      </c>
      <c r="C2892" s="14">
        <v>43896</v>
      </c>
      <c r="D2892" s="14">
        <v>43902</v>
      </c>
      <c r="E2892" s="13" t="s">
        <v>19</v>
      </c>
      <c r="F2892" s="13" t="s">
        <v>710</v>
      </c>
      <c r="G2892" s="15" t="str">
        <f>INDEX(Table12[[#This Row],[State]],MATCH(Orders!F2892,Table12[[#This Row],[Customer ID]],0))</f>
        <v>Texas</v>
      </c>
      <c r="H2892" s="13" t="s">
        <v>353</v>
      </c>
      <c r="I2892" s="15">
        <v>4</v>
      </c>
      <c r="J2892" s="13" t="s">
        <v>31</v>
      </c>
      <c r="K2892" s="16">
        <v>165488</v>
      </c>
      <c r="L2892" s="24" t="str">
        <f>IF(Orders!$K2892&lt;=50,"Low",IF(Orders!$K2892&gt;=200000,"High","Medium"))</f>
        <v>Medium</v>
      </c>
    </row>
    <row r="2893" spans="1:12" x14ac:dyDescent="0.35">
      <c r="A2893" s="12">
        <v>3736</v>
      </c>
      <c r="B2893" s="17" t="s">
        <v>6058</v>
      </c>
      <c r="C2893" s="18">
        <v>43896</v>
      </c>
      <c r="D2893" s="18">
        <v>43901</v>
      </c>
      <c r="E2893" s="17" t="s">
        <v>94</v>
      </c>
      <c r="F2893" s="17" t="s">
        <v>6059</v>
      </c>
      <c r="G2893" s="19" t="str">
        <f>INDEX(Table12[[#This Row],[State]],MATCH(Orders!F2893,Table12[[#This Row],[Customer ID]],0))</f>
        <v>New York</v>
      </c>
      <c r="H2893" s="17" t="s">
        <v>6064</v>
      </c>
      <c r="I2893" s="19">
        <v>3</v>
      </c>
      <c r="J2893" s="17" t="s">
        <v>31</v>
      </c>
      <c r="K2893" s="10">
        <v>153.97</v>
      </c>
      <c r="L2893" s="25" t="str">
        <f>IF(Orders!$K2893&lt;=50,"Low",IF(Orders!$K2893&gt;=200000,"High","Medium"))</f>
        <v>Medium</v>
      </c>
    </row>
    <row r="2894" spans="1:12" x14ac:dyDescent="0.35">
      <c r="A2894" s="11">
        <v>5151</v>
      </c>
      <c r="B2894" s="13" t="s">
        <v>6066</v>
      </c>
      <c r="C2894" s="14">
        <v>43896</v>
      </c>
      <c r="D2894" s="14">
        <v>43900</v>
      </c>
      <c r="E2894" s="13" t="s">
        <v>94</v>
      </c>
      <c r="F2894" s="13" t="s">
        <v>2204</v>
      </c>
      <c r="G2894" s="15" t="str">
        <f>INDEX(Table12[[#This Row],[State]],MATCH(Orders!F2894,Table12[[#This Row],[Customer ID]],0))</f>
        <v>California</v>
      </c>
      <c r="H2894" s="13" t="s">
        <v>364</v>
      </c>
      <c r="I2894" s="15">
        <v>2</v>
      </c>
      <c r="J2894" s="13" t="s">
        <v>36</v>
      </c>
      <c r="K2894" s="16">
        <v>165.78</v>
      </c>
      <c r="L2894" s="24" t="str">
        <f>IF(Orders!$K2894&lt;=50,"Low",IF(Orders!$K2894&gt;=200000,"High","Medium"))</f>
        <v>Medium</v>
      </c>
    </row>
    <row r="2895" spans="1:12" x14ac:dyDescent="0.35">
      <c r="A2895" s="12">
        <v>4904</v>
      </c>
      <c r="B2895" s="17" t="s">
        <v>6067</v>
      </c>
      <c r="C2895" s="18">
        <v>43897</v>
      </c>
      <c r="D2895" s="18">
        <v>43902</v>
      </c>
      <c r="E2895" s="17" t="s">
        <v>19</v>
      </c>
      <c r="F2895" s="17" t="s">
        <v>5536</v>
      </c>
      <c r="G2895" s="19" t="str">
        <f>INDEX(Table12[[#This Row],[State]],MATCH(Orders!F2895,Table12[[#This Row],[Customer ID]],0))</f>
        <v>New York</v>
      </c>
      <c r="H2895" s="17" t="s">
        <v>2764</v>
      </c>
      <c r="I2895" s="19">
        <v>3</v>
      </c>
      <c r="J2895" s="17" t="s">
        <v>70</v>
      </c>
      <c r="K2895" s="10">
        <v>106.59</v>
      </c>
      <c r="L2895" s="25" t="str">
        <f>IF(Orders!$K2895&lt;=50,"Low",IF(Orders!$K2895&gt;=200000,"High","Medium"))</f>
        <v>Medium</v>
      </c>
    </row>
    <row r="2896" spans="1:12" x14ac:dyDescent="0.35">
      <c r="A2896" s="11">
        <v>4903</v>
      </c>
      <c r="B2896" s="13" t="s">
        <v>6067</v>
      </c>
      <c r="C2896" s="14">
        <v>43897</v>
      </c>
      <c r="D2896" s="14">
        <v>43902</v>
      </c>
      <c r="E2896" s="13" t="s">
        <v>19</v>
      </c>
      <c r="F2896" s="13" t="s">
        <v>5536</v>
      </c>
      <c r="G2896" s="15" t="str">
        <f>INDEX(Table12[[#This Row],[State]],MATCH(Orders!F2896,Table12[[#This Row],[Customer ID]],0))</f>
        <v>New York</v>
      </c>
      <c r="H2896" s="13" t="s">
        <v>6068</v>
      </c>
      <c r="I2896" s="15">
        <v>6</v>
      </c>
      <c r="J2896" s="13" t="s">
        <v>31</v>
      </c>
      <c r="K2896" s="16">
        <v>133.91999999999999</v>
      </c>
      <c r="L2896" s="24" t="str">
        <f>IF(Orders!$K2896&lt;=50,"Low",IF(Orders!$K2896&gt;=200000,"High","Medium"))</f>
        <v>Medium</v>
      </c>
    </row>
    <row r="2897" spans="1:12" x14ac:dyDescent="0.35">
      <c r="A2897" s="12">
        <v>1372</v>
      </c>
      <c r="B2897" s="17" t="s">
        <v>6070</v>
      </c>
      <c r="C2897" s="18">
        <v>43897</v>
      </c>
      <c r="D2897" s="18">
        <v>43902</v>
      </c>
      <c r="E2897" s="17" t="s">
        <v>19</v>
      </c>
      <c r="F2897" s="17" t="s">
        <v>794</v>
      </c>
      <c r="G2897" s="19" t="str">
        <f>INDEX(Table12[[#This Row],[State]],MATCH(Orders!F2897,Table12[[#This Row],[Customer ID]],0))</f>
        <v>Maryland</v>
      </c>
      <c r="H2897" s="17" t="s">
        <v>1942</v>
      </c>
      <c r="I2897" s="19">
        <v>3</v>
      </c>
      <c r="J2897" s="17" t="s">
        <v>70</v>
      </c>
      <c r="K2897" s="10">
        <v>134.08000000000001</v>
      </c>
      <c r="L2897" s="25" t="str">
        <f>IF(Orders!$K2897&lt;=50,"Low",IF(Orders!$K2897&gt;=200000,"High","Medium"))</f>
        <v>Medium</v>
      </c>
    </row>
    <row r="2898" spans="1:12" x14ac:dyDescent="0.35">
      <c r="A2898" s="11">
        <v>4884</v>
      </c>
      <c r="B2898" s="13" t="s">
        <v>6071</v>
      </c>
      <c r="C2898" s="14">
        <v>43898</v>
      </c>
      <c r="D2898" s="14">
        <v>43905</v>
      </c>
      <c r="E2898" s="13" t="s">
        <v>19</v>
      </c>
      <c r="F2898" s="13" t="s">
        <v>637</v>
      </c>
      <c r="G2898" s="15" t="str">
        <f>INDEX(Table12[[#This Row],[State]],MATCH(Orders!F2898,Table12[[#This Row],[Customer ID]],0))</f>
        <v>California</v>
      </c>
      <c r="H2898" s="13" t="s">
        <v>808</v>
      </c>
      <c r="I2898" s="15">
        <v>5</v>
      </c>
      <c r="J2898" s="13" t="s">
        <v>70</v>
      </c>
      <c r="K2898" s="16">
        <v>196.2</v>
      </c>
      <c r="L2898" s="24" t="str">
        <f>IF(Orders!$K2898&lt;=50,"Low",IF(Orders!$K2898&gt;=200000,"High","Medium"))</f>
        <v>Medium</v>
      </c>
    </row>
    <row r="2899" spans="1:12" x14ac:dyDescent="0.35">
      <c r="A2899" s="12">
        <v>360</v>
      </c>
      <c r="B2899" s="17" t="s">
        <v>6072</v>
      </c>
      <c r="C2899" s="18">
        <v>43898</v>
      </c>
      <c r="D2899" s="18">
        <v>43901</v>
      </c>
      <c r="E2899" s="17" t="s">
        <v>38</v>
      </c>
      <c r="F2899" s="17" t="s">
        <v>4703</v>
      </c>
      <c r="G2899" s="19" t="str">
        <f>INDEX(Table12[[#This Row],[State]],MATCH(Orders!F2899,Table12[[#This Row],[Customer ID]],0))</f>
        <v>Georgia</v>
      </c>
      <c r="H2899" s="17" t="s">
        <v>6073</v>
      </c>
      <c r="I2899" s="19">
        <v>8</v>
      </c>
      <c r="J2899" s="17" t="s">
        <v>36</v>
      </c>
      <c r="K2899" s="10">
        <v>669.84</v>
      </c>
      <c r="L2899" s="25" t="str">
        <f>IF(Orders!$K2899&lt;=50,"Low",IF(Orders!$K2899&gt;=200000,"High","Medium"))</f>
        <v>Medium</v>
      </c>
    </row>
    <row r="2900" spans="1:12" x14ac:dyDescent="0.35">
      <c r="A2900" s="11">
        <v>4885</v>
      </c>
      <c r="B2900" s="13" t="s">
        <v>6071</v>
      </c>
      <c r="C2900" s="14">
        <v>43898</v>
      </c>
      <c r="D2900" s="14">
        <v>43905</v>
      </c>
      <c r="E2900" s="13" t="s">
        <v>19</v>
      </c>
      <c r="F2900" s="13" t="s">
        <v>637</v>
      </c>
      <c r="G2900" s="15" t="str">
        <f>INDEX(Table12[[#This Row],[State]],MATCH(Orders!F2900,Table12[[#This Row],[Customer ID]],0))</f>
        <v>California</v>
      </c>
      <c r="H2900" s="13" t="s">
        <v>6075</v>
      </c>
      <c r="I2900" s="15">
        <v>2</v>
      </c>
      <c r="J2900" s="13" t="s">
        <v>31</v>
      </c>
      <c r="K2900" s="16">
        <v>77.36</v>
      </c>
      <c r="L2900" s="24" t="str">
        <f>IF(Orders!$K2900&lt;=50,"Low",IF(Orders!$K2900&gt;=200000,"High","Medium"))</f>
        <v>Medium</v>
      </c>
    </row>
    <row r="2901" spans="1:12" x14ac:dyDescent="0.35">
      <c r="A2901" s="12">
        <v>361</v>
      </c>
      <c r="B2901" s="17" t="s">
        <v>6072</v>
      </c>
      <c r="C2901" s="18">
        <v>43898</v>
      </c>
      <c r="D2901" s="18">
        <v>43901</v>
      </c>
      <c r="E2901" s="17" t="s">
        <v>38</v>
      </c>
      <c r="F2901" s="17" t="s">
        <v>4703</v>
      </c>
      <c r="G2901" s="19" t="str">
        <f>INDEX(Table12[[#This Row],[State]],MATCH(Orders!F2901,Table12[[#This Row],[Customer ID]],0))</f>
        <v>Georgia</v>
      </c>
      <c r="H2901" s="17" t="s">
        <v>4221</v>
      </c>
      <c r="I2901" s="19">
        <v>2</v>
      </c>
      <c r="J2901" s="17" t="s">
        <v>70</v>
      </c>
      <c r="K2901" s="10">
        <v>111.7</v>
      </c>
      <c r="L2901" s="25" t="str">
        <f>IF(Orders!$K2901&lt;=50,"Low",IF(Orders!$K2901&gt;=200000,"High","Medium"))</f>
        <v>Medium</v>
      </c>
    </row>
    <row r="2902" spans="1:12" x14ac:dyDescent="0.35">
      <c r="A2902" s="11">
        <v>1926</v>
      </c>
      <c r="B2902" s="13" t="s">
        <v>6077</v>
      </c>
      <c r="C2902" s="14">
        <v>43899</v>
      </c>
      <c r="D2902" s="14">
        <v>43903</v>
      </c>
      <c r="E2902" s="13" t="s">
        <v>19</v>
      </c>
      <c r="F2902" s="13" t="s">
        <v>1918</v>
      </c>
      <c r="G2902" s="15" t="str">
        <f>INDEX(Table12[[#This Row],[State]],MATCH(Orders!F2902,Table12[[#This Row],[Customer ID]],0))</f>
        <v>California</v>
      </c>
      <c r="H2902" s="13" t="s">
        <v>1735</v>
      </c>
      <c r="I2902" s="15">
        <v>2</v>
      </c>
      <c r="J2902" s="13" t="s">
        <v>36</v>
      </c>
      <c r="K2902" s="16">
        <v>234.98</v>
      </c>
      <c r="L2902" s="24" t="str">
        <f>IF(Orders!$K2902&lt;=50,"Low",IF(Orders!$K2902&gt;=200000,"High","Medium"))</f>
        <v>Medium</v>
      </c>
    </row>
    <row r="2903" spans="1:12" x14ac:dyDescent="0.35">
      <c r="A2903" s="12">
        <v>8540</v>
      </c>
      <c r="B2903" s="17" t="s">
        <v>6078</v>
      </c>
      <c r="C2903" s="18">
        <v>43899</v>
      </c>
      <c r="D2903" s="18">
        <v>43903</v>
      </c>
      <c r="E2903" s="17" t="s">
        <v>19</v>
      </c>
      <c r="F2903" s="17" t="s">
        <v>3941</v>
      </c>
      <c r="G2903" s="19" t="str">
        <f>INDEX(Table12[[#This Row],[State]],MATCH(Orders!F2903,Table12[[#This Row],[Customer ID]],0))</f>
        <v>California</v>
      </c>
      <c r="H2903" s="17" t="s">
        <v>80</v>
      </c>
      <c r="I2903" s="19">
        <v>2</v>
      </c>
      <c r="J2903" s="17" t="s">
        <v>31</v>
      </c>
      <c r="K2903" s="10">
        <v>521984</v>
      </c>
      <c r="L2903" s="25" t="str">
        <f>IF(Orders!$K2903&lt;=50,"Low",IF(Orders!$K2903&gt;=200000,"High","Medium"))</f>
        <v>High</v>
      </c>
    </row>
    <row r="2904" spans="1:12" x14ac:dyDescent="0.35">
      <c r="A2904" s="11">
        <v>8541</v>
      </c>
      <c r="B2904" s="13" t="s">
        <v>6078</v>
      </c>
      <c r="C2904" s="14">
        <v>43899</v>
      </c>
      <c r="D2904" s="14">
        <v>43903</v>
      </c>
      <c r="E2904" s="13" t="s">
        <v>19</v>
      </c>
      <c r="F2904" s="13" t="s">
        <v>3941</v>
      </c>
      <c r="G2904" s="15" t="str">
        <f>INDEX(Table12[[#This Row],[State]],MATCH(Orders!F2904,Table12[[#This Row],[Customer ID]],0))</f>
        <v>California</v>
      </c>
      <c r="H2904" s="13" t="s">
        <v>2583</v>
      </c>
      <c r="I2904" s="15">
        <v>5</v>
      </c>
      <c r="J2904" s="13" t="s">
        <v>31</v>
      </c>
      <c r="K2904" s="16">
        <v>112.84</v>
      </c>
      <c r="L2904" s="24" t="str">
        <f>IF(Orders!$K2904&lt;=50,"Low",IF(Orders!$K2904&gt;=200000,"High","Medium"))</f>
        <v>Medium</v>
      </c>
    </row>
    <row r="2905" spans="1:12" x14ac:dyDescent="0.35">
      <c r="A2905" s="12">
        <v>6689</v>
      </c>
      <c r="B2905" s="17" t="s">
        <v>6079</v>
      </c>
      <c r="C2905" s="18">
        <v>43900</v>
      </c>
      <c r="D2905" s="18">
        <v>43905</v>
      </c>
      <c r="E2905" s="17" t="s">
        <v>94</v>
      </c>
      <c r="F2905" s="17" t="s">
        <v>4250</v>
      </c>
      <c r="G2905" s="19" t="str">
        <f>INDEX(Table12[[#This Row],[State]],MATCH(Orders!F2905,Table12[[#This Row],[Customer ID]],0))</f>
        <v>California</v>
      </c>
      <c r="H2905" s="17" t="s">
        <v>6080</v>
      </c>
      <c r="I2905" s="19">
        <v>4</v>
      </c>
      <c r="J2905" s="17" t="s">
        <v>31</v>
      </c>
      <c r="K2905" s="10">
        <v>123.96</v>
      </c>
      <c r="L2905" s="25" t="str">
        <f>IF(Orders!$K2905&lt;=50,"Low",IF(Orders!$K2905&gt;=200000,"High","Medium"))</f>
        <v>Medium</v>
      </c>
    </row>
    <row r="2906" spans="1:12" x14ac:dyDescent="0.35">
      <c r="A2906" s="11">
        <v>8413</v>
      </c>
      <c r="B2906" s="13" t="s">
        <v>6082</v>
      </c>
      <c r="C2906" s="14">
        <v>43900</v>
      </c>
      <c r="D2906" s="14">
        <v>43904</v>
      </c>
      <c r="E2906" s="13" t="s">
        <v>19</v>
      </c>
      <c r="F2906" s="13" t="s">
        <v>3917</v>
      </c>
      <c r="G2906" s="15" t="str">
        <f>INDEX(Table12[[#This Row],[State]],MATCH(Orders!F2906,Table12[[#This Row],[Customer ID]],0))</f>
        <v>Texas</v>
      </c>
      <c r="H2906" s="13" t="s">
        <v>5351</v>
      </c>
      <c r="I2906" s="15">
        <v>4</v>
      </c>
      <c r="J2906" s="13" t="s">
        <v>31</v>
      </c>
      <c r="K2906" s="16">
        <v>948408</v>
      </c>
      <c r="L2906" s="24" t="str">
        <f>IF(Orders!$K2906&lt;=50,"Low",IF(Orders!$K2906&gt;=200000,"High","Medium"))</f>
        <v>High</v>
      </c>
    </row>
    <row r="2907" spans="1:12" x14ac:dyDescent="0.35">
      <c r="A2907" s="12">
        <v>1256</v>
      </c>
      <c r="B2907" s="17" t="s">
        <v>6083</v>
      </c>
      <c r="C2907" s="18">
        <v>43900</v>
      </c>
      <c r="D2907" s="18">
        <v>43904</v>
      </c>
      <c r="E2907" s="17" t="s">
        <v>19</v>
      </c>
      <c r="F2907" s="17" t="s">
        <v>3598</v>
      </c>
      <c r="G2907" s="19" t="str">
        <f>INDEX(Table12[[#This Row],[State]],MATCH(Orders!F2907,Table12[[#This Row],[Customer ID]],0))</f>
        <v>Pennsylvania</v>
      </c>
      <c r="H2907" s="17" t="s">
        <v>1052</v>
      </c>
      <c r="I2907" s="19">
        <v>1</v>
      </c>
      <c r="J2907" s="17" t="s">
        <v>70</v>
      </c>
      <c r="K2907" s="10">
        <v>81696</v>
      </c>
      <c r="L2907" s="25" t="str">
        <f>IF(Orders!$K2907&lt;=50,"Low",IF(Orders!$K2907&gt;=200000,"High","Medium"))</f>
        <v>Medium</v>
      </c>
    </row>
    <row r="2908" spans="1:12" x14ac:dyDescent="0.35">
      <c r="A2908" s="11">
        <v>4998</v>
      </c>
      <c r="B2908" s="13" t="s">
        <v>6085</v>
      </c>
      <c r="C2908" s="14">
        <v>43900</v>
      </c>
      <c r="D2908" s="14">
        <v>43905</v>
      </c>
      <c r="E2908" s="13" t="s">
        <v>19</v>
      </c>
      <c r="F2908" s="13" t="s">
        <v>6086</v>
      </c>
      <c r="G2908" s="15" t="str">
        <f>INDEX(Table12[[#This Row],[State]],MATCH(Orders!F2908,Table12[[#This Row],[Customer ID]],0))</f>
        <v>North Carolina</v>
      </c>
      <c r="H2908" s="13" t="s">
        <v>359</v>
      </c>
      <c r="I2908" s="15">
        <v>4</v>
      </c>
      <c r="J2908" s="13" t="s">
        <v>36</v>
      </c>
      <c r="K2908" s="16">
        <v>112092</v>
      </c>
      <c r="L2908" s="24" t="str">
        <f>IF(Orders!$K2908&lt;=50,"Low",IF(Orders!$K2908&gt;=200000,"High","Medium"))</f>
        <v>Medium</v>
      </c>
    </row>
    <row r="2909" spans="1:12" x14ac:dyDescent="0.35">
      <c r="A2909" s="12">
        <v>1254</v>
      </c>
      <c r="B2909" s="17" t="s">
        <v>6083</v>
      </c>
      <c r="C2909" s="18">
        <v>43900</v>
      </c>
      <c r="D2909" s="18">
        <v>43904</v>
      </c>
      <c r="E2909" s="17" t="s">
        <v>19</v>
      </c>
      <c r="F2909" s="17" t="s">
        <v>3598</v>
      </c>
      <c r="G2909" s="19" t="str">
        <f>INDEX(Table12[[#This Row],[State]],MATCH(Orders!F2909,Table12[[#This Row],[Customer ID]],0))</f>
        <v>Pennsylvania</v>
      </c>
      <c r="H2909" s="17" t="s">
        <v>101</v>
      </c>
      <c r="I2909" s="19">
        <v>2</v>
      </c>
      <c r="J2909" s="17" t="s">
        <v>70</v>
      </c>
      <c r="K2909" s="10">
        <v>128248</v>
      </c>
      <c r="L2909" s="25" t="str">
        <f>IF(Orders!$K2909&lt;=50,"Low",IF(Orders!$K2909&gt;=200000,"High","Medium"))</f>
        <v>Medium</v>
      </c>
    </row>
    <row r="2910" spans="1:12" x14ac:dyDescent="0.35">
      <c r="A2910" s="11">
        <v>1255</v>
      </c>
      <c r="B2910" s="13" t="s">
        <v>6083</v>
      </c>
      <c r="C2910" s="14">
        <v>43900</v>
      </c>
      <c r="D2910" s="14">
        <v>43904</v>
      </c>
      <c r="E2910" s="13" t="s">
        <v>19</v>
      </c>
      <c r="F2910" s="13" t="s">
        <v>3598</v>
      </c>
      <c r="G2910" s="15" t="str">
        <f>INDEX(Table12[[#This Row],[State]],MATCH(Orders!F2910,Table12[[#This Row],[Customer ID]],0))</f>
        <v>Pennsylvania</v>
      </c>
      <c r="H2910" s="13" t="s">
        <v>3035</v>
      </c>
      <c r="I2910" s="15">
        <v>3</v>
      </c>
      <c r="J2910" s="13" t="s">
        <v>36</v>
      </c>
      <c r="K2910" s="16">
        <v>128.91</v>
      </c>
      <c r="L2910" s="24" t="str">
        <f>IF(Orders!$K2910&lt;=50,"Low",IF(Orders!$K2910&gt;=200000,"High","Medium"))</f>
        <v>Medium</v>
      </c>
    </row>
    <row r="2911" spans="1:12" x14ac:dyDescent="0.35">
      <c r="A2911" s="12">
        <v>4294</v>
      </c>
      <c r="B2911" s="17" t="s">
        <v>6088</v>
      </c>
      <c r="C2911" s="18">
        <v>43900</v>
      </c>
      <c r="D2911" s="18">
        <v>43906</v>
      </c>
      <c r="E2911" s="17" t="s">
        <v>19</v>
      </c>
      <c r="F2911" s="17" t="s">
        <v>4417</v>
      </c>
      <c r="G2911" s="19" t="str">
        <f>INDEX(Table12[[#This Row],[State]],MATCH(Orders!F2911,Table12[[#This Row],[Customer ID]],0))</f>
        <v>Pennsylvania</v>
      </c>
      <c r="H2911" s="17" t="s">
        <v>3499</v>
      </c>
      <c r="I2911" s="19">
        <v>3</v>
      </c>
      <c r="J2911" s="17" t="s">
        <v>31</v>
      </c>
      <c r="K2911" s="10">
        <v>136982</v>
      </c>
      <c r="L2911" s="25" t="str">
        <f>IF(Orders!$K2911&lt;=50,"Low",IF(Orders!$K2911&gt;=200000,"High","Medium"))</f>
        <v>Medium</v>
      </c>
    </row>
    <row r="2912" spans="1:12" x14ac:dyDescent="0.35">
      <c r="A2912" s="11">
        <v>1257</v>
      </c>
      <c r="B2912" s="13" t="s">
        <v>6083</v>
      </c>
      <c r="C2912" s="14">
        <v>43900</v>
      </c>
      <c r="D2912" s="14">
        <v>43904</v>
      </c>
      <c r="E2912" s="13" t="s">
        <v>19</v>
      </c>
      <c r="F2912" s="13" t="s">
        <v>3598</v>
      </c>
      <c r="G2912" s="15" t="str">
        <f>INDEX(Table12[[#This Row],[State]],MATCH(Orders!F2912,Table12[[#This Row],[Customer ID]],0))</f>
        <v>Pennsylvania</v>
      </c>
      <c r="H2912" s="13" t="s">
        <v>4528</v>
      </c>
      <c r="I2912" s="15">
        <v>2</v>
      </c>
      <c r="J2912" s="13" t="s">
        <v>31</v>
      </c>
      <c r="K2912" s="16">
        <v>150872</v>
      </c>
      <c r="L2912" s="24" t="str">
        <f>IF(Orders!$K2912&lt;=50,"Low",IF(Orders!$K2912&gt;=200000,"High","Medium"))</f>
        <v>Medium</v>
      </c>
    </row>
    <row r="2913" spans="1:12" x14ac:dyDescent="0.35">
      <c r="A2913" s="12">
        <v>4997</v>
      </c>
      <c r="B2913" s="17" t="s">
        <v>6085</v>
      </c>
      <c r="C2913" s="18">
        <v>43900</v>
      </c>
      <c r="D2913" s="18">
        <v>43905</v>
      </c>
      <c r="E2913" s="17" t="s">
        <v>19</v>
      </c>
      <c r="F2913" s="17" t="s">
        <v>6086</v>
      </c>
      <c r="G2913" s="19" t="str">
        <f>INDEX(Table12[[#This Row],[State]],MATCH(Orders!F2913,Table12[[#This Row],[Customer ID]],0))</f>
        <v>North Carolina</v>
      </c>
      <c r="H2913" s="17" t="s">
        <v>2018</v>
      </c>
      <c r="I2913" s="19">
        <v>1</v>
      </c>
      <c r="J2913" s="17" t="s">
        <v>31</v>
      </c>
      <c r="K2913" s="10">
        <v>141784</v>
      </c>
      <c r="L2913" s="25" t="str">
        <f>IF(Orders!$K2913&lt;=50,"Low",IF(Orders!$K2913&gt;=200000,"High","Medium"))</f>
        <v>Medium</v>
      </c>
    </row>
    <row r="2914" spans="1:12" x14ac:dyDescent="0.35">
      <c r="A2914" s="11">
        <v>8043</v>
      </c>
      <c r="B2914" s="13" t="s">
        <v>6089</v>
      </c>
      <c r="C2914" s="14">
        <v>43901</v>
      </c>
      <c r="D2914" s="14">
        <v>43905</v>
      </c>
      <c r="E2914" s="13" t="s">
        <v>19</v>
      </c>
      <c r="F2914" s="13" t="s">
        <v>675</v>
      </c>
      <c r="G2914" s="15" t="str">
        <f>INDEX(Table12[[#This Row],[State]],MATCH(Orders!F2914,Table12[[#This Row],[Customer ID]],0))</f>
        <v>Massachusetts</v>
      </c>
      <c r="H2914" s="13" t="s">
        <v>5515</v>
      </c>
      <c r="I2914" s="15">
        <v>4</v>
      </c>
      <c r="J2914" s="13" t="s">
        <v>70</v>
      </c>
      <c r="K2914" s="16">
        <v>108.88</v>
      </c>
      <c r="L2914" s="24" t="str">
        <f>IF(Orders!$K2914&lt;=50,"Low",IF(Orders!$K2914&gt;=200000,"High","Medium"))</f>
        <v>Medium</v>
      </c>
    </row>
    <row r="2915" spans="1:12" x14ac:dyDescent="0.35">
      <c r="A2915" s="12">
        <v>7146</v>
      </c>
      <c r="B2915" s="17" t="s">
        <v>6091</v>
      </c>
      <c r="C2915" s="18">
        <v>43901</v>
      </c>
      <c r="D2915" s="18">
        <v>43906</v>
      </c>
      <c r="E2915" s="17" t="s">
        <v>19</v>
      </c>
      <c r="F2915" s="17" t="s">
        <v>2641</v>
      </c>
      <c r="G2915" s="19" t="str">
        <f>INDEX(Table12[[#This Row],[State]],MATCH(Orders!F2915,Table12[[#This Row],[Customer ID]],0))</f>
        <v>Pennsylvania</v>
      </c>
      <c r="H2915" s="17" t="s">
        <v>1493</v>
      </c>
      <c r="I2915" s="19">
        <v>3</v>
      </c>
      <c r="J2915" s="17" t="s">
        <v>31</v>
      </c>
      <c r="K2915" s="10">
        <v>167764</v>
      </c>
      <c r="L2915" s="25" t="str">
        <f>IF(Orders!$K2915&lt;=50,"Low",IF(Orders!$K2915&gt;=200000,"High","Medium"))</f>
        <v>Medium</v>
      </c>
    </row>
    <row r="2916" spans="1:12" x14ac:dyDescent="0.35">
      <c r="A2916" s="11">
        <v>7144</v>
      </c>
      <c r="B2916" s="13" t="s">
        <v>6091</v>
      </c>
      <c r="C2916" s="14">
        <v>43901</v>
      </c>
      <c r="D2916" s="14">
        <v>43906</v>
      </c>
      <c r="E2916" s="13" t="s">
        <v>19</v>
      </c>
      <c r="F2916" s="13" t="s">
        <v>2641</v>
      </c>
      <c r="G2916" s="15" t="str">
        <f>INDEX(Table12[[#This Row],[State]],MATCH(Orders!F2916,Table12[[#This Row],[Customer ID]],0))</f>
        <v>Pennsylvania</v>
      </c>
      <c r="H2916" s="13" t="s">
        <v>1369</v>
      </c>
      <c r="I2916" s="15">
        <v>5</v>
      </c>
      <c r="J2916" s="13" t="s">
        <v>70</v>
      </c>
      <c r="K2916" s="16">
        <v>799.85</v>
      </c>
      <c r="L2916" s="24" t="str">
        <f>IF(Orders!$K2916&lt;=50,"Low",IF(Orders!$K2916&gt;=200000,"High","Medium"))</f>
        <v>Medium</v>
      </c>
    </row>
    <row r="2917" spans="1:12" x14ac:dyDescent="0.35">
      <c r="A2917" s="12">
        <v>2994</v>
      </c>
      <c r="B2917" s="17" t="s">
        <v>6092</v>
      </c>
      <c r="C2917" s="18">
        <v>43901</v>
      </c>
      <c r="D2917" s="18">
        <v>43907</v>
      </c>
      <c r="E2917" s="17" t="s">
        <v>19</v>
      </c>
      <c r="F2917" s="17" t="s">
        <v>1743</v>
      </c>
      <c r="G2917" s="19" t="str">
        <f>INDEX(Table12[[#This Row],[State]],MATCH(Orders!F2917,Table12[[#This Row],[Customer ID]],0))</f>
        <v>Michigan</v>
      </c>
      <c r="H2917" s="17" t="s">
        <v>6093</v>
      </c>
      <c r="I2917" s="19">
        <v>4</v>
      </c>
      <c r="J2917" s="17" t="s">
        <v>31</v>
      </c>
      <c r="K2917" s="10">
        <v>924.92</v>
      </c>
      <c r="L2917" s="25" t="str">
        <f>IF(Orders!$K2917&lt;=50,"Low",IF(Orders!$K2917&gt;=200000,"High","Medium"))</f>
        <v>Medium</v>
      </c>
    </row>
    <row r="2918" spans="1:12" x14ac:dyDescent="0.35">
      <c r="A2918" s="11">
        <v>7145</v>
      </c>
      <c r="B2918" s="13" t="s">
        <v>6091</v>
      </c>
      <c r="C2918" s="14">
        <v>43901</v>
      </c>
      <c r="D2918" s="14">
        <v>43906</v>
      </c>
      <c r="E2918" s="13" t="s">
        <v>19</v>
      </c>
      <c r="F2918" s="13" t="s">
        <v>2641</v>
      </c>
      <c r="G2918" s="15" t="str">
        <f>INDEX(Table12[[#This Row],[State]],MATCH(Orders!F2918,Table12[[#This Row],[Customer ID]],0))</f>
        <v>Pennsylvania</v>
      </c>
      <c r="H2918" s="13" t="s">
        <v>6095</v>
      </c>
      <c r="I2918" s="15">
        <v>1</v>
      </c>
      <c r="J2918" s="13" t="s">
        <v>70</v>
      </c>
      <c r="K2918" s="16">
        <v>107294</v>
      </c>
      <c r="L2918" s="24" t="str">
        <f>IF(Orders!$K2918&lt;=50,"Low",IF(Orders!$K2918&gt;=200000,"High","Medium"))</f>
        <v>Medium</v>
      </c>
    </row>
    <row r="2919" spans="1:12" x14ac:dyDescent="0.35">
      <c r="A2919" s="12">
        <v>8044</v>
      </c>
      <c r="B2919" s="17" t="s">
        <v>6089</v>
      </c>
      <c r="C2919" s="18">
        <v>43901</v>
      </c>
      <c r="D2919" s="18">
        <v>43905</v>
      </c>
      <c r="E2919" s="17" t="s">
        <v>19</v>
      </c>
      <c r="F2919" s="17" t="s">
        <v>675</v>
      </c>
      <c r="G2919" s="19" t="str">
        <f>INDEX(Table12[[#This Row],[State]],MATCH(Orders!F2919,Table12[[#This Row],[Customer ID]],0))</f>
        <v>Massachusetts</v>
      </c>
      <c r="H2919" s="17" t="s">
        <v>2414</v>
      </c>
      <c r="I2919" s="19">
        <v>1</v>
      </c>
      <c r="J2919" s="17" t="s">
        <v>31</v>
      </c>
      <c r="K2919" s="10">
        <v>132.72</v>
      </c>
      <c r="L2919" s="25" t="str">
        <f>IF(Orders!$K2919&lt;=50,"Low",IF(Orders!$K2919&gt;=200000,"High","Medium"))</f>
        <v>Medium</v>
      </c>
    </row>
    <row r="2920" spans="1:12" x14ac:dyDescent="0.35">
      <c r="A2920" s="11">
        <v>7147</v>
      </c>
      <c r="B2920" s="13" t="s">
        <v>6091</v>
      </c>
      <c r="C2920" s="14">
        <v>43901</v>
      </c>
      <c r="D2920" s="14">
        <v>43906</v>
      </c>
      <c r="E2920" s="13" t="s">
        <v>19</v>
      </c>
      <c r="F2920" s="13" t="s">
        <v>2641</v>
      </c>
      <c r="G2920" s="15" t="str">
        <f>INDEX(Table12[[#This Row],[State]],MATCH(Orders!F2920,Table12[[#This Row],[Customer ID]],0))</f>
        <v>Pennsylvania</v>
      </c>
      <c r="H2920" s="13" t="s">
        <v>6097</v>
      </c>
      <c r="I2920" s="15">
        <v>1</v>
      </c>
      <c r="J2920" s="13" t="s">
        <v>36</v>
      </c>
      <c r="K2920" s="16">
        <v>145.28</v>
      </c>
      <c r="L2920" s="24" t="str">
        <f>IF(Orders!$K2920&lt;=50,"Low",IF(Orders!$K2920&gt;=200000,"High","Medium"))</f>
        <v>Medium</v>
      </c>
    </row>
    <row r="2921" spans="1:12" x14ac:dyDescent="0.35">
      <c r="A2921" s="12">
        <v>3188</v>
      </c>
      <c r="B2921" s="17" t="s">
        <v>6099</v>
      </c>
      <c r="C2921" s="18">
        <v>43902</v>
      </c>
      <c r="D2921" s="18">
        <v>43907</v>
      </c>
      <c r="E2921" s="17" t="s">
        <v>19</v>
      </c>
      <c r="F2921" s="17" t="s">
        <v>157</v>
      </c>
      <c r="G2921" s="19" t="str">
        <f>INDEX(Table12[[#This Row],[State]],MATCH(Orders!F2921,Table12[[#This Row],[Customer ID]],0))</f>
        <v>Massachusetts</v>
      </c>
      <c r="H2921" s="17" t="s">
        <v>1648</v>
      </c>
      <c r="I2921" s="19">
        <v>7</v>
      </c>
      <c r="J2921" s="17" t="s">
        <v>36</v>
      </c>
      <c r="K2921" s="10">
        <v>102.93</v>
      </c>
      <c r="L2921" s="25" t="str">
        <f>IF(Orders!$K2921&lt;=50,"Low",IF(Orders!$K2921&gt;=200000,"High","Medium"))</f>
        <v>Medium</v>
      </c>
    </row>
    <row r="2922" spans="1:12" x14ac:dyDescent="0.35">
      <c r="A2922" s="11">
        <v>4636</v>
      </c>
      <c r="B2922" s="13" t="s">
        <v>6100</v>
      </c>
      <c r="C2922" s="14">
        <v>43902</v>
      </c>
      <c r="D2922" s="14">
        <v>43907</v>
      </c>
      <c r="E2922" s="13" t="s">
        <v>19</v>
      </c>
      <c r="F2922" s="13" t="s">
        <v>6101</v>
      </c>
      <c r="G2922" s="15" t="str">
        <f>INDEX(Table12[[#This Row],[State]],MATCH(Orders!F2922,Table12[[#This Row],[Customer ID]],0))</f>
        <v>California</v>
      </c>
      <c r="H2922" s="13" t="s">
        <v>624</v>
      </c>
      <c r="I2922" s="15">
        <v>3</v>
      </c>
      <c r="J2922" s="13" t="s">
        <v>31</v>
      </c>
      <c r="K2922" s="16">
        <v>273.94</v>
      </c>
      <c r="L2922" s="24" t="str">
        <f>IF(Orders!$K2922&lt;=50,"Low",IF(Orders!$K2922&gt;=200000,"High","Medium"))</f>
        <v>Medium</v>
      </c>
    </row>
    <row r="2923" spans="1:12" x14ac:dyDescent="0.35">
      <c r="A2923" s="12">
        <v>5387</v>
      </c>
      <c r="B2923" s="17" t="s">
        <v>6103</v>
      </c>
      <c r="C2923" s="18">
        <v>43902</v>
      </c>
      <c r="D2923" s="18">
        <v>43907</v>
      </c>
      <c r="E2923" s="17" t="s">
        <v>19</v>
      </c>
      <c r="F2923" s="17" t="s">
        <v>5745</v>
      </c>
      <c r="G2923" s="19" t="str">
        <f>INDEX(Table12[[#This Row],[State]],MATCH(Orders!F2923,Table12[[#This Row],[Customer ID]],0))</f>
        <v>Arkansas</v>
      </c>
      <c r="H2923" s="17" t="s">
        <v>2477</v>
      </c>
      <c r="I2923" s="19">
        <v>9</v>
      </c>
      <c r="J2923" s="17" t="s">
        <v>70</v>
      </c>
      <c r="K2923" s="10">
        <v>122.41</v>
      </c>
      <c r="L2923" s="25" t="str">
        <f>IF(Orders!$K2923&lt;=50,"Low",IF(Orders!$K2923&gt;=200000,"High","Medium"))</f>
        <v>Medium</v>
      </c>
    </row>
    <row r="2924" spans="1:12" x14ac:dyDescent="0.35">
      <c r="A2924" s="11">
        <v>3065</v>
      </c>
      <c r="B2924" s="13" t="s">
        <v>6105</v>
      </c>
      <c r="C2924" s="14">
        <v>43903</v>
      </c>
      <c r="D2924" s="14">
        <v>43908</v>
      </c>
      <c r="E2924" s="13" t="s">
        <v>94</v>
      </c>
      <c r="F2924" s="13" t="s">
        <v>2539</v>
      </c>
      <c r="G2924" s="15" t="str">
        <f>INDEX(Table12[[#This Row],[State]],MATCH(Orders!F2924,Table12[[#This Row],[Customer ID]],0))</f>
        <v>New Mexico</v>
      </c>
      <c r="H2924" s="13" t="s">
        <v>5424</v>
      </c>
      <c r="I2924" s="15">
        <v>8</v>
      </c>
      <c r="J2924" s="13" t="s">
        <v>70</v>
      </c>
      <c r="K2924" s="16">
        <v>105.8</v>
      </c>
      <c r="L2924" s="24" t="str">
        <f>IF(Orders!$K2924&lt;=50,"Low",IF(Orders!$K2924&gt;=200000,"High","Medium"))</f>
        <v>Medium</v>
      </c>
    </row>
    <row r="2925" spans="1:12" x14ac:dyDescent="0.35">
      <c r="A2925" s="12">
        <v>5568</v>
      </c>
      <c r="B2925" s="17" t="s">
        <v>6107</v>
      </c>
      <c r="C2925" s="18">
        <v>43903</v>
      </c>
      <c r="D2925" s="18">
        <v>43903</v>
      </c>
      <c r="E2925" s="17" t="s">
        <v>208</v>
      </c>
      <c r="F2925" s="17" t="s">
        <v>2915</v>
      </c>
      <c r="G2925" s="19" t="str">
        <f>INDEX(Table12[[#This Row],[State]],MATCH(Orders!F2925,Table12[[#This Row],[Customer ID]],0))</f>
        <v>Illinois</v>
      </c>
      <c r="H2925" s="17" t="s">
        <v>4536</v>
      </c>
      <c r="I2925" s="19">
        <v>1</v>
      </c>
      <c r="J2925" s="17" t="s">
        <v>70</v>
      </c>
      <c r="K2925" s="10">
        <v>139768</v>
      </c>
      <c r="L2925" s="25" t="str">
        <f>IF(Orders!$K2925&lt;=50,"Low",IF(Orders!$K2925&gt;=200000,"High","Medium"))</f>
        <v>Medium</v>
      </c>
    </row>
    <row r="2926" spans="1:12" x14ac:dyDescent="0.35">
      <c r="A2926" s="11">
        <v>3066</v>
      </c>
      <c r="B2926" s="13" t="s">
        <v>6105</v>
      </c>
      <c r="C2926" s="14">
        <v>43903</v>
      </c>
      <c r="D2926" s="14">
        <v>43908</v>
      </c>
      <c r="E2926" s="13" t="s">
        <v>94</v>
      </c>
      <c r="F2926" s="13" t="s">
        <v>2539</v>
      </c>
      <c r="G2926" s="15" t="str">
        <f>INDEX(Table12[[#This Row],[State]],MATCH(Orders!F2926,Table12[[#This Row],[Customer ID]],0))</f>
        <v>New Mexico</v>
      </c>
      <c r="H2926" s="13" t="s">
        <v>6108</v>
      </c>
      <c r="I2926" s="15">
        <v>8</v>
      </c>
      <c r="J2926" s="13" t="s">
        <v>31</v>
      </c>
      <c r="K2926" s="16">
        <v>190736</v>
      </c>
      <c r="L2926" s="24" t="str">
        <f>IF(Orders!$K2926&lt;=50,"Low",IF(Orders!$K2926&gt;=200000,"High","Medium"))</f>
        <v>Medium</v>
      </c>
    </row>
    <row r="2927" spans="1:12" x14ac:dyDescent="0.35">
      <c r="A2927" s="12">
        <v>7922</v>
      </c>
      <c r="B2927" s="17" t="s">
        <v>6110</v>
      </c>
      <c r="C2927" s="18">
        <v>43903</v>
      </c>
      <c r="D2927" s="18">
        <v>43907</v>
      </c>
      <c r="E2927" s="17" t="s">
        <v>19</v>
      </c>
      <c r="F2927" s="17" t="s">
        <v>166</v>
      </c>
      <c r="G2927" s="19" t="str">
        <f>INDEX(Table12[[#This Row],[State]],MATCH(Orders!F2927,Table12[[#This Row],[Customer ID]],0))</f>
        <v>Maryland</v>
      </c>
      <c r="H2927" s="17" t="s">
        <v>91</v>
      </c>
      <c r="I2927" s="19">
        <v>3</v>
      </c>
      <c r="J2927" s="17" t="s">
        <v>36</v>
      </c>
      <c r="K2927" s="10">
        <v>211.3</v>
      </c>
      <c r="L2927" s="25" t="str">
        <f>IF(Orders!$K2927&lt;=50,"Low",IF(Orders!$K2927&gt;=200000,"High","Medium"))</f>
        <v>Medium</v>
      </c>
    </row>
    <row r="2928" spans="1:12" x14ac:dyDescent="0.35">
      <c r="A2928" s="11">
        <v>5566</v>
      </c>
      <c r="B2928" s="13" t="s">
        <v>6107</v>
      </c>
      <c r="C2928" s="14">
        <v>43903</v>
      </c>
      <c r="D2928" s="14">
        <v>43903</v>
      </c>
      <c r="E2928" s="13" t="s">
        <v>208</v>
      </c>
      <c r="F2928" s="13" t="s">
        <v>2915</v>
      </c>
      <c r="G2928" s="15" t="str">
        <f>INDEX(Table12[[#This Row],[State]],MATCH(Orders!F2928,Table12[[#This Row],[Customer ID]],0))</f>
        <v>Illinois</v>
      </c>
      <c r="H2928" s="13" t="s">
        <v>5903</v>
      </c>
      <c r="I2928" s="15">
        <v>2</v>
      </c>
      <c r="J2928" s="13" t="s">
        <v>70</v>
      </c>
      <c r="K2928" s="16">
        <v>228986</v>
      </c>
      <c r="L2928" s="24" t="str">
        <f>IF(Orders!$K2928&lt;=50,"Low",IF(Orders!$K2928&gt;=200000,"High","Medium"))</f>
        <v>High</v>
      </c>
    </row>
    <row r="2929" spans="1:12" x14ac:dyDescent="0.35">
      <c r="A2929" s="12">
        <v>3067</v>
      </c>
      <c r="B2929" s="17" t="s">
        <v>6105</v>
      </c>
      <c r="C2929" s="18">
        <v>43903</v>
      </c>
      <c r="D2929" s="18">
        <v>43908</v>
      </c>
      <c r="E2929" s="17" t="s">
        <v>94</v>
      </c>
      <c r="F2929" s="17" t="s">
        <v>2539</v>
      </c>
      <c r="G2929" s="19" t="str">
        <f>INDEX(Table12[[#This Row],[State]],MATCH(Orders!F2929,Table12[[#This Row],[Customer ID]],0))</f>
        <v>New Mexico</v>
      </c>
      <c r="H2929" s="17" t="s">
        <v>4800</v>
      </c>
      <c r="I2929" s="19">
        <v>5</v>
      </c>
      <c r="J2929" s="17" t="s">
        <v>36</v>
      </c>
      <c r="K2929" s="10">
        <v>232.95</v>
      </c>
      <c r="L2929" s="25" t="str">
        <f>IF(Orders!$K2929&lt;=50,"Low",IF(Orders!$K2929&gt;=200000,"High","Medium"))</f>
        <v>Medium</v>
      </c>
    </row>
    <row r="2930" spans="1:12" x14ac:dyDescent="0.35">
      <c r="A2930" s="11">
        <v>3069</v>
      </c>
      <c r="B2930" s="13" t="s">
        <v>6105</v>
      </c>
      <c r="C2930" s="14">
        <v>43903</v>
      </c>
      <c r="D2930" s="14">
        <v>43908</v>
      </c>
      <c r="E2930" s="13" t="s">
        <v>94</v>
      </c>
      <c r="F2930" s="13" t="s">
        <v>2539</v>
      </c>
      <c r="G2930" s="15" t="str">
        <f>INDEX(Table12[[#This Row],[State]],MATCH(Orders!F2930,Table12[[#This Row],[Customer ID]],0))</f>
        <v>New Mexico</v>
      </c>
      <c r="H2930" s="13" t="s">
        <v>3905</v>
      </c>
      <c r="I2930" s="15">
        <v>6</v>
      </c>
      <c r="J2930" s="13" t="s">
        <v>31</v>
      </c>
      <c r="K2930" s="16">
        <v>303.24</v>
      </c>
      <c r="L2930" s="24" t="str">
        <f>IF(Orders!$K2930&lt;=50,"Low",IF(Orders!$K2930&gt;=200000,"High","Medium"))</f>
        <v>Medium</v>
      </c>
    </row>
    <row r="2931" spans="1:12" x14ac:dyDescent="0.35">
      <c r="A2931" s="12">
        <v>8295</v>
      </c>
      <c r="B2931" s="17" t="s">
        <v>6111</v>
      </c>
      <c r="C2931" s="18">
        <v>43903</v>
      </c>
      <c r="D2931" s="18">
        <v>43907</v>
      </c>
      <c r="E2931" s="17" t="s">
        <v>19</v>
      </c>
      <c r="F2931" s="17" t="s">
        <v>3277</v>
      </c>
      <c r="G2931" s="19" t="str">
        <f>INDEX(Table12[[#This Row],[State]],MATCH(Orders!F2931,Table12[[#This Row],[Customer ID]],0))</f>
        <v>New York</v>
      </c>
      <c r="H2931" s="17" t="s">
        <v>6112</v>
      </c>
      <c r="I2931" s="19">
        <v>2</v>
      </c>
      <c r="J2931" s="17" t="s">
        <v>70</v>
      </c>
      <c r="K2931" s="10">
        <v>339.9</v>
      </c>
      <c r="L2931" s="25" t="str">
        <f>IF(Orders!$K2931&lt;=50,"Low",IF(Orders!$K2931&gt;=200000,"High","Medium"))</f>
        <v>Medium</v>
      </c>
    </row>
    <row r="2932" spans="1:12" x14ac:dyDescent="0.35">
      <c r="A2932" s="11">
        <v>2163</v>
      </c>
      <c r="B2932" s="13" t="s">
        <v>6114</v>
      </c>
      <c r="C2932" s="14">
        <v>43903</v>
      </c>
      <c r="D2932" s="14">
        <v>43909</v>
      </c>
      <c r="E2932" s="13" t="s">
        <v>19</v>
      </c>
      <c r="F2932" s="13" t="s">
        <v>913</v>
      </c>
      <c r="G2932" s="15" t="str">
        <f>INDEX(Table12[[#This Row],[State]],MATCH(Orders!F2932,Table12[[#This Row],[Customer ID]],0))</f>
        <v>California</v>
      </c>
      <c r="H2932" s="13" t="s">
        <v>4760</v>
      </c>
      <c r="I2932" s="15">
        <v>3</v>
      </c>
      <c r="J2932" s="13" t="s">
        <v>31</v>
      </c>
      <c r="K2932" s="16">
        <v>364.55</v>
      </c>
      <c r="L2932" s="24" t="str">
        <f>IF(Orders!$K2932&lt;=50,"Low",IF(Orders!$K2932&gt;=200000,"High","Medium"))</f>
        <v>Medium</v>
      </c>
    </row>
    <row r="2933" spans="1:12" x14ac:dyDescent="0.35">
      <c r="A2933" s="12">
        <v>7232</v>
      </c>
      <c r="B2933" s="17" t="s">
        <v>6116</v>
      </c>
      <c r="C2933" s="18">
        <v>43903</v>
      </c>
      <c r="D2933" s="18">
        <v>43905</v>
      </c>
      <c r="E2933" s="17" t="s">
        <v>38</v>
      </c>
      <c r="F2933" s="17" t="s">
        <v>4339</v>
      </c>
      <c r="G2933" s="19" t="str">
        <f>INDEX(Table12[[#This Row],[State]],MATCH(Orders!F2933,Table12[[#This Row],[Customer ID]],0))</f>
        <v>Connecticut</v>
      </c>
      <c r="H2933" s="17" t="s">
        <v>4345</v>
      </c>
      <c r="I2933" s="19">
        <v>2</v>
      </c>
      <c r="J2933" s="17" t="s">
        <v>31</v>
      </c>
      <c r="K2933" s="10">
        <v>507.16</v>
      </c>
      <c r="L2933" s="25" t="str">
        <f>IF(Orders!$K2933&lt;=50,"Low",IF(Orders!$K2933&gt;=200000,"High","Medium"))</f>
        <v>Medium</v>
      </c>
    </row>
    <row r="2934" spans="1:12" x14ac:dyDescent="0.35">
      <c r="A2934" s="11">
        <v>5569</v>
      </c>
      <c r="B2934" s="13" t="s">
        <v>6107</v>
      </c>
      <c r="C2934" s="14">
        <v>43903</v>
      </c>
      <c r="D2934" s="14">
        <v>43903</v>
      </c>
      <c r="E2934" s="13" t="s">
        <v>208</v>
      </c>
      <c r="F2934" s="13" t="s">
        <v>2915</v>
      </c>
      <c r="G2934" s="15" t="str">
        <f>INDEX(Table12[[#This Row],[State]],MATCH(Orders!F2934,Table12[[#This Row],[Customer ID]],0))</f>
        <v>Illinois</v>
      </c>
      <c r="H2934" s="13" t="s">
        <v>3265</v>
      </c>
      <c r="I2934" s="15">
        <v>2</v>
      </c>
      <c r="J2934" s="13" t="s">
        <v>36</v>
      </c>
      <c r="K2934" s="16">
        <v>1004984</v>
      </c>
      <c r="L2934" s="24" t="str">
        <f>IF(Orders!$K2934&lt;=50,"Low",IF(Orders!$K2934&gt;=200000,"High","Medium"))</f>
        <v>High</v>
      </c>
    </row>
    <row r="2935" spans="1:12" x14ac:dyDescent="0.35">
      <c r="A2935" s="12">
        <v>4459</v>
      </c>
      <c r="B2935" s="17" t="s">
        <v>6117</v>
      </c>
      <c r="C2935" s="18">
        <v>43903</v>
      </c>
      <c r="D2935" s="18">
        <v>43910</v>
      </c>
      <c r="E2935" s="17" t="s">
        <v>19</v>
      </c>
      <c r="F2935" s="17" t="s">
        <v>439</v>
      </c>
      <c r="G2935" s="19" t="str">
        <f>INDEX(Table12[[#This Row],[State]],MATCH(Orders!F2935,Table12[[#This Row],[Customer ID]],0))</f>
        <v>Colorado</v>
      </c>
      <c r="H2935" s="17" t="s">
        <v>5782</v>
      </c>
      <c r="I2935" s="19">
        <v>2</v>
      </c>
      <c r="J2935" s="17" t="s">
        <v>36</v>
      </c>
      <c r="K2935" s="10">
        <v>1346496</v>
      </c>
      <c r="L2935" s="25" t="str">
        <f>IF(Orders!$K2935&lt;=50,"Low",IF(Orders!$K2935&gt;=200000,"High","Medium"))</f>
        <v>High</v>
      </c>
    </row>
    <row r="2936" spans="1:12" x14ac:dyDescent="0.35">
      <c r="A2936" s="11">
        <v>9392</v>
      </c>
      <c r="B2936" s="13" t="s">
        <v>6118</v>
      </c>
      <c r="C2936" s="14">
        <v>43903</v>
      </c>
      <c r="D2936" s="14">
        <v>43906</v>
      </c>
      <c r="E2936" s="13" t="s">
        <v>38</v>
      </c>
      <c r="F2936" s="13" t="s">
        <v>4187</v>
      </c>
      <c r="G2936" s="15" t="str">
        <f>INDEX(Table12[[#This Row],[State]],MATCH(Orders!F2936,Table12[[#This Row],[Customer ID]],0))</f>
        <v>Illinois</v>
      </c>
      <c r="H2936" s="13" t="s">
        <v>1648</v>
      </c>
      <c r="I2936" s="15">
        <v>1</v>
      </c>
      <c r="J2936" s="13" t="s">
        <v>36</v>
      </c>
      <c r="K2936" s="16">
        <v>116992</v>
      </c>
      <c r="L2936" s="24" t="str">
        <f>IF(Orders!$K2936&lt;=50,"Low",IF(Orders!$K2936&gt;=200000,"High","Medium"))</f>
        <v>Medium</v>
      </c>
    </row>
    <row r="2937" spans="1:12" x14ac:dyDescent="0.35">
      <c r="A2937" s="12">
        <v>5570</v>
      </c>
      <c r="B2937" s="17" t="s">
        <v>6107</v>
      </c>
      <c r="C2937" s="18">
        <v>43903</v>
      </c>
      <c r="D2937" s="18">
        <v>43903</v>
      </c>
      <c r="E2937" s="17" t="s">
        <v>208</v>
      </c>
      <c r="F2937" s="17" t="s">
        <v>2915</v>
      </c>
      <c r="G2937" s="19" t="str">
        <f>INDEX(Table12[[#This Row],[State]],MATCH(Orders!F2937,Table12[[#This Row],[Customer ID]],0))</f>
        <v>Illinois</v>
      </c>
      <c r="H2937" s="17" t="s">
        <v>864</v>
      </c>
      <c r="I2937" s="19">
        <v>3</v>
      </c>
      <c r="J2937" s="17" t="s">
        <v>36</v>
      </c>
      <c r="K2937" s="10">
        <v>122552</v>
      </c>
      <c r="L2937" s="25" t="str">
        <f>IF(Orders!$K2937&lt;=50,"Low",IF(Orders!$K2937&gt;=200000,"High","Medium"))</f>
        <v>Medium</v>
      </c>
    </row>
    <row r="2938" spans="1:12" x14ac:dyDescent="0.35">
      <c r="A2938" s="11">
        <v>5565</v>
      </c>
      <c r="B2938" s="13" t="s">
        <v>6107</v>
      </c>
      <c r="C2938" s="14">
        <v>43903</v>
      </c>
      <c r="D2938" s="14">
        <v>43903</v>
      </c>
      <c r="E2938" s="13" t="s">
        <v>208</v>
      </c>
      <c r="F2938" s="13" t="s">
        <v>2915</v>
      </c>
      <c r="G2938" s="15" t="str">
        <f>INDEX(Table12[[#This Row],[State]],MATCH(Orders!F2938,Table12[[#This Row],[Customer ID]],0))</f>
        <v>Illinois</v>
      </c>
      <c r="H2938" s="13" t="s">
        <v>6119</v>
      </c>
      <c r="I2938" s="15">
        <v>4</v>
      </c>
      <c r="J2938" s="13" t="s">
        <v>36</v>
      </c>
      <c r="K2938" s="16">
        <v>134456</v>
      </c>
      <c r="L2938" s="24" t="str">
        <f>IF(Orders!$K2938&lt;=50,"Low",IF(Orders!$K2938&gt;=200000,"High","Medium"))</f>
        <v>Medium</v>
      </c>
    </row>
    <row r="2939" spans="1:12" x14ac:dyDescent="0.35">
      <c r="A2939" s="12">
        <v>5571</v>
      </c>
      <c r="B2939" s="17" t="s">
        <v>6107</v>
      </c>
      <c r="C2939" s="18">
        <v>43903</v>
      </c>
      <c r="D2939" s="18">
        <v>43903</v>
      </c>
      <c r="E2939" s="17" t="s">
        <v>208</v>
      </c>
      <c r="F2939" s="17" t="s">
        <v>2915</v>
      </c>
      <c r="G2939" s="19" t="str">
        <f>INDEX(Table12[[#This Row],[State]],MATCH(Orders!F2939,Table12[[#This Row],[Customer ID]],0))</f>
        <v>Illinois</v>
      </c>
      <c r="H2939" s="17" t="s">
        <v>6121</v>
      </c>
      <c r="I2939" s="19">
        <v>1</v>
      </c>
      <c r="J2939" s="17" t="s">
        <v>36</v>
      </c>
      <c r="K2939" s="10">
        <v>130.36000000000001</v>
      </c>
      <c r="L2939" s="25" t="str">
        <f>IF(Orders!$K2939&lt;=50,"Low",IF(Orders!$K2939&gt;=200000,"High","Medium"))</f>
        <v>Medium</v>
      </c>
    </row>
    <row r="2940" spans="1:12" x14ac:dyDescent="0.35">
      <c r="A2940" s="11">
        <v>5567</v>
      </c>
      <c r="B2940" s="13" t="s">
        <v>6107</v>
      </c>
      <c r="C2940" s="14">
        <v>43903</v>
      </c>
      <c r="D2940" s="14">
        <v>43903</v>
      </c>
      <c r="E2940" s="13" t="s">
        <v>208</v>
      </c>
      <c r="F2940" s="13" t="s">
        <v>2915</v>
      </c>
      <c r="G2940" s="15" t="str">
        <f>INDEX(Table12[[#This Row],[State]],MATCH(Orders!F2940,Table12[[#This Row],[Customer ID]],0))</f>
        <v>Illinois</v>
      </c>
      <c r="H2940" s="13" t="s">
        <v>3101</v>
      </c>
      <c r="I2940" s="15">
        <v>5</v>
      </c>
      <c r="J2940" s="13" t="s">
        <v>36</v>
      </c>
      <c r="K2940" s="16">
        <v>144.76</v>
      </c>
      <c r="L2940" s="24" t="str">
        <f>IF(Orders!$K2940&lt;=50,"Low",IF(Orders!$K2940&gt;=200000,"High","Medium"))</f>
        <v>Medium</v>
      </c>
    </row>
    <row r="2941" spans="1:12" x14ac:dyDescent="0.35">
      <c r="A2941" s="12">
        <v>3068</v>
      </c>
      <c r="B2941" s="17" t="s">
        <v>6105</v>
      </c>
      <c r="C2941" s="18">
        <v>43903</v>
      </c>
      <c r="D2941" s="18">
        <v>43908</v>
      </c>
      <c r="E2941" s="17" t="s">
        <v>94</v>
      </c>
      <c r="F2941" s="17" t="s">
        <v>2539</v>
      </c>
      <c r="G2941" s="19" t="str">
        <f>INDEX(Table12[[#This Row],[State]],MATCH(Orders!F2941,Table12[[#This Row],[Customer ID]],0))</f>
        <v>New Mexico</v>
      </c>
      <c r="H2941" s="17" t="s">
        <v>2498</v>
      </c>
      <c r="I2941" s="19">
        <v>7</v>
      </c>
      <c r="J2941" s="17" t="s">
        <v>36</v>
      </c>
      <c r="K2941" s="10">
        <v>124.36</v>
      </c>
      <c r="L2941" s="25" t="str">
        <f>IF(Orders!$K2941&lt;=50,"Low",IF(Orders!$K2941&gt;=200000,"High","Medium"))</f>
        <v>Medium</v>
      </c>
    </row>
    <row r="2942" spans="1:12" x14ac:dyDescent="0.35">
      <c r="A2942" s="11">
        <v>7231</v>
      </c>
      <c r="B2942" s="13" t="s">
        <v>6116</v>
      </c>
      <c r="C2942" s="14">
        <v>43903</v>
      </c>
      <c r="D2942" s="14">
        <v>43905</v>
      </c>
      <c r="E2942" s="13" t="s">
        <v>38</v>
      </c>
      <c r="F2942" s="13" t="s">
        <v>4339</v>
      </c>
      <c r="G2942" s="15" t="str">
        <f>INDEX(Table12[[#This Row],[State]],MATCH(Orders!F2942,Table12[[#This Row],[Customer ID]],0))</f>
        <v>Connecticut</v>
      </c>
      <c r="H2942" s="13" t="s">
        <v>1018</v>
      </c>
      <c r="I2942" s="15">
        <v>2</v>
      </c>
      <c r="J2942" s="13" t="s">
        <v>70</v>
      </c>
      <c r="K2942" s="16">
        <v>139.88</v>
      </c>
      <c r="L2942" s="24" t="str">
        <f>IF(Orders!$K2942&lt;=50,"Low",IF(Orders!$K2942&gt;=200000,"High","Medium"))</f>
        <v>Medium</v>
      </c>
    </row>
    <row r="2943" spans="1:12" x14ac:dyDescent="0.35">
      <c r="A2943" s="12">
        <v>7233</v>
      </c>
      <c r="B2943" s="17" t="s">
        <v>6116</v>
      </c>
      <c r="C2943" s="18">
        <v>43903</v>
      </c>
      <c r="D2943" s="18">
        <v>43905</v>
      </c>
      <c r="E2943" s="17" t="s">
        <v>38</v>
      </c>
      <c r="F2943" s="17" t="s">
        <v>4339</v>
      </c>
      <c r="G2943" s="19" t="str">
        <f>INDEX(Table12[[#This Row],[State]],MATCH(Orders!F2943,Table12[[#This Row],[Customer ID]],0))</f>
        <v>Connecticut</v>
      </c>
      <c r="H2943" s="17" t="s">
        <v>5596</v>
      </c>
      <c r="I2943" s="19">
        <v>4</v>
      </c>
      <c r="J2943" s="17" t="s">
        <v>36</v>
      </c>
      <c r="K2943" s="10">
        <v>160.12</v>
      </c>
      <c r="L2943" s="25" t="str">
        <f>IF(Orders!$K2943&lt;=50,"Low",IF(Orders!$K2943&gt;=200000,"High","Medium"))</f>
        <v>Medium</v>
      </c>
    </row>
    <row r="2944" spans="1:12" x14ac:dyDescent="0.35">
      <c r="A2944" s="11">
        <v>8440</v>
      </c>
      <c r="B2944" s="13" t="s">
        <v>6123</v>
      </c>
      <c r="C2944" s="14">
        <v>43904</v>
      </c>
      <c r="D2944" s="14">
        <v>43907</v>
      </c>
      <c r="E2944" s="13" t="s">
        <v>94</v>
      </c>
      <c r="F2944" s="13" t="s">
        <v>6124</v>
      </c>
      <c r="G2944" s="15" t="str">
        <f>INDEX(Table12[[#This Row],[State]],MATCH(Orders!F2944,Table12[[#This Row],[Customer ID]],0))</f>
        <v>Illinois</v>
      </c>
      <c r="H2944" s="13" t="s">
        <v>6126</v>
      </c>
      <c r="I2944" s="15">
        <v>2</v>
      </c>
      <c r="J2944" s="13" t="s">
        <v>70</v>
      </c>
      <c r="K2944" s="16">
        <v>121616</v>
      </c>
      <c r="L2944" s="24" t="str">
        <f>IF(Orders!$K2944&lt;=50,"Low",IF(Orders!$K2944&gt;=200000,"High","Medium"))</f>
        <v>Medium</v>
      </c>
    </row>
    <row r="2945" spans="1:12" x14ac:dyDescent="0.35">
      <c r="A2945" s="12">
        <v>9741</v>
      </c>
      <c r="B2945" s="17" t="s">
        <v>6128</v>
      </c>
      <c r="C2945" s="18">
        <v>43906</v>
      </c>
      <c r="D2945" s="18">
        <v>43911</v>
      </c>
      <c r="E2945" s="17" t="s">
        <v>19</v>
      </c>
      <c r="F2945" s="17" t="s">
        <v>1813</v>
      </c>
      <c r="G2945" s="19" t="str">
        <f>INDEX(Table12[[#This Row],[State]],MATCH(Orders!F2945,Table12[[#This Row],[Customer ID]],0))</f>
        <v>California</v>
      </c>
      <c r="H2945" s="17" t="s">
        <v>6129</v>
      </c>
      <c r="I2945" s="19">
        <v>3</v>
      </c>
      <c r="J2945" s="17" t="s">
        <v>70</v>
      </c>
      <c r="K2945" s="10">
        <v>186.67</v>
      </c>
      <c r="L2945" s="25" t="str">
        <f>IF(Orders!$K2945&lt;=50,"Low",IF(Orders!$K2945&gt;=200000,"High","Medium"))</f>
        <v>Medium</v>
      </c>
    </row>
    <row r="2946" spans="1:12" x14ac:dyDescent="0.35">
      <c r="A2946" s="11">
        <v>8528</v>
      </c>
      <c r="B2946" s="13" t="s">
        <v>6131</v>
      </c>
      <c r="C2946" s="14">
        <v>43906</v>
      </c>
      <c r="D2946" s="14">
        <v>43906</v>
      </c>
      <c r="E2946" s="13" t="s">
        <v>208</v>
      </c>
      <c r="F2946" s="13" t="s">
        <v>1518</v>
      </c>
      <c r="G2946" s="15" t="str">
        <f>INDEX(Table12[[#This Row],[State]],MATCH(Orders!F2946,Table12[[#This Row],[Customer ID]],0))</f>
        <v>Ohio</v>
      </c>
      <c r="H2946" s="13" t="s">
        <v>3627</v>
      </c>
      <c r="I2946" s="15">
        <v>2</v>
      </c>
      <c r="J2946" s="13" t="s">
        <v>36</v>
      </c>
      <c r="K2946" s="16">
        <v>197984</v>
      </c>
      <c r="L2946" s="24" t="str">
        <f>IF(Orders!$K2946&lt;=50,"Low",IF(Orders!$K2946&gt;=200000,"High","Medium"))</f>
        <v>Medium</v>
      </c>
    </row>
    <row r="2947" spans="1:12" x14ac:dyDescent="0.35">
      <c r="A2947" s="12">
        <v>9738</v>
      </c>
      <c r="B2947" s="17" t="s">
        <v>6128</v>
      </c>
      <c r="C2947" s="18">
        <v>43906</v>
      </c>
      <c r="D2947" s="18">
        <v>43911</v>
      </c>
      <c r="E2947" s="17" t="s">
        <v>19</v>
      </c>
      <c r="F2947" s="17" t="s">
        <v>1813</v>
      </c>
      <c r="G2947" s="19" t="str">
        <f>INDEX(Table12[[#This Row],[State]],MATCH(Orders!F2947,Table12[[#This Row],[Customer ID]],0))</f>
        <v>California</v>
      </c>
      <c r="H2947" s="17" t="s">
        <v>4723</v>
      </c>
      <c r="I2947" s="19">
        <v>2</v>
      </c>
      <c r="J2947" s="17" t="s">
        <v>36</v>
      </c>
      <c r="K2947" s="10">
        <v>340.12</v>
      </c>
      <c r="L2947" s="25" t="str">
        <f>IF(Orders!$K2947&lt;=50,"Low",IF(Orders!$K2947&gt;=200000,"High","Medium"))</f>
        <v>Medium</v>
      </c>
    </row>
    <row r="2948" spans="1:12" x14ac:dyDescent="0.35">
      <c r="A2948" s="11">
        <v>7353</v>
      </c>
      <c r="B2948" s="13" t="s">
        <v>6132</v>
      </c>
      <c r="C2948" s="14">
        <v>43906</v>
      </c>
      <c r="D2948" s="14">
        <v>43908</v>
      </c>
      <c r="E2948" s="13" t="s">
        <v>94</v>
      </c>
      <c r="F2948" s="13" t="s">
        <v>5151</v>
      </c>
      <c r="G2948" s="15" t="str">
        <f>INDEX(Table12[[#This Row],[State]],MATCH(Orders!F2948,Table12[[#This Row],[Customer ID]],0))</f>
        <v>Ohio</v>
      </c>
      <c r="H2948" s="13" t="s">
        <v>3868</v>
      </c>
      <c r="I2948" s="15">
        <v>8</v>
      </c>
      <c r="J2948" s="13" t="s">
        <v>36</v>
      </c>
      <c r="K2948" s="16">
        <v>475.44</v>
      </c>
      <c r="L2948" s="24" t="str">
        <f>IF(Orders!$K2948&lt;=50,"Low",IF(Orders!$K2948&gt;=200000,"High","Medium"))</f>
        <v>Medium</v>
      </c>
    </row>
    <row r="2949" spans="1:12" x14ac:dyDescent="0.35">
      <c r="A2949" s="12">
        <v>1931</v>
      </c>
      <c r="B2949" s="17" t="s">
        <v>6133</v>
      </c>
      <c r="C2949" s="18">
        <v>43906</v>
      </c>
      <c r="D2949" s="18">
        <v>43908</v>
      </c>
      <c r="E2949" s="17" t="s">
        <v>94</v>
      </c>
      <c r="F2949" s="17" t="s">
        <v>1367</v>
      </c>
      <c r="G2949" s="19" t="str">
        <f>INDEX(Table12[[#This Row],[State]],MATCH(Orders!F2949,Table12[[#This Row],[Customer ID]],0))</f>
        <v>Washington</v>
      </c>
      <c r="H2949" s="17" t="s">
        <v>2229</v>
      </c>
      <c r="I2949" s="19">
        <v>3</v>
      </c>
      <c r="J2949" s="17" t="s">
        <v>70</v>
      </c>
      <c r="K2949" s="10">
        <v>673976</v>
      </c>
      <c r="L2949" s="25" t="str">
        <f>IF(Orders!$K2949&lt;=50,"Low",IF(Orders!$K2949&gt;=200000,"High","Medium"))</f>
        <v>High</v>
      </c>
    </row>
    <row r="2950" spans="1:12" x14ac:dyDescent="0.35">
      <c r="A2950" s="11">
        <v>9740</v>
      </c>
      <c r="B2950" s="13" t="s">
        <v>6128</v>
      </c>
      <c r="C2950" s="14">
        <v>43906</v>
      </c>
      <c r="D2950" s="14">
        <v>43911</v>
      </c>
      <c r="E2950" s="13" t="s">
        <v>19</v>
      </c>
      <c r="F2950" s="13" t="s">
        <v>1813</v>
      </c>
      <c r="G2950" s="15" t="str">
        <f>INDEX(Table12[[#This Row],[State]],MATCH(Orders!F2950,Table12[[#This Row],[Customer ID]],0))</f>
        <v>California</v>
      </c>
      <c r="H2950" s="13" t="s">
        <v>871</v>
      </c>
      <c r="I2950" s="15">
        <v>5</v>
      </c>
      <c r="J2950" s="13" t="s">
        <v>36</v>
      </c>
      <c r="K2950" s="16">
        <v>85.68</v>
      </c>
      <c r="L2950" s="24" t="str">
        <f>IF(Orders!$K2950&lt;=50,"Low",IF(Orders!$K2950&gt;=200000,"High","Medium"))</f>
        <v>Medium</v>
      </c>
    </row>
    <row r="2951" spans="1:12" x14ac:dyDescent="0.35">
      <c r="A2951" s="12">
        <v>1929</v>
      </c>
      <c r="B2951" s="17" t="s">
        <v>6133</v>
      </c>
      <c r="C2951" s="18">
        <v>43906</v>
      </c>
      <c r="D2951" s="18">
        <v>43908</v>
      </c>
      <c r="E2951" s="17" t="s">
        <v>94</v>
      </c>
      <c r="F2951" s="17" t="s">
        <v>1367</v>
      </c>
      <c r="G2951" s="19" t="str">
        <f>INDEX(Table12[[#This Row],[State]],MATCH(Orders!F2951,Table12[[#This Row],[Customer ID]],0))</f>
        <v>Washington</v>
      </c>
      <c r="H2951" s="17" t="s">
        <v>5555</v>
      </c>
      <c r="I2951" s="19">
        <v>1</v>
      </c>
      <c r="J2951" s="17" t="s">
        <v>36</v>
      </c>
      <c r="K2951" s="10">
        <v>116.48</v>
      </c>
      <c r="L2951" s="25" t="str">
        <f>IF(Orders!$K2951&lt;=50,"Low",IF(Orders!$K2951&gt;=200000,"High","Medium"))</f>
        <v>Medium</v>
      </c>
    </row>
    <row r="2952" spans="1:12" x14ac:dyDescent="0.35">
      <c r="A2952" s="11">
        <v>8527</v>
      </c>
      <c r="B2952" s="13" t="s">
        <v>6131</v>
      </c>
      <c r="C2952" s="14">
        <v>43906</v>
      </c>
      <c r="D2952" s="14">
        <v>43906</v>
      </c>
      <c r="E2952" s="13" t="s">
        <v>208</v>
      </c>
      <c r="F2952" s="13" t="s">
        <v>1518</v>
      </c>
      <c r="G2952" s="15" t="str">
        <f>INDEX(Table12[[#This Row],[State]],MATCH(Orders!F2952,Table12[[#This Row],[Customer ID]],0))</f>
        <v>Ohio</v>
      </c>
      <c r="H2952" s="13" t="s">
        <v>3983</v>
      </c>
      <c r="I2952" s="15">
        <v>3</v>
      </c>
      <c r="J2952" s="13" t="s">
        <v>31</v>
      </c>
      <c r="K2952" s="16">
        <v>125193</v>
      </c>
      <c r="L2952" s="24" t="str">
        <f>IF(Orders!$K2952&lt;=50,"Low",IF(Orders!$K2952&gt;=200000,"High","Medium"))</f>
        <v>Medium</v>
      </c>
    </row>
    <row r="2953" spans="1:12" x14ac:dyDescent="0.35">
      <c r="A2953" s="12">
        <v>1930</v>
      </c>
      <c r="B2953" s="17" t="s">
        <v>6133</v>
      </c>
      <c r="C2953" s="18">
        <v>43906</v>
      </c>
      <c r="D2953" s="18">
        <v>43908</v>
      </c>
      <c r="E2953" s="17" t="s">
        <v>94</v>
      </c>
      <c r="F2953" s="17" t="s">
        <v>1367</v>
      </c>
      <c r="G2953" s="19" t="str">
        <f>INDEX(Table12[[#This Row],[State]],MATCH(Orders!F2953,Table12[[#This Row],[Customer ID]],0))</f>
        <v>Washington</v>
      </c>
      <c r="H2953" s="17" t="s">
        <v>475</v>
      </c>
      <c r="I2953" s="19">
        <v>1</v>
      </c>
      <c r="J2953" s="17" t="s">
        <v>70</v>
      </c>
      <c r="K2953" s="10">
        <v>141.51</v>
      </c>
      <c r="L2953" s="25" t="str">
        <f>IF(Orders!$K2953&lt;=50,"Low",IF(Orders!$K2953&gt;=200000,"High","Medium"))</f>
        <v>Medium</v>
      </c>
    </row>
    <row r="2954" spans="1:12" x14ac:dyDescent="0.35">
      <c r="A2954" s="11">
        <v>8525</v>
      </c>
      <c r="B2954" s="13" t="s">
        <v>6131</v>
      </c>
      <c r="C2954" s="14">
        <v>43906</v>
      </c>
      <c r="D2954" s="14">
        <v>43906</v>
      </c>
      <c r="E2954" s="13" t="s">
        <v>208</v>
      </c>
      <c r="F2954" s="13" t="s">
        <v>1518</v>
      </c>
      <c r="G2954" s="15" t="str">
        <f>INDEX(Table12[[#This Row],[State]],MATCH(Orders!F2954,Table12[[#This Row],[Customer ID]],0))</f>
        <v>Ohio</v>
      </c>
      <c r="H2954" s="13" t="s">
        <v>6134</v>
      </c>
      <c r="I2954" s="15">
        <v>2</v>
      </c>
      <c r="J2954" s="13" t="s">
        <v>31</v>
      </c>
      <c r="K2954" s="16">
        <v>128376</v>
      </c>
      <c r="L2954" s="24" t="str">
        <f>IF(Orders!$K2954&lt;=50,"Low",IF(Orders!$K2954&gt;=200000,"High","Medium"))</f>
        <v>Medium</v>
      </c>
    </row>
    <row r="2955" spans="1:12" x14ac:dyDescent="0.35">
      <c r="A2955" s="12">
        <v>8529</v>
      </c>
      <c r="B2955" s="17" t="s">
        <v>6131</v>
      </c>
      <c r="C2955" s="18">
        <v>43906</v>
      </c>
      <c r="D2955" s="18">
        <v>43906</v>
      </c>
      <c r="E2955" s="17" t="s">
        <v>208</v>
      </c>
      <c r="F2955" s="17" t="s">
        <v>1518</v>
      </c>
      <c r="G2955" s="19" t="str">
        <f>INDEX(Table12[[#This Row],[State]],MATCH(Orders!F2955,Table12[[#This Row],[Customer ID]],0))</f>
        <v>Ohio</v>
      </c>
      <c r="H2955" s="17" t="s">
        <v>364</v>
      </c>
      <c r="I2955" s="19">
        <v>2</v>
      </c>
      <c r="J2955" s="17" t="s">
        <v>36</v>
      </c>
      <c r="K2955" s="10">
        <v>169224</v>
      </c>
      <c r="L2955" s="25" t="str">
        <f>IF(Orders!$K2955&lt;=50,"Low",IF(Orders!$K2955&gt;=200000,"High","Medium"))</f>
        <v>Medium</v>
      </c>
    </row>
    <row r="2956" spans="1:12" x14ac:dyDescent="0.35">
      <c r="A2956" s="11">
        <v>9739</v>
      </c>
      <c r="B2956" s="13" t="s">
        <v>6128</v>
      </c>
      <c r="C2956" s="14">
        <v>43906</v>
      </c>
      <c r="D2956" s="14">
        <v>43911</v>
      </c>
      <c r="E2956" s="13" t="s">
        <v>19</v>
      </c>
      <c r="F2956" s="13" t="s">
        <v>1813</v>
      </c>
      <c r="G2956" s="15" t="str">
        <f>INDEX(Table12[[#This Row],[State]],MATCH(Orders!F2956,Table12[[#This Row],[Customer ID]],0))</f>
        <v>California</v>
      </c>
      <c r="H2956" s="13" t="s">
        <v>135</v>
      </c>
      <c r="I2956" s="15">
        <v>6</v>
      </c>
      <c r="J2956" s="13" t="s">
        <v>36</v>
      </c>
      <c r="K2956" s="16">
        <v>136464</v>
      </c>
      <c r="L2956" s="24" t="str">
        <f>IF(Orders!$K2956&lt;=50,"Low",IF(Orders!$K2956&gt;=200000,"High","Medium"))</f>
        <v>Medium</v>
      </c>
    </row>
    <row r="2957" spans="1:12" x14ac:dyDescent="0.35">
      <c r="A2957" s="12">
        <v>8526</v>
      </c>
      <c r="B2957" s="17" t="s">
        <v>6131</v>
      </c>
      <c r="C2957" s="18">
        <v>43906</v>
      </c>
      <c r="D2957" s="18">
        <v>43906</v>
      </c>
      <c r="E2957" s="17" t="s">
        <v>208</v>
      </c>
      <c r="F2957" s="17" t="s">
        <v>1518</v>
      </c>
      <c r="G2957" s="19" t="str">
        <f>INDEX(Table12[[#This Row],[State]],MATCH(Orders!F2957,Table12[[#This Row],[Customer ID]],0))</f>
        <v>Ohio</v>
      </c>
      <c r="H2957" s="17" t="s">
        <v>4180</v>
      </c>
      <c r="I2957" s="19">
        <v>6</v>
      </c>
      <c r="J2957" s="17" t="s">
        <v>70</v>
      </c>
      <c r="K2957" s="10">
        <v>168264</v>
      </c>
      <c r="L2957" s="25" t="str">
        <f>IF(Orders!$K2957&lt;=50,"Low",IF(Orders!$K2957&gt;=200000,"High","Medium"))</f>
        <v>Medium</v>
      </c>
    </row>
    <row r="2958" spans="1:12" x14ac:dyDescent="0.35">
      <c r="A2958" s="11">
        <v>2454</v>
      </c>
      <c r="B2958" s="13" t="s">
        <v>6136</v>
      </c>
      <c r="C2958" s="14">
        <v>43907</v>
      </c>
      <c r="D2958" s="14">
        <v>43912</v>
      </c>
      <c r="E2958" s="13" t="s">
        <v>94</v>
      </c>
      <c r="F2958" s="13" t="s">
        <v>6137</v>
      </c>
      <c r="G2958" s="15" t="str">
        <f>INDEX(Table12[[#This Row],[State]],MATCH(Orders!F2958,Table12[[#This Row],[Customer ID]],0))</f>
        <v>New York</v>
      </c>
      <c r="H2958" s="13" t="s">
        <v>2212</v>
      </c>
      <c r="I2958" s="15">
        <v>3</v>
      </c>
      <c r="J2958" s="13" t="s">
        <v>31</v>
      </c>
      <c r="K2958" s="16">
        <v>104.06</v>
      </c>
      <c r="L2958" s="24" t="str">
        <f>IF(Orders!$K2958&lt;=50,"Low",IF(Orders!$K2958&gt;=200000,"High","Medium"))</f>
        <v>Medium</v>
      </c>
    </row>
    <row r="2959" spans="1:12" x14ac:dyDescent="0.35">
      <c r="A2959" s="12">
        <v>2456</v>
      </c>
      <c r="B2959" s="17" t="s">
        <v>6136</v>
      </c>
      <c r="C2959" s="18">
        <v>43907</v>
      </c>
      <c r="D2959" s="18">
        <v>43912</v>
      </c>
      <c r="E2959" s="17" t="s">
        <v>94</v>
      </c>
      <c r="F2959" s="17" t="s">
        <v>6137</v>
      </c>
      <c r="G2959" s="19" t="str">
        <f>INDEX(Table12[[#This Row],[State]],MATCH(Orders!F2959,Table12[[#This Row],[Customer ID]],0))</f>
        <v>New York</v>
      </c>
      <c r="H2959" s="17" t="s">
        <v>6139</v>
      </c>
      <c r="I2959" s="19">
        <v>8</v>
      </c>
      <c r="J2959" s="17" t="s">
        <v>70</v>
      </c>
      <c r="K2959" s="10">
        <v>127.44</v>
      </c>
      <c r="L2959" s="25" t="str">
        <f>IF(Orders!$K2959&lt;=50,"Low",IF(Orders!$K2959&gt;=200000,"High","Medium"))</f>
        <v>Medium</v>
      </c>
    </row>
    <row r="2960" spans="1:12" x14ac:dyDescent="0.35">
      <c r="A2960" s="11">
        <v>2452</v>
      </c>
      <c r="B2960" s="13" t="s">
        <v>6136</v>
      </c>
      <c r="C2960" s="14">
        <v>43907</v>
      </c>
      <c r="D2960" s="14">
        <v>43912</v>
      </c>
      <c r="E2960" s="13" t="s">
        <v>94</v>
      </c>
      <c r="F2960" s="13" t="s">
        <v>6137</v>
      </c>
      <c r="G2960" s="15" t="str">
        <f>INDEX(Table12[[#This Row],[State]],MATCH(Orders!F2960,Table12[[#This Row],[Customer ID]],0))</f>
        <v>New York</v>
      </c>
      <c r="H2960" s="13" t="s">
        <v>3035</v>
      </c>
      <c r="I2960" s="15">
        <v>6</v>
      </c>
      <c r="J2960" s="13" t="s">
        <v>36</v>
      </c>
      <c r="K2960" s="16">
        <v>144.69999999999999</v>
      </c>
      <c r="L2960" s="24" t="str">
        <f>IF(Orders!$K2960&lt;=50,"Low",IF(Orders!$K2960&gt;=200000,"High","Medium"))</f>
        <v>Medium</v>
      </c>
    </row>
    <row r="2961" spans="1:12" x14ac:dyDescent="0.35">
      <c r="A2961" s="12">
        <v>3380</v>
      </c>
      <c r="B2961" s="17" t="s">
        <v>6141</v>
      </c>
      <c r="C2961" s="18">
        <v>43907</v>
      </c>
      <c r="D2961" s="18">
        <v>43911</v>
      </c>
      <c r="E2961" s="17" t="s">
        <v>19</v>
      </c>
      <c r="F2961" s="17" t="s">
        <v>2590</v>
      </c>
      <c r="G2961" s="19" t="str">
        <f>INDEX(Table12[[#This Row],[State]],MATCH(Orders!F2961,Table12[[#This Row],[Customer ID]],0))</f>
        <v>Texas</v>
      </c>
      <c r="H2961" s="17" t="s">
        <v>2719</v>
      </c>
      <c r="I2961" s="19">
        <v>3</v>
      </c>
      <c r="J2961" s="17" t="s">
        <v>31</v>
      </c>
      <c r="K2961" s="10">
        <v>119272</v>
      </c>
      <c r="L2961" s="25" t="str">
        <f>IF(Orders!$K2961&lt;=50,"Low",IF(Orders!$K2961&gt;=200000,"High","Medium"))</f>
        <v>Medium</v>
      </c>
    </row>
    <row r="2962" spans="1:12" x14ac:dyDescent="0.35">
      <c r="A2962" s="11">
        <v>2457</v>
      </c>
      <c r="B2962" s="13" t="s">
        <v>6136</v>
      </c>
      <c r="C2962" s="14">
        <v>43907</v>
      </c>
      <c r="D2962" s="14">
        <v>43912</v>
      </c>
      <c r="E2962" s="13" t="s">
        <v>94</v>
      </c>
      <c r="F2962" s="13" t="s">
        <v>6137</v>
      </c>
      <c r="G2962" s="15" t="str">
        <f>INDEX(Table12[[#This Row],[State]],MATCH(Orders!F2962,Table12[[#This Row],[Customer ID]],0))</f>
        <v>New York</v>
      </c>
      <c r="H2962" s="13" t="s">
        <v>2563</v>
      </c>
      <c r="I2962" s="15">
        <v>1</v>
      </c>
      <c r="J2962" s="13" t="s">
        <v>31</v>
      </c>
      <c r="K2962" s="16">
        <v>124.31</v>
      </c>
      <c r="L2962" s="24" t="str">
        <f>IF(Orders!$K2962&lt;=50,"Low",IF(Orders!$K2962&gt;=200000,"High","Medium"))</f>
        <v>Medium</v>
      </c>
    </row>
    <row r="2963" spans="1:12" x14ac:dyDescent="0.35">
      <c r="A2963" s="12">
        <v>3379</v>
      </c>
      <c r="B2963" s="17" t="s">
        <v>6141</v>
      </c>
      <c r="C2963" s="18">
        <v>43907</v>
      </c>
      <c r="D2963" s="18">
        <v>43911</v>
      </c>
      <c r="E2963" s="17" t="s">
        <v>19</v>
      </c>
      <c r="F2963" s="17" t="s">
        <v>2590</v>
      </c>
      <c r="G2963" s="19" t="str">
        <f>INDEX(Table12[[#This Row],[State]],MATCH(Orders!F2963,Table12[[#This Row],[Customer ID]],0))</f>
        <v>Texas</v>
      </c>
      <c r="H2963" s="17" t="s">
        <v>3783</v>
      </c>
      <c r="I2963" s="19">
        <v>6</v>
      </c>
      <c r="J2963" s="17" t="s">
        <v>36</v>
      </c>
      <c r="K2963" s="10">
        <v>119776</v>
      </c>
      <c r="L2963" s="25" t="str">
        <f>IF(Orders!$K2963&lt;=50,"Low",IF(Orders!$K2963&gt;=200000,"High","Medium"))</f>
        <v>Medium</v>
      </c>
    </row>
    <row r="2964" spans="1:12" x14ac:dyDescent="0.35">
      <c r="A2964" s="11">
        <v>787</v>
      </c>
      <c r="B2964" s="13" t="s">
        <v>6142</v>
      </c>
      <c r="C2964" s="14">
        <v>43907</v>
      </c>
      <c r="D2964" s="14">
        <v>43911</v>
      </c>
      <c r="E2964" s="13" t="s">
        <v>94</v>
      </c>
      <c r="F2964" s="13" t="s">
        <v>1969</v>
      </c>
      <c r="G2964" s="15" t="str">
        <f>INDEX(Table12[[#This Row],[State]],MATCH(Orders!F2964,Table12[[#This Row],[Customer ID]],0))</f>
        <v>California</v>
      </c>
      <c r="H2964" s="13" t="s">
        <v>359</v>
      </c>
      <c r="I2964" s="15">
        <v>2</v>
      </c>
      <c r="J2964" s="13" t="s">
        <v>31</v>
      </c>
      <c r="K2964" s="16">
        <v>124456</v>
      </c>
      <c r="L2964" s="24" t="str">
        <f>IF(Orders!$K2964&lt;=50,"Low",IF(Orders!$K2964&gt;=200000,"High","Medium"))</f>
        <v>Medium</v>
      </c>
    </row>
    <row r="2965" spans="1:12" x14ac:dyDescent="0.35">
      <c r="A2965" s="12">
        <v>8785</v>
      </c>
      <c r="B2965" s="17" t="s">
        <v>6143</v>
      </c>
      <c r="C2965" s="18">
        <v>43907</v>
      </c>
      <c r="D2965" s="18">
        <v>43913</v>
      </c>
      <c r="E2965" s="17" t="s">
        <v>19</v>
      </c>
      <c r="F2965" s="17" t="s">
        <v>4224</v>
      </c>
      <c r="G2965" s="19" t="str">
        <f>INDEX(Table12[[#This Row],[State]],MATCH(Orders!F2965,Table12[[#This Row],[Customer ID]],0))</f>
        <v>Tennessee</v>
      </c>
      <c r="H2965" s="17" t="s">
        <v>5525</v>
      </c>
      <c r="I2965" s="19">
        <v>2</v>
      </c>
      <c r="J2965" s="17" t="s">
        <v>31</v>
      </c>
      <c r="K2965" s="10">
        <v>127608</v>
      </c>
      <c r="L2965" s="25" t="str">
        <f>IF(Orders!$K2965&lt;=50,"Low",IF(Orders!$K2965&gt;=200000,"High","Medium"))</f>
        <v>Medium</v>
      </c>
    </row>
    <row r="2966" spans="1:12" x14ac:dyDescent="0.35">
      <c r="A2966" s="11">
        <v>2451</v>
      </c>
      <c r="B2966" s="13" t="s">
        <v>6136</v>
      </c>
      <c r="C2966" s="14">
        <v>43907</v>
      </c>
      <c r="D2966" s="14">
        <v>43912</v>
      </c>
      <c r="E2966" s="13" t="s">
        <v>94</v>
      </c>
      <c r="F2966" s="13" t="s">
        <v>6137</v>
      </c>
      <c r="G2966" s="15" t="str">
        <f>INDEX(Table12[[#This Row],[State]],MATCH(Orders!F2966,Table12[[#This Row],[Customer ID]],0))</f>
        <v>New York</v>
      </c>
      <c r="H2966" s="13" t="s">
        <v>1881</v>
      </c>
      <c r="I2966" s="15">
        <v>5</v>
      </c>
      <c r="J2966" s="13" t="s">
        <v>70</v>
      </c>
      <c r="K2966" s="16">
        <v>98.75</v>
      </c>
      <c r="L2966" s="24" t="str">
        <f>IF(Orders!$K2966&lt;=50,"Low",IF(Orders!$K2966&gt;=200000,"High","Medium"))</f>
        <v>Medium</v>
      </c>
    </row>
    <row r="2967" spans="1:12" x14ac:dyDescent="0.35">
      <c r="A2967" s="12">
        <v>2453</v>
      </c>
      <c r="B2967" s="17" t="s">
        <v>6136</v>
      </c>
      <c r="C2967" s="18">
        <v>43907</v>
      </c>
      <c r="D2967" s="18">
        <v>43912</v>
      </c>
      <c r="E2967" s="17" t="s">
        <v>94</v>
      </c>
      <c r="F2967" s="17" t="s">
        <v>6137</v>
      </c>
      <c r="G2967" s="19" t="str">
        <f>INDEX(Table12[[#This Row],[State]],MATCH(Orders!F2967,Table12[[#This Row],[Customer ID]],0))</f>
        <v>New York</v>
      </c>
      <c r="H2967" s="17" t="s">
        <v>5136</v>
      </c>
      <c r="I2967" s="19">
        <v>3</v>
      </c>
      <c r="J2967" s="17" t="s">
        <v>31</v>
      </c>
      <c r="K2967" s="10">
        <v>146144</v>
      </c>
      <c r="L2967" s="25" t="str">
        <f>IF(Orders!$K2967&lt;=50,"Low",IF(Orders!$K2967&gt;=200000,"High","Medium"))</f>
        <v>Medium</v>
      </c>
    </row>
    <row r="2968" spans="1:12" x14ac:dyDescent="0.35">
      <c r="A2968" s="11">
        <v>2459</v>
      </c>
      <c r="B2968" s="13" t="s">
        <v>6136</v>
      </c>
      <c r="C2968" s="14">
        <v>43907</v>
      </c>
      <c r="D2968" s="14">
        <v>43912</v>
      </c>
      <c r="E2968" s="13" t="s">
        <v>94</v>
      </c>
      <c r="F2968" s="13" t="s">
        <v>6137</v>
      </c>
      <c r="G2968" s="15" t="str">
        <f>INDEX(Table12[[#This Row],[State]],MATCH(Orders!F2968,Table12[[#This Row],[Customer ID]],0))</f>
        <v>New York</v>
      </c>
      <c r="H2968" s="13" t="s">
        <v>1352</v>
      </c>
      <c r="I2968" s="15">
        <v>3</v>
      </c>
      <c r="J2968" s="13" t="s">
        <v>70</v>
      </c>
      <c r="K2968" s="16">
        <v>137.53</v>
      </c>
      <c r="L2968" s="24" t="str">
        <f>IF(Orders!$K2968&lt;=50,"Low",IF(Orders!$K2968&gt;=200000,"High","Medium"))</f>
        <v>Medium</v>
      </c>
    </row>
    <row r="2969" spans="1:12" x14ac:dyDescent="0.35">
      <c r="A2969" s="12">
        <v>2458</v>
      </c>
      <c r="B2969" s="17" t="s">
        <v>6136</v>
      </c>
      <c r="C2969" s="18">
        <v>43907</v>
      </c>
      <c r="D2969" s="18">
        <v>43912</v>
      </c>
      <c r="E2969" s="17" t="s">
        <v>94</v>
      </c>
      <c r="F2969" s="17" t="s">
        <v>6137</v>
      </c>
      <c r="G2969" s="19" t="str">
        <f>INDEX(Table12[[#This Row],[State]],MATCH(Orders!F2969,Table12[[#This Row],[Customer ID]],0))</f>
        <v>New York</v>
      </c>
      <c r="H2969" s="17" t="s">
        <v>6144</v>
      </c>
      <c r="I2969" s="19">
        <v>6</v>
      </c>
      <c r="J2969" s="17" t="s">
        <v>36</v>
      </c>
      <c r="K2969" s="10">
        <v>125.1</v>
      </c>
      <c r="L2969" s="25" t="str">
        <f>IF(Orders!$K2969&lt;=50,"Low",IF(Orders!$K2969&gt;=200000,"High","Medium"))</f>
        <v>Medium</v>
      </c>
    </row>
    <row r="2970" spans="1:12" x14ac:dyDescent="0.35">
      <c r="A2970" s="11">
        <v>2455</v>
      </c>
      <c r="B2970" s="13" t="s">
        <v>6136</v>
      </c>
      <c r="C2970" s="14">
        <v>43907</v>
      </c>
      <c r="D2970" s="14">
        <v>43912</v>
      </c>
      <c r="E2970" s="13" t="s">
        <v>94</v>
      </c>
      <c r="F2970" s="13" t="s">
        <v>6137</v>
      </c>
      <c r="G2970" s="15" t="str">
        <f>INDEX(Table12[[#This Row],[State]],MATCH(Orders!F2970,Table12[[#This Row],[Customer ID]],0))</f>
        <v>New York</v>
      </c>
      <c r="H2970" s="13" t="s">
        <v>922</v>
      </c>
      <c r="I2970" s="15">
        <v>8</v>
      </c>
      <c r="J2970" s="13" t="s">
        <v>70</v>
      </c>
      <c r="K2970" s="16">
        <v>134.6</v>
      </c>
      <c r="L2970" s="24" t="str">
        <f>IF(Orders!$K2970&lt;=50,"Low",IF(Orders!$K2970&gt;=200000,"High","Medium"))</f>
        <v>Medium</v>
      </c>
    </row>
    <row r="2971" spans="1:12" x14ac:dyDescent="0.35">
      <c r="A2971" s="12">
        <v>679</v>
      </c>
      <c r="B2971" s="17" t="s">
        <v>6146</v>
      </c>
      <c r="C2971" s="18">
        <v>43908</v>
      </c>
      <c r="D2971" s="18">
        <v>43913</v>
      </c>
      <c r="E2971" s="17" t="s">
        <v>19</v>
      </c>
      <c r="F2971" s="17" t="s">
        <v>5171</v>
      </c>
      <c r="G2971" s="19" t="str">
        <f>INDEX(Table12[[#This Row],[State]],MATCH(Orders!F2971,Table12[[#This Row],[Customer ID]],0))</f>
        <v>Texas</v>
      </c>
      <c r="H2971" s="17" t="s">
        <v>4693</v>
      </c>
      <c r="I2971" s="19">
        <v>3</v>
      </c>
      <c r="J2971" s="17" t="s">
        <v>70</v>
      </c>
      <c r="K2971" s="10">
        <v>113524</v>
      </c>
      <c r="L2971" s="25" t="str">
        <f>IF(Orders!$K2971&lt;=50,"Low",IF(Orders!$K2971&gt;=200000,"High","Medium"))</f>
        <v>Medium</v>
      </c>
    </row>
    <row r="2972" spans="1:12" x14ac:dyDescent="0.35">
      <c r="A2972" s="11">
        <v>9122</v>
      </c>
      <c r="B2972" s="13" t="s">
        <v>6148</v>
      </c>
      <c r="C2972" s="14">
        <v>43908</v>
      </c>
      <c r="D2972" s="14">
        <v>43910</v>
      </c>
      <c r="E2972" s="13" t="s">
        <v>94</v>
      </c>
      <c r="F2972" s="13" t="s">
        <v>408</v>
      </c>
      <c r="G2972" s="15" t="str">
        <f>INDEX(Table12[[#This Row],[State]],MATCH(Orders!F2972,Table12[[#This Row],[Customer ID]],0))</f>
        <v>California</v>
      </c>
      <c r="H2972" s="13" t="s">
        <v>3935</v>
      </c>
      <c r="I2972" s="15">
        <v>7</v>
      </c>
      <c r="J2972" s="13" t="s">
        <v>70</v>
      </c>
      <c r="K2972" s="16">
        <v>136.86000000000001</v>
      </c>
      <c r="L2972" s="24" t="str">
        <f>IF(Orders!$K2972&lt;=50,"Low",IF(Orders!$K2972&gt;=200000,"High","Medium"))</f>
        <v>Medium</v>
      </c>
    </row>
    <row r="2973" spans="1:12" x14ac:dyDescent="0.35">
      <c r="A2973" s="12">
        <v>680</v>
      </c>
      <c r="B2973" s="17" t="s">
        <v>6146</v>
      </c>
      <c r="C2973" s="18">
        <v>43908</v>
      </c>
      <c r="D2973" s="18">
        <v>43913</v>
      </c>
      <c r="E2973" s="17" t="s">
        <v>19</v>
      </c>
      <c r="F2973" s="17" t="s">
        <v>5171</v>
      </c>
      <c r="G2973" s="19" t="str">
        <f>INDEX(Table12[[#This Row],[State]],MATCH(Orders!F2973,Table12[[#This Row],[Customer ID]],0))</f>
        <v>Texas</v>
      </c>
      <c r="H2973" s="17" t="s">
        <v>900</v>
      </c>
      <c r="I2973" s="19">
        <v>3</v>
      </c>
      <c r="J2973" s="17" t="s">
        <v>70</v>
      </c>
      <c r="K2973" s="10">
        <v>198994</v>
      </c>
      <c r="L2973" s="25" t="str">
        <f>IF(Orders!$K2973&lt;=50,"Low",IF(Orders!$K2973&gt;=200000,"High","Medium"))</f>
        <v>Medium</v>
      </c>
    </row>
    <row r="2974" spans="1:12" x14ac:dyDescent="0.35">
      <c r="A2974" s="11">
        <v>8792</v>
      </c>
      <c r="B2974" s="13" t="s">
        <v>6149</v>
      </c>
      <c r="C2974" s="14">
        <v>43908</v>
      </c>
      <c r="D2974" s="14">
        <v>43914</v>
      </c>
      <c r="E2974" s="13" t="s">
        <v>19</v>
      </c>
      <c r="F2974" s="13" t="s">
        <v>2088</v>
      </c>
      <c r="G2974" s="15" t="str">
        <f>INDEX(Table12[[#This Row],[State]],MATCH(Orders!F2974,Table12[[#This Row],[Customer ID]],0))</f>
        <v>Texas</v>
      </c>
      <c r="H2974" s="13" t="s">
        <v>746</v>
      </c>
      <c r="I2974" s="15">
        <v>7</v>
      </c>
      <c r="J2974" s="13" t="s">
        <v>31</v>
      </c>
      <c r="K2974" s="16">
        <v>556544</v>
      </c>
      <c r="L2974" s="24" t="str">
        <f>IF(Orders!$K2974&lt;=50,"Low",IF(Orders!$K2974&gt;=200000,"High","Medium"))</f>
        <v>High</v>
      </c>
    </row>
    <row r="2975" spans="1:12" x14ac:dyDescent="0.35">
      <c r="A2975" s="12">
        <v>677</v>
      </c>
      <c r="B2975" s="17" t="s">
        <v>6146</v>
      </c>
      <c r="C2975" s="18">
        <v>43908</v>
      </c>
      <c r="D2975" s="18">
        <v>43913</v>
      </c>
      <c r="E2975" s="17" t="s">
        <v>19</v>
      </c>
      <c r="F2975" s="17" t="s">
        <v>5171</v>
      </c>
      <c r="G2975" s="19" t="str">
        <f>INDEX(Table12[[#This Row],[State]],MATCH(Orders!F2975,Table12[[#This Row],[Customer ID]],0))</f>
        <v>Texas</v>
      </c>
      <c r="H2975" s="17" t="s">
        <v>6150</v>
      </c>
      <c r="I2975" s="19">
        <v>3</v>
      </c>
      <c r="J2975" s="17" t="s">
        <v>70</v>
      </c>
      <c r="K2975" s="10">
        <v>82688</v>
      </c>
      <c r="L2975" s="25" t="str">
        <f>IF(Orders!$K2975&lt;=50,"Low",IF(Orders!$K2975&gt;=200000,"High","Medium"))</f>
        <v>Medium</v>
      </c>
    </row>
    <row r="2976" spans="1:12" x14ac:dyDescent="0.35">
      <c r="A2976" s="11">
        <v>9014</v>
      </c>
      <c r="B2976" s="13" t="s">
        <v>6152</v>
      </c>
      <c r="C2976" s="14">
        <v>43908</v>
      </c>
      <c r="D2976" s="14">
        <v>43912</v>
      </c>
      <c r="E2976" s="13" t="s">
        <v>19</v>
      </c>
      <c r="F2976" s="13" t="s">
        <v>5196</v>
      </c>
      <c r="G2976" s="15" t="str">
        <f>INDEX(Table12[[#This Row],[State]],MATCH(Orders!F2976,Table12[[#This Row],[Customer ID]],0))</f>
        <v>California</v>
      </c>
      <c r="H2976" s="13" t="s">
        <v>881</v>
      </c>
      <c r="I2976" s="15">
        <v>5</v>
      </c>
      <c r="J2976" s="13" t="s">
        <v>70</v>
      </c>
      <c r="K2976" s="16">
        <v>108.9</v>
      </c>
      <c r="L2976" s="24" t="str">
        <f>IF(Orders!$K2976&lt;=50,"Low",IF(Orders!$K2976&gt;=200000,"High","Medium"))</f>
        <v>Medium</v>
      </c>
    </row>
    <row r="2977" spans="1:12" x14ac:dyDescent="0.35">
      <c r="A2977" s="12">
        <v>3707</v>
      </c>
      <c r="B2977" s="17" t="s">
        <v>6153</v>
      </c>
      <c r="C2977" s="18">
        <v>43908</v>
      </c>
      <c r="D2977" s="18">
        <v>43912</v>
      </c>
      <c r="E2977" s="17" t="s">
        <v>19</v>
      </c>
      <c r="F2977" s="17" t="s">
        <v>2452</v>
      </c>
      <c r="G2977" s="19" t="str">
        <f>INDEX(Table12[[#This Row],[State]],MATCH(Orders!F2977,Table12[[#This Row],[Customer ID]],0))</f>
        <v>Texas</v>
      </c>
      <c r="H2977" s="17" t="s">
        <v>6154</v>
      </c>
      <c r="I2977" s="19">
        <v>3</v>
      </c>
      <c r="J2977" s="17" t="s">
        <v>36</v>
      </c>
      <c r="K2977" s="10">
        <v>119832</v>
      </c>
      <c r="L2977" s="25" t="str">
        <f>IF(Orders!$K2977&lt;=50,"Low",IF(Orders!$K2977&gt;=200000,"High","Medium"))</f>
        <v>Medium</v>
      </c>
    </row>
    <row r="2978" spans="1:12" x14ac:dyDescent="0.35">
      <c r="A2978" s="11">
        <v>9015</v>
      </c>
      <c r="B2978" s="13" t="s">
        <v>6152</v>
      </c>
      <c r="C2978" s="14">
        <v>43908</v>
      </c>
      <c r="D2978" s="14">
        <v>43912</v>
      </c>
      <c r="E2978" s="13" t="s">
        <v>19</v>
      </c>
      <c r="F2978" s="13" t="s">
        <v>5196</v>
      </c>
      <c r="G2978" s="15" t="str">
        <f>INDEX(Table12[[#This Row],[State]],MATCH(Orders!F2978,Table12[[#This Row],[Customer ID]],0))</f>
        <v>California</v>
      </c>
      <c r="H2978" s="13" t="s">
        <v>6156</v>
      </c>
      <c r="I2978" s="15">
        <v>5</v>
      </c>
      <c r="J2978" s="13" t="s">
        <v>36</v>
      </c>
      <c r="K2978" s="16">
        <v>143.4</v>
      </c>
      <c r="L2978" s="24" t="str">
        <f>IF(Orders!$K2978&lt;=50,"Low",IF(Orders!$K2978&gt;=200000,"High","Medium"))</f>
        <v>Medium</v>
      </c>
    </row>
    <row r="2979" spans="1:12" x14ac:dyDescent="0.35">
      <c r="A2979" s="12">
        <v>8726</v>
      </c>
      <c r="B2979" s="17" t="s">
        <v>6158</v>
      </c>
      <c r="C2979" s="18">
        <v>43908</v>
      </c>
      <c r="D2979" s="18">
        <v>43913</v>
      </c>
      <c r="E2979" s="17" t="s">
        <v>19</v>
      </c>
      <c r="F2979" s="17" t="s">
        <v>4925</v>
      </c>
      <c r="G2979" s="19" t="str">
        <f>INDEX(Table12[[#This Row],[State]],MATCH(Orders!F2979,Table12[[#This Row],[Customer ID]],0))</f>
        <v>Washington</v>
      </c>
      <c r="H2979" s="17" t="s">
        <v>5069</v>
      </c>
      <c r="I2979" s="19">
        <v>4</v>
      </c>
      <c r="J2979" s="17" t="s">
        <v>70</v>
      </c>
      <c r="K2979" s="10">
        <v>112.2</v>
      </c>
      <c r="L2979" s="25" t="str">
        <f>IF(Orders!$K2979&lt;=50,"Low",IF(Orders!$K2979&gt;=200000,"High","Medium"))</f>
        <v>Medium</v>
      </c>
    </row>
    <row r="2980" spans="1:12" x14ac:dyDescent="0.35">
      <c r="A2980" s="11">
        <v>678</v>
      </c>
      <c r="B2980" s="13" t="s">
        <v>6146</v>
      </c>
      <c r="C2980" s="14">
        <v>43908</v>
      </c>
      <c r="D2980" s="14">
        <v>43913</v>
      </c>
      <c r="E2980" s="13" t="s">
        <v>19</v>
      </c>
      <c r="F2980" s="13" t="s">
        <v>5171</v>
      </c>
      <c r="G2980" s="15" t="str">
        <f>INDEX(Table12[[#This Row],[State]],MATCH(Orders!F2980,Table12[[#This Row],[Customer ID]],0))</f>
        <v>Texas</v>
      </c>
      <c r="H2980" s="13" t="s">
        <v>6159</v>
      </c>
      <c r="I2980" s="15">
        <v>3</v>
      </c>
      <c r="J2980" s="13" t="s">
        <v>36</v>
      </c>
      <c r="K2980" s="16">
        <v>153816</v>
      </c>
      <c r="L2980" s="24" t="str">
        <f>IF(Orders!$K2980&lt;=50,"Low",IF(Orders!$K2980&gt;=200000,"High","Medium"))</f>
        <v>Medium</v>
      </c>
    </row>
    <row r="2981" spans="1:12" x14ac:dyDescent="0.35">
      <c r="A2981" s="12">
        <v>4345</v>
      </c>
      <c r="B2981" s="17" t="s">
        <v>6161</v>
      </c>
      <c r="C2981" s="18">
        <v>43909</v>
      </c>
      <c r="D2981" s="18">
        <v>43912</v>
      </c>
      <c r="E2981" s="17" t="s">
        <v>38</v>
      </c>
      <c r="F2981" s="17" t="s">
        <v>1884</v>
      </c>
      <c r="G2981" s="19" t="str">
        <f>INDEX(Table12[[#This Row],[State]],MATCH(Orders!F2981,Table12[[#This Row],[Customer ID]],0))</f>
        <v>California</v>
      </c>
      <c r="H2981" s="17" t="s">
        <v>6162</v>
      </c>
      <c r="I2981" s="19">
        <v>2</v>
      </c>
      <c r="J2981" s="17" t="s">
        <v>70</v>
      </c>
      <c r="K2981" s="10">
        <v>147.54</v>
      </c>
      <c r="L2981" s="25" t="str">
        <f>IF(Orders!$K2981&lt;=50,"Low",IF(Orders!$K2981&gt;=200000,"High","Medium"))</f>
        <v>Medium</v>
      </c>
    </row>
    <row r="2982" spans="1:12" x14ac:dyDescent="0.35">
      <c r="A2982" s="11">
        <v>4346</v>
      </c>
      <c r="B2982" s="13" t="s">
        <v>6161</v>
      </c>
      <c r="C2982" s="14">
        <v>43909</v>
      </c>
      <c r="D2982" s="14">
        <v>43912</v>
      </c>
      <c r="E2982" s="13" t="s">
        <v>38</v>
      </c>
      <c r="F2982" s="13" t="s">
        <v>1884</v>
      </c>
      <c r="G2982" s="15" t="str">
        <f>INDEX(Table12[[#This Row],[State]],MATCH(Orders!F2982,Table12[[#This Row],[Customer ID]],0))</f>
        <v>California</v>
      </c>
      <c r="H2982" s="13" t="s">
        <v>320</v>
      </c>
      <c r="I2982" s="15">
        <v>4</v>
      </c>
      <c r="J2982" s="13" t="s">
        <v>70</v>
      </c>
      <c r="K2982" s="16">
        <v>238.96</v>
      </c>
      <c r="L2982" s="24" t="str">
        <f>IF(Orders!$K2982&lt;=50,"Low",IF(Orders!$K2982&gt;=200000,"High","Medium"))</f>
        <v>Medium</v>
      </c>
    </row>
    <row r="2983" spans="1:12" x14ac:dyDescent="0.35">
      <c r="A2983" s="12">
        <v>9228</v>
      </c>
      <c r="B2983" s="17" t="s">
        <v>6164</v>
      </c>
      <c r="C2983" s="18">
        <v>43909</v>
      </c>
      <c r="D2983" s="18">
        <v>43914</v>
      </c>
      <c r="E2983" s="17" t="s">
        <v>19</v>
      </c>
      <c r="F2983" s="17" t="s">
        <v>6165</v>
      </c>
      <c r="G2983" s="19" t="str">
        <f>INDEX(Table12[[#This Row],[State]],MATCH(Orders!F2983,Table12[[#This Row],[Customer ID]],0))</f>
        <v>California</v>
      </c>
      <c r="H2983" s="17" t="s">
        <v>678</v>
      </c>
      <c r="I2983" s="19">
        <v>7</v>
      </c>
      <c r="J2983" s="17" t="s">
        <v>36</v>
      </c>
      <c r="K2983" s="10">
        <v>421.36</v>
      </c>
      <c r="L2983" s="25" t="str">
        <f>IF(Orders!$K2983&lt;=50,"Low",IF(Orders!$K2983&gt;=200000,"High","Medium"))</f>
        <v>Medium</v>
      </c>
    </row>
    <row r="2984" spans="1:12" x14ac:dyDescent="0.35">
      <c r="A2984" s="11">
        <v>4344</v>
      </c>
      <c r="B2984" s="13" t="s">
        <v>6161</v>
      </c>
      <c r="C2984" s="14">
        <v>43909</v>
      </c>
      <c r="D2984" s="14">
        <v>43912</v>
      </c>
      <c r="E2984" s="13" t="s">
        <v>38</v>
      </c>
      <c r="F2984" s="13" t="s">
        <v>1884</v>
      </c>
      <c r="G2984" s="15" t="str">
        <f>INDEX(Table12[[#This Row],[State]],MATCH(Orders!F2984,Table12[[#This Row],[Customer ID]],0))</f>
        <v>California</v>
      </c>
      <c r="H2984" s="13" t="s">
        <v>5964</v>
      </c>
      <c r="I2984" s="15">
        <v>6</v>
      </c>
      <c r="J2984" s="13" t="s">
        <v>70</v>
      </c>
      <c r="K2984" s="16">
        <v>696504</v>
      </c>
      <c r="L2984" s="24" t="str">
        <f>IF(Orders!$K2984&lt;=50,"Low",IF(Orders!$K2984&gt;=200000,"High","Medium"))</f>
        <v>High</v>
      </c>
    </row>
    <row r="2985" spans="1:12" x14ac:dyDescent="0.35">
      <c r="A2985" s="12">
        <v>5231</v>
      </c>
      <c r="B2985" s="17" t="s">
        <v>6167</v>
      </c>
      <c r="C2985" s="18">
        <v>43909</v>
      </c>
      <c r="D2985" s="18">
        <v>43912</v>
      </c>
      <c r="E2985" s="17" t="s">
        <v>94</v>
      </c>
      <c r="F2985" s="17" t="s">
        <v>5603</v>
      </c>
      <c r="G2985" s="19" t="str">
        <f>INDEX(Table12[[#This Row],[State]],MATCH(Orders!F2985,Table12[[#This Row],[Customer ID]],0))</f>
        <v>California</v>
      </c>
      <c r="H2985" s="17" t="s">
        <v>346</v>
      </c>
      <c r="I2985" s="19">
        <v>5</v>
      </c>
      <c r="J2985" s="17" t="s">
        <v>36</v>
      </c>
      <c r="K2985" s="10">
        <v>737.16</v>
      </c>
      <c r="L2985" s="25" t="str">
        <f>IF(Orders!$K2985&lt;=50,"Low",IF(Orders!$K2985&gt;=200000,"High","Medium"))</f>
        <v>Medium</v>
      </c>
    </row>
    <row r="2986" spans="1:12" x14ac:dyDescent="0.35">
      <c r="A2986" s="11">
        <v>9890</v>
      </c>
      <c r="B2986" s="13" t="s">
        <v>6168</v>
      </c>
      <c r="C2986" s="14">
        <v>43909</v>
      </c>
      <c r="D2986" s="14">
        <v>43910</v>
      </c>
      <c r="E2986" s="13" t="s">
        <v>38</v>
      </c>
      <c r="F2986" s="13" t="s">
        <v>1188</v>
      </c>
      <c r="G2986" s="15" t="str">
        <f>INDEX(Table12[[#This Row],[State]],MATCH(Orders!F2986,Table12[[#This Row],[Customer ID]],0))</f>
        <v>New Jersey</v>
      </c>
      <c r="H2986" s="13" t="s">
        <v>2072</v>
      </c>
      <c r="I2986" s="15">
        <v>3</v>
      </c>
      <c r="J2986" s="13" t="s">
        <v>70</v>
      </c>
      <c r="K2986" s="16">
        <v>90.94</v>
      </c>
      <c r="L2986" s="24" t="str">
        <f>IF(Orders!$K2986&lt;=50,"Low",IF(Orders!$K2986&gt;=200000,"High","Medium"))</f>
        <v>Medium</v>
      </c>
    </row>
    <row r="2987" spans="1:12" x14ac:dyDescent="0.35">
      <c r="A2987" s="12">
        <v>5230</v>
      </c>
      <c r="B2987" s="17" t="s">
        <v>6167</v>
      </c>
      <c r="C2987" s="18">
        <v>43909</v>
      </c>
      <c r="D2987" s="18">
        <v>43912</v>
      </c>
      <c r="E2987" s="17" t="s">
        <v>94</v>
      </c>
      <c r="F2987" s="17" t="s">
        <v>5603</v>
      </c>
      <c r="G2987" s="19" t="str">
        <f>INDEX(Table12[[#This Row],[State]],MATCH(Orders!F2987,Table12[[#This Row],[Customer ID]],0))</f>
        <v>California</v>
      </c>
      <c r="H2987" s="17" t="s">
        <v>2756</v>
      </c>
      <c r="I2987" s="19">
        <v>2</v>
      </c>
      <c r="J2987" s="17" t="s">
        <v>31</v>
      </c>
      <c r="K2987" s="10">
        <v>128624</v>
      </c>
      <c r="L2987" s="25" t="str">
        <f>IF(Orders!$K2987&lt;=50,"Low",IF(Orders!$K2987&gt;=200000,"High","Medium"))</f>
        <v>Medium</v>
      </c>
    </row>
    <row r="2988" spans="1:12" x14ac:dyDescent="0.35">
      <c r="A2988" s="11">
        <v>5232</v>
      </c>
      <c r="B2988" s="13" t="s">
        <v>6167</v>
      </c>
      <c r="C2988" s="14">
        <v>43909</v>
      </c>
      <c r="D2988" s="14">
        <v>43912</v>
      </c>
      <c r="E2988" s="13" t="s">
        <v>94</v>
      </c>
      <c r="F2988" s="13" t="s">
        <v>5603</v>
      </c>
      <c r="G2988" s="15" t="str">
        <f>INDEX(Table12[[#This Row],[State]],MATCH(Orders!F2988,Table12[[#This Row],[Customer ID]],0))</f>
        <v>California</v>
      </c>
      <c r="H2988" s="13" t="s">
        <v>3170</v>
      </c>
      <c r="I2988" s="15">
        <v>1</v>
      </c>
      <c r="J2988" s="13" t="s">
        <v>70</v>
      </c>
      <c r="K2988" s="16">
        <v>129.93</v>
      </c>
      <c r="L2988" s="24" t="str">
        <f>IF(Orders!$K2988&lt;=50,"Low",IF(Orders!$K2988&gt;=200000,"High","Medium"))</f>
        <v>Medium</v>
      </c>
    </row>
    <row r="2989" spans="1:12" x14ac:dyDescent="0.35">
      <c r="A2989" s="12">
        <v>4343</v>
      </c>
      <c r="B2989" s="17" t="s">
        <v>6161</v>
      </c>
      <c r="C2989" s="18">
        <v>43909</v>
      </c>
      <c r="D2989" s="18">
        <v>43912</v>
      </c>
      <c r="E2989" s="17" t="s">
        <v>38</v>
      </c>
      <c r="F2989" s="17" t="s">
        <v>1884</v>
      </c>
      <c r="G2989" s="19" t="str">
        <f>INDEX(Table12[[#This Row],[State]],MATCH(Orders!F2989,Table12[[#This Row],[Customer ID]],0))</f>
        <v>California</v>
      </c>
      <c r="H2989" s="17" t="s">
        <v>3762</v>
      </c>
      <c r="I2989" s="19">
        <v>6</v>
      </c>
      <c r="J2989" s="17" t="s">
        <v>31</v>
      </c>
      <c r="K2989" s="10">
        <v>97824</v>
      </c>
      <c r="L2989" s="25" t="str">
        <f>IF(Orders!$K2989&lt;=50,"Low",IF(Orders!$K2989&gt;=200000,"High","Medium"))</f>
        <v>Medium</v>
      </c>
    </row>
    <row r="2990" spans="1:12" x14ac:dyDescent="0.35">
      <c r="A2990" s="11">
        <v>5233</v>
      </c>
      <c r="B2990" s="13" t="s">
        <v>6167</v>
      </c>
      <c r="C2990" s="14">
        <v>43909</v>
      </c>
      <c r="D2990" s="14">
        <v>43912</v>
      </c>
      <c r="E2990" s="13" t="s">
        <v>94</v>
      </c>
      <c r="F2990" s="13" t="s">
        <v>5603</v>
      </c>
      <c r="G2990" s="15" t="str">
        <f>INDEX(Table12[[#This Row],[State]],MATCH(Orders!F2990,Table12[[#This Row],[Customer ID]],0))</f>
        <v>California</v>
      </c>
      <c r="H2990" s="13" t="s">
        <v>2199</v>
      </c>
      <c r="I2990" s="15">
        <v>7</v>
      </c>
      <c r="J2990" s="13" t="s">
        <v>70</v>
      </c>
      <c r="K2990" s="16">
        <v>153496</v>
      </c>
      <c r="L2990" s="24" t="str">
        <f>IF(Orders!$K2990&lt;=50,"Low",IF(Orders!$K2990&gt;=200000,"High","Medium"))</f>
        <v>Medium</v>
      </c>
    </row>
    <row r="2991" spans="1:12" x14ac:dyDescent="0.35">
      <c r="A2991" s="12">
        <v>1477</v>
      </c>
      <c r="B2991" s="17" t="s">
        <v>6169</v>
      </c>
      <c r="C2991" s="18">
        <v>43909</v>
      </c>
      <c r="D2991" s="18">
        <v>43914</v>
      </c>
      <c r="E2991" s="17" t="s">
        <v>19</v>
      </c>
      <c r="F2991" s="17" t="s">
        <v>2738</v>
      </c>
      <c r="G2991" s="19" t="str">
        <f>INDEX(Table12[[#This Row],[State]],MATCH(Orders!F2991,Table12[[#This Row],[Customer ID]],0))</f>
        <v>New York</v>
      </c>
      <c r="H2991" s="17" t="s">
        <v>6170</v>
      </c>
      <c r="I2991" s="19">
        <v>7</v>
      </c>
      <c r="J2991" s="17" t="s">
        <v>70</v>
      </c>
      <c r="K2991" s="10">
        <v>153.91</v>
      </c>
      <c r="L2991" s="25" t="str">
        <f>IF(Orders!$K2991&lt;=50,"Low",IF(Orders!$K2991&gt;=200000,"High","Medium"))</f>
        <v>Medium</v>
      </c>
    </row>
    <row r="2992" spans="1:12" x14ac:dyDescent="0.35">
      <c r="A2992" s="11">
        <v>8155</v>
      </c>
      <c r="B2992" s="13" t="s">
        <v>6172</v>
      </c>
      <c r="C2992" s="14">
        <v>43910</v>
      </c>
      <c r="D2992" s="14">
        <v>43914</v>
      </c>
      <c r="E2992" s="13" t="s">
        <v>19</v>
      </c>
      <c r="F2992" s="13" t="s">
        <v>2021</v>
      </c>
      <c r="G2992" s="15" t="str">
        <f>INDEX(Table12[[#This Row],[State]],MATCH(Orders!F2992,Table12[[#This Row],[Customer ID]],0))</f>
        <v>Connecticut</v>
      </c>
      <c r="H2992" s="13" t="s">
        <v>3603</v>
      </c>
      <c r="I2992" s="15">
        <v>2</v>
      </c>
      <c r="J2992" s="13" t="s">
        <v>70</v>
      </c>
      <c r="K2992" s="16">
        <v>252</v>
      </c>
      <c r="L2992" s="24" t="str">
        <f>IF(Orders!$K2992&lt;=50,"Low",IF(Orders!$K2992&gt;=200000,"High","Medium"))</f>
        <v>Medium</v>
      </c>
    </row>
    <row r="2993" spans="1:12" x14ac:dyDescent="0.35">
      <c r="A2993" s="12">
        <v>8999</v>
      </c>
      <c r="B2993" s="17" t="s">
        <v>6173</v>
      </c>
      <c r="C2993" s="18">
        <v>43910</v>
      </c>
      <c r="D2993" s="18">
        <v>43910</v>
      </c>
      <c r="E2993" s="17" t="s">
        <v>208</v>
      </c>
      <c r="F2993" s="17" t="s">
        <v>6174</v>
      </c>
      <c r="G2993" s="19" t="str">
        <f>INDEX(Table12[[#This Row],[State]],MATCH(Orders!F2993,Table12[[#This Row],[Customer ID]],0))</f>
        <v>Texas</v>
      </c>
      <c r="H2993" s="17" t="s">
        <v>1656</v>
      </c>
      <c r="I2993" s="19">
        <v>7</v>
      </c>
      <c r="J2993" s="17" t="s">
        <v>70</v>
      </c>
      <c r="K2993" s="10">
        <v>284064</v>
      </c>
      <c r="L2993" s="25" t="str">
        <f>IF(Orders!$K2993&lt;=50,"Low",IF(Orders!$K2993&gt;=200000,"High","Medium"))</f>
        <v>High</v>
      </c>
    </row>
    <row r="2994" spans="1:12" x14ac:dyDescent="0.35">
      <c r="A2994" s="11">
        <v>2321</v>
      </c>
      <c r="B2994" s="13" t="s">
        <v>6176</v>
      </c>
      <c r="C2994" s="14">
        <v>43910</v>
      </c>
      <c r="D2994" s="14">
        <v>43914</v>
      </c>
      <c r="E2994" s="13" t="s">
        <v>19</v>
      </c>
      <c r="F2994" s="13" t="s">
        <v>3526</v>
      </c>
      <c r="G2994" s="15" t="str">
        <f>INDEX(Table12[[#This Row],[State]],MATCH(Orders!F2994,Table12[[#This Row],[Customer ID]],0))</f>
        <v>Washington</v>
      </c>
      <c r="H2994" s="13" t="s">
        <v>3103</v>
      </c>
      <c r="I2994" s="15">
        <v>7</v>
      </c>
      <c r="J2994" s="13" t="s">
        <v>70</v>
      </c>
      <c r="K2994" s="16">
        <v>302.93</v>
      </c>
      <c r="L2994" s="24" t="str">
        <f>IF(Orders!$K2994&lt;=50,"Low",IF(Orders!$K2994&gt;=200000,"High","Medium"))</f>
        <v>Medium</v>
      </c>
    </row>
    <row r="2995" spans="1:12" x14ac:dyDescent="0.35">
      <c r="A2995" s="12">
        <v>447</v>
      </c>
      <c r="B2995" s="17" t="s">
        <v>6177</v>
      </c>
      <c r="C2995" s="18">
        <v>43910</v>
      </c>
      <c r="D2995" s="18">
        <v>43915</v>
      </c>
      <c r="E2995" s="17" t="s">
        <v>94</v>
      </c>
      <c r="F2995" s="17" t="s">
        <v>1259</v>
      </c>
      <c r="G2995" s="19" t="str">
        <f>INDEX(Table12[[#This Row],[State]],MATCH(Orders!F2995,Table12[[#This Row],[Customer ID]],0))</f>
        <v>Indiana</v>
      </c>
      <c r="H2995" s="17" t="s">
        <v>1595</v>
      </c>
      <c r="I2995" s="19">
        <v>1</v>
      </c>
      <c r="J2995" s="17" t="s">
        <v>36</v>
      </c>
      <c r="K2995" s="10">
        <v>134.91</v>
      </c>
      <c r="L2995" s="25" t="str">
        <f>IF(Orders!$K2995&lt;=50,"Low",IF(Orders!$K2995&gt;=200000,"High","Medium"))</f>
        <v>Medium</v>
      </c>
    </row>
    <row r="2996" spans="1:12" x14ac:dyDescent="0.35">
      <c r="A2996" s="11">
        <v>8156</v>
      </c>
      <c r="B2996" s="13" t="s">
        <v>6172</v>
      </c>
      <c r="C2996" s="14">
        <v>43910</v>
      </c>
      <c r="D2996" s="14">
        <v>43914</v>
      </c>
      <c r="E2996" s="13" t="s">
        <v>19</v>
      </c>
      <c r="F2996" s="13" t="s">
        <v>2021</v>
      </c>
      <c r="G2996" s="15" t="str">
        <f>INDEX(Table12[[#This Row],[State]],MATCH(Orders!F2996,Table12[[#This Row],[Customer ID]],0))</f>
        <v>Connecticut</v>
      </c>
      <c r="H2996" s="13" t="s">
        <v>5461</v>
      </c>
      <c r="I2996" s="15">
        <v>2</v>
      </c>
      <c r="J2996" s="13" t="s">
        <v>36</v>
      </c>
      <c r="K2996" s="16">
        <v>145.96</v>
      </c>
      <c r="L2996" s="24" t="str">
        <f>IF(Orders!$K2996&lt;=50,"Low",IF(Orders!$K2996&gt;=200000,"High","Medium"))</f>
        <v>Medium</v>
      </c>
    </row>
    <row r="2997" spans="1:12" x14ac:dyDescent="0.35">
      <c r="A2997" s="12">
        <v>8998</v>
      </c>
      <c r="B2997" s="17" t="s">
        <v>6173</v>
      </c>
      <c r="C2997" s="18">
        <v>43910</v>
      </c>
      <c r="D2997" s="18">
        <v>43910</v>
      </c>
      <c r="E2997" s="17" t="s">
        <v>208</v>
      </c>
      <c r="F2997" s="17" t="s">
        <v>6174</v>
      </c>
      <c r="G2997" s="19" t="str">
        <f>INDEX(Table12[[#This Row],[State]],MATCH(Orders!F2997,Table12[[#This Row],[Customer ID]],0))</f>
        <v>Texas</v>
      </c>
      <c r="H2997" s="17" t="s">
        <v>3394</v>
      </c>
      <c r="I2997" s="19">
        <v>2</v>
      </c>
      <c r="J2997" s="17" t="s">
        <v>31</v>
      </c>
      <c r="K2997" s="10">
        <v>169704</v>
      </c>
      <c r="L2997" s="25" t="str">
        <f>IF(Orders!$K2997&lt;=50,"Low",IF(Orders!$K2997&gt;=200000,"High","Medium"))</f>
        <v>Medium</v>
      </c>
    </row>
    <row r="2998" spans="1:12" x14ac:dyDescent="0.35">
      <c r="A2998" s="11">
        <v>8377</v>
      </c>
      <c r="B2998" s="13" t="s">
        <v>6178</v>
      </c>
      <c r="C2998" s="14">
        <v>43911</v>
      </c>
      <c r="D2998" s="14">
        <v>43917</v>
      </c>
      <c r="E2998" s="13" t="s">
        <v>19</v>
      </c>
      <c r="F2998" s="13" t="s">
        <v>3595</v>
      </c>
      <c r="G2998" s="15" t="str">
        <f>INDEX(Table12[[#This Row],[State]],MATCH(Orders!F2998,Table12[[#This Row],[Customer ID]],0))</f>
        <v>Florida</v>
      </c>
      <c r="H2998" s="13" t="s">
        <v>2610</v>
      </c>
      <c r="I2998" s="15">
        <v>1</v>
      </c>
      <c r="J2998" s="13" t="s">
        <v>70</v>
      </c>
      <c r="K2998" s="16">
        <v>100384</v>
      </c>
      <c r="L2998" s="24" t="str">
        <f>IF(Orders!$K2998&lt;=50,"Low",IF(Orders!$K2998&gt;=200000,"High","Medium"))</f>
        <v>Medium</v>
      </c>
    </row>
    <row r="2999" spans="1:12" x14ac:dyDescent="0.35">
      <c r="A2999" s="12">
        <v>2333</v>
      </c>
      <c r="B2999" s="17" t="s">
        <v>6180</v>
      </c>
      <c r="C2999" s="18">
        <v>43911</v>
      </c>
      <c r="D2999" s="18">
        <v>43915</v>
      </c>
      <c r="E2999" s="17" t="s">
        <v>19</v>
      </c>
      <c r="F2999" s="17" t="s">
        <v>2363</v>
      </c>
      <c r="G2999" s="19" t="str">
        <f>INDEX(Table12[[#This Row],[State]],MATCH(Orders!F2999,Table12[[#This Row],[Customer ID]],0))</f>
        <v>Indiana</v>
      </c>
      <c r="H2999" s="17" t="s">
        <v>3114</v>
      </c>
      <c r="I2999" s="19">
        <v>5</v>
      </c>
      <c r="J2999" s="17" t="s">
        <v>36</v>
      </c>
      <c r="K2999" s="10">
        <v>300.39999999999998</v>
      </c>
      <c r="L2999" s="25" t="str">
        <f>IF(Orders!$K2999&lt;=50,"Low",IF(Orders!$K2999&gt;=200000,"High","Medium"))</f>
        <v>Medium</v>
      </c>
    </row>
    <row r="3000" spans="1:12" x14ac:dyDescent="0.35">
      <c r="A3000" s="11">
        <v>9365</v>
      </c>
      <c r="B3000" s="13" t="s">
        <v>6181</v>
      </c>
      <c r="C3000" s="14">
        <v>43911</v>
      </c>
      <c r="D3000" s="14">
        <v>43915</v>
      </c>
      <c r="E3000" s="13" t="s">
        <v>19</v>
      </c>
      <c r="F3000" s="13" t="s">
        <v>1993</v>
      </c>
      <c r="G3000" s="15" t="str">
        <f>INDEX(Table12[[#This Row],[State]],MATCH(Orders!F3000,Table12[[#This Row],[Customer ID]],0))</f>
        <v>Washington</v>
      </c>
      <c r="H3000" s="13" t="s">
        <v>649</v>
      </c>
      <c r="I3000" s="15">
        <v>4</v>
      </c>
      <c r="J3000" s="13" t="s">
        <v>31</v>
      </c>
      <c r="K3000" s="16">
        <v>397.32</v>
      </c>
      <c r="L3000" s="24" t="str">
        <f>IF(Orders!$K3000&lt;=50,"Low",IF(Orders!$K3000&gt;=200000,"High","Medium"))</f>
        <v>Medium</v>
      </c>
    </row>
    <row r="3001" spans="1:12" x14ac:dyDescent="0.35">
      <c r="A3001" s="12">
        <v>5346</v>
      </c>
      <c r="B3001" s="17" t="s">
        <v>6182</v>
      </c>
      <c r="C3001" s="18">
        <v>43911</v>
      </c>
      <c r="D3001" s="18">
        <v>43913</v>
      </c>
      <c r="E3001" s="17" t="s">
        <v>94</v>
      </c>
      <c r="F3001" s="17" t="s">
        <v>362</v>
      </c>
      <c r="G3001" s="19" t="str">
        <f>INDEX(Table12[[#This Row],[State]],MATCH(Orders!F3001,Table12[[#This Row],[Customer ID]],0))</f>
        <v>California</v>
      </c>
      <c r="H3001" s="17" t="s">
        <v>729</v>
      </c>
      <c r="I3001" s="19">
        <v>4</v>
      </c>
      <c r="J3001" s="17" t="s">
        <v>70</v>
      </c>
      <c r="K3001" s="10">
        <v>770.84</v>
      </c>
      <c r="L3001" s="25" t="str">
        <f>IF(Orders!$K3001&lt;=50,"Low",IF(Orders!$K3001&gt;=200000,"High","Medium"))</f>
        <v>Medium</v>
      </c>
    </row>
    <row r="3002" spans="1:12" x14ac:dyDescent="0.35">
      <c r="A3002" s="11">
        <v>4429</v>
      </c>
      <c r="B3002" s="13" t="s">
        <v>6183</v>
      </c>
      <c r="C3002" s="14">
        <v>43911</v>
      </c>
      <c r="D3002" s="14">
        <v>43917</v>
      </c>
      <c r="E3002" s="13" t="s">
        <v>19</v>
      </c>
      <c r="F3002" s="13" t="s">
        <v>1969</v>
      </c>
      <c r="G3002" s="15" t="str">
        <f>INDEX(Table12[[#This Row],[State]],MATCH(Orders!F3002,Table12[[#This Row],[Customer ID]],0))</f>
        <v>Oklahoma</v>
      </c>
      <c r="H3002" s="13" t="s">
        <v>4969</v>
      </c>
      <c r="I3002" s="15">
        <v>6</v>
      </c>
      <c r="J3002" s="13" t="s">
        <v>36</v>
      </c>
      <c r="K3002" s="16">
        <v>1839.88</v>
      </c>
      <c r="L3002" s="24" t="str">
        <f>IF(Orders!$K3002&lt;=50,"Low",IF(Orders!$K3002&gt;=200000,"High","Medium"))</f>
        <v>Medium</v>
      </c>
    </row>
    <row r="3003" spans="1:12" x14ac:dyDescent="0.35">
      <c r="A3003" s="12">
        <v>2334</v>
      </c>
      <c r="B3003" s="17" t="s">
        <v>6180</v>
      </c>
      <c r="C3003" s="18">
        <v>43911</v>
      </c>
      <c r="D3003" s="18">
        <v>43915</v>
      </c>
      <c r="E3003" s="17" t="s">
        <v>19</v>
      </c>
      <c r="F3003" s="17" t="s">
        <v>2363</v>
      </c>
      <c r="G3003" s="19" t="str">
        <f>INDEX(Table12[[#This Row],[State]],MATCH(Orders!F3003,Table12[[#This Row],[Customer ID]],0))</f>
        <v>Indiana</v>
      </c>
      <c r="H3003" s="17" t="s">
        <v>2110</v>
      </c>
      <c r="I3003" s="19">
        <v>1</v>
      </c>
      <c r="J3003" s="17" t="s">
        <v>36</v>
      </c>
      <c r="K3003" s="10">
        <v>108.78</v>
      </c>
      <c r="L3003" s="25" t="str">
        <f>IF(Orders!$K3003&lt;=50,"Low",IF(Orders!$K3003&gt;=200000,"High","Medium"))</f>
        <v>Medium</v>
      </c>
    </row>
    <row r="3004" spans="1:12" x14ac:dyDescent="0.35">
      <c r="A3004" s="11">
        <v>5348</v>
      </c>
      <c r="B3004" s="13" t="s">
        <v>6182</v>
      </c>
      <c r="C3004" s="14">
        <v>43911</v>
      </c>
      <c r="D3004" s="14">
        <v>43913</v>
      </c>
      <c r="E3004" s="13" t="s">
        <v>94</v>
      </c>
      <c r="F3004" s="13" t="s">
        <v>362</v>
      </c>
      <c r="G3004" s="15" t="str">
        <f>INDEX(Table12[[#This Row],[State]],MATCH(Orders!F3004,Table12[[#This Row],[Customer ID]],0))</f>
        <v>California</v>
      </c>
      <c r="H3004" s="13" t="s">
        <v>3053</v>
      </c>
      <c r="I3004" s="15">
        <v>2</v>
      </c>
      <c r="J3004" s="13" t="s">
        <v>70</v>
      </c>
      <c r="K3004" s="16">
        <v>116544</v>
      </c>
      <c r="L3004" s="24" t="str">
        <f>IF(Orders!$K3004&lt;=50,"Low",IF(Orders!$K3004&gt;=200000,"High","Medium"))</f>
        <v>Medium</v>
      </c>
    </row>
    <row r="3005" spans="1:12" x14ac:dyDescent="0.35">
      <c r="A3005" s="12">
        <v>9363</v>
      </c>
      <c r="B3005" s="17" t="s">
        <v>6181</v>
      </c>
      <c r="C3005" s="18">
        <v>43911</v>
      </c>
      <c r="D3005" s="18">
        <v>43915</v>
      </c>
      <c r="E3005" s="17" t="s">
        <v>19</v>
      </c>
      <c r="F3005" s="17" t="s">
        <v>1993</v>
      </c>
      <c r="G3005" s="19" t="str">
        <f>INDEX(Table12[[#This Row],[State]],MATCH(Orders!F3005,Table12[[#This Row],[Customer ID]],0))</f>
        <v>Washington</v>
      </c>
      <c r="H3005" s="17" t="s">
        <v>6184</v>
      </c>
      <c r="I3005" s="19">
        <v>7</v>
      </c>
      <c r="J3005" s="17" t="s">
        <v>31</v>
      </c>
      <c r="K3005" s="10">
        <v>106.02</v>
      </c>
      <c r="L3005" s="25" t="str">
        <f>IF(Orders!$K3005&lt;=50,"Low",IF(Orders!$K3005&gt;=200000,"High","Medium"))</f>
        <v>Medium</v>
      </c>
    </row>
    <row r="3006" spans="1:12" x14ac:dyDescent="0.35">
      <c r="A3006" s="11">
        <v>9364</v>
      </c>
      <c r="B3006" s="13" t="s">
        <v>6181</v>
      </c>
      <c r="C3006" s="14">
        <v>43911</v>
      </c>
      <c r="D3006" s="14">
        <v>43915</v>
      </c>
      <c r="E3006" s="13" t="s">
        <v>19</v>
      </c>
      <c r="F3006" s="13" t="s">
        <v>1993</v>
      </c>
      <c r="G3006" s="15" t="str">
        <f>INDEX(Table12[[#This Row],[State]],MATCH(Orders!F3006,Table12[[#This Row],[Customer ID]],0))</f>
        <v>Washington</v>
      </c>
      <c r="H3006" s="13" t="s">
        <v>2826</v>
      </c>
      <c r="I3006" s="15">
        <v>3</v>
      </c>
      <c r="J3006" s="13" t="s">
        <v>36</v>
      </c>
      <c r="K3006" s="16">
        <v>119.14</v>
      </c>
      <c r="L3006" s="24" t="str">
        <f>IF(Orders!$K3006&lt;=50,"Low",IF(Orders!$K3006&gt;=200000,"High","Medium"))</f>
        <v>Medium</v>
      </c>
    </row>
    <row r="3007" spans="1:12" x14ac:dyDescent="0.35">
      <c r="A3007" s="12">
        <v>5347</v>
      </c>
      <c r="B3007" s="17" t="s">
        <v>6182</v>
      </c>
      <c r="C3007" s="18">
        <v>43911</v>
      </c>
      <c r="D3007" s="18">
        <v>43913</v>
      </c>
      <c r="E3007" s="17" t="s">
        <v>94</v>
      </c>
      <c r="F3007" s="17" t="s">
        <v>362</v>
      </c>
      <c r="G3007" s="19" t="str">
        <f>INDEX(Table12[[#This Row],[State]],MATCH(Orders!F3007,Table12[[#This Row],[Customer ID]],0))</f>
        <v>California</v>
      </c>
      <c r="H3007" s="17" t="s">
        <v>4568</v>
      </c>
      <c r="I3007" s="19">
        <v>3</v>
      </c>
      <c r="J3007" s="17" t="s">
        <v>70</v>
      </c>
      <c r="K3007" s="10">
        <v>129896</v>
      </c>
      <c r="L3007" s="25" t="str">
        <f>IF(Orders!$K3007&lt;=50,"Low",IF(Orders!$K3007&gt;=200000,"High","Medium"))</f>
        <v>Medium</v>
      </c>
    </row>
    <row r="3008" spans="1:12" x14ac:dyDescent="0.35">
      <c r="A3008" s="11">
        <v>8825</v>
      </c>
      <c r="B3008" s="13" t="s">
        <v>6186</v>
      </c>
      <c r="C3008" s="14">
        <v>43911</v>
      </c>
      <c r="D3008" s="14">
        <v>43913</v>
      </c>
      <c r="E3008" s="13" t="s">
        <v>94</v>
      </c>
      <c r="F3008" s="13" t="s">
        <v>2672</v>
      </c>
      <c r="G3008" s="15" t="str">
        <f>INDEX(Table12[[#This Row],[State]],MATCH(Orders!F3008,Table12[[#This Row],[Customer ID]],0))</f>
        <v>Pennsylvania</v>
      </c>
      <c r="H3008" s="13" t="s">
        <v>6187</v>
      </c>
      <c r="I3008" s="15">
        <v>3</v>
      </c>
      <c r="J3008" s="13" t="s">
        <v>36</v>
      </c>
      <c r="K3008" s="16">
        <v>118856</v>
      </c>
      <c r="L3008" s="24" t="str">
        <f>IF(Orders!$K3008&lt;=50,"Low",IF(Orders!$K3008&gt;=200000,"High","Medium"))</f>
        <v>Medium</v>
      </c>
    </row>
    <row r="3009" spans="1:12" x14ac:dyDescent="0.35">
      <c r="A3009" s="12">
        <v>9362</v>
      </c>
      <c r="B3009" s="17" t="s">
        <v>6181</v>
      </c>
      <c r="C3009" s="18">
        <v>43911</v>
      </c>
      <c r="D3009" s="18">
        <v>43915</v>
      </c>
      <c r="E3009" s="17" t="s">
        <v>19</v>
      </c>
      <c r="F3009" s="17" t="s">
        <v>1993</v>
      </c>
      <c r="G3009" s="19" t="str">
        <f>INDEX(Table12[[#This Row],[State]],MATCH(Orders!F3009,Table12[[#This Row],[Customer ID]],0))</f>
        <v>Washington</v>
      </c>
      <c r="H3009" s="17" t="s">
        <v>3879</v>
      </c>
      <c r="I3009" s="19">
        <v>6</v>
      </c>
      <c r="J3009" s="17" t="s">
        <v>31</v>
      </c>
      <c r="K3009" s="10">
        <v>127576</v>
      </c>
      <c r="L3009" s="25" t="str">
        <f>IF(Orders!$K3009&lt;=50,"Low",IF(Orders!$K3009&gt;=200000,"High","Medium"))</f>
        <v>Medium</v>
      </c>
    </row>
    <row r="3010" spans="1:12" x14ac:dyDescent="0.35">
      <c r="A3010" s="11">
        <v>2843</v>
      </c>
      <c r="B3010" s="13" t="s">
        <v>6189</v>
      </c>
      <c r="C3010" s="14">
        <v>43913</v>
      </c>
      <c r="D3010" s="14">
        <v>43917</v>
      </c>
      <c r="E3010" s="13" t="s">
        <v>19</v>
      </c>
      <c r="F3010" s="13" t="s">
        <v>1099</v>
      </c>
      <c r="G3010" s="15" t="str">
        <f>INDEX(Table12[[#This Row],[State]],MATCH(Orders!F3010,Table12[[#This Row],[Customer ID]],0))</f>
        <v>Texas</v>
      </c>
      <c r="H3010" s="13" t="s">
        <v>649</v>
      </c>
      <c r="I3010" s="15">
        <v>2</v>
      </c>
      <c r="J3010" s="13" t="s">
        <v>31</v>
      </c>
      <c r="K3010" s="16">
        <v>155728</v>
      </c>
      <c r="L3010" s="24" t="str">
        <f>IF(Orders!$K3010&lt;=50,"Low",IF(Orders!$K3010&gt;=200000,"High","Medium"))</f>
        <v>Medium</v>
      </c>
    </row>
    <row r="3011" spans="1:12" x14ac:dyDescent="0.35">
      <c r="A3011" s="12">
        <v>2410</v>
      </c>
      <c r="B3011" s="17" t="s">
        <v>6190</v>
      </c>
      <c r="C3011" s="18">
        <v>43913</v>
      </c>
      <c r="D3011" s="18">
        <v>43915</v>
      </c>
      <c r="E3011" s="17" t="s">
        <v>38</v>
      </c>
      <c r="F3011" s="17" t="s">
        <v>227</v>
      </c>
      <c r="G3011" s="19" t="str">
        <f>INDEX(Table12[[#This Row],[State]],MATCH(Orders!F3011,Table12[[#This Row],[Customer ID]],0))</f>
        <v>California</v>
      </c>
      <c r="H3011" s="17" t="s">
        <v>4888</v>
      </c>
      <c r="I3011" s="19">
        <v>8</v>
      </c>
      <c r="J3011" s="17" t="s">
        <v>36</v>
      </c>
      <c r="K3011" s="10">
        <v>225.84</v>
      </c>
      <c r="L3011" s="25" t="str">
        <f>IF(Orders!$K3011&lt;=50,"Low",IF(Orders!$K3011&gt;=200000,"High","Medium"))</f>
        <v>Medium</v>
      </c>
    </row>
    <row r="3012" spans="1:12" x14ac:dyDescent="0.35">
      <c r="A3012" s="11">
        <v>5021</v>
      </c>
      <c r="B3012" s="13" t="s">
        <v>6191</v>
      </c>
      <c r="C3012" s="14">
        <v>43913</v>
      </c>
      <c r="D3012" s="14">
        <v>43915</v>
      </c>
      <c r="E3012" s="13" t="s">
        <v>94</v>
      </c>
      <c r="F3012" s="13" t="s">
        <v>2551</v>
      </c>
      <c r="G3012" s="15" t="str">
        <f>INDEX(Table12[[#This Row],[State]],MATCH(Orders!F3012,Table12[[#This Row],[Customer ID]],0))</f>
        <v>New York</v>
      </c>
      <c r="H3012" s="13" t="s">
        <v>1702</v>
      </c>
      <c r="I3012" s="15">
        <v>3</v>
      </c>
      <c r="J3012" s="13" t="s">
        <v>70</v>
      </c>
      <c r="K3012" s="16">
        <v>366.58</v>
      </c>
      <c r="L3012" s="24" t="str">
        <f>IF(Orders!$K3012&lt;=50,"Low",IF(Orders!$K3012&gt;=200000,"High","Medium"))</f>
        <v>Medium</v>
      </c>
    </row>
    <row r="3013" spans="1:12" x14ac:dyDescent="0.35">
      <c r="A3013" s="12">
        <v>8154</v>
      </c>
      <c r="B3013" s="17" t="s">
        <v>6192</v>
      </c>
      <c r="C3013" s="18">
        <v>43913</v>
      </c>
      <c r="D3013" s="18">
        <v>43915</v>
      </c>
      <c r="E3013" s="17" t="s">
        <v>38</v>
      </c>
      <c r="F3013" s="17" t="s">
        <v>1282</v>
      </c>
      <c r="G3013" s="19" t="str">
        <f>INDEX(Table12[[#This Row],[State]],MATCH(Orders!F3013,Table12[[#This Row],[Customer ID]],0))</f>
        <v>Washington</v>
      </c>
      <c r="H3013" s="17" t="s">
        <v>2241</v>
      </c>
      <c r="I3013" s="19">
        <v>4</v>
      </c>
      <c r="J3013" s="17" t="s">
        <v>70</v>
      </c>
      <c r="K3013" s="10">
        <v>3445.96</v>
      </c>
      <c r="L3013" s="25" t="str">
        <f>IF(Orders!$K3013&lt;=50,"Low",IF(Orders!$K3013&gt;=200000,"High","Medium"))</f>
        <v>Medium</v>
      </c>
    </row>
    <row r="3014" spans="1:12" x14ac:dyDescent="0.35">
      <c r="A3014" s="11">
        <v>8153</v>
      </c>
      <c r="B3014" s="13" t="s">
        <v>6192</v>
      </c>
      <c r="C3014" s="14">
        <v>43913</v>
      </c>
      <c r="D3014" s="14">
        <v>43915</v>
      </c>
      <c r="E3014" s="13" t="s">
        <v>38</v>
      </c>
      <c r="F3014" s="13" t="s">
        <v>1282</v>
      </c>
      <c r="G3014" s="15" t="str">
        <f>INDEX(Table12[[#This Row],[State]],MATCH(Orders!F3014,Table12[[#This Row],[Customer ID]],0))</f>
        <v>Washington</v>
      </c>
      <c r="H3014" s="13" t="s">
        <v>1973</v>
      </c>
      <c r="I3014" s="15">
        <v>3</v>
      </c>
      <c r="J3014" s="13" t="s">
        <v>70</v>
      </c>
      <c r="K3014" s="16">
        <v>126.04</v>
      </c>
      <c r="L3014" s="24" t="str">
        <f>IF(Orders!$K3014&lt;=50,"Low",IF(Orders!$K3014&gt;=200000,"High","Medium"))</f>
        <v>Medium</v>
      </c>
    </row>
    <row r="3015" spans="1:12" x14ac:dyDescent="0.35">
      <c r="A3015" s="12">
        <v>3105</v>
      </c>
      <c r="B3015" s="17" t="s">
        <v>6193</v>
      </c>
      <c r="C3015" s="18">
        <v>43913</v>
      </c>
      <c r="D3015" s="18">
        <v>43919</v>
      </c>
      <c r="E3015" s="17" t="s">
        <v>19</v>
      </c>
      <c r="F3015" s="17" t="s">
        <v>5503</v>
      </c>
      <c r="G3015" s="19" t="str">
        <f>INDEX(Table12[[#This Row],[State]],MATCH(Orders!F3015,Table12[[#This Row],[Customer ID]],0))</f>
        <v>New York</v>
      </c>
      <c r="H3015" s="17" t="s">
        <v>6194</v>
      </c>
      <c r="I3015" s="19">
        <v>6</v>
      </c>
      <c r="J3015" s="17" t="s">
        <v>70</v>
      </c>
      <c r="K3015" s="10">
        <v>134.68</v>
      </c>
      <c r="L3015" s="25" t="str">
        <f>IF(Orders!$K3015&lt;=50,"Low",IF(Orders!$K3015&gt;=200000,"High","Medium"))</f>
        <v>Medium</v>
      </c>
    </row>
    <row r="3016" spans="1:12" x14ac:dyDescent="0.35">
      <c r="A3016" s="11">
        <v>8152</v>
      </c>
      <c r="B3016" s="13" t="s">
        <v>6192</v>
      </c>
      <c r="C3016" s="14">
        <v>43913</v>
      </c>
      <c r="D3016" s="14">
        <v>43915</v>
      </c>
      <c r="E3016" s="13" t="s">
        <v>38</v>
      </c>
      <c r="F3016" s="13" t="s">
        <v>1282</v>
      </c>
      <c r="G3016" s="15" t="str">
        <f>INDEX(Table12[[#This Row],[State]],MATCH(Orders!F3016,Table12[[#This Row],[Customer ID]],0))</f>
        <v>Washington</v>
      </c>
      <c r="H3016" s="13" t="s">
        <v>821</v>
      </c>
      <c r="I3016" s="15">
        <v>2</v>
      </c>
      <c r="J3016" s="13" t="s">
        <v>36</v>
      </c>
      <c r="K3016" s="16">
        <v>139.47999999999999</v>
      </c>
      <c r="L3016" s="24" t="str">
        <f>IF(Orders!$K3016&lt;=50,"Low",IF(Orders!$K3016&gt;=200000,"High","Medium"))</f>
        <v>Medium</v>
      </c>
    </row>
    <row r="3017" spans="1:12" x14ac:dyDescent="0.35">
      <c r="A3017" s="12">
        <v>5645</v>
      </c>
      <c r="B3017" s="17" t="s">
        <v>6196</v>
      </c>
      <c r="C3017" s="18">
        <v>43913</v>
      </c>
      <c r="D3017" s="18">
        <v>43916</v>
      </c>
      <c r="E3017" s="17" t="s">
        <v>38</v>
      </c>
      <c r="F3017" s="17" t="s">
        <v>869</v>
      </c>
      <c r="G3017" s="19" t="str">
        <f>INDEX(Table12[[#This Row],[State]],MATCH(Orders!F3017,Table12[[#This Row],[Customer ID]],0))</f>
        <v>Washington</v>
      </c>
      <c r="H3017" s="17" t="s">
        <v>4077</v>
      </c>
      <c r="I3017" s="19">
        <v>5</v>
      </c>
      <c r="J3017" s="17" t="s">
        <v>31</v>
      </c>
      <c r="K3017" s="10">
        <v>145.76</v>
      </c>
      <c r="L3017" s="25" t="str">
        <f>IF(Orders!$K3017&lt;=50,"Low",IF(Orders!$K3017&gt;=200000,"High","Medium"))</f>
        <v>Medium</v>
      </c>
    </row>
    <row r="3018" spans="1:12" x14ac:dyDescent="0.35">
      <c r="A3018" s="11">
        <v>2104</v>
      </c>
      <c r="B3018" s="13" t="s">
        <v>6197</v>
      </c>
      <c r="C3018" s="14">
        <v>43914</v>
      </c>
      <c r="D3018" s="14">
        <v>43918</v>
      </c>
      <c r="E3018" s="13" t="s">
        <v>94</v>
      </c>
      <c r="F3018" s="13" t="s">
        <v>4356</v>
      </c>
      <c r="G3018" s="15" t="str">
        <f>INDEX(Table12[[#This Row],[State]],MATCH(Orders!F3018,Table12[[#This Row],[Customer ID]],0))</f>
        <v>New York</v>
      </c>
      <c r="H3018" s="13" t="s">
        <v>497</v>
      </c>
      <c r="I3018" s="15">
        <v>4</v>
      </c>
      <c r="J3018" s="13" t="s">
        <v>36</v>
      </c>
      <c r="K3018" s="16">
        <v>234.92</v>
      </c>
      <c r="L3018" s="24" t="str">
        <f>IF(Orders!$K3018&lt;=50,"Low",IF(Orders!$K3018&gt;=200000,"High","Medium"))</f>
        <v>Medium</v>
      </c>
    </row>
    <row r="3019" spans="1:12" x14ac:dyDescent="0.35">
      <c r="A3019" s="12">
        <v>7800</v>
      </c>
      <c r="B3019" s="17" t="s">
        <v>6199</v>
      </c>
      <c r="C3019" s="18">
        <v>43914</v>
      </c>
      <c r="D3019" s="18">
        <v>43917</v>
      </c>
      <c r="E3019" s="17" t="s">
        <v>38</v>
      </c>
      <c r="F3019" s="17" t="s">
        <v>6200</v>
      </c>
      <c r="G3019" s="19" t="str">
        <f>INDEX(Table12[[#This Row],[State]],MATCH(Orders!F3019,Table12[[#This Row],[Customer ID]],0))</f>
        <v>New York</v>
      </c>
      <c r="H3019" s="17" t="s">
        <v>4264</v>
      </c>
      <c r="I3019" s="19">
        <v>3</v>
      </c>
      <c r="J3019" s="17" t="s">
        <v>70</v>
      </c>
      <c r="K3019" s="10">
        <v>235846</v>
      </c>
      <c r="L3019" s="25" t="str">
        <f>IF(Orders!$K3019&lt;=50,"Low",IF(Orders!$K3019&gt;=200000,"High","Medium"))</f>
        <v>High</v>
      </c>
    </row>
    <row r="3020" spans="1:12" x14ac:dyDescent="0.35">
      <c r="A3020" s="11">
        <v>8972</v>
      </c>
      <c r="B3020" s="13" t="s">
        <v>6202</v>
      </c>
      <c r="C3020" s="14">
        <v>43914</v>
      </c>
      <c r="D3020" s="14">
        <v>43918</v>
      </c>
      <c r="E3020" s="13" t="s">
        <v>19</v>
      </c>
      <c r="F3020" s="13" t="s">
        <v>1217</v>
      </c>
      <c r="G3020" s="15" t="str">
        <f>INDEX(Table12[[#This Row],[State]],MATCH(Orders!F3020,Table12[[#This Row],[Customer ID]],0))</f>
        <v>New York</v>
      </c>
      <c r="H3020" s="13" t="s">
        <v>1162</v>
      </c>
      <c r="I3020" s="15">
        <v>2</v>
      </c>
      <c r="J3020" s="13" t="s">
        <v>36</v>
      </c>
      <c r="K3020" s="16">
        <v>305764</v>
      </c>
      <c r="L3020" s="24" t="str">
        <f>IF(Orders!$K3020&lt;=50,"Low",IF(Orders!$K3020&gt;=200000,"High","Medium"))</f>
        <v>High</v>
      </c>
    </row>
    <row r="3021" spans="1:12" x14ac:dyDescent="0.35">
      <c r="A3021" s="12">
        <v>7799</v>
      </c>
      <c r="B3021" s="17" t="s">
        <v>6199</v>
      </c>
      <c r="C3021" s="18">
        <v>43914</v>
      </c>
      <c r="D3021" s="18">
        <v>43917</v>
      </c>
      <c r="E3021" s="17" t="s">
        <v>38</v>
      </c>
      <c r="F3021" s="17" t="s">
        <v>6200</v>
      </c>
      <c r="G3021" s="19" t="str">
        <f>INDEX(Table12[[#This Row],[State]],MATCH(Orders!F3021,Table12[[#This Row],[Customer ID]],0))</f>
        <v>New York</v>
      </c>
      <c r="H3021" s="17" t="s">
        <v>536</v>
      </c>
      <c r="I3021" s="19">
        <v>1</v>
      </c>
      <c r="J3021" s="17" t="s">
        <v>70</v>
      </c>
      <c r="K3021" s="10">
        <v>479.99</v>
      </c>
      <c r="L3021" s="25" t="str">
        <f>IF(Orders!$K3021&lt;=50,"Low",IF(Orders!$K3021&gt;=200000,"High","Medium"))</f>
        <v>Medium</v>
      </c>
    </row>
    <row r="3022" spans="1:12" x14ac:dyDescent="0.35">
      <c r="A3022" s="11">
        <v>9530</v>
      </c>
      <c r="B3022" s="13" t="s">
        <v>6203</v>
      </c>
      <c r="C3022" s="14">
        <v>43914</v>
      </c>
      <c r="D3022" s="14">
        <v>43915</v>
      </c>
      <c r="E3022" s="13" t="s">
        <v>208</v>
      </c>
      <c r="F3022" s="13" t="s">
        <v>5995</v>
      </c>
      <c r="G3022" s="15" t="str">
        <f>INDEX(Table12[[#This Row],[State]],MATCH(Orders!F3022,Table12[[#This Row],[Customer ID]],0))</f>
        <v>Texas</v>
      </c>
      <c r="H3022" s="13" t="s">
        <v>6205</v>
      </c>
      <c r="I3022" s="15">
        <v>2</v>
      </c>
      <c r="J3022" s="13" t="s">
        <v>31</v>
      </c>
      <c r="K3022" s="16">
        <v>113768</v>
      </c>
      <c r="L3022" s="24" t="str">
        <f>IF(Orders!$K3022&lt;=50,"Low",IF(Orders!$K3022&gt;=200000,"High","Medium"))</f>
        <v>Medium</v>
      </c>
    </row>
    <row r="3023" spans="1:12" x14ac:dyDescent="0.35">
      <c r="A3023" s="12">
        <v>2105</v>
      </c>
      <c r="B3023" s="17" t="s">
        <v>6197</v>
      </c>
      <c r="C3023" s="18">
        <v>43914</v>
      </c>
      <c r="D3023" s="18">
        <v>43918</v>
      </c>
      <c r="E3023" s="17" t="s">
        <v>94</v>
      </c>
      <c r="F3023" s="17" t="s">
        <v>4356</v>
      </c>
      <c r="G3023" s="19" t="str">
        <f>INDEX(Table12[[#This Row],[State]],MATCH(Orders!F3023,Table12[[#This Row],[Customer ID]],0))</f>
        <v>New York</v>
      </c>
      <c r="H3023" s="17" t="s">
        <v>5233</v>
      </c>
      <c r="I3023" s="19">
        <v>2</v>
      </c>
      <c r="J3023" s="17" t="s">
        <v>36</v>
      </c>
      <c r="K3023" s="10">
        <v>106</v>
      </c>
      <c r="L3023" s="25" t="str">
        <f>IF(Orders!$K3023&lt;=50,"Low",IF(Orders!$K3023&gt;=200000,"High","Medium"))</f>
        <v>Medium</v>
      </c>
    </row>
    <row r="3024" spans="1:12" x14ac:dyDescent="0.35">
      <c r="A3024" s="11">
        <v>7798</v>
      </c>
      <c r="B3024" s="13" t="s">
        <v>6199</v>
      </c>
      <c r="C3024" s="14">
        <v>43914</v>
      </c>
      <c r="D3024" s="14">
        <v>43917</v>
      </c>
      <c r="E3024" s="13" t="s">
        <v>38</v>
      </c>
      <c r="F3024" s="13" t="s">
        <v>6200</v>
      </c>
      <c r="G3024" s="15" t="str">
        <f>INDEX(Table12[[#This Row],[State]],MATCH(Orders!F3024,Table12[[#This Row],[Customer ID]],0))</f>
        <v>New York</v>
      </c>
      <c r="H3024" s="13" t="s">
        <v>419</v>
      </c>
      <c r="I3024" s="15">
        <v>3</v>
      </c>
      <c r="J3024" s="13" t="s">
        <v>70</v>
      </c>
      <c r="K3024" s="16">
        <v>152.01</v>
      </c>
      <c r="L3024" s="24" t="str">
        <f>IF(Orders!$K3024&lt;=50,"Low",IF(Orders!$K3024&gt;=200000,"High","Medium"))</f>
        <v>Medium</v>
      </c>
    </row>
    <row r="3025" spans="1:12" x14ac:dyDescent="0.35">
      <c r="A3025" s="12">
        <v>2941</v>
      </c>
      <c r="B3025" s="17" t="s">
        <v>6207</v>
      </c>
      <c r="C3025" s="18">
        <v>43915</v>
      </c>
      <c r="D3025" s="18">
        <v>43921</v>
      </c>
      <c r="E3025" s="17" t="s">
        <v>19</v>
      </c>
      <c r="F3025" s="17" t="s">
        <v>4080</v>
      </c>
      <c r="G3025" s="19" t="str">
        <f>INDEX(Table12[[#This Row],[State]],MATCH(Orders!F3025,Table12[[#This Row],[Customer ID]],0))</f>
        <v>Wisconsin</v>
      </c>
      <c r="H3025" s="17" t="s">
        <v>2418</v>
      </c>
      <c r="I3025" s="19">
        <v>1</v>
      </c>
      <c r="J3025" s="17" t="s">
        <v>36</v>
      </c>
      <c r="K3025" s="10">
        <v>140.99</v>
      </c>
      <c r="L3025" s="25" t="str">
        <f>IF(Orders!$K3025&lt;=50,"Low",IF(Orders!$K3025&gt;=200000,"High","Medium"))</f>
        <v>Medium</v>
      </c>
    </row>
    <row r="3026" spans="1:12" x14ac:dyDescent="0.35">
      <c r="A3026" s="11">
        <v>2385</v>
      </c>
      <c r="B3026" s="13" t="s">
        <v>6208</v>
      </c>
      <c r="C3026" s="14">
        <v>43915</v>
      </c>
      <c r="D3026" s="14">
        <v>43916</v>
      </c>
      <c r="E3026" s="13" t="s">
        <v>38</v>
      </c>
      <c r="F3026" s="13" t="s">
        <v>3827</v>
      </c>
      <c r="G3026" s="15" t="str">
        <f>INDEX(Table12[[#This Row],[State]],MATCH(Orders!F3026,Table12[[#This Row],[Customer ID]],0))</f>
        <v>California</v>
      </c>
      <c r="H3026" s="13" t="s">
        <v>91</v>
      </c>
      <c r="I3026" s="15">
        <v>4</v>
      </c>
      <c r="J3026" s="13" t="s">
        <v>36</v>
      </c>
      <c r="K3026" s="16">
        <v>205.92</v>
      </c>
      <c r="L3026" s="24" t="str">
        <f>IF(Orders!$K3026&lt;=50,"Low",IF(Orders!$K3026&gt;=200000,"High","Medium"))</f>
        <v>Medium</v>
      </c>
    </row>
    <row r="3027" spans="1:12" x14ac:dyDescent="0.35">
      <c r="A3027" s="12">
        <v>2383</v>
      </c>
      <c r="B3027" s="17" t="s">
        <v>6208</v>
      </c>
      <c r="C3027" s="18">
        <v>43915</v>
      </c>
      <c r="D3027" s="18">
        <v>43916</v>
      </c>
      <c r="E3027" s="17" t="s">
        <v>38</v>
      </c>
      <c r="F3027" s="17" t="s">
        <v>3827</v>
      </c>
      <c r="G3027" s="19" t="str">
        <f>INDEX(Table12[[#This Row],[State]],MATCH(Orders!F3027,Table12[[#This Row],[Customer ID]],0))</f>
        <v>California</v>
      </c>
      <c r="H3027" s="17" t="s">
        <v>1867</v>
      </c>
      <c r="I3027" s="19">
        <v>4</v>
      </c>
      <c r="J3027" s="17" t="s">
        <v>31</v>
      </c>
      <c r="K3027" s="10">
        <v>223.04</v>
      </c>
      <c r="L3027" s="25" t="str">
        <f>IF(Orders!$K3027&lt;=50,"Low",IF(Orders!$K3027&gt;=200000,"High","Medium"))</f>
        <v>Medium</v>
      </c>
    </row>
    <row r="3028" spans="1:12" x14ac:dyDescent="0.35">
      <c r="A3028" s="11">
        <v>2386</v>
      </c>
      <c r="B3028" s="13" t="s">
        <v>6208</v>
      </c>
      <c r="C3028" s="14">
        <v>43915</v>
      </c>
      <c r="D3028" s="14">
        <v>43916</v>
      </c>
      <c r="E3028" s="13" t="s">
        <v>38</v>
      </c>
      <c r="F3028" s="13" t="s">
        <v>3827</v>
      </c>
      <c r="G3028" s="15" t="str">
        <f>INDEX(Table12[[#This Row],[State]],MATCH(Orders!F3028,Table12[[#This Row],[Customer ID]],0))</f>
        <v>California</v>
      </c>
      <c r="H3028" s="13" t="s">
        <v>1261</v>
      </c>
      <c r="I3028" s="15">
        <v>4</v>
      </c>
      <c r="J3028" s="13" t="s">
        <v>70</v>
      </c>
      <c r="K3028" s="16">
        <v>234168</v>
      </c>
      <c r="L3028" s="24" t="str">
        <f>IF(Orders!$K3028&lt;=50,"Low",IF(Orders!$K3028&gt;=200000,"High","Medium"))</f>
        <v>High</v>
      </c>
    </row>
    <row r="3029" spans="1:12" x14ac:dyDescent="0.35">
      <c r="A3029" s="12">
        <v>2943</v>
      </c>
      <c r="B3029" s="17" t="s">
        <v>6207</v>
      </c>
      <c r="C3029" s="18">
        <v>43915</v>
      </c>
      <c r="D3029" s="18">
        <v>43921</v>
      </c>
      <c r="E3029" s="17" t="s">
        <v>19</v>
      </c>
      <c r="F3029" s="17" t="s">
        <v>4080</v>
      </c>
      <c r="G3029" s="19" t="str">
        <f>INDEX(Table12[[#This Row],[State]],MATCH(Orders!F3029,Table12[[#This Row],[Customer ID]],0))</f>
        <v>Wisconsin</v>
      </c>
      <c r="H3029" s="17" t="s">
        <v>1044</v>
      </c>
      <c r="I3029" s="19">
        <v>3</v>
      </c>
      <c r="J3029" s="17" t="s">
        <v>70</v>
      </c>
      <c r="K3029" s="10">
        <v>406.97</v>
      </c>
      <c r="L3029" s="25" t="str">
        <f>IF(Orders!$K3029&lt;=50,"Low",IF(Orders!$K3029&gt;=200000,"High","Medium"))</f>
        <v>Medium</v>
      </c>
    </row>
    <row r="3030" spans="1:12" x14ac:dyDescent="0.35">
      <c r="A3030" s="11">
        <v>1877</v>
      </c>
      <c r="B3030" s="13" t="s">
        <v>6209</v>
      </c>
      <c r="C3030" s="14">
        <v>43915</v>
      </c>
      <c r="D3030" s="14">
        <v>43919</v>
      </c>
      <c r="E3030" s="13" t="s">
        <v>19</v>
      </c>
      <c r="F3030" s="13" t="s">
        <v>3502</v>
      </c>
      <c r="G3030" s="15" t="str">
        <f>INDEX(Table12[[#This Row],[State]],MATCH(Orders!F3030,Table12[[#This Row],[Customer ID]],0))</f>
        <v>Texas</v>
      </c>
      <c r="H3030" s="13" t="s">
        <v>2347</v>
      </c>
      <c r="I3030" s="15">
        <v>3</v>
      </c>
      <c r="J3030" s="13" t="s">
        <v>36</v>
      </c>
      <c r="K3030" s="16">
        <v>511376</v>
      </c>
      <c r="L3030" s="24" t="str">
        <f>IF(Orders!$K3030&lt;=50,"Low",IF(Orders!$K3030&gt;=200000,"High","Medium"))</f>
        <v>High</v>
      </c>
    </row>
    <row r="3031" spans="1:12" x14ac:dyDescent="0.35">
      <c r="A3031" s="12">
        <v>2387</v>
      </c>
      <c r="B3031" s="17" t="s">
        <v>6208</v>
      </c>
      <c r="C3031" s="18">
        <v>43915</v>
      </c>
      <c r="D3031" s="18">
        <v>43916</v>
      </c>
      <c r="E3031" s="17" t="s">
        <v>38</v>
      </c>
      <c r="F3031" s="17" t="s">
        <v>3827</v>
      </c>
      <c r="G3031" s="19" t="str">
        <f>INDEX(Table12[[#This Row],[State]],MATCH(Orders!F3031,Table12[[#This Row],[Customer ID]],0))</f>
        <v>California</v>
      </c>
      <c r="H3031" s="17" t="s">
        <v>80</v>
      </c>
      <c r="I3031" s="19">
        <v>2</v>
      </c>
      <c r="J3031" s="17" t="s">
        <v>70</v>
      </c>
      <c r="K3031" s="10">
        <v>527984</v>
      </c>
      <c r="L3031" s="25" t="str">
        <f>IF(Orders!$K3031&lt;=50,"Low",IF(Orders!$K3031&gt;=200000,"High","Medium"))</f>
        <v>High</v>
      </c>
    </row>
    <row r="3032" spans="1:12" x14ac:dyDescent="0.35">
      <c r="A3032" s="11">
        <v>2942</v>
      </c>
      <c r="B3032" s="13" t="s">
        <v>6207</v>
      </c>
      <c r="C3032" s="14">
        <v>43915</v>
      </c>
      <c r="D3032" s="14">
        <v>43921</v>
      </c>
      <c r="E3032" s="13" t="s">
        <v>19</v>
      </c>
      <c r="F3032" s="13" t="s">
        <v>4080</v>
      </c>
      <c r="G3032" s="15" t="str">
        <f>INDEX(Table12[[#This Row],[State]],MATCH(Orders!F3032,Table12[[#This Row],[Customer ID]],0))</f>
        <v>Wisconsin</v>
      </c>
      <c r="H3032" s="13" t="s">
        <v>4167</v>
      </c>
      <c r="I3032" s="15">
        <v>7</v>
      </c>
      <c r="J3032" s="13" t="s">
        <v>36</v>
      </c>
      <c r="K3032" s="16">
        <v>1568.56</v>
      </c>
      <c r="L3032" s="24" t="str">
        <f>IF(Orders!$K3032&lt;=50,"Low",IF(Orders!$K3032&gt;=200000,"High","Medium"))</f>
        <v>Medium</v>
      </c>
    </row>
    <row r="3033" spans="1:12" x14ac:dyDescent="0.35">
      <c r="A3033" s="12">
        <v>3391</v>
      </c>
      <c r="B3033" s="17" t="s">
        <v>6210</v>
      </c>
      <c r="C3033" s="18">
        <v>43915</v>
      </c>
      <c r="D3033" s="18">
        <v>43920</v>
      </c>
      <c r="E3033" s="17" t="s">
        <v>94</v>
      </c>
      <c r="F3033" s="17" t="s">
        <v>5731</v>
      </c>
      <c r="G3033" s="19" t="str">
        <f>INDEX(Table12[[#This Row],[State]],MATCH(Orders!F3033,Table12[[#This Row],[Customer ID]],0))</f>
        <v>Texas</v>
      </c>
      <c r="H3033" s="17" t="s">
        <v>6211</v>
      </c>
      <c r="I3033" s="19">
        <v>2</v>
      </c>
      <c r="J3033" s="17" t="s">
        <v>70</v>
      </c>
      <c r="K3033" s="10">
        <v>89848</v>
      </c>
      <c r="L3033" s="25" t="str">
        <f>IF(Orders!$K3033&lt;=50,"Low",IF(Orders!$K3033&gt;=200000,"High","Medium"))</f>
        <v>Medium</v>
      </c>
    </row>
    <row r="3034" spans="1:12" x14ac:dyDescent="0.35">
      <c r="A3034" s="11">
        <v>5608</v>
      </c>
      <c r="B3034" s="13" t="s">
        <v>6213</v>
      </c>
      <c r="C3034" s="14">
        <v>43915</v>
      </c>
      <c r="D3034" s="14">
        <v>43921</v>
      </c>
      <c r="E3034" s="13" t="s">
        <v>19</v>
      </c>
      <c r="F3034" s="13" t="s">
        <v>1805</v>
      </c>
      <c r="G3034" s="15" t="str">
        <f>INDEX(Table12[[#This Row],[State]],MATCH(Orders!F3034,Table12[[#This Row],[Customer ID]],0))</f>
        <v>New York</v>
      </c>
      <c r="H3034" s="13" t="s">
        <v>2831</v>
      </c>
      <c r="I3034" s="15">
        <v>5</v>
      </c>
      <c r="J3034" s="13" t="s">
        <v>70</v>
      </c>
      <c r="K3034" s="16">
        <v>123.05</v>
      </c>
      <c r="L3034" s="24" t="str">
        <f>IF(Orders!$K3034&lt;=50,"Low",IF(Orders!$K3034&gt;=200000,"High","Medium"))</f>
        <v>Medium</v>
      </c>
    </row>
    <row r="3035" spans="1:12" x14ac:dyDescent="0.35">
      <c r="A3035" s="12">
        <v>4932</v>
      </c>
      <c r="B3035" s="17" t="s">
        <v>6214</v>
      </c>
      <c r="C3035" s="18">
        <v>43915</v>
      </c>
      <c r="D3035" s="18">
        <v>43920</v>
      </c>
      <c r="E3035" s="17" t="s">
        <v>19</v>
      </c>
      <c r="F3035" s="17" t="s">
        <v>1469</v>
      </c>
      <c r="G3035" s="19" t="str">
        <f>INDEX(Table12[[#This Row],[State]],MATCH(Orders!F3035,Table12[[#This Row],[Customer ID]],0))</f>
        <v>Washington</v>
      </c>
      <c r="H3035" s="17" t="s">
        <v>4509</v>
      </c>
      <c r="I3035" s="19">
        <v>2</v>
      </c>
      <c r="J3035" s="17" t="s">
        <v>36</v>
      </c>
      <c r="K3035" s="10">
        <v>102.1</v>
      </c>
      <c r="L3035" s="25" t="str">
        <f>IF(Orders!$K3035&lt;=50,"Low",IF(Orders!$K3035&gt;=200000,"High","Medium"))</f>
        <v>Medium</v>
      </c>
    </row>
    <row r="3036" spans="1:12" x14ac:dyDescent="0.35">
      <c r="A3036" s="11">
        <v>2384</v>
      </c>
      <c r="B3036" s="13" t="s">
        <v>6208</v>
      </c>
      <c r="C3036" s="14">
        <v>43915</v>
      </c>
      <c r="D3036" s="14">
        <v>43916</v>
      </c>
      <c r="E3036" s="13" t="s">
        <v>38</v>
      </c>
      <c r="F3036" s="13" t="s">
        <v>3827</v>
      </c>
      <c r="G3036" s="15" t="str">
        <f>INDEX(Table12[[#This Row],[State]],MATCH(Orders!F3036,Table12[[#This Row],[Customer ID]],0))</f>
        <v>California</v>
      </c>
      <c r="H3036" s="13" t="s">
        <v>5914</v>
      </c>
      <c r="I3036" s="15">
        <v>9</v>
      </c>
      <c r="J3036" s="13" t="s">
        <v>70</v>
      </c>
      <c r="K3036" s="16">
        <v>117.02</v>
      </c>
      <c r="L3036" s="24" t="str">
        <f>IF(Orders!$K3036&lt;=50,"Low",IF(Orders!$K3036&gt;=200000,"High","Medium"))</f>
        <v>Medium</v>
      </c>
    </row>
    <row r="3037" spans="1:12" x14ac:dyDescent="0.35">
      <c r="A3037" s="12">
        <v>5638</v>
      </c>
      <c r="B3037" s="17" t="s">
        <v>6215</v>
      </c>
      <c r="C3037" s="18">
        <v>43916</v>
      </c>
      <c r="D3037" s="18">
        <v>43923</v>
      </c>
      <c r="E3037" s="17" t="s">
        <v>19</v>
      </c>
      <c r="F3037" s="17" t="s">
        <v>6216</v>
      </c>
      <c r="G3037" s="19" t="str">
        <f>INDEX(Table12[[#This Row],[State]],MATCH(Orders!F3037,Table12[[#This Row],[Customer ID]],0))</f>
        <v>Michigan</v>
      </c>
      <c r="H3037" s="17" t="s">
        <v>6219</v>
      </c>
      <c r="I3037" s="19">
        <v>3</v>
      </c>
      <c r="J3037" s="17" t="s">
        <v>36</v>
      </c>
      <c r="K3037" s="10">
        <v>105.84</v>
      </c>
      <c r="L3037" s="25" t="str">
        <f>IF(Orders!$K3037&lt;=50,"Low",IF(Orders!$K3037&gt;=200000,"High","Medium"))</f>
        <v>Medium</v>
      </c>
    </row>
    <row r="3038" spans="1:12" x14ac:dyDescent="0.35">
      <c r="A3038" s="11">
        <v>7176</v>
      </c>
      <c r="B3038" s="13" t="s">
        <v>6221</v>
      </c>
      <c r="C3038" s="14">
        <v>43916</v>
      </c>
      <c r="D3038" s="14">
        <v>43920</v>
      </c>
      <c r="E3038" s="13" t="s">
        <v>19</v>
      </c>
      <c r="F3038" s="13" t="s">
        <v>1738</v>
      </c>
      <c r="G3038" s="15" t="str">
        <f>INDEX(Table12[[#This Row],[State]],MATCH(Orders!F3038,Table12[[#This Row],[Customer ID]],0))</f>
        <v>Texas</v>
      </c>
      <c r="H3038" s="13" t="s">
        <v>678</v>
      </c>
      <c r="I3038" s="15">
        <v>8</v>
      </c>
      <c r="J3038" s="13" t="s">
        <v>36</v>
      </c>
      <c r="K3038" s="16">
        <v>114168</v>
      </c>
      <c r="L3038" s="24" t="str">
        <f>IF(Orders!$K3038&lt;=50,"Low",IF(Orders!$K3038&gt;=200000,"High","Medium"))</f>
        <v>Medium</v>
      </c>
    </row>
    <row r="3039" spans="1:12" x14ac:dyDescent="0.35">
      <c r="A3039" s="12">
        <v>7175</v>
      </c>
      <c r="B3039" s="17" t="s">
        <v>6221</v>
      </c>
      <c r="C3039" s="18">
        <v>43916</v>
      </c>
      <c r="D3039" s="18">
        <v>43920</v>
      </c>
      <c r="E3039" s="17" t="s">
        <v>19</v>
      </c>
      <c r="F3039" s="17" t="s">
        <v>1738</v>
      </c>
      <c r="G3039" s="19" t="str">
        <f>INDEX(Table12[[#This Row],[State]],MATCH(Orders!F3039,Table12[[#This Row],[Customer ID]],0))</f>
        <v>Texas</v>
      </c>
      <c r="H3039" s="17" t="s">
        <v>1936</v>
      </c>
      <c r="I3039" s="19">
        <v>3</v>
      </c>
      <c r="J3039" s="17" t="s">
        <v>31</v>
      </c>
      <c r="K3039" s="10">
        <v>116352</v>
      </c>
      <c r="L3039" s="25" t="str">
        <f>IF(Orders!$K3039&lt;=50,"Low",IF(Orders!$K3039&gt;=200000,"High","Medium"))</f>
        <v>Medium</v>
      </c>
    </row>
    <row r="3040" spans="1:12" x14ac:dyDescent="0.35">
      <c r="A3040" s="11">
        <v>1862</v>
      </c>
      <c r="B3040" s="13" t="s">
        <v>6222</v>
      </c>
      <c r="C3040" s="14">
        <v>43916</v>
      </c>
      <c r="D3040" s="14">
        <v>43917</v>
      </c>
      <c r="E3040" s="13" t="s">
        <v>38</v>
      </c>
      <c r="F3040" s="13" t="s">
        <v>5345</v>
      </c>
      <c r="G3040" s="15" t="str">
        <f>INDEX(Table12[[#This Row],[State]],MATCH(Orders!F3040,Table12[[#This Row],[Customer ID]],0))</f>
        <v>New York</v>
      </c>
      <c r="H3040" s="13" t="s">
        <v>3499</v>
      </c>
      <c r="I3040" s="15">
        <v>4</v>
      </c>
      <c r="J3040" s="13" t="s">
        <v>70</v>
      </c>
      <c r="K3040" s="16">
        <v>167.96</v>
      </c>
      <c r="L3040" s="24" t="str">
        <f>IF(Orders!$K3040&lt;=50,"Low",IF(Orders!$K3040&gt;=200000,"High","Medium"))</f>
        <v>Medium</v>
      </c>
    </row>
    <row r="3041" spans="1:12" x14ac:dyDescent="0.35">
      <c r="A3041" s="12">
        <v>7173</v>
      </c>
      <c r="B3041" s="17" t="s">
        <v>6221</v>
      </c>
      <c r="C3041" s="18">
        <v>43916</v>
      </c>
      <c r="D3041" s="18">
        <v>43920</v>
      </c>
      <c r="E3041" s="17" t="s">
        <v>19</v>
      </c>
      <c r="F3041" s="17" t="s">
        <v>1738</v>
      </c>
      <c r="G3041" s="19" t="str">
        <f>INDEX(Table12[[#This Row],[State]],MATCH(Orders!F3041,Table12[[#This Row],[Customer ID]],0))</f>
        <v>Texas</v>
      </c>
      <c r="H3041" s="17" t="s">
        <v>3470</v>
      </c>
      <c r="I3041" s="19">
        <v>5</v>
      </c>
      <c r="J3041" s="17" t="s">
        <v>36</v>
      </c>
      <c r="K3041" s="10">
        <v>168.96</v>
      </c>
      <c r="L3041" s="25" t="str">
        <f>IF(Orders!$K3041&lt;=50,"Low",IF(Orders!$K3041&gt;=200000,"High","Medium"))</f>
        <v>Medium</v>
      </c>
    </row>
    <row r="3042" spans="1:12" x14ac:dyDescent="0.35">
      <c r="A3042" s="11">
        <v>1861</v>
      </c>
      <c r="B3042" s="13" t="s">
        <v>6222</v>
      </c>
      <c r="C3042" s="14">
        <v>43916</v>
      </c>
      <c r="D3042" s="14">
        <v>43917</v>
      </c>
      <c r="E3042" s="13" t="s">
        <v>38</v>
      </c>
      <c r="F3042" s="13" t="s">
        <v>5345</v>
      </c>
      <c r="G3042" s="15" t="str">
        <f>INDEX(Table12[[#This Row],[State]],MATCH(Orders!F3042,Table12[[#This Row],[Customer ID]],0))</f>
        <v>New York</v>
      </c>
      <c r="H3042" s="13" t="s">
        <v>4096</v>
      </c>
      <c r="I3042" s="15">
        <v>2</v>
      </c>
      <c r="J3042" s="13" t="s">
        <v>70</v>
      </c>
      <c r="K3042" s="16">
        <v>280568</v>
      </c>
      <c r="L3042" s="24" t="str">
        <f>IF(Orders!$K3042&lt;=50,"Low",IF(Orders!$K3042&gt;=200000,"High","Medium"))</f>
        <v>High</v>
      </c>
    </row>
    <row r="3043" spans="1:12" x14ac:dyDescent="0.35">
      <c r="A3043" s="12">
        <v>7174</v>
      </c>
      <c r="B3043" s="17" t="s">
        <v>6221</v>
      </c>
      <c r="C3043" s="18">
        <v>43916</v>
      </c>
      <c r="D3043" s="18">
        <v>43920</v>
      </c>
      <c r="E3043" s="17" t="s">
        <v>19</v>
      </c>
      <c r="F3043" s="17" t="s">
        <v>1738</v>
      </c>
      <c r="G3043" s="19" t="str">
        <f>INDEX(Table12[[#This Row],[State]],MATCH(Orders!F3043,Table12[[#This Row],[Customer ID]],0))</f>
        <v>Texas</v>
      </c>
      <c r="H3043" s="17" t="s">
        <v>6223</v>
      </c>
      <c r="I3043" s="19">
        <v>5</v>
      </c>
      <c r="J3043" s="17" t="s">
        <v>31</v>
      </c>
      <c r="K3043" s="10">
        <v>2412.96</v>
      </c>
      <c r="L3043" s="25" t="str">
        <f>IF(Orders!$K3043&lt;=50,"Low",IF(Orders!$K3043&gt;=200000,"High","Medium"))</f>
        <v>Medium</v>
      </c>
    </row>
    <row r="3044" spans="1:12" x14ac:dyDescent="0.35">
      <c r="A3044" s="11">
        <v>4239</v>
      </c>
      <c r="B3044" s="13" t="s">
        <v>6225</v>
      </c>
      <c r="C3044" s="14">
        <v>43916</v>
      </c>
      <c r="D3044" s="14">
        <v>43918</v>
      </c>
      <c r="E3044" s="13" t="s">
        <v>38</v>
      </c>
      <c r="F3044" s="13" t="s">
        <v>4495</v>
      </c>
      <c r="G3044" s="15" t="str">
        <f>INDEX(Table12[[#This Row],[State]],MATCH(Orders!F3044,Table12[[#This Row],[Customer ID]],0))</f>
        <v>Washington</v>
      </c>
      <c r="H3044" s="13" t="s">
        <v>6226</v>
      </c>
      <c r="I3044" s="15">
        <v>1</v>
      </c>
      <c r="J3044" s="13" t="s">
        <v>31</v>
      </c>
      <c r="K3044" s="16">
        <v>103.83</v>
      </c>
      <c r="L3044" s="24" t="str">
        <f>IF(Orders!$K3044&lt;=50,"Low",IF(Orders!$K3044&gt;=200000,"High","Medium"))</f>
        <v>Medium</v>
      </c>
    </row>
    <row r="3045" spans="1:12" x14ac:dyDescent="0.35">
      <c r="A3045" s="12">
        <v>6131</v>
      </c>
      <c r="B3045" s="17" t="s">
        <v>6228</v>
      </c>
      <c r="C3045" s="18">
        <v>43916</v>
      </c>
      <c r="D3045" s="18">
        <v>43923</v>
      </c>
      <c r="E3045" s="17" t="s">
        <v>19</v>
      </c>
      <c r="F3045" s="17" t="s">
        <v>6229</v>
      </c>
      <c r="G3045" s="19" t="str">
        <f>INDEX(Table12[[#This Row],[State]],MATCH(Orders!F3045,Table12[[#This Row],[Customer ID]],0))</f>
        <v>Virginia</v>
      </c>
      <c r="H3045" s="17" t="s">
        <v>6231</v>
      </c>
      <c r="I3045" s="19">
        <v>2</v>
      </c>
      <c r="J3045" s="17" t="s">
        <v>70</v>
      </c>
      <c r="K3045" s="10">
        <v>106.76</v>
      </c>
      <c r="L3045" s="25" t="str">
        <f>IF(Orders!$K3045&lt;=50,"Low",IF(Orders!$K3045&gt;=200000,"High","Medium"))</f>
        <v>Medium</v>
      </c>
    </row>
    <row r="3046" spans="1:12" x14ac:dyDescent="0.35">
      <c r="A3046" s="11">
        <v>6130</v>
      </c>
      <c r="B3046" s="13" t="s">
        <v>6228</v>
      </c>
      <c r="C3046" s="14">
        <v>43916</v>
      </c>
      <c r="D3046" s="14">
        <v>43923</v>
      </c>
      <c r="E3046" s="13" t="s">
        <v>19</v>
      </c>
      <c r="F3046" s="13" t="s">
        <v>6229</v>
      </c>
      <c r="G3046" s="15" t="str">
        <f>INDEX(Table12[[#This Row],[State]],MATCH(Orders!F3046,Table12[[#This Row],[Customer ID]],0))</f>
        <v>Virginia</v>
      </c>
      <c r="H3046" s="13" t="s">
        <v>3291</v>
      </c>
      <c r="I3046" s="15">
        <v>3</v>
      </c>
      <c r="J3046" s="13" t="s">
        <v>36</v>
      </c>
      <c r="K3046" s="16">
        <v>120.25</v>
      </c>
      <c r="L3046" s="24" t="str">
        <f>IF(Orders!$K3046&lt;=50,"Low",IF(Orders!$K3046&gt;=200000,"High","Medium"))</f>
        <v>Medium</v>
      </c>
    </row>
    <row r="3047" spans="1:12" x14ac:dyDescent="0.35">
      <c r="A3047" s="12">
        <v>7177</v>
      </c>
      <c r="B3047" s="17" t="s">
        <v>6221</v>
      </c>
      <c r="C3047" s="18">
        <v>43916</v>
      </c>
      <c r="D3047" s="18">
        <v>43920</v>
      </c>
      <c r="E3047" s="17" t="s">
        <v>19</v>
      </c>
      <c r="F3047" s="17" t="s">
        <v>1738</v>
      </c>
      <c r="G3047" s="19" t="str">
        <f>INDEX(Table12[[#This Row],[State]],MATCH(Orders!F3047,Table12[[#This Row],[Customer ID]],0))</f>
        <v>Texas</v>
      </c>
      <c r="H3047" s="17" t="s">
        <v>6139</v>
      </c>
      <c r="I3047" s="19">
        <v>3</v>
      </c>
      <c r="J3047" s="17" t="s">
        <v>70</v>
      </c>
      <c r="K3047" s="10">
        <v>133232</v>
      </c>
      <c r="L3047" s="25" t="str">
        <f>IF(Orders!$K3047&lt;=50,"Low",IF(Orders!$K3047&gt;=200000,"High","Medium"))</f>
        <v>Medium</v>
      </c>
    </row>
    <row r="3048" spans="1:12" x14ac:dyDescent="0.35">
      <c r="A3048" s="11">
        <v>8487</v>
      </c>
      <c r="B3048" s="13" t="s">
        <v>6232</v>
      </c>
      <c r="C3048" s="14">
        <v>43917</v>
      </c>
      <c r="D3048" s="14">
        <v>43921</v>
      </c>
      <c r="E3048" s="13" t="s">
        <v>19</v>
      </c>
      <c r="F3048" s="13" t="s">
        <v>6233</v>
      </c>
      <c r="G3048" s="15" t="str">
        <f>INDEX(Table12[[#This Row],[State]],MATCH(Orders!F3048,Table12[[#This Row],[Customer ID]],0))</f>
        <v>California</v>
      </c>
      <c r="H3048" s="13" t="s">
        <v>6235</v>
      </c>
      <c r="I3048" s="15">
        <v>2</v>
      </c>
      <c r="J3048" s="13" t="s">
        <v>36</v>
      </c>
      <c r="K3048" s="16">
        <v>121.96</v>
      </c>
      <c r="L3048" s="24" t="str">
        <f>IF(Orders!$K3048&lt;=50,"Low",IF(Orders!$K3048&gt;=200000,"High","Medium"))</f>
        <v>Medium</v>
      </c>
    </row>
    <row r="3049" spans="1:12" x14ac:dyDescent="0.35">
      <c r="A3049" s="12">
        <v>9758</v>
      </c>
      <c r="B3049" s="17" t="s">
        <v>6237</v>
      </c>
      <c r="C3049" s="18">
        <v>43917</v>
      </c>
      <c r="D3049" s="18">
        <v>43919</v>
      </c>
      <c r="E3049" s="17" t="s">
        <v>94</v>
      </c>
      <c r="F3049" s="17" t="s">
        <v>715</v>
      </c>
      <c r="G3049" s="19" t="str">
        <f>INDEX(Table12[[#This Row],[State]],MATCH(Orders!F3049,Table12[[#This Row],[Customer ID]],0))</f>
        <v>Virginia</v>
      </c>
      <c r="H3049" s="17" t="s">
        <v>6238</v>
      </c>
      <c r="I3049" s="19">
        <v>5</v>
      </c>
      <c r="J3049" s="17" t="s">
        <v>36</v>
      </c>
      <c r="K3049" s="10">
        <v>227.1</v>
      </c>
      <c r="L3049" s="25" t="str">
        <f>IF(Orders!$K3049&lt;=50,"Low",IF(Orders!$K3049&gt;=200000,"High","Medium"))</f>
        <v>Medium</v>
      </c>
    </row>
    <row r="3050" spans="1:12" x14ac:dyDescent="0.35">
      <c r="A3050" s="11">
        <v>9791</v>
      </c>
      <c r="B3050" s="13" t="s">
        <v>6240</v>
      </c>
      <c r="C3050" s="14">
        <v>43917</v>
      </c>
      <c r="D3050" s="14">
        <v>43922</v>
      </c>
      <c r="E3050" s="13" t="s">
        <v>19</v>
      </c>
      <c r="F3050" s="13" t="s">
        <v>903</v>
      </c>
      <c r="G3050" s="15" t="str">
        <f>INDEX(Table12[[#This Row],[State]],MATCH(Orders!F3050,Table12[[#This Row],[Customer ID]],0))</f>
        <v>Texas</v>
      </c>
      <c r="H3050" s="13" t="s">
        <v>5694</v>
      </c>
      <c r="I3050" s="15">
        <v>2</v>
      </c>
      <c r="J3050" s="13" t="s">
        <v>36</v>
      </c>
      <c r="K3050" s="16">
        <v>233246</v>
      </c>
      <c r="L3050" s="24" t="str">
        <f>IF(Orders!$K3050&lt;=50,"Low",IF(Orders!$K3050&gt;=200000,"High","Medium"))</f>
        <v>High</v>
      </c>
    </row>
    <row r="3051" spans="1:12" x14ac:dyDescent="0.35">
      <c r="A3051" s="12">
        <v>9757</v>
      </c>
      <c r="B3051" s="17" t="s">
        <v>6237</v>
      </c>
      <c r="C3051" s="18">
        <v>43917</v>
      </c>
      <c r="D3051" s="18">
        <v>43919</v>
      </c>
      <c r="E3051" s="17" t="s">
        <v>94</v>
      </c>
      <c r="F3051" s="17" t="s">
        <v>715</v>
      </c>
      <c r="G3051" s="19" t="str">
        <f>INDEX(Table12[[#This Row],[State]],MATCH(Orders!F3051,Table12[[#This Row],[Customer ID]],0))</f>
        <v>Virginia</v>
      </c>
      <c r="H3051" s="17" t="s">
        <v>3450</v>
      </c>
      <c r="I3051" s="19">
        <v>2</v>
      </c>
      <c r="J3051" s="17" t="s">
        <v>36</v>
      </c>
      <c r="K3051" s="10">
        <v>332.1</v>
      </c>
      <c r="L3051" s="25" t="str">
        <f>IF(Orders!$K3051&lt;=50,"Low",IF(Orders!$K3051&gt;=200000,"High","Medium"))</f>
        <v>Medium</v>
      </c>
    </row>
    <row r="3052" spans="1:12" x14ac:dyDescent="0.35">
      <c r="A3052" s="11">
        <v>9756</v>
      </c>
      <c r="B3052" s="13" t="s">
        <v>6237</v>
      </c>
      <c r="C3052" s="14">
        <v>43917</v>
      </c>
      <c r="D3052" s="14">
        <v>43919</v>
      </c>
      <c r="E3052" s="13" t="s">
        <v>94</v>
      </c>
      <c r="F3052" s="13" t="s">
        <v>715</v>
      </c>
      <c r="G3052" s="15" t="str">
        <f>INDEX(Table12[[#This Row],[State]],MATCH(Orders!F3052,Table12[[#This Row],[Customer ID]],0))</f>
        <v>Virginia</v>
      </c>
      <c r="H3052" s="13" t="s">
        <v>4731</v>
      </c>
      <c r="I3052" s="15">
        <v>3</v>
      </c>
      <c r="J3052" s="13" t="s">
        <v>31</v>
      </c>
      <c r="K3052" s="16">
        <v>362.94</v>
      </c>
      <c r="L3052" s="24" t="str">
        <f>IF(Orders!$K3052&lt;=50,"Low",IF(Orders!$K3052&gt;=200000,"High","Medium"))</f>
        <v>Medium</v>
      </c>
    </row>
    <row r="3053" spans="1:12" x14ac:dyDescent="0.35">
      <c r="A3053" s="12">
        <v>9789</v>
      </c>
      <c r="B3053" s="17" t="s">
        <v>6240</v>
      </c>
      <c r="C3053" s="18">
        <v>43917</v>
      </c>
      <c r="D3053" s="18">
        <v>43922</v>
      </c>
      <c r="E3053" s="17" t="s">
        <v>19</v>
      </c>
      <c r="F3053" s="17" t="s">
        <v>903</v>
      </c>
      <c r="G3053" s="19" t="str">
        <f>INDEX(Table12[[#This Row],[State]],MATCH(Orders!F3053,Table12[[#This Row],[Customer ID]],0))</f>
        <v>Texas</v>
      </c>
      <c r="H3053" s="17" t="s">
        <v>4426</v>
      </c>
      <c r="I3053" s="19">
        <v>3</v>
      </c>
      <c r="J3053" s="17" t="s">
        <v>31</v>
      </c>
      <c r="K3053" s="10">
        <v>634558</v>
      </c>
      <c r="L3053" s="25" t="str">
        <f>IF(Orders!$K3053&lt;=50,"Low",IF(Orders!$K3053&gt;=200000,"High","Medium"))</f>
        <v>High</v>
      </c>
    </row>
    <row r="3054" spans="1:12" x14ac:dyDescent="0.35">
      <c r="A3054" s="11">
        <v>9788</v>
      </c>
      <c r="B3054" s="13" t="s">
        <v>6240</v>
      </c>
      <c r="C3054" s="14">
        <v>43917</v>
      </c>
      <c r="D3054" s="14">
        <v>43922</v>
      </c>
      <c r="E3054" s="13" t="s">
        <v>19</v>
      </c>
      <c r="F3054" s="13" t="s">
        <v>903</v>
      </c>
      <c r="G3054" s="15" t="str">
        <f>INDEX(Table12[[#This Row],[State]],MATCH(Orders!F3054,Table12[[#This Row],[Customer ID]],0))</f>
        <v>Texas</v>
      </c>
      <c r="H3054" s="13" t="s">
        <v>2958</v>
      </c>
      <c r="I3054" s="15">
        <v>5</v>
      </c>
      <c r="J3054" s="13" t="s">
        <v>31</v>
      </c>
      <c r="K3054" s="16">
        <v>1058332</v>
      </c>
      <c r="L3054" s="24" t="str">
        <f>IF(Orders!$K3054&lt;=50,"Low",IF(Orders!$K3054&gt;=200000,"High","Medium"))</f>
        <v>High</v>
      </c>
    </row>
    <row r="3055" spans="1:12" x14ac:dyDescent="0.35">
      <c r="A3055" s="12">
        <v>4676</v>
      </c>
      <c r="B3055" s="17" t="s">
        <v>6241</v>
      </c>
      <c r="C3055" s="18">
        <v>43917</v>
      </c>
      <c r="D3055" s="18">
        <v>43919</v>
      </c>
      <c r="E3055" s="17" t="s">
        <v>94</v>
      </c>
      <c r="F3055" s="17" t="s">
        <v>4056</v>
      </c>
      <c r="G3055" s="19" t="str">
        <f>INDEX(Table12[[#This Row],[State]],MATCH(Orders!F3055,Table12[[#This Row],[Customer ID]],0))</f>
        <v>Pennsylvania</v>
      </c>
      <c r="H3055" s="17" t="s">
        <v>3986</v>
      </c>
      <c r="I3055" s="19">
        <v>2</v>
      </c>
      <c r="J3055" s="17" t="s">
        <v>70</v>
      </c>
      <c r="K3055" s="10">
        <v>117008</v>
      </c>
      <c r="L3055" s="25" t="str">
        <f>IF(Orders!$K3055&lt;=50,"Low",IF(Orders!$K3055&gt;=200000,"High","Medium"))</f>
        <v>Medium</v>
      </c>
    </row>
    <row r="3056" spans="1:12" x14ac:dyDescent="0.35">
      <c r="A3056" s="11">
        <v>9754</v>
      </c>
      <c r="B3056" s="13" t="s">
        <v>6237</v>
      </c>
      <c r="C3056" s="14">
        <v>43917</v>
      </c>
      <c r="D3056" s="14">
        <v>43919</v>
      </c>
      <c r="E3056" s="13" t="s">
        <v>94</v>
      </c>
      <c r="F3056" s="13" t="s">
        <v>715</v>
      </c>
      <c r="G3056" s="15" t="str">
        <f>INDEX(Table12[[#This Row],[State]],MATCH(Orders!F3056,Table12[[#This Row],[Customer ID]],0))</f>
        <v>Virginia</v>
      </c>
      <c r="H3056" s="13" t="s">
        <v>6242</v>
      </c>
      <c r="I3056" s="15">
        <v>2</v>
      </c>
      <c r="J3056" s="13" t="s">
        <v>31</v>
      </c>
      <c r="K3056" s="16">
        <v>117.26</v>
      </c>
      <c r="L3056" s="24" t="str">
        <f>IF(Orders!$K3056&lt;=50,"Low",IF(Orders!$K3056&gt;=200000,"High","Medium"))</f>
        <v>Medium</v>
      </c>
    </row>
    <row r="3057" spans="1:12" x14ac:dyDescent="0.35">
      <c r="A3057" s="12">
        <v>9759</v>
      </c>
      <c r="B3057" s="17" t="s">
        <v>6237</v>
      </c>
      <c r="C3057" s="18">
        <v>43917</v>
      </c>
      <c r="D3057" s="18">
        <v>43919</v>
      </c>
      <c r="E3057" s="17" t="s">
        <v>94</v>
      </c>
      <c r="F3057" s="17" t="s">
        <v>715</v>
      </c>
      <c r="G3057" s="19" t="str">
        <f>INDEX(Table12[[#This Row],[State]],MATCH(Orders!F3057,Table12[[#This Row],[Customer ID]],0))</f>
        <v>Virginia</v>
      </c>
      <c r="H3057" s="17" t="s">
        <v>3678</v>
      </c>
      <c r="I3057" s="19">
        <v>4</v>
      </c>
      <c r="J3057" s="17" t="s">
        <v>70</v>
      </c>
      <c r="K3057" s="10">
        <v>121.64</v>
      </c>
      <c r="L3057" s="25" t="str">
        <f>IF(Orders!$K3057&lt;=50,"Low",IF(Orders!$K3057&gt;=200000,"High","Medium"))</f>
        <v>Medium</v>
      </c>
    </row>
    <row r="3058" spans="1:12" x14ac:dyDescent="0.35">
      <c r="A3058" s="11">
        <v>8488</v>
      </c>
      <c r="B3058" s="13" t="s">
        <v>6232</v>
      </c>
      <c r="C3058" s="14">
        <v>43917</v>
      </c>
      <c r="D3058" s="14">
        <v>43921</v>
      </c>
      <c r="E3058" s="13" t="s">
        <v>19</v>
      </c>
      <c r="F3058" s="13" t="s">
        <v>6233</v>
      </c>
      <c r="G3058" s="15" t="str">
        <f>INDEX(Table12[[#This Row],[State]],MATCH(Orders!F3058,Table12[[#This Row],[Customer ID]],0))</f>
        <v>California</v>
      </c>
      <c r="H3058" s="13" t="s">
        <v>6244</v>
      </c>
      <c r="I3058" s="15">
        <v>3</v>
      </c>
      <c r="J3058" s="13" t="s">
        <v>31</v>
      </c>
      <c r="K3058" s="16">
        <v>111.94</v>
      </c>
      <c r="L3058" s="24" t="str">
        <f>IF(Orders!$K3058&lt;=50,"Low",IF(Orders!$K3058&gt;=200000,"High","Medium"))</f>
        <v>Medium</v>
      </c>
    </row>
    <row r="3059" spans="1:12" x14ac:dyDescent="0.35">
      <c r="A3059" s="12">
        <v>9755</v>
      </c>
      <c r="B3059" s="17" t="s">
        <v>6237</v>
      </c>
      <c r="C3059" s="18">
        <v>43917</v>
      </c>
      <c r="D3059" s="18">
        <v>43919</v>
      </c>
      <c r="E3059" s="17" t="s">
        <v>94</v>
      </c>
      <c r="F3059" s="17" t="s">
        <v>715</v>
      </c>
      <c r="G3059" s="19" t="str">
        <f>INDEX(Table12[[#This Row],[State]],MATCH(Orders!F3059,Table12[[#This Row],[Customer ID]],0))</f>
        <v>Virginia</v>
      </c>
      <c r="H3059" s="17" t="s">
        <v>6246</v>
      </c>
      <c r="I3059" s="19">
        <v>2</v>
      </c>
      <c r="J3059" s="17" t="s">
        <v>31</v>
      </c>
      <c r="K3059" s="10">
        <v>146.76</v>
      </c>
      <c r="L3059" s="25" t="str">
        <f>IF(Orders!$K3059&lt;=50,"Low",IF(Orders!$K3059&gt;=200000,"High","Medium"))</f>
        <v>Medium</v>
      </c>
    </row>
    <row r="3060" spans="1:12" x14ac:dyDescent="0.35">
      <c r="A3060" s="11">
        <v>9790</v>
      </c>
      <c r="B3060" s="13" t="s">
        <v>6240</v>
      </c>
      <c r="C3060" s="14">
        <v>43917</v>
      </c>
      <c r="D3060" s="14">
        <v>43922</v>
      </c>
      <c r="E3060" s="13" t="s">
        <v>19</v>
      </c>
      <c r="F3060" s="13" t="s">
        <v>903</v>
      </c>
      <c r="G3060" s="15" t="str">
        <f>INDEX(Table12[[#This Row],[State]],MATCH(Orders!F3060,Table12[[#This Row],[Customer ID]],0))</f>
        <v>Texas</v>
      </c>
      <c r="H3060" s="13" t="s">
        <v>4895</v>
      </c>
      <c r="I3060" s="15">
        <v>1</v>
      </c>
      <c r="J3060" s="13" t="s">
        <v>36</v>
      </c>
      <c r="K3060" s="16">
        <v>139992</v>
      </c>
      <c r="L3060" s="24" t="str">
        <f>IF(Orders!$K3060&lt;=50,"Low",IF(Orders!$K3060&gt;=200000,"High","Medium"))</f>
        <v>Medium</v>
      </c>
    </row>
    <row r="3061" spans="1:12" x14ac:dyDescent="0.35">
      <c r="A3061" s="12">
        <v>8486</v>
      </c>
      <c r="B3061" s="17" t="s">
        <v>6232</v>
      </c>
      <c r="C3061" s="18">
        <v>43917</v>
      </c>
      <c r="D3061" s="18">
        <v>43921</v>
      </c>
      <c r="E3061" s="17" t="s">
        <v>19</v>
      </c>
      <c r="F3061" s="17" t="s">
        <v>6233</v>
      </c>
      <c r="G3061" s="19" t="str">
        <f>INDEX(Table12[[#This Row],[State]],MATCH(Orders!F3061,Table12[[#This Row],[Customer ID]],0))</f>
        <v>California</v>
      </c>
      <c r="H3061" s="17" t="s">
        <v>4548</v>
      </c>
      <c r="I3061" s="19">
        <v>2</v>
      </c>
      <c r="J3061" s="17" t="s">
        <v>70</v>
      </c>
      <c r="K3061" s="10">
        <v>130.68</v>
      </c>
      <c r="L3061" s="25" t="str">
        <f>IF(Orders!$K3061&lt;=50,"Low",IF(Orders!$K3061&gt;=200000,"High","Medium"))</f>
        <v>Medium</v>
      </c>
    </row>
    <row r="3062" spans="1:12" x14ac:dyDescent="0.35">
      <c r="A3062" s="11">
        <v>1880</v>
      </c>
      <c r="B3062" s="13" t="s">
        <v>6248</v>
      </c>
      <c r="C3062" s="14">
        <v>43918</v>
      </c>
      <c r="D3062" s="14">
        <v>43923</v>
      </c>
      <c r="E3062" s="13" t="s">
        <v>19</v>
      </c>
      <c r="F3062" s="13" t="s">
        <v>422</v>
      </c>
      <c r="G3062" s="15" t="str">
        <f>INDEX(Table12[[#This Row],[State]],MATCH(Orders!F3062,Table12[[#This Row],[Customer ID]],0))</f>
        <v>Florida</v>
      </c>
      <c r="H3062" s="13" t="s">
        <v>4697</v>
      </c>
      <c r="I3062" s="15">
        <v>9</v>
      </c>
      <c r="J3062" s="13" t="s">
        <v>70</v>
      </c>
      <c r="K3062" s="16">
        <v>105742</v>
      </c>
      <c r="L3062" s="24" t="str">
        <f>IF(Orders!$K3062&lt;=50,"Low",IF(Orders!$K3062&gt;=200000,"High","Medium"))</f>
        <v>Medium</v>
      </c>
    </row>
    <row r="3063" spans="1:12" x14ac:dyDescent="0.35">
      <c r="A3063" s="12">
        <v>5742</v>
      </c>
      <c r="B3063" s="17" t="s">
        <v>6249</v>
      </c>
      <c r="C3063" s="18">
        <v>43918</v>
      </c>
      <c r="D3063" s="18">
        <v>43921</v>
      </c>
      <c r="E3063" s="17" t="s">
        <v>38</v>
      </c>
      <c r="F3063" s="17" t="s">
        <v>2799</v>
      </c>
      <c r="G3063" s="19" t="str">
        <f>INDEX(Table12[[#This Row],[State]],MATCH(Orders!F3063,Table12[[#This Row],[Customer ID]],0))</f>
        <v>California</v>
      </c>
      <c r="H3063" s="17" t="s">
        <v>6250</v>
      </c>
      <c r="I3063" s="19">
        <v>2</v>
      </c>
      <c r="J3063" s="17" t="s">
        <v>31</v>
      </c>
      <c r="K3063" s="10">
        <v>555.72</v>
      </c>
      <c r="L3063" s="25" t="str">
        <f>IF(Orders!$K3063&lt;=50,"Low",IF(Orders!$K3063&gt;=200000,"High","Medium"))</f>
        <v>Medium</v>
      </c>
    </row>
    <row r="3064" spans="1:12" x14ac:dyDescent="0.35">
      <c r="A3064" s="11">
        <v>5745</v>
      </c>
      <c r="B3064" s="13" t="s">
        <v>6249</v>
      </c>
      <c r="C3064" s="14">
        <v>43918</v>
      </c>
      <c r="D3064" s="14">
        <v>43921</v>
      </c>
      <c r="E3064" s="13" t="s">
        <v>38</v>
      </c>
      <c r="F3064" s="13" t="s">
        <v>2799</v>
      </c>
      <c r="G3064" s="15" t="str">
        <f>INDEX(Table12[[#This Row],[State]],MATCH(Orders!F3064,Table12[[#This Row],[Customer ID]],0))</f>
        <v>California</v>
      </c>
      <c r="H3064" s="13" t="s">
        <v>3601</v>
      </c>
      <c r="I3064" s="15">
        <v>7</v>
      </c>
      <c r="J3064" s="13" t="s">
        <v>36</v>
      </c>
      <c r="K3064" s="16">
        <v>830.48</v>
      </c>
      <c r="L3064" s="24" t="str">
        <f>IF(Orders!$K3064&lt;=50,"Low",IF(Orders!$K3064&gt;=200000,"High","Medium"))</f>
        <v>Medium</v>
      </c>
    </row>
    <row r="3065" spans="1:12" x14ac:dyDescent="0.35">
      <c r="A3065" s="12">
        <v>5740</v>
      </c>
      <c r="B3065" s="17" t="s">
        <v>6249</v>
      </c>
      <c r="C3065" s="18">
        <v>43918</v>
      </c>
      <c r="D3065" s="18">
        <v>43921</v>
      </c>
      <c r="E3065" s="17" t="s">
        <v>38</v>
      </c>
      <c r="F3065" s="17" t="s">
        <v>2799</v>
      </c>
      <c r="G3065" s="19" t="str">
        <f>INDEX(Table12[[#This Row],[State]],MATCH(Orders!F3065,Table12[[#This Row],[Customer ID]],0))</f>
        <v>California</v>
      </c>
      <c r="H3065" s="17" t="s">
        <v>2616</v>
      </c>
      <c r="I3065" s="19">
        <v>2</v>
      </c>
      <c r="J3065" s="17" t="s">
        <v>31</v>
      </c>
      <c r="K3065" s="10">
        <v>90.96</v>
      </c>
      <c r="L3065" s="25" t="str">
        <f>IF(Orders!$K3065&lt;=50,"Low",IF(Orders!$K3065&gt;=200000,"High","Medium"))</f>
        <v>Medium</v>
      </c>
    </row>
    <row r="3066" spans="1:12" x14ac:dyDescent="0.35">
      <c r="A3066" s="11">
        <v>5746</v>
      </c>
      <c r="B3066" s="13" t="s">
        <v>6249</v>
      </c>
      <c r="C3066" s="14">
        <v>43918</v>
      </c>
      <c r="D3066" s="14">
        <v>43921</v>
      </c>
      <c r="E3066" s="13" t="s">
        <v>38</v>
      </c>
      <c r="F3066" s="13" t="s">
        <v>2799</v>
      </c>
      <c r="G3066" s="15" t="str">
        <f>INDEX(Table12[[#This Row],[State]],MATCH(Orders!F3066,Table12[[#This Row],[Customer ID]],0))</f>
        <v>California</v>
      </c>
      <c r="H3066" s="13" t="s">
        <v>6252</v>
      </c>
      <c r="I3066" s="15">
        <v>7</v>
      </c>
      <c r="J3066" s="13" t="s">
        <v>36</v>
      </c>
      <c r="K3066" s="16">
        <v>127.56</v>
      </c>
      <c r="L3066" s="24" t="str">
        <f>IF(Orders!$K3066&lt;=50,"Low",IF(Orders!$K3066&gt;=200000,"High","Medium"))</f>
        <v>Medium</v>
      </c>
    </row>
    <row r="3067" spans="1:12" x14ac:dyDescent="0.35">
      <c r="A3067" s="12">
        <v>5743</v>
      </c>
      <c r="B3067" s="17" t="s">
        <v>6249</v>
      </c>
      <c r="C3067" s="18">
        <v>43918</v>
      </c>
      <c r="D3067" s="18">
        <v>43921</v>
      </c>
      <c r="E3067" s="17" t="s">
        <v>38</v>
      </c>
      <c r="F3067" s="17" t="s">
        <v>2799</v>
      </c>
      <c r="G3067" s="19" t="str">
        <f>INDEX(Table12[[#This Row],[State]],MATCH(Orders!F3067,Table12[[#This Row],[Customer ID]],0))</f>
        <v>California</v>
      </c>
      <c r="H3067" s="17" t="s">
        <v>4071</v>
      </c>
      <c r="I3067" s="19">
        <v>4</v>
      </c>
      <c r="J3067" s="17" t="s">
        <v>31</v>
      </c>
      <c r="K3067" s="10">
        <v>139.72</v>
      </c>
      <c r="L3067" s="25" t="str">
        <f>IF(Orders!$K3067&lt;=50,"Low",IF(Orders!$K3067&gt;=200000,"High","Medium"))</f>
        <v>Medium</v>
      </c>
    </row>
    <row r="3068" spans="1:12" x14ac:dyDescent="0.35">
      <c r="A3068" s="11">
        <v>5741</v>
      </c>
      <c r="B3068" s="13" t="s">
        <v>6249</v>
      </c>
      <c r="C3068" s="14">
        <v>43918</v>
      </c>
      <c r="D3068" s="14">
        <v>43921</v>
      </c>
      <c r="E3068" s="13" t="s">
        <v>38</v>
      </c>
      <c r="F3068" s="13" t="s">
        <v>2799</v>
      </c>
      <c r="G3068" s="15" t="str">
        <f>INDEX(Table12[[#This Row],[State]],MATCH(Orders!F3068,Table12[[#This Row],[Customer ID]],0))</f>
        <v>California</v>
      </c>
      <c r="H3068" s="13" t="s">
        <v>6254</v>
      </c>
      <c r="I3068" s="15">
        <v>1</v>
      </c>
      <c r="J3068" s="13" t="s">
        <v>36</v>
      </c>
      <c r="K3068" s="16">
        <v>153.47999999999999</v>
      </c>
      <c r="L3068" s="24" t="str">
        <f>IF(Orders!$K3068&lt;=50,"Low",IF(Orders!$K3068&gt;=200000,"High","Medium"))</f>
        <v>Medium</v>
      </c>
    </row>
    <row r="3069" spans="1:12" x14ac:dyDescent="0.35">
      <c r="A3069" s="12">
        <v>5744</v>
      </c>
      <c r="B3069" s="17" t="s">
        <v>6249</v>
      </c>
      <c r="C3069" s="18">
        <v>43918</v>
      </c>
      <c r="D3069" s="18">
        <v>43921</v>
      </c>
      <c r="E3069" s="17" t="s">
        <v>38</v>
      </c>
      <c r="F3069" s="17" t="s">
        <v>2799</v>
      </c>
      <c r="G3069" s="19" t="str">
        <f>INDEX(Table12[[#This Row],[State]],MATCH(Orders!F3069,Table12[[#This Row],[Customer ID]],0))</f>
        <v>California</v>
      </c>
      <c r="H3069" s="17" t="s">
        <v>5404</v>
      </c>
      <c r="I3069" s="19">
        <v>3</v>
      </c>
      <c r="J3069" s="17" t="s">
        <v>31</v>
      </c>
      <c r="K3069" s="10">
        <v>150.04</v>
      </c>
      <c r="L3069" s="25" t="str">
        <f>IF(Orders!$K3069&lt;=50,"Low",IF(Orders!$K3069&gt;=200000,"High","Medium"))</f>
        <v>Medium</v>
      </c>
    </row>
    <row r="3070" spans="1:12" x14ac:dyDescent="0.35">
      <c r="A3070" s="11">
        <v>5720</v>
      </c>
      <c r="B3070" s="13" t="s">
        <v>6256</v>
      </c>
      <c r="C3070" s="14">
        <v>43919</v>
      </c>
      <c r="D3070" s="14">
        <v>43923</v>
      </c>
      <c r="E3070" s="13" t="s">
        <v>94</v>
      </c>
      <c r="F3070" s="13" t="s">
        <v>2021</v>
      </c>
      <c r="G3070" s="15" t="str">
        <f>INDEX(Table12[[#This Row],[State]],MATCH(Orders!F3070,Table12[[#This Row],[Customer ID]],0))</f>
        <v>Indiana</v>
      </c>
      <c r="H3070" s="13" t="s">
        <v>6257</v>
      </c>
      <c r="I3070" s="15">
        <v>5</v>
      </c>
      <c r="J3070" s="13" t="s">
        <v>31</v>
      </c>
      <c r="K3070" s="16">
        <v>163.4</v>
      </c>
      <c r="L3070" s="24" t="str">
        <f>IF(Orders!$K3070&lt;=50,"Low",IF(Orders!$K3070&gt;=200000,"High","Medium"))</f>
        <v>Medium</v>
      </c>
    </row>
    <row r="3071" spans="1:12" x14ac:dyDescent="0.35">
      <c r="A3071" s="12">
        <v>8665</v>
      </c>
      <c r="B3071" s="17" t="s">
        <v>6259</v>
      </c>
      <c r="C3071" s="18">
        <v>43920</v>
      </c>
      <c r="D3071" s="18">
        <v>43922</v>
      </c>
      <c r="E3071" s="17" t="s">
        <v>94</v>
      </c>
      <c r="F3071" s="17" t="s">
        <v>6260</v>
      </c>
      <c r="G3071" s="19" t="str">
        <f>INDEX(Table12[[#This Row],[State]],MATCH(Orders!F3071,Table12[[#This Row],[Customer ID]],0))</f>
        <v>California</v>
      </c>
      <c r="H3071" s="17" t="s">
        <v>1810</v>
      </c>
      <c r="I3071" s="19">
        <v>5</v>
      </c>
      <c r="J3071" s="17" t="s">
        <v>70</v>
      </c>
      <c r="K3071" s="10">
        <v>121.2</v>
      </c>
      <c r="L3071" s="25" t="str">
        <f>IF(Orders!$K3071&lt;=50,"Low",IF(Orders!$K3071&gt;=200000,"High","Medium"))</f>
        <v>Medium</v>
      </c>
    </row>
    <row r="3072" spans="1:12" x14ac:dyDescent="0.35">
      <c r="A3072" s="11">
        <v>7504</v>
      </c>
      <c r="B3072" s="13" t="s">
        <v>6262</v>
      </c>
      <c r="C3072" s="14">
        <v>43920</v>
      </c>
      <c r="D3072" s="14">
        <v>43920</v>
      </c>
      <c r="E3072" s="13" t="s">
        <v>208</v>
      </c>
      <c r="F3072" s="13" t="s">
        <v>1533</v>
      </c>
      <c r="G3072" s="15" t="str">
        <f>INDEX(Table12[[#This Row],[State]],MATCH(Orders!F3072,Table12[[#This Row],[Customer ID]],0))</f>
        <v>California</v>
      </c>
      <c r="H3072" s="13" t="s">
        <v>3948</v>
      </c>
      <c r="I3072" s="15">
        <v>1</v>
      </c>
      <c r="J3072" s="13" t="s">
        <v>70</v>
      </c>
      <c r="K3072" s="16">
        <v>188792</v>
      </c>
      <c r="L3072" s="24" t="str">
        <f>IF(Orders!$K3072&lt;=50,"Low",IF(Orders!$K3072&gt;=200000,"High","Medium"))</f>
        <v>Medium</v>
      </c>
    </row>
    <row r="3073" spans="1:12" x14ac:dyDescent="0.35">
      <c r="A3073" s="12">
        <v>4543</v>
      </c>
      <c r="B3073" s="17" t="s">
        <v>6263</v>
      </c>
      <c r="C3073" s="18">
        <v>43920</v>
      </c>
      <c r="D3073" s="18">
        <v>43921</v>
      </c>
      <c r="E3073" s="17" t="s">
        <v>38</v>
      </c>
      <c r="F3073" s="17" t="s">
        <v>6264</v>
      </c>
      <c r="G3073" s="19" t="str">
        <f>INDEX(Table12[[#This Row],[State]],MATCH(Orders!F3073,Table12[[#This Row],[Customer ID]],0))</f>
        <v>Oklahoma</v>
      </c>
      <c r="H3073" s="17" t="s">
        <v>6266</v>
      </c>
      <c r="I3073" s="19">
        <v>2</v>
      </c>
      <c r="J3073" s="17" t="s">
        <v>31</v>
      </c>
      <c r="K3073" s="10">
        <v>370.86</v>
      </c>
      <c r="L3073" s="25" t="str">
        <f>IF(Orders!$K3073&lt;=50,"Low",IF(Orders!$K3073&gt;=200000,"High","Medium"))</f>
        <v>Medium</v>
      </c>
    </row>
    <row r="3074" spans="1:12" x14ac:dyDescent="0.35">
      <c r="A3074" s="11">
        <v>7503</v>
      </c>
      <c r="B3074" s="13" t="s">
        <v>6262</v>
      </c>
      <c r="C3074" s="14">
        <v>43920</v>
      </c>
      <c r="D3074" s="14">
        <v>43920</v>
      </c>
      <c r="E3074" s="13" t="s">
        <v>208</v>
      </c>
      <c r="F3074" s="13" t="s">
        <v>1533</v>
      </c>
      <c r="G3074" s="15" t="str">
        <f>INDEX(Table12[[#This Row],[State]],MATCH(Orders!F3074,Table12[[#This Row],[Customer ID]],0))</f>
        <v>California</v>
      </c>
      <c r="H3074" s="13" t="s">
        <v>4300</v>
      </c>
      <c r="I3074" s="15">
        <v>2</v>
      </c>
      <c r="J3074" s="13" t="s">
        <v>36</v>
      </c>
      <c r="K3074" s="16">
        <v>70.08</v>
      </c>
      <c r="L3074" s="24" t="str">
        <f>IF(Orders!$K3074&lt;=50,"Low",IF(Orders!$K3074&gt;=200000,"High","Medium"))</f>
        <v>Medium</v>
      </c>
    </row>
    <row r="3075" spans="1:12" x14ac:dyDescent="0.35">
      <c r="A3075" s="12">
        <v>4689</v>
      </c>
      <c r="B3075" s="17" t="s">
        <v>6268</v>
      </c>
      <c r="C3075" s="18">
        <v>43920</v>
      </c>
      <c r="D3075" s="18">
        <v>43924</v>
      </c>
      <c r="E3075" s="17" t="s">
        <v>19</v>
      </c>
      <c r="F3075" s="17" t="s">
        <v>2878</v>
      </c>
      <c r="G3075" s="19" t="str">
        <f>INDEX(Table12[[#This Row],[State]],MATCH(Orders!F3075,Table12[[#This Row],[Customer ID]],0))</f>
        <v>Pennsylvania</v>
      </c>
      <c r="H3075" s="17" t="s">
        <v>2622</v>
      </c>
      <c r="I3075" s="19">
        <v>5</v>
      </c>
      <c r="J3075" s="17" t="s">
        <v>70</v>
      </c>
      <c r="K3075" s="10">
        <v>115715</v>
      </c>
      <c r="L3075" s="25" t="str">
        <f>IF(Orders!$K3075&lt;=50,"Low",IF(Orders!$K3075&gt;=200000,"High","Medium"))</f>
        <v>Medium</v>
      </c>
    </row>
    <row r="3076" spans="1:12" x14ac:dyDescent="0.35">
      <c r="A3076" s="11">
        <v>5873</v>
      </c>
      <c r="B3076" s="13" t="s">
        <v>6269</v>
      </c>
      <c r="C3076" s="14">
        <v>43920</v>
      </c>
      <c r="D3076" s="14">
        <v>43924</v>
      </c>
      <c r="E3076" s="13" t="s">
        <v>19</v>
      </c>
      <c r="F3076" s="13" t="s">
        <v>1241</v>
      </c>
      <c r="G3076" s="15" t="str">
        <f>INDEX(Table12[[#This Row],[State]],MATCH(Orders!F3076,Table12[[#This Row],[Customer ID]],0))</f>
        <v>Georgia</v>
      </c>
      <c r="H3076" s="13" t="s">
        <v>6270</v>
      </c>
      <c r="I3076" s="15">
        <v>1</v>
      </c>
      <c r="J3076" s="13" t="s">
        <v>70</v>
      </c>
      <c r="K3076" s="16">
        <v>154.76</v>
      </c>
      <c r="L3076" s="24" t="str">
        <f>IF(Orders!$K3076&lt;=50,"Low",IF(Orders!$K3076&gt;=200000,"High","Medium"))</f>
        <v>Medium</v>
      </c>
    </row>
    <row r="3077" spans="1:12" x14ac:dyDescent="0.35">
      <c r="A3077" s="12">
        <v>3089</v>
      </c>
      <c r="B3077" s="17" t="s">
        <v>6272</v>
      </c>
      <c r="C3077" s="18">
        <v>43921</v>
      </c>
      <c r="D3077" s="18">
        <v>43923</v>
      </c>
      <c r="E3077" s="17" t="s">
        <v>94</v>
      </c>
      <c r="F3077" s="17" t="s">
        <v>1319</v>
      </c>
      <c r="G3077" s="19" t="str">
        <f>INDEX(Table12[[#This Row],[State]],MATCH(Orders!F3077,Table12[[#This Row],[Customer ID]],0))</f>
        <v>Kentucky</v>
      </c>
      <c r="H3077" s="17" t="s">
        <v>3378</v>
      </c>
      <c r="I3077" s="19">
        <v>5</v>
      </c>
      <c r="J3077" s="17" t="s">
        <v>36</v>
      </c>
      <c r="K3077" s="10">
        <v>103</v>
      </c>
      <c r="L3077" s="25" t="str">
        <f>IF(Orders!$K3077&lt;=50,"Low",IF(Orders!$K3077&gt;=200000,"High","Medium"))</f>
        <v>Medium</v>
      </c>
    </row>
    <row r="3078" spans="1:12" x14ac:dyDescent="0.35">
      <c r="A3078" s="11">
        <v>2150</v>
      </c>
      <c r="B3078" s="13" t="s">
        <v>6273</v>
      </c>
      <c r="C3078" s="14">
        <v>43921</v>
      </c>
      <c r="D3078" s="14">
        <v>43926</v>
      </c>
      <c r="E3078" s="13" t="s">
        <v>19</v>
      </c>
      <c r="F3078" s="13" t="s">
        <v>2108</v>
      </c>
      <c r="G3078" s="15" t="str">
        <f>INDEX(Table12[[#This Row],[State]],MATCH(Orders!F3078,Table12[[#This Row],[Customer ID]],0))</f>
        <v>New York</v>
      </c>
      <c r="H3078" s="13" t="s">
        <v>6274</v>
      </c>
      <c r="I3078" s="15">
        <v>5</v>
      </c>
      <c r="J3078" s="13" t="s">
        <v>70</v>
      </c>
      <c r="K3078" s="16">
        <v>124.95</v>
      </c>
      <c r="L3078" s="24" t="str">
        <f>IF(Orders!$K3078&lt;=50,"Low",IF(Orders!$K3078&gt;=200000,"High","Medium"))</f>
        <v>Medium</v>
      </c>
    </row>
    <row r="3079" spans="1:12" x14ac:dyDescent="0.35">
      <c r="A3079" s="12">
        <v>469</v>
      </c>
      <c r="B3079" s="17" t="s">
        <v>6276</v>
      </c>
      <c r="C3079" s="18">
        <v>43921</v>
      </c>
      <c r="D3079" s="18">
        <v>43925</v>
      </c>
      <c r="E3079" s="17" t="s">
        <v>19</v>
      </c>
      <c r="F3079" s="17" t="s">
        <v>1226</v>
      </c>
      <c r="G3079" s="19" t="str">
        <f>INDEX(Table12[[#This Row],[State]],MATCH(Orders!F3079,Table12[[#This Row],[Customer ID]],0))</f>
        <v>Texas</v>
      </c>
      <c r="H3079" s="17" t="s">
        <v>6277</v>
      </c>
      <c r="I3079" s="19">
        <v>2</v>
      </c>
      <c r="J3079" s="17" t="s">
        <v>31</v>
      </c>
      <c r="K3079" s="10">
        <v>2423328</v>
      </c>
      <c r="L3079" s="25" t="str">
        <f>IF(Orders!$K3079&lt;=50,"Low",IF(Orders!$K3079&gt;=200000,"High","Medium"))</f>
        <v>High</v>
      </c>
    </row>
    <row r="3080" spans="1:12" x14ac:dyDescent="0.35">
      <c r="A3080" s="11">
        <v>3090</v>
      </c>
      <c r="B3080" s="13" t="s">
        <v>6272</v>
      </c>
      <c r="C3080" s="14">
        <v>43921</v>
      </c>
      <c r="D3080" s="14">
        <v>43923</v>
      </c>
      <c r="E3080" s="13" t="s">
        <v>94</v>
      </c>
      <c r="F3080" s="13" t="s">
        <v>1319</v>
      </c>
      <c r="G3080" s="15" t="str">
        <f>INDEX(Table12[[#This Row],[State]],MATCH(Orders!F3080,Table12[[#This Row],[Customer ID]],0))</f>
        <v>Kentucky</v>
      </c>
      <c r="H3080" s="13" t="s">
        <v>5953</v>
      </c>
      <c r="I3080" s="15">
        <v>7</v>
      </c>
      <c r="J3080" s="13" t="s">
        <v>36</v>
      </c>
      <c r="K3080" s="16">
        <v>706.93</v>
      </c>
      <c r="L3080" s="24" t="str">
        <f>IF(Orders!$K3080&lt;=50,"Low",IF(Orders!$K3080&gt;=200000,"High","Medium"))</f>
        <v>Medium</v>
      </c>
    </row>
    <row r="3081" spans="1:12" x14ac:dyDescent="0.35">
      <c r="A3081" s="12">
        <v>1339</v>
      </c>
      <c r="B3081" s="17" t="s">
        <v>6279</v>
      </c>
      <c r="C3081" s="18">
        <v>43921</v>
      </c>
      <c r="D3081" s="18">
        <v>43923</v>
      </c>
      <c r="E3081" s="17" t="s">
        <v>94</v>
      </c>
      <c r="F3081" s="17" t="s">
        <v>6280</v>
      </c>
      <c r="G3081" s="19" t="str">
        <f>INDEX(Table12[[#This Row],[State]],MATCH(Orders!F3081,Table12[[#This Row],[Customer ID]],0))</f>
        <v>New York</v>
      </c>
      <c r="H3081" s="17" t="s">
        <v>5015</v>
      </c>
      <c r="I3081" s="19">
        <v>3</v>
      </c>
      <c r="J3081" s="17" t="s">
        <v>70</v>
      </c>
      <c r="K3081" s="10">
        <v>720.58</v>
      </c>
      <c r="L3081" s="25" t="str">
        <f>IF(Orders!$K3081&lt;=50,"Low",IF(Orders!$K3081&gt;=200000,"High","Medium"))</f>
        <v>Medium</v>
      </c>
    </row>
    <row r="3082" spans="1:12" x14ac:dyDescent="0.35">
      <c r="A3082" s="11">
        <v>5563</v>
      </c>
      <c r="B3082" s="13" t="s">
        <v>6282</v>
      </c>
      <c r="C3082" s="14">
        <v>43921</v>
      </c>
      <c r="D3082" s="14">
        <v>43923</v>
      </c>
      <c r="E3082" s="13" t="s">
        <v>94</v>
      </c>
      <c r="F3082" s="13" t="s">
        <v>2219</v>
      </c>
      <c r="G3082" s="15" t="str">
        <f>INDEX(Table12[[#This Row],[State]],MATCH(Orders!F3082,Table12[[#This Row],[Customer ID]],0))</f>
        <v>Georgia</v>
      </c>
      <c r="H3082" s="13" t="s">
        <v>3265</v>
      </c>
      <c r="I3082" s="15">
        <v>5</v>
      </c>
      <c r="J3082" s="13" t="s">
        <v>31</v>
      </c>
      <c r="K3082" s="16">
        <v>3013.95</v>
      </c>
      <c r="L3082" s="24" t="str">
        <f>IF(Orders!$K3082&lt;=50,"Low",IF(Orders!$K3082&gt;=200000,"High","Medium"))</f>
        <v>Medium</v>
      </c>
    </row>
    <row r="3083" spans="1:12" x14ac:dyDescent="0.35">
      <c r="A3083" s="12">
        <v>3243</v>
      </c>
      <c r="B3083" s="17" t="s">
        <v>6283</v>
      </c>
      <c r="C3083" s="18">
        <v>43921</v>
      </c>
      <c r="D3083" s="18">
        <v>43926</v>
      </c>
      <c r="E3083" s="17" t="s">
        <v>94</v>
      </c>
      <c r="F3083" s="17" t="s">
        <v>5349</v>
      </c>
      <c r="G3083" s="19" t="str">
        <f>INDEX(Table12[[#This Row],[State]],MATCH(Orders!F3083,Table12[[#This Row],[Customer ID]],0))</f>
        <v>Illinois</v>
      </c>
      <c r="H3083" s="17" t="s">
        <v>6284</v>
      </c>
      <c r="I3083" s="19">
        <v>13</v>
      </c>
      <c r="J3083" s="17" t="s">
        <v>36</v>
      </c>
      <c r="K3083" s="10">
        <v>95468</v>
      </c>
      <c r="L3083" s="25" t="str">
        <f>IF(Orders!$K3083&lt;=50,"Low",IF(Orders!$K3083&gt;=200000,"High","Medium"))</f>
        <v>Medium</v>
      </c>
    </row>
    <row r="3084" spans="1:12" x14ac:dyDescent="0.35">
      <c r="A3084" s="11">
        <v>7536</v>
      </c>
      <c r="B3084" s="13" t="s">
        <v>6286</v>
      </c>
      <c r="C3084" s="14">
        <v>43921</v>
      </c>
      <c r="D3084" s="14">
        <v>43928</v>
      </c>
      <c r="E3084" s="13" t="s">
        <v>19</v>
      </c>
      <c r="F3084" s="13" t="s">
        <v>327</v>
      </c>
      <c r="G3084" s="15" t="str">
        <f>INDEX(Table12[[#This Row],[State]],MATCH(Orders!F3084,Table12[[#This Row],[Customer ID]],0))</f>
        <v>California</v>
      </c>
      <c r="H3084" s="13" t="s">
        <v>5028</v>
      </c>
      <c r="I3084" s="15">
        <v>3</v>
      </c>
      <c r="J3084" s="13" t="s">
        <v>36</v>
      </c>
      <c r="K3084" s="16">
        <v>104.7</v>
      </c>
      <c r="L3084" s="24" t="str">
        <f>IF(Orders!$K3084&lt;=50,"Low",IF(Orders!$K3084&gt;=200000,"High","Medium"))</f>
        <v>Medium</v>
      </c>
    </row>
    <row r="3085" spans="1:12" x14ac:dyDescent="0.35">
      <c r="A3085" s="12">
        <v>5562</v>
      </c>
      <c r="B3085" s="17" t="s">
        <v>6282</v>
      </c>
      <c r="C3085" s="18">
        <v>43921</v>
      </c>
      <c r="D3085" s="18">
        <v>43923</v>
      </c>
      <c r="E3085" s="17" t="s">
        <v>94</v>
      </c>
      <c r="F3085" s="17" t="s">
        <v>2219</v>
      </c>
      <c r="G3085" s="19" t="str">
        <f>INDEX(Table12[[#This Row],[State]],MATCH(Orders!F3085,Table12[[#This Row],[Customer ID]],0))</f>
        <v>Georgia</v>
      </c>
      <c r="H3085" s="17" t="s">
        <v>1130</v>
      </c>
      <c r="I3085" s="19">
        <v>1</v>
      </c>
      <c r="J3085" s="17" t="s">
        <v>36</v>
      </c>
      <c r="K3085" s="10">
        <v>118.54</v>
      </c>
      <c r="L3085" s="25" t="str">
        <f>IF(Orders!$K3085&lt;=50,"Low",IF(Orders!$K3085&gt;=200000,"High","Medium"))</f>
        <v>Medium</v>
      </c>
    </row>
    <row r="3086" spans="1:12" x14ac:dyDescent="0.35">
      <c r="A3086" s="11">
        <v>1338</v>
      </c>
      <c r="B3086" s="13" t="s">
        <v>6279</v>
      </c>
      <c r="C3086" s="14">
        <v>43921</v>
      </c>
      <c r="D3086" s="14">
        <v>43923</v>
      </c>
      <c r="E3086" s="13" t="s">
        <v>94</v>
      </c>
      <c r="F3086" s="13" t="s">
        <v>6280</v>
      </c>
      <c r="G3086" s="15" t="str">
        <f>INDEX(Table12[[#This Row],[State]],MATCH(Orders!F3086,Table12[[#This Row],[Customer ID]],0))</f>
        <v>New York</v>
      </c>
      <c r="H3086" s="13" t="s">
        <v>5976</v>
      </c>
      <c r="I3086" s="15">
        <v>2</v>
      </c>
      <c r="J3086" s="13" t="s">
        <v>31</v>
      </c>
      <c r="K3086" s="16">
        <v>160.78</v>
      </c>
      <c r="L3086" s="24" t="str">
        <f>IF(Orders!$K3086&lt;=50,"Low",IF(Orders!$K3086&gt;=200000,"High","Medium"))</f>
        <v>Medium</v>
      </c>
    </row>
    <row r="3087" spans="1:12" x14ac:dyDescent="0.35">
      <c r="A3087" s="12">
        <v>6562</v>
      </c>
      <c r="B3087" s="17" t="s">
        <v>6287</v>
      </c>
      <c r="C3087" s="18">
        <v>43921</v>
      </c>
      <c r="D3087" s="18">
        <v>43923</v>
      </c>
      <c r="E3087" s="17" t="s">
        <v>38</v>
      </c>
      <c r="F3087" s="17" t="s">
        <v>6288</v>
      </c>
      <c r="G3087" s="19" t="str">
        <f>INDEX(Table12[[#This Row],[State]],MATCH(Orders!F3087,Table12[[#This Row],[Customer ID]],0))</f>
        <v>Texas</v>
      </c>
      <c r="H3087" s="17" t="s">
        <v>6290</v>
      </c>
      <c r="I3087" s="19">
        <v>5</v>
      </c>
      <c r="J3087" s="17" t="s">
        <v>70</v>
      </c>
      <c r="K3087" s="10">
        <v>161.62</v>
      </c>
      <c r="L3087" s="25" t="str">
        <f>IF(Orders!$K3087&lt;=50,"Low",IF(Orders!$K3087&gt;=200000,"High","Medium"))</f>
        <v>Medium</v>
      </c>
    </row>
    <row r="3088" spans="1:12" x14ac:dyDescent="0.35">
      <c r="A3088" s="11">
        <v>5564</v>
      </c>
      <c r="B3088" s="13" t="s">
        <v>6282</v>
      </c>
      <c r="C3088" s="14">
        <v>43921</v>
      </c>
      <c r="D3088" s="14">
        <v>43923</v>
      </c>
      <c r="E3088" s="13" t="s">
        <v>94</v>
      </c>
      <c r="F3088" s="13" t="s">
        <v>2219</v>
      </c>
      <c r="G3088" s="15" t="str">
        <f>INDEX(Table12[[#This Row],[State]],MATCH(Orders!F3088,Table12[[#This Row],[Customer ID]],0))</f>
        <v>Georgia</v>
      </c>
      <c r="H3088" s="13" t="s">
        <v>5089</v>
      </c>
      <c r="I3088" s="15">
        <v>4</v>
      </c>
      <c r="J3088" s="13" t="s">
        <v>31</v>
      </c>
      <c r="K3088" s="16">
        <v>156.12</v>
      </c>
      <c r="L3088" s="24" t="str">
        <f>IF(Orders!$K3088&lt;=50,"Low",IF(Orders!$K3088&gt;=200000,"High","Medium"))</f>
        <v>Medium</v>
      </c>
    </row>
    <row r="3089" spans="1:12" x14ac:dyDescent="0.35">
      <c r="A3089" s="12">
        <v>1340</v>
      </c>
      <c r="B3089" s="17" t="s">
        <v>6279</v>
      </c>
      <c r="C3089" s="18">
        <v>43921</v>
      </c>
      <c r="D3089" s="18">
        <v>43923</v>
      </c>
      <c r="E3089" s="17" t="s">
        <v>94</v>
      </c>
      <c r="F3089" s="17" t="s">
        <v>6280</v>
      </c>
      <c r="G3089" s="19" t="str">
        <f>INDEX(Table12[[#This Row],[State]],MATCH(Orders!F3089,Table12[[#This Row],[Customer ID]],0))</f>
        <v>New York</v>
      </c>
      <c r="H3089" s="17" t="s">
        <v>3510</v>
      </c>
      <c r="I3089" s="19">
        <v>8</v>
      </c>
      <c r="J3089" s="17" t="s">
        <v>31</v>
      </c>
      <c r="K3089" s="10">
        <v>182.04</v>
      </c>
      <c r="L3089" s="25" t="str">
        <f>IF(Orders!$K3089&lt;=50,"Low",IF(Orders!$K3089&gt;=200000,"High","Medium"))</f>
        <v>Medium</v>
      </c>
    </row>
    <row r="3090" spans="1:12" x14ac:dyDescent="0.35">
      <c r="A3090" s="11">
        <v>2402</v>
      </c>
      <c r="B3090" s="13" t="s">
        <v>6292</v>
      </c>
      <c r="C3090" s="14">
        <v>43922</v>
      </c>
      <c r="D3090" s="14">
        <v>43925</v>
      </c>
      <c r="E3090" s="13" t="s">
        <v>94</v>
      </c>
      <c r="F3090" s="13" t="s">
        <v>1841</v>
      </c>
      <c r="G3090" s="15" t="str">
        <f>INDEX(Table12[[#This Row],[State]],MATCH(Orders!F3090,Table12[[#This Row],[Customer ID]],0))</f>
        <v>Missouri</v>
      </c>
      <c r="H3090" s="13" t="s">
        <v>1233</v>
      </c>
      <c r="I3090" s="15">
        <v>6</v>
      </c>
      <c r="J3090" s="13" t="s">
        <v>31</v>
      </c>
      <c r="K3090" s="16">
        <v>111.2</v>
      </c>
      <c r="L3090" s="24" t="str">
        <f>IF(Orders!$K3090&lt;=50,"Low",IF(Orders!$K3090&gt;=200000,"High","Medium"))</f>
        <v>Medium</v>
      </c>
    </row>
    <row r="3091" spans="1:12" x14ac:dyDescent="0.35">
      <c r="A3091" s="12">
        <v>6008</v>
      </c>
      <c r="B3091" s="17" t="s">
        <v>6293</v>
      </c>
      <c r="C3091" s="18">
        <v>43922</v>
      </c>
      <c r="D3091" s="18">
        <v>43924</v>
      </c>
      <c r="E3091" s="17" t="s">
        <v>38</v>
      </c>
      <c r="F3091" s="17" t="s">
        <v>1964</v>
      </c>
      <c r="G3091" s="19" t="str">
        <f>INDEX(Table12[[#This Row],[State]],MATCH(Orders!F3091,Table12[[#This Row],[Customer ID]],0))</f>
        <v>South Carolina</v>
      </c>
      <c r="H3091" s="17" t="s">
        <v>850</v>
      </c>
      <c r="I3091" s="19">
        <v>3</v>
      </c>
      <c r="J3091" s="17" t="s">
        <v>70</v>
      </c>
      <c r="K3091" s="10">
        <v>158.94999999999999</v>
      </c>
      <c r="L3091" s="25" t="str">
        <f>IF(Orders!$K3091&lt;=50,"Low",IF(Orders!$K3091&gt;=200000,"High","Medium"))</f>
        <v>Medium</v>
      </c>
    </row>
    <row r="3092" spans="1:12" x14ac:dyDescent="0.35">
      <c r="A3092" s="11">
        <v>2618</v>
      </c>
      <c r="B3092" s="13" t="s">
        <v>6294</v>
      </c>
      <c r="C3092" s="14">
        <v>43922</v>
      </c>
      <c r="D3092" s="14">
        <v>43926</v>
      </c>
      <c r="E3092" s="13" t="s">
        <v>19</v>
      </c>
      <c r="F3092" s="13" t="s">
        <v>469</v>
      </c>
      <c r="G3092" s="15" t="str">
        <f>INDEX(Table12[[#This Row],[State]],MATCH(Orders!F3092,Table12[[#This Row],[Customer ID]],0))</f>
        <v>California</v>
      </c>
      <c r="H3092" s="13" t="s">
        <v>4835</v>
      </c>
      <c r="I3092" s="15">
        <v>13</v>
      </c>
      <c r="J3092" s="13" t="s">
        <v>31</v>
      </c>
      <c r="K3092" s="16">
        <v>166.68</v>
      </c>
      <c r="L3092" s="24" t="str">
        <f>IF(Orders!$K3092&lt;=50,"Low",IF(Orders!$K3092&gt;=200000,"High","Medium"))</f>
        <v>Medium</v>
      </c>
    </row>
    <row r="3093" spans="1:12" x14ac:dyDescent="0.35">
      <c r="A3093" s="12">
        <v>5491</v>
      </c>
      <c r="B3093" s="17" t="s">
        <v>6295</v>
      </c>
      <c r="C3093" s="18">
        <v>43922</v>
      </c>
      <c r="D3093" s="18">
        <v>43925</v>
      </c>
      <c r="E3093" s="17" t="s">
        <v>94</v>
      </c>
      <c r="F3093" s="17" t="s">
        <v>2976</v>
      </c>
      <c r="G3093" s="19" t="str">
        <f>INDEX(Table12[[#This Row],[State]],MATCH(Orders!F3093,Table12[[#This Row],[Customer ID]],0))</f>
        <v>Florida</v>
      </c>
      <c r="H3093" s="17" t="s">
        <v>4943</v>
      </c>
      <c r="I3093" s="19">
        <v>3</v>
      </c>
      <c r="J3093" s="17" t="s">
        <v>70</v>
      </c>
      <c r="K3093" s="10">
        <v>234352</v>
      </c>
      <c r="L3093" s="25" t="str">
        <f>IF(Orders!$K3093&lt;=50,"Low",IF(Orders!$K3093&gt;=200000,"High","Medium"))</f>
        <v>High</v>
      </c>
    </row>
    <row r="3094" spans="1:12" x14ac:dyDescent="0.35">
      <c r="A3094" s="11">
        <v>4218</v>
      </c>
      <c r="B3094" s="13" t="s">
        <v>6296</v>
      </c>
      <c r="C3094" s="14">
        <v>43922</v>
      </c>
      <c r="D3094" s="14">
        <v>43924</v>
      </c>
      <c r="E3094" s="13" t="s">
        <v>38</v>
      </c>
      <c r="F3094" s="13" t="s">
        <v>5275</v>
      </c>
      <c r="G3094" s="15" t="str">
        <f>INDEX(Table12[[#This Row],[State]],MATCH(Orders!F3094,Table12[[#This Row],[Customer ID]],0))</f>
        <v>California</v>
      </c>
      <c r="H3094" s="13" t="s">
        <v>3818</v>
      </c>
      <c r="I3094" s="15">
        <v>8</v>
      </c>
      <c r="J3094" s="13" t="s">
        <v>36</v>
      </c>
      <c r="K3094" s="16">
        <v>527664</v>
      </c>
      <c r="L3094" s="24" t="str">
        <f>IF(Orders!$K3094&lt;=50,"Low",IF(Orders!$K3094&gt;=200000,"High","Medium"))</f>
        <v>High</v>
      </c>
    </row>
    <row r="3095" spans="1:12" x14ac:dyDescent="0.35">
      <c r="A3095" s="12">
        <v>4219</v>
      </c>
      <c r="B3095" s="17" t="s">
        <v>6296</v>
      </c>
      <c r="C3095" s="18">
        <v>43922</v>
      </c>
      <c r="D3095" s="18">
        <v>43924</v>
      </c>
      <c r="E3095" s="17" t="s">
        <v>38</v>
      </c>
      <c r="F3095" s="17" t="s">
        <v>5275</v>
      </c>
      <c r="G3095" s="19" t="str">
        <f>INDEX(Table12[[#This Row],[State]],MATCH(Orders!F3095,Table12[[#This Row],[Customer ID]],0))</f>
        <v>California</v>
      </c>
      <c r="H3095" s="17" t="s">
        <v>5203</v>
      </c>
      <c r="I3095" s="19">
        <v>2</v>
      </c>
      <c r="J3095" s="17" t="s">
        <v>36</v>
      </c>
      <c r="K3095" s="10">
        <v>4823984</v>
      </c>
      <c r="L3095" s="25" t="str">
        <f>IF(Orders!$K3095&lt;=50,"Low",IF(Orders!$K3095&gt;=200000,"High","Medium"))</f>
        <v>High</v>
      </c>
    </row>
    <row r="3096" spans="1:12" x14ac:dyDescent="0.35">
      <c r="A3096" s="11">
        <v>5489</v>
      </c>
      <c r="B3096" s="13" t="s">
        <v>6295</v>
      </c>
      <c r="C3096" s="14">
        <v>43922</v>
      </c>
      <c r="D3096" s="14">
        <v>43925</v>
      </c>
      <c r="E3096" s="13" t="s">
        <v>94</v>
      </c>
      <c r="F3096" s="13" t="s">
        <v>2976</v>
      </c>
      <c r="G3096" s="15" t="str">
        <f>INDEX(Table12[[#This Row],[State]],MATCH(Orders!F3096,Table12[[#This Row],[Customer ID]],0))</f>
        <v>Florida</v>
      </c>
      <c r="H3096" s="13" t="s">
        <v>3195</v>
      </c>
      <c r="I3096" s="15">
        <v>3</v>
      </c>
      <c r="J3096" s="13" t="s">
        <v>70</v>
      </c>
      <c r="K3096" s="16">
        <v>116264</v>
      </c>
      <c r="L3096" s="24" t="str">
        <f>IF(Orders!$K3096&lt;=50,"Low",IF(Orders!$K3096&gt;=200000,"High","Medium"))</f>
        <v>Medium</v>
      </c>
    </row>
    <row r="3097" spans="1:12" x14ac:dyDescent="0.35">
      <c r="A3097" s="12">
        <v>5488</v>
      </c>
      <c r="B3097" s="17" t="s">
        <v>6295</v>
      </c>
      <c r="C3097" s="18">
        <v>43922</v>
      </c>
      <c r="D3097" s="18">
        <v>43925</v>
      </c>
      <c r="E3097" s="17" t="s">
        <v>94</v>
      </c>
      <c r="F3097" s="17" t="s">
        <v>2976</v>
      </c>
      <c r="G3097" s="19" t="str">
        <f>INDEX(Table12[[#This Row],[State]],MATCH(Orders!F3097,Table12[[#This Row],[Customer ID]],0))</f>
        <v>Florida</v>
      </c>
      <c r="H3097" s="17" t="s">
        <v>552</v>
      </c>
      <c r="I3097" s="19">
        <v>3</v>
      </c>
      <c r="J3097" s="17" t="s">
        <v>70</v>
      </c>
      <c r="K3097" s="10">
        <v>111976</v>
      </c>
      <c r="L3097" s="25" t="str">
        <f>IF(Orders!$K3097&lt;=50,"Low",IF(Orders!$K3097&gt;=200000,"High","Medium"))</f>
        <v>Medium</v>
      </c>
    </row>
    <row r="3098" spans="1:12" x14ac:dyDescent="0.35">
      <c r="A3098" s="11">
        <v>2617</v>
      </c>
      <c r="B3098" s="13" t="s">
        <v>6294</v>
      </c>
      <c r="C3098" s="14">
        <v>43922</v>
      </c>
      <c r="D3098" s="14">
        <v>43926</v>
      </c>
      <c r="E3098" s="13" t="s">
        <v>19</v>
      </c>
      <c r="F3098" s="13" t="s">
        <v>469</v>
      </c>
      <c r="G3098" s="15" t="str">
        <f>INDEX(Table12[[#This Row],[State]],MATCH(Orders!F3098,Table12[[#This Row],[Customer ID]],0))</f>
        <v>California</v>
      </c>
      <c r="H3098" s="13" t="s">
        <v>3336</v>
      </c>
      <c r="I3098" s="15">
        <v>2</v>
      </c>
      <c r="J3098" s="13" t="s">
        <v>70</v>
      </c>
      <c r="K3098" s="16">
        <v>105.78</v>
      </c>
      <c r="L3098" s="24" t="str">
        <f>IF(Orders!$K3098&lt;=50,"Low",IF(Orders!$K3098&gt;=200000,"High","Medium"))</f>
        <v>Medium</v>
      </c>
    </row>
    <row r="3099" spans="1:12" x14ac:dyDescent="0.35">
      <c r="A3099" s="12">
        <v>4329</v>
      </c>
      <c r="B3099" s="17" t="s">
        <v>6297</v>
      </c>
      <c r="C3099" s="18">
        <v>43922</v>
      </c>
      <c r="D3099" s="18">
        <v>43928</v>
      </c>
      <c r="E3099" s="17" t="s">
        <v>19</v>
      </c>
      <c r="F3099" s="17" t="s">
        <v>3502</v>
      </c>
      <c r="G3099" s="19" t="str">
        <f>INDEX(Table12[[#This Row],[State]],MATCH(Orders!F3099,Table12[[#This Row],[Customer ID]],0))</f>
        <v>New York</v>
      </c>
      <c r="H3099" s="17" t="s">
        <v>570</v>
      </c>
      <c r="I3099" s="19">
        <v>9</v>
      </c>
      <c r="J3099" s="17" t="s">
        <v>36</v>
      </c>
      <c r="K3099" s="10">
        <v>117.93</v>
      </c>
      <c r="L3099" s="25" t="str">
        <f>IF(Orders!$K3099&lt;=50,"Low",IF(Orders!$K3099&gt;=200000,"High","Medium"))</f>
        <v>Medium</v>
      </c>
    </row>
    <row r="3100" spans="1:12" x14ac:dyDescent="0.35">
      <c r="A3100" s="11">
        <v>2403</v>
      </c>
      <c r="B3100" s="13" t="s">
        <v>6292</v>
      </c>
      <c r="C3100" s="14">
        <v>43922</v>
      </c>
      <c r="D3100" s="14">
        <v>43925</v>
      </c>
      <c r="E3100" s="13" t="s">
        <v>94</v>
      </c>
      <c r="F3100" s="13" t="s">
        <v>1841</v>
      </c>
      <c r="G3100" s="15" t="str">
        <f>INDEX(Table12[[#This Row],[State]],MATCH(Orders!F3100,Table12[[#This Row],[Customer ID]],0))</f>
        <v>Missouri</v>
      </c>
      <c r="H3100" s="13" t="s">
        <v>5021</v>
      </c>
      <c r="I3100" s="15">
        <v>5</v>
      </c>
      <c r="J3100" s="13" t="s">
        <v>36</v>
      </c>
      <c r="K3100" s="16">
        <v>118.4</v>
      </c>
      <c r="L3100" s="24" t="str">
        <f>IF(Orders!$K3100&lt;=50,"Low",IF(Orders!$K3100&gt;=200000,"High","Medium"))</f>
        <v>Medium</v>
      </c>
    </row>
    <row r="3101" spans="1:12" x14ac:dyDescent="0.35">
      <c r="A3101" s="12">
        <v>5490</v>
      </c>
      <c r="B3101" s="17" t="s">
        <v>6295</v>
      </c>
      <c r="C3101" s="18">
        <v>43922</v>
      </c>
      <c r="D3101" s="18">
        <v>43925</v>
      </c>
      <c r="E3101" s="17" t="s">
        <v>94</v>
      </c>
      <c r="F3101" s="17" t="s">
        <v>2976</v>
      </c>
      <c r="G3101" s="19" t="str">
        <f>INDEX(Table12[[#This Row],[State]],MATCH(Orders!F3101,Table12[[#This Row],[Customer ID]],0))</f>
        <v>Florida</v>
      </c>
      <c r="H3101" s="17" t="s">
        <v>2053</v>
      </c>
      <c r="I3101" s="19">
        <v>3</v>
      </c>
      <c r="J3101" s="17" t="s">
        <v>31</v>
      </c>
      <c r="K3101" s="10">
        <v>148808</v>
      </c>
      <c r="L3101" s="25" t="str">
        <f>IF(Orders!$K3101&lt;=50,"Low",IF(Orders!$K3101&gt;=200000,"High","Medium"))</f>
        <v>Medium</v>
      </c>
    </row>
    <row r="3102" spans="1:12" x14ac:dyDescent="0.35">
      <c r="A3102" s="11">
        <v>3050</v>
      </c>
      <c r="B3102" s="13" t="s">
        <v>6298</v>
      </c>
      <c r="C3102" s="14">
        <v>43923</v>
      </c>
      <c r="D3102" s="14">
        <v>43925</v>
      </c>
      <c r="E3102" s="13" t="s">
        <v>38</v>
      </c>
      <c r="F3102" s="13" t="s">
        <v>3589</v>
      </c>
      <c r="G3102" s="15" t="str">
        <f>INDEX(Table12[[#This Row],[State]],MATCH(Orders!F3102,Table12[[#This Row],[Customer ID]],0))</f>
        <v>Georgia</v>
      </c>
      <c r="H3102" s="13" t="s">
        <v>4655</v>
      </c>
      <c r="I3102" s="15">
        <v>4</v>
      </c>
      <c r="J3102" s="13" t="s">
        <v>70</v>
      </c>
      <c r="K3102" s="16">
        <v>404</v>
      </c>
      <c r="L3102" s="24" t="str">
        <f>IF(Orders!$K3102&lt;=50,"Low",IF(Orders!$K3102&gt;=200000,"High","Medium"))</f>
        <v>Medium</v>
      </c>
    </row>
    <row r="3103" spans="1:12" x14ac:dyDescent="0.35">
      <c r="A3103" s="12">
        <v>3049</v>
      </c>
      <c r="B3103" s="17" t="s">
        <v>6298</v>
      </c>
      <c r="C3103" s="18">
        <v>43923</v>
      </c>
      <c r="D3103" s="18">
        <v>43925</v>
      </c>
      <c r="E3103" s="17" t="s">
        <v>38</v>
      </c>
      <c r="F3103" s="17" t="s">
        <v>3589</v>
      </c>
      <c r="G3103" s="19" t="str">
        <f>INDEX(Table12[[#This Row],[State]],MATCH(Orders!F3103,Table12[[#This Row],[Customer ID]],0))</f>
        <v>Georgia</v>
      </c>
      <c r="H3103" s="17" t="s">
        <v>1820</v>
      </c>
      <c r="I3103" s="19">
        <v>2</v>
      </c>
      <c r="J3103" s="17" t="s">
        <v>31</v>
      </c>
      <c r="K3103" s="10">
        <v>439.8</v>
      </c>
      <c r="L3103" s="25" t="str">
        <f>IF(Orders!$K3103&lt;=50,"Low",IF(Orders!$K3103&gt;=200000,"High","Medium"))</f>
        <v>Medium</v>
      </c>
    </row>
    <row r="3104" spans="1:12" x14ac:dyDescent="0.35">
      <c r="A3104" s="11">
        <v>9670</v>
      </c>
      <c r="B3104" s="13" t="s">
        <v>6299</v>
      </c>
      <c r="C3104" s="14">
        <v>43923</v>
      </c>
      <c r="D3104" s="14">
        <v>43927</v>
      </c>
      <c r="E3104" s="13" t="s">
        <v>19</v>
      </c>
      <c r="F3104" s="13" t="s">
        <v>1913</v>
      </c>
      <c r="G3104" s="15" t="str">
        <f>INDEX(Table12[[#This Row],[State]],MATCH(Orders!F3104,Table12[[#This Row],[Customer ID]],0))</f>
        <v>Alabama</v>
      </c>
      <c r="H3104" s="13" t="s">
        <v>1818</v>
      </c>
      <c r="I3104" s="15">
        <v>3</v>
      </c>
      <c r="J3104" s="13" t="s">
        <v>31</v>
      </c>
      <c r="K3104" s="16">
        <v>90.94</v>
      </c>
      <c r="L3104" s="24" t="str">
        <f>IF(Orders!$K3104&lt;=50,"Low",IF(Orders!$K3104&gt;=200000,"High","Medium"))</f>
        <v>Medium</v>
      </c>
    </row>
    <row r="3105" spans="1:12" x14ac:dyDescent="0.35">
      <c r="A3105" s="12">
        <v>5642</v>
      </c>
      <c r="B3105" s="17" t="s">
        <v>6300</v>
      </c>
      <c r="C3105" s="18">
        <v>43923</v>
      </c>
      <c r="D3105" s="18">
        <v>43926</v>
      </c>
      <c r="E3105" s="17" t="s">
        <v>38</v>
      </c>
      <c r="F3105" s="17" t="s">
        <v>5161</v>
      </c>
      <c r="G3105" s="19" t="str">
        <f>INDEX(Table12[[#This Row],[State]],MATCH(Orders!F3105,Table12[[#This Row],[Customer ID]],0))</f>
        <v>Connecticut</v>
      </c>
      <c r="H3105" s="17" t="s">
        <v>5443</v>
      </c>
      <c r="I3105" s="19">
        <v>4</v>
      </c>
      <c r="J3105" s="17" t="s">
        <v>70</v>
      </c>
      <c r="K3105" s="10">
        <v>108.12</v>
      </c>
      <c r="L3105" s="25" t="str">
        <f>IF(Orders!$K3105&lt;=50,"Low",IF(Orders!$K3105&gt;=200000,"High","Medium"))</f>
        <v>Medium</v>
      </c>
    </row>
    <row r="3106" spans="1:12" x14ac:dyDescent="0.35">
      <c r="A3106" s="11">
        <v>1337</v>
      </c>
      <c r="B3106" s="13" t="s">
        <v>6302</v>
      </c>
      <c r="C3106" s="14">
        <v>43923</v>
      </c>
      <c r="D3106" s="14">
        <v>43928</v>
      </c>
      <c r="E3106" s="13" t="s">
        <v>19</v>
      </c>
      <c r="F3106" s="13" t="s">
        <v>5322</v>
      </c>
      <c r="G3106" s="15" t="str">
        <f>INDEX(Table12[[#This Row],[State]],MATCH(Orders!F3106,Table12[[#This Row],[Customer ID]],0))</f>
        <v>California</v>
      </c>
      <c r="H3106" s="13" t="s">
        <v>1052</v>
      </c>
      <c r="I3106" s="15">
        <v>3</v>
      </c>
      <c r="J3106" s="13" t="s">
        <v>31</v>
      </c>
      <c r="K3106" s="16">
        <v>147.11000000000001</v>
      </c>
      <c r="L3106" s="24" t="str">
        <f>IF(Orders!$K3106&lt;=50,"Low",IF(Orders!$K3106&gt;=200000,"High","Medium"))</f>
        <v>Medium</v>
      </c>
    </row>
    <row r="3107" spans="1:12" x14ac:dyDescent="0.35">
      <c r="A3107" s="12">
        <v>3725</v>
      </c>
      <c r="B3107" s="17" t="s">
        <v>6303</v>
      </c>
      <c r="C3107" s="18">
        <v>43924</v>
      </c>
      <c r="D3107" s="18">
        <v>43926</v>
      </c>
      <c r="E3107" s="17" t="s">
        <v>38</v>
      </c>
      <c r="F3107" s="17" t="s">
        <v>5603</v>
      </c>
      <c r="G3107" s="19" t="str">
        <f>INDEX(Table12[[#This Row],[State]],MATCH(Orders!F3107,Table12[[#This Row],[Customer ID]],0))</f>
        <v>Illinois</v>
      </c>
      <c r="H3107" s="17" t="s">
        <v>2815</v>
      </c>
      <c r="I3107" s="19">
        <v>3</v>
      </c>
      <c r="J3107" s="17" t="s">
        <v>36</v>
      </c>
      <c r="K3107" s="10">
        <v>80056</v>
      </c>
      <c r="L3107" s="25" t="str">
        <f>IF(Orders!$K3107&lt;=50,"Low",IF(Orders!$K3107&gt;=200000,"High","Medium"))</f>
        <v>Medium</v>
      </c>
    </row>
    <row r="3108" spans="1:12" x14ac:dyDescent="0.35">
      <c r="A3108" s="11">
        <v>953</v>
      </c>
      <c r="B3108" s="13" t="s">
        <v>6304</v>
      </c>
      <c r="C3108" s="14">
        <v>43924</v>
      </c>
      <c r="D3108" s="14">
        <v>43928</v>
      </c>
      <c r="E3108" s="13" t="s">
        <v>19</v>
      </c>
      <c r="F3108" s="13" t="s">
        <v>2932</v>
      </c>
      <c r="G3108" s="15" t="str">
        <f>INDEX(Table12[[#This Row],[State]],MATCH(Orders!F3108,Table12[[#This Row],[Customer ID]],0))</f>
        <v>Pennsylvania</v>
      </c>
      <c r="H3108" s="13" t="s">
        <v>1961</v>
      </c>
      <c r="I3108" s="15">
        <v>4</v>
      </c>
      <c r="J3108" s="13" t="s">
        <v>70</v>
      </c>
      <c r="K3108" s="16">
        <v>112472</v>
      </c>
      <c r="L3108" s="24" t="str">
        <f>IF(Orders!$K3108&lt;=50,"Low",IF(Orders!$K3108&gt;=200000,"High","Medium"))</f>
        <v>Medium</v>
      </c>
    </row>
    <row r="3109" spans="1:12" x14ac:dyDescent="0.35">
      <c r="A3109" s="12">
        <v>6368</v>
      </c>
      <c r="B3109" s="17" t="s">
        <v>6305</v>
      </c>
      <c r="C3109" s="18">
        <v>43925</v>
      </c>
      <c r="D3109" s="18">
        <v>43926</v>
      </c>
      <c r="E3109" s="17" t="s">
        <v>38</v>
      </c>
      <c r="F3109" s="17" t="s">
        <v>5829</v>
      </c>
      <c r="G3109" s="19" t="str">
        <f>INDEX(Table12[[#This Row],[State]],MATCH(Orders!F3109,Table12[[#This Row],[Customer ID]],0))</f>
        <v>New York</v>
      </c>
      <c r="H3109" s="17" t="s">
        <v>3039</v>
      </c>
      <c r="I3109" s="19">
        <v>2</v>
      </c>
      <c r="J3109" s="17" t="s">
        <v>36</v>
      </c>
      <c r="K3109" s="10">
        <v>145.02000000000001</v>
      </c>
      <c r="L3109" s="25" t="str">
        <f>IF(Orders!$K3109&lt;=50,"Low",IF(Orders!$K3109&gt;=200000,"High","Medium"))</f>
        <v>Medium</v>
      </c>
    </row>
    <row r="3110" spans="1:12" x14ac:dyDescent="0.35">
      <c r="A3110" s="11">
        <v>6367</v>
      </c>
      <c r="B3110" s="13" t="s">
        <v>6305</v>
      </c>
      <c r="C3110" s="14">
        <v>43925</v>
      </c>
      <c r="D3110" s="14">
        <v>43926</v>
      </c>
      <c r="E3110" s="13" t="s">
        <v>38</v>
      </c>
      <c r="F3110" s="13" t="s">
        <v>5829</v>
      </c>
      <c r="G3110" s="15" t="str">
        <f>INDEX(Table12[[#This Row],[State]],MATCH(Orders!F3110,Table12[[#This Row],[Customer ID]],0))</f>
        <v>New York</v>
      </c>
      <c r="H3110" s="13" t="s">
        <v>1364</v>
      </c>
      <c r="I3110" s="15">
        <v>1</v>
      </c>
      <c r="J3110" s="13" t="s">
        <v>70</v>
      </c>
      <c r="K3110" s="16">
        <v>254.37</v>
      </c>
      <c r="L3110" s="24" t="str">
        <f>IF(Orders!$K3110&lt;=50,"Low",IF(Orders!$K3110&gt;=200000,"High","Medium"))</f>
        <v>Medium</v>
      </c>
    </row>
    <row r="3111" spans="1:12" x14ac:dyDescent="0.35">
      <c r="A3111" s="12">
        <v>6190</v>
      </c>
      <c r="B3111" s="17" t="s">
        <v>6306</v>
      </c>
      <c r="C3111" s="18">
        <v>43925</v>
      </c>
      <c r="D3111" s="18">
        <v>43929</v>
      </c>
      <c r="E3111" s="17" t="s">
        <v>19</v>
      </c>
      <c r="F3111" s="17" t="s">
        <v>4144</v>
      </c>
      <c r="G3111" s="19" t="str">
        <f>INDEX(Table12[[#This Row],[State]],MATCH(Orders!F3111,Table12[[#This Row],[Customer ID]],0))</f>
        <v>Illinois</v>
      </c>
      <c r="H3111" s="17" t="s">
        <v>2997</v>
      </c>
      <c r="I3111" s="19">
        <v>4</v>
      </c>
      <c r="J3111" s="17" t="s">
        <v>31</v>
      </c>
      <c r="K3111" s="10">
        <v>400.84</v>
      </c>
      <c r="L3111" s="25" t="str">
        <f>IF(Orders!$K3111&lt;=50,"Low",IF(Orders!$K3111&gt;=200000,"High","Medium"))</f>
        <v>Medium</v>
      </c>
    </row>
    <row r="3112" spans="1:12" x14ac:dyDescent="0.35">
      <c r="A3112" s="11">
        <v>6922</v>
      </c>
      <c r="B3112" s="13" t="s">
        <v>6308</v>
      </c>
      <c r="C3112" s="14">
        <v>43925</v>
      </c>
      <c r="D3112" s="14">
        <v>43931</v>
      </c>
      <c r="E3112" s="13" t="s">
        <v>19</v>
      </c>
      <c r="F3112" s="13" t="s">
        <v>4843</v>
      </c>
      <c r="G3112" s="15" t="str">
        <f>INDEX(Table12[[#This Row],[State]],MATCH(Orders!F3112,Table12[[#This Row],[Customer ID]],0))</f>
        <v>New York</v>
      </c>
      <c r="H3112" s="13" t="s">
        <v>5184</v>
      </c>
      <c r="I3112" s="15">
        <v>1</v>
      </c>
      <c r="J3112" s="13" t="s">
        <v>70</v>
      </c>
      <c r="K3112" s="16">
        <v>123.98</v>
      </c>
      <c r="L3112" s="24" t="str">
        <f>IF(Orders!$K3112&lt;=50,"Low",IF(Orders!$K3112&gt;=200000,"High","Medium"))</f>
        <v>Medium</v>
      </c>
    </row>
    <row r="3113" spans="1:12" x14ac:dyDescent="0.35">
      <c r="A3113" s="12">
        <v>9691</v>
      </c>
      <c r="B3113" s="17" t="s">
        <v>6309</v>
      </c>
      <c r="C3113" s="18">
        <v>43925</v>
      </c>
      <c r="D3113" s="18">
        <v>43926</v>
      </c>
      <c r="E3113" s="17" t="s">
        <v>38</v>
      </c>
      <c r="F3113" s="17" t="s">
        <v>3771</v>
      </c>
      <c r="G3113" s="19" t="str">
        <f>INDEX(Table12[[#This Row],[State]],MATCH(Orders!F3113,Table12[[#This Row],[Customer ID]],0))</f>
        <v>New York</v>
      </c>
      <c r="H3113" s="17" t="s">
        <v>2636</v>
      </c>
      <c r="I3113" s="19">
        <v>4</v>
      </c>
      <c r="J3113" s="17" t="s">
        <v>36</v>
      </c>
      <c r="K3113" s="10">
        <v>105.04</v>
      </c>
      <c r="L3113" s="25" t="str">
        <f>IF(Orders!$K3113&lt;=50,"Low",IF(Orders!$K3113&gt;=200000,"High","Medium"))</f>
        <v>Medium</v>
      </c>
    </row>
    <row r="3114" spans="1:12" x14ac:dyDescent="0.35">
      <c r="A3114" s="11">
        <v>6366</v>
      </c>
      <c r="B3114" s="13" t="s">
        <v>6305</v>
      </c>
      <c r="C3114" s="14">
        <v>43925</v>
      </c>
      <c r="D3114" s="14">
        <v>43926</v>
      </c>
      <c r="E3114" s="13" t="s">
        <v>38</v>
      </c>
      <c r="F3114" s="13" t="s">
        <v>5829</v>
      </c>
      <c r="G3114" s="15" t="str">
        <f>INDEX(Table12[[#This Row],[State]],MATCH(Orders!F3114,Table12[[#This Row],[Customer ID]],0))</f>
        <v>New York</v>
      </c>
      <c r="H3114" s="13" t="s">
        <v>6238</v>
      </c>
      <c r="I3114" s="15">
        <v>1</v>
      </c>
      <c r="J3114" s="13" t="s">
        <v>70</v>
      </c>
      <c r="K3114" s="16">
        <v>133.22</v>
      </c>
      <c r="L3114" s="24" t="str">
        <f>IF(Orders!$K3114&lt;=50,"Low",IF(Orders!$K3114&gt;=200000,"High","Medium"))</f>
        <v>Medium</v>
      </c>
    </row>
    <row r="3115" spans="1:12" x14ac:dyDescent="0.35">
      <c r="A3115" s="12">
        <v>8416</v>
      </c>
      <c r="B3115" s="17" t="s">
        <v>6310</v>
      </c>
      <c r="C3115" s="18">
        <v>43927</v>
      </c>
      <c r="D3115" s="18">
        <v>43933</v>
      </c>
      <c r="E3115" s="17" t="s">
        <v>19</v>
      </c>
      <c r="F3115" s="17" t="s">
        <v>3373</v>
      </c>
      <c r="G3115" s="19" t="str">
        <f>INDEX(Table12[[#This Row],[State]],MATCH(Orders!F3115,Table12[[#This Row],[Customer ID]],0))</f>
        <v>Iowa</v>
      </c>
      <c r="H3115" s="17" t="s">
        <v>3394</v>
      </c>
      <c r="I3115" s="19">
        <v>3</v>
      </c>
      <c r="J3115" s="17" t="s">
        <v>36</v>
      </c>
      <c r="K3115" s="10">
        <v>147.32</v>
      </c>
      <c r="L3115" s="25" t="str">
        <f>IF(Orders!$K3115&lt;=50,"Low",IF(Orders!$K3115&gt;=200000,"High","Medium"))</f>
        <v>Medium</v>
      </c>
    </row>
    <row r="3116" spans="1:12" x14ac:dyDescent="0.35">
      <c r="A3116" s="11">
        <v>8738</v>
      </c>
      <c r="B3116" s="13" t="s">
        <v>6311</v>
      </c>
      <c r="C3116" s="14">
        <v>43927</v>
      </c>
      <c r="D3116" s="14">
        <v>43931</v>
      </c>
      <c r="E3116" s="13" t="s">
        <v>19</v>
      </c>
      <c r="F3116" s="13" t="s">
        <v>1608</v>
      </c>
      <c r="G3116" s="15" t="str">
        <f>INDEX(Table12[[#This Row],[State]],MATCH(Orders!F3116,Table12[[#This Row],[Customer ID]],0))</f>
        <v>Tennessee</v>
      </c>
      <c r="H3116" s="13" t="s">
        <v>6068</v>
      </c>
      <c r="I3116" s="15">
        <v>5</v>
      </c>
      <c r="J3116" s="13" t="s">
        <v>31</v>
      </c>
      <c r="K3116" s="16">
        <v>114.1</v>
      </c>
      <c r="L3116" s="24" t="str">
        <f>IF(Orders!$K3116&lt;=50,"Low",IF(Orders!$K3116&gt;=200000,"High","Medium"))</f>
        <v>Medium</v>
      </c>
    </row>
    <row r="3117" spans="1:12" x14ac:dyDescent="0.35">
      <c r="A3117" s="12">
        <v>9444</v>
      </c>
      <c r="B3117" s="17" t="s">
        <v>6312</v>
      </c>
      <c r="C3117" s="18">
        <v>43928</v>
      </c>
      <c r="D3117" s="18">
        <v>43932</v>
      </c>
      <c r="E3117" s="17" t="s">
        <v>19</v>
      </c>
      <c r="F3117" s="17" t="s">
        <v>5789</v>
      </c>
      <c r="G3117" s="19" t="str">
        <f>INDEX(Table12[[#This Row],[State]],MATCH(Orders!F3117,Table12[[#This Row],[Customer ID]],0))</f>
        <v>Florida</v>
      </c>
      <c r="H3117" s="17" t="s">
        <v>6313</v>
      </c>
      <c r="I3117" s="19">
        <v>2</v>
      </c>
      <c r="J3117" s="17" t="s">
        <v>31</v>
      </c>
      <c r="K3117" s="10">
        <v>247184</v>
      </c>
      <c r="L3117" s="25" t="str">
        <f>IF(Orders!$K3117&lt;=50,"Low",IF(Orders!$K3117&gt;=200000,"High","Medium"))</f>
        <v>High</v>
      </c>
    </row>
    <row r="3118" spans="1:12" x14ac:dyDescent="0.35">
      <c r="A3118" s="11">
        <v>232</v>
      </c>
      <c r="B3118" s="13" t="s">
        <v>6315</v>
      </c>
      <c r="C3118" s="14">
        <v>43928</v>
      </c>
      <c r="D3118" s="14">
        <v>43933</v>
      </c>
      <c r="E3118" s="13" t="s">
        <v>19</v>
      </c>
      <c r="F3118" s="13" t="s">
        <v>2024</v>
      </c>
      <c r="G3118" s="15" t="str">
        <f>INDEX(Table12[[#This Row],[State]],MATCH(Orders!F3118,Table12[[#This Row],[Customer ID]],0))</f>
        <v>Florida</v>
      </c>
      <c r="H3118" s="13" t="s">
        <v>6316</v>
      </c>
      <c r="I3118" s="15">
        <v>2</v>
      </c>
      <c r="J3118" s="13" t="s">
        <v>31</v>
      </c>
      <c r="K3118" s="16">
        <v>255.86</v>
      </c>
      <c r="L3118" s="24" t="str">
        <f>IF(Orders!$K3118&lt;=50,"Low",IF(Orders!$K3118&gt;=200000,"High","Medium"))</f>
        <v>Medium</v>
      </c>
    </row>
    <row r="3119" spans="1:12" x14ac:dyDescent="0.35">
      <c r="A3119" s="12">
        <v>235</v>
      </c>
      <c r="B3119" s="17" t="s">
        <v>6315</v>
      </c>
      <c r="C3119" s="18">
        <v>43928</v>
      </c>
      <c r="D3119" s="18">
        <v>43933</v>
      </c>
      <c r="E3119" s="17" t="s">
        <v>19</v>
      </c>
      <c r="F3119" s="17" t="s">
        <v>2024</v>
      </c>
      <c r="G3119" s="19" t="str">
        <f>INDEX(Table12[[#This Row],[State]],MATCH(Orders!F3119,Table12[[#This Row],[Customer ID]],0))</f>
        <v>Florida</v>
      </c>
      <c r="H3119" s="17" t="s">
        <v>242</v>
      </c>
      <c r="I3119" s="19">
        <v>3</v>
      </c>
      <c r="J3119" s="17" t="s">
        <v>31</v>
      </c>
      <c r="K3119" s="10">
        <v>275072</v>
      </c>
      <c r="L3119" s="25" t="str">
        <f>IF(Orders!$K3119&lt;=50,"Low",IF(Orders!$K3119&gt;=200000,"High","Medium"))</f>
        <v>High</v>
      </c>
    </row>
    <row r="3120" spans="1:12" x14ac:dyDescent="0.35">
      <c r="A3120" s="11">
        <v>233</v>
      </c>
      <c r="B3120" s="13" t="s">
        <v>6315</v>
      </c>
      <c r="C3120" s="14">
        <v>43928</v>
      </c>
      <c r="D3120" s="14">
        <v>43933</v>
      </c>
      <c r="E3120" s="13" t="s">
        <v>19</v>
      </c>
      <c r="F3120" s="13" t="s">
        <v>2024</v>
      </c>
      <c r="G3120" s="15" t="str">
        <f>INDEX(Table12[[#This Row],[State]],MATCH(Orders!F3120,Table12[[#This Row],[Customer ID]],0))</f>
        <v>Florida</v>
      </c>
      <c r="H3120" s="13" t="s">
        <v>2570</v>
      </c>
      <c r="I3120" s="15">
        <v>3</v>
      </c>
      <c r="J3120" s="13" t="s">
        <v>70</v>
      </c>
      <c r="K3120" s="16">
        <v>6486145</v>
      </c>
      <c r="L3120" s="24" t="str">
        <f>IF(Orders!$K3120&lt;=50,"Low",IF(Orders!$K3120&gt;=200000,"High","Medium"))</f>
        <v>High</v>
      </c>
    </row>
    <row r="3121" spans="1:12" x14ac:dyDescent="0.35">
      <c r="A3121" s="12">
        <v>236</v>
      </c>
      <c r="B3121" s="17" t="s">
        <v>6315</v>
      </c>
      <c r="C3121" s="18">
        <v>43928</v>
      </c>
      <c r="D3121" s="18">
        <v>43933</v>
      </c>
      <c r="E3121" s="17" t="s">
        <v>19</v>
      </c>
      <c r="F3121" s="17" t="s">
        <v>2024</v>
      </c>
      <c r="G3121" s="19" t="str">
        <f>INDEX(Table12[[#This Row],[State]],MATCH(Orders!F3121,Table12[[#This Row],[Customer ID]],0))</f>
        <v>Florida</v>
      </c>
      <c r="H3121" s="17" t="s">
        <v>1201</v>
      </c>
      <c r="I3121" s="19">
        <v>3</v>
      </c>
      <c r="J3121" s="17" t="s">
        <v>31</v>
      </c>
      <c r="K3121" s="10">
        <v>654976</v>
      </c>
      <c r="L3121" s="25" t="str">
        <f>IF(Orders!$K3121&lt;=50,"Low",IF(Orders!$K3121&gt;=200000,"High","Medium"))</f>
        <v>High</v>
      </c>
    </row>
    <row r="3122" spans="1:12" x14ac:dyDescent="0.35">
      <c r="A3122" s="11">
        <v>234</v>
      </c>
      <c r="B3122" s="13" t="s">
        <v>6315</v>
      </c>
      <c r="C3122" s="14">
        <v>43928</v>
      </c>
      <c r="D3122" s="14">
        <v>43933</v>
      </c>
      <c r="E3122" s="13" t="s">
        <v>19</v>
      </c>
      <c r="F3122" s="13" t="s">
        <v>2024</v>
      </c>
      <c r="G3122" s="15" t="str">
        <f>INDEX(Table12[[#This Row],[State]],MATCH(Orders!F3122,Table12[[#This Row],[Customer ID]],0))</f>
        <v>Florida</v>
      </c>
      <c r="H3122" s="13" t="s">
        <v>6246</v>
      </c>
      <c r="I3122" s="15">
        <v>2</v>
      </c>
      <c r="J3122" s="13" t="s">
        <v>31</v>
      </c>
      <c r="K3122" s="16">
        <v>106328</v>
      </c>
      <c r="L3122" s="24" t="str">
        <f>IF(Orders!$K3122&lt;=50,"Low",IF(Orders!$K3122&gt;=200000,"High","Medium"))</f>
        <v>Medium</v>
      </c>
    </row>
    <row r="3123" spans="1:12" x14ac:dyDescent="0.35">
      <c r="A3123" s="12">
        <v>9443</v>
      </c>
      <c r="B3123" s="17" t="s">
        <v>6312</v>
      </c>
      <c r="C3123" s="18">
        <v>43928</v>
      </c>
      <c r="D3123" s="18">
        <v>43932</v>
      </c>
      <c r="E3123" s="17" t="s">
        <v>19</v>
      </c>
      <c r="F3123" s="17" t="s">
        <v>5789</v>
      </c>
      <c r="G3123" s="19" t="str">
        <f>INDEX(Table12[[#This Row],[State]],MATCH(Orders!F3123,Table12[[#This Row],[Customer ID]],0))</f>
        <v>Florida</v>
      </c>
      <c r="H3123" s="17" t="s">
        <v>1289</v>
      </c>
      <c r="I3123" s="19">
        <v>2</v>
      </c>
      <c r="J3123" s="17" t="s">
        <v>70</v>
      </c>
      <c r="K3123" s="10">
        <v>90256</v>
      </c>
      <c r="L3123" s="25" t="str">
        <f>IF(Orders!$K3123&lt;=50,"Low",IF(Orders!$K3123&gt;=200000,"High","Medium"))</f>
        <v>Medium</v>
      </c>
    </row>
    <row r="3124" spans="1:12" x14ac:dyDescent="0.35">
      <c r="A3124" s="11">
        <v>4652</v>
      </c>
      <c r="B3124" s="13" t="s">
        <v>6318</v>
      </c>
      <c r="C3124" s="14">
        <v>43929</v>
      </c>
      <c r="D3124" s="14">
        <v>43933</v>
      </c>
      <c r="E3124" s="13" t="s">
        <v>19</v>
      </c>
      <c r="F3124" s="13" t="s">
        <v>2902</v>
      </c>
      <c r="G3124" s="15" t="str">
        <f>INDEX(Table12[[#This Row],[State]],MATCH(Orders!F3124,Table12[[#This Row],[Customer ID]],0))</f>
        <v>California</v>
      </c>
      <c r="H3124" s="13" t="s">
        <v>1749</v>
      </c>
      <c r="I3124" s="15">
        <v>4</v>
      </c>
      <c r="J3124" s="13" t="s">
        <v>31</v>
      </c>
      <c r="K3124" s="16">
        <v>235.76</v>
      </c>
      <c r="L3124" s="24" t="str">
        <f>IF(Orders!$K3124&lt;=50,"Low",IF(Orders!$K3124&gt;=200000,"High","Medium"))</f>
        <v>Medium</v>
      </c>
    </row>
    <row r="3125" spans="1:12" x14ac:dyDescent="0.35">
      <c r="A3125" s="12">
        <v>4651</v>
      </c>
      <c r="B3125" s="17" t="s">
        <v>6318</v>
      </c>
      <c r="C3125" s="18">
        <v>43929</v>
      </c>
      <c r="D3125" s="18">
        <v>43933</v>
      </c>
      <c r="E3125" s="17" t="s">
        <v>19</v>
      </c>
      <c r="F3125" s="17" t="s">
        <v>2902</v>
      </c>
      <c r="G3125" s="19" t="str">
        <f>INDEX(Table12[[#This Row],[State]],MATCH(Orders!F3125,Table12[[#This Row],[Customer ID]],0))</f>
        <v>California</v>
      </c>
      <c r="H3125" s="17" t="s">
        <v>4428</v>
      </c>
      <c r="I3125" s="19">
        <v>5</v>
      </c>
      <c r="J3125" s="17" t="s">
        <v>31</v>
      </c>
      <c r="K3125" s="10">
        <v>284.55</v>
      </c>
      <c r="L3125" s="25" t="str">
        <f>IF(Orders!$K3125&lt;=50,"Low",IF(Orders!$K3125&gt;=200000,"High","Medium"))</f>
        <v>Medium</v>
      </c>
    </row>
    <row r="3126" spans="1:12" x14ac:dyDescent="0.35">
      <c r="A3126" s="11">
        <v>5371</v>
      </c>
      <c r="B3126" s="13" t="s">
        <v>6319</v>
      </c>
      <c r="C3126" s="14">
        <v>43929</v>
      </c>
      <c r="D3126" s="14">
        <v>43933</v>
      </c>
      <c r="E3126" s="13" t="s">
        <v>19</v>
      </c>
      <c r="F3126" s="13" t="s">
        <v>4290</v>
      </c>
      <c r="G3126" s="15" t="str">
        <f>INDEX(Table12[[#This Row],[State]],MATCH(Orders!F3126,Table12[[#This Row],[Customer ID]],0))</f>
        <v>Michigan</v>
      </c>
      <c r="H3126" s="13" t="s">
        <v>4824</v>
      </c>
      <c r="I3126" s="15">
        <v>2</v>
      </c>
      <c r="J3126" s="13" t="s">
        <v>31</v>
      </c>
      <c r="K3126" s="16">
        <v>308.95999999999998</v>
      </c>
      <c r="L3126" s="24" t="str">
        <f>IF(Orders!$K3126&lt;=50,"Low",IF(Orders!$K3126&gt;=200000,"High","Medium"))</f>
        <v>Medium</v>
      </c>
    </row>
    <row r="3127" spans="1:12" x14ac:dyDescent="0.35">
      <c r="A3127" s="12">
        <v>5372</v>
      </c>
      <c r="B3127" s="17" t="s">
        <v>6319</v>
      </c>
      <c r="C3127" s="18">
        <v>43929</v>
      </c>
      <c r="D3127" s="18">
        <v>43933</v>
      </c>
      <c r="E3127" s="17" t="s">
        <v>19</v>
      </c>
      <c r="F3127" s="17" t="s">
        <v>4290</v>
      </c>
      <c r="G3127" s="19" t="str">
        <f>INDEX(Table12[[#This Row],[State]],MATCH(Orders!F3127,Table12[[#This Row],[Customer ID]],0))</f>
        <v>Michigan</v>
      </c>
      <c r="H3127" s="17" t="s">
        <v>6321</v>
      </c>
      <c r="I3127" s="19">
        <v>3</v>
      </c>
      <c r="J3127" s="17" t="s">
        <v>31</v>
      </c>
      <c r="K3127" s="10">
        <v>343.9</v>
      </c>
      <c r="L3127" s="25" t="str">
        <f>IF(Orders!$K3127&lt;=50,"Low",IF(Orders!$K3127&gt;=200000,"High","Medium"))</f>
        <v>Medium</v>
      </c>
    </row>
    <row r="3128" spans="1:12" x14ac:dyDescent="0.35">
      <c r="A3128" s="11">
        <v>3987</v>
      </c>
      <c r="B3128" s="13" t="s">
        <v>6323</v>
      </c>
      <c r="C3128" s="14">
        <v>43929</v>
      </c>
      <c r="D3128" s="14">
        <v>43935</v>
      </c>
      <c r="E3128" s="13" t="s">
        <v>19</v>
      </c>
      <c r="F3128" s="13" t="s">
        <v>913</v>
      </c>
      <c r="G3128" s="15" t="str">
        <f>INDEX(Table12[[#This Row],[State]],MATCH(Orders!F3128,Table12[[#This Row],[Customer ID]],0))</f>
        <v>New Jersey</v>
      </c>
      <c r="H3128" s="13" t="s">
        <v>1631</v>
      </c>
      <c r="I3128" s="15">
        <v>4</v>
      </c>
      <c r="J3128" s="13" t="s">
        <v>70</v>
      </c>
      <c r="K3128" s="16">
        <v>2602.56</v>
      </c>
      <c r="L3128" s="24" t="str">
        <f>IF(Orders!$K3128&lt;=50,"Low",IF(Orders!$K3128&gt;=200000,"High","Medium"))</f>
        <v>Medium</v>
      </c>
    </row>
    <row r="3129" spans="1:12" x14ac:dyDescent="0.35">
      <c r="A3129" s="12">
        <v>2849</v>
      </c>
      <c r="B3129" s="17" t="s">
        <v>6324</v>
      </c>
      <c r="C3129" s="18">
        <v>43929</v>
      </c>
      <c r="D3129" s="18">
        <v>43936</v>
      </c>
      <c r="E3129" s="17" t="s">
        <v>19</v>
      </c>
      <c r="F3129" s="17" t="s">
        <v>2709</v>
      </c>
      <c r="G3129" s="19" t="str">
        <f>INDEX(Table12[[#This Row],[State]],MATCH(Orders!F3129,Table12[[#This Row],[Customer ID]],0))</f>
        <v>Georgia</v>
      </c>
      <c r="H3129" s="17" t="s">
        <v>5560</v>
      </c>
      <c r="I3129" s="19">
        <v>3</v>
      </c>
      <c r="J3129" s="17" t="s">
        <v>31</v>
      </c>
      <c r="K3129" s="10">
        <v>2704.97</v>
      </c>
      <c r="L3129" s="25" t="str">
        <f>IF(Orders!$K3129&lt;=50,"Low",IF(Orders!$K3129&gt;=200000,"High","Medium"))</f>
        <v>Medium</v>
      </c>
    </row>
    <row r="3130" spans="1:12" x14ac:dyDescent="0.35">
      <c r="A3130" s="11">
        <v>2848</v>
      </c>
      <c r="B3130" s="13" t="s">
        <v>6324</v>
      </c>
      <c r="C3130" s="14">
        <v>43929</v>
      </c>
      <c r="D3130" s="14">
        <v>43936</v>
      </c>
      <c r="E3130" s="13" t="s">
        <v>19</v>
      </c>
      <c r="F3130" s="13" t="s">
        <v>2709</v>
      </c>
      <c r="G3130" s="15" t="str">
        <f>INDEX(Table12[[#This Row],[State]],MATCH(Orders!F3130,Table12[[#This Row],[Customer ID]],0))</f>
        <v>Georgia</v>
      </c>
      <c r="H3130" s="13" t="s">
        <v>3986</v>
      </c>
      <c r="I3130" s="15">
        <v>6</v>
      </c>
      <c r="J3130" s="13" t="s">
        <v>70</v>
      </c>
      <c r="K3130" s="16">
        <v>126.28</v>
      </c>
      <c r="L3130" s="24" t="str">
        <f>IF(Orders!$K3130&lt;=50,"Low",IF(Orders!$K3130&gt;=200000,"High","Medium"))</f>
        <v>Medium</v>
      </c>
    </row>
    <row r="3131" spans="1:12" x14ac:dyDescent="0.35">
      <c r="A3131" s="12">
        <v>3988</v>
      </c>
      <c r="B3131" s="17" t="s">
        <v>6323</v>
      </c>
      <c r="C3131" s="18">
        <v>43929</v>
      </c>
      <c r="D3131" s="18">
        <v>43935</v>
      </c>
      <c r="E3131" s="17" t="s">
        <v>19</v>
      </c>
      <c r="F3131" s="17" t="s">
        <v>913</v>
      </c>
      <c r="G3131" s="19" t="str">
        <f>INDEX(Table12[[#This Row],[State]],MATCH(Orders!F3131,Table12[[#This Row],[Customer ID]],0))</f>
        <v>New Jersey</v>
      </c>
      <c r="H3131" s="17" t="s">
        <v>6325</v>
      </c>
      <c r="I3131" s="19">
        <v>5</v>
      </c>
      <c r="J3131" s="17" t="s">
        <v>70</v>
      </c>
      <c r="K3131" s="10">
        <v>142.94999999999999</v>
      </c>
      <c r="L3131" s="25" t="str">
        <f>IF(Orders!$K3131&lt;=50,"Low",IF(Orders!$K3131&gt;=200000,"High","Medium"))</f>
        <v>Medium</v>
      </c>
    </row>
    <row r="3132" spans="1:12" x14ac:dyDescent="0.35">
      <c r="A3132" s="11">
        <v>8476</v>
      </c>
      <c r="B3132" s="13" t="s">
        <v>6327</v>
      </c>
      <c r="C3132" s="14">
        <v>43930</v>
      </c>
      <c r="D3132" s="14">
        <v>43935</v>
      </c>
      <c r="E3132" s="13" t="s">
        <v>19</v>
      </c>
      <c r="F3132" s="13" t="s">
        <v>4517</v>
      </c>
      <c r="G3132" s="15" t="str">
        <f>INDEX(Table12[[#This Row],[State]],MATCH(Orders!F3132,Table12[[#This Row],[Customer ID]],0))</f>
        <v>Pennsylvania</v>
      </c>
      <c r="H3132" s="13" t="s">
        <v>229</v>
      </c>
      <c r="I3132" s="15">
        <v>2</v>
      </c>
      <c r="J3132" s="13" t="s">
        <v>31</v>
      </c>
      <c r="K3132" s="16">
        <v>115584</v>
      </c>
      <c r="L3132" s="24" t="str">
        <f>IF(Orders!$K3132&lt;=50,"Low",IF(Orders!$K3132&gt;=200000,"High","Medium"))</f>
        <v>Medium</v>
      </c>
    </row>
    <row r="3133" spans="1:12" x14ac:dyDescent="0.35">
      <c r="A3133" s="12">
        <v>968</v>
      </c>
      <c r="B3133" s="17" t="s">
        <v>6328</v>
      </c>
      <c r="C3133" s="18">
        <v>43930</v>
      </c>
      <c r="D3133" s="18">
        <v>43932</v>
      </c>
      <c r="E3133" s="17" t="s">
        <v>38</v>
      </c>
      <c r="F3133" s="17" t="s">
        <v>6329</v>
      </c>
      <c r="G3133" s="19" t="str">
        <f>INDEX(Table12[[#This Row],[State]],MATCH(Orders!F3133,Table12[[#This Row],[Customer ID]],0))</f>
        <v>New York</v>
      </c>
      <c r="H3133" s="17" t="s">
        <v>6331</v>
      </c>
      <c r="I3133" s="19">
        <v>4</v>
      </c>
      <c r="J3133" s="17" t="s">
        <v>31</v>
      </c>
      <c r="K3133" s="10">
        <v>211.6</v>
      </c>
      <c r="L3133" s="25" t="str">
        <f>IF(Orders!$K3133&lt;=50,"Low",IF(Orders!$K3133&gt;=200000,"High","Medium"))</f>
        <v>Medium</v>
      </c>
    </row>
    <row r="3134" spans="1:12" x14ac:dyDescent="0.35">
      <c r="A3134" s="11">
        <v>1284</v>
      </c>
      <c r="B3134" s="13" t="s">
        <v>6333</v>
      </c>
      <c r="C3134" s="14">
        <v>43930</v>
      </c>
      <c r="D3134" s="14">
        <v>43932</v>
      </c>
      <c r="E3134" s="13" t="s">
        <v>38</v>
      </c>
      <c r="F3134" s="13" t="s">
        <v>5603</v>
      </c>
      <c r="G3134" s="15" t="str">
        <f>INDEX(Table12[[#This Row],[State]],MATCH(Orders!F3134,Table12[[#This Row],[Customer ID]],0))</f>
        <v>Florida</v>
      </c>
      <c r="H3134" s="13" t="s">
        <v>2305</v>
      </c>
      <c r="I3134" s="15">
        <v>3</v>
      </c>
      <c r="J3134" s="13" t="s">
        <v>31</v>
      </c>
      <c r="K3134" s="16">
        <v>266.64</v>
      </c>
      <c r="L3134" s="24" t="str">
        <f>IF(Orders!$K3134&lt;=50,"Low",IF(Orders!$K3134&gt;=200000,"High","Medium"))</f>
        <v>Medium</v>
      </c>
    </row>
    <row r="3135" spans="1:12" x14ac:dyDescent="0.35">
      <c r="A3135" s="12">
        <v>4418</v>
      </c>
      <c r="B3135" s="17" t="s">
        <v>6334</v>
      </c>
      <c r="C3135" s="18">
        <v>43930</v>
      </c>
      <c r="D3135" s="18">
        <v>43933</v>
      </c>
      <c r="E3135" s="17" t="s">
        <v>94</v>
      </c>
      <c r="F3135" s="17" t="s">
        <v>2227</v>
      </c>
      <c r="G3135" s="19" t="str">
        <f>INDEX(Table12[[#This Row],[State]],MATCH(Orders!F3135,Table12[[#This Row],[Customer ID]],0))</f>
        <v>Michigan</v>
      </c>
      <c r="H3135" s="17" t="s">
        <v>6335</v>
      </c>
      <c r="I3135" s="19">
        <v>8</v>
      </c>
      <c r="J3135" s="17" t="s">
        <v>31</v>
      </c>
      <c r="K3135" s="10">
        <v>493.24</v>
      </c>
      <c r="L3135" s="25" t="str">
        <f>IF(Orders!$K3135&lt;=50,"Low",IF(Orders!$K3135&gt;=200000,"High","Medium"))</f>
        <v>Medium</v>
      </c>
    </row>
    <row r="3136" spans="1:12" x14ac:dyDescent="0.35">
      <c r="A3136" s="11">
        <v>970</v>
      </c>
      <c r="B3136" s="13" t="s">
        <v>6328</v>
      </c>
      <c r="C3136" s="14">
        <v>43930</v>
      </c>
      <c r="D3136" s="14">
        <v>43932</v>
      </c>
      <c r="E3136" s="13" t="s">
        <v>38</v>
      </c>
      <c r="F3136" s="13" t="s">
        <v>6329</v>
      </c>
      <c r="G3136" s="15" t="str">
        <f>INDEX(Table12[[#This Row],[State]],MATCH(Orders!F3136,Table12[[#This Row],[Customer ID]],0))</f>
        <v>New York</v>
      </c>
      <c r="H3136" s="13" t="s">
        <v>6337</v>
      </c>
      <c r="I3136" s="15">
        <v>3</v>
      </c>
      <c r="J3136" s="13" t="s">
        <v>31</v>
      </c>
      <c r="K3136" s="16">
        <v>520.80999999999995</v>
      </c>
      <c r="L3136" s="24" t="str">
        <f>IF(Orders!$K3136&lt;=50,"Low",IF(Orders!$K3136&gt;=200000,"High","Medium"))</f>
        <v>Medium</v>
      </c>
    </row>
    <row r="3137" spans="1:12" x14ac:dyDescent="0.35">
      <c r="A3137" s="12">
        <v>1283</v>
      </c>
      <c r="B3137" s="17" t="s">
        <v>6333</v>
      </c>
      <c r="C3137" s="18">
        <v>43930</v>
      </c>
      <c r="D3137" s="18">
        <v>43932</v>
      </c>
      <c r="E3137" s="17" t="s">
        <v>38</v>
      </c>
      <c r="F3137" s="17" t="s">
        <v>5603</v>
      </c>
      <c r="G3137" s="19" t="str">
        <f>INDEX(Table12[[#This Row],[State]],MATCH(Orders!F3137,Table12[[#This Row],[Customer ID]],0))</f>
        <v>Florida</v>
      </c>
      <c r="H3137" s="17" t="s">
        <v>91</v>
      </c>
      <c r="I3137" s="19">
        <v>1</v>
      </c>
      <c r="J3137" s="17" t="s">
        <v>31</v>
      </c>
      <c r="K3137" s="10">
        <v>87.43</v>
      </c>
      <c r="L3137" s="25" t="str">
        <f>IF(Orders!$K3137&lt;=50,"Low",IF(Orders!$K3137&gt;=200000,"High","Medium"))</f>
        <v>Medium</v>
      </c>
    </row>
    <row r="3138" spans="1:12" x14ac:dyDescent="0.35">
      <c r="A3138" s="11">
        <v>965</v>
      </c>
      <c r="B3138" s="13" t="s">
        <v>6328</v>
      </c>
      <c r="C3138" s="14">
        <v>43930</v>
      </c>
      <c r="D3138" s="14">
        <v>43932</v>
      </c>
      <c r="E3138" s="13" t="s">
        <v>38</v>
      </c>
      <c r="F3138" s="13" t="s">
        <v>6329</v>
      </c>
      <c r="G3138" s="15" t="str">
        <f>INDEX(Table12[[#This Row],[State]],MATCH(Orders!F3138,Table12[[#This Row],[Customer ID]],0))</f>
        <v>New York</v>
      </c>
      <c r="H3138" s="13" t="s">
        <v>6339</v>
      </c>
      <c r="I3138" s="15">
        <v>2</v>
      </c>
      <c r="J3138" s="13" t="s">
        <v>31</v>
      </c>
      <c r="K3138" s="16">
        <v>127.82</v>
      </c>
      <c r="L3138" s="24" t="str">
        <f>IF(Orders!$K3138&lt;=50,"Low",IF(Orders!$K3138&gt;=200000,"High","Medium"))</f>
        <v>Medium</v>
      </c>
    </row>
    <row r="3139" spans="1:12" x14ac:dyDescent="0.35">
      <c r="A3139" s="12">
        <v>969</v>
      </c>
      <c r="B3139" s="17" t="s">
        <v>6328</v>
      </c>
      <c r="C3139" s="18">
        <v>43930</v>
      </c>
      <c r="D3139" s="18">
        <v>43932</v>
      </c>
      <c r="E3139" s="17" t="s">
        <v>38</v>
      </c>
      <c r="F3139" s="17" t="s">
        <v>6329</v>
      </c>
      <c r="G3139" s="19" t="str">
        <f>INDEX(Table12[[#This Row],[State]],MATCH(Orders!F3139,Table12[[#This Row],[Customer ID]],0))</f>
        <v>New York</v>
      </c>
      <c r="H3139" s="17" t="s">
        <v>4884</v>
      </c>
      <c r="I3139" s="19">
        <v>3</v>
      </c>
      <c r="J3139" s="17" t="s">
        <v>31</v>
      </c>
      <c r="K3139" s="10">
        <v>96.64</v>
      </c>
      <c r="L3139" s="25" t="str">
        <f>IF(Orders!$K3139&lt;=50,"Low",IF(Orders!$K3139&gt;=200000,"High","Medium"))</f>
        <v>Medium</v>
      </c>
    </row>
    <row r="3140" spans="1:12" x14ac:dyDescent="0.35">
      <c r="A3140" s="11">
        <v>1282</v>
      </c>
      <c r="B3140" s="13" t="s">
        <v>6333</v>
      </c>
      <c r="C3140" s="14">
        <v>43930</v>
      </c>
      <c r="D3140" s="14">
        <v>43932</v>
      </c>
      <c r="E3140" s="13" t="s">
        <v>38</v>
      </c>
      <c r="F3140" s="13" t="s">
        <v>5603</v>
      </c>
      <c r="G3140" s="15" t="str">
        <f>INDEX(Table12[[#This Row],[State]],MATCH(Orders!F3140,Table12[[#This Row],[Customer ID]],0))</f>
        <v>Florida</v>
      </c>
      <c r="H3140" s="13" t="s">
        <v>6341</v>
      </c>
      <c r="I3140" s="15">
        <v>3</v>
      </c>
      <c r="J3140" s="13" t="s">
        <v>31</v>
      </c>
      <c r="K3140" s="16">
        <v>126.12</v>
      </c>
      <c r="L3140" s="24" t="str">
        <f>IF(Orders!$K3140&lt;=50,"Low",IF(Orders!$K3140&gt;=200000,"High","Medium"))</f>
        <v>Medium</v>
      </c>
    </row>
    <row r="3141" spans="1:12" x14ac:dyDescent="0.35">
      <c r="A3141" s="12">
        <v>967</v>
      </c>
      <c r="B3141" s="17" t="s">
        <v>6328</v>
      </c>
      <c r="C3141" s="18">
        <v>43930</v>
      </c>
      <c r="D3141" s="18">
        <v>43932</v>
      </c>
      <c r="E3141" s="17" t="s">
        <v>38</v>
      </c>
      <c r="F3141" s="17" t="s">
        <v>6329</v>
      </c>
      <c r="G3141" s="19" t="str">
        <f>INDEX(Table12[[#This Row],[State]],MATCH(Orders!F3141,Table12[[#This Row],[Customer ID]],0))</f>
        <v>New York</v>
      </c>
      <c r="H3141" s="17" t="s">
        <v>119</v>
      </c>
      <c r="I3141" s="19">
        <v>2</v>
      </c>
      <c r="J3141" s="17" t="s">
        <v>70</v>
      </c>
      <c r="K3141" s="10">
        <v>144.96</v>
      </c>
      <c r="L3141" s="25" t="str">
        <f>IF(Orders!$K3141&lt;=50,"Low",IF(Orders!$K3141&gt;=200000,"High","Medium"))</f>
        <v>Medium</v>
      </c>
    </row>
    <row r="3142" spans="1:12" x14ac:dyDescent="0.35">
      <c r="A3142" s="11">
        <v>966</v>
      </c>
      <c r="B3142" s="13" t="s">
        <v>6328</v>
      </c>
      <c r="C3142" s="14">
        <v>43930</v>
      </c>
      <c r="D3142" s="14">
        <v>43932</v>
      </c>
      <c r="E3142" s="13" t="s">
        <v>38</v>
      </c>
      <c r="F3142" s="13" t="s">
        <v>6329</v>
      </c>
      <c r="G3142" s="15" t="str">
        <f>INDEX(Table12[[#This Row],[State]],MATCH(Orders!F3142,Table12[[#This Row],[Customer ID]],0))</f>
        <v>New York</v>
      </c>
      <c r="H3142" s="13" t="s">
        <v>2897</v>
      </c>
      <c r="I3142" s="15">
        <v>3</v>
      </c>
      <c r="J3142" s="13" t="s">
        <v>31</v>
      </c>
      <c r="K3142" s="16">
        <v>132.97</v>
      </c>
      <c r="L3142" s="24" t="str">
        <f>IF(Orders!$K3142&lt;=50,"Low",IF(Orders!$K3142&gt;=200000,"High","Medium"))</f>
        <v>Medium</v>
      </c>
    </row>
    <row r="3143" spans="1:12" x14ac:dyDescent="0.35">
      <c r="A3143" s="12">
        <v>8475</v>
      </c>
      <c r="B3143" s="17" t="s">
        <v>6327</v>
      </c>
      <c r="C3143" s="18">
        <v>43930</v>
      </c>
      <c r="D3143" s="18">
        <v>43935</v>
      </c>
      <c r="E3143" s="17" t="s">
        <v>19</v>
      </c>
      <c r="F3143" s="17" t="s">
        <v>4517</v>
      </c>
      <c r="G3143" s="19" t="str">
        <f>INDEX(Table12[[#This Row],[State]],MATCH(Orders!F3143,Table12[[#This Row],[Customer ID]],0))</f>
        <v>Pennsylvania</v>
      </c>
      <c r="H3143" s="17" t="s">
        <v>6343</v>
      </c>
      <c r="I3143" s="19">
        <v>4</v>
      </c>
      <c r="J3143" s="17" t="s">
        <v>31</v>
      </c>
      <c r="K3143" s="10">
        <v>160896</v>
      </c>
      <c r="L3143" s="25" t="str">
        <f>IF(Orders!$K3143&lt;=50,"Low",IF(Orders!$K3143&gt;=200000,"High","Medium"))</f>
        <v>Medium</v>
      </c>
    </row>
    <row r="3144" spans="1:12" x14ac:dyDescent="0.35">
      <c r="A3144" s="11">
        <v>6379</v>
      </c>
      <c r="B3144" s="13" t="s">
        <v>6345</v>
      </c>
      <c r="C3144" s="14">
        <v>43931</v>
      </c>
      <c r="D3144" s="14">
        <v>43935</v>
      </c>
      <c r="E3144" s="13" t="s">
        <v>19</v>
      </c>
      <c r="F3144" s="13" t="s">
        <v>1025</v>
      </c>
      <c r="G3144" s="15" t="str">
        <f>INDEX(Table12[[#This Row],[State]],MATCH(Orders!F3144,Table12[[#This Row],[Customer ID]],0))</f>
        <v>Connecticut</v>
      </c>
      <c r="H3144" s="13" t="s">
        <v>3627</v>
      </c>
      <c r="I3144" s="15">
        <v>1</v>
      </c>
      <c r="J3144" s="13" t="s">
        <v>31</v>
      </c>
      <c r="K3144" s="16">
        <v>120.99</v>
      </c>
      <c r="L3144" s="24" t="str">
        <f>IF(Orders!$K3144&lt;=50,"Low",IF(Orders!$K3144&gt;=200000,"High","Medium"))</f>
        <v>Medium</v>
      </c>
    </row>
    <row r="3145" spans="1:12" x14ac:dyDescent="0.35">
      <c r="A3145" s="12">
        <v>3504</v>
      </c>
      <c r="B3145" s="17" t="s">
        <v>6346</v>
      </c>
      <c r="C3145" s="18">
        <v>43931</v>
      </c>
      <c r="D3145" s="18">
        <v>43931</v>
      </c>
      <c r="E3145" s="17" t="s">
        <v>208</v>
      </c>
      <c r="F3145" s="17" t="s">
        <v>6347</v>
      </c>
      <c r="G3145" s="19" t="str">
        <f>INDEX(Table12[[#This Row],[State]],MATCH(Orders!F3145,Table12[[#This Row],[Customer ID]],0))</f>
        <v>Texas</v>
      </c>
      <c r="H3145" s="17" t="s">
        <v>99</v>
      </c>
      <c r="I3145" s="19">
        <v>3</v>
      </c>
      <c r="J3145" s="17" t="s">
        <v>31</v>
      </c>
      <c r="K3145" s="10">
        <v>126736</v>
      </c>
      <c r="L3145" s="25" t="str">
        <f>IF(Orders!$K3145&lt;=50,"Low",IF(Orders!$K3145&gt;=200000,"High","Medium"))</f>
        <v>Medium</v>
      </c>
    </row>
    <row r="3146" spans="1:12" x14ac:dyDescent="0.35">
      <c r="A3146" s="11">
        <v>7424</v>
      </c>
      <c r="B3146" s="13" t="s">
        <v>6349</v>
      </c>
      <c r="C3146" s="14">
        <v>43931</v>
      </c>
      <c r="D3146" s="14">
        <v>43935</v>
      </c>
      <c r="E3146" s="13" t="s">
        <v>19</v>
      </c>
      <c r="F3146" s="13" t="s">
        <v>5283</v>
      </c>
      <c r="G3146" s="15" t="str">
        <f>INDEX(Table12[[#This Row],[State]],MATCH(Orders!F3146,Table12[[#This Row],[Customer ID]],0))</f>
        <v>Pennsylvania</v>
      </c>
      <c r="H3146" s="13" t="s">
        <v>3271</v>
      </c>
      <c r="I3146" s="15">
        <v>4</v>
      </c>
      <c r="J3146" s="13" t="s">
        <v>70</v>
      </c>
      <c r="K3146" s="16">
        <v>240104</v>
      </c>
      <c r="L3146" s="24" t="str">
        <f>IF(Orders!$K3146&lt;=50,"Low",IF(Orders!$K3146&gt;=200000,"High","Medium"))</f>
        <v>High</v>
      </c>
    </row>
    <row r="3147" spans="1:12" x14ac:dyDescent="0.35">
      <c r="A3147" s="12">
        <v>6380</v>
      </c>
      <c r="B3147" s="17" t="s">
        <v>6345</v>
      </c>
      <c r="C3147" s="18">
        <v>43931</v>
      </c>
      <c r="D3147" s="18">
        <v>43935</v>
      </c>
      <c r="E3147" s="17" t="s">
        <v>19</v>
      </c>
      <c r="F3147" s="17" t="s">
        <v>1025</v>
      </c>
      <c r="G3147" s="19" t="str">
        <f>INDEX(Table12[[#This Row],[State]],MATCH(Orders!F3147,Table12[[#This Row],[Customer ID]],0))</f>
        <v>Connecticut</v>
      </c>
      <c r="H3147" s="17" t="s">
        <v>45</v>
      </c>
      <c r="I3147" s="19">
        <v>5</v>
      </c>
      <c r="J3147" s="17" t="s">
        <v>31</v>
      </c>
      <c r="K3147" s="10">
        <v>335.15</v>
      </c>
      <c r="L3147" s="25" t="str">
        <f>IF(Orders!$K3147&lt;=50,"Low",IF(Orders!$K3147&gt;=200000,"High","Medium"))</f>
        <v>Medium</v>
      </c>
    </row>
    <row r="3148" spans="1:12" x14ac:dyDescent="0.35">
      <c r="A3148" s="11">
        <v>859</v>
      </c>
      <c r="B3148" s="13" t="s">
        <v>6350</v>
      </c>
      <c r="C3148" s="14">
        <v>43931</v>
      </c>
      <c r="D3148" s="14">
        <v>43936</v>
      </c>
      <c r="E3148" s="13" t="s">
        <v>19</v>
      </c>
      <c r="F3148" s="13" t="s">
        <v>869</v>
      </c>
      <c r="G3148" s="15" t="str">
        <f>INDEX(Table12[[#This Row],[State]],MATCH(Orders!F3148,Table12[[#This Row],[Customer ID]],0))</f>
        <v>New Jersey</v>
      </c>
      <c r="H3148" s="13" t="s">
        <v>4006</v>
      </c>
      <c r="I3148" s="15">
        <v>1</v>
      </c>
      <c r="J3148" s="13" t="s">
        <v>31</v>
      </c>
      <c r="K3148" s="16">
        <v>96.61</v>
      </c>
      <c r="L3148" s="24" t="str">
        <f>IF(Orders!$K3148&lt;=50,"Low",IF(Orders!$K3148&gt;=200000,"High","Medium"))</f>
        <v>Medium</v>
      </c>
    </row>
    <row r="3149" spans="1:12" x14ac:dyDescent="0.35">
      <c r="A3149" s="12">
        <v>5789</v>
      </c>
      <c r="B3149" s="17" t="s">
        <v>6352</v>
      </c>
      <c r="C3149" s="18">
        <v>43931</v>
      </c>
      <c r="D3149" s="18">
        <v>43935</v>
      </c>
      <c r="E3149" s="17" t="s">
        <v>94</v>
      </c>
      <c r="F3149" s="17" t="s">
        <v>6353</v>
      </c>
      <c r="G3149" s="19" t="str">
        <f>INDEX(Table12[[#This Row],[State]],MATCH(Orders!F3149,Table12[[#This Row],[Customer ID]],0))</f>
        <v>Florida</v>
      </c>
      <c r="H3149" s="17" t="s">
        <v>6252</v>
      </c>
      <c r="I3149" s="19">
        <v>5</v>
      </c>
      <c r="J3149" s="17" t="s">
        <v>31</v>
      </c>
      <c r="K3149" s="10">
        <v>95.32</v>
      </c>
      <c r="L3149" s="25" t="str">
        <f>IF(Orders!$K3149&lt;=50,"Low",IF(Orders!$K3149&gt;=200000,"High","Medium"))</f>
        <v>Medium</v>
      </c>
    </row>
    <row r="3150" spans="1:12" x14ac:dyDescent="0.35">
      <c r="A3150" s="11">
        <v>860</v>
      </c>
      <c r="B3150" s="13" t="s">
        <v>6350</v>
      </c>
      <c r="C3150" s="14">
        <v>43931</v>
      </c>
      <c r="D3150" s="14">
        <v>43936</v>
      </c>
      <c r="E3150" s="13" t="s">
        <v>19</v>
      </c>
      <c r="F3150" s="13" t="s">
        <v>869</v>
      </c>
      <c r="G3150" s="15" t="str">
        <f>INDEX(Table12[[#This Row],[State]],MATCH(Orders!F3150,Table12[[#This Row],[Customer ID]],0))</f>
        <v>New Jersey</v>
      </c>
      <c r="H3150" s="13" t="s">
        <v>2842</v>
      </c>
      <c r="I3150" s="15">
        <v>2</v>
      </c>
      <c r="J3150" s="13" t="s">
        <v>31</v>
      </c>
      <c r="K3150" s="16">
        <v>106.16</v>
      </c>
      <c r="L3150" s="24" t="str">
        <f>IF(Orders!$K3150&lt;=50,"Low",IF(Orders!$K3150&gt;=200000,"High","Medium"))</f>
        <v>Medium</v>
      </c>
    </row>
    <row r="3151" spans="1:12" x14ac:dyDescent="0.35">
      <c r="A3151" s="12">
        <v>5790</v>
      </c>
      <c r="B3151" s="17" t="s">
        <v>6352</v>
      </c>
      <c r="C3151" s="18">
        <v>43931</v>
      </c>
      <c r="D3151" s="18">
        <v>43935</v>
      </c>
      <c r="E3151" s="17" t="s">
        <v>94</v>
      </c>
      <c r="F3151" s="17" t="s">
        <v>6353</v>
      </c>
      <c r="G3151" s="19" t="str">
        <f>INDEX(Table12[[#This Row],[State]],MATCH(Orders!F3151,Table12[[#This Row],[Customer ID]],0))</f>
        <v>Florida</v>
      </c>
      <c r="H3151" s="17" t="s">
        <v>1452</v>
      </c>
      <c r="I3151" s="19">
        <v>3</v>
      </c>
      <c r="J3151" s="17" t="s">
        <v>31</v>
      </c>
      <c r="K3151" s="10">
        <v>97419</v>
      </c>
      <c r="L3151" s="25" t="str">
        <f>IF(Orders!$K3151&lt;=50,"Low",IF(Orders!$K3151&gt;=200000,"High","Medium"))</f>
        <v>Medium</v>
      </c>
    </row>
    <row r="3152" spans="1:12" x14ac:dyDescent="0.35">
      <c r="A3152" s="11">
        <v>3503</v>
      </c>
      <c r="B3152" s="13" t="s">
        <v>6346</v>
      </c>
      <c r="C3152" s="14">
        <v>43931</v>
      </c>
      <c r="D3152" s="14">
        <v>43931</v>
      </c>
      <c r="E3152" s="13" t="s">
        <v>208</v>
      </c>
      <c r="F3152" s="13" t="s">
        <v>6347</v>
      </c>
      <c r="G3152" s="15" t="str">
        <f>INDEX(Table12[[#This Row],[State]],MATCH(Orders!F3152,Table12[[#This Row],[Customer ID]],0))</f>
        <v>Texas</v>
      </c>
      <c r="H3152" s="13" t="s">
        <v>1139</v>
      </c>
      <c r="I3152" s="15">
        <v>2</v>
      </c>
      <c r="J3152" s="13" t="s">
        <v>31</v>
      </c>
      <c r="K3152" s="16">
        <v>118368</v>
      </c>
      <c r="L3152" s="24" t="str">
        <f>IF(Orders!$K3152&lt;=50,"Low",IF(Orders!$K3152&gt;=200000,"High","Medium"))</f>
        <v>Medium</v>
      </c>
    </row>
    <row r="3153" spans="1:12" x14ac:dyDescent="0.35">
      <c r="A3153" s="12">
        <v>7425</v>
      </c>
      <c r="B3153" s="17" t="s">
        <v>6349</v>
      </c>
      <c r="C3153" s="18">
        <v>43931</v>
      </c>
      <c r="D3153" s="18">
        <v>43935</v>
      </c>
      <c r="E3153" s="17" t="s">
        <v>19</v>
      </c>
      <c r="F3153" s="17" t="s">
        <v>5283</v>
      </c>
      <c r="G3153" s="19" t="str">
        <f>INDEX(Table12[[#This Row],[State]],MATCH(Orders!F3153,Table12[[#This Row],[Customer ID]],0))</f>
        <v>Pennsylvania</v>
      </c>
      <c r="H3153" s="17" t="s">
        <v>2459</v>
      </c>
      <c r="I3153" s="19">
        <v>3</v>
      </c>
      <c r="J3153" s="17" t="s">
        <v>31</v>
      </c>
      <c r="K3153" s="10">
        <v>133672</v>
      </c>
      <c r="L3153" s="25" t="str">
        <f>IF(Orders!$K3153&lt;=50,"Low",IF(Orders!$K3153&gt;=200000,"High","Medium"))</f>
        <v>Medium</v>
      </c>
    </row>
    <row r="3154" spans="1:12" x14ac:dyDescent="0.35">
      <c r="A3154" s="11">
        <v>2001</v>
      </c>
      <c r="B3154" s="13" t="s">
        <v>6355</v>
      </c>
      <c r="C3154" s="14">
        <v>43932</v>
      </c>
      <c r="D3154" s="14">
        <v>43939</v>
      </c>
      <c r="E3154" s="13" t="s">
        <v>19</v>
      </c>
      <c r="F3154" s="13" t="s">
        <v>2132</v>
      </c>
      <c r="G3154" s="15" t="str">
        <f>INDEX(Table12[[#This Row],[State]],MATCH(Orders!F3154,Table12[[#This Row],[Customer ID]],0))</f>
        <v>California</v>
      </c>
      <c r="H3154" s="13" t="s">
        <v>1959</v>
      </c>
      <c r="I3154" s="15">
        <v>5</v>
      </c>
      <c r="J3154" s="13" t="s">
        <v>31</v>
      </c>
      <c r="K3154" s="16">
        <v>225.95</v>
      </c>
      <c r="L3154" s="24" t="str">
        <f>IF(Orders!$K3154&lt;=50,"Low",IF(Orders!$K3154&gt;=200000,"High","Medium"))</f>
        <v>Medium</v>
      </c>
    </row>
    <row r="3155" spans="1:12" x14ac:dyDescent="0.35">
      <c r="A3155" s="12">
        <v>8319</v>
      </c>
      <c r="B3155" s="17" t="s">
        <v>6356</v>
      </c>
      <c r="C3155" s="18">
        <v>43932</v>
      </c>
      <c r="D3155" s="18">
        <v>43937</v>
      </c>
      <c r="E3155" s="17" t="s">
        <v>19</v>
      </c>
      <c r="F3155" s="17" t="s">
        <v>4139</v>
      </c>
      <c r="G3155" s="19" t="str">
        <f>INDEX(Table12[[#This Row],[State]],MATCH(Orders!F3155,Table12[[#This Row],[Customer ID]],0))</f>
        <v>North Carolina</v>
      </c>
      <c r="H3155" s="17" t="s">
        <v>6357</v>
      </c>
      <c r="I3155" s="19">
        <v>8</v>
      </c>
      <c r="J3155" s="17" t="s">
        <v>31</v>
      </c>
      <c r="K3155" s="10">
        <v>97992</v>
      </c>
      <c r="L3155" s="25" t="str">
        <f>IF(Orders!$K3155&lt;=50,"Low",IF(Orders!$K3155&gt;=200000,"High","Medium"))</f>
        <v>Medium</v>
      </c>
    </row>
    <row r="3156" spans="1:12" x14ac:dyDescent="0.35">
      <c r="A3156" s="11">
        <v>8318</v>
      </c>
      <c r="B3156" s="13" t="s">
        <v>6356</v>
      </c>
      <c r="C3156" s="14">
        <v>43932</v>
      </c>
      <c r="D3156" s="14">
        <v>43937</v>
      </c>
      <c r="E3156" s="13" t="s">
        <v>19</v>
      </c>
      <c r="F3156" s="13" t="s">
        <v>4139</v>
      </c>
      <c r="G3156" s="15" t="str">
        <f>INDEX(Table12[[#This Row],[State]],MATCH(Orders!F3156,Table12[[#This Row],[Customer ID]],0))</f>
        <v>North Carolina</v>
      </c>
      <c r="H3156" s="13" t="s">
        <v>6359</v>
      </c>
      <c r="I3156" s="15">
        <v>1</v>
      </c>
      <c r="J3156" s="13" t="s">
        <v>70</v>
      </c>
      <c r="K3156" s="16">
        <v>108752</v>
      </c>
      <c r="L3156" s="24" t="str">
        <f>IF(Orders!$K3156&lt;=50,"Low",IF(Orders!$K3156&gt;=200000,"High","Medium"))</f>
        <v>Medium</v>
      </c>
    </row>
    <row r="3157" spans="1:12" x14ac:dyDescent="0.35">
      <c r="A3157" s="12">
        <v>4352</v>
      </c>
      <c r="B3157" s="17" t="s">
        <v>6361</v>
      </c>
      <c r="C3157" s="18">
        <v>43932</v>
      </c>
      <c r="D3157" s="18">
        <v>43936</v>
      </c>
      <c r="E3157" s="17" t="s">
        <v>19</v>
      </c>
      <c r="F3157" s="17" t="s">
        <v>1763</v>
      </c>
      <c r="G3157" s="19" t="str">
        <f>INDEX(Table12[[#This Row],[State]],MATCH(Orders!F3157,Table12[[#This Row],[Customer ID]],0))</f>
        <v>Ohio</v>
      </c>
      <c r="H3157" s="17" t="s">
        <v>5265</v>
      </c>
      <c r="I3157" s="19">
        <v>2</v>
      </c>
      <c r="J3157" s="17" t="s">
        <v>31</v>
      </c>
      <c r="K3157" s="10">
        <v>115.12</v>
      </c>
      <c r="L3157" s="25" t="str">
        <f>IF(Orders!$K3157&lt;=50,"Low",IF(Orders!$K3157&gt;=200000,"High","Medium"))</f>
        <v>Medium</v>
      </c>
    </row>
    <row r="3158" spans="1:12" x14ac:dyDescent="0.35">
      <c r="A3158" s="11">
        <v>4351</v>
      </c>
      <c r="B3158" s="13" t="s">
        <v>6361</v>
      </c>
      <c r="C3158" s="14">
        <v>43932</v>
      </c>
      <c r="D3158" s="14">
        <v>43936</v>
      </c>
      <c r="E3158" s="13" t="s">
        <v>19</v>
      </c>
      <c r="F3158" s="13" t="s">
        <v>1763</v>
      </c>
      <c r="G3158" s="15" t="str">
        <f>INDEX(Table12[[#This Row],[State]],MATCH(Orders!F3158,Table12[[#This Row],[Customer ID]],0))</f>
        <v>Ohio</v>
      </c>
      <c r="H3158" s="13" t="s">
        <v>3023</v>
      </c>
      <c r="I3158" s="15">
        <v>2</v>
      </c>
      <c r="J3158" s="13" t="s">
        <v>31</v>
      </c>
      <c r="K3158" s="16">
        <v>92768</v>
      </c>
      <c r="L3158" s="24" t="str">
        <f>IF(Orders!$K3158&lt;=50,"Low",IF(Orders!$K3158&gt;=200000,"High","Medium"))</f>
        <v>Medium</v>
      </c>
    </row>
    <row r="3159" spans="1:12" x14ac:dyDescent="0.35">
      <c r="A3159" s="12">
        <v>2005</v>
      </c>
      <c r="B3159" s="17" t="s">
        <v>6362</v>
      </c>
      <c r="C3159" s="18">
        <v>43932</v>
      </c>
      <c r="D3159" s="18">
        <v>43939</v>
      </c>
      <c r="E3159" s="17" t="s">
        <v>19</v>
      </c>
      <c r="F3159" s="17" t="s">
        <v>395</v>
      </c>
      <c r="G3159" s="19" t="str">
        <f>INDEX(Table12[[#This Row],[State]],MATCH(Orders!F3159,Table12[[#This Row],[Customer ID]],0))</f>
        <v>Texas</v>
      </c>
      <c r="H3159" s="17" t="s">
        <v>707</v>
      </c>
      <c r="I3159" s="19">
        <v>3</v>
      </c>
      <c r="J3159" s="17" t="s">
        <v>70</v>
      </c>
      <c r="K3159" s="10">
        <v>142364</v>
      </c>
      <c r="L3159" s="25" t="str">
        <f>IF(Orders!$K3159&lt;=50,"Low",IF(Orders!$K3159&gt;=200000,"High","Medium"))</f>
        <v>Medium</v>
      </c>
    </row>
    <row r="3160" spans="1:12" x14ac:dyDescent="0.35">
      <c r="A3160" s="11">
        <v>2002</v>
      </c>
      <c r="B3160" s="13" t="s">
        <v>6355</v>
      </c>
      <c r="C3160" s="14">
        <v>43932</v>
      </c>
      <c r="D3160" s="14">
        <v>43939</v>
      </c>
      <c r="E3160" s="13" t="s">
        <v>19</v>
      </c>
      <c r="F3160" s="13" t="s">
        <v>2132</v>
      </c>
      <c r="G3160" s="15" t="str">
        <f>INDEX(Table12[[#This Row],[State]],MATCH(Orders!F3160,Table12[[#This Row],[Customer ID]],0))</f>
        <v>California</v>
      </c>
      <c r="H3160" s="13" t="s">
        <v>1557</v>
      </c>
      <c r="I3160" s="15">
        <v>7</v>
      </c>
      <c r="J3160" s="13" t="s">
        <v>31</v>
      </c>
      <c r="K3160" s="16">
        <v>145.86000000000001</v>
      </c>
      <c r="L3160" s="24" t="str">
        <f>IF(Orders!$K3160&lt;=50,"Low",IF(Orders!$K3160&gt;=200000,"High","Medium"))</f>
        <v>Medium</v>
      </c>
    </row>
    <row r="3161" spans="1:12" x14ac:dyDescent="0.35">
      <c r="A3161" s="12">
        <v>1440</v>
      </c>
      <c r="B3161" s="17" t="s">
        <v>6364</v>
      </c>
      <c r="C3161" s="18">
        <v>43933</v>
      </c>
      <c r="D3161" s="18">
        <v>43936</v>
      </c>
      <c r="E3161" s="17" t="s">
        <v>94</v>
      </c>
      <c r="F3161" s="17" t="s">
        <v>1551</v>
      </c>
      <c r="G3161" s="19" t="str">
        <f>INDEX(Table12[[#This Row],[State]],MATCH(Orders!F3161,Table12[[#This Row],[Customer ID]],0))</f>
        <v>Rhode Island</v>
      </c>
      <c r="H3161" s="17" t="s">
        <v>71</v>
      </c>
      <c r="I3161" s="19">
        <v>5</v>
      </c>
      <c r="J3161" s="17" t="s">
        <v>31</v>
      </c>
      <c r="K3161" s="10">
        <v>145.69999999999999</v>
      </c>
      <c r="L3161" s="25" t="str">
        <f>IF(Orders!$K3161&lt;=50,"Low",IF(Orders!$K3161&gt;=200000,"High","Medium"))</f>
        <v>Medium</v>
      </c>
    </row>
    <row r="3162" spans="1:12" x14ac:dyDescent="0.35">
      <c r="A3162" s="11">
        <v>1441</v>
      </c>
      <c r="B3162" s="13" t="s">
        <v>6364</v>
      </c>
      <c r="C3162" s="14">
        <v>43933</v>
      </c>
      <c r="D3162" s="14">
        <v>43936</v>
      </c>
      <c r="E3162" s="13" t="s">
        <v>94</v>
      </c>
      <c r="F3162" s="13" t="s">
        <v>1551</v>
      </c>
      <c r="G3162" s="15" t="str">
        <f>INDEX(Table12[[#This Row],[State]],MATCH(Orders!F3162,Table12[[#This Row],[Customer ID]],0))</f>
        <v>Rhode Island</v>
      </c>
      <c r="H3162" s="13" t="s">
        <v>6365</v>
      </c>
      <c r="I3162" s="15">
        <v>4</v>
      </c>
      <c r="J3162" s="13" t="s">
        <v>70</v>
      </c>
      <c r="K3162" s="16">
        <v>160.96</v>
      </c>
      <c r="L3162" s="24" t="str">
        <f>IF(Orders!$K3162&lt;=50,"Low",IF(Orders!$K3162&gt;=200000,"High","Medium"))</f>
        <v>Medium</v>
      </c>
    </row>
    <row r="3163" spans="1:12" x14ac:dyDescent="0.35">
      <c r="A3163" s="12">
        <v>8340</v>
      </c>
      <c r="B3163" s="17" t="s">
        <v>6367</v>
      </c>
      <c r="C3163" s="18">
        <v>43934</v>
      </c>
      <c r="D3163" s="18">
        <v>43938</v>
      </c>
      <c r="E3163" s="17" t="s">
        <v>19</v>
      </c>
      <c r="F3163" s="17" t="s">
        <v>6368</v>
      </c>
      <c r="G3163" s="19" t="str">
        <f>INDEX(Table12[[#This Row],[State]],MATCH(Orders!F3163,Table12[[#This Row],[Customer ID]],0))</f>
        <v>California</v>
      </c>
      <c r="H3163" s="17" t="s">
        <v>4943</v>
      </c>
      <c r="I3163" s="19">
        <v>6</v>
      </c>
      <c r="J3163" s="17" t="s">
        <v>31</v>
      </c>
      <c r="K3163" s="10">
        <v>456704</v>
      </c>
      <c r="L3163" s="25" t="str">
        <f>IF(Orders!$K3163&lt;=50,"Low",IF(Orders!$K3163&gt;=200000,"High","Medium"))</f>
        <v>High</v>
      </c>
    </row>
    <row r="3164" spans="1:12" x14ac:dyDescent="0.35">
      <c r="A3164" s="11">
        <v>2120</v>
      </c>
      <c r="B3164" s="13" t="s">
        <v>6370</v>
      </c>
      <c r="C3164" s="14">
        <v>43934</v>
      </c>
      <c r="D3164" s="14">
        <v>43936</v>
      </c>
      <c r="E3164" s="13" t="s">
        <v>38</v>
      </c>
      <c r="F3164" s="13" t="s">
        <v>817</v>
      </c>
      <c r="G3164" s="15" t="str">
        <f>INDEX(Table12[[#This Row],[State]],MATCH(Orders!F3164,Table12[[#This Row],[Customer ID]],0))</f>
        <v>Washington</v>
      </c>
      <c r="H3164" s="13" t="s">
        <v>6093</v>
      </c>
      <c r="I3164" s="15">
        <v>5</v>
      </c>
      <c r="J3164" s="13" t="s">
        <v>31</v>
      </c>
      <c r="K3164" s="16">
        <v>925.92</v>
      </c>
      <c r="L3164" s="24" t="str">
        <f>IF(Orders!$K3164&lt;=50,"Low",IF(Orders!$K3164&gt;=200000,"High","Medium"))</f>
        <v>Medium</v>
      </c>
    </row>
    <row r="3165" spans="1:12" x14ac:dyDescent="0.35">
      <c r="A3165" s="12">
        <v>2119</v>
      </c>
      <c r="B3165" s="17" t="s">
        <v>6370</v>
      </c>
      <c r="C3165" s="18">
        <v>43934</v>
      </c>
      <c r="D3165" s="18">
        <v>43936</v>
      </c>
      <c r="E3165" s="17" t="s">
        <v>38</v>
      </c>
      <c r="F3165" s="17" t="s">
        <v>817</v>
      </c>
      <c r="G3165" s="19" t="str">
        <f>INDEX(Table12[[#This Row],[State]],MATCH(Orders!F3165,Table12[[#This Row],[Customer ID]],0))</f>
        <v>Washington</v>
      </c>
      <c r="H3165" s="17" t="s">
        <v>4994</v>
      </c>
      <c r="I3165" s="19">
        <v>1</v>
      </c>
      <c r="J3165" s="17" t="s">
        <v>31</v>
      </c>
      <c r="K3165" s="10">
        <v>103.28</v>
      </c>
      <c r="L3165" s="25" t="str">
        <f>IF(Orders!$K3165&lt;=50,"Low",IF(Orders!$K3165&gt;=200000,"High","Medium"))</f>
        <v>Medium</v>
      </c>
    </row>
    <row r="3166" spans="1:12" x14ac:dyDescent="0.35">
      <c r="A3166" s="11">
        <v>9405</v>
      </c>
      <c r="B3166" s="13" t="s">
        <v>6371</v>
      </c>
      <c r="C3166" s="14">
        <v>43934</v>
      </c>
      <c r="D3166" s="14">
        <v>43938</v>
      </c>
      <c r="E3166" s="13" t="s">
        <v>19</v>
      </c>
      <c r="F3166" s="13" t="s">
        <v>2730</v>
      </c>
      <c r="G3166" s="15" t="str">
        <f>INDEX(Table12[[#This Row],[State]],MATCH(Orders!F3166,Table12[[#This Row],[Customer ID]],0))</f>
        <v>Pennsylvania</v>
      </c>
      <c r="H3166" s="13" t="s">
        <v>2770</v>
      </c>
      <c r="I3166" s="15">
        <v>5</v>
      </c>
      <c r="J3166" s="13" t="s">
        <v>31</v>
      </c>
      <c r="K3166" s="16">
        <v>99.92</v>
      </c>
      <c r="L3166" s="24" t="str">
        <f>IF(Orders!$K3166&lt;=50,"Low",IF(Orders!$K3166&gt;=200000,"High","Medium"))</f>
        <v>Medium</v>
      </c>
    </row>
    <row r="3167" spans="1:12" x14ac:dyDescent="0.35">
      <c r="A3167" s="12">
        <v>931</v>
      </c>
      <c r="B3167" s="17" t="s">
        <v>6372</v>
      </c>
      <c r="C3167" s="18">
        <v>43935</v>
      </c>
      <c r="D3167" s="18">
        <v>43938</v>
      </c>
      <c r="E3167" s="17" t="s">
        <v>38</v>
      </c>
      <c r="F3167" s="17" t="s">
        <v>6260</v>
      </c>
      <c r="G3167" s="19" t="str">
        <f>INDEX(Table12[[#This Row],[State]],MATCH(Orders!F3167,Table12[[#This Row],[Customer ID]],0))</f>
        <v>Ohio</v>
      </c>
      <c r="H3167" s="17" t="s">
        <v>6373</v>
      </c>
      <c r="I3167" s="19">
        <v>3</v>
      </c>
      <c r="J3167" s="17" t="s">
        <v>31</v>
      </c>
      <c r="K3167" s="10">
        <v>121856</v>
      </c>
      <c r="L3167" s="25" t="str">
        <f>IF(Orders!$K3167&lt;=50,"Low",IF(Orders!$K3167&gt;=200000,"High","Medium"))</f>
        <v>Medium</v>
      </c>
    </row>
    <row r="3168" spans="1:12" x14ac:dyDescent="0.35">
      <c r="A3168" s="11">
        <v>5361</v>
      </c>
      <c r="B3168" s="13" t="s">
        <v>6375</v>
      </c>
      <c r="C3168" s="14">
        <v>43935</v>
      </c>
      <c r="D3168" s="14">
        <v>43939</v>
      </c>
      <c r="E3168" s="13" t="s">
        <v>19</v>
      </c>
      <c r="F3168" s="13" t="s">
        <v>3404</v>
      </c>
      <c r="G3168" s="15" t="str">
        <f>INDEX(Table12[[#This Row],[State]],MATCH(Orders!F3168,Table12[[#This Row],[Customer ID]],0))</f>
        <v>North Carolina</v>
      </c>
      <c r="H3168" s="13" t="s">
        <v>6376</v>
      </c>
      <c r="I3168" s="15">
        <v>8</v>
      </c>
      <c r="J3168" s="13" t="s">
        <v>31</v>
      </c>
      <c r="K3168" s="16">
        <v>210272</v>
      </c>
      <c r="L3168" s="24" t="str">
        <f>IF(Orders!$K3168&lt;=50,"Low",IF(Orders!$K3168&gt;=200000,"High","Medium"))</f>
        <v>High</v>
      </c>
    </row>
    <row r="3169" spans="1:12" x14ac:dyDescent="0.35">
      <c r="A3169" s="12">
        <v>3101</v>
      </c>
      <c r="B3169" s="17" t="s">
        <v>6378</v>
      </c>
      <c r="C3169" s="18">
        <v>43935</v>
      </c>
      <c r="D3169" s="18">
        <v>43940</v>
      </c>
      <c r="E3169" s="17" t="s">
        <v>19</v>
      </c>
      <c r="F3169" s="17" t="s">
        <v>1078</v>
      </c>
      <c r="G3169" s="19" t="str">
        <f>INDEX(Table12[[#This Row],[State]],MATCH(Orders!F3169,Table12[[#This Row],[Customer ID]],0))</f>
        <v>New York</v>
      </c>
      <c r="H3169" s="17" t="s">
        <v>1605</v>
      </c>
      <c r="I3169" s="19">
        <v>3</v>
      </c>
      <c r="J3169" s="17" t="s">
        <v>70</v>
      </c>
      <c r="K3169" s="10">
        <v>280352</v>
      </c>
      <c r="L3169" s="25" t="str">
        <f>IF(Orders!$K3169&lt;=50,"Low",IF(Orders!$K3169&gt;=200000,"High","Medium"))</f>
        <v>High</v>
      </c>
    </row>
    <row r="3170" spans="1:12" x14ac:dyDescent="0.35">
      <c r="A3170" s="11">
        <v>2663</v>
      </c>
      <c r="B3170" s="13" t="s">
        <v>6379</v>
      </c>
      <c r="C3170" s="14">
        <v>43935</v>
      </c>
      <c r="D3170" s="14">
        <v>43936</v>
      </c>
      <c r="E3170" s="13" t="s">
        <v>38</v>
      </c>
      <c r="F3170" s="13" t="s">
        <v>1768</v>
      </c>
      <c r="G3170" s="15" t="str">
        <f>INDEX(Table12[[#This Row],[State]],MATCH(Orders!F3170,Table12[[#This Row],[Customer ID]],0))</f>
        <v>Missouri</v>
      </c>
      <c r="H3170" s="13" t="s">
        <v>5087</v>
      </c>
      <c r="I3170" s="15">
        <v>2</v>
      </c>
      <c r="J3170" s="13" t="s">
        <v>36</v>
      </c>
      <c r="K3170" s="16">
        <v>96.76</v>
      </c>
      <c r="L3170" s="24" t="str">
        <f>IF(Orders!$K3170&lt;=50,"Low",IF(Orders!$K3170&gt;=200000,"High","Medium"))</f>
        <v>Medium</v>
      </c>
    </row>
    <row r="3171" spans="1:12" x14ac:dyDescent="0.35">
      <c r="A3171" s="12">
        <v>930</v>
      </c>
      <c r="B3171" s="17" t="s">
        <v>6372</v>
      </c>
      <c r="C3171" s="18">
        <v>43935</v>
      </c>
      <c r="D3171" s="18">
        <v>43938</v>
      </c>
      <c r="E3171" s="17" t="s">
        <v>38</v>
      </c>
      <c r="F3171" s="17" t="s">
        <v>6260</v>
      </c>
      <c r="G3171" s="19" t="str">
        <f>INDEX(Table12[[#This Row],[State]],MATCH(Orders!F3171,Table12[[#This Row],[Customer ID]],0))</f>
        <v>Ohio</v>
      </c>
      <c r="H3171" s="17" t="s">
        <v>3778</v>
      </c>
      <c r="I3171" s="19">
        <v>3</v>
      </c>
      <c r="J3171" s="17" t="s">
        <v>36</v>
      </c>
      <c r="K3171" s="10">
        <v>95592</v>
      </c>
      <c r="L3171" s="25" t="str">
        <f>IF(Orders!$K3171&lt;=50,"Low",IF(Orders!$K3171&gt;=200000,"High","Medium"))</f>
        <v>Medium</v>
      </c>
    </row>
    <row r="3172" spans="1:12" x14ac:dyDescent="0.35">
      <c r="A3172" s="11">
        <v>3100</v>
      </c>
      <c r="B3172" s="13" t="s">
        <v>6378</v>
      </c>
      <c r="C3172" s="14">
        <v>43935</v>
      </c>
      <c r="D3172" s="14">
        <v>43940</v>
      </c>
      <c r="E3172" s="13" t="s">
        <v>19</v>
      </c>
      <c r="F3172" s="13" t="s">
        <v>1078</v>
      </c>
      <c r="G3172" s="15" t="str">
        <f>INDEX(Table12[[#This Row],[State]],MATCH(Orders!F3172,Table12[[#This Row],[Customer ID]],0))</f>
        <v>New York</v>
      </c>
      <c r="H3172" s="13" t="s">
        <v>2477</v>
      </c>
      <c r="I3172" s="15">
        <v>3</v>
      </c>
      <c r="J3172" s="13" t="s">
        <v>70</v>
      </c>
      <c r="K3172" s="16">
        <v>110776</v>
      </c>
      <c r="L3172" s="24" t="str">
        <f>IF(Orders!$K3172&lt;=50,"Low",IF(Orders!$K3172&gt;=200000,"High","Medium"))</f>
        <v>Medium</v>
      </c>
    </row>
    <row r="3173" spans="1:12" x14ac:dyDescent="0.35">
      <c r="A3173" s="12">
        <v>932</v>
      </c>
      <c r="B3173" s="17" t="s">
        <v>6372</v>
      </c>
      <c r="C3173" s="18">
        <v>43935</v>
      </c>
      <c r="D3173" s="18">
        <v>43938</v>
      </c>
      <c r="E3173" s="17" t="s">
        <v>38</v>
      </c>
      <c r="F3173" s="17" t="s">
        <v>6260</v>
      </c>
      <c r="G3173" s="19" t="str">
        <f>INDEX(Table12[[#This Row],[State]],MATCH(Orders!F3173,Table12[[#This Row],[Customer ID]],0))</f>
        <v>Ohio</v>
      </c>
      <c r="H3173" s="17" t="s">
        <v>2110</v>
      </c>
      <c r="I3173" s="19">
        <v>3</v>
      </c>
      <c r="J3173" s="17" t="s">
        <v>70</v>
      </c>
      <c r="K3173" s="10">
        <v>117872</v>
      </c>
      <c r="L3173" s="25" t="str">
        <f>IF(Orders!$K3173&lt;=50,"Low",IF(Orders!$K3173&gt;=200000,"High","Medium"))</f>
        <v>Medium</v>
      </c>
    </row>
    <row r="3174" spans="1:12" x14ac:dyDescent="0.35">
      <c r="A3174" s="11">
        <v>5646</v>
      </c>
      <c r="B3174" s="13" t="s">
        <v>6380</v>
      </c>
      <c r="C3174" s="14">
        <v>43935</v>
      </c>
      <c r="D3174" s="14">
        <v>43940</v>
      </c>
      <c r="E3174" s="13" t="s">
        <v>19</v>
      </c>
      <c r="F3174" s="13" t="s">
        <v>2043</v>
      </c>
      <c r="G3174" s="15" t="str">
        <f>INDEX(Table12[[#This Row],[State]],MATCH(Orders!F3174,Table12[[#This Row],[Customer ID]],0))</f>
        <v>New Jersey</v>
      </c>
      <c r="H3174" s="13" t="s">
        <v>5976</v>
      </c>
      <c r="I3174" s="15">
        <v>5</v>
      </c>
      <c r="J3174" s="13" t="s">
        <v>36</v>
      </c>
      <c r="K3174" s="16">
        <v>166.45</v>
      </c>
      <c r="L3174" s="24" t="str">
        <f>IF(Orders!$K3174&lt;=50,"Low",IF(Orders!$K3174&gt;=200000,"High","Medium"))</f>
        <v>Medium</v>
      </c>
    </row>
    <row r="3175" spans="1:12" x14ac:dyDescent="0.35">
      <c r="A3175" s="12">
        <v>5218</v>
      </c>
      <c r="B3175" s="17" t="s">
        <v>6381</v>
      </c>
      <c r="C3175" s="18">
        <v>43936</v>
      </c>
      <c r="D3175" s="18">
        <v>43938</v>
      </c>
      <c r="E3175" s="17" t="s">
        <v>94</v>
      </c>
      <c r="F3175" s="17" t="s">
        <v>449</v>
      </c>
      <c r="G3175" s="19" t="str">
        <f>INDEX(Table12[[#This Row],[State]],MATCH(Orders!F3175,Table12[[#This Row],[Customer ID]],0))</f>
        <v>California</v>
      </c>
      <c r="H3175" s="17" t="s">
        <v>431</v>
      </c>
      <c r="I3175" s="19">
        <v>3</v>
      </c>
      <c r="J3175" s="17" t="s">
        <v>36</v>
      </c>
      <c r="K3175" s="10">
        <v>100.14</v>
      </c>
      <c r="L3175" s="25" t="str">
        <f>IF(Orders!$K3175&lt;=50,"Low",IF(Orders!$K3175&gt;=200000,"High","Medium"))</f>
        <v>Medium</v>
      </c>
    </row>
    <row r="3176" spans="1:12" x14ac:dyDescent="0.35">
      <c r="A3176" s="11">
        <v>1867</v>
      </c>
      <c r="B3176" s="13" t="s">
        <v>6382</v>
      </c>
      <c r="C3176" s="14">
        <v>43936</v>
      </c>
      <c r="D3176" s="14">
        <v>43939</v>
      </c>
      <c r="E3176" s="13" t="s">
        <v>38</v>
      </c>
      <c r="F3176" s="13" t="s">
        <v>2840</v>
      </c>
      <c r="G3176" s="15" t="str">
        <f>INDEX(Table12[[#This Row],[State]],MATCH(Orders!F3176,Table12[[#This Row],[Customer ID]],0))</f>
        <v>Nevada</v>
      </c>
      <c r="H3176" s="13" t="s">
        <v>6383</v>
      </c>
      <c r="I3176" s="15">
        <v>5</v>
      </c>
      <c r="J3176" s="13" t="s">
        <v>36</v>
      </c>
      <c r="K3176" s="16">
        <v>225.45</v>
      </c>
      <c r="L3176" s="24" t="str">
        <f>IF(Orders!$K3176&lt;=50,"Low",IF(Orders!$K3176&gt;=200000,"High","Medium"))</f>
        <v>Medium</v>
      </c>
    </row>
    <row r="3177" spans="1:12" x14ac:dyDescent="0.35">
      <c r="A3177" s="12">
        <v>309</v>
      </c>
      <c r="B3177" s="17" t="s">
        <v>6385</v>
      </c>
      <c r="C3177" s="18">
        <v>43936</v>
      </c>
      <c r="D3177" s="18">
        <v>43938</v>
      </c>
      <c r="E3177" s="17" t="s">
        <v>38</v>
      </c>
      <c r="F3177" s="17" t="s">
        <v>5536</v>
      </c>
      <c r="G3177" s="19" t="str">
        <f>INDEX(Table12[[#This Row],[State]],MATCH(Orders!F3177,Table12[[#This Row],[Customer ID]],0))</f>
        <v>Virginia</v>
      </c>
      <c r="H3177" s="17" t="s">
        <v>3824</v>
      </c>
      <c r="I3177" s="19">
        <v>1</v>
      </c>
      <c r="J3177" s="17" t="s">
        <v>36</v>
      </c>
      <c r="K3177" s="10">
        <v>98.89</v>
      </c>
      <c r="L3177" s="25" t="str">
        <f>IF(Orders!$K3177&lt;=50,"Low",IF(Orders!$K3177&gt;=200000,"High","Medium"))</f>
        <v>Medium</v>
      </c>
    </row>
    <row r="3178" spans="1:12" x14ac:dyDescent="0.35">
      <c r="A3178" s="11">
        <v>7369</v>
      </c>
      <c r="B3178" s="13" t="s">
        <v>6386</v>
      </c>
      <c r="C3178" s="14">
        <v>43936</v>
      </c>
      <c r="D3178" s="14">
        <v>43938</v>
      </c>
      <c r="E3178" s="13" t="s">
        <v>38</v>
      </c>
      <c r="F3178" s="13" t="s">
        <v>4664</v>
      </c>
      <c r="G3178" s="15" t="str">
        <f>INDEX(Table12[[#This Row],[State]],MATCH(Orders!F3178,Table12[[#This Row],[Customer ID]],0))</f>
        <v>Florida</v>
      </c>
      <c r="H3178" s="13" t="s">
        <v>3983</v>
      </c>
      <c r="I3178" s="15">
        <v>3</v>
      </c>
      <c r="J3178" s="13" t="s">
        <v>70</v>
      </c>
      <c r="K3178" s="16">
        <v>107.57</v>
      </c>
      <c r="L3178" s="24" t="str">
        <f>IF(Orders!$K3178&lt;=50,"Low",IF(Orders!$K3178&gt;=200000,"High","Medium"))</f>
        <v>Medium</v>
      </c>
    </row>
    <row r="3179" spans="1:12" x14ac:dyDescent="0.35">
      <c r="A3179" s="12">
        <v>5953</v>
      </c>
      <c r="B3179" s="17" t="s">
        <v>6387</v>
      </c>
      <c r="C3179" s="18">
        <v>43936</v>
      </c>
      <c r="D3179" s="18">
        <v>43942</v>
      </c>
      <c r="E3179" s="17" t="s">
        <v>19</v>
      </c>
      <c r="F3179" s="17" t="s">
        <v>4171</v>
      </c>
      <c r="G3179" s="19" t="str">
        <f>INDEX(Table12[[#This Row],[State]],MATCH(Orders!F3179,Table12[[#This Row],[Customer ID]],0))</f>
        <v>Texas</v>
      </c>
      <c r="H3179" s="17" t="s">
        <v>6388</v>
      </c>
      <c r="I3179" s="19">
        <v>4</v>
      </c>
      <c r="J3179" s="17" t="s">
        <v>70</v>
      </c>
      <c r="K3179" s="10">
        <v>97736</v>
      </c>
      <c r="L3179" s="25" t="str">
        <f>IF(Orders!$K3179&lt;=50,"Low",IF(Orders!$K3179&gt;=200000,"High","Medium"))</f>
        <v>Medium</v>
      </c>
    </row>
    <row r="3180" spans="1:12" x14ac:dyDescent="0.35">
      <c r="A3180" s="11">
        <v>13</v>
      </c>
      <c r="B3180" s="13" t="s">
        <v>6390</v>
      </c>
      <c r="C3180" s="14">
        <v>43936</v>
      </c>
      <c r="D3180" s="14">
        <v>43941</v>
      </c>
      <c r="E3180" s="13" t="s">
        <v>19</v>
      </c>
      <c r="F3180" s="13" t="s">
        <v>3117</v>
      </c>
      <c r="G3180" s="15" t="str">
        <f>INDEX(Table12[[#This Row],[State]],MATCH(Orders!F3180,Table12[[#This Row],[Customer ID]],0))</f>
        <v>North Carolina</v>
      </c>
      <c r="H3180" s="13" t="s">
        <v>6391</v>
      </c>
      <c r="I3180" s="15">
        <v>3</v>
      </c>
      <c r="J3180" s="13" t="s">
        <v>31</v>
      </c>
      <c r="K3180" s="16">
        <v>114552</v>
      </c>
      <c r="L3180" s="24" t="str">
        <f>IF(Orders!$K3180&lt;=50,"Low",IF(Orders!$K3180&gt;=200000,"High","Medium"))</f>
        <v>Medium</v>
      </c>
    </row>
    <row r="3181" spans="1:12" x14ac:dyDescent="0.35">
      <c r="A3181" s="12">
        <v>2547</v>
      </c>
      <c r="B3181" s="17" t="s">
        <v>6393</v>
      </c>
      <c r="C3181" s="18">
        <v>43937</v>
      </c>
      <c r="D3181" s="18">
        <v>43941</v>
      </c>
      <c r="E3181" s="17" t="s">
        <v>19</v>
      </c>
      <c r="F3181" s="17" t="s">
        <v>4478</v>
      </c>
      <c r="G3181" s="19" t="str">
        <f>INDEX(Table12[[#This Row],[State]],MATCH(Orders!F3181,Table12[[#This Row],[Customer ID]],0))</f>
        <v>California</v>
      </c>
      <c r="H3181" s="17" t="s">
        <v>3464</v>
      </c>
      <c r="I3181" s="19">
        <v>1</v>
      </c>
      <c r="J3181" s="17" t="s">
        <v>70</v>
      </c>
      <c r="K3181" s="10">
        <v>128833</v>
      </c>
      <c r="L3181" s="25" t="str">
        <f>IF(Orders!$K3181&lt;=50,"Low",IF(Orders!$K3181&gt;=200000,"High","Medium"))</f>
        <v>Medium</v>
      </c>
    </row>
    <row r="3182" spans="1:12" x14ac:dyDescent="0.35">
      <c r="A3182" s="11">
        <v>2546</v>
      </c>
      <c r="B3182" s="13" t="s">
        <v>6393</v>
      </c>
      <c r="C3182" s="14">
        <v>43937</v>
      </c>
      <c r="D3182" s="14">
        <v>43941</v>
      </c>
      <c r="E3182" s="13" t="s">
        <v>19</v>
      </c>
      <c r="F3182" s="13" t="s">
        <v>4478</v>
      </c>
      <c r="G3182" s="15" t="str">
        <f>INDEX(Table12[[#This Row],[State]],MATCH(Orders!F3182,Table12[[#This Row],[Customer ID]],0))</f>
        <v>California</v>
      </c>
      <c r="H3182" s="13" t="s">
        <v>499</v>
      </c>
      <c r="I3182" s="15">
        <v>4</v>
      </c>
      <c r="J3182" s="13" t="s">
        <v>70</v>
      </c>
      <c r="K3182" s="16">
        <v>235.92</v>
      </c>
      <c r="L3182" s="24" t="str">
        <f>IF(Orders!$K3182&lt;=50,"Low",IF(Orders!$K3182&gt;=200000,"High","Medium"))</f>
        <v>Medium</v>
      </c>
    </row>
    <row r="3183" spans="1:12" x14ac:dyDescent="0.35">
      <c r="A3183" s="12">
        <v>2740</v>
      </c>
      <c r="B3183" s="17" t="s">
        <v>6394</v>
      </c>
      <c r="C3183" s="18">
        <v>43937</v>
      </c>
      <c r="D3183" s="18">
        <v>43939</v>
      </c>
      <c r="E3183" s="17" t="s">
        <v>38</v>
      </c>
      <c r="F3183" s="17" t="s">
        <v>1450</v>
      </c>
      <c r="G3183" s="19" t="str">
        <f>INDEX(Table12[[#This Row],[State]],MATCH(Orders!F3183,Table12[[#This Row],[Customer ID]],0))</f>
        <v>Alabama</v>
      </c>
      <c r="H3183" s="17" t="s">
        <v>2776</v>
      </c>
      <c r="I3183" s="19">
        <v>4</v>
      </c>
      <c r="J3183" s="17" t="s">
        <v>31</v>
      </c>
      <c r="K3183" s="10">
        <v>517.24</v>
      </c>
      <c r="L3183" s="25" t="str">
        <f>IF(Orders!$K3183&lt;=50,"Low",IF(Orders!$K3183&gt;=200000,"High","Medium"))</f>
        <v>Medium</v>
      </c>
    </row>
    <row r="3184" spans="1:12" x14ac:dyDescent="0.35">
      <c r="A3184" s="11">
        <v>1521</v>
      </c>
      <c r="B3184" s="13" t="s">
        <v>6395</v>
      </c>
      <c r="C3184" s="14">
        <v>43937</v>
      </c>
      <c r="D3184" s="14">
        <v>43942</v>
      </c>
      <c r="E3184" s="13" t="s">
        <v>19</v>
      </c>
      <c r="F3184" s="13" t="s">
        <v>1055</v>
      </c>
      <c r="G3184" s="15" t="str">
        <f>INDEX(Table12[[#This Row],[State]],MATCH(Orders!F3184,Table12[[#This Row],[Customer ID]],0))</f>
        <v>Illinois</v>
      </c>
      <c r="H3184" s="13" t="s">
        <v>3288</v>
      </c>
      <c r="I3184" s="15">
        <v>5</v>
      </c>
      <c r="J3184" s="13" t="s">
        <v>70</v>
      </c>
      <c r="K3184" s="16">
        <v>80.52</v>
      </c>
      <c r="L3184" s="24" t="str">
        <f>IF(Orders!$K3184&lt;=50,"Low",IF(Orders!$K3184&gt;=200000,"High","Medium"))</f>
        <v>Medium</v>
      </c>
    </row>
    <row r="3185" spans="1:12" x14ac:dyDescent="0.35">
      <c r="A3185" s="12">
        <v>3232</v>
      </c>
      <c r="B3185" s="17" t="s">
        <v>6396</v>
      </c>
      <c r="C3185" s="18">
        <v>43937</v>
      </c>
      <c r="D3185" s="18">
        <v>43943</v>
      </c>
      <c r="E3185" s="17" t="s">
        <v>19</v>
      </c>
      <c r="F3185" s="17" t="s">
        <v>1884</v>
      </c>
      <c r="G3185" s="19" t="str">
        <f>INDEX(Table12[[#This Row],[State]],MATCH(Orders!F3185,Table12[[#This Row],[Customer ID]],0))</f>
        <v>Texas</v>
      </c>
      <c r="H3185" s="17" t="s">
        <v>866</v>
      </c>
      <c r="I3185" s="19">
        <v>3</v>
      </c>
      <c r="J3185" s="17" t="s">
        <v>31</v>
      </c>
      <c r="K3185" s="10">
        <v>120046</v>
      </c>
      <c r="L3185" s="25" t="str">
        <f>IF(Orders!$K3185&lt;=50,"Low",IF(Orders!$K3185&gt;=200000,"High","Medium"))</f>
        <v>Medium</v>
      </c>
    </row>
    <row r="3186" spans="1:12" x14ac:dyDescent="0.35">
      <c r="A3186" s="11">
        <v>3233</v>
      </c>
      <c r="B3186" s="13" t="s">
        <v>6396</v>
      </c>
      <c r="C3186" s="14">
        <v>43937</v>
      </c>
      <c r="D3186" s="14">
        <v>43943</v>
      </c>
      <c r="E3186" s="13" t="s">
        <v>19</v>
      </c>
      <c r="F3186" s="13" t="s">
        <v>1884</v>
      </c>
      <c r="G3186" s="15" t="str">
        <f>INDEX(Table12[[#This Row],[State]],MATCH(Orders!F3186,Table12[[#This Row],[Customer ID]],0))</f>
        <v>Texas</v>
      </c>
      <c r="H3186" s="13" t="s">
        <v>5329</v>
      </c>
      <c r="I3186" s="15">
        <v>1</v>
      </c>
      <c r="J3186" s="13" t="s">
        <v>36</v>
      </c>
      <c r="K3186" s="16">
        <v>130896</v>
      </c>
      <c r="L3186" s="24" t="str">
        <f>IF(Orders!$K3186&lt;=50,"Low",IF(Orders!$K3186&gt;=200000,"High","Medium"))</f>
        <v>Medium</v>
      </c>
    </row>
    <row r="3187" spans="1:12" x14ac:dyDescent="0.35">
      <c r="A3187" s="12">
        <v>2363</v>
      </c>
      <c r="B3187" s="17" t="s">
        <v>6397</v>
      </c>
      <c r="C3187" s="18">
        <v>43937</v>
      </c>
      <c r="D3187" s="18">
        <v>43941</v>
      </c>
      <c r="E3187" s="17" t="s">
        <v>19</v>
      </c>
      <c r="F3187" s="17" t="s">
        <v>1621</v>
      </c>
      <c r="G3187" s="19" t="str">
        <f>INDEX(Table12[[#This Row],[State]],MATCH(Orders!F3187,Table12[[#This Row],[Customer ID]],0))</f>
        <v>Ohio</v>
      </c>
      <c r="H3187" s="17" t="s">
        <v>2756</v>
      </c>
      <c r="I3187" s="19">
        <v>5</v>
      </c>
      <c r="J3187" s="17" t="s">
        <v>31</v>
      </c>
      <c r="K3187" s="10">
        <v>111.71</v>
      </c>
      <c r="L3187" s="25" t="str">
        <f>IF(Orders!$K3187&lt;=50,"Low",IF(Orders!$K3187&gt;=200000,"High","Medium"))</f>
        <v>Medium</v>
      </c>
    </row>
    <row r="3188" spans="1:12" x14ac:dyDescent="0.35">
      <c r="A3188" s="11">
        <v>2741</v>
      </c>
      <c r="B3188" s="13" t="s">
        <v>6394</v>
      </c>
      <c r="C3188" s="14">
        <v>43937</v>
      </c>
      <c r="D3188" s="14">
        <v>43939</v>
      </c>
      <c r="E3188" s="13" t="s">
        <v>38</v>
      </c>
      <c r="F3188" s="13" t="s">
        <v>1450</v>
      </c>
      <c r="G3188" s="15" t="str">
        <f>INDEX(Table12[[#This Row],[State]],MATCH(Orders!F3188,Table12[[#This Row],[Customer ID]],0))</f>
        <v>Alabama</v>
      </c>
      <c r="H3188" s="13" t="s">
        <v>645</v>
      </c>
      <c r="I3188" s="15">
        <v>2</v>
      </c>
      <c r="J3188" s="13" t="s">
        <v>31</v>
      </c>
      <c r="K3188" s="16">
        <v>109.98</v>
      </c>
      <c r="L3188" s="24" t="str">
        <f>IF(Orders!$K3188&lt;=50,"Low",IF(Orders!$K3188&gt;=200000,"High","Medium"))</f>
        <v>Medium</v>
      </c>
    </row>
    <row r="3189" spans="1:12" x14ac:dyDescent="0.35">
      <c r="A3189" s="12">
        <v>7723</v>
      </c>
      <c r="B3189" s="17" t="s">
        <v>6398</v>
      </c>
      <c r="C3189" s="18">
        <v>43937</v>
      </c>
      <c r="D3189" s="18">
        <v>43941</v>
      </c>
      <c r="E3189" s="17" t="s">
        <v>19</v>
      </c>
      <c r="F3189" s="17" t="s">
        <v>6399</v>
      </c>
      <c r="G3189" s="19" t="str">
        <f>INDEX(Table12[[#This Row],[State]],MATCH(Orders!F3189,Table12[[#This Row],[Customer ID]],0))</f>
        <v>California</v>
      </c>
      <c r="H3189" s="17" t="s">
        <v>5749</v>
      </c>
      <c r="I3189" s="19">
        <v>3</v>
      </c>
      <c r="J3189" s="17" t="s">
        <v>70</v>
      </c>
      <c r="K3189" s="10">
        <v>115.74</v>
      </c>
      <c r="L3189" s="25" t="str">
        <f>IF(Orders!$K3189&lt;=50,"Low",IF(Orders!$K3189&gt;=200000,"High","Medium"))</f>
        <v>Medium</v>
      </c>
    </row>
    <row r="3190" spans="1:12" x14ac:dyDescent="0.35">
      <c r="A3190" s="11">
        <v>3234</v>
      </c>
      <c r="B3190" s="13" t="s">
        <v>6396</v>
      </c>
      <c r="C3190" s="14">
        <v>43937</v>
      </c>
      <c r="D3190" s="14">
        <v>43943</v>
      </c>
      <c r="E3190" s="13" t="s">
        <v>19</v>
      </c>
      <c r="F3190" s="13" t="s">
        <v>1884</v>
      </c>
      <c r="G3190" s="15" t="str">
        <f>INDEX(Table12[[#This Row],[State]],MATCH(Orders!F3190,Table12[[#This Row],[Customer ID]],0))</f>
        <v>Texas</v>
      </c>
      <c r="H3190" s="13" t="s">
        <v>5272</v>
      </c>
      <c r="I3190" s="15">
        <v>2</v>
      </c>
      <c r="J3190" s="13" t="s">
        <v>70</v>
      </c>
      <c r="K3190" s="16">
        <v>154544</v>
      </c>
      <c r="L3190" s="24" t="str">
        <f>IF(Orders!$K3190&lt;=50,"Low",IF(Orders!$K3190&gt;=200000,"High","Medium"))</f>
        <v>Medium</v>
      </c>
    </row>
    <row r="3191" spans="1:12" x14ac:dyDescent="0.35">
      <c r="A3191" s="12">
        <v>3252</v>
      </c>
      <c r="B3191" s="17" t="s">
        <v>6401</v>
      </c>
      <c r="C3191" s="18">
        <v>43938</v>
      </c>
      <c r="D3191" s="18">
        <v>43940</v>
      </c>
      <c r="E3191" s="17" t="s">
        <v>38</v>
      </c>
      <c r="F3191" s="17" t="s">
        <v>3729</v>
      </c>
      <c r="G3191" s="19" t="str">
        <f>INDEX(Table12[[#This Row],[State]],MATCH(Orders!F3191,Table12[[#This Row],[Customer ID]],0))</f>
        <v>Pennsylvania</v>
      </c>
      <c r="H3191" s="17" t="s">
        <v>6402</v>
      </c>
      <c r="I3191" s="19">
        <v>3</v>
      </c>
      <c r="J3191" s="17" t="s">
        <v>70</v>
      </c>
      <c r="K3191" s="10">
        <v>109312</v>
      </c>
      <c r="L3191" s="25" t="str">
        <f>IF(Orders!$K3191&lt;=50,"Low",IF(Orders!$K3191&gt;=200000,"High","Medium"))</f>
        <v>Medium</v>
      </c>
    </row>
    <row r="3192" spans="1:12" x14ac:dyDescent="0.35">
      <c r="A3192" s="11">
        <v>9588</v>
      </c>
      <c r="B3192" s="13" t="s">
        <v>6404</v>
      </c>
      <c r="C3192" s="14">
        <v>43938</v>
      </c>
      <c r="D3192" s="14">
        <v>43943</v>
      </c>
      <c r="E3192" s="13" t="s">
        <v>19</v>
      </c>
      <c r="F3192" s="13" t="s">
        <v>20</v>
      </c>
      <c r="G3192" s="15" t="str">
        <f>INDEX(Table12[[#This Row],[State]],MATCH(Orders!F3192,Table12[[#This Row],[Customer ID]],0))</f>
        <v>Illinois</v>
      </c>
      <c r="H3192" s="13" t="s">
        <v>5366</v>
      </c>
      <c r="I3192" s="15">
        <v>4</v>
      </c>
      <c r="J3192" s="13" t="s">
        <v>70</v>
      </c>
      <c r="K3192" s="16">
        <v>212136</v>
      </c>
      <c r="L3192" s="24" t="str">
        <f>IF(Orders!$K3192&lt;=50,"Low",IF(Orders!$K3192&gt;=200000,"High","Medium"))</f>
        <v>High</v>
      </c>
    </row>
    <row r="3193" spans="1:12" x14ac:dyDescent="0.35">
      <c r="A3193" s="12">
        <v>6863</v>
      </c>
      <c r="B3193" s="17" t="s">
        <v>6405</v>
      </c>
      <c r="C3193" s="18">
        <v>43938</v>
      </c>
      <c r="D3193" s="18">
        <v>43943</v>
      </c>
      <c r="E3193" s="17" t="s">
        <v>19</v>
      </c>
      <c r="F3193" s="17" t="s">
        <v>890</v>
      </c>
      <c r="G3193" s="19" t="str">
        <f>INDEX(Table12[[#This Row],[State]],MATCH(Orders!F3193,Table12[[#This Row],[Customer ID]],0))</f>
        <v>California</v>
      </c>
      <c r="H3193" s="17" t="s">
        <v>4943</v>
      </c>
      <c r="I3193" s="19">
        <v>3</v>
      </c>
      <c r="J3193" s="17" t="s">
        <v>31</v>
      </c>
      <c r="K3193" s="10">
        <v>265352</v>
      </c>
      <c r="L3193" s="25" t="str">
        <f>IF(Orders!$K3193&lt;=50,"Low",IF(Orders!$K3193&gt;=200000,"High","Medium"))</f>
        <v>High</v>
      </c>
    </row>
    <row r="3194" spans="1:12" x14ac:dyDescent="0.35">
      <c r="A3194" s="11">
        <v>6861</v>
      </c>
      <c r="B3194" s="13" t="s">
        <v>6405</v>
      </c>
      <c r="C3194" s="14">
        <v>43938</v>
      </c>
      <c r="D3194" s="14">
        <v>43943</v>
      </c>
      <c r="E3194" s="13" t="s">
        <v>19</v>
      </c>
      <c r="F3194" s="13" t="s">
        <v>890</v>
      </c>
      <c r="G3194" s="15" t="str">
        <f>INDEX(Table12[[#This Row],[State]],MATCH(Orders!F3194,Table12[[#This Row],[Customer ID]],0))</f>
        <v>California</v>
      </c>
      <c r="H3194" s="13" t="s">
        <v>6406</v>
      </c>
      <c r="I3194" s="15">
        <v>11</v>
      </c>
      <c r="J3194" s="13" t="s">
        <v>31</v>
      </c>
      <c r="K3194" s="16">
        <v>290.89</v>
      </c>
      <c r="L3194" s="24" t="str">
        <f>IF(Orders!$K3194&lt;=50,"Low",IF(Orders!$K3194&gt;=200000,"High","Medium"))</f>
        <v>Medium</v>
      </c>
    </row>
    <row r="3195" spans="1:12" x14ac:dyDescent="0.35">
      <c r="A3195" s="12">
        <v>3012</v>
      </c>
      <c r="B3195" s="17" t="s">
        <v>6408</v>
      </c>
      <c r="C3195" s="18">
        <v>43938</v>
      </c>
      <c r="D3195" s="18">
        <v>43944</v>
      </c>
      <c r="E3195" s="17" t="s">
        <v>19</v>
      </c>
      <c r="F3195" s="17" t="s">
        <v>6409</v>
      </c>
      <c r="G3195" s="19" t="str">
        <f>INDEX(Table12[[#This Row],[State]],MATCH(Orders!F3195,Table12[[#This Row],[Customer ID]],0))</f>
        <v>Colorado</v>
      </c>
      <c r="H3195" s="17" t="s">
        <v>5763</v>
      </c>
      <c r="I3195" s="19">
        <v>5</v>
      </c>
      <c r="J3195" s="17" t="s">
        <v>70</v>
      </c>
      <c r="K3195" s="10">
        <v>2579985</v>
      </c>
      <c r="L3195" s="25" t="str">
        <f>IF(Orders!$K3195&lt;=50,"Low",IF(Orders!$K3195&gt;=200000,"High","Medium"))</f>
        <v>High</v>
      </c>
    </row>
    <row r="3196" spans="1:12" x14ac:dyDescent="0.35">
      <c r="A3196" s="11">
        <v>6860</v>
      </c>
      <c r="B3196" s="13" t="s">
        <v>6405</v>
      </c>
      <c r="C3196" s="14">
        <v>43938</v>
      </c>
      <c r="D3196" s="14">
        <v>43943</v>
      </c>
      <c r="E3196" s="13" t="s">
        <v>19</v>
      </c>
      <c r="F3196" s="13" t="s">
        <v>890</v>
      </c>
      <c r="G3196" s="15" t="str">
        <f>INDEX(Table12[[#This Row],[State]],MATCH(Orders!F3196,Table12[[#This Row],[Customer ID]],0))</f>
        <v>California</v>
      </c>
      <c r="H3196" s="13" t="s">
        <v>4754</v>
      </c>
      <c r="I3196" s="15">
        <v>5</v>
      </c>
      <c r="J3196" s="13" t="s">
        <v>31</v>
      </c>
      <c r="K3196" s="16">
        <v>114.9</v>
      </c>
      <c r="L3196" s="24" t="str">
        <f>IF(Orders!$K3196&lt;=50,"Low",IF(Orders!$K3196&gt;=200000,"High","Medium"))</f>
        <v>Medium</v>
      </c>
    </row>
    <row r="3197" spans="1:12" x14ac:dyDescent="0.35">
      <c r="A3197" s="12">
        <v>3014</v>
      </c>
      <c r="B3197" s="17" t="s">
        <v>6408</v>
      </c>
      <c r="C3197" s="18">
        <v>43938</v>
      </c>
      <c r="D3197" s="18">
        <v>43944</v>
      </c>
      <c r="E3197" s="17" t="s">
        <v>19</v>
      </c>
      <c r="F3197" s="17" t="s">
        <v>6409</v>
      </c>
      <c r="G3197" s="19" t="str">
        <f>INDEX(Table12[[#This Row],[State]],MATCH(Orders!F3197,Table12[[#This Row],[Customer ID]],0))</f>
        <v>Colorado</v>
      </c>
      <c r="H3197" s="17" t="s">
        <v>1765</v>
      </c>
      <c r="I3197" s="19">
        <v>6</v>
      </c>
      <c r="J3197" s="17" t="s">
        <v>31</v>
      </c>
      <c r="K3197" s="10">
        <v>100964</v>
      </c>
      <c r="L3197" s="25" t="str">
        <f>IF(Orders!$K3197&lt;=50,"Low",IF(Orders!$K3197&gt;=200000,"High","Medium"))</f>
        <v>Medium</v>
      </c>
    </row>
    <row r="3198" spans="1:12" x14ac:dyDescent="0.35">
      <c r="A3198" s="11">
        <v>6858</v>
      </c>
      <c r="B3198" s="13" t="s">
        <v>6405</v>
      </c>
      <c r="C3198" s="14">
        <v>43938</v>
      </c>
      <c r="D3198" s="14">
        <v>43943</v>
      </c>
      <c r="E3198" s="13" t="s">
        <v>19</v>
      </c>
      <c r="F3198" s="13" t="s">
        <v>890</v>
      </c>
      <c r="G3198" s="15" t="str">
        <f>INDEX(Table12[[#This Row],[State]],MATCH(Orders!F3198,Table12[[#This Row],[Customer ID]],0))</f>
        <v>California</v>
      </c>
      <c r="H3198" s="13" t="s">
        <v>3510</v>
      </c>
      <c r="I3198" s="15">
        <v>3</v>
      </c>
      <c r="J3198" s="13" t="s">
        <v>36</v>
      </c>
      <c r="K3198" s="16">
        <v>130.13999999999999</v>
      </c>
      <c r="L3198" s="24" t="str">
        <f>IF(Orders!$K3198&lt;=50,"Low",IF(Orders!$K3198&gt;=200000,"High","Medium"))</f>
        <v>Medium</v>
      </c>
    </row>
    <row r="3199" spans="1:12" x14ac:dyDescent="0.35">
      <c r="A3199" s="12">
        <v>3015</v>
      </c>
      <c r="B3199" s="17" t="s">
        <v>6408</v>
      </c>
      <c r="C3199" s="18">
        <v>43938</v>
      </c>
      <c r="D3199" s="18">
        <v>43944</v>
      </c>
      <c r="E3199" s="17" t="s">
        <v>19</v>
      </c>
      <c r="F3199" s="17" t="s">
        <v>6409</v>
      </c>
      <c r="G3199" s="19" t="str">
        <f>INDEX(Table12[[#This Row],[State]],MATCH(Orders!F3199,Table12[[#This Row],[Customer ID]],0))</f>
        <v>Colorado</v>
      </c>
      <c r="H3199" s="17" t="s">
        <v>1135</v>
      </c>
      <c r="I3199" s="19">
        <v>4</v>
      </c>
      <c r="J3199" s="17" t="s">
        <v>36</v>
      </c>
      <c r="K3199" s="10">
        <v>131736</v>
      </c>
      <c r="L3199" s="25" t="str">
        <f>IF(Orders!$K3199&lt;=50,"Low",IF(Orders!$K3199&gt;=200000,"High","Medium"))</f>
        <v>Medium</v>
      </c>
    </row>
    <row r="3200" spans="1:12" x14ac:dyDescent="0.35">
      <c r="A3200" s="11">
        <v>3013</v>
      </c>
      <c r="B3200" s="13" t="s">
        <v>6408</v>
      </c>
      <c r="C3200" s="14">
        <v>43938</v>
      </c>
      <c r="D3200" s="14">
        <v>43944</v>
      </c>
      <c r="E3200" s="13" t="s">
        <v>19</v>
      </c>
      <c r="F3200" s="13" t="s">
        <v>6409</v>
      </c>
      <c r="G3200" s="15" t="str">
        <f>INDEX(Table12[[#This Row],[State]],MATCH(Orders!F3200,Table12[[#This Row],[Customer ID]],0))</f>
        <v>Colorado</v>
      </c>
      <c r="H3200" s="13" t="s">
        <v>4860</v>
      </c>
      <c r="I3200" s="15">
        <v>2</v>
      </c>
      <c r="J3200" s="13" t="s">
        <v>36</v>
      </c>
      <c r="K3200" s="16">
        <v>138594</v>
      </c>
      <c r="L3200" s="24" t="str">
        <f>IF(Orders!$K3200&lt;=50,"Low",IF(Orders!$K3200&gt;=200000,"High","Medium"))</f>
        <v>Medium</v>
      </c>
    </row>
    <row r="3201" spans="1:12" x14ac:dyDescent="0.35">
      <c r="A3201" s="12">
        <v>3011</v>
      </c>
      <c r="B3201" s="17" t="s">
        <v>6408</v>
      </c>
      <c r="C3201" s="18">
        <v>43938</v>
      </c>
      <c r="D3201" s="18">
        <v>43944</v>
      </c>
      <c r="E3201" s="17" t="s">
        <v>19</v>
      </c>
      <c r="F3201" s="17" t="s">
        <v>6409</v>
      </c>
      <c r="G3201" s="19" t="str">
        <f>INDEX(Table12[[#This Row],[State]],MATCH(Orders!F3201,Table12[[#This Row],[Customer ID]],0))</f>
        <v>Colorado</v>
      </c>
      <c r="H3201" s="17" t="s">
        <v>1940</v>
      </c>
      <c r="I3201" s="19">
        <v>5</v>
      </c>
      <c r="J3201" s="17" t="s">
        <v>36</v>
      </c>
      <c r="K3201" s="10">
        <v>127.03</v>
      </c>
      <c r="L3201" s="25" t="str">
        <f>IF(Orders!$K3201&lt;=50,"Low",IF(Orders!$K3201&gt;=200000,"High","Medium"))</f>
        <v>Medium</v>
      </c>
    </row>
    <row r="3202" spans="1:12" x14ac:dyDescent="0.35">
      <c r="A3202" s="11">
        <v>6859</v>
      </c>
      <c r="B3202" s="13" t="s">
        <v>6405</v>
      </c>
      <c r="C3202" s="14">
        <v>43938</v>
      </c>
      <c r="D3202" s="14">
        <v>43943</v>
      </c>
      <c r="E3202" s="13" t="s">
        <v>19</v>
      </c>
      <c r="F3202" s="13" t="s">
        <v>890</v>
      </c>
      <c r="G3202" s="15" t="str">
        <f>INDEX(Table12[[#This Row],[State]],MATCH(Orders!F3202,Table12[[#This Row],[Customer ID]],0))</f>
        <v>California</v>
      </c>
      <c r="H3202" s="13" t="s">
        <v>5448</v>
      </c>
      <c r="I3202" s="15">
        <v>2</v>
      </c>
      <c r="J3202" s="13" t="s">
        <v>70</v>
      </c>
      <c r="K3202" s="16">
        <v>114.38</v>
      </c>
      <c r="L3202" s="24" t="str">
        <f>IF(Orders!$K3202&lt;=50,"Low",IF(Orders!$K3202&gt;=200000,"High","Medium"))</f>
        <v>Medium</v>
      </c>
    </row>
    <row r="3203" spans="1:12" x14ac:dyDescent="0.35">
      <c r="A3203" s="12">
        <v>6862</v>
      </c>
      <c r="B3203" s="17" t="s">
        <v>6405</v>
      </c>
      <c r="C3203" s="18">
        <v>43938</v>
      </c>
      <c r="D3203" s="18">
        <v>43943</v>
      </c>
      <c r="E3203" s="17" t="s">
        <v>19</v>
      </c>
      <c r="F3203" s="17" t="s">
        <v>890</v>
      </c>
      <c r="G3203" s="19" t="str">
        <f>INDEX(Table12[[#This Row],[State]],MATCH(Orders!F3203,Table12[[#This Row],[Customer ID]],0))</f>
        <v>California</v>
      </c>
      <c r="H3203" s="17" t="s">
        <v>5525</v>
      </c>
      <c r="I3203" s="19">
        <v>8</v>
      </c>
      <c r="J3203" s="17" t="s">
        <v>36</v>
      </c>
      <c r="K3203" s="10">
        <v>159.04</v>
      </c>
      <c r="L3203" s="25" t="str">
        <f>IF(Orders!$K3203&lt;=50,"Low",IF(Orders!$K3203&gt;=200000,"High","Medium"))</f>
        <v>Medium</v>
      </c>
    </row>
    <row r="3204" spans="1:12" x14ac:dyDescent="0.35">
      <c r="A3204" s="11">
        <v>9879</v>
      </c>
      <c r="B3204" s="13" t="s">
        <v>6411</v>
      </c>
      <c r="C3204" s="14">
        <v>43941</v>
      </c>
      <c r="D3204" s="14">
        <v>43942</v>
      </c>
      <c r="E3204" s="13" t="s">
        <v>38</v>
      </c>
      <c r="F3204" s="13" t="s">
        <v>1931</v>
      </c>
      <c r="G3204" s="15" t="str">
        <f>INDEX(Table12[[#This Row],[State]],MATCH(Orders!F3204,Table12[[#This Row],[Customer ID]],0))</f>
        <v>Ohio</v>
      </c>
      <c r="H3204" s="13" t="s">
        <v>139</v>
      </c>
      <c r="I3204" s="15">
        <v>3</v>
      </c>
      <c r="J3204" s="13" t="s">
        <v>31</v>
      </c>
      <c r="K3204" s="16">
        <v>152382</v>
      </c>
      <c r="L3204" s="24" t="str">
        <f>IF(Orders!$K3204&lt;=50,"Low",IF(Orders!$K3204&gt;=200000,"High","Medium"))</f>
        <v>Medium</v>
      </c>
    </row>
    <row r="3205" spans="1:12" x14ac:dyDescent="0.35">
      <c r="A3205" s="12">
        <v>7595</v>
      </c>
      <c r="B3205" s="17" t="s">
        <v>6412</v>
      </c>
      <c r="C3205" s="18">
        <v>43941</v>
      </c>
      <c r="D3205" s="18">
        <v>43945</v>
      </c>
      <c r="E3205" s="17" t="s">
        <v>19</v>
      </c>
      <c r="F3205" s="17" t="s">
        <v>3827</v>
      </c>
      <c r="G3205" s="19" t="str">
        <f>INDEX(Table12[[#This Row],[State]],MATCH(Orders!F3205,Table12[[#This Row],[Customer ID]],0))</f>
        <v>Michigan</v>
      </c>
      <c r="H3205" s="17" t="s">
        <v>2633</v>
      </c>
      <c r="I3205" s="19">
        <v>7</v>
      </c>
      <c r="J3205" s="17" t="s">
        <v>31</v>
      </c>
      <c r="K3205" s="10">
        <v>195.86</v>
      </c>
      <c r="L3205" s="25" t="str">
        <f>IF(Orders!$K3205&lt;=50,"Low",IF(Orders!$K3205&gt;=200000,"High","Medium"))</f>
        <v>Medium</v>
      </c>
    </row>
    <row r="3206" spans="1:12" x14ac:dyDescent="0.35">
      <c r="A3206" s="11">
        <v>6766</v>
      </c>
      <c r="B3206" s="13" t="s">
        <v>6413</v>
      </c>
      <c r="C3206" s="14">
        <v>43941</v>
      </c>
      <c r="D3206" s="14">
        <v>43945</v>
      </c>
      <c r="E3206" s="13" t="s">
        <v>19</v>
      </c>
      <c r="F3206" s="13" t="s">
        <v>4389</v>
      </c>
      <c r="G3206" s="15" t="str">
        <f>INDEX(Table12[[#This Row],[State]],MATCH(Orders!F3206,Table12[[#This Row],[Customer ID]],0))</f>
        <v>Illinois</v>
      </c>
      <c r="H3206" s="13" t="s">
        <v>3262</v>
      </c>
      <c r="I3206" s="15">
        <v>3</v>
      </c>
      <c r="J3206" s="13" t="s">
        <v>36</v>
      </c>
      <c r="K3206" s="16">
        <v>344058</v>
      </c>
      <c r="L3206" s="24" t="str">
        <f>IF(Orders!$K3206&lt;=50,"Low",IF(Orders!$K3206&gt;=200000,"High","Medium"))</f>
        <v>High</v>
      </c>
    </row>
    <row r="3207" spans="1:12" x14ac:dyDescent="0.35">
      <c r="A3207" s="12">
        <v>6156</v>
      </c>
      <c r="B3207" s="17" t="s">
        <v>6414</v>
      </c>
      <c r="C3207" s="18">
        <v>43941</v>
      </c>
      <c r="D3207" s="18">
        <v>43944</v>
      </c>
      <c r="E3207" s="17" t="s">
        <v>38</v>
      </c>
      <c r="F3207" s="17" t="s">
        <v>2011</v>
      </c>
      <c r="G3207" s="19" t="str">
        <f>INDEX(Table12[[#This Row],[State]],MATCH(Orders!F3207,Table12[[#This Row],[Customer ID]],0))</f>
        <v>Pennsylvania</v>
      </c>
      <c r="H3207" s="17" t="s">
        <v>5316</v>
      </c>
      <c r="I3207" s="19">
        <v>1</v>
      </c>
      <c r="J3207" s="17" t="s">
        <v>70</v>
      </c>
      <c r="K3207" s="10">
        <v>348704</v>
      </c>
      <c r="L3207" s="25" t="str">
        <f>IF(Orders!$K3207&lt;=50,"Low",IF(Orders!$K3207&gt;=200000,"High","Medium"))</f>
        <v>High</v>
      </c>
    </row>
    <row r="3208" spans="1:12" x14ac:dyDescent="0.35">
      <c r="A3208" s="11">
        <v>9877</v>
      </c>
      <c r="B3208" s="13" t="s">
        <v>6411</v>
      </c>
      <c r="C3208" s="14">
        <v>43941</v>
      </c>
      <c r="D3208" s="14">
        <v>43942</v>
      </c>
      <c r="E3208" s="13" t="s">
        <v>38</v>
      </c>
      <c r="F3208" s="13" t="s">
        <v>1931</v>
      </c>
      <c r="G3208" s="15" t="str">
        <f>INDEX(Table12[[#This Row],[State]],MATCH(Orders!F3208,Table12[[#This Row],[Customer ID]],0))</f>
        <v>Ohio</v>
      </c>
      <c r="H3208" s="13" t="s">
        <v>3121</v>
      </c>
      <c r="I3208" s="15">
        <v>4</v>
      </c>
      <c r="J3208" s="13" t="s">
        <v>36</v>
      </c>
      <c r="K3208" s="16">
        <v>874544</v>
      </c>
      <c r="L3208" s="24" t="str">
        <f>IF(Orders!$K3208&lt;=50,"Low",IF(Orders!$K3208&gt;=200000,"High","Medium"))</f>
        <v>High</v>
      </c>
    </row>
    <row r="3209" spans="1:12" x14ac:dyDescent="0.35">
      <c r="A3209" s="12">
        <v>6768</v>
      </c>
      <c r="B3209" s="17" t="s">
        <v>6413</v>
      </c>
      <c r="C3209" s="18">
        <v>43941</v>
      </c>
      <c r="D3209" s="18">
        <v>43945</v>
      </c>
      <c r="E3209" s="17" t="s">
        <v>19</v>
      </c>
      <c r="F3209" s="17" t="s">
        <v>4389</v>
      </c>
      <c r="G3209" s="19" t="str">
        <f>INDEX(Table12[[#This Row],[State]],MATCH(Orders!F3209,Table12[[#This Row],[Customer ID]],0))</f>
        <v>Illinois</v>
      </c>
      <c r="H3209" s="17" t="s">
        <v>3207</v>
      </c>
      <c r="I3209" s="19">
        <v>5</v>
      </c>
      <c r="J3209" s="17" t="s">
        <v>31</v>
      </c>
      <c r="K3209" s="10">
        <v>120.56</v>
      </c>
      <c r="L3209" s="25" t="str">
        <f>IF(Orders!$K3209&lt;=50,"Low",IF(Orders!$K3209&gt;=200000,"High","Medium"))</f>
        <v>Medium</v>
      </c>
    </row>
    <row r="3210" spans="1:12" x14ac:dyDescent="0.35">
      <c r="A3210" s="11">
        <v>6767</v>
      </c>
      <c r="B3210" s="13" t="s">
        <v>6413</v>
      </c>
      <c r="C3210" s="14">
        <v>43941</v>
      </c>
      <c r="D3210" s="14">
        <v>43945</v>
      </c>
      <c r="E3210" s="13" t="s">
        <v>19</v>
      </c>
      <c r="F3210" s="13" t="s">
        <v>4389</v>
      </c>
      <c r="G3210" s="15" t="str">
        <f>INDEX(Table12[[#This Row],[State]],MATCH(Orders!F3210,Table12[[#This Row],[Customer ID]],0))</f>
        <v>Illinois</v>
      </c>
      <c r="H3210" s="13" t="s">
        <v>6144</v>
      </c>
      <c r="I3210" s="15">
        <v>2</v>
      </c>
      <c r="J3210" s="13" t="s">
        <v>70</v>
      </c>
      <c r="K3210" s="16">
        <v>93.76</v>
      </c>
      <c r="L3210" s="24" t="str">
        <f>IF(Orders!$K3210&lt;=50,"Low",IF(Orders!$K3210&gt;=200000,"High","Medium"))</f>
        <v>Medium</v>
      </c>
    </row>
    <row r="3211" spans="1:12" x14ac:dyDescent="0.35">
      <c r="A3211" s="12">
        <v>9878</v>
      </c>
      <c r="B3211" s="17" t="s">
        <v>6411</v>
      </c>
      <c r="C3211" s="18">
        <v>43941</v>
      </c>
      <c r="D3211" s="18">
        <v>43942</v>
      </c>
      <c r="E3211" s="17" t="s">
        <v>38</v>
      </c>
      <c r="F3211" s="17" t="s">
        <v>1931</v>
      </c>
      <c r="G3211" s="19" t="str">
        <f>INDEX(Table12[[#This Row],[State]],MATCH(Orders!F3211,Table12[[#This Row],[Customer ID]],0))</f>
        <v>Ohio</v>
      </c>
      <c r="H3211" s="17" t="s">
        <v>647</v>
      </c>
      <c r="I3211" s="19">
        <v>5</v>
      </c>
      <c r="J3211" s="17" t="s">
        <v>70</v>
      </c>
      <c r="K3211" s="10">
        <v>89.7</v>
      </c>
      <c r="L3211" s="25" t="str">
        <f>IF(Orders!$K3211&lt;=50,"Low",IF(Orders!$K3211&gt;=200000,"High","Medium"))</f>
        <v>Medium</v>
      </c>
    </row>
    <row r="3212" spans="1:12" x14ac:dyDescent="0.35">
      <c r="A3212" s="11">
        <v>6155</v>
      </c>
      <c r="B3212" s="13" t="s">
        <v>6414</v>
      </c>
      <c r="C3212" s="14">
        <v>43941</v>
      </c>
      <c r="D3212" s="14">
        <v>43944</v>
      </c>
      <c r="E3212" s="13" t="s">
        <v>38</v>
      </c>
      <c r="F3212" s="13" t="s">
        <v>2011</v>
      </c>
      <c r="G3212" s="15" t="str">
        <f>INDEX(Table12[[#This Row],[State]],MATCH(Orders!F3212,Table12[[#This Row],[Customer ID]],0))</f>
        <v>Pennsylvania</v>
      </c>
      <c r="H3212" s="13" t="s">
        <v>4230</v>
      </c>
      <c r="I3212" s="15">
        <v>3</v>
      </c>
      <c r="J3212" s="13" t="s">
        <v>36</v>
      </c>
      <c r="K3212" s="16">
        <v>133336</v>
      </c>
      <c r="L3212" s="24" t="str">
        <f>IF(Orders!$K3212&lt;=50,"Low",IF(Orders!$K3212&gt;=200000,"High","Medium"))</f>
        <v>Medium</v>
      </c>
    </row>
    <row r="3213" spans="1:12" x14ac:dyDescent="0.35">
      <c r="A3213" s="12">
        <v>7596</v>
      </c>
      <c r="B3213" s="17" t="s">
        <v>6412</v>
      </c>
      <c r="C3213" s="18">
        <v>43941</v>
      </c>
      <c r="D3213" s="18">
        <v>43945</v>
      </c>
      <c r="E3213" s="17" t="s">
        <v>19</v>
      </c>
      <c r="F3213" s="17" t="s">
        <v>3827</v>
      </c>
      <c r="G3213" s="19" t="str">
        <f>INDEX(Table12[[#This Row],[State]],MATCH(Orders!F3213,Table12[[#This Row],[Customer ID]],0))</f>
        <v>Michigan</v>
      </c>
      <c r="H3213" s="17" t="s">
        <v>1028</v>
      </c>
      <c r="I3213" s="19">
        <v>4</v>
      </c>
      <c r="J3213" s="17" t="s">
        <v>70</v>
      </c>
      <c r="K3213" s="10">
        <v>128.56</v>
      </c>
      <c r="L3213" s="25" t="str">
        <f>IF(Orders!$K3213&lt;=50,"Low",IF(Orders!$K3213&gt;=200000,"High","Medium"))</f>
        <v>Medium</v>
      </c>
    </row>
    <row r="3214" spans="1:12" x14ac:dyDescent="0.35">
      <c r="A3214" s="11">
        <v>2239</v>
      </c>
      <c r="B3214" s="13" t="s">
        <v>6415</v>
      </c>
      <c r="C3214" s="14">
        <v>43941</v>
      </c>
      <c r="D3214" s="14">
        <v>43947</v>
      </c>
      <c r="E3214" s="13" t="s">
        <v>19</v>
      </c>
      <c r="F3214" s="13" t="s">
        <v>869</v>
      </c>
      <c r="G3214" s="15" t="str">
        <f>INDEX(Table12[[#This Row],[State]],MATCH(Orders!F3214,Table12[[#This Row],[Customer ID]],0))</f>
        <v>Illinois</v>
      </c>
      <c r="H3214" s="13" t="s">
        <v>5910</v>
      </c>
      <c r="I3214" s="15">
        <v>2</v>
      </c>
      <c r="J3214" s="13" t="s">
        <v>36</v>
      </c>
      <c r="K3214" s="16">
        <v>136.4</v>
      </c>
      <c r="L3214" s="24" t="str">
        <f>IF(Orders!$K3214&lt;=50,"Low",IF(Orders!$K3214&gt;=200000,"High","Medium"))</f>
        <v>Medium</v>
      </c>
    </row>
    <row r="3215" spans="1:12" x14ac:dyDescent="0.35">
      <c r="A3215" s="12">
        <v>6157</v>
      </c>
      <c r="B3215" s="17" t="s">
        <v>6414</v>
      </c>
      <c r="C3215" s="18">
        <v>43941</v>
      </c>
      <c r="D3215" s="18">
        <v>43944</v>
      </c>
      <c r="E3215" s="17" t="s">
        <v>38</v>
      </c>
      <c r="F3215" s="17" t="s">
        <v>2011</v>
      </c>
      <c r="G3215" s="19" t="str">
        <f>INDEX(Table12[[#This Row],[State]],MATCH(Orders!F3215,Table12[[#This Row],[Customer ID]],0))</f>
        <v>Pennsylvania</v>
      </c>
      <c r="H3215" s="17" t="s">
        <v>3922</v>
      </c>
      <c r="I3215" s="19">
        <v>3</v>
      </c>
      <c r="J3215" s="17" t="s">
        <v>70</v>
      </c>
      <c r="K3215" s="10">
        <v>137408</v>
      </c>
      <c r="L3215" s="25" t="str">
        <f>IF(Orders!$K3215&lt;=50,"Low",IF(Orders!$K3215&gt;=200000,"High","Medium"))</f>
        <v>Medium</v>
      </c>
    </row>
    <row r="3216" spans="1:12" x14ac:dyDescent="0.35">
      <c r="A3216" s="11">
        <v>6154</v>
      </c>
      <c r="B3216" s="13" t="s">
        <v>6414</v>
      </c>
      <c r="C3216" s="14">
        <v>43941</v>
      </c>
      <c r="D3216" s="14">
        <v>43944</v>
      </c>
      <c r="E3216" s="13" t="s">
        <v>38</v>
      </c>
      <c r="F3216" s="13" t="s">
        <v>2011</v>
      </c>
      <c r="G3216" s="15" t="str">
        <f>INDEX(Table12[[#This Row],[State]],MATCH(Orders!F3216,Table12[[#This Row],[Customer ID]],0))</f>
        <v>Pennsylvania</v>
      </c>
      <c r="H3216" s="13" t="s">
        <v>1875</v>
      </c>
      <c r="I3216" s="15">
        <v>2</v>
      </c>
      <c r="J3216" s="13" t="s">
        <v>70</v>
      </c>
      <c r="K3216" s="16">
        <v>149968</v>
      </c>
      <c r="L3216" s="24" t="str">
        <f>IF(Orders!$K3216&lt;=50,"Low",IF(Orders!$K3216&gt;=200000,"High","Medium"))</f>
        <v>Medium</v>
      </c>
    </row>
    <row r="3217" spans="1:12" x14ac:dyDescent="0.35">
      <c r="A3217" s="12">
        <v>177</v>
      </c>
      <c r="B3217" s="17" t="s">
        <v>6416</v>
      </c>
      <c r="C3217" s="18">
        <v>43942</v>
      </c>
      <c r="D3217" s="18">
        <v>43946</v>
      </c>
      <c r="E3217" s="17" t="s">
        <v>94</v>
      </c>
      <c r="F3217" s="17" t="s">
        <v>5106</v>
      </c>
      <c r="G3217" s="19" t="str">
        <f>INDEX(Table12[[#This Row],[State]],MATCH(Orders!F3217,Table12[[#This Row],[Customer ID]],0))</f>
        <v>Texas</v>
      </c>
      <c r="H3217" s="17" t="s">
        <v>2391</v>
      </c>
      <c r="I3217" s="19">
        <v>4</v>
      </c>
      <c r="J3217" s="17" t="s">
        <v>31</v>
      </c>
      <c r="K3217" s="10">
        <v>114264</v>
      </c>
      <c r="L3217" s="25" t="str">
        <f>IF(Orders!$K3217&lt;=50,"Low",IF(Orders!$K3217&gt;=200000,"High","Medium"))</f>
        <v>Medium</v>
      </c>
    </row>
    <row r="3218" spans="1:12" x14ac:dyDescent="0.35">
      <c r="A3218" s="11">
        <v>3714</v>
      </c>
      <c r="B3218" s="13" t="s">
        <v>6417</v>
      </c>
      <c r="C3218" s="14">
        <v>43942</v>
      </c>
      <c r="D3218" s="14">
        <v>43945</v>
      </c>
      <c r="E3218" s="13" t="s">
        <v>38</v>
      </c>
      <c r="F3218" s="13" t="s">
        <v>5689</v>
      </c>
      <c r="G3218" s="15" t="str">
        <f>INDEX(Table12[[#This Row],[State]],MATCH(Orders!F3218,Table12[[#This Row],[Customer ID]],0))</f>
        <v>Washington</v>
      </c>
      <c r="H3218" s="13" t="s">
        <v>6418</v>
      </c>
      <c r="I3218" s="15">
        <v>3</v>
      </c>
      <c r="J3218" s="13" t="s">
        <v>36</v>
      </c>
      <c r="K3218" s="16">
        <v>185.6</v>
      </c>
      <c r="L3218" s="24" t="str">
        <f>IF(Orders!$K3218&lt;=50,"Low",IF(Orders!$K3218&gt;=200000,"High","Medium"))</f>
        <v>Medium</v>
      </c>
    </row>
    <row r="3219" spans="1:12" x14ac:dyDescent="0.35">
      <c r="A3219" s="12">
        <v>7184</v>
      </c>
      <c r="B3219" s="17" t="s">
        <v>6420</v>
      </c>
      <c r="C3219" s="18">
        <v>43942</v>
      </c>
      <c r="D3219" s="18">
        <v>43944</v>
      </c>
      <c r="E3219" s="17" t="s">
        <v>38</v>
      </c>
      <c r="F3219" s="17" t="s">
        <v>1248</v>
      </c>
      <c r="G3219" s="19" t="str">
        <f>INDEX(Table12[[#This Row],[State]],MATCH(Orders!F3219,Table12[[#This Row],[Customer ID]],0))</f>
        <v>Maryland</v>
      </c>
      <c r="H3219" s="17" t="s">
        <v>4302</v>
      </c>
      <c r="I3219" s="19">
        <v>9</v>
      </c>
      <c r="J3219" s="17" t="s">
        <v>36</v>
      </c>
      <c r="K3219" s="10">
        <v>938.82</v>
      </c>
      <c r="L3219" s="25" t="str">
        <f>IF(Orders!$K3219&lt;=50,"Low",IF(Orders!$K3219&gt;=200000,"High","Medium"))</f>
        <v>Medium</v>
      </c>
    </row>
    <row r="3220" spans="1:12" x14ac:dyDescent="0.35">
      <c r="A3220" s="11">
        <v>3713</v>
      </c>
      <c r="B3220" s="13" t="s">
        <v>6417</v>
      </c>
      <c r="C3220" s="14">
        <v>43942</v>
      </c>
      <c r="D3220" s="14">
        <v>43945</v>
      </c>
      <c r="E3220" s="13" t="s">
        <v>38</v>
      </c>
      <c r="F3220" s="13" t="s">
        <v>5689</v>
      </c>
      <c r="G3220" s="15" t="str">
        <f>INDEX(Table12[[#This Row],[State]],MATCH(Orders!F3220,Table12[[#This Row],[Customer ID]],0))</f>
        <v>Washington</v>
      </c>
      <c r="H3220" s="13" t="s">
        <v>2654</v>
      </c>
      <c r="I3220" s="15">
        <v>1</v>
      </c>
      <c r="J3220" s="13" t="s">
        <v>70</v>
      </c>
      <c r="K3220" s="16">
        <v>118.54</v>
      </c>
      <c r="L3220" s="24" t="str">
        <f>IF(Orders!$K3220&lt;=50,"Low",IF(Orders!$K3220&gt;=200000,"High","Medium"))</f>
        <v>Medium</v>
      </c>
    </row>
    <row r="3221" spans="1:12" x14ac:dyDescent="0.35">
      <c r="A3221" s="12">
        <v>7568</v>
      </c>
      <c r="B3221" s="17" t="s">
        <v>6421</v>
      </c>
      <c r="C3221" s="18">
        <v>43942</v>
      </c>
      <c r="D3221" s="18">
        <v>43944</v>
      </c>
      <c r="E3221" s="17" t="s">
        <v>38</v>
      </c>
      <c r="F3221" s="17" t="s">
        <v>6422</v>
      </c>
      <c r="G3221" s="19" t="str">
        <f>INDEX(Table12[[#This Row],[State]],MATCH(Orders!F3221,Table12[[#This Row],[Customer ID]],0))</f>
        <v>Texas</v>
      </c>
      <c r="H3221" s="17" t="s">
        <v>2498</v>
      </c>
      <c r="I3221" s="19">
        <v>4</v>
      </c>
      <c r="J3221" s="17" t="s">
        <v>36</v>
      </c>
      <c r="K3221" s="10">
        <v>91736</v>
      </c>
      <c r="L3221" s="25" t="str">
        <f>IF(Orders!$K3221&lt;=50,"Low",IF(Orders!$K3221&gt;=200000,"High","Medium"))</f>
        <v>Medium</v>
      </c>
    </row>
    <row r="3222" spans="1:12" x14ac:dyDescent="0.35">
      <c r="A3222" s="11">
        <v>1103</v>
      </c>
      <c r="B3222" s="13" t="s">
        <v>6424</v>
      </c>
      <c r="C3222" s="14">
        <v>43942</v>
      </c>
      <c r="D3222" s="14">
        <v>43948</v>
      </c>
      <c r="E3222" s="13" t="s">
        <v>19</v>
      </c>
      <c r="F3222" s="13" t="s">
        <v>3543</v>
      </c>
      <c r="G3222" s="15" t="str">
        <f>INDEX(Table12[[#This Row],[State]],MATCH(Orders!F3222,Table12[[#This Row],[Customer ID]],0))</f>
        <v>Texas</v>
      </c>
      <c r="H3222" s="13" t="s">
        <v>1316</v>
      </c>
      <c r="I3222" s="15">
        <v>3</v>
      </c>
      <c r="J3222" s="13" t="s">
        <v>70</v>
      </c>
      <c r="K3222" s="16">
        <v>119694</v>
      </c>
      <c r="L3222" s="24" t="str">
        <f>IF(Orders!$K3222&lt;=50,"Low",IF(Orders!$K3222&gt;=200000,"High","Medium"))</f>
        <v>Medium</v>
      </c>
    </row>
    <row r="3223" spans="1:12" x14ac:dyDescent="0.35">
      <c r="A3223" s="12">
        <v>1104</v>
      </c>
      <c r="B3223" s="17" t="s">
        <v>6424</v>
      </c>
      <c r="C3223" s="18">
        <v>43942</v>
      </c>
      <c r="D3223" s="18">
        <v>43948</v>
      </c>
      <c r="E3223" s="17" t="s">
        <v>19</v>
      </c>
      <c r="F3223" s="17" t="s">
        <v>3543</v>
      </c>
      <c r="G3223" s="19" t="str">
        <f>INDEX(Table12[[#This Row],[State]],MATCH(Orders!F3223,Table12[[#This Row],[Customer ID]],0))</f>
        <v>Texas</v>
      </c>
      <c r="H3223" s="17" t="s">
        <v>6425</v>
      </c>
      <c r="I3223" s="19">
        <v>3</v>
      </c>
      <c r="J3223" s="17" t="s">
        <v>31</v>
      </c>
      <c r="K3223" s="10">
        <v>99934</v>
      </c>
      <c r="L3223" s="25" t="str">
        <f>IF(Orders!$K3223&lt;=50,"Low",IF(Orders!$K3223&gt;=200000,"High","Medium"))</f>
        <v>Medium</v>
      </c>
    </row>
    <row r="3224" spans="1:12" x14ac:dyDescent="0.35">
      <c r="A3224" s="11">
        <v>7567</v>
      </c>
      <c r="B3224" s="13" t="s">
        <v>6421</v>
      </c>
      <c r="C3224" s="14">
        <v>43942</v>
      </c>
      <c r="D3224" s="14">
        <v>43944</v>
      </c>
      <c r="E3224" s="13" t="s">
        <v>38</v>
      </c>
      <c r="F3224" s="13" t="s">
        <v>6422</v>
      </c>
      <c r="G3224" s="15" t="str">
        <f>INDEX(Table12[[#This Row],[State]],MATCH(Orders!F3224,Table12[[#This Row],[Customer ID]],0))</f>
        <v>Texas</v>
      </c>
      <c r="H3224" s="13" t="s">
        <v>6427</v>
      </c>
      <c r="I3224" s="15">
        <v>3</v>
      </c>
      <c r="J3224" s="13" t="s">
        <v>31</v>
      </c>
      <c r="K3224" s="16">
        <v>116976</v>
      </c>
      <c r="L3224" s="24" t="str">
        <f>IF(Orders!$K3224&lt;=50,"Low",IF(Orders!$K3224&gt;=200000,"High","Medium"))</f>
        <v>Medium</v>
      </c>
    </row>
    <row r="3225" spans="1:12" x14ac:dyDescent="0.35">
      <c r="A3225" s="12">
        <v>3027</v>
      </c>
      <c r="B3225" s="17" t="s">
        <v>6429</v>
      </c>
      <c r="C3225" s="18">
        <v>43943</v>
      </c>
      <c r="D3225" s="18">
        <v>43947</v>
      </c>
      <c r="E3225" s="17" t="s">
        <v>19</v>
      </c>
      <c r="F3225" s="17" t="s">
        <v>3716</v>
      </c>
      <c r="G3225" s="19" t="str">
        <f>INDEX(Table12[[#This Row],[State]],MATCH(Orders!F3225,Table12[[#This Row],[Customer ID]],0))</f>
        <v>Pennsylvania</v>
      </c>
      <c r="H3225" s="17" t="s">
        <v>1966</v>
      </c>
      <c r="I3225" s="19">
        <v>3</v>
      </c>
      <c r="J3225" s="17" t="s">
        <v>70</v>
      </c>
      <c r="K3225" s="10">
        <v>265352</v>
      </c>
      <c r="L3225" s="25" t="str">
        <f>IF(Orders!$K3225&lt;=50,"Low",IF(Orders!$K3225&gt;=200000,"High","Medium"))</f>
        <v>High</v>
      </c>
    </row>
    <row r="3226" spans="1:12" x14ac:dyDescent="0.35">
      <c r="A3226" s="11">
        <v>8280</v>
      </c>
      <c r="B3226" s="13" t="s">
        <v>6430</v>
      </c>
      <c r="C3226" s="14">
        <v>43943</v>
      </c>
      <c r="D3226" s="14">
        <v>43947</v>
      </c>
      <c r="E3226" s="13" t="s">
        <v>19</v>
      </c>
      <c r="F3226" s="13" t="s">
        <v>695</v>
      </c>
      <c r="G3226" s="15" t="str">
        <f>INDEX(Table12[[#This Row],[State]],MATCH(Orders!F3226,Table12[[#This Row],[Customer ID]],0))</f>
        <v>Georgia</v>
      </c>
      <c r="H3226" s="13" t="s">
        <v>557</v>
      </c>
      <c r="I3226" s="15">
        <v>3</v>
      </c>
      <c r="J3226" s="13" t="s">
        <v>31</v>
      </c>
      <c r="K3226" s="16">
        <v>689.06</v>
      </c>
      <c r="L3226" s="24" t="str">
        <f>IF(Orders!$K3226&lt;=50,"Low",IF(Orders!$K3226&gt;=200000,"High","Medium"))</f>
        <v>Medium</v>
      </c>
    </row>
    <row r="3227" spans="1:12" x14ac:dyDescent="0.35">
      <c r="A3227" s="12">
        <v>805</v>
      </c>
      <c r="B3227" s="17" t="s">
        <v>6431</v>
      </c>
      <c r="C3227" s="18">
        <v>43943</v>
      </c>
      <c r="D3227" s="18">
        <v>43945</v>
      </c>
      <c r="E3227" s="17" t="s">
        <v>38</v>
      </c>
      <c r="F3227" s="17" t="s">
        <v>5345</v>
      </c>
      <c r="G3227" s="19" t="str">
        <f>INDEX(Table12[[#This Row],[State]],MATCH(Orders!F3227,Table12[[#This Row],[Customer ID]],0))</f>
        <v>California</v>
      </c>
      <c r="H3227" s="17" t="s">
        <v>3225</v>
      </c>
      <c r="I3227" s="19">
        <v>2</v>
      </c>
      <c r="J3227" s="17" t="s">
        <v>36</v>
      </c>
      <c r="K3227" s="10">
        <v>109.28</v>
      </c>
      <c r="L3227" s="25" t="str">
        <f>IF(Orders!$K3227&lt;=50,"Low",IF(Orders!$K3227&gt;=200000,"High","Medium"))</f>
        <v>Medium</v>
      </c>
    </row>
    <row r="3228" spans="1:12" x14ac:dyDescent="0.35">
      <c r="A3228" s="11">
        <v>8472</v>
      </c>
      <c r="B3228" s="13" t="s">
        <v>6432</v>
      </c>
      <c r="C3228" s="14">
        <v>43944</v>
      </c>
      <c r="D3228" s="14">
        <v>43948</v>
      </c>
      <c r="E3228" s="13" t="s">
        <v>19</v>
      </c>
      <c r="F3228" s="13" t="s">
        <v>3989</v>
      </c>
      <c r="G3228" s="15" t="str">
        <f>INDEX(Table12[[#This Row],[State]],MATCH(Orders!F3228,Table12[[#This Row],[Customer ID]],0))</f>
        <v>Tennessee</v>
      </c>
      <c r="H3228" s="13" t="s">
        <v>6434</v>
      </c>
      <c r="I3228" s="15">
        <v>3</v>
      </c>
      <c r="J3228" s="13" t="s">
        <v>31</v>
      </c>
      <c r="K3228" s="16">
        <v>109952</v>
      </c>
      <c r="L3228" s="24" t="str">
        <f>IF(Orders!$K3228&lt;=50,"Low",IF(Orders!$K3228&gt;=200000,"High","Medium"))</f>
        <v>Medium</v>
      </c>
    </row>
    <row r="3229" spans="1:12" x14ac:dyDescent="0.35">
      <c r="A3229" s="12">
        <v>7241</v>
      </c>
      <c r="B3229" s="17" t="s">
        <v>6436</v>
      </c>
      <c r="C3229" s="18">
        <v>43944</v>
      </c>
      <c r="D3229" s="18">
        <v>43946</v>
      </c>
      <c r="E3229" s="17" t="s">
        <v>94</v>
      </c>
      <c r="F3229" s="17" t="s">
        <v>2905</v>
      </c>
      <c r="G3229" s="19" t="str">
        <f>INDEX(Table12[[#This Row],[State]],MATCH(Orders!F3229,Table12[[#This Row],[Customer ID]],0))</f>
        <v>California</v>
      </c>
      <c r="H3229" s="17" t="s">
        <v>154</v>
      </c>
      <c r="I3229" s="19">
        <v>7</v>
      </c>
      <c r="J3229" s="17" t="s">
        <v>70</v>
      </c>
      <c r="K3229" s="10">
        <v>112.36</v>
      </c>
      <c r="L3229" s="25" t="str">
        <f>IF(Orders!$K3229&lt;=50,"Low",IF(Orders!$K3229&gt;=200000,"High","Medium"))</f>
        <v>Medium</v>
      </c>
    </row>
    <row r="3230" spans="1:12" x14ac:dyDescent="0.35">
      <c r="A3230" s="11">
        <v>7242</v>
      </c>
      <c r="B3230" s="13" t="s">
        <v>6436</v>
      </c>
      <c r="C3230" s="14">
        <v>43944</v>
      </c>
      <c r="D3230" s="14">
        <v>43946</v>
      </c>
      <c r="E3230" s="13" t="s">
        <v>94</v>
      </c>
      <c r="F3230" s="13" t="s">
        <v>2905</v>
      </c>
      <c r="G3230" s="15" t="str">
        <f>INDEX(Table12[[#This Row],[State]],MATCH(Orders!F3230,Table12[[#This Row],[Customer ID]],0))</f>
        <v>California</v>
      </c>
      <c r="H3230" s="13" t="s">
        <v>2179</v>
      </c>
      <c r="I3230" s="15">
        <v>6</v>
      </c>
      <c r="J3230" s="13" t="s">
        <v>70</v>
      </c>
      <c r="K3230" s="16">
        <v>113.88</v>
      </c>
      <c r="L3230" s="24" t="str">
        <f>IF(Orders!$K3230&lt;=50,"Low",IF(Orders!$K3230&gt;=200000,"High","Medium"))</f>
        <v>Medium</v>
      </c>
    </row>
    <row r="3231" spans="1:12" x14ac:dyDescent="0.35">
      <c r="A3231" s="12">
        <v>2601</v>
      </c>
      <c r="B3231" s="17" t="s">
        <v>6437</v>
      </c>
      <c r="C3231" s="18">
        <v>43944</v>
      </c>
      <c r="D3231" s="18">
        <v>43950</v>
      </c>
      <c r="E3231" s="17" t="s">
        <v>19</v>
      </c>
      <c r="F3231" s="17" t="s">
        <v>5255</v>
      </c>
      <c r="G3231" s="19" t="str">
        <f>INDEX(Table12[[#This Row],[State]],MATCH(Orders!F3231,Table12[[#This Row],[Customer ID]],0))</f>
        <v>New York</v>
      </c>
      <c r="H3231" s="17" t="s">
        <v>3376</v>
      </c>
      <c r="I3231" s="19">
        <v>7</v>
      </c>
      <c r="J3231" s="17" t="s">
        <v>70</v>
      </c>
      <c r="K3231" s="10">
        <v>139.71</v>
      </c>
      <c r="L3231" s="25" t="str">
        <f>IF(Orders!$K3231&lt;=50,"Low",IF(Orders!$K3231&gt;=200000,"High","Medium"))</f>
        <v>Medium</v>
      </c>
    </row>
    <row r="3232" spans="1:12" x14ac:dyDescent="0.35">
      <c r="A3232" s="11">
        <v>2600</v>
      </c>
      <c r="B3232" s="13" t="s">
        <v>6437</v>
      </c>
      <c r="C3232" s="14">
        <v>43944</v>
      </c>
      <c r="D3232" s="14">
        <v>43950</v>
      </c>
      <c r="E3232" s="13" t="s">
        <v>19</v>
      </c>
      <c r="F3232" s="13" t="s">
        <v>5255</v>
      </c>
      <c r="G3232" s="15" t="str">
        <f>INDEX(Table12[[#This Row],[State]],MATCH(Orders!F3232,Table12[[#This Row],[Customer ID]],0))</f>
        <v>New York</v>
      </c>
      <c r="H3232" s="13" t="s">
        <v>3271</v>
      </c>
      <c r="I3232" s="15">
        <v>2</v>
      </c>
      <c r="J3232" s="13" t="s">
        <v>31</v>
      </c>
      <c r="K3232" s="16">
        <v>163.94</v>
      </c>
      <c r="L3232" s="24" t="str">
        <f>IF(Orders!$K3232&lt;=50,"Low",IF(Orders!$K3232&gt;=200000,"High","Medium"))</f>
        <v>Medium</v>
      </c>
    </row>
    <row r="3233" spans="1:12" x14ac:dyDescent="0.35">
      <c r="A3233" s="12">
        <v>3867</v>
      </c>
      <c r="B3233" s="17" t="s">
        <v>6438</v>
      </c>
      <c r="C3233" s="18">
        <v>43944</v>
      </c>
      <c r="D3233" s="18">
        <v>43946</v>
      </c>
      <c r="E3233" s="17" t="s">
        <v>94</v>
      </c>
      <c r="F3233" s="17" t="s">
        <v>5634</v>
      </c>
      <c r="G3233" s="19" t="str">
        <f>INDEX(Table12[[#This Row],[State]],MATCH(Orders!F3233,Table12[[#This Row],[Customer ID]],0))</f>
        <v>Indiana</v>
      </c>
      <c r="H3233" s="17" t="s">
        <v>6439</v>
      </c>
      <c r="I3233" s="19">
        <v>6</v>
      </c>
      <c r="J3233" s="17" t="s">
        <v>70</v>
      </c>
      <c r="K3233" s="10">
        <v>178.34</v>
      </c>
      <c r="L3233" s="25" t="str">
        <f>IF(Orders!$K3233&lt;=50,"Low",IF(Orders!$K3233&gt;=200000,"High","Medium"))</f>
        <v>Medium</v>
      </c>
    </row>
    <row r="3234" spans="1:12" x14ac:dyDescent="0.35">
      <c r="A3234" s="11">
        <v>8470</v>
      </c>
      <c r="B3234" s="13" t="s">
        <v>6432</v>
      </c>
      <c r="C3234" s="14">
        <v>43944</v>
      </c>
      <c r="D3234" s="14">
        <v>43948</v>
      </c>
      <c r="E3234" s="13" t="s">
        <v>19</v>
      </c>
      <c r="F3234" s="13" t="s">
        <v>3989</v>
      </c>
      <c r="G3234" s="15" t="str">
        <f>INDEX(Table12[[#This Row],[State]],MATCH(Orders!F3234,Table12[[#This Row],[Customer ID]],0))</f>
        <v>Tennessee</v>
      </c>
      <c r="H3234" s="13" t="s">
        <v>6441</v>
      </c>
      <c r="I3234" s="15">
        <v>4</v>
      </c>
      <c r="J3234" s="13" t="s">
        <v>31</v>
      </c>
      <c r="K3234" s="16">
        <v>415136</v>
      </c>
      <c r="L3234" s="24" t="str">
        <f>IF(Orders!$K3234&lt;=50,"Low",IF(Orders!$K3234&gt;=200000,"High","Medium"))</f>
        <v>High</v>
      </c>
    </row>
    <row r="3235" spans="1:12" x14ac:dyDescent="0.35">
      <c r="A3235" s="12">
        <v>6596</v>
      </c>
      <c r="B3235" s="17" t="s">
        <v>6443</v>
      </c>
      <c r="C3235" s="18">
        <v>43944</v>
      </c>
      <c r="D3235" s="18">
        <v>43947</v>
      </c>
      <c r="E3235" s="17" t="s">
        <v>38</v>
      </c>
      <c r="F3235" s="17" t="s">
        <v>3531</v>
      </c>
      <c r="G3235" s="19" t="str">
        <f>INDEX(Table12[[#This Row],[State]],MATCH(Orders!F3235,Table12[[#This Row],[Customer ID]],0))</f>
        <v>Ohio</v>
      </c>
      <c r="H3235" s="17" t="s">
        <v>331</v>
      </c>
      <c r="I3235" s="19">
        <v>5</v>
      </c>
      <c r="J3235" s="17" t="s">
        <v>36</v>
      </c>
      <c r="K3235" s="10">
        <v>107.76</v>
      </c>
      <c r="L3235" s="25" t="str">
        <f>IF(Orders!$K3235&lt;=50,"Low",IF(Orders!$K3235&gt;=200000,"High","Medium"))</f>
        <v>Medium</v>
      </c>
    </row>
    <row r="3236" spans="1:12" x14ac:dyDescent="0.35">
      <c r="A3236" s="11">
        <v>6597</v>
      </c>
      <c r="B3236" s="13" t="s">
        <v>6443</v>
      </c>
      <c r="C3236" s="14">
        <v>43944</v>
      </c>
      <c r="D3236" s="14">
        <v>43947</v>
      </c>
      <c r="E3236" s="13" t="s">
        <v>38</v>
      </c>
      <c r="F3236" s="13" t="s">
        <v>3531</v>
      </c>
      <c r="G3236" s="15" t="str">
        <f>INDEX(Table12[[#This Row],[State]],MATCH(Orders!F3236,Table12[[#This Row],[Customer ID]],0))</f>
        <v>Ohio</v>
      </c>
      <c r="H3236" s="13" t="s">
        <v>4512</v>
      </c>
      <c r="I3236" s="15">
        <v>1</v>
      </c>
      <c r="J3236" s="13" t="s">
        <v>36</v>
      </c>
      <c r="K3236" s="16">
        <v>112344</v>
      </c>
      <c r="L3236" s="24" t="str">
        <f>IF(Orders!$K3236&lt;=50,"Low",IF(Orders!$K3236&gt;=200000,"High","Medium"))</f>
        <v>Medium</v>
      </c>
    </row>
    <row r="3237" spans="1:12" x14ac:dyDescent="0.35">
      <c r="A3237" s="12">
        <v>8473</v>
      </c>
      <c r="B3237" s="17" t="s">
        <v>6432</v>
      </c>
      <c r="C3237" s="18">
        <v>43944</v>
      </c>
      <c r="D3237" s="18">
        <v>43948</v>
      </c>
      <c r="E3237" s="17" t="s">
        <v>19</v>
      </c>
      <c r="F3237" s="17" t="s">
        <v>3989</v>
      </c>
      <c r="G3237" s="19" t="str">
        <f>INDEX(Table12[[#This Row],[State]],MATCH(Orders!F3237,Table12[[#This Row],[Customer ID]],0))</f>
        <v>Tennessee</v>
      </c>
      <c r="H3237" s="17" t="s">
        <v>1881</v>
      </c>
      <c r="I3237" s="19">
        <v>1</v>
      </c>
      <c r="J3237" s="17" t="s">
        <v>36</v>
      </c>
      <c r="K3237" s="10">
        <v>97</v>
      </c>
      <c r="L3237" s="25" t="str">
        <f>IF(Orders!$K3237&lt;=50,"Low",IF(Orders!$K3237&gt;=200000,"High","Medium"))</f>
        <v>Medium</v>
      </c>
    </row>
    <row r="3238" spans="1:12" x14ac:dyDescent="0.35">
      <c r="A3238" s="11">
        <v>8592</v>
      </c>
      <c r="B3238" s="13" t="s">
        <v>6444</v>
      </c>
      <c r="C3238" s="14">
        <v>43944</v>
      </c>
      <c r="D3238" s="14">
        <v>43947</v>
      </c>
      <c r="E3238" s="13" t="s">
        <v>38</v>
      </c>
      <c r="F3238" s="13" t="s">
        <v>5786</v>
      </c>
      <c r="G3238" s="15" t="str">
        <f>INDEX(Table12[[#This Row],[State]],MATCH(Orders!F3238,Table12[[#This Row],[Customer ID]],0))</f>
        <v>Colorado</v>
      </c>
      <c r="H3238" s="13" t="s">
        <v>411</v>
      </c>
      <c r="I3238" s="15">
        <v>2</v>
      </c>
      <c r="J3238" s="13" t="s">
        <v>70</v>
      </c>
      <c r="K3238" s="16">
        <v>131688</v>
      </c>
      <c r="L3238" s="24" t="str">
        <f>IF(Orders!$K3238&lt;=50,"Low",IF(Orders!$K3238&gt;=200000,"High","Medium"))</f>
        <v>Medium</v>
      </c>
    </row>
    <row r="3239" spans="1:12" x14ac:dyDescent="0.35">
      <c r="A3239" s="12">
        <v>8593</v>
      </c>
      <c r="B3239" s="17" t="s">
        <v>6444</v>
      </c>
      <c r="C3239" s="18">
        <v>43944</v>
      </c>
      <c r="D3239" s="18">
        <v>43947</v>
      </c>
      <c r="E3239" s="17" t="s">
        <v>38</v>
      </c>
      <c r="F3239" s="17" t="s">
        <v>5786</v>
      </c>
      <c r="G3239" s="19" t="str">
        <f>INDEX(Table12[[#This Row],[State]],MATCH(Orders!F3239,Table12[[#This Row],[Customer ID]],0))</f>
        <v>Colorado</v>
      </c>
      <c r="H3239" s="17" t="s">
        <v>6446</v>
      </c>
      <c r="I3239" s="19">
        <v>3</v>
      </c>
      <c r="J3239" s="17" t="s">
        <v>31</v>
      </c>
      <c r="K3239" s="10">
        <v>114664</v>
      </c>
      <c r="L3239" s="25" t="str">
        <f>IF(Orders!$K3239&lt;=50,"Low",IF(Orders!$K3239&gt;=200000,"High","Medium"))</f>
        <v>Medium</v>
      </c>
    </row>
    <row r="3240" spans="1:12" x14ac:dyDescent="0.35">
      <c r="A3240" s="11">
        <v>7243</v>
      </c>
      <c r="B3240" s="13" t="s">
        <v>6436</v>
      </c>
      <c r="C3240" s="14">
        <v>43944</v>
      </c>
      <c r="D3240" s="14">
        <v>43946</v>
      </c>
      <c r="E3240" s="13" t="s">
        <v>94</v>
      </c>
      <c r="F3240" s="13" t="s">
        <v>2905</v>
      </c>
      <c r="G3240" s="15" t="str">
        <f>INDEX(Table12[[#This Row],[State]],MATCH(Orders!F3240,Table12[[#This Row],[Customer ID]],0))</f>
        <v>California</v>
      </c>
      <c r="H3240" s="13" t="s">
        <v>994</v>
      </c>
      <c r="I3240" s="15">
        <v>2</v>
      </c>
      <c r="J3240" s="13" t="s">
        <v>36</v>
      </c>
      <c r="K3240" s="16">
        <v>149.13999999999999</v>
      </c>
      <c r="L3240" s="24" t="str">
        <f>IF(Orders!$K3240&lt;=50,"Low",IF(Orders!$K3240&gt;=200000,"High","Medium"))</f>
        <v>Medium</v>
      </c>
    </row>
    <row r="3241" spans="1:12" x14ac:dyDescent="0.35">
      <c r="A3241" s="12">
        <v>8471</v>
      </c>
      <c r="B3241" s="17" t="s">
        <v>6432</v>
      </c>
      <c r="C3241" s="18">
        <v>43944</v>
      </c>
      <c r="D3241" s="18">
        <v>43948</v>
      </c>
      <c r="E3241" s="17" t="s">
        <v>19</v>
      </c>
      <c r="F3241" s="17" t="s">
        <v>3989</v>
      </c>
      <c r="G3241" s="19" t="str">
        <f>INDEX(Table12[[#This Row],[State]],MATCH(Orders!F3241,Table12[[#This Row],[Customer ID]],0))</f>
        <v>Tennessee</v>
      </c>
      <c r="H3241" s="17" t="s">
        <v>4538</v>
      </c>
      <c r="I3241" s="19">
        <v>2</v>
      </c>
      <c r="J3241" s="17" t="s">
        <v>70</v>
      </c>
      <c r="K3241" s="10">
        <v>132408</v>
      </c>
      <c r="L3241" s="25" t="str">
        <f>IF(Orders!$K3241&lt;=50,"Low",IF(Orders!$K3241&gt;=200000,"High","Medium"))</f>
        <v>Medium</v>
      </c>
    </row>
    <row r="3242" spans="1:12" x14ac:dyDescent="0.35">
      <c r="A3242" s="11">
        <v>6033</v>
      </c>
      <c r="B3242" s="13" t="s">
        <v>6448</v>
      </c>
      <c r="C3242" s="14">
        <v>43944</v>
      </c>
      <c r="D3242" s="14">
        <v>43946</v>
      </c>
      <c r="E3242" s="13" t="s">
        <v>38</v>
      </c>
      <c r="F3242" s="13" t="s">
        <v>255</v>
      </c>
      <c r="G3242" s="15" t="str">
        <f>INDEX(Table12[[#This Row],[State]],MATCH(Orders!F3242,Table12[[#This Row],[Customer ID]],0))</f>
        <v>New York</v>
      </c>
      <c r="H3242" s="13" t="s">
        <v>1673</v>
      </c>
      <c r="I3242" s="15">
        <v>5</v>
      </c>
      <c r="J3242" s="13" t="s">
        <v>31</v>
      </c>
      <c r="K3242" s="16">
        <v>150.9</v>
      </c>
      <c r="L3242" s="24" t="str">
        <f>IF(Orders!$K3242&lt;=50,"Low",IF(Orders!$K3242&gt;=200000,"High","Medium"))</f>
        <v>Medium</v>
      </c>
    </row>
    <row r="3243" spans="1:12" x14ac:dyDescent="0.35">
      <c r="A3243" s="12">
        <v>6024</v>
      </c>
      <c r="B3243" s="17" t="s">
        <v>6449</v>
      </c>
      <c r="C3243" s="18">
        <v>43945</v>
      </c>
      <c r="D3243" s="18">
        <v>43948</v>
      </c>
      <c r="E3243" s="17" t="s">
        <v>38</v>
      </c>
      <c r="F3243" s="17" t="s">
        <v>3140</v>
      </c>
      <c r="G3243" s="19" t="str">
        <f>INDEX(Table12[[#This Row],[State]],MATCH(Orders!F3243,Table12[[#This Row],[Customer ID]],0))</f>
        <v>Rhode Island</v>
      </c>
      <c r="H3243" s="17" t="s">
        <v>1057</v>
      </c>
      <c r="I3243" s="19">
        <v>2</v>
      </c>
      <c r="J3243" s="17" t="s">
        <v>31</v>
      </c>
      <c r="K3243" s="10">
        <v>100.98</v>
      </c>
      <c r="L3243" s="25" t="str">
        <f>IF(Orders!$K3243&lt;=50,"Low",IF(Orders!$K3243&gt;=200000,"High","Medium"))</f>
        <v>Medium</v>
      </c>
    </row>
    <row r="3244" spans="1:12" x14ac:dyDescent="0.35">
      <c r="A3244" s="11">
        <v>8201</v>
      </c>
      <c r="B3244" s="13" t="s">
        <v>6450</v>
      </c>
      <c r="C3244" s="14">
        <v>43945</v>
      </c>
      <c r="D3244" s="14">
        <v>43951</v>
      </c>
      <c r="E3244" s="13" t="s">
        <v>19</v>
      </c>
      <c r="F3244" s="13" t="s">
        <v>1752</v>
      </c>
      <c r="G3244" s="15" t="str">
        <f>INDEX(Table12[[#This Row],[State]],MATCH(Orders!F3244,Table12[[#This Row],[Customer ID]],0))</f>
        <v>Illinois</v>
      </c>
      <c r="H3244" s="13" t="s">
        <v>2151</v>
      </c>
      <c r="I3244" s="15">
        <v>1</v>
      </c>
      <c r="J3244" s="13" t="s">
        <v>36</v>
      </c>
      <c r="K3244" s="16">
        <v>121784</v>
      </c>
      <c r="L3244" s="24" t="str">
        <f>IF(Orders!$K3244&lt;=50,"Low",IF(Orders!$K3244&gt;=200000,"High","Medium"))</f>
        <v>Medium</v>
      </c>
    </row>
    <row r="3245" spans="1:12" x14ac:dyDescent="0.35">
      <c r="A3245" s="12">
        <v>1685</v>
      </c>
      <c r="B3245" s="17" t="s">
        <v>6451</v>
      </c>
      <c r="C3245" s="18">
        <v>43945</v>
      </c>
      <c r="D3245" s="18">
        <v>43948</v>
      </c>
      <c r="E3245" s="17" t="s">
        <v>38</v>
      </c>
      <c r="F3245" s="17" t="s">
        <v>1204</v>
      </c>
      <c r="G3245" s="19" t="str">
        <f>INDEX(Table12[[#This Row],[State]],MATCH(Orders!F3245,Table12[[#This Row],[Customer ID]],0))</f>
        <v>Pennsylvania</v>
      </c>
      <c r="H3245" s="17" t="s">
        <v>6452</v>
      </c>
      <c r="I3245" s="19">
        <v>2</v>
      </c>
      <c r="J3245" s="17" t="s">
        <v>31</v>
      </c>
      <c r="K3245" s="10">
        <v>139.28</v>
      </c>
      <c r="L3245" s="25" t="str">
        <f>IF(Orders!$K3245&lt;=50,"Low",IF(Orders!$K3245&gt;=200000,"High","Medium"))</f>
        <v>Medium</v>
      </c>
    </row>
    <row r="3246" spans="1:12" x14ac:dyDescent="0.35">
      <c r="A3246" s="11">
        <v>3656</v>
      </c>
      <c r="B3246" s="13" t="s">
        <v>6454</v>
      </c>
      <c r="C3246" s="14">
        <v>43945</v>
      </c>
      <c r="D3246" s="14">
        <v>43951</v>
      </c>
      <c r="E3246" s="13" t="s">
        <v>19</v>
      </c>
      <c r="F3246" s="13" t="s">
        <v>2191</v>
      </c>
      <c r="G3246" s="15" t="str">
        <f>INDEX(Table12[[#This Row],[State]],MATCH(Orders!F3246,Table12[[#This Row],[Customer ID]],0))</f>
        <v>Florida</v>
      </c>
      <c r="H3246" s="13" t="s">
        <v>4280</v>
      </c>
      <c r="I3246" s="15">
        <v>2</v>
      </c>
      <c r="J3246" s="13" t="s">
        <v>36</v>
      </c>
      <c r="K3246" s="16">
        <v>147568</v>
      </c>
      <c r="L3246" s="24" t="str">
        <f>IF(Orders!$K3246&lt;=50,"Low",IF(Orders!$K3246&gt;=200000,"High","Medium"))</f>
        <v>Medium</v>
      </c>
    </row>
    <row r="3247" spans="1:12" x14ac:dyDescent="0.35">
      <c r="A3247" s="12">
        <v>5978</v>
      </c>
      <c r="B3247" s="17" t="s">
        <v>6455</v>
      </c>
      <c r="C3247" s="18">
        <v>43945</v>
      </c>
      <c r="D3247" s="18">
        <v>43946</v>
      </c>
      <c r="E3247" s="17" t="s">
        <v>38</v>
      </c>
      <c r="F3247" s="17" t="s">
        <v>1121</v>
      </c>
      <c r="G3247" s="19" t="str">
        <f>INDEX(Table12[[#This Row],[State]],MATCH(Orders!F3247,Table12[[#This Row],[Customer ID]],0))</f>
        <v>Arizona</v>
      </c>
      <c r="H3247" s="17" t="s">
        <v>1778</v>
      </c>
      <c r="I3247" s="19">
        <v>10</v>
      </c>
      <c r="J3247" s="17" t="s">
        <v>70</v>
      </c>
      <c r="K3247" s="10">
        <v>601</v>
      </c>
      <c r="L3247" s="25" t="str">
        <f>IF(Orders!$K3247&lt;=50,"Low",IF(Orders!$K3247&gt;=200000,"High","Medium"))</f>
        <v>Medium</v>
      </c>
    </row>
    <row r="3248" spans="1:12" x14ac:dyDescent="0.35">
      <c r="A3248" s="11">
        <v>5527</v>
      </c>
      <c r="B3248" s="13" t="s">
        <v>6456</v>
      </c>
      <c r="C3248" s="14">
        <v>43945</v>
      </c>
      <c r="D3248" s="14">
        <v>43949</v>
      </c>
      <c r="E3248" s="13" t="s">
        <v>19</v>
      </c>
      <c r="F3248" s="13" t="s">
        <v>794</v>
      </c>
      <c r="G3248" s="15" t="str">
        <f>INDEX(Table12[[#This Row],[State]],MATCH(Orders!F3248,Table12[[#This Row],[Customer ID]],0))</f>
        <v>California</v>
      </c>
      <c r="H3248" s="13" t="s">
        <v>3760</v>
      </c>
      <c r="I3248" s="15">
        <v>1</v>
      </c>
      <c r="J3248" s="13" t="s">
        <v>70</v>
      </c>
      <c r="K3248" s="16">
        <v>81.81</v>
      </c>
      <c r="L3248" s="24" t="str">
        <f>IF(Orders!$K3248&lt;=50,"Low",IF(Orders!$K3248&gt;=200000,"High","Medium"))</f>
        <v>Medium</v>
      </c>
    </row>
    <row r="3249" spans="1:12" x14ac:dyDescent="0.35">
      <c r="A3249" s="12">
        <v>1686</v>
      </c>
      <c r="B3249" s="17" t="s">
        <v>6451</v>
      </c>
      <c r="C3249" s="18">
        <v>43945</v>
      </c>
      <c r="D3249" s="18">
        <v>43948</v>
      </c>
      <c r="E3249" s="17" t="s">
        <v>38</v>
      </c>
      <c r="F3249" s="17" t="s">
        <v>1204</v>
      </c>
      <c r="G3249" s="19" t="str">
        <f>INDEX(Table12[[#This Row],[State]],MATCH(Orders!F3249,Table12[[#This Row],[Customer ID]],0))</f>
        <v>Pennsylvania</v>
      </c>
      <c r="H3249" s="17" t="s">
        <v>4605</v>
      </c>
      <c r="I3249" s="19">
        <v>2</v>
      </c>
      <c r="J3249" s="17" t="s">
        <v>31</v>
      </c>
      <c r="K3249" s="10">
        <v>92188</v>
      </c>
      <c r="L3249" s="25" t="str">
        <f>IF(Orders!$K3249&lt;=50,"Low",IF(Orders!$K3249&gt;=200000,"High","Medium"))</f>
        <v>Medium</v>
      </c>
    </row>
    <row r="3250" spans="1:12" x14ac:dyDescent="0.35">
      <c r="A3250" s="11">
        <v>1687</v>
      </c>
      <c r="B3250" s="13" t="s">
        <v>6451</v>
      </c>
      <c r="C3250" s="14">
        <v>43945</v>
      </c>
      <c r="D3250" s="14">
        <v>43948</v>
      </c>
      <c r="E3250" s="13" t="s">
        <v>38</v>
      </c>
      <c r="F3250" s="13" t="s">
        <v>1204</v>
      </c>
      <c r="G3250" s="15" t="str">
        <f>INDEX(Table12[[#This Row],[State]],MATCH(Orders!F3250,Table12[[#This Row],[Customer ID]],0))</f>
        <v>Pennsylvania</v>
      </c>
      <c r="H3250" s="13" t="s">
        <v>1540</v>
      </c>
      <c r="I3250" s="15">
        <v>2</v>
      </c>
      <c r="J3250" s="13" t="s">
        <v>31</v>
      </c>
      <c r="K3250" s="16">
        <v>110518</v>
      </c>
      <c r="L3250" s="24" t="str">
        <f>IF(Orders!$K3250&lt;=50,"Low",IF(Orders!$K3250&gt;=200000,"High","Medium"))</f>
        <v>Medium</v>
      </c>
    </row>
    <row r="3251" spans="1:12" x14ac:dyDescent="0.35">
      <c r="A3251" s="12">
        <v>8200</v>
      </c>
      <c r="B3251" s="17" t="s">
        <v>6450</v>
      </c>
      <c r="C3251" s="18">
        <v>43945</v>
      </c>
      <c r="D3251" s="18">
        <v>43951</v>
      </c>
      <c r="E3251" s="17" t="s">
        <v>19</v>
      </c>
      <c r="F3251" s="17" t="s">
        <v>1752</v>
      </c>
      <c r="G3251" s="19" t="str">
        <f>INDEX(Table12[[#This Row],[State]],MATCH(Orders!F3251,Table12[[#This Row],[Customer ID]],0))</f>
        <v>Illinois</v>
      </c>
      <c r="H3251" s="17" t="s">
        <v>4552</v>
      </c>
      <c r="I3251" s="19">
        <v>5</v>
      </c>
      <c r="J3251" s="17" t="s">
        <v>70</v>
      </c>
      <c r="K3251" s="10">
        <v>104.43</v>
      </c>
      <c r="L3251" s="25" t="str">
        <f>IF(Orders!$K3251&lt;=50,"Low",IF(Orders!$K3251&gt;=200000,"High","Medium"))</f>
        <v>Medium</v>
      </c>
    </row>
    <row r="3252" spans="1:12" x14ac:dyDescent="0.35">
      <c r="A3252" s="11">
        <v>7172</v>
      </c>
      <c r="B3252" s="13" t="s">
        <v>6457</v>
      </c>
      <c r="C3252" s="14">
        <v>43946</v>
      </c>
      <c r="D3252" s="14">
        <v>43948</v>
      </c>
      <c r="E3252" s="13" t="s">
        <v>94</v>
      </c>
      <c r="F3252" s="13" t="s">
        <v>6458</v>
      </c>
      <c r="G3252" s="15" t="str">
        <f>INDEX(Table12[[#This Row],[State]],MATCH(Orders!F3252,Table12[[#This Row],[Customer ID]],0))</f>
        <v>California</v>
      </c>
      <c r="H3252" s="13" t="s">
        <v>3470</v>
      </c>
      <c r="I3252" s="15">
        <v>3</v>
      </c>
      <c r="J3252" s="13" t="s">
        <v>36</v>
      </c>
      <c r="K3252" s="16">
        <v>133.97</v>
      </c>
      <c r="L3252" s="24" t="str">
        <f>IF(Orders!$K3252&lt;=50,"Low",IF(Orders!$K3252&gt;=200000,"High","Medium"))</f>
        <v>Medium</v>
      </c>
    </row>
    <row r="3253" spans="1:12" x14ac:dyDescent="0.35">
      <c r="A3253" s="12">
        <v>8974</v>
      </c>
      <c r="B3253" s="17" t="s">
        <v>6460</v>
      </c>
      <c r="C3253" s="18">
        <v>43946</v>
      </c>
      <c r="D3253" s="18">
        <v>43948</v>
      </c>
      <c r="E3253" s="17" t="s">
        <v>94</v>
      </c>
      <c r="F3253" s="17" t="s">
        <v>2344</v>
      </c>
      <c r="G3253" s="19" t="str">
        <f>INDEX(Table12[[#This Row],[State]],MATCH(Orders!F3253,Table12[[#This Row],[Customer ID]],0))</f>
        <v>California</v>
      </c>
      <c r="H3253" s="17" t="s">
        <v>27</v>
      </c>
      <c r="I3253" s="19">
        <v>7</v>
      </c>
      <c r="J3253" s="17" t="s">
        <v>31</v>
      </c>
      <c r="K3253" s="10">
        <v>367981</v>
      </c>
      <c r="L3253" s="25" t="str">
        <f>IF(Orders!$K3253&lt;=50,"Low",IF(Orders!$K3253&gt;=200000,"High","Medium"))</f>
        <v>High</v>
      </c>
    </row>
    <row r="3254" spans="1:12" x14ac:dyDescent="0.35">
      <c r="A3254" s="11">
        <v>5434</v>
      </c>
      <c r="B3254" s="13" t="s">
        <v>6461</v>
      </c>
      <c r="C3254" s="14">
        <v>43946</v>
      </c>
      <c r="D3254" s="14">
        <v>43950</v>
      </c>
      <c r="E3254" s="13" t="s">
        <v>19</v>
      </c>
      <c r="F3254" s="13" t="s">
        <v>6462</v>
      </c>
      <c r="G3254" s="15" t="str">
        <f>INDEX(Table12[[#This Row],[State]],MATCH(Orders!F3254,Table12[[#This Row],[Customer ID]],0))</f>
        <v>Arizona</v>
      </c>
      <c r="H3254" s="13" t="s">
        <v>5443</v>
      </c>
      <c r="I3254" s="15">
        <v>4</v>
      </c>
      <c r="J3254" s="13" t="s">
        <v>36</v>
      </c>
      <c r="K3254" s="16">
        <v>85896</v>
      </c>
      <c r="L3254" s="24" t="str">
        <f>IF(Orders!$K3254&lt;=50,"Low",IF(Orders!$K3254&gt;=200000,"High","Medium"))</f>
        <v>Medium</v>
      </c>
    </row>
    <row r="3255" spans="1:12" x14ac:dyDescent="0.35">
      <c r="A3255" s="12">
        <v>5075</v>
      </c>
      <c r="B3255" s="17" t="s">
        <v>6465</v>
      </c>
      <c r="C3255" s="18">
        <v>43946</v>
      </c>
      <c r="D3255" s="18">
        <v>43950</v>
      </c>
      <c r="E3255" s="17" t="s">
        <v>94</v>
      </c>
      <c r="F3255" s="17" t="s">
        <v>937</v>
      </c>
      <c r="G3255" s="19" t="str">
        <f>INDEX(Table12[[#This Row],[State]],MATCH(Orders!F3255,Table12[[#This Row],[Customer ID]],0))</f>
        <v>California</v>
      </c>
      <c r="H3255" s="17" t="s">
        <v>4077</v>
      </c>
      <c r="I3255" s="19">
        <v>2</v>
      </c>
      <c r="J3255" s="17" t="s">
        <v>70</v>
      </c>
      <c r="K3255" s="10">
        <v>104904</v>
      </c>
      <c r="L3255" s="25" t="str">
        <f>IF(Orders!$K3255&lt;=50,"Low",IF(Orders!$K3255&gt;=200000,"High","Medium"))</f>
        <v>Medium</v>
      </c>
    </row>
    <row r="3256" spans="1:12" x14ac:dyDescent="0.35">
      <c r="A3256" s="11">
        <v>5108</v>
      </c>
      <c r="B3256" s="13" t="s">
        <v>6466</v>
      </c>
      <c r="C3256" s="14">
        <v>43946</v>
      </c>
      <c r="D3256" s="14">
        <v>43947</v>
      </c>
      <c r="E3256" s="13" t="s">
        <v>38</v>
      </c>
      <c r="F3256" s="13" t="s">
        <v>3989</v>
      </c>
      <c r="G3256" s="15" t="str">
        <f>INDEX(Table12[[#This Row],[State]],MATCH(Orders!F3256,Table12[[#This Row],[Customer ID]],0))</f>
        <v>Tennessee</v>
      </c>
      <c r="H3256" s="13" t="s">
        <v>88</v>
      </c>
      <c r="I3256" s="15">
        <v>9</v>
      </c>
      <c r="J3256" s="13" t="s">
        <v>70</v>
      </c>
      <c r="K3256" s="16">
        <v>116048</v>
      </c>
      <c r="L3256" s="24" t="str">
        <f>IF(Orders!$K3256&lt;=50,"Low",IF(Orders!$K3256&gt;=200000,"High","Medium"))</f>
        <v>Medium</v>
      </c>
    </row>
    <row r="3257" spans="1:12" x14ac:dyDescent="0.35">
      <c r="A3257" s="12">
        <v>6888</v>
      </c>
      <c r="B3257" s="17" t="s">
        <v>6467</v>
      </c>
      <c r="C3257" s="18">
        <v>43946</v>
      </c>
      <c r="D3257" s="18">
        <v>43953</v>
      </c>
      <c r="E3257" s="17" t="s">
        <v>19</v>
      </c>
      <c r="F3257" s="17" t="s">
        <v>5967</v>
      </c>
      <c r="G3257" s="19" t="str">
        <f>INDEX(Table12[[#This Row],[State]],MATCH(Orders!F3257,Table12[[#This Row],[Customer ID]],0))</f>
        <v>California</v>
      </c>
      <c r="H3257" s="17" t="s">
        <v>2274</v>
      </c>
      <c r="I3257" s="19">
        <v>3</v>
      </c>
      <c r="J3257" s="17" t="s">
        <v>70</v>
      </c>
      <c r="K3257" s="10">
        <v>136.05000000000001</v>
      </c>
      <c r="L3257" s="25" t="str">
        <f>IF(Orders!$K3257&lt;=50,"Low",IF(Orders!$K3257&gt;=200000,"High","Medium"))</f>
        <v>Medium</v>
      </c>
    </row>
    <row r="3258" spans="1:12" x14ac:dyDescent="0.35">
      <c r="A3258" s="11">
        <v>6889</v>
      </c>
      <c r="B3258" s="13" t="s">
        <v>6467</v>
      </c>
      <c r="C3258" s="14">
        <v>43946</v>
      </c>
      <c r="D3258" s="14">
        <v>43953</v>
      </c>
      <c r="E3258" s="13" t="s">
        <v>19</v>
      </c>
      <c r="F3258" s="13" t="s">
        <v>5967</v>
      </c>
      <c r="G3258" s="15" t="str">
        <f>INDEX(Table12[[#This Row],[State]],MATCH(Orders!F3258,Table12[[#This Row],[Customer ID]],0))</f>
        <v>California</v>
      </c>
      <c r="H3258" s="13" t="s">
        <v>3545</v>
      </c>
      <c r="I3258" s="15">
        <v>3</v>
      </c>
      <c r="J3258" s="13" t="s">
        <v>70</v>
      </c>
      <c r="K3258" s="16">
        <v>164344</v>
      </c>
      <c r="L3258" s="24" t="str">
        <f>IF(Orders!$K3258&lt;=50,"Low",IF(Orders!$K3258&gt;=200000,"High","Medium"))</f>
        <v>Medium</v>
      </c>
    </row>
    <row r="3259" spans="1:12" x14ac:dyDescent="0.35">
      <c r="A3259" s="12">
        <v>5109</v>
      </c>
      <c r="B3259" s="17" t="s">
        <v>6466</v>
      </c>
      <c r="C3259" s="18">
        <v>43946</v>
      </c>
      <c r="D3259" s="18">
        <v>43947</v>
      </c>
      <c r="E3259" s="17" t="s">
        <v>38</v>
      </c>
      <c r="F3259" s="17" t="s">
        <v>3989</v>
      </c>
      <c r="G3259" s="19" t="str">
        <f>INDEX(Table12[[#This Row],[State]],MATCH(Orders!F3259,Table12[[#This Row],[Customer ID]],0))</f>
        <v>Tennessee</v>
      </c>
      <c r="H3259" s="17" t="s">
        <v>4413</v>
      </c>
      <c r="I3259" s="19">
        <v>5</v>
      </c>
      <c r="J3259" s="17" t="s">
        <v>36</v>
      </c>
      <c r="K3259" s="10">
        <v>174.92</v>
      </c>
      <c r="L3259" s="25" t="str">
        <f>IF(Orders!$K3259&lt;=50,"Low",IF(Orders!$K3259&gt;=200000,"High","Medium"))</f>
        <v>Medium</v>
      </c>
    </row>
    <row r="3260" spans="1:12" x14ac:dyDescent="0.35">
      <c r="A3260" s="11">
        <v>1359</v>
      </c>
      <c r="B3260" s="13" t="s">
        <v>6468</v>
      </c>
      <c r="C3260" s="14">
        <v>43947</v>
      </c>
      <c r="D3260" s="14">
        <v>43948</v>
      </c>
      <c r="E3260" s="13" t="s">
        <v>38</v>
      </c>
      <c r="F3260" s="13" t="s">
        <v>3268</v>
      </c>
      <c r="G3260" s="15" t="str">
        <f>INDEX(Table12[[#This Row],[State]],MATCH(Orders!F3260,Table12[[#This Row],[Customer ID]],0))</f>
        <v>Texas</v>
      </c>
      <c r="H3260" s="13" t="s">
        <v>169</v>
      </c>
      <c r="I3260" s="15">
        <v>1</v>
      </c>
      <c r="J3260" s="13" t="s">
        <v>36</v>
      </c>
      <c r="K3260" s="16">
        <v>87988</v>
      </c>
      <c r="L3260" s="24" t="str">
        <f>IF(Orders!$K3260&lt;=50,"Low",IF(Orders!$K3260&gt;=200000,"High","Medium"))</f>
        <v>Medium</v>
      </c>
    </row>
    <row r="3261" spans="1:12" x14ac:dyDescent="0.35">
      <c r="A3261" s="12">
        <v>2961</v>
      </c>
      <c r="B3261" s="17" t="s">
        <v>6469</v>
      </c>
      <c r="C3261" s="18">
        <v>43947</v>
      </c>
      <c r="D3261" s="18">
        <v>43952</v>
      </c>
      <c r="E3261" s="17" t="s">
        <v>19</v>
      </c>
      <c r="F3261" s="17" t="s">
        <v>2590</v>
      </c>
      <c r="G3261" s="19" t="str">
        <f>INDEX(Table12[[#This Row],[State]],MATCH(Orders!F3261,Table12[[#This Row],[Customer ID]],0))</f>
        <v>Washington</v>
      </c>
      <c r="H3261" s="17" t="s">
        <v>5596</v>
      </c>
      <c r="I3261" s="19">
        <v>3</v>
      </c>
      <c r="J3261" s="17" t="s">
        <v>70</v>
      </c>
      <c r="K3261" s="10">
        <v>122.34</v>
      </c>
      <c r="L3261" s="25" t="str">
        <f>IF(Orders!$K3261&lt;=50,"Low",IF(Orders!$K3261&gt;=200000,"High","Medium"))</f>
        <v>Medium</v>
      </c>
    </row>
    <row r="3262" spans="1:12" x14ac:dyDescent="0.35">
      <c r="A3262" s="11">
        <v>2962</v>
      </c>
      <c r="B3262" s="13" t="s">
        <v>6469</v>
      </c>
      <c r="C3262" s="14">
        <v>43947</v>
      </c>
      <c r="D3262" s="14">
        <v>43952</v>
      </c>
      <c r="E3262" s="13" t="s">
        <v>19</v>
      </c>
      <c r="F3262" s="13" t="s">
        <v>2590</v>
      </c>
      <c r="G3262" s="15" t="str">
        <f>INDEX(Table12[[#This Row],[State]],MATCH(Orders!F3262,Table12[[#This Row],[Customer ID]],0))</f>
        <v>Washington</v>
      </c>
      <c r="H3262" s="13" t="s">
        <v>3380</v>
      </c>
      <c r="I3262" s="15">
        <v>8</v>
      </c>
      <c r="J3262" s="13" t="s">
        <v>70</v>
      </c>
      <c r="K3262" s="16">
        <v>125.28</v>
      </c>
      <c r="L3262" s="24" t="str">
        <f>IF(Orders!$K3262&lt;=50,"Low",IF(Orders!$K3262&gt;=200000,"High","Medium"))</f>
        <v>Medium</v>
      </c>
    </row>
    <row r="3263" spans="1:12" x14ac:dyDescent="0.35">
      <c r="A3263" s="12">
        <v>8638</v>
      </c>
      <c r="B3263" s="17" t="s">
        <v>6470</v>
      </c>
      <c r="C3263" s="18">
        <v>43948</v>
      </c>
      <c r="D3263" s="18">
        <v>43953</v>
      </c>
      <c r="E3263" s="17" t="s">
        <v>19</v>
      </c>
      <c r="F3263" s="17" t="s">
        <v>4139</v>
      </c>
      <c r="G3263" s="19" t="str">
        <f>INDEX(Table12[[#This Row],[State]],MATCH(Orders!F3263,Table12[[#This Row],[Customer ID]],0))</f>
        <v>Washington</v>
      </c>
      <c r="H3263" s="17" t="s">
        <v>5134</v>
      </c>
      <c r="I3263" s="19">
        <v>7</v>
      </c>
      <c r="J3263" s="17" t="s">
        <v>70</v>
      </c>
      <c r="K3263" s="10">
        <v>152.58000000000001</v>
      </c>
      <c r="L3263" s="25" t="str">
        <f>IF(Orders!$K3263&lt;=50,"Low",IF(Orders!$K3263&gt;=200000,"High","Medium"))</f>
        <v>Medium</v>
      </c>
    </row>
    <row r="3264" spans="1:12" x14ac:dyDescent="0.35">
      <c r="A3264" s="11">
        <v>4637</v>
      </c>
      <c r="B3264" s="13" t="s">
        <v>6471</v>
      </c>
      <c r="C3264" s="14">
        <v>43948</v>
      </c>
      <c r="D3264" s="14">
        <v>43950</v>
      </c>
      <c r="E3264" s="13" t="s">
        <v>38</v>
      </c>
      <c r="F3264" s="13" t="s">
        <v>1567</v>
      </c>
      <c r="G3264" s="15" t="str">
        <f>INDEX(Table12[[#This Row],[State]],MATCH(Orders!F3264,Table12[[#This Row],[Customer ID]],0))</f>
        <v>California</v>
      </c>
      <c r="H3264" s="13" t="s">
        <v>2322</v>
      </c>
      <c r="I3264" s="15">
        <v>4</v>
      </c>
      <c r="J3264" s="13" t="s">
        <v>36</v>
      </c>
      <c r="K3264" s="16">
        <v>169.92</v>
      </c>
      <c r="L3264" s="24" t="str">
        <f>IF(Orders!$K3264&lt;=50,"Low",IF(Orders!$K3264&gt;=200000,"High","Medium"))</f>
        <v>Medium</v>
      </c>
    </row>
    <row r="3265" spans="1:12" x14ac:dyDescent="0.35">
      <c r="A3265" s="12">
        <v>3099</v>
      </c>
      <c r="B3265" s="17" t="s">
        <v>6472</v>
      </c>
      <c r="C3265" s="18">
        <v>43948</v>
      </c>
      <c r="D3265" s="18">
        <v>43952</v>
      </c>
      <c r="E3265" s="17" t="s">
        <v>19</v>
      </c>
      <c r="F3265" s="17" t="s">
        <v>2011</v>
      </c>
      <c r="G3265" s="19" t="str">
        <f>INDEX(Table12[[#This Row],[State]],MATCH(Orders!F3265,Table12[[#This Row],[Customer ID]],0))</f>
        <v>Texas</v>
      </c>
      <c r="H3265" s="17" t="s">
        <v>1400</v>
      </c>
      <c r="I3265" s="19">
        <v>4</v>
      </c>
      <c r="J3265" s="17" t="s">
        <v>70</v>
      </c>
      <c r="K3265" s="10">
        <v>2692656</v>
      </c>
      <c r="L3265" s="25" t="str">
        <f>IF(Orders!$K3265&lt;=50,"Low",IF(Orders!$K3265&gt;=200000,"High","Medium"))</f>
        <v>High</v>
      </c>
    </row>
    <row r="3266" spans="1:12" x14ac:dyDescent="0.35">
      <c r="A3266" s="11">
        <v>4638</v>
      </c>
      <c r="B3266" s="13" t="s">
        <v>6471</v>
      </c>
      <c r="C3266" s="14">
        <v>43948</v>
      </c>
      <c r="D3266" s="14">
        <v>43950</v>
      </c>
      <c r="E3266" s="13" t="s">
        <v>38</v>
      </c>
      <c r="F3266" s="13" t="s">
        <v>1567</v>
      </c>
      <c r="G3266" s="15" t="str">
        <f>INDEX(Table12[[#This Row],[State]],MATCH(Orders!F3266,Table12[[#This Row],[Customer ID]],0))</f>
        <v>California</v>
      </c>
      <c r="H3266" s="13" t="s">
        <v>3639</v>
      </c>
      <c r="I3266" s="15">
        <v>3</v>
      </c>
      <c r="J3266" s="13" t="s">
        <v>31</v>
      </c>
      <c r="K3266" s="16">
        <v>87.39</v>
      </c>
      <c r="L3266" s="24" t="str">
        <f>IF(Orders!$K3266&lt;=50,"Low",IF(Orders!$K3266&gt;=200000,"High","Medium"))</f>
        <v>Medium</v>
      </c>
    </row>
    <row r="3267" spans="1:12" x14ac:dyDescent="0.35">
      <c r="A3267" s="12">
        <v>3098</v>
      </c>
      <c r="B3267" s="17" t="s">
        <v>6472</v>
      </c>
      <c r="C3267" s="18">
        <v>43948</v>
      </c>
      <c r="D3267" s="18">
        <v>43952</v>
      </c>
      <c r="E3267" s="17" t="s">
        <v>19</v>
      </c>
      <c r="F3267" s="17" t="s">
        <v>2011</v>
      </c>
      <c r="G3267" s="19" t="str">
        <f>INDEX(Table12[[#This Row],[State]],MATCH(Orders!F3267,Table12[[#This Row],[Customer ID]],0))</f>
        <v>Texas</v>
      </c>
      <c r="H3267" s="17" t="s">
        <v>4221</v>
      </c>
      <c r="I3267" s="19">
        <v>4</v>
      </c>
      <c r="J3267" s="17" t="s">
        <v>31</v>
      </c>
      <c r="K3267" s="10">
        <v>171.12</v>
      </c>
      <c r="L3267" s="25" t="str">
        <f>IF(Orders!$K3267&lt;=50,"Low",IF(Orders!$K3267&gt;=200000,"High","Medium"))</f>
        <v>Medium</v>
      </c>
    </row>
    <row r="3268" spans="1:12" x14ac:dyDescent="0.35">
      <c r="A3268" s="11">
        <v>4639</v>
      </c>
      <c r="B3268" s="13" t="s">
        <v>6471</v>
      </c>
      <c r="C3268" s="14">
        <v>43948</v>
      </c>
      <c r="D3268" s="14">
        <v>43950</v>
      </c>
      <c r="E3268" s="13" t="s">
        <v>38</v>
      </c>
      <c r="F3268" s="13" t="s">
        <v>1567</v>
      </c>
      <c r="G3268" s="15" t="str">
        <f>INDEX(Table12[[#This Row],[State]],MATCH(Orders!F3268,Table12[[#This Row],[Customer ID]],0))</f>
        <v>California</v>
      </c>
      <c r="H3268" s="13" t="s">
        <v>5010</v>
      </c>
      <c r="I3268" s="15">
        <v>2</v>
      </c>
      <c r="J3268" s="13" t="s">
        <v>70</v>
      </c>
      <c r="K3268" s="16">
        <v>148.30000000000001</v>
      </c>
      <c r="L3268" s="24" t="str">
        <f>IF(Orders!$K3268&lt;=50,"Low",IF(Orders!$K3268&gt;=200000,"High","Medium"))</f>
        <v>Medium</v>
      </c>
    </row>
    <row r="3269" spans="1:12" x14ac:dyDescent="0.35">
      <c r="A3269" s="12">
        <v>8365</v>
      </c>
      <c r="B3269" s="17" t="s">
        <v>6473</v>
      </c>
      <c r="C3269" s="18">
        <v>43949</v>
      </c>
      <c r="D3269" s="18">
        <v>43953</v>
      </c>
      <c r="E3269" s="17" t="s">
        <v>19</v>
      </c>
      <c r="F3269" s="17" t="s">
        <v>2467</v>
      </c>
      <c r="G3269" s="19" t="str">
        <f>INDEX(Table12[[#This Row],[State]],MATCH(Orders!F3269,Table12[[#This Row],[Customer ID]],0))</f>
        <v>Florida</v>
      </c>
      <c r="H3269" s="17" t="s">
        <v>536</v>
      </c>
      <c r="I3269" s="19">
        <v>2</v>
      </c>
      <c r="J3269" s="17" t="s">
        <v>31</v>
      </c>
      <c r="K3269" s="10">
        <v>773984</v>
      </c>
      <c r="L3269" s="25" t="str">
        <f>IF(Orders!$K3269&lt;=50,"Low",IF(Orders!$K3269&gt;=200000,"High","Medium"))</f>
        <v>High</v>
      </c>
    </row>
    <row r="3270" spans="1:12" x14ac:dyDescent="0.35">
      <c r="A3270" s="11">
        <v>5455</v>
      </c>
      <c r="B3270" s="13" t="s">
        <v>6475</v>
      </c>
      <c r="C3270" s="14">
        <v>43949</v>
      </c>
      <c r="D3270" s="14">
        <v>43953</v>
      </c>
      <c r="E3270" s="13" t="s">
        <v>19</v>
      </c>
      <c r="F3270" s="13" t="s">
        <v>5101</v>
      </c>
      <c r="G3270" s="15" t="str">
        <f>INDEX(Table12[[#This Row],[State]],MATCH(Orders!F3270,Table12[[#This Row],[Customer ID]],0))</f>
        <v>Pennsylvania</v>
      </c>
      <c r="H3270" s="13" t="s">
        <v>3023</v>
      </c>
      <c r="I3270" s="15">
        <v>1</v>
      </c>
      <c r="J3270" s="13" t="s">
        <v>70</v>
      </c>
      <c r="K3270" s="16">
        <v>117384</v>
      </c>
      <c r="L3270" s="24" t="str">
        <f>IF(Orders!$K3270&lt;=50,"Low",IF(Orders!$K3270&gt;=200000,"High","Medium"))</f>
        <v>Medium</v>
      </c>
    </row>
    <row r="3271" spans="1:12" x14ac:dyDescent="0.35">
      <c r="A3271" s="12">
        <v>5456</v>
      </c>
      <c r="B3271" s="17" t="s">
        <v>6475</v>
      </c>
      <c r="C3271" s="18">
        <v>43949</v>
      </c>
      <c r="D3271" s="18">
        <v>43953</v>
      </c>
      <c r="E3271" s="17" t="s">
        <v>19</v>
      </c>
      <c r="F3271" s="17" t="s">
        <v>5101</v>
      </c>
      <c r="G3271" s="19" t="str">
        <f>INDEX(Table12[[#This Row],[State]],MATCH(Orders!F3271,Table12[[#This Row],[Customer ID]],0))</f>
        <v>Pennsylvania</v>
      </c>
      <c r="H3271" s="17" t="s">
        <v>1569</v>
      </c>
      <c r="I3271" s="19">
        <v>2</v>
      </c>
      <c r="J3271" s="17" t="s">
        <v>31</v>
      </c>
      <c r="K3271" s="10">
        <v>133848</v>
      </c>
      <c r="L3271" s="25" t="str">
        <f>IF(Orders!$K3271&lt;=50,"Low",IF(Orders!$K3271&gt;=200000,"High","Medium"))</f>
        <v>Medium</v>
      </c>
    </row>
    <row r="3272" spans="1:12" x14ac:dyDescent="0.35">
      <c r="A3272" s="11">
        <v>8087</v>
      </c>
      <c r="B3272" s="13" t="s">
        <v>6476</v>
      </c>
      <c r="C3272" s="14">
        <v>43949</v>
      </c>
      <c r="D3272" s="14">
        <v>43953</v>
      </c>
      <c r="E3272" s="13" t="s">
        <v>19</v>
      </c>
      <c r="F3272" s="13" t="s">
        <v>1763</v>
      </c>
      <c r="G3272" s="15" t="str">
        <f>INDEX(Table12[[#This Row],[State]],MATCH(Orders!F3272,Table12[[#This Row],[Customer ID]],0))</f>
        <v>North Carolina</v>
      </c>
      <c r="H3272" s="13" t="s">
        <v>5466</v>
      </c>
      <c r="I3272" s="15">
        <v>3</v>
      </c>
      <c r="J3272" s="13" t="s">
        <v>31</v>
      </c>
      <c r="K3272" s="16">
        <v>116.08</v>
      </c>
      <c r="L3272" s="24" t="str">
        <f>IF(Orders!$K3272&lt;=50,"Low",IF(Orders!$K3272&gt;=200000,"High","Medium"))</f>
        <v>Medium</v>
      </c>
    </row>
    <row r="3273" spans="1:12" x14ac:dyDescent="0.35">
      <c r="A3273" s="12">
        <v>1728</v>
      </c>
      <c r="B3273" s="17" t="s">
        <v>6477</v>
      </c>
      <c r="C3273" s="18">
        <v>43950</v>
      </c>
      <c r="D3273" s="18">
        <v>43955</v>
      </c>
      <c r="E3273" s="17" t="s">
        <v>94</v>
      </c>
      <c r="F3273" s="17" t="s">
        <v>1469</v>
      </c>
      <c r="G3273" s="19" t="str">
        <f>INDEX(Table12[[#This Row],[State]],MATCH(Orders!F3273,Table12[[#This Row],[Customer ID]],0))</f>
        <v>Ohio</v>
      </c>
      <c r="H3273" s="17" t="s">
        <v>3684</v>
      </c>
      <c r="I3273" s="19">
        <v>5</v>
      </c>
      <c r="J3273" s="17" t="s">
        <v>31</v>
      </c>
      <c r="K3273" s="10">
        <v>1088.3499999999999</v>
      </c>
      <c r="L3273" s="25" t="str">
        <f>IF(Orders!$K3273&lt;=50,"Low",IF(Orders!$K3273&gt;=200000,"High","Medium"))</f>
        <v>Medium</v>
      </c>
    </row>
    <row r="3274" spans="1:12" x14ac:dyDescent="0.35">
      <c r="A3274" s="11">
        <v>7157</v>
      </c>
      <c r="B3274" s="13" t="s">
        <v>6479</v>
      </c>
      <c r="C3274" s="14">
        <v>43950</v>
      </c>
      <c r="D3274" s="14">
        <v>43955</v>
      </c>
      <c r="E3274" s="13" t="s">
        <v>19</v>
      </c>
      <c r="F3274" s="13" t="s">
        <v>3996</v>
      </c>
      <c r="G3274" s="15" t="str">
        <f>INDEX(Table12[[#This Row],[State]],MATCH(Orders!F3274,Table12[[#This Row],[Customer ID]],0))</f>
        <v>New Jersey</v>
      </c>
      <c r="H3274" s="13" t="s">
        <v>6339</v>
      </c>
      <c r="I3274" s="15">
        <v>1</v>
      </c>
      <c r="J3274" s="13" t="s">
        <v>70</v>
      </c>
      <c r="K3274" s="16">
        <v>106.91</v>
      </c>
      <c r="L3274" s="24" t="str">
        <f>IF(Orders!$K3274&lt;=50,"Low",IF(Orders!$K3274&gt;=200000,"High","Medium"))</f>
        <v>Medium</v>
      </c>
    </row>
    <row r="3275" spans="1:12" x14ac:dyDescent="0.35">
      <c r="A3275" s="12">
        <v>1491</v>
      </c>
      <c r="B3275" s="17" t="s">
        <v>6480</v>
      </c>
      <c r="C3275" s="18">
        <v>43951</v>
      </c>
      <c r="D3275" s="18">
        <v>43956</v>
      </c>
      <c r="E3275" s="17" t="s">
        <v>94</v>
      </c>
      <c r="F3275" s="17" t="s">
        <v>249</v>
      </c>
      <c r="G3275" s="19" t="str">
        <f>INDEX(Table12[[#This Row],[State]],MATCH(Orders!F3275,Table12[[#This Row],[Customer ID]],0))</f>
        <v>New York</v>
      </c>
      <c r="H3275" s="17" t="s">
        <v>6481</v>
      </c>
      <c r="I3275" s="19">
        <v>4</v>
      </c>
      <c r="J3275" s="17" t="s">
        <v>31</v>
      </c>
      <c r="K3275" s="10">
        <v>109.96</v>
      </c>
      <c r="L3275" s="25" t="str">
        <f>IF(Orders!$K3275&lt;=50,"Low",IF(Orders!$K3275&gt;=200000,"High","Medium"))</f>
        <v>Medium</v>
      </c>
    </row>
    <row r="3276" spans="1:12" x14ac:dyDescent="0.35">
      <c r="A3276" s="11">
        <v>5289</v>
      </c>
      <c r="B3276" s="13" t="s">
        <v>6483</v>
      </c>
      <c r="C3276" s="14">
        <v>43951</v>
      </c>
      <c r="D3276" s="14">
        <v>43956</v>
      </c>
      <c r="E3276" s="13" t="s">
        <v>19</v>
      </c>
      <c r="F3276" s="13" t="s">
        <v>5841</v>
      </c>
      <c r="G3276" s="15" t="str">
        <f>INDEX(Table12[[#This Row],[State]],MATCH(Orders!F3276,Table12[[#This Row],[Customer ID]],0))</f>
        <v>California</v>
      </c>
      <c r="H3276" s="13" t="s">
        <v>3682</v>
      </c>
      <c r="I3276" s="15">
        <v>4</v>
      </c>
      <c r="J3276" s="13" t="s">
        <v>31</v>
      </c>
      <c r="K3276" s="16">
        <v>175.96</v>
      </c>
      <c r="L3276" s="24" t="str">
        <f>IF(Orders!$K3276&lt;=50,"Low",IF(Orders!$K3276&gt;=200000,"High","Medium"))</f>
        <v>Medium</v>
      </c>
    </row>
    <row r="3277" spans="1:12" x14ac:dyDescent="0.35">
      <c r="A3277" s="12">
        <v>8565</v>
      </c>
      <c r="B3277" s="17" t="s">
        <v>6484</v>
      </c>
      <c r="C3277" s="18">
        <v>43951</v>
      </c>
      <c r="D3277" s="18">
        <v>43955</v>
      </c>
      <c r="E3277" s="17" t="s">
        <v>19</v>
      </c>
      <c r="F3277" s="17" t="s">
        <v>3598</v>
      </c>
      <c r="G3277" s="19" t="str">
        <f>INDEX(Table12[[#This Row],[State]],MATCH(Orders!F3277,Table12[[#This Row],[Customer ID]],0))</f>
        <v>Florida</v>
      </c>
      <c r="H3277" s="17" t="s">
        <v>348</v>
      </c>
      <c r="I3277" s="19">
        <v>6</v>
      </c>
      <c r="J3277" s="17" t="s">
        <v>70</v>
      </c>
      <c r="K3277" s="10">
        <v>256704</v>
      </c>
      <c r="L3277" s="25" t="str">
        <f>IF(Orders!$K3277&lt;=50,"Low",IF(Orders!$K3277&gt;=200000,"High","Medium"))</f>
        <v>High</v>
      </c>
    </row>
    <row r="3278" spans="1:12" x14ac:dyDescent="0.35">
      <c r="A3278" s="11">
        <v>1662</v>
      </c>
      <c r="B3278" s="13" t="s">
        <v>6486</v>
      </c>
      <c r="C3278" s="14">
        <v>43951</v>
      </c>
      <c r="D3278" s="14">
        <v>43957</v>
      </c>
      <c r="E3278" s="13" t="s">
        <v>19</v>
      </c>
      <c r="F3278" s="13" t="s">
        <v>1486</v>
      </c>
      <c r="G3278" s="15" t="str">
        <f>INDEX(Table12[[#This Row],[State]],MATCH(Orders!F3278,Table12[[#This Row],[Customer ID]],0))</f>
        <v>Pennsylvania</v>
      </c>
      <c r="H3278" s="13" t="s">
        <v>5015</v>
      </c>
      <c r="I3278" s="15">
        <v>5</v>
      </c>
      <c r="J3278" s="13" t="s">
        <v>31</v>
      </c>
      <c r="K3278" s="16">
        <v>719.58</v>
      </c>
      <c r="L3278" s="24" t="str">
        <f>IF(Orders!$K3278&lt;=50,"Low",IF(Orders!$K3278&gt;=200000,"High","Medium"))</f>
        <v>Medium</v>
      </c>
    </row>
    <row r="3279" spans="1:12" x14ac:dyDescent="0.35">
      <c r="A3279" s="12">
        <v>1663</v>
      </c>
      <c r="B3279" s="17" t="s">
        <v>6486</v>
      </c>
      <c r="C3279" s="18">
        <v>43951</v>
      </c>
      <c r="D3279" s="18">
        <v>43957</v>
      </c>
      <c r="E3279" s="17" t="s">
        <v>19</v>
      </c>
      <c r="F3279" s="17" t="s">
        <v>1486</v>
      </c>
      <c r="G3279" s="19" t="str">
        <f>INDEX(Table12[[#This Row],[State]],MATCH(Orders!F3279,Table12[[#This Row],[Customer ID]],0))</f>
        <v>Pennsylvania</v>
      </c>
      <c r="H3279" s="17" t="s">
        <v>1018</v>
      </c>
      <c r="I3279" s="19">
        <v>3</v>
      </c>
      <c r="J3279" s="17" t="s">
        <v>70</v>
      </c>
      <c r="K3279" s="10">
        <v>108896</v>
      </c>
      <c r="L3279" s="25" t="str">
        <f>IF(Orders!$K3279&lt;=50,"Low",IF(Orders!$K3279&gt;=200000,"High","Medium"))</f>
        <v>Medium</v>
      </c>
    </row>
    <row r="3280" spans="1:12" x14ac:dyDescent="0.35">
      <c r="A3280" s="11">
        <v>1916</v>
      </c>
      <c r="B3280" s="13" t="s">
        <v>6487</v>
      </c>
      <c r="C3280" s="14">
        <v>43951</v>
      </c>
      <c r="D3280" s="14">
        <v>43956</v>
      </c>
      <c r="E3280" s="13" t="s">
        <v>19</v>
      </c>
      <c r="F3280" s="13" t="s">
        <v>4224</v>
      </c>
      <c r="G3280" s="15" t="str">
        <f>INDEX(Table12[[#This Row],[State]],MATCH(Orders!F3280,Table12[[#This Row],[Customer ID]],0))</f>
        <v>Florida</v>
      </c>
      <c r="H3280" s="13" t="s">
        <v>6488</v>
      </c>
      <c r="I3280" s="15">
        <v>3</v>
      </c>
      <c r="J3280" s="13" t="s">
        <v>31</v>
      </c>
      <c r="K3280" s="16">
        <v>108528</v>
      </c>
      <c r="L3280" s="24" t="str">
        <f>IF(Orders!$K3280&lt;=50,"Low",IF(Orders!$K3280&gt;=200000,"High","Medium"))</f>
        <v>Medium</v>
      </c>
    </row>
    <row r="3281" spans="1:12" x14ac:dyDescent="0.35">
      <c r="A3281" s="12">
        <v>1915</v>
      </c>
      <c r="B3281" s="17" t="s">
        <v>6487</v>
      </c>
      <c r="C3281" s="18">
        <v>43951</v>
      </c>
      <c r="D3281" s="18">
        <v>43956</v>
      </c>
      <c r="E3281" s="17" t="s">
        <v>19</v>
      </c>
      <c r="F3281" s="17" t="s">
        <v>4224</v>
      </c>
      <c r="G3281" s="19" t="str">
        <f>INDEX(Table12[[#This Row],[State]],MATCH(Orders!F3281,Table12[[#This Row],[Customer ID]],0))</f>
        <v>Florida</v>
      </c>
      <c r="H3281" s="17" t="s">
        <v>5525</v>
      </c>
      <c r="I3281" s="19">
        <v>2</v>
      </c>
      <c r="J3281" s="17" t="s">
        <v>31</v>
      </c>
      <c r="K3281" s="10">
        <v>119608</v>
      </c>
      <c r="L3281" s="25" t="str">
        <f>IF(Orders!$K3281&lt;=50,"Low",IF(Orders!$K3281&gt;=200000,"High","Medium"))</f>
        <v>Medium</v>
      </c>
    </row>
    <row r="3282" spans="1:12" x14ac:dyDescent="0.35">
      <c r="A3282" s="11">
        <v>7183</v>
      </c>
      <c r="B3282" s="13" t="s">
        <v>6489</v>
      </c>
      <c r="C3282" s="14">
        <v>43951</v>
      </c>
      <c r="D3282" s="14">
        <v>43955</v>
      </c>
      <c r="E3282" s="13" t="s">
        <v>19</v>
      </c>
      <c r="F3282" s="13" t="s">
        <v>2924</v>
      </c>
      <c r="G3282" s="15" t="str">
        <f>INDEX(Table12[[#This Row],[State]],MATCH(Orders!F3282,Table12[[#This Row],[Customer ID]],0))</f>
        <v>California</v>
      </c>
      <c r="H3282" s="13" t="s">
        <v>3721</v>
      </c>
      <c r="I3282" s="15">
        <v>5</v>
      </c>
      <c r="J3282" s="13" t="s">
        <v>31</v>
      </c>
      <c r="K3282" s="16">
        <v>116.24</v>
      </c>
      <c r="L3282" s="24" t="str">
        <f>IF(Orders!$K3282&lt;=50,"Low",IF(Orders!$K3282&gt;=200000,"High","Medium"))</f>
        <v>Medium</v>
      </c>
    </row>
    <row r="3283" spans="1:12" x14ac:dyDescent="0.35">
      <c r="A3283" s="12">
        <v>4551</v>
      </c>
      <c r="B3283" s="17" t="s">
        <v>6490</v>
      </c>
      <c r="C3283" s="18">
        <v>43951</v>
      </c>
      <c r="D3283" s="18">
        <v>43953</v>
      </c>
      <c r="E3283" s="17" t="s">
        <v>38</v>
      </c>
      <c r="F3283" s="17" t="s">
        <v>113</v>
      </c>
      <c r="G3283" s="19" t="str">
        <f>INDEX(Table12[[#This Row],[State]],MATCH(Orders!F3283,Table12[[#This Row],[Customer ID]],0))</f>
        <v>Connecticut</v>
      </c>
      <c r="H3283" s="17" t="s">
        <v>6491</v>
      </c>
      <c r="I3283" s="19">
        <v>2</v>
      </c>
      <c r="J3283" s="17" t="s">
        <v>31</v>
      </c>
      <c r="K3283" s="10">
        <v>94.76</v>
      </c>
      <c r="L3283" s="25" t="str">
        <f>IF(Orders!$K3283&lt;=50,"Low",IF(Orders!$K3283&gt;=200000,"High","Medium"))</f>
        <v>Medium</v>
      </c>
    </row>
    <row r="3284" spans="1:12" x14ac:dyDescent="0.35">
      <c r="A3284" s="11">
        <v>5526</v>
      </c>
      <c r="B3284" s="13" t="s">
        <v>6493</v>
      </c>
      <c r="C3284" s="14">
        <v>43951</v>
      </c>
      <c r="D3284" s="14">
        <v>43956</v>
      </c>
      <c r="E3284" s="13" t="s">
        <v>19</v>
      </c>
      <c r="F3284" s="13" t="s">
        <v>592</v>
      </c>
      <c r="G3284" s="15" t="str">
        <f>INDEX(Table12[[#This Row],[State]],MATCH(Orders!F3284,Table12[[#This Row],[Customer ID]],0))</f>
        <v>California</v>
      </c>
      <c r="H3284" s="13" t="s">
        <v>3824</v>
      </c>
      <c r="I3284" s="15">
        <v>2</v>
      </c>
      <c r="J3284" s="13" t="s">
        <v>70</v>
      </c>
      <c r="K3284" s="16">
        <v>117.78</v>
      </c>
      <c r="L3284" s="24" t="str">
        <f>IF(Orders!$K3284&lt;=50,"Low",IF(Orders!$K3284&gt;=200000,"High","Medium"))</f>
        <v>Medium</v>
      </c>
    </row>
    <row r="3285" spans="1:12" x14ac:dyDescent="0.35">
      <c r="A3285" s="12">
        <v>5315</v>
      </c>
      <c r="B3285" s="17" t="s">
        <v>6494</v>
      </c>
      <c r="C3285" s="18">
        <v>43951</v>
      </c>
      <c r="D3285" s="18">
        <v>43956</v>
      </c>
      <c r="E3285" s="17" t="s">
        <v>19</v>
      </c>
      <c r="F3285" s="17" t="s">
        <v>3631</v>
      </c>
      <c r="G3285" s="19" t="str">
        <f>INDEX(Table12[[#This Row],[State]],MATCH(Orders!F3285,Table12[[#This Row],[Customer ID]],0))</f>
        <v>California</v>
      </c>
      <c r="H3285" s="17" t="s">
        <v>5308</v>
      </c>
      <c r="I3285" s="19">
        <v>4</v>
      </c>
      <c r="J3285" s="17" t="s">
        <v>31</v>
      </c>
      <c r="K3285" s="10">
        <v>94.56</v>
      </c>
      <c r="L3285" s="25" t="str">
        <f>IF(Orders!$K3285&lt;=50,"Low",IF(Orders!$K3285&gt;=200000,"High","Medium"))</f>
        <v>Medium</v>
      </c>
    </row>
    <row r="3286" spans="1:12" x14ac:dyDescent="0.35">
      <c r="A3286" s="11">
        <v>2780</v>
      </c>
      <c r="B3286" s="13" t="s">
        <v>6495</v>
      </c>
      <c r="C3286" s="14">
        <v>43951</v>
      </c>
      <c r="D3286" s="14">
        <v>43956</v>
      </c>
      <c r="E3286" s="13" t="s">
        <v>19</v>
      </c>
      <c r="F3286" s="13" t="s">
        <v>5659</v>
      </c>
      <c r="G3286" s="15" t="str">
        <f>INDEX(Table12[[#This Row],[State]],MATCH(Orders!F3286,Table12[[#This Row],[Customer ID]],0))</f>
        <v>Florida</v>
      </c>
      <c r="H3286" s="13" t="s">
        <v>3619</v>
      </c>
      <c r="I3286" s="15">
        <v>3</v>
      </c>
      <c r="J3286" s="13" t="s">
        <v>70</v>
      </c>
      <c r="K3286" s="16">
        <v>124376</v>
      </c>
      <c r="L3286" s="24" t="str">
        <f>IF(Orders!$K3286&lt;=50,"Low",IF(Orders!$K3286&gt;=200000,"High","Medium"))</f>
        <v>Medium</v>
      </c>
    </row>
    <row r="3287" spans="1:12" x14ac:dyDescent="0.35">
      <c r="A3287" s="12">
        <v>2779</v>
      </c>
      <c r="B3287" s="17" t="s">
        <v>6495</v>
      </c>
      <c r="C3287" s="18">
        <v>43951</v>
      </c>
      <c r="D3287" s="18">
        <v>43956</v>
      </c>
      <c r="E3287" s="17" t="s">
        <v>19</v>
      </c>
      <c r="F3287" s="17" t="s">
        <v>5659</v>
      </c>
      <c r="G3287" s="19" t="str">
        <f>INDEX(Table12[[#This Row],[State]],MATCH(Orders!F3287,Table12[[#This Row],[Customer ID]],0))</f>
        <v>Florida</v>
      </c>
      <c r="H3287" s="17" t="s">
        <v>5491</v>
      </c>
      <c r="I3287" s="19">
        <v>8</v>
      </c>
      <c r="J3287" s="17" t="s">
        <v>70</v>
      </c>
      <c r="K3287" s="10">
        <v>103.68</v>
      </c>
      <c r="L3287" s="25" t="str">
        <f>IF(Orders!$K3287&lt;=50,"Low",IF(Orders!$K3287&gt;=200000,"High","Medium"))</f>
        <v>Medium</v>
      </c>
    </row>
    <row r="3288" spans="1:12" x14ac:dyDescent="0.35">
      <c r="A3288" s="11">
        <v>3410</v>
      </c>
      <c r="B3288" s="13" t="s">
        <v>6496</v>
      </c>
      <c r="C3288" s="14">
        <v>43951</v>
      </c>
      <c r="D3288" s="14">
        <v>43957</v>
      </c>
      <c r="E3288" s="13" t="s">
        <v>19</v>
      </c>
      <c r="F3288" s="13" t="s">
        <v>356</v>
      </c>
      <c r="G3288" s="15" t="str">
        <f>INDEX(Table12[[#This Row],[State]],MATCH(Orders!F3288,Table12[[#This Row],[Customer ID]],0))</f>
        <v>Ohio</v>
      </c>
      <c r="H3288" s="13" t="s">
        <v>1975</v>
      </c>
      <c r="I3288" s="15">
        <v>2</v>
      </c>
      <c r="J3288" s="13" t="s">
        <v>31</v>
      </c>
      <c r="K3288" s="16">
        <v>119368</v>
      </c>
      <c r="L3288" s="24" t="str">
        <f>IF(Orders!$K3288&lt;=50,"Low",IF(Orders!$K3288&gt;=200000,"High","Medium"))</f>
        <v>Medium</v>
      </c>
    </row>
    <row r="3289" spans="1:12" x14ac:dyDescent="0.35">
      <c r="A3289" s="12">
        <v>8564</v>
      </c>
      <c r="B3289" s="17" t="s">
        <v>6484</v>
      </c>
      <c r="C3289" s="18">
        <v>43951</v>
      </c>
      <c r="D3289" s="18">
        <v>43955</v>
      </c>
      <c r="E3289" s="17" t="s">
        <v>19</v>
      </c>
      <c r="F3289" s="17" t="s">
        <v>3598</v>
      </c>
      <c r="G3289" s="19" t="str">
        <f>INDEX(Table12[[#This Row],[State]],MATCH(Orders!F3289,Table12[[#This Row],[Customer ID]],0))</f>
        <v>Florida</v>
      </c>
      <c r="H3289" s="17" t="s">
        <v>5158</v>
      </c>
      <c r="I3289" s="19">
        <v>3</v>
      </c>
      <c r="J3289" s="17" t="s">
        <v>31</v>
      </c>
      <c r="K3289" s="10">
        <v>126842</v>
      </c>
      <c r="L3289" s="25" t="str">
        <f>IF(Orders!$K3289&lt;=50,"Low",IF(Orders!$K3289&gt;=200000,"High","Medium"))</f>
        <v>Medium</v>
      </c>
    </row>
    <row r="3290" spans="1:12" x14ac:dyDescent="0.35">
      <c r="A3290" s="11">
        <v>1917</v>
      </c>
      <c r="B3290" s="13" t="s">
        <v>6487</v>
      </c>
      <c r="C3290" s="14">
        <v>43951</v>
      </c>
      <c r="D3290" s="14">
        <v>43956</v>
      </c>
      <c r="E3290" s="13" t="s">
        <v>19</v>
      </c>
      <c r="F3290" s="13" t="s">
        <v>4224</v>
      </c>
      <c r="G3290" s="15" t="str">
        <f>INDEX(Table12[[#This Row],[State]],MATCH(Orders!F3290,Table12[[#This Row],[Customer ID]],0))</f>
        <v>Florida</v>
      </c>
      <c r="H3290" s="13" t="s">
        <v>1818</v>
      </c>
      <c r="I3290" s="15">
        <v>3</v>
      </c>
      <c r="J3290" s="13" t="s">
        <v>70</v>
      </c>
      <c r="K3290" s="16">
        <v>119952</v>
      </c>
      <c r="L3290" s="24" t="str">
        <f>IF(Orders!$K3290&lt;=50,"Low",IF(Orders!$K3290&gt;=200000,"High","Medium"))</f>
        <v>Medium</v>
      </c>
    </row>
    <row r="3291" spans="1:12" x14ac:dyDescent="0.35">
      <c r="A3291" s="12">
        <v>4758</v>
      </c>
      <c r="B3291" s="17" t="s">
        <v>6497</v>
      </c>
      <c r="C3291" s="18">
        <v>43951</v>
      </c>
      <c r="D3291" s="18">
        <v>43956</v>
      </c>
      <c r="E3291" s="17" t="s">
        <v>19</v>
      </c>
      <c r="F3291" s="17" t="s">
        <v>3589</v>
      </c>
      <c r="G3291" s="19" t="str">
        <f>INDEX(Table12[[#This Row],[State]],MATCH(Orders!F3291,Table12[[#This Row],[Customer ID]],0))</f>
        <v>Illinois</v>
      </c>
      <c r="H3291" s="17" t="s">
        <v>5639</v>
      </c>
      <c r="I3291" s="19">
        <v>7</v>
      </c>
      <c r="J3291" s="17" t="s">
        <v>31</v>
      </c>
      <c r="K3291" s="10">
        <v>123372</v>
      </c>
      <c r="L3291" s="25" t="str">
        <f>IF(Orders!$K3291&lt;=50,"Low",IF(Orders!$K3291&gt;=200000,"High","Medium"))</f>
        <v>Medium</v>
      </c>
    </row>
    <row r="3292" spans="1:12" x14ac:dyDescent="0.35">
      <c r="A3292" s="11">
        <v>5314</v>
      </c>
      <c r="B3292" s="13" t="s">
        <v>6494</v>
      </c>
      <c r="C3292" s="14">
        <v>43951</v>
      </c>
      <c r="D3292" s="14">
        <v>43956</v>
      </c>
      <c r="E3292" s="13" t="s">
        <v>19</v>
      </c>
      <c r="F3292" s="13" t="s">
        <v>3631</v>
      </c>
      <c r="G3292" s="15" t="str">
        <f>INDEX(Table12[[#This Row],[State]],MATCH(Orders!F3292,Table12[[#This Row],[Customer ID]],0))</f>
        <v>California</v>
      </c>
      <c r="H3292" s="13" t="s">
        <v>6499</v>
      </c>
      <c r="I3292" s="15">
        <v>2</v>
      </c>
      <c r="J3292" s="13" t="s">
        <v>31</v>
      </c>
      <c r="K3292" s="16">
        <v>151.96</v>
      </c>
      <c r="L3292" s="24" t="str">
        <f>IF(Orders!$K3292&lt;=50,"Low",IF(Orders!$K3292&gt;=200000,"High","Medium"))</f>
        <v>Medium</v>
      </c>
    </row>
    <row r="3293" spans="1:12" x14ac:dyDescent="0.35">
      <c r="A3293" s="12">
        <v>9336</v>
      </c>
      <c r="B3293" s="17" t="s">
        <v>6501</v>
      </c>
      <c r="C3293" s="18">
        <v>43952</v>
      </c>
      <c r="D3293" s="18">
        <v>43953</v>
      </c>
      <c r="E3293" s="17" t="s">
        <v>38</v>
      </c>
      <c r="F3293" s="17" t="s">
        <v>2124</v>
      </c>
      <c r="G3293" s="19" t="str">
        <f>INDEX(Table12[[#This Row],[State]],MATCH(Orders!F3293,Table12[[#This Row],[Customer ID]],0))</f>
        <v>Florida</v>
      </c>
      <c r="H3293" s="17" t="s">
        <v>6503</v>
      </c>
      <c r="I3293" s="19">
        <v>2</v>
      </c>
      <c r="J3293" s="17" t="s">
        <v>31</v>
      </c>
      <c r="K3293" s="10">
        <v>215608</v>
      </c>
      <c r="L3293" s="25" t="str">
        <f>IF(Orders!$K3293&lt;=50,"Low",IF(Orders!$K3293&gt;=200000,"High","Medium"))</f>
        <v>High</v>
      </c>
    </row>
    <row r="3294" spans="1:12" x14ac:dyDescent="0.35">
      <c r="A3294" s="11">
        <v>9335</v>
      </c>
      <c r="B3294" s="13" t="s">
        <v>6501</v>
      </c>
      <c r="C3294" s="14">
        <v>43952</v>
      </c>
      <c r="D3294" s="14">
        <v>43953</v>
      </c>
      <c r="E3294" s="13" t="s">
        <v>38</v>
      </c>
      <c r="F3294" s="13" t="s">
        <v>2124</v>
      </c>
      <c r="G3294" s="15" t="str">
        <f>INDEX(Table12[[#This Row],[State]],MATCH(Orders!F3294,Table12[[#This Row],[Customer ID]],0))</f>
        <v>Florida</v>
      </c>
      <c r="H3294" s="13" t="s">
        <v>1463</v>
      </c>
      <c r="I3294" s="15">
        <v>3</v>
      </c>
      <c r="J3294" s="13" t="s">
        <v>31</v>
      </c>
      <c r="K3294" s="16">
        <v>335352</v>
      </c>
      <c r="L3294" s="24" t="str">
        <f>IF(Orders!$K3294&lt;=50,"Low",IF(Orders!$K3294&gt;=200000,"High","Medium"))</f>
        <v>High</v>
      </c>
    </row>
    <row r="3295" spans="1:12" x14ac:dyDescent="0.35">
      <c r="A3295" s="12">
        <v>8236</v>
      </c>
      <c r="B3295" s="17" t="s">
        <v>6505</v>
      </c>
      <c r="C3295" s="18">
        <v>43952</v>
      </c>
      <c r="D3295" s="18">
        <v>43957</v>
      </c>
      <c r="E3295" s="17" t="s">
        <v>19</v>
      </c>
      <c r="F3295" s="17" t="s">
        <v>903</v>
      </c>
      <c r="G3295" s="19" t="str">
        <f>INDEX(Table12[[#This Row],[State]],MATCH(Orders!F3295,Table12[[#This Row],[Customer ID]],0))</f>
        <v>Florida</v>
      </c>
      <c r="H3295" s="17" t="s">
        <v>1698</v>
      </c>
      <c r="I3295" s="19">
        <v>4</v>
      </c>
      <c r="J3295" s="17" t="s">
        <v>70</v>
      </c>
      <c r="K3295" s="10">
        <v>952262</v>
      </c>
      <c r="L3295" s="25" t="str">
        <f>IF(Orders!$K3295&lt;=50,"Low",IF(Orders!$K3295&gt;=200000,"High","Medium"))</f>
        <v>High</v>
      </c>
    </row>
    <row r="3296" spans="1:12" x14ac:dyDescent="0.35">
      <c r="A3296" s="11">
        <v>3896</v>
      </c>
      <c r="B3296" s="13" t="s">
        <v>6506</v>
      </c>
      <c r="C3296" s="14">
        <v>43952</v>
      </c>
      <c r="D3296" s="14">
        <v>43956</v>
      </c>
      <c r="E3296" s="13" t="s">
        <v>19</v>
      </c>
      <c r="F3296" s="13" t="s">
        <v>869</v>
      </c>
      <c r="G3296" s="15" t="str">
        <f>INDEX(Table12[[#This Row],[State]],MATCH(Orders!F3296,Table12[[#This Row],[Customer ID]],0))</f>
        <v>Arkansas</v>
      </c>
      <c r="H3296" s="13" t="s">
        <v>5796</v>
      </c>
      <c r="I3296" s="15">
        <v>5</v>
      </c>
      <c r="J3296" s="13" t="s">
        <v>31</v>
      </c>
      <c r="K3296" s="16">
        <v>997.9</v>
      </c>
      <c r="L3296" s="24" t="str">
        <f>IF(Orders!$K3296&lt;=50,"Low",IF(Orders!$K3296&gt;=200000,"High","Medium"))</f>
        <v>Medium</v>
      </c>
    </row>
    <row r="3297" spans="1:12" x14ac:dyDescent="0.35">
      <c r="A3297" s="12">
        <v>8237</v>
      </c>
      <c r="B3297" s="17" t="s">
        <v>6505</v>
      </c>
      <c r="C3297" s="18">
        <v>43952</v>
      </c>
      <c r="D3297" s="18">
        <v>43957</v>
      </c>
      <c r="E3297" s="17" t="s">
        <v>19</v>
      </c>
      <c r="F3297" s="17" t="s">
        <v>903</v>
      </c>
      <c r="G3297" s="19" t="str">
        <f>INDEX(Table12[[#This Row],[State]],MATCH(Orders!F3297,Table12[[#This Row],[Customer ID]],0))</f>
        <v>Florida</v>
      </c>
      <c r="H3297" s="17" t="s">
        <v>1553</v>
      </c>
      <c r="I3297" s="19">
        <v>5</v>
      </c>
      <c r="J3297" s="17" t="s">
        <v>70</v>
      </c>
      <c r="K3297" s="10">
        <v>2821.92</v>
      </c>
      <c r="L3297" s="25" t="str">
        <f>IF(Orders!$K3297&lt;=50,"Low",IF(Orders!$K3297&gt;=200000,"High","Medium"))</f>
        <v>Medium</v>
      </c>
    </row>
    <row r="3298" spans="1:12" x14ac:dyDescent="0.35">
      <c r="A3298" s="11">
        <v>8235</v>
      </c>
      <c r="B3298" s="13" t="s">
        <v>6505</v>
      </c>
      <c r="C3298" s="14">
        <v>43952</v>
      </c>
      <c r="D3298" s="14">
        <v>43957</v>
      </c>
      <c r="E3298" s="13" t="s">
        <v>19</v>
      </c>
      <c r="F3298" s="13" t="s">
        <v>903</v>
      </c>
      <c r="G3298" s="15" t="str">
        <f>INDEX(Table12[[#This Row],[State]],MATCH(Orders!F3298,Table12[[#This Row],[Customer ID]],0))</f>
        <v>Florida</v>
      </c>
      <c r="H3298" s="13" t="s">
        <v>4183</v>
      </c>
      <c r="I3298" s="15">
        <v>2</v>
      </c>
      <c r="J3298" s="13" t="s">
        <v>70</v>
      </c>
      <c r="K3298" s="16">
        <v>92328</v>
      </c>
      <c r="L3298" s="24" t="str">
        <f>IF(Orders!$K3298&lt;=50,"Low",IF(Orders!$K3298&gt;=200000,"High","Medium"))</f>
        <v>Medium</v>
      </c>
    </row>
    <row r="3299" spans="1:12" x14ac:dyDescent="0.35">
      <c r="A3299" s="12">
        <v>2518</v>
      </c>
      <c r="B3299" s="17" t="s">
        <v>6508</v>
      </c>
      <c r="C3299" s="18">
        <v>43953</v>
      </c>
      <c r="D3299" s="18">
        <v>43958</v>
      </c>
      <c r="E3299" s="17" t="s">
        <v>19</v>
      </c>
      <c r="F3299" s="17" t="s">
        <v>3404</v>
      </c>
      <c r="G3299" s="19" t="str">
        <f>INDEX(Table12[[#This Row],[State]],MATCH(Orders!F3299,Table12[[#This Row],[Customer ID]],0))</f>
        <v>New Jersey</v>
      </c>
      <c r="H3299" s="17" t="s">
        <v>1710</v>
      </c>
      <c r="I3299" s="19">
        <v>3</v>
      </c>
      <c r="J3299" s="17" t="s">
        <v>70</v>
      </c>
      <c r="K3299" s="10">
        <v>159.93</v>
      </c>
      <c r="L3299" s="25" t="str">
        <f>IF(Orders!$K3299&lt;=50,"Low",IF(Orders!$K3299&gt;=200000,"High","Medium"))</f>
        <v>Medium</v>
      </c>
    </row>
    <row r="3300" spans="1:12" x14ac:dyDescent="0.35">
      <c r="A3300" s="11">
        <v>6913</v>
      </c>
      <c r="B3300" s="13" t="s">
        <v>6509</v>
      </c>
      <c r="C3300" s="14">
        <v>43953</v>
      </c>
      <c r="D3300" s="14">
        <v>43956</v>
      </c>
      <c r="E3300" s="13" t="s">
        <v>94</v>
      </c>
      <c r="F3300" s="13" t="s">
        <v>3692</v>
      </c>
      <c r="G3300" s="15" t="str">
        <f>INDEX(Table12[[#This Row],[State]],MATCH(Orders!F3300,Table12[[#This Row],[Customer ID]],0))</f>
        <v>California</v>
      </c>
      <c r="H3300" s="13" t="s">
        <v>99</v>
      </c>
      <c r="I3300" s="15">
        <v>4</v>
      </c>
      <c r="J3300" s="13" t="s">
        <v>36</v>
      </c>
      <c r="K3300" s="16">
        <v>193.56</v>
      </c>
      <c r="L3300" s="24" t="str">
        <f>IF(Orders!$K3300&lt;=50,"Low",IF(Orders!$K3300&gt;=200000,"High","Medium"))</f>
        <v>Medium</v>
      </c>
    </row>
    <row r="3301" spans="1:12" x14ac:dyDescent="0.35">
      <c r="A3301" s="12">
        <v>7393</v>
      </c>
      <c r="B3301" s="17" t="s">
        <v>6510</v>
      </c>
      <c r="C3301" s="18">
        <v>43953</v>
      </c>
      <c r="D3301" s="18">
        <v>43957</v>
      </c>
      <c r="E3301" s="17" t="s">
        <v>19</v>
      </c>
      <c r="F3301" s="17" t="s">
        <v>3578</v>
      </c>
      <c r="G3301" s="19" t="str">
        <f>INDEX(Table12[[#This Row],[State]],MATCH(Orders!F3301,Table12[[#This Row],[Customer ID]],0))</f>
        <v>California</v>
      </c>
      <c r="H3301" s="17" t="s">
        <v>6511</v>
      </c>
      <c r="I3301" s="19">
        <v>5</v>
      </c>
      <c r="J3301" s="17" t="s">
        <v>31</v>
      </c>
      <c r="K3301" s="10">
        <v>95.7</v>
      </c>
      <c r="L3301" s="25" t="str">
        <f>IF(Orders!$K3301&lt;=50,"Low",IF(Orders!$K3301&gt;=200000,"High","Medium"))</f>
        <v>Medium</v>
      </c>
    </row>
    <row r="3302" spans="1:12" x14ac:dyDescent="0.35">
      <c r="A3302" s="11">
        <v>7395</v>
      </c>
      <c r="B3302" s="13" t="s">
        <v>6510</v>
      </c>
      <c r="C3302" s="14">
        <v>43953</v>
      </c>
      <c r="D3302" s="14">
        <v>43957</v>
      </c>
      <c r="E3302" s="13" t="s">
        <v>19</v>
      </c>
      <c r="F3302" s="13" t="s">
        <v>3578</v>
      </c>
      <c r="G3302" s="15" t="str">
        <f>INDEX(Table12[[#This Row],[State]],MATCH(Orders!F3302,Table12[[#This Row],[Customer ID]],0))</f>
        <v>California</v>
      </c>
      <c r="H3302" s="13" t="s">
        <v>1404</v>
      </c>
      <c r="I3302" s="15">
        <v>5</v>
      </c>
      <c r="J3302" s="13" t="s">
        <v>31</v>
      </c>
      <c r="K3302" s="16">
        <v>142.4</v>
      </c>
      <c r="L3302" s="24" t="str">
        <f>IF(Orders!$K3302&lt;=50,"Low",IF(Orders!$K3302&gt;=200000,"High","Medium"))</f>
        <v>Medium</v>
      </c>
    </row>
    <row r="3303" spans="1:12" x14ac:dyDescent="0.35">
      <c r="A3303" s="12">
        <v>7394</v>
      </c>
      <c r="B3303" s="17" t="s">
        <v>6510</v>
      </c>
      <c r="C3303" s="18">
        <v>43953</v>
      </c>
      <c r="D3303" s="18">
        <v>43957</v>
      </c>
      <c r="E3303" s="17" t="s">
        <v>19</v>
      </c>
      <c r="F3303" s="17" t="s">
        <v>3578</v>
      </c>
      <c r="G3303" s="19" t="str">
        <f>INDEX(Table12[[#This Row],[State]],MATCH(Orders!F3303,Table12[[#This Row],[Customer ID]],0))</f>
        <v>California</v>
      </c>
      <c r="H3303" s="17" t="s">
        <v>717</v>
      </c>
      <c r="I3303" s="19">
        <v>3</v>
      </c>
      <c r="J3303" s="17" t="s">
        <v>36</v>
      </c>
      <c r="K3303" s="10">
        <v>146.52000000000001</v>
      </c>
      <c r="L3303" s="25" t="str">
        <f>IF(Orders!$K3303&lt;=50,"Low",IF(Orders!$K3303&gt;=200000,"High","Medium"))</f>
        <v>Medium</v>
      </c>
    </row>
    <row r="3304" spans="1:12" x14ac:dyDescent="0.35">
      <c r="A3304" s="11">
        <v>8354</v>
      </c>
      <c r="B3304" s="13" t="s">
        <v>6513</v>
      </c>
      <c r="C3304" s="14">
        <v>43954</v>
      </c>
      <c r="D3304" s="14">
        <v>43959</v>
      </c>
      <c r="E3304" s="13" t="s">
        <v>19</v>
      </c>
      <c r="F3304" s="13" t="s">
        <v>63</v>
      </c>
      <c r="G3304" s="15" t="str">
        <f>INDEX(Table12[[#This Row],[State]],MATCH(Orders!F3304,Table12[[#This Row],[Customer ID]],0))</f>
        <v>Pennsylvania</v>
      </c>
      <c r="H3304" s="13" t="s">
        <v>1908</v>
      </c>
      <c r="I3304" s="15">
        <v>5</v>
      </c>
      <c r="J3304" s="13" t="s">
        <v>70</v>
      </c>
      <c r="K3304" s="16">
        <v>394.47</v>
      </c>
      <c r="L3304" s="24" t="str">
        <f>IF(Orders!$K3304&lt;=50,"Low",IF(Orders!$K3304&gt;=200000,"High","Medium"))</f>
        <v>Medium</v>
      </c>
    </row>
    <row r="3305" spans="1:12" x14ac:dyDescent="0.35">
      <c r="A3305" s="12">
        <v>3633</v>
      </c>
      <c r="B3305" s="17" t="s">
        <v>6514</v>
      </c>
      <c r="C3305" s="18">
        <v>43954</v>
      </c>
      <c r="D3305" s="18">
        <v>43959</v>
      </c>
      <c r="E3305" s="17" t="s">
        <v>94</v>
      </c>
      <c r="F3305" s="17" t="s">
        <v>3253</v>
      </c>
      <c r="G3305" s="19" t="str">
        <f>INDEX(Table12[[#This Row],[State]],MATCH(Orders!F3305,Table12[[#This Row],[Customer ID]],0))</f>
        <v>California</v>
      </c>
      <c r="H3305" s="17" t="s">
        <v>6515</v>
      </c>
      <c r="I3305" s="19">
        <v>8</v>
      </c>
      <c r="J3305" s="17" t="s">
        <v>36</v>
      </c>
      <c r="K3305" s="10">
        <v>790.44</v>
      </c>
      <c r="L3305" s="25" t="str">
        <f>IF(Orders!$K3305&lt;=50,"Low",IF(Orders!$K3305&gt;=200000,"High","Medium"))</f>
        <v>Medium</v>
      </c>
    </row>
    <row r="3306" spans="1:12" x14ac:dyDescent="0.35">
      <c r="A3306" s="11">
        <v>8356</v>
      </c>
      <c r="B3306" s="13" t="s">
        <v>6513</v>
      </c>
      <c r="C3306" s="14">
        <v>43954</v>
      </c>
      <c r="D3306" s="14">
        <v>43959</v>
      </c>
      <c r="E3306" s="13" t="s">
        <v>19</v>
      </c>
      <c r="F3306" s="13" t="s">
        <v>63</v>
      </c>
      <c r="G3306" s="15" t="str">
        <f>INDEX(Table12[[#This Row],[State]],MATCH(Orders!F3306,Table12[[#This Row],[Customer ID]],0))</f>
        <v>Pennsylvania</v>
      </c>
      <c r="H3306" s="13" t="s">
        <v>1445</v>
      </c>
      <c r="I3306" s="15">
        <v>2</v>
      </c>
      <c r="J3306" s="13" t="s">
        <v>70</v>
      </c>
      <c r="K3306" s="16">
        <v>121</v>
      </c>
      <c r="L3306" s="24" t="str">
        <f>IF(Orders!$K3306&lt;=50,"Low",IF(Orders!$K3306&gt;=200000,"High","Medium"))</f>
        <v>Medium</v>
      </c>
    </row>
    <row r="3307" spans="1:12" x14ac:dyDescent="0.35">
      <c r="A3307" s="12">
        <v>8353</v>
      </c>
      <c r="B3307" s="17" t="s">
        <v>6513</v>
      </c>
      <c r="C3307" s="18">
        <v>43954</v>
      </c>
      <c r="D3307" s="18">
        <v>43959</v>
      </c>
      <c r="E3307" s="17" t="s">
        <v>19</v>
      </c>
      <c r="F3307" s="17" t="s">
        <v>63</v>
      </c>
      <c r="G3307" s="19" t="str">
        <f>INDEX(Table12[[#This Row],[State]],MATCH(Orders!F3307,Table12[[#This Row],[Customer ID]],0))</f>
        <v>Pennsylvania</v>
      </c>
      <c r="H3307" s="17" t="s">
        <v>6517</v>
      </c>
      <c r="I3307" s="19">
        <v>4</v>
      </c>
      <c r="J3307" s="17" t="s">
        <v>70</v>
      </c>
      <c r="K3307" s="10">
        <v>112388</v>
      </c>
      <c r="L3307" s="25" t="str">
        <f>IF(Orders!$K3307&lt;=50,"Low",IF(Orders!$K3307&gt;=200000,"High","Medium"))</f>
        <v>Medium</v>
      </c>
    </row>
    <row r="3308" spans="1:12" x14ac:dyDescent="0.35">
      <c r="A3308" s="11">
        <v>7610</v>
      </c>
      <c r="B3308" s="13" t="s">
        <v>6519</v>
      </c>
      <c r="C3308" s="14">
        <v>43954</v>
      </c>
      <c r="D3308" s="14">
        <v>43958</v>
      </c>
      <c r="E3308" s="13" t="s">
        <v>19</v>
      </c>
      <c r="F3308" s="13" t="s">
        <v>5337</v>
      </c>
      <c r="G3308" s="15" t="str">
        <f>INDEX(Table12[[#This Row],[State]],MATCH(Orders!F3308,Table12[[#This Row],[Customer ID]],0))</f>
        <v>California</v>
      </c>
      <c r="H3308" s="13" t="s">
        <v>6520</v>
      </c>
      <c r="I3308" s="15">
        <v>7</v>
      </c>
      <c r="J3308" s="13" t="s">
        <v>70</v>
      </c>
      <c r="K3308" s="16">
        <v>149.96</v>
      </c>
      <c r="L3308" s="24" t="str">
        <f>IF(Orders!$K3308&lt;=50,"Low",IF(Orders!$K3308&gt;=200000,"High","Medium"))</f>
        <v>Medium</v>
      </c>
    </row>
    <row r="3309" spans="1:12" x14ac:dyDescent="0.35">
      <c r="A3309" s="12">
        <v>7609</v>
      </c>
      <c r="B3309" s="17" t="s">
        <v>6519</v>
      </c>
      <c r="C3309" s="18">
        <v>43954</v>
      </c>
      <c r="D3309" s="18">
        <v>43958</v>
      </c>
      <c r="E3309" s="17" t="s">
        <v>19</v>
      </c>
      <c r="F3309" s="17" t="s">
        <v>5337</v>
      </c>
      <c r="G3309" s="19" t="str">
        <f>INDEX(Table12[[#This Row],[State]],MATCH(Orders!F3309,Table12[[#This Row],[Customer ID]],0))</f>
        <v>California</v>
      </c>
      <c r="H3309" s="17" t="s">
        <v>175</v>
      </c>
      <c r="I3309" s="19">
        <v>4</v>
      </c>
      <c r="J3309" s="17" t="s">
        <v>31</v>
      </c>
      <c r="K3309" s="10">
        <v>143.91999999999999</v>
      </c>
      <c r="L3309" s="25" t="str">
        <f>IF(Orders!$K3309&lt;=50,"Low",IF(Orders!$K3309&gt;=200000,"High","Medium"))</f>
        <v>Medium</v>
      </c>
    </row>
    <row r="3310" spans="1:12" x14ac:dyDescent="0.35">
      <c r="A3310" s="11">
        <v>8352</v>
      </c>
      <c r="B3310" s="13" t="s">
        <v>6513</v>
      </c>
      <c r="C3310" s="14">
        <v>43954</v>
      </c>
      <c r="D3310" s="14">
        <v>43959</v>
      </c>
      <c r="E3310" s="13" t="s">
        <v>19</v>
      </c>
      <c r="F3310" s="13" t="s">
        <v>63</v>
      </c>
      <c r="G3310" s="15" t="str">
        <f>INDEX(Table12[[#This Row],[State]],MATCH(Orders!F3310,Table12[[#This Row],[Customer ID]],0))</f>
        <v>Pennsylvania</v>
      </c>
      <c r="H3310" s="13" t="s">
        <v>6219</v>
      </c>
      <c r="I3310" s="15">
        <v>2</v>
      </c>
      <c r="J3310" s="13" t="s">
        <v>70</v>
      </c>
      <c r="K3310" s="16">
        <v>149448</v>
      </c>
      <c r="L3310" s="24" t="str">
        <f>IF(Orders!$K3310&lt;=50,"Low",IF(Orders!$K3310&gt;=200000,"High","Medium"))</f>
        <v>Medium</v>
      </c>
    </row>
    <row r="3311" spans="1:12" x14ac:dyDescent="0.35">
      <c r="A3311" s="12">
        <v>3632</v>
      </c>
      <c r="B3311" s="17" t="s">
        <v>6514</v>
      </c>
      <c r="C3311" s="18">
        <v>43954</v>
      </c>
      <c r="D3311" s="18">
        <v>43959</v>
      </c>
      <c r="E3311" s="17" t="s">
        <v>94</v>
      </c>
      <c r="F3311" s="17" t="s">
        <v>3253</v>
      </c>
      <c r="G3311" s="19" t="str">
        <f>INDEX(Table12[[#This Row],[State]],MATCH(Orders!F3311,Table12[[#This Row],[Customer ID]],0))</f>
        <v>California</v>
      </c>
      <c r="H3311" s="17" t="s">
        <v>5905</v>
      </c>
      <c r="I3311" s="19">
        <v>2</v>
      </c>
      <c r="J3311" s="17" t="s">
        <v>36</v>
      </c>
      <c r="K3311" s="10">
        <v>150.52000000000001</v>
      </c>
      <c r="L3311" s="25" t="str">
        <f>IF(Orders!$K3311&lt;=50,"Low",IF(Orders!$K3311&gt;=200000,"High","Medium"))</f>
        <v>Medium</v>
      </c>
    </row>
    <row r="3312" spans="1:12" x14ac:dyDescent="0.35">
      <c r="A3312" s="11">
        <v>8355</v>
      </c>
      <c r="B3312" s="13" t="s">
        <v>6513</v>
      </c>
      <c r="C3312" s="14">
        <v>43954</v>
      </c>
      <c r="D3312" s="14">
        <v>43959</v>
      </c>
      <c r="E3312" s="13" t="s">
        <v>19</v>
      </c>
      <c r="F3312" s="13" t="s">
        <v>63</v>
      </c>
      <c r="G3312" s="15" t="str">
        <f>INDEX(Table12[[#This Row],[State]],MATCH(Orders!F3312,Table12[[#This Row],[Customer ID]],0))</f>
        <v>Pennsylvania</v>
      </c>
      <c r="H3312" s="13" t="s">
        <v>5108</v>
      </c>
      <c r="I3312" s="15">
        <v>5</v>
      </c>
      <c r="J3312" s="13" t="s">
        <v>31</v>
      </c>
      <c r="K3312" s="16">
        <v>155.19999999999999</v>
      </c>
      <c r="L3312" s="24" t="str">
        <f>IF(Orders!$K3312&lt;=50,"Low",IF(Orders!$K3312&gt;=200000,"High","Medium"))</f>
        <v>Medium</v>
      </c>
    </row>
    <row r="3313" spans="1:12" x14ac:dyDescent="0.35">
      <c r="A3313" s="12">
        <v>1353</v>
      </c>
      <c r="B3313" s="17" t="s">
        <v>6522</v>
      </c>
      <c r="C3313" s="18">
        <v>43955</v>
      </c>
      <c r="D3313" s="18">
        <v>43960</v>
      </c>
      <c r="E3313" s="17" t="s">
        <v>19</v>
      </c>
      <c r="F3313" s="17" t="s">
        <v>1918</v>
      </c>
      <c r="G3313" s="19" t="str">
        <f>INDEX(Table12[[#This Row],[State]],MATCH(Orders!F3313,Table12[[#This Row],[Customer ID]],0))</f>
        <v>California</v>
      </c>
      <c r="H3313" s="17" t="s">
        <v>1593</v>
      </c>
      <c r="I3313" s="19">
        <v>5</v>
      </c>
      <c r="J3313" s="17" t="s">
        <v>70</v>
      </c>
      <c r="K3313" s="10">
        <v>232.96</v>
      </c>
      <c r="L3313" s="25" t="str">
        <f>IF(Orders!$K3313&lt;=50,"Low",IF(Orders!$K3313&gt;=200000,"High","Medium"))</f>
        <v>Medium</v>
      </c>
    </row>
    <row r="3314" spans="1:12" x14ac:dyDescent="0.35">
      <c r="A3314" s="11">
        <v>9994</v>
      </c>
      <c r="B3314" s="13" t="s">
        <v>6523</v>
      </c>
      <c r="C3314" s="14">
        <v>43955</v>
      </c>
      <c r="D3314" s="14">
        <v>43960</v>
      </c>
      <c r="E3314" s="13" t="s">
        <v>94</v>
      </c>
      <c r="F3314" s="13" t="s">
        <v>766</v>
      </c>
      <c r="G3314" s="15" t="str">
        <f>INDEX(Table12[[#This Row],[State]],MATCH(Orders!F3314,Table12[[#This Row],[Customer ID]],0))</f>
        <v>California</v>
      </c>
      <c r="H3314" s="13" t="s">
        <v>2391</v>
      </c>
      <c r="I3314" s="15">
        <v>2</v>
      </c>
      <c r="J3314" s="13" t="s">
        <v>70</v>
      </c>
      <c r="K3314" s="16">
        <v>260.16000000000003</v>
      </c>
      <c r="L3314" s="24" t="str">
        <f>IF(Orders!$K3314&lt;=50,"Low",IF(Orders!$K3314&gt;=200000,"High","Medium"))</f>
        <v>Medium</v>
      </c>
    </row>
    <row r="3315" spans="1:12" x14ac:dyDescent="0.35">
      <c r="A3315" s="12">
        <v>1355</v>
      </c>
      <c r="B3315" s="17" t="s">
        <v>6522</v>
      </c>
      <c r="C3315" s="18">
        <v>43955</v>
      </c>
      <c r="D3315" s="18">
        <v>43960</v>
      </c>
      <c r="E3315" s="17" t="s">
        <v>19</v>
      </c>
      <c r="F3315" s="17" t="s">
        <v>1918</v>
      </c>
      <c r="G3315" s="19" t="str">
        <f>INDEX(Table12[[#This Row],[State]],MATCH(Orders!F3315,Table12[[#This Row],[Customer ID]],0))</f>
        <v>California</v>
      </c>
      <c r="H3315" s="17" t="s">
        <v>2570</v>
      </c>
      <c r="I3315" s="19">
        <v>1</v>
      </c>
      <c r="J3315" s="17" t="s">
        <v>31</v>
      </c>
      <c r="K3315" s="10">
        <v>329904</v>
      </c>
      <c r="L3315" s="25" t="str">
        <f>IF(Orders!$K3315&lt;=50,"Low",IF(Orders!$K3315&gt;=200000,"High","Medium"))</f>
        <v>High</v>
      </c>
    </row>
    <row r="3316" spans="1:12" x14ac:dyDescent="0.35">
      <c r="A3316" s="11">
        <v>2468</v>
      </c>
      <c r="B3316" s="13" t="s">
        <v>6525</v>
      </c>
      <c r="C3316" s="14">
        <v>43955</v>
      </c>
      <c r="D3316" s="14">
        <v>43959</v>
      </c>
      <c r="E3316" s="13" t="s">
        <v>19</v>
      </c>
      <c r="F3316" s="13" t="s">
        <v>5337</v>
      </c>
      <c r="G3316" s="15" t="str">
        <f>INDEX(Table12[[#This Row],[State]],MATCH(Orders!F3316,Table12[[#This Row],[Customer ID]],0))</f>
        <v>Virginia</v>
      </c>
      <c r="H3316" s="13" t="s">
        <v>2488</v>
      </c>
      <c r="I3316" s="15">
        <v>4</v>
      </c>
      <c r="J3316" s="13" t="s">
        <v>31</v>
      </c>
      <c r="K3316" s="16">
        <v>621.44000000000005</v>
      </c>
      <c r="L3316" s="24" t="str">
        <f>IF(Orders!$K3316&lt;=50,"Low",IF(Orders!$K3316&gt;=200000,"High","Medium"))</f>
        <v>Medium</v>
      </c>
    </row>
    <row r="3317" spans="1:12" x14ac:dyDescent="0.35">
      <c r="A3317" s="12">
        <v>7178</v>
      </c>
      <c r="B3317" s="17" t="s">
        <v>6526</v>
      </c>
      <c r="C3317" s="18">
        <v>43955</v>
      </c>
      <c r="D3317" s="18">
        <v>43961</v>
      </c>
      <c r="E3317" s="17" t="s">
        <v>19</v>
      </c>
      <c r="F3317" s="17" t="s">
        <v>1070</v>
      </c>
      <c r="G3317" s="19" t="str">
        <f>INDEX(Table12[[#This Row],[State]],MATCH(Orders!F3317,Table12[[#This Row],[Customer ID]],0))</f>
        <v>Pennsylvania</v>
      </c>
      <c r="H3317" s="17" t="s">
        <v>5497</v>
      </c>
      <c r="I3317" s="19">
        <v>2</v>
      </c>
      <c r="J3317" s="17" t="s">
        <v>36</v>
      </c>
      <c r="K3317" s="10">
        <v>92202</v>
      </c>
      <c r="L3317" s="25" t="str">
        <f>IF(Orders!$K3317&lt;=50,"Low",IF(Orders!$K3317&gt;=200000,"High","Medium"))</f>
        <v>Medium</v>
      </c>
    </row>
    <row r="3318" spans="1:12" x14ac:dyDescent="0.35">
      <c r="A3318" s="11">
        <v>2958</v>
      </c>
      <c r="B3318" s="13" t="s">
        <v>6527</v>
      </c>
      <c r="C3318" s="14">
        <v>43955</v>
      </c>
      <c r="D3318" s="14">
        <v>43960</v>
      </c>
      <c r="E3318" s="13" t="s">
        <v>19</v>
      </c>
      <c r="F3318" s="13" t="s">
        <v>5536</v>
      </c>
      <c r="G3318" s="15" t="str">
        <f>INDEX(Table12[[#This Row],[State]],MATCH(Orders!F3318,Table12[[#This Row],[Customer ID]],0))</f>
        <v>Ohio</v>
      </c>
      <c r="H3318" s="13" t="s">
        <v>2583</v>
      </c>
      <c r="I3318" s="15">
        <v>1</v>
      </c>
      <c r="J3318" s="13" t="s">
        <v>70</v>
      </c>
      <c r="K3318" s="16">
        <v>87313</v>
      </c>
      <c r="L3318" s="24" t="str">
        <f>IF(Orders!$K3318&lt;=50,"Low",IF(Orders!$K3318&gt;=200000,"High","Medium"))</f>
        <v>Medium</v>
      </c>
    </row>
    <row r="3319" spans="1:12" x14ac:dyDescent="0.35">
      <c r="A3319" s="12">
        <v>7179</v>
      </c>
      <c r="B3319" s="17" t="s">
        <v>6526</v>
      </c>
      <c r="C3319" s="18">
        <v>43955</v>
      </c>
      <c r="D3319" s="18">
        <v>43961</v>
      </c>
      <c r="E3319" s="17" t="s">
        <v>19</v>
      </c>
      <c r="F3319" s="17" t="s">
        <v>1070</v>
      </c>
      <c r="G3319" s="19" t="str">
        <f>INDEX(Table12[[#This Row],[State]],MATCH(Orders!F3319,Table12[[#This Row],[Customer ID]],0))</f>
        <v>Pennsylvania</v>
      </c>
      <c r="H3319" s="17" t="s">
        <v>3284</v>
      </c>
      <c r="I3319" s="19">
        <v>3</v>
      </c>
      <c r="J3319" s="17" t="s">
        <v>70</v>
      </c>
      <c r="K3319" s="10">
        <v>93396</v>
      </c>
      <c r="L3319" s="25" t="str">
        <f>IF(Orders!$K3319&lt;=50,"Low",IF(Orders!$K3319&gt;=200000,"High","Medium"))</f>
        <v>Medium</v>
      </c>
    </row>
    <row r="3320" spans="1:12" x14ac:dyDescent="0.35">
      <c r="A3320" s="11">
        <v>1354</v>
      </c>
      <c r="B3320" s="13" t="s">
        <v>6522</v>
      </c>
      <c r="C3320" s="14">
        <v>43955</v>
      </c>
      <c r="D3320" s="14">
        <v>43960</v>
      </c>
      <c r="E3320" s="13" t="s">
        <v>19</v>
      </c>
      <c r="F3320" s="13" t="s">
        <v>1918</v>
      </c>
      <c r="G3320" s="15" t="str">
        <f>INDEX(Table12[[#This Row],[State]],MATCH(Orders!F3320,Table12[[#This Row],[Customer ID]],0))</f>
        <v>California</v>
      </c>
      <c r="H3320" s="13" t="s">
        <v>4060</v>
      </c>
      <c r="I3320" s="15">
        <v>3</v>
      </c>
      <c r="J3320" s="13" t="s">
        <v>36</v>
      </c>
      <c r="K3320" s="16">
        <v>103.61</v>
      </c>
      <c r="L3320" s="24" t="str">
        <f>IF(Orders!$K3320&lt;=50,"Low",IF(Orders!$K3320&gt;=200000,"High","Medium"))</f>
        <v>Medium</v>
      </c>
    </row>
    <row r="3321" spans="1:12" x14ac:dyDescent="0.35">
      <c r="A3321" s="12">
        <v>2469</v>
      </c>
      <c r="B3321" s="17" t="s">
        <v>6525</v>
      </c>
      <c r="C3321" s="18">
        <v>43955</v>
      </c>
      <c r="D3321" s="18">
        <v>43959</v>
      </c>
      <c r="E3321" s="17" t="s">
        <v>19</v>
      </c>
      <c r="F3321" s="17" t="s">
        <v>5337</v>
      </c>
      <c r="G3321" s="19" t="str">
        <f>INDEX(Table12[[#This Row],[State]],MATCH(Orders!F3321,Table12[[#This Row],[Customer ID]],0))</f>
        <v>Virginia</v>
      </c>
      <c r="H3321" s="17" t="s">
        <v>2066</v>
      </c>
      <c r="I3321" s="19">
        <v>5</v>
      </c>
      <c r="J3321" s="17" t="s">
        <v>36</v>
      </c>
      <c r="K3321" s="10">
        <v>130.4</v>
      </c>
      <c r="L3321" s="25" t="str">
        <f>IF(Orders!$K3321&lt;=50,"Low",IF(Orders!$K3321&gt;=200000,"High","Medium"))</f>
        <v>Medium</v>
      </c>
    </row>
    <row r="3322" spans="1:12" x14ac:dyDescent="0.35">
      <c r="A3322" s="11">
        <v>2467</v>
      </c>
      <c r="B3322" s="13" t="s">
        <v>6525</v>
      </c>
      <c r="C3322" s="14">
        <v>43955</v>
      </c>
      <c r="D3322" s="14">
        <v>43959</v>
      </c>
      <c r="E3322" s="13" t="s">
        <v>19</v>
      </c>
      <c r="F3322" s="13" t="s">
        <v>5337</v>
      </c>
      <c r="G3322" s="15" t="str">
        <f>INDEX(Table12[[#This Row],[State]],MATCH(Orders!F3322,Table12[[#This Row],[Customer ID]],0))</f>
        <v>Virginia</v>
      </c>
      <c r="H3322" s="13" t="s">
        <v>4587</v>
      </c>
      <c r="I3322" s="15">
        <v>1</v>
      </c>
      <c r="J3322" s="13" t="s">
        <v>31</v>
      </c>
      <c r="K3322" s="16">
        <v>97.11</v>
      </c>
      <c r="L3322" s="24" t="str">
        <f>IF(Orders!$K3322&lt;=50,"Low",IF(Orders!$K3322&gt;=200000,"High","Medium"))</f>
        <v>Medium</v>
      </c>
    </row>
    <row r="3323" spans="1:12" x14ac:dyDescent="0.35">
      <c r="A3323" s="12">
        <v>2470</v>
      </c>
      <c r="B3323" s="17" t="s">
        <v>6525</v>
      </c>
      <c r="C3323" s="18">
        <v>43955</v>
      </c>
      <c r="D3323" s="18">
        <v>43959</v>
      </c>
      <c r="E3323" s="17" t="s">
        <v>19</v>
      </c>
      <c r="F3323" s="17" t="s">
        <v>5337</v>
      </c>
      <c r="G3323" s="19" t="str">
        <f>INDEX(Table12[[#This Row],[State]],MATCH(Orders!F3323,Table12[[#This Row],[Customer ID]],0))</f>
        <v>Virginia</v>
      </c>
      <c r="H3323" s="17" t="s">
        <v>1212</v>
      </c>
      <c r="I3323" s="19">
        <v>1</v>
      </c>
      <c r="J3323" s="17" t="s">
        <v>36</v>
      </c>
      <c r="K3323" s="10">
        <v>123.91</v>
      </c>
      <c r="L3323" s="25" t="str">
        <f>IF(Orders!$K3323&lt;=50,"Low",IF(Orders!$K3323&gt;=200000,"High","Medium"))</f>
        <v>Medium</v>
      </c>
    </row>
    <row r="3324" spans="1:12" x14ac:dyDescent="0.35">
      <c r="A3324" s="11">
        <v>5288</v>
      </c>
      <c r="B3324" s="13" t="s">
        <v>6528</v>
      </c>
      <c r="C3324" s="14">
        <v>43956</v>
      </c>
      <c r="D3324" s="14">
        <v>43957</v>
      </c>
      <c r="E3324" s="13" t="s">
        <v>38</v>
      </c>
      <c r="F3324" s="13" t="s">
        <v>4774</v>
      </c>
      <c r="G3324" s="15" t="str">
        <f>INDEX(Table12[[#This Row],[State]],MATCH(Orders!F3324,Table12[[#This Row],[Customer ID]],0))</f>
        <v>Colorado</v>
      </c>
      <c r="H3324" s="13" t="s">
        <v>4322</v>
      </c>
      <c r="I3324" s="15">
        <v>3</v>
      </c>
      <c r="J3324" s="13" t="s">
        <v>36</v>
      </c>
      <c r="K3324" s="16">
        <v>136991</v>
      </c>
      <c r="L3324" s="24" t="str">
        <f>IF(Orders!$K3324&lt;=50,"Low",IF(Orders!$K3324&gt;=200000,"High","Medium"))</f>
        <v>Medium</v>
      </c>
    </row>
    <row r="3325" spans="1:12" x14ac:dyDescent="0.35">
      <c r="A3325" s="12">
        <v>6305</v>
      </c>
      <c r="B3325" s="17" t="s">
        <v>6529</v>
      </c>
      <c r="C3325" s="18">
        <v>43956</v>
      </c>
      <c r="D3325" s="18">
        <v>43956</v>
      </c>
      <c r="E3325" s="17" t="s">
        <v>208</v>
      </c>
      <c r="F3325" s="17" t="s">
        <v>4904</v>
      </c>
      <c r="G3325" s="19" t="str">
        <f>INDEX(Table12[[#This Row],[State]],MATCH(Orders!F3325,Table12[[#This Row],[Customer ID]],0))</f>
        <v>New York</v>
      </c>
      <c r="H3325" s="17" t="s">
        <v>1409</v>
      </c>
      <c r="I3325" s="19">
        <v>1</v>
      </c>
      <c r="J3325" s="17" t="s">
        <v>70</v>
      </c>
      <c r="K3325" s="10">
        <v>117.68</v>
      </c>
      <c r="L3325" s="25" t="str">
        <f>IF(Orders!$K3325&lt;=50,"Low",IF(Orders!$K3325&gt;=200000,"High","Medium"))</f>
        <v>Medium</v>
      </c>
    </row>
    <row r="3326" spans="1:12" x14ac:dyDescent="0.35">
      <c r="A3326" s="11">
        <v>5192</v>
      </c>
      <c r="B3326" s="13" t="s">
        <v>6530</v>
      </c>
      <c r="C3326" s="14">
        <v>43956</v>
      </c>
      <c r="D3326" s="14">
        <v>43960</v>
      </c>
      <c r="E3326" s="13" t="s">
        <v>19</v>
      </c>
      <c r="F3326" s="13" t="s">
        <v>6531</v>
      </c>
      <c r="G3326" s="15" t="str">
        <f>INDEX(Table12[[#This Row],[State]],MATCH(Orders!F3326,Table12[[#This Row],[Customer ID]],0))</f>
        <v>California</v>
      </c>
      <c r="H3326" s="13" t="s">
        <v>6533</v>
      </c>
      <c r="I3326" s="15">
        <v>2</v>
      </c>
      <c r="J3326" s="13" t="s">
        <v>70</v>
      </c>
      <c r="K3326" s="16">
        <v>111.16</v>
      </c>
      <c r="L3326" s="24" t="str">
        <f>IF(Orders!$K3326&lt;=50,"Low",IF(Orders!$K3326&gt;=200000,"High","Medium"))</f>
        <v>Medium</v>
      </c>
    </row>
    <row r="3327" spans="1:12" x14ac:dyDescent="0.35">
      <c r="A3327" s="12">
        <v>5287</v>
      </c>
      <c r="B3327" s="17" t="s">
        <v>6528</v>
      </c>
      <c r="C3327" s="18">
        <v>43956</v>
      </c>
      <c r="D3327" s="18">
        <v>43957</v>
      </c>
      <c r="E3327" s="17" t="s">
        <v>38</v>
      </c>
      <c r="F3327" s="17" t="s">
        <v>4774</v>
      </c>
      <c r="G3327" s="19" t="str">
        <f>INDEX(Table12[[#This Row],[State]],MATCH(Orders!F3327,Table12[[#This Row],[Customer ID]],0))</f>
        <v>Colorado</v>
      </c>
      <c r="H3327" s="17" t="s">
        <v>559</v>
      </c>
      <c r="I3327" s="19">
        <v>8</v>
      </c>
      <c r="J3327" s="17" t="s">
        <v>36</v>
      </c>
      <c r="K3327" s="10">
        <v>120552</v>
      </c>
      <c r="L3327" s="25" t="str">
        <f>IF(Orders!$K3327&lt;=50,"Low",IF(Orders!$K3327&gt;=200000,"High","Medium"))</f>
        <v>Medium</v>
      </c>
    </row>
    <row r="3328" spans="1:12" x14ac:dyDescent="0.35">
      <c r="A3328" s="11">
        <v>6264</v>
      </c>
      <c r="B3328" s="13" t="s">
        <v>6534</v>
      </c>
      <c r="C3328" s="14">
        <v>43956</v>
      </c>
      <c r="D3328" s="14">
        <v>43961</v>
      </c>
      <c r="E3328" s="13" t="s">
        <v>19</v>
      </c>
      <c r="F3328" s="13" t="s">
        <v>6368</v>
      </c>
      <c r="G3328" s="15" t="str">
        <f>INDEX(Table12[[#This Row],[State]],MATCH(Orders!F3328,Table12[[#This Row],[Customer ID]],0))</f>
        <v>Georgia</v>
      </c>
      <c r="H3328" s="13" t="s">
        <v>998</v>
      </c>
      <c r="I3328" s="15">
        <v>3</v>
      </c>
      <c r="J3328" s="13" t="s">
        <v>70</v>
      </c>
      <c r="K3328" s="16">
        <v>150.5</v>
      </c>
      <c r="L3328" s="24" t="str">
        <f>IF(Orders!$K3328&lt;=50,"Low",IF(Orders!$K3328&gt;=200000,"High","Medium"))</f>
        <v>Medium</v>
      </c>
    </row>
    <row r="3329" spans="1:12" x14ac:dyDescent="0.35">
      <c r="A3329" s="12">
        <v>5286</v>
      </c>
      <c r="B3329" s="17" t="s">
        <v>6528</v>
      </c>
      <c r="C3329" s="18">
        <v>43956</v>
      </c>
      <c r="D3329" s="18">
        <v>43957</v>
      </c>
      <c r="E3329" s="17" t="s">
        <v>38</v>
      </c>
      <c r="F3329" s="17" t="s">
        <v>4774</v>
      </c>
      <c r="G3329" s="19" t="str">
        <f>INDEX(Table12[[#This Row],[State]],MATCH(Orders!F3329,Table12[[#This Row],[Customer ID]],0))</f>
        <v>Colorado</v>
      </c>
      <c r="H3329" s="17" t="s">
        <v>2403</v>
      </c>
      <c r="I3329" s="19">
        <v>9</v>
      </c>
      <c r="J3329" s="17" t="s">
        <v>31</v>
      </c>
      <c r="K3329" s="10">
        <v>147.24</v>
      </c>
      <c r="L3329" s="25" t="str">
        <f>IF(Orders!$K3329&lt;=50,"Low",IF(Orders!$K3329&gt;=200000,"High","Medium"))</f>
        <v>Medium</v>
      </c>
    </row>
    <row r="3330" spans="1:12" x14ac:dyDescent="0.35">
      <c r="A3330" s="11">
        <v>2781</v>
      </c>
      <c r="B3330" s="13" t="s">
        <v>6535</v>
      </c>
      <c r="C3330" s="14">
        <v>43957</v>
      </c>
      <c r="D3330" s="14">
        <v>43959</v>
      </c>
      <c r="E3330" s="13" t="s">
        <v>38</v>
      </c>
      <c r="F3330" s="13" t="s">
        <v>2531</v>
      </c>
      <c r="G3330" s="15" t="str">
        <f>INDEX(Table12[[#This Row],[State]],MATCH(Orders!F3330,Table12[[#This Row],[Customer ID]],0))</f>
        <v>New York</v>
      </c>
      <c r="H3330" s="13" t="s">
        <v>6536</v>
      </c>
      <c r="I3330" s="15">
        <v>4</v>
      </c>
      <c r="J3330" s="13" t="s">
        <v>31</v>
      </c>
      <c r="K3330" s="16">
        <v>108.2</v>
      </c>
      <c r="L3330" s="24" t="str">
        <f>IF(Orders!$K3330&lt;=50,"Low",IF(Orders!$K3330&gt;=200000,"High","Medium"))</f>
        <v>Medium</v>
      </c>
    </row>
    <row r="3331" spans="1:12" x14ac:dyDescent="0.35">
      <c r="A3331" s="12">
        <v>8442</v>
      </c>
      <c r="B3331" s="17" t="s">
        <v>6538</v>
      </c>
      <c r="C3331" s="18">
        <v>43957</v>
      </c>
      <c r="D3331" s="18">
        <v>43961</v>
      </c>
      <c r="E3331" s="17" t="s">
        <v>19</v>
      </c>
      <c r="F3331" s="17" t="s">
        <v>4484</v>
      </c>
      <c r="G3331" s="19" t="str">
        <f>INDEX(Table12[[#This Row],[State]],MATCH(Orders!F3331,Table12[[#This Row],[Customer ID]],0))</f>
        <v>Arizona</v>
      </c>
      <c r="H3331" s="17" t="s">
        <v>431</v>
      </c>
      <c r="I3331" s="19">
        <v>4</v>
      </c>
      <c r="J3331" s="17" t="s">
        <v>70</v>
      </c>
      <c r="K3331" s="10">
        <v>122416</v>
      </c>
      <c r="L3331" s="25" t="str">
        <f>IF(Orders!$K3331&lt;=50,"Low",IF(Orders!$K3331&gt;=200000,"High","Medium"))</f>
        <v>Medium</v>
      </c>
    </row>
    <row r="3332" spans="1:12" x14ac:dyDescent="0.35">
      <c r="A3332" s="11">
        <v>6637</v>
      </c>
      <c r="B3332" s="13" t="s">
        <v>6539</v>
      </c>
      <c r="C3332" s="14">
        <v>43957</v>
      </c>
      <c r="D3332" s="14">
        <v>43957</v>
      </c>
      <c r="E3332" s="13" t="s">
        <v>208</v>
      </c>
      <c r="F3332" s="13" t="s">
        <v>937</v>
      </c>
      <c r="G3332" s="15" t="str">
        <f>INDEX(Table12[[#This Row],[State]],MATCH(Orders!F3332,Table12[[#This Row],[Customer ID]],0))</f>
        <v>North Carolina</v>
      </c>
      <c r="H3332" s="13" t="s">
        <v>2764</v>
      </c>
      <c r="I3332" s="15">
        <v>5</v>
      </c>
      <c r="J3332" s="13" t="s">
        <v>31</v>
      </c>
      <c r="K3332" s="16">
        <v>155.12</v>
      </c>
      <c r="L3332" s="24" t="str">
        <f>IF(Orders!$K3332&lt;=50,"Low",IF(Orders!$K3332&gt;=200000,"High","Medium"))</f>
        <v>Medium</v>
      </c>
    </row>
    <row r="3333" spans="1:12" x14ac:dyDescent="0.35">
      <c r="A3333" s="12">
        <v>7676</v>
      </c>
      <c r="B3333" s="17" t="s">
        <v>6540</v>
      </c>
      <c r="C3333" s="18">
        <v>43957</v>
      </c>
      <c r="D3333" s="18">
        <v>43960</v>
      </c>
      <c r="E3333" s="17" t="s">
        <v>94</v>
      </c>
      <c r="F3333" s="17" t="s">
        <v>5648</v>
      </c>
      <c r="G3333" s="19" t="str">
        <f>INDEX(Table12[[#This Row],[State]],MATCH(Orders!F3333,Table12[[#This Row],[Customer ID]],0))</f>
        <v>California</v>
      </c>
      <c r="H3333" s="17" t="s">
        <v>1624</v>
      </c>
      <c r="I3333" s="19">
        <v>3</v>
      </c>
      <c r="J3333" s="17" t="s">
        <v>70</v>
      </c>
      <c r="K3333" s="10">
        <v>188.94</v>
      </c>
      <c r="L3333" s="25" t="str">
        <f>IF(Orders!$K3333&lt;=50,"Low",IF(Orders!$K3333&gt;=200000,"High","Medium"))</f>
        <v>Medium</v>
      </c>
    </row>
    <row r="3334" spans="1:12" x14ac:dyDescent="0.35">
      <c r="A3334" s="11">
        <v>9923</v>
      </c>
      <c r="B3334" s="13" t="s">
        <v>6541</v>
      </c>
      <c r="C3334" s="14">
        <v>43957</v>
      </c>
      <c r="D3334" s="14">
        <v>43961</v>
      </c>
      <c r="E3334" s="13" t="s">
        <v>19</v>
      </c>
      <c r="F3334" s="13" t="s">
        <v>356</v>
      </c>
      <c r="G3334" s="15" t="str">
        <f>INDEX(Table12[[#This Row],[State]],MATCH(Orders!F3334,Table12[[#This Row],[Customer ID]],0))</f>
        <v>Illinois</v>
      </c>
      <c r="H3334" s="13" t="s">
        <v>1416</v>
      </c>
      <c r="I3334" s="15">
        <v>4</v>
      </c>
      <c r="J3334" s="13" t="s">
        <v>36</v>
      </c>
      <c r="K3334" s="16">
        <v>231968</v>
      </c>
      <c r="L3334" s="24" t="str">
        <f>IF(Orders!$K3334&lt;=50,"Low",IF(Orders!$K3334&gt;=200000,"High","Medium"))</f>
        <v>High</v>
      </c>
    </row>
    <row r="3335" spans="1:12" x14ac:dyDescent="0.35">
      <c r="A3335" s="12">
        <v>4670</v>
      </c>
      <c r="B3335" s="17" t="s">
        <v>6543</v>
      </c>
      <c r="C3335" s="18">
        <v>43957</v>
      </c>
      <c r="D3335" s="18">
        <v>43962</v>
      </c>
      <c r="E3335" s="17" t="s">
        <v>19</v>
      </c>
      <c r="F3335" s="17" t="s">
        <v>6015</v>
      </c>
      <c r="G3335" s="19" t="str">
        <f>INDEX(Table12[[#This Row],[State]],MATCH(Orders!F3335,Table12[[#This Row],[Customer ID]],0))</f>
        <v>Texas</v>
      </c>
      <c r="H3335" s="17" t="s">
        <v>5958</v>
      </c>
      <c r="I3335" s="19">
        <v>7</v>
      </c>
      <c r="J3335" s="17" t="s">
        <v>36</v>
      </c>
      <c r="K3335" s="10">
        <v>6504648</v>
      </c>
      <c r="L3335" s="25" t="str">
        <f>IF(Orders!$K3335&lt;=50,"Low",IF(Orders!$K3335&gt;=200000,"High","Medium"))</f>
        <v>High</v>
      </c>
    </row>
    <row r="3336" spans="1:12" x14ac:dyDescent="0.35">
      <c r="A3336" s="11">
        <v>6636</v>
      </c>
      <c r="B3336" s="13" t="s">
        <v>6539</v>
      </c>
      <c r="C3336" s="14">
        <v>43957</v>
      </c>
      <c r="D3336" s="14">
        <v>43957</v>
      </c>
      <c r="E3336" s="13" t="s">
        <v>208</v>
      </c>
      <c r="F3336" s="13" t="s">
        <v>937</v>
      </c>
      <c r="G3336" s="15" t="str">
        <f>INDEX(Table12[[#This Row],[State]],MATCH(Orders!F3336,Table12[[#This Row],[Customer ID]],0))</f>
        <v>North Carolina</v>
      </c>
      <c r="H3336" s="13" t="s">
        <v>5415</v>
      </c>
      <c r="I3336" s="15">
        <v>4</v>
      </c>
      <c r="J3336" s="13" t="s">
        <v>70</v>
      </c>
      <c r="K3336" s="16">
        <v>672168</v>
      </c>
      <c r="L3336" s="24" t="str">
        <f>IF(Orders!$K3336&lt;=50,"Low",IF(Orders!$K3336&gt;=200000,"High","Medium"))</f>
        <v>High</v>
      </c>
    </row>
    <row r="3337" spans="1:12" x14ac:dyDescent="0.35">
      <c r="A3337" s="12">
        <v>4671</v>
      </c>
      <c r="B3337" s="17" t="s">
        <v>6543</v>
      </c>
      <c r="C3337" s="18">
        <v>43957</v>
      </c>
      <c r="D3337" s="18">
        <v>43962</v>
      </c>
      <c r="E3337" s="17" t="s">
        <v>19</v>
      </c>
      <c r="F3337" s="17" t="s">
        <v>6015</v>
      </c>
      <c r="G3337" s="19" t="str">
        <f>INDEX(Table12[[#This Row],[State]],MATCH(Orders!F3337,Table12[[#This Row],[Customer ID]],0))</f>
        <v>Texas</v>
      </c>
      <c r="H3337" s="17" t="s">
        <v>1479</v>
      </c>
      <c r="I3337" s="19">
        <v>5</v>
      </c>
      <c r="J3337" s="17" t="s">
        <v>36</v>
      </c>
      <c r="K3337" s="10">
        <v>803.68</v>
      </c>
      <c r="L3337" s="25" t="str">
        <f>IF(Orders!$K3337&lt;=50,"Low",IF(Orders!$K3337&gt;=200000,"High","Medium"))</f>
        <v>Medium</v>
      </c>
    </row>
    <row r="3338" spans="1:12" x14ac:dyDescent="0.35">
      <c r="A3338" s="11">
        <v>1971</v>
      </c>
      <c r="B3338" s="13" t="s">
        <v>6542</v>
      </c>
      <c r="C3338" s="14">
        <v>43957</v>
      </c>
      <c r="D3338" s="14">
        <v>43962</v>
      </c>
      <c r="E3338" s="13" t="s">
        <v>19</v>
      </c>
      <c r="F3338" s="13" t="s">
        <v>3373</v>
      </c>
      <c r="G3338" s="15" t="str">
        <f>INDEX(Table12[[#This Row],[State]],MATCH(Orders!F3338,Table12[[#This Row],[Customer ID]],0))</f>
        <v>Illinois</v>
      </c>
      <c r="H3338" s="13" t="s">
        <v>3795</v>
      </c>
      <c r="I3338" s="15">
        <v>3</v>
      </c>
      <c r="J3338" s="13" t="s">
        <v>70</v>
      </c>
      <c r="K3338" s="16">
        <v>94408</v>
      </c>
      <c r="L3338" s="24" t="str">
        <f>IF(Orders!$K3338&lt;=50,"Low",IF(Orders!$K3338&gt;=200000,"High","Medium"))</f>
        <v>Medium</v>
      </c>
    </row>
    <row r="3339" spans="1:12" x14ac:dyDescent="0.35">
      <c r="A3339" s="12">
        <v>4669</v>
      </c>
      <c r="B3339" s="17" t="s">
        <v>6543</v>
      </c>
      <c r="C3339" s="18">
        <v>43957</v>
      </c>
      <c r="D3339" s="18">
        <v>43962</v>
      </c>
      <c r="E3339" s="17" t="s">
        <v>19</v>
      </c>
      <c r="F3339" s="17" t="s">
        <v>6015</v>
      </c>
      <c r="G3339" s="19" t="str">
        <f>INDEX(Table12[[#This Row],[State]],MATCH(Orders!F3339,Table12[[#This Row],[Customer ID]],0))</f>
        <v>Texas</v>
      </c>
      <c r="H3339" s="17" t="s">
        <v>3573</v>
      </c>
      <c r="I3339" s="19">
        <v>10</v>
      </c>
      <c r="J3339" s="17" t="s">
        <v>31</v>
      </c>
      <c r="K3339" s="10">
        <v>110.06</v>
      </c>
      <c r="L3339" s="25" t="str">
        <f>IF(Orders!$K3339&lt;=50,"Low",IF(Orders!$K3339&gt;=200000,"High","Medium"))</f>
        <v>Medium</v>
      </c>
    </row>
    <row r="3340" spans="1:12" x14ac:dyDescent="0.35">
      <c r="A3340" s="11">
        <v>4127</v>
      </c>
      <c r="B3340" s="13" t="s">
        <v>6544</v>
      </c>
      <c r="C3340" s="14">
        <v>43957</v>
      </c>
      <c r="D3340" s="14">
        <v>43960</v>
      </c>
      <c r="E3340" s="13" t="s">
        <v>38</v>
      </c>
      <c r="F3340" s="13" t="s">
        <v>1089</v>
      </c>
      <c r="G3340" s="15" t="str">
        <f>INDEX(Table12[[#This Row],[State]],MATCH(Orders!F3340,Table12[[#This Row],[Customer ID]],0))</f>
        <v>Virginia</v>
      </c>
      <c r="H3340" s="13" t="s">
        <v>6545</v>
      </c>
      <c r="I3340" s="15">
        <v>6</v>
      </c>
      <c r="J3340" s="13" t="s">
        <v>36</v>
      </c>
      <c r="K3340" s="16">
        <v>153.66</v>
      </c>
      <c r="L3340" s="24" t="str">
        <f>IF(Orders!$K3340&lt;=50,"Low",IF(Orders!$K3340&gt;=200000,"High","Medium"))</f>
        <v>Medium</v>
      </c>
    </row>
    <row r="3341" spans="1:12" x14ac:dyDescent="0.35">
      <c r="A3341" s="12">
        <v>6635</v>
      </c>
      <c r="B3341" s="17" t="s">
        <v>6539</v>
      </c>
      <c r="C3341" s="18">
        <v>43957</v>
      </c>
      <c r="D3341" s="18">
        <v>43957</v>
      </c>
      <c r="E3341" s="17" t="s">
        <v>208</v>
      </c>
      <c r="F3341" s="17" t="s">
        <v>937</v>
      </c>
      <c r="G3341" s="19" t="str">
        <f>INDEX(Table12[[#This Row],[State]],MATCH(Orders!F3341,Table12[[#This Row],[Customer ID]],0))</f>
        <v>North Carolina</v>
      </c>
      <c r="H3341" s="17" t="s">
        <v>4901</v>
      </c>
      <c r="I3341" s="19">
        <v>11</v>
      </c>
      <c r="J3341" s="17" t="s">
        <v>36</v>
      </c>
      <c r="K3341" s="10">
        <v>144541</v>
      </c>
      <c r="L3341" s="25" t="str">
        <f>IF(Orders!$K3341&lt;=50,"Low",IF(Orders!$K3341&gt;=200000,"High","Medium"))</f>
        <v>Medium</v>
      </c>
    </row>
    <row r="3342" spans="1:12" x14ac:dyDescent="0.35">
      <c r="A3342" s="11">
        <v>9374</v>
      </c>
      <c r="B3342" s="13" t="s">
        <v>6547</v>
      </c>
      <c r="C3342" s="14">
        <v>43958</v>
      </c>
      <c r="D3342" s="14">
        <v>43962</v>
      </c>
      <c r="E3342" s="13" t="s">
        <v>19</v>
      </c>
      <c r="F3342" s="13" t="s">
        <v>1270</v>
      </c>
      <c r="G3342" s="15" t="str">
        <f>INDEX(Table12[[#This Row],[State]],MATCH(Orders!F3342,Table12[[#This Row],[Customer ID]],0))</f>
        <v>California</v>
      </c>
      <c r="H3342" s="13" t="s">
        <v>3056</v>
      </c>
      <c r="I3342" s="15">
        <v>7</v>
      </c>
      <c r="J3342" s="13" t="s">
        <v>70</v>
      </c>
      <c r="K3342" s="16">
        <v>462944</v>
      </c>
      <c r="L3342" s="24" t="str">
        <f>IF(Orders!$K3342&lt;=50,"Low",IF(Orders!$K3342&gt;=200000,"High","Medium"))</f>
        <v>High</v>
      </c>
    </row>
    <row r="3343" spans="1:12" x14ac:dyDescent="0.35">
      <c r="A3343" s="12">
        <v>3830</v>
      </c>
      <c r="B3343" s="17" t="s">
        <v>6548</v>
      </c>
      <c r="C3343" s="18">
        <v>43958</v>
      </c>
      <c r="D3343" s="18">
        <v>43962</v>
      </c>
      <c r="E3343" s="17" t="s">
        <v>19</v>
      </c>
      <c r="F3343" s="17" t="s">
        <v>6549</v>
      </c>
      <c r="G3343" s="19" t="str">
        <f>INDEX(Table12[[#This Row],[State]],MATCH(Orders!F3343,Table12[[#This Row],[Customer ID]],0))</f>
        <v>Michigan</v>
      </c>
      <c r="H3343" s="17" t="s">
        <v>6551</v>
      </c>
      <c r="I3343" s="19">
        <v>2</v>
      </c>
      <c r="J3343" s="17" t="s">
        <v>36</v>
      </c>
      <c r="K3343" s="10">
        <v>517.79999999999995</v>
      </c>
      <c r="L3343" s="25" t="str">
        <f>IF(Orders!$K3343&lt;=50,"Low",IF(Orders!$K3343&gt;=200000,"High","Medium"))</f>
        <v>Medium</v>
      </c>
    </row>
    <row r="3344" spans="1:12" x14ac:dyDescent="0.35">
      <c r="A3344" s="11">
        <v>3828</v>
      </c>
      <c r="B3344" s="13" t="s">
        <v>6548</v>
      </c>
      <c r="C3344" s="14">
        <v>43958</v>
      </c>
      <c r="D3344" s="14">
        <v>43962</v>
      </c>
      <c r="E3344" s="13" t="s">
        <v>19</v>
      </c>
      <c r="F3344" s="13" t="s">
        <v>6549</v>
      </c>
      <c r="G3344" s="15" t="str">
        <f>INDEX(Table12[[#This Row],[State]],MATCH(Orders!F3344,Table12[[#This Row],[Customer ID]],0))</f>
        <v>Michigan</v>
      </c>
      <c r="H3344" s="13" t="s">
        <v>1528</v>
      </c>
      <c r="I3344" s="15">
        <v>5</v>
      </c>
      <c r="J3344" s="13" t="s">
        <v>70</v>
      </c>
      <c r="K3344" s="16">
        <v>1495.65</v>
      </c>
      <c r="L3344" s="24" t="str">
        <f>IF(Orders!$K3344&lt;=50,"Low",IF(Orders!$K3344&gt;=200000,"High","Medium"))</f>
        <v>Medium</v>
      </c>
    </row>
    <row r="3345" spans="1:12" x14ac:dyDescent="0.35">
      <c r="A3345" s="12">
        <v>3829</v>
      </c>
      <c r="B3345" s="17" t="s">
        <v>6548</v>
      </c>
      <c r="C3345" s="18">
        <v>43958</v>
      </c>
      <c r="D3345" s="18">
        <v>43962</v>
      </c>
      <c r="E3345" s="17" t="s">
        <v>19</v>
      </c>
      <c r="F3345" s="17" t="s">
        <v>6549</v>
      </c>
      <c r="G3345" s="19" t="str">
        <f>INDEX(Table12[[#This Row],[State]],MATCH(Orders!F3345,Table12[[#This Row],[Customer ID]],0))</f>
        <v>Michigan</v>
      </c>
      <c r="H3345" s="17" t="s">
        <v>6553</v>
      </c>
      <c r="I3345" s="19">
        <v>1</v>
      </c>
      <c r="J3345" s="17" t="s">
        <v>31</v>
      </c>
      <c r="K3345" s="10">
        <v>131.63999999999999</v>
      </c>
      <c r="L3345" s="25" t="str">
        <f>IF(Orders!$K3345&lt;=50,"Low",IF(Orders!$K3345&gt;=200000,"High","Medium"))</f>
        <v>Medium</v>
      </c>
    </row>
    <row r="3346" spans="1:12" x14ac:dyDescent="0.35">
      <c r="A3346" s="11">
        <v>3831</v>
      </c>
      <c r="B3346" s="13" t="s">
        <v>6548</v>
      </c>
      <c r="C3346" s="14">
        <v>43958</v>
      </c>
      <c r="D3346" s="14">
        <v>43962</v>
      </c>
      <c r="E3346" s="13" t="s">
        <v>19</v>
      </c>
      <c r="F3346" s="13" t="s">
        <v>6549</v>
      </c>
      <c r="G3346" s="15" t="str">
        <f>INDEX(Table12[[#This Row],[State]],MATCH(Orders!F3346,Table12[[#This Row],[Customer ID]],0))</f>
        <v>Michigan</v>
      </c>
      <c r="H3346" s="13" t="s">
        <v>2149</v>
      </c>
      <c r="I3346" s="15">
        <v>2</v>
      </c>
      <c r="J3346" s="13" t="s">
        <v>70</v>
      </c>
      <c r="K3346" s="16">
        <v>165444</v>
      </c>
      <c r="L3346" s="24" t="str">
        <f>IF(Orders!$K3346&lt;=50,"Low",IF(Orders!$K3346&gt;=200000,"High","Medium"))</f>
        <v>Medium</v>
      </c>
    </row>
    <row r="3347" spans="1:12" x14ac:dyDescent="0.35">
      <c r="A3347" s="12">
        <v>5001</v>
      </c>
      <c r="B3347" s="17" t="s">
        <v>6555</v>
      </c>
      <c r="C3347" s="18">
        <v>43958</v>
      </c>
      <c r="D3347" s="18">
        <v>43963</v>
      </c>
      <c r="E3347" s="17" t="s">
        <v>19</v>
      </c>
      <c r="F3347" s="17" t="s">
        <v>991</v>
      </c>
      <c r="G3347" s="19" t="str">
        <f>INDEX(Table12[[#This Row],[State]],MATCH(Orders!F3347,Table12[[#This Row],[Customer ID]],0))</f>
        <v>California</v>
      </c>
      <c r="H3347" s="17" t="s">
        <v>6556</v>
      </c>
      <c r="I3347" s="19">
        <v>1</v>
      </c>
      <c r="J3347" s="17" t="s">
        <v>31</v>
      </c>
      <c r="K3347" s="10">
        <v>171.99</v>
      </c>
      <c r="L3347" s="25" t="str">
        <f>IF(Orders!$K3347&lt;=50,"Low",IF(Orders!$K3347&gt;=200000,"High","Medium"))</f>
        <v>Medium</v>
      </c>
    </row>
    <row r="3348" spans="1:12" x14ac:dyDescent="0.35">
      <c r="A3348" s="11">
        <v>9520</v>
      </c>
      <c r="B3348" s="13" t="s">
        <v>6558</v>
      </c>
      <c r="C3348" s="14">
        <v>43959</v>
      </c>
      <c r="D3348" s="14">
        <v>43963</v>
      </c>
      <c r="E3348" s="13" t="s">
        <v>94</v>
      </c>
      <c r="F3348" s="13" t="s">
        <v>6559</v>
      </c>
      <c r="G3348" s="15" t="str">
        <f>INDEX(Table12[[#This Row],[State]],MATCH(Orders!F3348,Table12[[#This Row],[Customer ID]],0))</f>
        <v>California</v>
      </c>
      <c r="H3348" s="13" t="s">
        <v>278</v>
      </c>
      <c r="I3348" s="15">
        <v>4</v>
      </c>
      <c r="J3348" s="13" t="s">
        <v>31</v>
      </c>
      <c r="K3348" s="16">
        <v>114.08</v>
      </c>
      <c r="L3348" s="24" t="str">
        <f>IF(Orders!$K3348&lt;=50,"Low",IF(Orders!$K3348&gt;=200000,"High","Medium"))</f>
        <v>Medium</v>
      </c>
    </row>
    <row r="3349" spans="1:12" x14ac:dyDescent="0.35">
      <c r="A3349" s="12">
        <v>4471</v>
      </c>
      <c r="B3349" s="17" t="s">
        <v>6561</v>
      </c>
      <c r="C3349" s="18">
        <v>43959</v>
      </c>
      <c r="D3349" s="18">
        <v>43963</v>
      </c>
      <c r="E3349" s="17" t="s">
        <v>19</v>
      </c>
      <c r="F3349" s="17" t="s">
        <v>3631</v>
      </c>
      <c r="G3349" s="19" t="str">
        <f>INDEX(Table12[[#This Row],[State]],MATCH(Orders!F3349,Table12[[#This Row],[Customer ID]],0))</f>
        <v>Pennsylvania</v>
      </c>
      <c r="H3349" s="17" t="s">
        <v>2881</v>
      </c>
      <c r="I3349" s="19">
        <v>3</v>
      </c>
      <c r="J3349" s="17" t="s">
        <v>31</v>
      </c>
      <c r="K3349" s="10">
        <v>141058</v>
      </c>
      <c r="L3349" s="25" t="str">
        <f>IF(Orders!$K3349&lt;=50,"Low",IF(Orders!$K3349&gt;=200000,"High","Medium"))</f>
        <v>Medium</v>
      </c>
    </row>
    <row r="3350" spans="1:12" x14ac:dyDescent="0.35">
      <c r="A3350" s="11">
        <v>3274</v>
      </c>
      <c r="B3350" s="13" t="s">
        <v>6562</v>
      </c>
      <c r="C3350" s="14">
        <v>43959</v>
      </c>
      <c r="D3350" s="14">
        <v>43963</v>
      </c>
      <c r="E3350" s="13" t="s">
        <v>19</v>
      </c>
      <c r="F3350" s="13" t="s">
        <v>4843</v>
      </c>
      <c r="G3350" s="15" t="str">
        <f>INDEX(Table12[[#This Row],[State]],MATCH(Orders!F3350,Table12[[#This Row],[Customer ID]],0))</f>
        <v>California</v>
      </c>
      <c r="H3350" s="13" t="s">
        <v>2371</v>
      </c>
      <c r="I3350" s="15">
        <v>6</v>
      </c>
      <c r="J3350" s="13" t="s">
        <v>31</v>
      </c>
      <c r="K3350" s="16">
        <v>3409952</v>
      </c>
      <c r="L3350" s="24" t="str">
        <f>IF(Orders!$K3350&lt;=50,"Low",IF(Orders!$K3350&gt;=200000,"High","Medium"))</f>
        <v>High</v>
      </c>
    </row>
    <row r="3351" spans="1:12" x14ac:dyDescent="0.35">
      <c r="A3351" s="12">
        <v>1596</v>
      </c>
      <c r="B3351" s="17" t="s">
        <v>6563</v>
      </c>
      <c r="C3351" s="18">
        <v>43959</v>
      </c>
      <c r="D3351" s="18">
        <v>43963</v>
      </c>
      <c r="E3351" s="17" t="s">
        <v>19</v>
      </c>
      <c r="F3351" s="17" t="s">
        <v>3917</v>
      </c>
      <c r="G3351" s="19" t="str">
        <f>INDEX(Table12[[#This Row],[State]],MATCH(Orders!F3351,Table12[[#This Row],[Customer ID]],0))</f>
        <v>Ohio</v>
      </c>
      <c r="H3351" s="17" t="s">
        <v>1418</v>
      </c>
      <c r="I3351" s="19">
        <v>2</v>
      </c>
      <c r="J3351" s="17" t="s">
        <v>31</v>
      </c>
      <c r="K3351" s="10">
        <v>157992</v>
      </c>
      <c r="L3351" s="25" t="str">
        <f>IF(Orders!$K3351&lt;=50,"Low",IF(Orders!$K3351&gt;=200000,"High","Medium"))</f>
        <v>Medium</v>
      </c>
    </row>
    <row r="3352" spans="1:12" x14ac:dyDescent="0.35">
      <c r="A3352" s="11">
        <v>9601</v>
      </c>
      <c r="B3352" s="13" t="s">
        <v>6564</v>
      </c>
      <c r="C3352" s="14">
        <v>43959</v>
      </c>
      <c r="D3352" s="14">
        <v>43962</v>
      </c>
      <c r="E3352" s="13" t="s">
        <v>94</v>
      </c>
      <c r="F3352" s="13" t="s">
        <v>840</v>
      </c>
      <c r="G3352" s="15" t="str">
        <f>INDEX(Table12[[#This Row],[State]],MATCH(Orders!F3352,Table12[[#This Row],[Customer ID]],0))</f>
        <v>Texas</v>
      </c>
      <c r="H3352" s="13" t="s">
        <v>3560</v>
      </c>
      <c r="I3352" s="15">
        <v>8</v>
      </c>
      <c r="J3352" s="13" t="s">
        <v>31</v>
      </c>
      <c r="K3352" s="16">
        <v>163472</v>
      </c>
      <c r="L3352" s="24" t="str">
        <f>IF(Orders!$K3352&lt;=50,"Low",IF(Orders!$K3352&gt;=200000,"High","Medium"))</f>
        <v>Medium</v>
      </c>
    </row>
    <row r="3353" spans="1:12" x14ac:dyDescent="0.35">
      <c r="A3353" s="12">
        <v>8420</v>
      </c>
      <c r="B3353" s="17" t="s">
        <v>6566</v>
      </c>
      <c r="C3353" s="18">
        <v>43960</v>
      </c>
      <c r="D3353" s="18">
        <v>43962</v>
      </c>
      <c r="E3353" s="17" t="s">
        <v>38</v>
      </c>
      <c r="F3353" s="17" t="s">
        <v>3752</v>
      </c>
      <c r="G3353" s="19" t="str">
        <f>INDEX(Table12[[#This Row],[State]],MATCH(Orders!F3353,Table12[[#This Row],[Customer ID]],0))</f>
        <v>Washington</v>
      </c>
      <c r="H3353" s="17" t="s">
        <v>1481</v>
      </c>
      <c r="I3353" s="19">
        <v>4</v>
      </c>
      <c r="J3353" s="17" t="s">
        <v>31</v>
      </c>
      <c r="K3353" s="10">
        <v>116.96</v>
      </c>
      <c r="L3353" s="25" t="str">
        <f>IF(Orders!$K3353&lt;=50,"Low",IF(Orders!$K3353&gt;=200000,"High","Medium"))</f>
        <v>Medium</v>
      </c>
    </row>
    <row r="3354" spans="1:12" x14ac:dyDescent="0.35">
      <c r="A3354" s="11">
        <v>8418</v>
      </c>
      <c r="B3354" s="13" t="s">
        <v>6566</v>
      </c>
      <c r="C3354" s="14">
        <v>43960</v>
      </c>
      <c r="D3354" s="14">
        <v>43962</v>
      </c>
      <c r="E3354" s="13" t="s">
        <v>38</v>
      </c>
      <c r="F3354" s="13" t="s">
        <v>3752</v>
      </c>
      <c r="G3354" s="15" t="str">
        <f>INDEX(Table12[[#This Row],[State]],MATCH(Orders!F3354,Table12[[#This Row],[Customer ID]],0))</f>
        <v>Washington</v>
      </c>
      <c r="H3354" s="13" t="s">
        <v>2139</v>
      </c>
      <c r="I3354" s="15">
        <v>3</v>
      </c>
      <c r="J3354" s="13" t="s">
        <v>31</v>
      </c>
      <c r="K3354" s="16">
        <v>139.28</v>
      </c>
      <c r="L3354" s="24" t="str">
        <f>IF(Orders!$K3354&lt;=50,"Low",IF(Orders!$K3354&gt;=200000,"High","Medium"))</f>
        <v>Medium</v>
      </c>
    </row>
    <row r="3355" spans="1:12" x14ac:dyDescent="0.35">
      <c r="A3355" s="12">
        <v>8417</v>
      </c>
      <c r="B3355" s="17" t="s">
        <v>6566</v>
      </c>
      <c r="C3355" s="18">
        <v>43960</v>
      </c>
      <c r="D3355" s="18">
        <v>43962</v>
      </c>
      <c r="E3355" s="17" t="s">
        <v>38</v>
      </c>
      <c r="F3355" s="17" t="s">
        <v>3752</v>
      </c>
      <c r="G3355" s="19" t="str">
        <f>INDEX(Table12[[#This Row],[State]],MATCH(Orders!F3355,Table12[[#This Row],[Customer ID]],0))</f>
        <v>Washington</v>
      </c>
      <c r="H3355" s="17" t="s">
        <v>1328</v>
      </c>
      <c r="I3355" s="19">
        <v>5</v>
      </c>
      <c r="J3355" s="17" t="s">
        <v>31</v>
      </c>
      <c r="K3355" s="10">
        <v>188.92</v>
      </c>
      <c r="L3355" s="25" t="str">
        <f>IF(Orders!$K3355&lt;=50,"Low",IF(Orders!$K3355&gt;=200000,"High","Medium"))</f>
        <v>Medium</v>
      </c>
    </row>
    <row r="3356" spans="1:12" x14ac:dyDescent="0.35">
      <c r="A3356" s="11">
        <v>8421</v>
      </c>
      <c r="B3356" s="13" t="s">
        <v>6566</v>
      </c>
      <c r="C3356" s="14">
        <v>43960</v>
      </c>
      <c r="D3356" s="14">
        <v>43962</v>
      </c>
      <c r="E3356" s="13" t="s">
        <v>38</v>
      </c>
      <c r="F3356" s="13" t="s">
        <v>3752</v>
      </c>
      <c r="G3356" s="15" t="str">
        <f>INDEX(Table12[[#This Row],[State]],MATCH(Orders!F3356,Table12[[#This Row],[Customer ID]],0))</f>
        <v>Washington</v>
      </c>
      <c r="H3356" s="13" t="s">
        <v>6567</v>
      </c>
      <c r="I3356" s="15">
        <v>2</v>
      </c>
      <c r="J3356" s="13" t="s">
        <v>36</v>
      </c>
      <c r="K3356" s="16">
        <v>217.98</v>
      </c>
      <c r="L3356" s="24" t="str">
        <f>IF(Orders!$K3356&lt;=50,"Low",IF(Orders!$K3356&gt;=200000,"High","Medium"))</f>
        <v>Medium</v>
      </c>
    </row>
    <row r="3357" spans="1:12" x14ac:dyDescent="0.35">
      <c r="A3357" s="12">
        <v>8282</v>
      </c>
      <c r="B3357" s="17" t="s">
        <v>6569</v>
      </c>
      <c r="C3357" s="18">
        <v>43960</v>
      </c>
      <c r="D3357" s="18">
        <v>43961</v>
      </c>
      <c r="E3357" s="17" t="s">
        <v>38</v>
      </c>
      <c r="F3357" s="17" t="s">
        <v>5101</v>
      </c>
      <c r="G3357" s="19" t="str">
        <f>INDEX(Table12[[#This Row],[State]],MATCH(Orders!F3357,Table12[[#This Row],[Customer ID]],0))</f>
        <v>North Carolina</v>
      </c>
      <c r="H3357" s="17" t="s">
        <v>541</v>
      </c>
      <c r="I3357" s="19">
        <v>3</v>
      </c>
      <c r="J3357" s="17" t="s">
        <v>70</v>
      </c>
      <c r="K3357" s="10">
        <v>240</v>
      </c>
      <c r="L3357" s="25" t="str">
        <f>IF(Orders!$K3357&lt;=50,"Low",IF(Orders!$K3357&gt;=200000,"High","Medium"))</f>
        <v>Medium</v>
      </c>
    </row>
    <row r="3358" spans="1:12" x14ac:dyDescent="0.35">
      <c r="A3358" s="11">
        <v>8419</v>
      </c>
      <c r="B3358" s="13" t="s">
        <v>6566</v>
      </c>
      <c r="C3358" s="14">
        <v>43960</v>
      </c>
      <c r="D3358" s="14">
        <v>43962</v>
      </c>
      <c r="E3358" s="13" t="s">
        <v>38</v>
      </c>
      <c r="F3358" s="13" t="s">
        <v>3752</v>
      </c>
      <c r="G3358" s="15" t="str">
        <f>INDEX(Table12[[#This Row],[State]],MATCH(Orders!F3358,Table12[[#This Row],[Customer ID]],0))</f>
        <v>Washington</v>
      </c>
      <c r="H3358" s="13" t="s">
        <v>6570</v>
      </c>
      <c r="I3358" s="15">
        <v>1</v>
      </c>
      <c r="J3358" s="13" t="s">
        <v>36</v>
      </c>
      <c r="K3358" s="16">
        <v>300.85000000000002</v>
      </c>
      <c r="L3358" s="24" t="str">
        <f>IF(Orders!$K3358&lt;=50,"Low",IF(Orders!$K3358&gt;=200000,"High","Medium"))</f>
        <v>Medium</v>
      </c>
    </row>
    <row r="3359" spans="1:12" x14ac:dyDescent="0.35">
      <c r="A3359" s="12">
        <v>8281</v>
      </c>
      <c r="B3359" s="17" t="s">
        <v>6569</v>
      </c>
      <c r="C3359" s="18">
        <v>43960</v>
      </c>
      <c r="D3359" s="18">
        <v>43961</v>
      </c>
      <c r="E3359" s="17" t="s">
        <v>38</v>
      </c>
      <c r="F3359" s="17" t="s">
        <v>5101</v>
      </c>
      <c r="G3359" s="19" t="str">
        <f>INDEX(Table12[[#This Row],[State]],MATCH(Orders!F3359,Table12[[#This Row],[Customer ID]],0))</f>
        <v>North Carolina</v>
      </c>
      <c r="H3359" s="17" t="s">
        <v>3368</v>
      </c>
      <c r="I3359" s="19">
        <v>3</v>
      </c>
      <c r="J3359" s="17" t="s">
        <v>36</v>
      </c>
      <c r="K3359" s="10">
        <v>134232</v>
      </c>
      <c r="L3359" s="25" t="str">
        <f>IF(Orders!$K3359&lt;=50,"Low",IF(Orders!$K3359&gt;=200000,"High","Medium"))</f>
        <v>Medium</v>
      </c>
    </row>
    <row r="3360" spans="1:12" x14ac:dyDescent="0.35">
      <c r="A3360" s="11">
        <v>4701</v>
      </c>
      <c r="B3360" s="13" t="s">
        <v>6572</v>
      </c>
      <c r="C3360" s="14">
        <v>43962</v>
      </c>
      <c r="D3360" s="14">
        <v>43968</v>
      </c>
      <c r="E3360" s="13" t="s">
        <v>19</v>
      </c>
      <c r="F3360" s="13" t="s">
        <v>1562</v>
      </c>
      <c r="G3360" s="15" t="str">
        <f>INDEX(Table12[[#This Row],[State]],MATCH(Orders!F3360,Table12[[#This Row],[Customer ID]],0))</f>
        <v>Texas</v>
      </c>
      <c r="H3360" s="13" t="s">
        <v>475</v>
      </c>
      <c r="I3360" s="15">
        <v>2</v>
      </c>
      <c r="J3360" s="13" t="s">
        <v>31</v>
      </c>
      <c r="K3360" s="16">
        <v>100416</v>
      </c>
      <c r="L3360" s="24" t="str">
        <f>IF(Orders!$K3360&lt;=50,"Low",IF(Orders!$K3360&gt;=200000,"High","Medium"))</f>
        <v>Medium</v>
      </c>
    </row>
    <row r="3361" spans="1:12" x14ac:dyDescent="0.35">
      <c r="A3361" s="12">
        <v>5012</v>
      </c>
      <c r="B3361" s="17" t="s">
        <v>6573</v>
      </c>
      <c r="C3361" s="18">
        <v>43962</v>
      </c>
      <c r="D3361" s="18">
        <v>43964</v>
      </c>
      <c r="E3361" s="17" t="s">
        <v>38</v>
      </c>
      <c r="F3361" s="17" t="s">
        <v>6574</v>
      </c>
      <c r="G3361" s="19" t="str">
        <f>INDEX(Table12[[#This Row],[State]],MATCH(Orders!F3361,Table12[[#This Row],[Customer ID]],0))</f>
        <v>Arizona</v>
      </c>
      <c r="H3361" s="17" t="s">
        <v>4322</v>
      </c>
      <c r="I3361" s="19">
        <v>7</v>
      </c>
      <c r="J3361" s="17" t="s">
        <v>70</v>
      </c>
      <c r="K3361" s="10">
        <v>233979</v>
      </c>
      <c r="L3361" s="25" t="str">
        <f>IF(Orders!$K3361&lt;=50,"Low",IF(Orders!$K3361&gt;=200000,"High","Medium"))</f>
        <v>High</v>
      </c>
    </row>
    <row r="3362" spans="1:12" x14ac:dyDescent="0.35">
      <c r="A3362" s="11">
        <v>4700</v>
      </c>
      <c r="B3362" s="13" t="s">
        <v>6572</v>
      </c>
      <c r="C3362" s="14">
        <v>43962</v>
      </c>
      <c r="D3362" s="14">
        <v>43968</v>
      </c>
      <c r="E3362" s="13" t="s">
        <v>19</v>
      </c>
      <c r="F3362" s="13" t="s">
        <v>1562</v>
      </c>
      <c r="G3362" s="15" t="str">
        <f>INDEX(Table12[[#This Row],[State]],MATCH(Orders!F3362,Table12[[#This Row],[Customer ID]],0))</f>
        <v>Texas</v>
      </c>
      <c r="H3362" s="13" t="s">
        <v>4213</v>
      </c>
      <c r="I3362" s="15">
        <v>2</v>
      </c>
      <c r="J3362" s="13" t="s">
        <v>70</v>
      </c>
      <c r="K3362" s="16">
        <v>89248</v>
      </c>
      <c r="L3362" s="24" t="str">
        <f>IF(Orders!$K3362&lt;=50,"Low",IF(Orders!$K3362&gt;=200000,"High","Medium"))</f>
        <v>Medium</v>
      </c>
    </row>
    <row r="3363" spans="1:12" x14ac:dyDescent="0.35">
      <c r="A3363" s="12">
        <v>4702</v>
      </c>
      <c r="B3363" s="17" t="s">
        <v>6572</v>
      </c>
      <c r="C3363" s="18">
        <v>43962</v>
      </c>
      <c r="D3363" s="18">
        <v>43968</v>
      </c>
      <c r="E3363" s="17" t="s">
        <v>19</v>
      </c>
      <c r="F3363" s="17" t="s">
        <v>1562</v>
      </c>
      <c r="G3363" s="19" t="str">
        <f>INDEX(Table12[[#This Row],[State]],MATCH(Orders!F3363,Table12[[#This Row],[Customer ID]],0))</f>
        <v>Texas</v>
      </c>
      <c r="H3363" s="17" t="s">
        <v>6576</v>
      </c>
      <c r="I3363" s="19">
        <v>2</v>
      </c>
      <c r="J3363" s="17" t="s">
        <v>31</v>
      </c>
      <c r="K3363" s="10">
        <v>90848</v>
      </c>
      <c r="L3363" s="25" t="str">
        <f>IF(Orders!$K3363&lt;=50,"Low",IF(Orders!$K3363&gt;=200000,"High","Medium"))</f>
        <v>Medium</v>
      </c>
    </row>
    <row r="3364" spans="1:12" x14ac:dyDescent="0.35">
      <c r="A3364" s="11">
        <v>4124</v>
      </c>
      <c r="B3364" s="13" t="s">
        <v>6578</v>
      </c>
      <c r="C3364" s="14">
        <v>43962</v>
      </c>
      <c r="D3364" s="14">
        <v>43963</v>
      </c>
      <c r="E3364" s="13" t="s">
        <v>208</v>
      </c>
      <c r="F3364" s="13" t="s">
        <v>4946</v>
      </c>
      <c r="G3364" s="15" t="str">
        <f>INDEX(Table12[[#This Row],[State]],MATCH(Orders!F3364,Table12[[#This Row],[Customer ID]],0))</f>
        <v>Washington</v>
      </c>
      <c r="H3364" s="13" t="s">
        <v>1086</v>
      </c>
      <c r="I3364" s="15">
        <v>2</v>
      </c>
      <c r="J3364" s="13" t="s">
        <v>31</v>
      </c>
      <c r="K3364" s="16">
        <v>87032</v>
      </c>
      <c r="L3364" s="24" t="str">
        <f>IF(Orders!$K3364&lt;=50,"Low",IF(Orders!$K3364&gt;=200000,"High","Medium"))</f>
        <v>Medium</v>
      </c>
    </row>
    <row r="3365" spans="1:12" x14ac:dyDescent="0.35">
      <c r="A3365" s="12">
        <v>4703</v>
      </c>
      <c r="B3365" s="17" t="s">
        <v>6572</v>
      </c>
      <c r="C3365" s="18">
        <v>43962</v>
      </c>
      <c r="D3365" s="18">
        <v>43968</v>
      </c>
      <c r="E3365" s="17" t="s">
        <v>19</v>
      </c>
      <c r="F3365" s="17" t="s">
        <v>1562</v>
      </c>
      <c r="G3365" s="19" t="str">
        <f>INDEX(Table12[[#This Row],[State]],MATCH(Orders!F3365,Table12[[#This Row],[Customer ID]],0))</f>
        <v>Texas</v>
      </c>
      <c r="H3365" s="17" t="s">
        <v>3756</v>
      </c>
      <c r="I3365" s="19">
        <v>1</v>
      </c>
      <c r="J3365" s="17" t="s">
        <v>31</v>
      </c>
      <c r="K3365" s="10">
        <v>118996</v>
      </c>
      <c r="L3365" s="25" t="str">
        <f>IF(Orders!$K3365&lt;=50,"Low",IF(Orders!$K3365&gt;=200000,"High","Medium"))</f>
        <v>Medium</v>
      </c>
    </row>
    <row r="3366" spans="1:12" x14ac:dyDescent="0.35">
      <c r="A3366" s="11">
        <v>4122</v>
      </c>
      <c r="B3366" s="13" t="s">
        <v>6578</v>
      </c>
      <c r="C3366" s="14">
        <v>43962</v>
      </c>
      <c r="D3366" s="14">
        <v>43963</v>
      </c>
      <c r="E3366" s="13" t="s">
        <v>208</v>
      </c>
      <c r="F3366" s="13" t="s">
        <v>4946</v>
      </c>
      <c r="G3366" s="15" t="str">
        <f>INDEX(Table12[[#This Row],[State]],MATCH(Orders!F3366,Table12[[#This Row],[Customer ID]],0))</f>
        <v>Washington</v>
      </c>
      <c r="H3366" s="13" t="s">
        <v>2844</v>
      </c>
      <c r="I3366" s="15">
        <v>6</v>
      </c>
      <c r="J3366" s="13" t="s">
        <v>36</v>
      </c>
      <c r="K3366" s="16">
        <v>113.44</v>
      </c>
      <c r="L3366" s="24" t="str">
        <f>IF(Orders!$K3366&lt;=50,"Low",IF(Orders!$K3366&gt;=200000,"High","Medium"))</f>
        <v>Medium</v>
      </c>
    </row>
    <row r="3367" spans="1:12" x14ac:dyDescent="0.35">
      <c r="A3367" s="12">
        <v>4123</v>
      </c>
      <c r="B3367" s="17" t="s">
        <v>6578</v>
      </c>
      <c r="C3367" s="18">
        <v>43962</v>
      </c>
      <c r="D3367" s="18">
        <v>43963</v>
      </c>
      <c r="E3367" s="17" t="s">
        <v>208</v>
      </c>
      <c r="F3367" s="17" t="s">
        <v>4946</v>
      </c>
      <c r="G3367" s="19" t="str">
        <f>INDEX(Table12[[#This Row],[State]],MATCH(Orders!F3367,Table12[[#This Row],[Customer ID]],0))</f>
        <v>Washington</v>
      </c>
      <c r="H3367" s="17" t="s">
        <v>3911</v>
      </c>
      <c r="I3367" s="19">
        <v>3</v>
      </c>
      <c r="J3367" s="17" t="s">
        <v>36</v>
      </c>
      <c r="K3367" s="10">
        <v>129.59</v>
      </c>
      <c r="L3367" s="25" t="str">
        <f>IF(Orders!$K3367&lt;=50,"Low",IF(Orders!$K3367&gt;=200000,"High","Medium"))</f>
        <v>Medium</v>
      </c>
    </row>
    <row r="3368" spans="1:12" x14ac:dyDescent="0.35">
      <c r="A3368" s="11">
        <v>7316</v>
      </c>
      <c r="B3368" s="13" t="s">
        <v>6579</v>
      </c>
      <c r="C3368" s="14">
        <v>43962</v>
      </c>
      <c r="D3368" s="14">
        <v>43967</v>
      </c>
      <c r="E3368" s="13" t="s">
        <v>94</v>
      </c>
      <c r="F3368" s="13" t="s">
        <v>846</v>
      </c>
      <c r="G3368" s="15" t="str">
        <f>INDEX(Table12[[#This Row],[State]],MATCH(Orders!F3368,Table12[[#This Row],[Customer ID]],0))</f>
        <v>New York</v>
      </c>
      <c r="H3368" s="13" t="s">
        <v>1652</v>
      </c>
      <c r="I3368" s="15">
        <v>3</v>
      </c>
      <c r="J3368" s="13" t="s">
        <v>31</v>
      </c>
      <c r="K3368" s="16">
        <v>149.91999999999999</v>
      </c>
      <c r="L3368" s="24" t="str">
        <f>IF(Orders!$K3368&lt;=50,"Low",IF(Orders!$K3368&gt;=200000,"High","Medium"))</f>
        <v>Medium</v>
      </c>
    </row>
    <row r="3369" spans="1:12" x14ac:dyDescent="0.35">
      <c r="A3369" s="12">
        <v>3762</v>
      </c>
      <c r="B3369" s="17" t="s">
        <v>6580</v>
      </c>
      <c r="C3369" s="18">
        <v>43963</v>
      </c>
      <c r="D3369" s="18">
        <v>43968</v>
      </c>
      <c r="E3369" s="17" t="s">
        <v>19</v>
      </c>
      <c r="F3369" s="17" t="s">
        <v>2474</v>
      </c>
      <c r="G3369" s="19" t="str">
        <f>INDEX(Table12[[#This Row],[State]],MATCH(Orders!F3369,Table12[[#This Row],[Customer ID]],0))</f>
        <v>Massachusetts</v>
      </c>
      <c r="H3369" s="17" t="s">
        <v>984</v>
      </c>
      <c r="I3369" s="19">
        <v>5</v>
      </c>
      <c r="J3369" s="17" t="s">
        <v>31</v>
      </c>
      <c r="K3369" s="10">
        <v>133.6</v>
      </c>
      <c r="L3369" s="25" t="str">
        <f>IF(Orders!$K3369&lt;=50,"Low",IF(Orders!$K3369&gt;=200000,"High","Medium"))</f>
        <v>Medium</v>
      </c>
    </row>
    <row r="3370" spans="1:12" x14ac:dyDescent="0.35">
      <c r="A3370" s="11">
        <v>6670</v>
      </c>
      <c r="B3370" s="13" t="s">
        <v>6582</v>
      </c>
      <c r="C3370" s="14">
        <v>43963</v>
      </c>
      <c r="D3370" s="14">
        <v>43965</v>
      </c>
      <c r="E3370" s="13" t="s">
        <v>94</v>
      </c>
      <c r="F3370" s="13" t="s">
        <v>5494</v>
      </c>
      <c r="G3370" s="15" t="str">
        <f>INDEX(Table12[[#This Row],[State]],MATCH(Orders!F3370,Table12[[#This Row],[Customer ID]],0))</f>
        <v>New Jersey</v>
      </c>
      <c r="H3370" s="13" t="s">
        <v>6583</v>
      </c>
      <c r="I3370" s="15">
        <v>5</v>
      </c>
      <c r="J3370" s="13" t="s">
        <v>70</v>
      </c>
      <c r="K3370" s="16">
        <v>137.4</v>
      </c>
      <c r="L3370" s="24" t="str">
        <f>IF(Orders!$K3370&lt;=50,"Low",IF(Orders!$K3370&gt;=200000,"High","Medium"))</f>
        <v>Medium</v>
      </c>
    </row>
    <row r="3371" spans="1:12" x14ac:dyDescent="0.35">
      <c r="A3371" s="12">
        <v>1857</v>
      </c>
      <c r="B3371" s="17" t="s">
        <v>6585</v>
      </c>
      <c r="C3371" s="18">
        <v>43963</v>
      </c>
      <c r="D3371" s="18">
        <v>43966</v>
      </c>
      <c r="E3371" s="17" t="s">
        <v>94</v>
      </c>
      <c r="F3371" s="17" t="s">
        <v>690</v>
      </c>
      <c r="G3371" s="19" t="str">
        <f>INDEX(Table12[[#This Row],[State]],MATCH(Orders!F3371,Table12[[#This Row],[Customer ID]],0))</f>
        <v>Texas</v>
      </c>
      <c r="H3371" s="17" t="s">
        <v>1676</v>
      </c>
      <c r="I3371" s="19">
        <v>5</v>
      </c>
      <c r="J3371" s="17" t="s">
        <v>70</v>
      </c>
      <c r="K3371" s="10">
        <v>173.92</v>
      </c>
      <c r="L3371" s="25" t="str">
        <f>IF(Orders!$K3371&lt;=50,"Low",IF(Orders!$K3371&gt;=200000,"High","Medium"))</f>
        <v>Medium</v>
      </c>
    </row>
    <row r="3372" spans="1:12" x14ac:dyDescent="0.35">
      <c r="A3372" s="11">
        <v>5821</v>
      </c>
      <c r="B3372" s="13" t="s">
        <v>6586</v>
      </c>
      <c r="C3372" s="14">
        <v>43963</v>
      </c>
      <c r="D3372" s="14">
        <v>43969</v>
      </c>
      <c r="E3372" s="13" t="s">
        <v>19</v>
      </c>
      <c r="F3372" s="13" t="s">
        <v>1608</v>
      </c>
      <c r="G3372" s="15" t="str">
        <f>INDEX(Table12[[#This Row],[State]],MATCH(Orders!F3372,Table12[[#This Row],[Customer ID]],0))</f>
        <v>California</v>
      </c>
      <c r="H3372" s="13" t="s">
        <v>2776</v>
      </c>
      <c r="I3372" s="15">
        <v>2</v>
      </c>
      <c r="J3372" s="13" t="s">
        <v>31</v>
      </c>
      <c r="K3372" s="16">
        <v>266.62</v>
      </c>
      <c r="L3372" s="24" t="str">
        <f>IF(Orders!$K3372&lt;=50,"Low",IF(Orders!$K3372&gt;=200000,"High","Medium"))</f>
        <v>Medium</v>
      </c>
    </row>
    <row r="3373" spans="1:12" x14ac:dyDescent="0.35">
      <c r="A3373" s="12">
        <v>5823</v>
      </c>
      <c r="B3373" s="17" t="s">
        <v>6586</v>
      </c>
      <c r="C3373" s="18">
        <v>43963</v>
      </c>
      <c r="D3373" s="18">
        <v>43969</v>
      </c>
      <c r="E3373" s="17" t="s">
        <v>19</v>
      </c>
      <c r="F3373" s="17" t="s">
        <v>1608</v>
      </c>
      <c r="G3373" s="19" t="str">
        <f>INDEX(Table12[[#This Row],[State]],MATCH(Orders!F3373,Table12[[#This Row],[Customer ID]],0))</f>
        <v>California</v>
      </c>
      <c r="H3373" s="17" t="s">
        <v>5807</v>
      </c>
      <c r="I3373" s="19">
        <v>5</v>
      </c>
      <c r="J3373" s="17" t="s">
        <v>36</v>
      </c>
      <c r="K3373" s="10">
        <v>306.48</v>
      </c>
      <c r="L3373" s="25" t="str">
        <f>IF(Orders!$K3373&lt;=50,"Low",IF(Orders!$K3373&gt;=200000,"High","Medium"))</f>
        <v>Medium</v>
      </c>
    </row>
    <row r="3374" spans="1:12" x14ac:dyDescent="0.35">
      <c r="A3374" s="11">
        <v>5804</v>
      </c>
      <c r="B3374" s="13" t="s">
        <v>6587</v>
      </c>
      <c r="C3374" s="14">
        <v>43963</v>
      </c>
      <c r="D3374" s="14">
        <v>43970</v>
      </c>
      <c r="E3374" s="13" t="s">
        <v>19</v>
      </c>
      <c r="F3374" s="13" t="s">
        <v>941</v>
      </c>
      <c r="G3374" s="15" t="str">
        <f>INDEX(Table12[[#This Row],[State]],MATCH(Orders!F3374,Table12[[#This Row],[Customer ID]],0))</f>
        <v>Ohio</v>
      </c>
      <c r="H3374" s="13" t="s">
        <v>5802</v>
      </c>
      <c r="I3374" s="15">
        <v>3</v>
      </c>
      <c r="J3374" s="13" t="s">
        <v>70</v>
      </c>
      <c r="K3374" s="16">
        <v>96272</v>
      </c>
      <c r="L3374" s="24" t="str">
        <f>IF(Orders!$K3374&lt;=50,"Low",IF(Orders!$K3374&gt;=200000,"High","Medium"))</f>
        <v>Medium</v>
      </c>
    </row>
    <row r="3375" spans="1:12" x14ac:dyDescent="0.35">
      <c r="A3375" s="12">
        <v>6668</v>
      </c>
      <c r="B3375" s="17" t="s">
        <v>6582</v>
      </c>
      <c r="C3375" s="18">
        <v>43963</v>
      </c>
      <c r="D3375" s="18">
        <v>43965</v>
      </c>
      <c r="E3375" s="17" t="s">
        <v>94</v>
      </c>
      <c r="F3375" s="17" t="s">
        <v>5494</v>
      </c>
      <c r="G3375" s="19" t="str">
        <f>INDEX(Table12[[#This Row],[State]],MATCH(Orders!F3375,Table12[[#This Row],[Customer ID]],0))</f>
        <v>New Jersey</v>
      </c>
      <c r="H3375" s="17" t="s">
        <v>4424</v>
      </c>
      <c r="I3375" s="19">
        <v>2</v>
      </c>
      <c r="J3375" s="17" t="s">
        <v>31</v>
      </c>
      <c r="K3375" s="10">
        <v>83.16</v>
      </c>
      <c r="L3375" s="25" t="str">
        <f>IF(Orders!$K3375&lt;=50,"Low",IF(Orders!$K3375&gt;=200000,"High","Medium"))</f>
        <v>Medium</v>
      </c>
    </row>
    <row r="3376" spans="1:12" x14ac:dyDescent="0.35">
      <c r="A3376" s="11">
        <v>5822</v>
      </c>
      <c r="B3376" s="13" t="s">
        <v>6586</v>
      </c>
      <c r="C3376" s="14">
        <v>43963</v>
      </c>
      <c r="D3376" s="14">
        <v>43969</v>
      </c>
      <c r="E3376" s="13" t="s">
        <v>19</v>
      </c>
      <c r="F3376" s="13" t="s">
        <v>1608</v>
      </c>
      <c r="G3376" s="15" t="str">
        <f>INDEX(Table12[[#This Row],[State]],MATCH(Orders!F3376,Table12[[#This Row],[Customer ID]],0))</f>
        <v>California</v>
      </c>
      <c r="H3376" s="13" t="s">
        <v>6588</v>
      </c>
      <c r="I3376" s="15">
        <v>1</v>
      </c>
      <c r="J3376" s="13" t="s">
        <v>36</v>
      </c>
      <c r="K3376" s="16">
        <v>101.77</v>
      </c>
      <c r="L3376" s="24" t="str">
        <f>IF(Orders!$K3376&lt;=50,"Low",IF(Orders!$K3376&gt;=200000,"High","Medium"))</f>
        <v>Medium</v>
      </c>
    </row>
    <row r="3377" spans="1:12" x14ac:dyDescent="0.35">
      <c r="A3377" s="12">
        <v>6281</v>
      </c>
      <c r="B3377" s="17" t="s">
        <v>6590</v>
      </c>
      <c r="C3377" s="18">
        <v>43963</v>
      </c>
      <c r="D3377" s="18">
        <v>43967</v>
      </c>
      <c r="E3377" s="17" t="s">
        <v>19</v>
      </c>
      <c r="F3377" s="17" t="s">
        <v>4449</v>
      </c>
      <c r="G3377" s="19" t="str">
        <f>INDEX(Table12[[#This Row],[State]],MATCH(Orders!F3377,Table12[[#This Row],[Customer ID]],0))</f>
        <v>Ohio</v>
      </c>
      <c r="H3377" s="17" t="s">
        <v>6591</v>
      </c>
      <c r="I3377" s="19">
        <v>2</v>
      </c>
      <c r="J3377" s="17" t="s">
        <v>36</v>
      </c>
      <c r="K3377" s="10">
        <v>90904</v>
      </c>
      <c r="L3377" s="25" t="str">
        <f>IF(Orders!$K3377&lt;=50,"Low",IF(Orders!$K3377&gt;=200000,"High","Medium"))</f>
        <v>Medium</v>
      </c>
    </row>
    <row r="3378" spans="1:12" x14ac:dyDescent="0.35">
      <c r="A3378" s="11">
        <v>6669</v>
      </c>
      <c r="B3378" s="13" t="s">
        <v>6582</v>
      </c>
      <c r="C3378" s="14">
        <v>43963</v>
      </c>
      <c r="D3378" s="14">
        <v>43965</v>
      </c>
      <c r="E3378" s="13" t="s">
        <v>94</v>
      </c>
      <c r="F3378" s="13" t="s">
        <v>5494</v>
      </c>
      <c r="G3378" s="15" t="str">
        <f>INDEX(Table12[[#This Row],[State]],MATCH(Orders!F3378,Table12[[#This Row],[Customer ID]],0))</f>
        <v>New Jersey</v>
      </c>
      <c r="H3378" s="13" t="s">
        <v>6593</v>
      </c>
      <c r="I3378" s="15">
        <v>2</v>
      </c>
      <c r="J3378" s="13" t="s">
        <v>31</v>
      </c>
      <c r="K3378" s="16">
        <v>118</v>
      </c>
      <c r="L3378" s="24" t="str">
        <f>IF(Orders!$K3378&lt;=50,"Low",IF(Orders!$K3378&gt;=200000,"High","Medium"))</f>
        <v>Medium</v>
      </c>
    </row>
    <row r="3379" spans="1:12" x14ac:dyDescent="0.35">
      <c r="A3379" s="12">
        <v>5824</v>
      </c>
      <c r="B3379" s="17" t="s">
        <v>6586</v>
      </c>
      <c r="C3379" s="18">
        <v>43963</v>
      </c>
      <c r="D3379" s="18">
        <v>43969</v>
      </c>
      <c r="E3379" s="17" t="s">
        <v>19</v>
      </c>
      <c r="F3379" s="17" t="s">
        <v>1608</v>
      </c>
      <c r="G3379" s="19" t="str">
        <f>INDEX(Table12[[#This Row],[State]],MATCH(Orders!F3379,Table12[[#This Row],[Customer ID]],0))</f>
        <v>California</v>
      </c>
      <c r="H3379" s="17" t="s">
        <v>6595</v>
      </c>
      <c r="I3379" s="19">
        <v>4</v>
      </c>
      <c r="J3379" s="17" t="s">
        <v>36</v>
      </c>
      <c r="K3379" s="10">
        <v>119168</v>
      </c>
      <c r="L3379" s="25" t="str">
        <f>IF(Orders!$K3379&lt;=50,"Low",IF(Orders!$K3379&gt;=200000,"High","Medium"))</f>
        <v>Medium</v>
      </c>
    </row>
    <row r="3380" spans="1:12" x14ac:dyDescent="0.35">
      <c r="A3380" s="11">
        <v>6667</v>
      </c>
      <c r="B3380" s="13" t="s">
        <v>6582</v>
      </c>
      <c r="C3380" s="14">
        <v>43963</v>
      </c>
      <c r="D3380" s="14">
        <v>43965</v>
      </c>
      <c r="E3380" s="13" t="s">
        <v>94</v>
      </c>
      <c r="F3380" s="13" t="s">
        <v>5494</v>
      </c>
      <c r="G3380" s="15" t="str">
        <f>INDEX(Table12[[#This Row],[State]],MATCH(Orders!F3380,Table12[[#This Row],[Customer ID]],0))</f>
        <v>New Jersey</v>
      </c>
      <c r="H3380" s="13" t="s">
        <v>313</v>
      </c>
      <c r="I3380" s="15">
        <v>5</v>
      </c>
      <c r="J3380" s="13" t="s">
        <v>70</v>
      </c>
      <c r="K3380" s="16">
        <v>131.85</v>
      </c>
      <c r="L3380" s="24" t="str">
        <f>IF(Orders!$K3380&lt;=50,"Low",IF(Orders!$K3380&gt;=200000,"High","Medium"))</f>
        <v>Medium</v>
      </c>
    </row>
    <row r="3381" spans="1:12" x14ac:dyDescent="0.35">
      <c r="A3381" s="12">
        <v>1858</v>
      </c>
      <c r="B3381" s="17" t="s">
        <v>6585</v>
      </c>
      <c r="C3381" s="18">
        <v>43963</v>
      </c>
      <c r="D3381" s="18">
        <v>43966</v>
      </c>
      <c r="E3381" s="17" t="s">
        <v>94</v>
      </c>
      <c r="F3381" s="17" t="s">
        <v>690</v>
      </c>
      <c r="G3381" s="19" t="str">
        <f>INDEX(Table12[[#This Row],[State]],MATCH(Orders!F3381,Table12[[#This Row],[Customer ID]],0))</f>
        <v>Texas</v>
      </c>
      <c r="H3381" s="17" t="s">
        <v>5108</v>
      </c>
      <c r="I3381" s="19">
        <v>4</v>
      </c>
      <c r="J3381" s="17" t="s">
        <v>31</v>
      </c>
      <c r="K3381" s="10">
        <v>131.24</v>
      </c>
      <c r="L3381" s="25" t="str">
        <f>IF(Orders!$K3381&lt;=50,"Low",IF(Orders!$K3381&gt;=200000,"High","Medium"))</f>
        <v>Medium</v>
      </c>
    </row>
    <row r="3382" spans="1:12" x14ac:dyDescent="0.35">
      <c r="A3382" s="11">
        <v>2595</v>
      </c>
      <c r="B3382" s="13" t="s">
        <v>6597</v>
      </c>
      <c r="C3382" s="14">
        <v>43964</v>
      </c>
      <c r="D3382" s="14">
        <v>43968</v>
      </c>
      <c r="E3382" s="13" t="s">
        <v>19</v>
      </c>
      <c r="F3382" s="13" t="s">
        <v>4356</v>
      </c>
      <c r="G3382" s="15" t="str">
        <f>INDEX(Table12[[#This Row],[State]],MATCH(Orders!F3382,Table12[[#This Row],[Customer ID]],0))</f>
        <v>Indiana</v>
      </c>
      <c r="H3382" s="13" t="s">
        <v>5457</v>
      </c>
      <c r="I3382" s="15">
        <v>2</v>
      </c>
      <c r="J3382" s="13" t="s">
        <v>70</v>
      </c>
      <c r="K3382" s="16">
        <v>218.96</v>
      </c>
      <c r="L3382" s="24" t="str">
        <f>IF(Orders!$K3382&lt;=50,"Low",IF(Orders!$K3382&gt;=200000,"High","Medium"))</f>
        <v>Medium</v>
      </c>
    </row>
    <row r="3383" spans="1:12" x14ac:dyDescent="0.35">
      <c r="A3383" s="12">
        <v>8336</v>
      </c>
      <c r="B3383" s="17" t="s">
        <v>6598</v>
      </c>
      <c r="C3383" s="18">
        <v>43964</v>
      </c>
      <c r="D3383" s="18">
        <v>43969</v>
      </c>
      <c r="E3383" s="17" t="s">
        <v>94</v>
      </c>
      <c r="F3383" s="17" t="s">
        <v>4786</v>
      </c>
      <c r="G3383" s="19" t="str">
        <f>INDEX(Table12[[#This Row],[State]],MATCH(Orders!F3383,Table12[[#This Row],[Customer ID]],0))</f>
        <v>Delaware</v>
      </c>
      <c r="H3383" s="17" t="s">
        <v>2652</v>
      </c>
      <c r="I3383" s="19">
        <v>9</v>
      </c>
      <c r="J3383" s="17" t="s">
        <v>36</v>
      </c>
      <c r="K3383" s="10">
        <v>323.52</v>
      </c>
      <c r="L3383" s="25" t="str">
        <f>IF(Orders!$K3383&lt;=50,"Low",IF(Orders!$K3383&gt;=200000,"High","Medium"))</f>
        <v>Medium</v>
      </c>
    </row>
    <row r="3384" spans="1:12" x14ac:dyDescent="0.35">
      <c r="A3384" s="11">
        <v>9000</v>
      </c>
      <c r="B3384" s="13" t="s">
        <v>6599</v>
      </c>
      <c r="C3384" s="14">
        <v>43964</v>
      </c>
      <c r="D3384" s="14">
        <v>43968</v>
      </c>
      <c r="E3384" s="13" t="s">
        <v>19</v>
      </c>
      <c r="F3384" s="13" t="s">
        <v>3598</v>
      </c>
      <c r="G3384" s="15" t="str">
        <f>INDEX(Table12[[#This Row],[State]],MATCH(Orders!F3384,Table12[[#This Row],[Customer ID]],0))</f>
        <v>Pennsylvania</v>
      </c>
      <c r="H3384" s="13" t="s">
        <v>6600</v>
      </c>
      <c r="I3384" s="15">
        <v>5</v>
      </c>
      <c r="J3384" s="13" t="s">
        <v>70</v>
      </c>
      <c r="K3384" s="16">
        <v>504.43</v>
      </c>
      <c r="L3384" s="24" t="str">
        <f>IF(Orders!$K3384&lt;=50,"Low",IF(Orders!$K3384&gt;=200000,"High","Medium"))</f>
        <v>Medium</v>
      </c>
    </row>
    <row r="3385" spans="1:12" x14ac:dyDescent="0.35">
      <c r="A3385" s="12">
        <v>2598</v>
      </c>
      <c r="B3385" s="17" t="s">
        <v>6597</v>
      </c>
      <c r="C3385" s="18">
        <v>43964</v>
      </c>
      <c r="D3385" s="18">
        <v>43968</v>
      </c>
      <c r="E3385" s="17" t="s">
        <v>19</v>
      </c>
      <c r="F3385" s="17" t="s">
        <v>4356</v>
      </c>
      <c r="G3385" s="19" t="str">
        <f>INDEX(Table12[[#This Row],[State]],MATCH(Orders!F3385,Table12[[#This Row],[Customer ID]],0))</f>
        <v>Indiana</v>
      </c>
      <c r="H3385" s="17" t="s">
        <v>3121</v>
      </c>
      <c r="I3385" s="19">
        <v>2</v>
      </c>
      <c r="J3385" s="17" t="s">
        <v>31</v>
      </c>
      <c r="K3385" s="10">
        <v>549.34</v>
      </c>
      <c r="L3385" s="25" t="str">
        <f>IF(Orders!$K3385&lt;=50,"Low",IF(Orders!$K3385&gt;=200000,"High","Medium"))</f>
        <v>Medium</v>
      </c>
    </row>
    <row r="3386" spans="1:12" x14ac:dyDescent="0.35">
      <c r="A3386" s="11">
        <v>2597</v>
      </c>
      <c r="B3386" s="13" t="s">
        <v>6597</v>
      </c>
      <c r="C3386" s="14">
        <v>43964</v>
      </c>
      <c r="D3386" s="14">
        <v>43968</v>
      </c>
      <c r="E3386" s="13" t="s">
        <v>19</v>
      </c>
      <c r="F3386" s="13" t="s">
        <v>4356</v>
      </c>
      <c r="G3386" s="15" t="str">
        <f>INDEX(Table12[[#This Row],[State]],MATCH(Orders!F3386,Table12[[#This Row],[Customer ID]],0))</f>
        <v>Indiana</v>
      </c>
      <c r="H3386" s="13" t="s">
        <v>2990</v>
      </c>
      <c r="I3386" s="15">
        <v>3</v>
      </c>
      <c r="J3386" s="13" t="s">
        <v>70</v>
      </c>
      <c r="K3386" s="16">
        <v>611.97</v>
      </c>
      <c r="L3386" s="24" t="str">
        <f>IF(Orders!$K3386&lt;=50,"Low",IF(Orders!$K3386&gt;=200000,"High","Medium"))</f>
        <v>Medium</v>
      </c>
    </row>
    <row r="3387" spans="1:12" x14ac:dyDescent="0.35">
      <c r="A3387" s="12">
        <v>2596</v>
      </c>
      <c r="B3387" s="17" t="s">
        <v>6597</v>
      </c>
      <c r="C3387" s="18">
        <v>43964</v>
      </c>
      <c r="D3387" s="18">
        <v>43968</v>
      </c>
      <c r="E3387" s="17" t="s">
        <v>19</v>
      </c>
      <c r="F3387" s="17" t="s">
        <v>4356</v>
      </c>
      <c r="G3387" s="19" t="str">
        <f>INDEX(Table12[[#This Row],[State]],MATCH(Orders!F3387,Table12[[#This Row],[Customer ID]],0))</f>
        <v>Indiana</v>
      </c>
      <c r="H3387" s="17" t="s">
        <v>900</v>
      </c>
      <c r="I3387" s="19">
        <v>3</v>
      </c>
      <c r="J3387" s="17" t="s">
        <v>36</v>
      </c>
      <c r="K3387" s="10">
        <v>935.97</v>
      </c>
      <c r="L3387" s="25" t="str">
        <f>IF(Orders!$K3387&lt;=50,"Low",IF(Orders!$K3387&gt;=200000,"High","Medium"))</f>
        <v>Medium</v>
      </c>
    </row>
    <row r="3388" spans="1:12" x14ac:dyDescent="0.35">
      <c r="A3388" s="11">
        <v>2599</v>
      </c>
      <c r="B3388" s="13" t="s">
        <v>6597</v>
      </c>
      <c r="C3388" s="14">
        <v>43964</v>
      </c>
      <c r="D3388" s="14">
        <v>43968</v>
      </c>
      <c r="E3388" s="13" t="s">
        <v>19</v>
      </c>
      <c r="F3388" s="13" t="s">
        <v>4356</v>
      </c>
      <c r="G3388" s="15" t="str">
        <f>INDEX(Table12[[#This Row],[State]],MATCH(Orders!F3388,Table12[[#This Row],[Customer ID]],0))</f>
        <v>Indiana</v>
      </c>
      <c r="H3388" s="13" t="s">
        <v>6602</v>
      </c>
      <c r="I3388" s="15">
        <v>3</v>
      </c>
      <c r="J3388" s="13" t="s">
        <v>31</v>
      </c>
      <c r="K3388" s="16">
        <v>88.94</v>
      </c>
      <c r="L3388" s="24" t="str">
        <f>IF(Orders!$K3388&lt;=50,"Low",IF(Orders!$K3388&gt;=200000,"High","Medium"))</f>
        <v>Medium</v>
      </c>
    </row>
    <row r="3389" spans="1:12" x14ac:dyDescent="0.35">
      <c r="A3389" s="12">
        <v>8622</v>
      </c>
      <c r="B3389" s="17" t="s">
        <v>6604</v>
      </c>
      <c r="C3389" s="18">
        <v>43964</v>
      </c>
      <c r="D3389" s="18">
        <v>43969</v>
      </c>
      <c r="E3389" s="17" t="s">
        <v>19</v>
      </c>
      <c r="F3389" s="17" t="s">
        <v>4187</v>
      </c>
      <c r="G3389" s="19" t="str">
        <f>INDEX(Table12[[#This Row],[State]],MATCH(Orders!F3389,Table12[[#This Row],[Customer ID]],0))</f>
        <v>Tennessee</v>
      </c>
      <c r="H3389" s="17" t="s">
        <v>3935</v>
      </c>
      <c r="I3389" s="19">
        <v>2</v>
      </c>
      <c r="J3389" s="17" t="s">
        <v>70</v>
      </c>
      <c r="K3389" s="10">
        <v>104768</v>
      </c>
      <c r="L3389" s="25" t="str">
        <f>IF(Orders!$K3389&lt;=50,"Low",IF(Orders!$K3389&gt;=200000,"High","Medium"))</f>
        <v>Medium</v>
      </c>
    </row>
    <row r="3390" spans="1:12" x14ac:dyDescent="0.35">
      <c r="A3390" s="11">
        <v>2431</v>
      </c>
      <c r="B3390" s="13" t="s">
        <v>6605</v>
      </c>
      <c r="C3390" s="14">
        <v>43964</v>
      </c>
      <c r="D3390" s="14">
        <v>43971</v>
      </c>
      <c r="E3390" s="13" t="s">
        <v>19</v>
      </c>
      <c r="F3390" s="13" t="s">
        <v>1543</v>
      </c>
      <c r="G3390" s="15" t="str">
        <f>INDEX(Table12[[#This Row],[State]],MATCH(Orders!F3390,Table12[[#This Row],[Customer ID]],0))</f>
        <v>California</v>
      </c>
      <c r="H3390" s="13" t="s">
        <v>2575</v>
      </c>
      <c r="I3390" s="15">
        <v>8</v>
      </c>
      <c r="J3390" s="13" t="s">
        <v>36</v>
      </c>
      <c r="K3390" s="16">
        <v>142.47999999999999</v>
      </c>
      <c r="L3390" s="24" t="str">
        <f>IF(Orders!$K3390&lt;=50,"Low",IF(Orders!$K3390&gt;=200000,"High","Medium"))</f>
        <v>Medium</v>
      </c>
    </row>
    <row r="3391" spans="1:12" x14ac:dyDescent="0.35">
      <c r="A3391" s="12">
        <v>6412</v>
      </c>
      <c r="B3391" s="17" t="s">
        <v>6606</v>
      </c>
      <c r="C3391" s="18">
        <v>43965</v>
      </c>
      <c r="D3391" s="18">
        <v>43966</v>
      </c>
      <c r="E3391" s="17" t="s">
        <v>38</v>
      </c>
      <c r="F3391" s="17" t="s">
        <v>620</v>
      </c>
      <c r="G3391" s="19" t="str">
        <f>INDEX(Table12[[#This Row],[State]],MATCH(Orders!F3391,Table12[[#This Row],[Customer ID]],0))</f>
        <v>Texas</v>
      </c>
      <c r="H3391" s="17" t="s">
        <v>2716</v>
      </c>
      <c r="I3391" s="19">
        <v>2</v>
      </c>
      <c r="J3391" s="17" t="s">
        <v>31</v>
      </c>
      <c r="K3391" s="10">
        <v>100864</v>
      </c>
      <c r="L3391" s="25" t="str">
        <f>IF(Orders!$K3391&lt;=50,"Low",IF(Orders!$K3391&gt;=200000,"High","Medium"))</f>
        <v>Medium</v>
      </c>
    </row>
    <row r="3392" spans="1:12" x14ac:dyDescent="0.35">
      <c r="A3392" s="11">
        <v>6462</v>
      </c>
      <c r="B3392" s="13" t="s">
        <v>6607</v>
      </c>
      <c r="C3392" s="14">
        <v>43965</v>
      </c>
      <c r="D3392" s="14">
        <v>43968</v>
      </c>
      <c r="E3392" s="13" t="s">
        <v>38</v>
      </c>
      <c r="F3392" s="13" t="s">
        <v>5258</v>
      </c>
      <c r="G3392" s="15" t="str">
        <f>INDEX(Table12[[#This Row],[State]],MATCH(Orders!F3392,Table12[[#This Row],[Customer ID]],0))</f>
        <v>Maryland</v>
      </c>
      <c r="H3392" s="13" t="s">
        <v>4933</v>
      </c>
      <c r="I3392" s="15">
        <v>3</v>
      </c>
      <c r="J3392" s="13" t="s">
        <v>31</v>
      </c>
      <c r="K3392" s="16">
        <v>111.97</v>
      </c>
      <c r="L3392" s="24" t="str">
        <f>IF(Orders!$K3392&lt;=50,"Low",IF(Orders!$K3392&gt;=200000,"High","Medium"))</f>
        <v>Medium</v>
      </c>
    </row>
    <row r="3393" spans="1:12" x14ac:dyDescent="0.35">
      <c r="A3393" s="12">
        <v>6463</v>
      </c>
      <c r="B3393" s="17" t="s">
        <v>6607</v>
      </c>
      <c r="C3393" s="18">
        <v>43965</v>
      </c>
      <c r="D3393" s="18">
        <v>43968</v>
      </c>
      <c r="E3393" s="17" t="s">
        <v>38</v>
      </c>
      <c r="F3393" s="17" t="s">
        <v>5258</v>
      </c>
      <c r="G3393" s="19" t="str">
        <f>INDEX(Table12[[#This Row],[State]],MATCH(Orders!F3393,Table12[[#This Row],[Customer ID]],0))</f>
        <v>Maryland</v>
      </c>
      <c r="H3393" s="17" t="s">
        <v>1853</v>
      </c>
      <c r="I3393" s="19">
        <v>2</v>
      </c>
      <c r="J3393" s="17" t="s">
        <v>31</v>
      </c>
      <c r="K3393" s="10">
        <v>298.95999999999998</v>
      </c>
      <c r="L3393" s="25" t="str">
        <f>IF(Orders!$K3393&lt;=50,"Low",IF(Orders!$K3393&gt;=200000,"High","Medium"))</f>
        <v>Medium</v>
      </c>
    </row>
    <row r="3394" spans="1:12" x14ac:dyDescent="0.35">
      <c r="A3394" s="11">
        <v>4649</v>
      </c>
      <c r="B3394" s="13" t="s">
        <v>6608</v>
      </c>
      <c r="C3394" s="14">
        <v>43965</v>
      </c>
      <c r="D3394" s="14">
        <v>43970</v>
      </c>
      <c r="E3394" s="13" t="s">
        <v>19</v>
      </c>
      <c r="F3394" s="13" t="s">
        <v>157</v>
      </c>
      <c r="G3394" s="15" t="str">
        <f>INDEX(Table12[[#This Row],[State]],MATCH(Orders!F3394,Table12[[#This Row],[Customer ID]],0))</f>
        <v>Washington</v>
      </c>
      <c r="H3394" s="13" t="s">
        <v>6609</v>
      </c>
      <c r="I3394" s="15">
        <v>9</v>
      </c>
      <c r="J3394" s="13" t="s">
        <v>70</v>
      </c>
      <c r="K3394" s="16">
        <v>485.19</v>
      </c>
      <c r="L3394" s="24" t="str">
        <f>IF(Orders!$K3394&lt;=50,"Low",IF(Orders!$K3394&gt;=200000,"High","Medium"))</f>
        <v>Medium</v>
      </c>
    </row>
    <row r="3395" spans="1:12" x14ac:dyDescent="0.35">
      <c r="A3395" s="12">
        <v>4161</v>
      </c>
      <c r="B3395" s="17" t="s">
        <v>6611</v>
      </c>
      <c r="C3395" s="18">
        <v>43965</v>
      </c>
      <c r="D3395" s="18">
        <v>43969</v>
      </c>
      <c r="E3395" s="17" t="s">
        <v>19</v>
      </c>
      <c r="F3395" s="17" t="s">
        <v>1913</v>
      </c>
      <c r="G3395" s="19" t="str">
        <f>INDEX(Table12[[#This Row],[State]],MATCH(Orders!F3395,Table12[[#This Row],[Customer ID]],0))</f>
        <v>New York</v>
      </c>
      <c r="H3395" s="17" t="s">
        <v>5397</v>
      </c>
      <c r="I3395" s="19">
        <v>3</v>
      </c>
      <c r="J3395" s="17" t="s">
        <v>70</v>
      </c>
      <c r="K3395" s="10">
        <v>564.97</v>
      </c>
      <c r="L3395" s="25" t="str">
        <f>IF(Orders!$K3395&lt;=50,"Low",IF(Orders!$K3395&gt;=200000,"High","Medium"))</f>
        <v>Medium</v>
      </c>
    </row>
    <row r="3396" spans="1:12" x14ac:dyDescent="0.35">
      <c r="A3396" s="11">
        <v>6408</v>
      </c>
      <c r="B3396" s="13" t="s">
        <v>6606</v>
      </c>
      <c r="C3396" s="14">
        <v>43965</v>
      </c>
      <c r="D3396" s="14">
        <v>43966</v>
      </c>
      <c r="E3396" s="13" t="s">
        <v>38</v>
      </c>
      <c r="F3396" s="13" t="s">
        <v>620</v>
      </c>
      <c r="G3396" s="15" t="str">
        <f>INDEX(Table12[[#This Row],[State]],MATCH(Orders!F3396,Table12[[#This Row],[Customer ID]],0))</f>
        <v>Texas</v>
      </c>
      <c r="H3396" s="13" t="s">
        <v>2864</v>
      </c>
      <c r="I3396" s="15">
        <v>5</v>
      </c>
      <c r="J3396" s="13" t="s">
        <v>36</v>
      </c>
      <c r="K3396" s="16">
        <v>911.43</v>
      </c>
      <c r="L3396" s="24" t="str">
        <f>IF(Orders!$K3396&lt;=50,"Low",IF(Orders!$K3396&gt;=200000,"High","Medium"))</f>
        <v>Medium</v>
      </c>
    </row>
    <row r="3397" spans="1:12" x14ac:dyDescent="0.35">
      <c r="A3397" s="12">
        <v>815</v>
      </c>
      <c r="B3397" s="17" t="s">
        <v>6612</v>
      </c>
      <c r="C3397" s="18">
        <v>43965</v>
      </c>
      <c r="D3397" s="18">
        <v>43965</v>
      </c>
      <c r="E3397" s="17" t="s">
        <v>208</v>
      </c>
      <c r="F3397" s="17" t="s">
        <v>3182</v>
      </c>
      <c r="G3397" s="19" t="str">
        <f>INDEX(Table12[[#This Row],[State]],MATCH(Orders!F3397,Table12[[#This Row],[Customer ID]],0))</f>
        <v>California</v>
      </c>
      <c r="H3397" s="17" t="s">
        <v>4647</v>
      </c>
      <c r="I3397" s="19">
        <v>7</v>
      </c>
      <c r="J3397" s="17" t="s">
        <v>31</v>
      </c>
      <c r="K3397" s="10">
        <v>1433.93</v>
      </c>
      <c r="L3397" s="25" t="str">
        <f>IF(Orders!$K3397&lt;=50,"Low",IF(Orders!$K3397&gt;=200000,"High","Medium"))</f>
        <v>Medium</v>
      </c>
    </row>
    <row r="3398" spans="1:12" x14ac:dyDescent="0.35">
      <c r="A3398" s="11">
        <v>6459</v>
      </c>
      <c r="B3398" s="13" t="s">
        <v>6607</v>
      </c>
      <c r="C3398" s="14">
        <v>43965</v>
      </c>
      <c r="D3398" s="14">
        <v>43968</v>
      </c>
      <c r="E3398" s="13" t="s">
        <v>38</v>
      </c>
      <c r="F3398" s="13" t="s">
        <v>5258</v>
      </c>
      <c r="G3398" s="15" t="str">
        <f>INDEX(Table12[[#This Row],[State]],MATCH(Orders!F3398,Table12[[#This Row],[Customer ID]],0))</f>
        <v>Maryland</v>
      </c>
      <c r="H3398" s="13" t="s">
        <v>2277</v>
      </c>
      <c r="I3398" s="15">
        <v>2</v>
      </c>
      <c r="J3398" s="13" t="s">
        <v>31</v>
      </c>
      <c r="K3398" s="16">
        <v>83.76</v>
      </c>
      <c r="L3398" s="24" t="str">
        <f>IF(Orders!$K3398&lt;=50,"Low",IF(Orders!$K3398&gt;=200000,"High","Medium"))</f>
        <v>Medium</v>
      </c>
    </row>
    <row r="3399" spans="1:12" x14ac:dyDescent="0.35">
      <c r="A3399" s="12">
        <v>6546</v>
      </c>
      <c r="B3399" s="17" t="s">
        <v>6613</v>
      </c>
      <c r="C3399" s="18">
        <v>43965</v>
      </c>
      <c r="D3399" s="18">
        <v>43969</v>
      </c>
      <c r="E3399" s="17" t="s">
        <v>19</v>
      </c>
      <c r="F3399" s="17" t="s">
        <v>2093</v>
      </c>
      <c r="G3399" s="19" t="str">
        <f>INDEX(Table12[[#This Row],[State]],MATCH(Orders!F3399,Table12[[#This Row],[Customer ID]],0))</f>
        <v>Ohio</v>
      </c>
      <c r="H3399" s="17" t="s">
        <v>1848</v>
      </c>
      <c r="I3399" s="19">
        <v>2</v>
      </c>
      <c r="J3399" s="17" t="s">
        <v>36</v>
      </c>
      <c r="K3399" s="10">
        <v>106.04</v>
      </c>
      <c r="L3399" s="25" t="str">
        <f>IF(Orders!$K3399&lt;=50,"Low",IF(Orders!$K3399&gt;=200000,"High","Medium"))</f>
        <v>Medium</v>
      </c>
    </row>
    <row r="3400" spans="1:12" x14ac:dyDescent="0.35">
      <c r="A3400" s="11">
        <v>6460</v>
      </c>
      <c r="B3400" s="13" t="s">
        <v>6607</v>
      </c>
      <c r="C3400" s="14">
        <v>43965</v>
      </c>
      <c r="D3400" s="14">
        <v>43968</v>
      </c>
      <c r="E3400" s="13" t="s">
        <v>38</v>
      </c>
      <c r="F3400" s="13" t="s">
        <v>5258</v>
      </c>
      <c r="G3400" s="15" t="str">
        <f>INDEX(Table12[[#This Row],[State]],MATCH(Orders!F3400,Table12[[#This Row],[Customer ID]],0))</f>
        <v>Maryland</v>
      </c>
      <c r="H3400" s="13" t="s">
        <v>2815</v>
      </c>
      <c r="I3400" s="15">
        <v>5</v>
      </c>
      <c r="J3400" s="13" t="s">
        <v>31</v>
      </c>
      <c r="K3400" s="16">
        <v>112.7</v>
      </c>
      <c r="L3400" s="24" t="str">
        <f>IF(Orders!$K3400&lt;=50,"Low",IF(Orders!$K3400&gt;=200000,"High","Medium"))</f>
        <v>Medium</v>
      </c>
    </row>
    <row r="3401" spans="1:12" x14ac:dyDescent="0.35">
      <c r="A3401" s="12">
        <v>814</v>
      </c>
      <c r="B3401" s="17" t="s">
        <v>6612</v>
      </c>
      <c r="C3401" s="18">
        <v>43965</v>
      </c>
      <c r="D3401" s="18">
        <v>43965</v>
      </c>
      <c r="E3401" s="17" t="s">
        <v>208</v>
      </c>
      <c r="F3401" s="17" t="s">
        <v>3182</v>
      </c>
      <c r="G3401" s="19" t="str">
        <f>INDEX(Table12[[#This Row],[State]],MATCH(Orders!F3401,Table12[[#This Row],[Customer ID]],0))</f>
        <v>California</v>
      </c>
      <c r="H3401" s="17" t="s">
        <v>3225</v>
      </c>
      <c r="I3401" s="19">
        <v>2</v>
      </c>
      <c r="J3401" s="17" t="s">
        <v>36</v>
      </c>
      <c r="K3401" s="10">
        <v>98.28</v>
      </c>
      <c r="L3401" s="25" t="str">
        <f>IF(Orders!$K3401&lt;=50,"Low",IF(Orders!$K3401&gt;=200000,"High","Medium"))</f>
        <v>Medium</v>
      </c>
    </row>
    <row r="3402" spans="1:12" x14ac:dyDescent="0.35">
      <c r="A3402" s="11">
        <v>6411</v>
      </c>
      <c r="B3402" s="13" t="s">
        <v>6606</v>
      </c>
      <c r="C3402" s="14">
        <v>43965</v>
      </c>
      <c r="D3402" s="14">
        <v>43966</v>
      </c>
      <c r="E3402" s="13" t="s">
        <v>38</v>
      </c>
      <c r="F3402" s="13" t="s">
        <v>620</v>
      </c>
      <c r="G3402" s="15" t="str">
        <f>INDEX(Table12[[#This Row],[State]],MATCH(Orders!F3402,Table12[[#This Row],[Customer ID]],0))</f>
        <v>Texas</v>
      </c>
      <c r="H3402" s="13" t="s">
        <v>4210</v>
      </c>
      <c r="I3402" s="15">
        <v>1</v>
      </c>
      <c r="J3402" s="13" t="s">
        <v>36</v>
      </c>
      <c r="K3402" s="16">
        <v>128992</v>
      </c>
      <c r="L3402" s="24" t="str">
        <f>IF(Orders!$K3402&lt;=50,"Low",IF(Orders!$K3402&gt;=200000,"High","Medium"))</f>
        <v>Medium</v>
      </c>
    </row>
    <row r="3403" spans="1:12" x14ac:dyDescent="0.35">
      <c r="A3403" s="12">
        <v>4162</v>
      </c>
      <c r="B3403" s="17" t="s">
        <v>6611</v>
      </c>
      <c r="C3403" s="18">
        <v>43965</v>
      </c>
      <c r="D3403" s="18">
        <v>43969</v>
      </c>
      <c r="E3403" s="17" t="s">
        <v>19</v>
      </c>
      <c r="F3403" s="17" t="s">
        <v>1913</v>
      </c>
      <c r="G3403" s="19" t="str">
        <f>INDEX(Table12[[#This Row],[State]],MATCH(Orders!F3403,Table12[[#This Row],[Customer ID]],0))</f>
        <v>New York</v>
      </c>
      <c r="H3403" s="17" t="s">
        <v>426</v>
      </c>
      <c r="I3403" s="19">
        <v>2</v>
      </c>
      <c r="J3403" s="17" t="s">
        <v>31</v>
      </c>
      <c r="K3403" s="10">
        <v>143.58000000000001</v>
      </c>
      <c r="L3403" s="25" t="str">
        <f>IF(Orders!$K3403&lt;=50,"Low",IF(Orders!$K3403&gt;=200000,"High","Medium"))</f>
        <v>Medium</v>
      </c>
    </row>
    <row r="3404" spans="1:12" x14ac:dyDescent="0.35">
      <c r="A3404" s="11">
        <v>6410</v>
      </c>
      <c r="B3404" s="13" t="s">
        <v>6606</v>
      </c>
      <c r="C3404" s="14">
        <v>43965</v>
      </c>
      <c r="D3404" s="14">
        <v>43966</v>
      </c>
      <c r="E3404" s="13" t="s">
        <v>38</v>
      </c>
      <c r="F3404" s="13" t="s">
        <v>620</v>
      </c>
      <c r="G3404" s="15" t="str">
        <f>INDEX(Table12[[#This Row],[State]],MATCH(Orders!F3404,Table12[[#This Row],[Customer ID]],0))</f>
        <v>Texas</v>
      </c>
      <c r="H3404" s="13" t="s">
        <v>6614</v>
      </c>
      <c r="I3404" s="15">
        <v>3</v>
      </c>
      <c r="J3404" s="13" t="s">
        <v>31</v>
      </c>
      <c r="K3404" s="16">
        <v>152952</v>
      </c>
      <c r="L3404" s="24" t="str">
        <f>IF(Orders!$K3404&lt;=50,"Low",IF(Orders!$K3404&gt;=200000,"High","Medium"))</f>
        <v>Medium</v>
      </c>
    </row>
    <row r="3405" spans="1:12" x14ac:dyDescent="0.35">
      <c r="A3405" s="12">
        <v>6547</v>
      </c>
      <c r="B3405" s="17" t="s">
        <v>6613</v>
      </c>
      <c r="C3405" s="18">
        <v>43965</v>
      </c>
      <c r="D3405" s="18">
        <v>43969</v>
      </c>
      <c r="E3405" s="17" t="s">
        <v>19</v>
      </c>
      <c r="F3405" s="17" t="s">
        <v>2093</v>
      </c>
      <c r="G3405" s="19" t="str">
        <f>INDEX(Table12[[#This Row],[State]],MATCH(Orders!F3405,Table12[[#This Row],[Customer ID]],0))</f>
        <v>Ohio</v>
      </c>
      <c r="H3405" s="17" t="s">
        <v>2660</v>
      </c>
      <c r="I3405" s="19">
        <v>1</v>
      </c>
      <c r="J3405" s="17" t="s">
        <v>70</v>
      </c>
      <c r="K3405" s="10">
        <v>149784</v>
      </c>
      <c r="L3405" s="25" t="str">
        <f>IF(Orders!$K3405&lt;=50,"Low",IF(Orders!$K3405&gt;=200000,"High","Medium"))</f>
        <v>Medium</v>
      </c>
    </row>
    <row r="3406" spans="1:12" x14ac:dyDescent="0.35">
      <c r="A3406" s="11">
        <v>1245</v>
      </c>
      <c r="B3406" s="13" t="s">
        <v>6616</v>
      </c>
      <c r="C3406" s="14">
        <v>43965</v>
      </c>
      <c r="D3406" s="14">
        <v>43972</v>
      </c>
      <c r="E3406" s="13" t="s">
        <v>19</v>
      </c>
      <c r="F3406" s="13" t="s">
        <v>5289</v>
      </c>
      <c r="G3406" s="15" t="str">
        <f>INDEX(Table12[[#This Row],[State]],MATCH(Orders!F3406,Table12[[#This Row],[Customer ID]],0))</f>
        <v>Mississippi</v>
      </c>
      <c r="H3406" s="13" t="s">
        <v>6617</v>
      </c>
      <c r="I3406" s="15">
        <v>9</v>
      </c>
      <c r="J3406" s="13" t="s">
        <v>31</v>
      </c>
      <c r="K3406" s="16">
        <v>130.69</v>
      </c>
      <c r="L3406" s="24" t="str">
        <f>IF(Orders!$K3406&lt;=50,"Low",IF(Orders!$K3406&gt;=200000,"High","Medium"))</f>
        <v>Medium</v>
      </c>
    </row>
    <row r="3407" spans="1:12" x14ac:dyDescent="0.35">
      <c r="A3407" s="12">
        <v>6461</v>
      </c>
      <c r="B3407" s="17" t="s">
        <v>6607</v>
      </c>
      <c r="C3407" s="18">
        <v>43965</v>
      </c>
      <c r="D3407" s="18">
        <v>43968</v>
      </c>
      <c r="E3407" s="17" t="s">
        <v>38</v>
      </c>
      <c r="F3407" s="17" t="s">
        <v>5258</v>
      </c>
      <c r="G3407" s="19" t="str">
        <f>INDEX(Table12[[#This Row],[State]],MATCH(Orders!F3407,Table12[[#This Row],[Customer ID]],0))</f>
        <v>Maryland</v>
      </c>
      <c r="H3407" s="17" t="s">
        <v>3101</v>
      </c>
      <c r="I3407" s="19">
        <v>5</v>
      </c>
      <c r="J3407" s="17" t="s">
        <v>36</v>
      </c>
      <c r="K3407" s="10">
        <v>135.19999999999999</v>
      </c>
      <c r="L3407" s="25" t="str">
        <f>IF(Orders!$K3407&lt;=50,"Low",IF(Orders!$K3407&gt;=200000,"High","Medium"))</f>
        <v>Medium</v>
      </c>
    </row>
    <row r="3408" spans="1:12" x14ac:dyDescent="0.35">
      <c r="A3408" s="11">
        <v>6545</v>
      </c>
      <c r="B3408" s="13" t="s">
        <v>6613</v>
      </c>
      <c r="C3408" s="14">
        <v>43965</v>
      </c>
      <c r="D3408" s="14">
        <v>43969</v>
      </c>
      <c r="E3408" s="13" t="s">
        <v>19</v>
      </c>
      <c r="F3408" s="13" t="s">
        <v>2093</v>
      </c>
      <c r="G3408" s="15" t="str">
        <f>INDEX(Table12[[#This Row],[State]],MATCH(Orders!F3408,Table12[[#This Row],[Customer ID]],0))</f>
        <v>Ohio</v>
      </c>
      <c r="H3408" s="13" t="s">
        <v>2758</v>
      </c>
      <c r="I3408" s="15">
        <v>5</v>
      </c>
      <c r="J3408" s="13" t="s">
        <v>70</v>
      </c>
      <c r="K3408" s="16">
        <v>132.16999999999999</v>
      </c>
      <c r="L3408" s="24" t="str">
        <f>IF(Orders!$K3408&lt;=50,"Low",IF(Orders!$K3408&gt;=200000,"High","Medium"))</f>
        <v>Medium</v>
      </c>
    </row>
    <row r="3409" spans="1:12" x14ac:dyDescent="0.35">
      <c r="A3409" s="12">
        <v>6409</v>
      </c>
      <c r="B3409" s="17" t="s">
        <v>6606</v>
      </c>
      <c r="C3409" s="18">
        <v>43965</v>
      </c>
      <c r="D3409" s="18">
        <v>43966</v>
      </c>
      <c r="E3409" s="17" t="s">
        <v>38</v>
      </c>
      <c r="F3409" s="17" t="s">
        <v>620</v>
      </c>
      <c r="G3409" s="19" t="str">
        <f>INDEX(Table12[[#This Row],[State]],MATCH(Orders!F3409,Table12[[#This Row],[Customer ID]],0))</f>
        <v>Texas</v>
      </c>
      <c r="H3409" s="17" t="s">
        <v>4509</v>
      </c>
      <c r="I3409" s="19">
        <v>5</v>
      </c>
      <c r="J3409" s="17" t="s">
        <v>70</v>
      </c>
      <c r="K3409" s="10">
        <v>133.19999999999999</v>
      </c>
      <c r="L3409" s="25" t="str">
        <f>IF(Orders!$K3409&lt;=50,"Low",IF(Orders!$K3409&gt;=200000,"High","Medium"))</f>
        <v>Medium</v>
      </c>
    </row>
    <row r="3410" spans="1:12" x14ac:dyDescent="0.35">
      <c r="A3410" s="11">
        <v>4650</v>
      </c>
      <c r="B3410" s="13" t="s">
        <v>6608</v>
      </c>
      <c r="C3410" s="14">
        <v>43965</v>
      </c>
      <c r="D3410" s="14">
        <v>43970</v>
      </c>
      <c r="E3410" s="13" t="s">
        <v>19</v>
      </c>
      <c r="F3410" s="13" t="s">
        <v>157</v>
      </c>
      <c r="G3410" s="15" t="str">
        <f>INDEX(Table12[[#This Row],[State]],MATCH(Orders!F3410,Table12[[#This Row],[Customer ID]],0))</f>
        <v>Washington</v>
      </c>
      <c r="H3410" s="13" t="s">
        <v>3676</v>
      </c>
      <c r="I3410" s="15">
        <v>5</v>
      </c>
      <c r="J3410" s="13" t="s">
        <v>70</v>
      </c>
      <c r="K3410" s="16">
        <v>151.4</v>
      </c>
      <c r="L3410" s="24" t="str">
        <f>IF(Orders!$K3410&lt;=50,"Low",IF(Orders!$K3410&gt;=200000,"High","Medium"))</f>
        <v>Medium</v>
      </c>
    </row>
    <row r="3411" spans="1:12" x14ac:dyDescent="0.35">
      <c r="A3411" s="12">
        <v>6464</v>
      </c>
      <c r="B3411" s="17" t="s">
        <v>6607</v>
      </c>
      <c r="C3411" s="18">
        <v>43965</v>
      </c>
      <c r="D3411" s="18">
        <v>43968</v>
      </c>
      <c r="E3411" s="17" t="s">
        <v>38</v>
      </c>
      <c r="F3411" s="17" t="s">
        <v>5258</v>
      </c>
      <c r="G3411" s="19" t="str">
        <f>INDEX(Table12[[#This Row],[State]],MATCH(Orders!F3411,Table12[[#This Row],[Customer ID]],0))</f>
        <v>Maryland</v>
      </c>
      <c r="H3411" s="17" t="s">
        <v>6536</v>
      </c>
      <c r="I3411" s="19">
        <v>5</v>
      </c>
      <c r="J3411" s="17" t="s">
        <v>31</v>
      </c>
      <c r="K3411" s="10">
        <v>171</v>
      </c>
      <c r="L3411" s="25" t="str">
        <f>IF(Orders!$K3411&lt;=50,"Low",IF(Orders!$K3411&gt;=200000,"High","Medium"))</f>
        <v>Medium</v>
      </c>
    </row>
    <row r="3412" spans="1:12" x14ac:dyDescent="0.35">
      <c r="A3412" s="11">
        <v>2634</v>
      </c>
      <c r="B3412" s="13" t="s">
        <v>6619</v>
      </c>
      <c r="C3412" s="14">
        <v>43966</v>
      </c>
      <c r="D3412" s="14">
        <v>43971</v>
      </c>
      <c r="E3412" s="13" t="s">
        <v>19</v>
      </c>
      <c r="F3412" s="13" t="s">
        <v>1505</v>
      </c>
      <c r="G3412" s="15" t="str">
        <f>INDEX(Table12[[#This Row],[State]],MATCH(Orders!F3412,Table12[[#This Row],[Customer ID]],0))</f>
        <v>Washington</v>
      </c>
      <c r="H3412" s="13" t="s">
        <v>1008</v>
      </c>
      <c r="I3412" s="15">
        <v>1</v>
      </c>
      <c r="J3412" s="13" t="s">
        <v>31</v>
      </c>
      <c r="K3412" s="16">
        <v>265.95999999999998</v>
      </c>
      <c r="L3412" s="24" t="str">
        <f>IF(Orders!$K3412&lt;=50,"Low",IF(Orders!$K3412&gt;=200000,"High","Medium"))</f>
        <v>Medium</v>
      </c>
    </row>
    <row r="3413" spans="1:12" x14ac:dyDescent="0.35">
      <c r="A3413" s="12">
        <v>959</v>
      </c>
      <c r="B3413" s="17" t="s">
        <v>6620</v>
      </c>
      <c r="C3413" s="18">
        <v>43966</v>
      </c>
      <c r="D3413" s="18">
        <v>43969</v>
      </c>
      <c r="E3413" s="17" t="s">
        <v>94</v>
      </c>
      <c r="F3413" s="17" t="s">
        <v>3747</v>
      </c>
      <c r="G3413" s="19" t="str">
        <f>INDEX(Table12[[#This Row],[State]],MATCH(Orders!F3413,Table12[[#This Row],[Customer ID]],0))</f>
        <v>Arizona</v>
      </c>
      <c r="H3413" s="17" t="s">
        <v>6621</v>
      </c>
      <c r="I3413" s="19">
        <v>3</v>
      </c>
      <c r="J3413" s="17" t="s">
        <v>70</v>
      </c>
      <c r="K3413" s="10">
        <v>108552</v>
      </c>
      <c r="L3413" s="25" t="str">
        <f>IF(Orders!$K3413&lt;=50,"Low",IF(Orders!$K3413&gt;=200000,"High","Medium"))</f>
        <v>Medium</v>
      </c>
    </row>
    <row r="3414" spans="1:12" x14ac:dyDescent="0.35">
      <c r="A3414" s="11">
        <v>5511</v>
      </c>
      <c r="B3414" s="13" t="s">
        <v>6623</v>
      </c>
      <c r="C3414" s="14">
        <v>43966</v>
      </c>
      <c r="D3414" s="14">
        <v>43971</v>
      </c>
      <c r="E3414" s="13" t="s">
        <v>19</v>
      </c>
      <c r="F3414" s="13" t="s">
        <v>6624</v>
      </c>
      <c r="G3414" s="15" t="str">
        <f>INDEX(Table12[[#This Row],[State]],MATCH(Orders!F3414,Table12[[#This Row],[Customer ID]],0))</f>
        <v>Illinois</v>
      </c>
      <c r="H3414" s="13" t="s">
        <v>6626</v>
      </c>
      <c r="I3414" s="15">
        <v>2</v>
      </c>
      <c r="J3414" s="13" t="s">
        <v>31</v>
      </c>
      <c r="K3414" s="16">
        <v>86.12</v>
      </c>
      <c r="L3414" s="24" t="str">
        <f>IF(Orders!$K3414&lt;=50,"Low",IF(Orders!$K3414&gt;=200000,"High","Medium"))</f>
        <v>Medium</v>
      </c>
    </row>
    <row r="3415" spans="1:12" x14ac:dyDescent="0.35">
      <c r="A3415" s="12">
        <v>958</v>
      </c>
      <c r="B3415" s="17" t="s">
        <v>6620</v>
      </c>
      <c r="C3415" s="18">
        <v>43966</v>
      </c>
      <c r="D3415" s="18">
        <v>43969</v>
      </c>
      <c r="E3415" s="17" t="s">
        <v>94</v>
      </c>
      <c r="F3415" s="17" t="s">
        <v>3747</v>
      </c>
      <c r="G3415" s="19" t="str">
        <f>INDEX(Table12[[#This Row],[State]],MATCH(Orders!F3415,Table12[[#This Row],[Customer ID]],0))</f>
        <v>Arizona</v>
      </c>
      <c r="H3415" s="17" t="s">
        <v>1160</v>
      </c>
      <c r="I3415" s="19">
        <v>2</v>
      </c>
      <c r="J3415" s="17" t="s">
        <v>70</v>
      </c>
      <c r="K3415" s="10">
        <v>114752</v>
      </c>
      <c r="L3415" s="25" t="str">
        <f>IF(Orders!$K3415&lt;=50,"Low",IF(Orders!$K3415&gt;=200000,"High","Medium"))</f>
        <v>Medium</v>
      </c>
    </row>
    <row r="3416" spans="1:12" x14ac:dyDescent="0.35">
      <c r="A3416" s="11">
        <v>957</v>
      </c>
      <c r="B3416" s="13" t="s">
        <v>6620</v>
      </c>
      <c r="C3416" s="14">
        <v>43966</v>
      </c>
      <c r="D3416" s="14">
        <v>43969</v>
      </c>
      <c r="E3416" s="13" t="s">
        <v>94</v>
      </c>
      <c r="F3416" s="13" t="s">
        <v>3747</v>
      </c>
      <c r="G3416" s="15" t="str">
        <f>INDEX(Table12[[#This Row],[State]],MATCH(Orders!F3416,Table12[[#This Row],[Customer ID]],0))</f>
        <v>Arizona</v>
      </c>
      <c r="H3416" s="13" t="s">
        <v>103</v>
      </c>
      <c r="I3416" s="15">
        <v>1</v>
      </c>
      <c r="J3416" s="13" t="s">
        <v>31</v>
      </c>
      <c r="K3416" s="16">
        <v>117592</v>
      </c>
      <c r="L3416" s="24" t="str">
        <f>IF(Orders!$K3416&lt;=50,"Low",IF(Orders!$K3416&gt;=200000,"High","Medium"))</f>
        <v>Medium</v>
      </c>
    </row>
    <row r="3417" spans="1:12" x14ac:dyDescent="0.35">
      <c r="A3417" s="12">
        <v>2632</v>
      </c>
      <c r="B3417" s="17" t="s">
        <v>6619</v>
      </c>
      <c r="C3417" s="18">
        <v>43966</v>
      </c>
      <c r="D3417" s="18">
        <v>43971</v>
      </c>
      <c r="E3417" s="17" t="s">
        <v>19</v>
      </c>
      <c r="F3417" s="17" t="s">
        <v>1505</v>
      </c>
      <c r="G3417" s="19" t="str">
        <f>INDEX(Table12[[#This Row],[State]],MATCH(Orders!F3417,Table12[[#This Row],[Customer ID]],0))</f>
        <v>Washington</v>
      </c>
      <c r="H3417" s="17" t="s">
        <v>161</v>
      </c>
      <c r="I3417" s="19">
        <v>2</v>
      </c>
      <c r="J3417" s="17" t="s">
        <v>70</v>
      </c>
      <c r="K3417" s="10">
        <v>141.96</v>
      </c>
      <c r="L3417" s="25" t="str">
        <f>IF(Orders!$K3417&lt;=50,"Low",IF(Orders!$K3417&gt;=200000,"High","Medium"))</f>
        <v>Medium</v>
      </c>
    </row>
    <row r="3418" spans="1:12" x14ac:dyDescent="0.35">
      <c r="A3418" s="11">
        <v>2633</v>
      </c>
      <c r="B3418" s="13" t="s">
        <v>6619</v>
      </c>
      <c r="C3418" s="14">
        <v>43966</v>
      </c>
      <c r="D3418" s="14">
        <v>43971</v>
      </c>
      <c r="E3418" s="13" t="s">
        <v>19</v>
      </c>
      <c r="F3418" s="13" t="s">
        <v>1505</v>
      </c>
      <c r="G3418" s="15" t="str">
        <f>INDEX(Table12[[#This Row],[State]],MATCH(Orders!F3418,Table12[[#This Row],[Customer ID]],0))</f>
        <v>Washington</v>
      </c>
      <c r="H3418" s="13" t="s">
        <v>6553</v>
      </c>
      <c r="I3418" s="15">
        <v>2</v>
      </c>
      <c r="J3418" s="13" t="s">
        <v>70</v>
      </c>
      <c r="K3418" s="16">
        <v>152624</v>
      </c>
      <c r="L3418" s="24" t="str">
        <f>IF(Orders!$K3418&lt;=50,"Low",IF(Orders!$K3418&gt;=200000,"High","Medium"))</f>
        <v>Medium</v>
      </c>
    </row>
    <row r="3419" spans="1:12" x14ac:dyDescent="0.35">
      <c r="A3419" s="12">
        <v>5510</v>
      </c>
      <c r="B3419" s="17" t="s">
        <v>6623</v>
      </c>
      <c r="C3419" s="18">
        <v>43966</v>
      </c>
      <c r="D3419" s="18">
        <v>43971</v>
      </c>
      <c r="E3419" s="17" t="s">
        <v>19</v>
      </c>
      <c r="F3419" s="17" t="s">
        <v>6624</v>
      </c>
      <c r="G3419" s="19" t="str">
        <f>INDEX(Table12[[#This Row],[State]],MATCH(Orders!F3419,Table12[[#This Row],[Customer ID]],0))</f>
        <v>Illinois</v>
      </c>
      <c r="H3419" s="17" t="s">
        <v>634</v>
      </c>
      <c r="I3419" s="19">
        <v>2</v>
      </c>
      <c r="J3419" s="17" t="s">
        <v>70</v>
      </c>
      <c r="K3419" s="10">
        <v>179704</v>
      </c>
      <c r="L3419" s="25" t="str">
        <f>IF(Orders!$K3419&lt;=50,"Low",IF(Orders!$K3419&gt;=200000,"High","Medium"))</f>
        <v>Medium</v>
      </c>
    </row>
    <row r="3420" spans="1:12" x14ac:dyDescent="0.35">
      <c r="A3420" s="11">
        <v>4093</v>
      </c>
      <c r="B3420" s="13" t="s">
        <v>6628</v>
      </c>
      <c r="C3420" s="14">
        <v>43967</v>
      </c>
      <c r="D3420" s="14">
        <v>43969</v>
      </c>
      <c r="E3420" s="13" t="s">
        <v>38</v>
      </c>
      <c r="F3420" s="13" t="s">
        <v>5294</v>
      </c>
      <c r="G3420" s="15" t="str">
        <f>INDEX(Table12[[#This Row],[State]],MATCH(Orders!F3420,Table12[[#This Row],[Customer ID]],0))</f>
        <v>Ohio</v>
      </c>
      <c r="H3420" s="13" t="s">
        <v>1016</v>
      </c>
      <c r="I3420" s="15">
        <v>2</v>
      </c>
      <c r="J3420" s="13" t="s">
        <v>70</v>
      </c>
      <c r="K3420" s="16">
        <v>237024</v>
      </c>
      <c r="L3420" s="24" t="str">
        <f>IF(Orders!$K3420&lt;=50,"Low",IF(Orders!$K3420&gt;=200000,"High","Medium"))</f>
        <v>High</v>
      </c>
    </row>
    <row r="3421" spans="1:12" x14ac:dyDescent="0.35">
      <c r="A3421" s="12">
        <v>4426</v>
      </c>
      <c r="B3421" s="17" t="s">
        <v>6629</v>
      </c>
      <c r="C3421" s="18">
        <v>43969</v>
      </c>
      <c r="D3421" s="18">
        <v>43970</v>
      </c>
      <c r="E3421" s="17" t="s">
        <v>38</v>
      </c>
      <c r="F3421" s="17" t="s">
        <v>334</v>
      </c>
      <c r="G3421" s="19" t="str">
        <f>INDEX(Table12[[#This Row],[State]],MATCH(Orders!F3421,Table12[[#This Row],[Customer ID]],0))</f>
        <v>Georgia</v>
      </c>
      <c r="H3421" s="17" t="s">
        <v>1700</v>
      </c>
      <c r="I3421" s="19">
        <v>6</v>
      </c>
      <c r="J3421" s="17" t="s">
        <v>31</v>
      </c>
      <c r="K3421" s="10">
        <v>138.94</v>
      </c>
      <c r="L3421" s="25" t="str">
        <f>IF(Orders!$K3421&lt;=50,"Low",IF(Orders!$K3421&gt;=200000,"High","Medium"))</f>
        <v>Medium</v>
      </c>
    </row>
    <row r="3422" spans="1:12" x14ac:dyDescent="0.35">
      <c r="A3422" s="11">
        <v>5223</v>
      </c>
      <c r="B3422" s="13" t="s">
        <v>6630</v>
      </c>
      <c r="C3422" s="14">
        <v>43969</v>
      </c>
      <c r="D3422" s="14">
        <v>43973</v>
      </c>
      <c r="E3422" s="13" t="s">
        <v>94</v>
      </c>
      <c r="F3422" s="13" t="s">
        <v>478</v>
      </c>
      <c r="G3422" s="15" t="str">
        <f>INDEX(Table12[[#This Row],[State]],MATCH(Orders!F3422,Table12[[#This Row],[Customer ID]],0))</f>
        <v>Missouri</v>
      </c>
      <c r="H3422" s="13" t="s">
        <v>2182</v>
      </c>
      <c r="I3422" s="15">
        <v>5</v>
      </c>
      <c r="J3422" s="13" t="s">
        <v>70</v>
      </c>
      <c r="K3422" s="16">
        <v>156.94999999999999</v>
      </c>
      <c r="L3422" s="24" t="str">
        <f>IF(Orders!$K3422&lt;=50,"Low",IF(Orders!$K3422&gt;=200000,"High","Medium"))</f>
        <v>Medium</v>
      </c>
    </row>
    <row r="3423" spans="1:12" x14ac:dyDescent="0.35">
      <c r="A3423" s="12">
        <v>4424</v>
      </c>
      <c r="B3423" s="17" t="s">
        <v>6629</v>
      </c>
      <c r="C3423" s="18">
        <v>43969</v>
      </c>
      <c r="D3423" s="18">
        <v>43970</v>
      </c>
      <c r="E3423" s="17" t="s">
        <v>38</v>
      </c>
      <c r="F3423" s="17" t="s">
        <v>334</v>
      </c>
      <c r="G3423" s="19" t="str">
        <f>INDEX(Table12[[#This Row],[State]],MATCH(Orders!F3423,Table12[[#This Row],[Customer ID]],0))</f>
        <v>Georgia</v>
      </c>
      <c r="H3423" s="17" t="s">
        <v>3174</v>
      </c>
      <c r="I3423" s="19">
        <v>3</v>
      </c>
      <c r="J3423" s="17" t="s">
        <v>70</v>
      </c>
      <c r="K3423" s="10">
        <v>350.94</v>
      </c>
      <c r="L3423" s="25" t="str">
        <f>IF(Orders!$K3423&lt;=50,"Low",IF(Orders!$K3423&gt;=200000,"High","Medium"))</f>
        <v>Medium</v>
      </c>
    </row>
    <row r="3424" spans="1:12" x14ac:dyDescent="0.35">
      <c r="A3424" s="11">
        <v>4715</v>
      </c>
      <c r="B3424" s="13" t="s">
        <v>6631</v>
      </c>
      <c r="C3424" s="14">
        <v>43969</v>
      </c>
      <c r="D3424" s="14">
        <v>43971</v>
      </c>
      <c r="E3424" s="13" t="s">
        <v>38</v>
      </c>
      <c r="F3424" s="13" t="s">
        <v>434</v>
      </c>
      <c r="G3424" s="15" t="str">
        <f>INDEX(Table12[[#This Row],[State]],MATCH(Orders!F3424,Table12[[#This Row],[Customer ID]],0))</f>
        <v>Oregon</v>
      </c>
      <c r="H3424" s="13" t="s">
        <v>5642</v>
      </c>
      <c r="I3424" s="15">
        <v>2</v>
      </c>
      <c r="J3424" s="13" t="s">
        <v>70</v>
      </c>
      <c r="K3424" s="16">
        <v>364704</v>
      </c>
      <c r="L3424" s="24" t="str">
        <f>IF(Orders!$K3424&lt;=50,"Low",IF(Orders!$K3424&gt;=200000,"High","Medium"))</f>
        <v>High</v>
      </c>
    </row>
    <row r="3425" spans="1:12" x14ac:dyDescent="0.35">
      <c r="A3425" s="12">
        <v>5222</v>
      </c>
      <c r="B3425" s="17" t="s">
        <v>6630</v>
      </c>
      <c r="C3425" s="18">
        <v>43969</v>
      </c>
      <c r="D3425" s="18">
        <v>43973</v>
      </c>
      <c r="E3425" s="17" t="s">
        <v>94</v>
      </c>
      <c r="F3425" s="17" t="s">
        <v>478</v>
      </c>
      <c r="G3425" s="19" t="str">
        <f>INDEX(Table12[[#This Row],[State]],MATCH(Orders!F3425,Table12[[#This Row],[Customer ID]],0))</f>
        <v>Missouri</v>
      </c>
      <c r="H3425" s="17" t="s">
        <v>2948</v>
      </c>
      <c r="I3425" s="19">
        <v>7</v>
      </c>
      <c r="J3425" s="17" t="s">
        <v>36</v>
      </c>
      <c r="K3425" s="10">
        <v>725.86</v>
      </c>
      <c r="L3425" s="25" t="str">
        <f>IF(Orders!$K3425&lt;=50,"Low",IF(Orders!$K3425&gt;=200000,"High","Medium"))</f>
        <v>Medium</v>
      </c>
    </row>
    <row r="3426" spans="1:12" x14ac:dyDescent="0.35">
      <c r="A3426" s="11">
        <v>4188</v>
      </c>
      <c r="B3426" s="13" t="s">
        <v>6633</v>
      </c>
      <c r="C3426" s="14">
        <v>43969</v>
      </c>
      <c r="D3426" s="14">
        <v>43974</v>
      </c>
      <c r="E3426" s="13" t="s">
        <v>19</v>
      </c>
      <c r="F3426" s="13" t="s">
        <v>3354</v>
      </c>
      <c r="G3426" s="15" t="str">
        <f>INDEX(Table12[[#This Row],[State]],MATCH(Orders!F3426,Table12[[#This Row],[Customer ID]],0))</f>
        <v>Texas</v>
      </c>
      <c r="H3426" s="13" t="s">
        <v>4455</v>
      </c>
      <c r="I3426" s="15">
        <v>1</v>
      </c>
      <c r="J3426" s="13" t="s">
        <v>36</v>
      </c>
      <c r="K3426" s="16">
        <v>80996</v>
      </c>
      <c r="L3426" s="24" t="str">
        <f>IF(Orders!$K3426&lt;=50,"Low",IF(Orders!$K3426&gt;=200000,"High","Medium"))</f>
        <v>Medium</v>
      </c>
    </row>
    <row r="3427" spans="1:12" x14ac:dyDescent="0.35">
      <c r="A3427" s="12">
        <v>4189</v>
      </c>
      <c r="B3427" s="17" t="s">
        <v>6633</v>
      </c>
      <c r="C3427" s="18">
        <v>43969</v>
      </c>
      <c r="D3427" s="18">
        <v>43974</v>
      </c>
      <c r="E3427" s="17" t="s">
        <v>19</v>
      </c>
      <c r="F3427" s="17" t="s">
        <v>3354</v>
      </c>
      <c r="G3427" s="19" t="str">
        <f>INDEX(Table12[[#This Row],[State]],MATCH(Orders!F3427,Table12[[#This Row],[Customer ID]],0))</f>
        <v>Texas</v>
      </c>
      <c r="H3427" s="17" t="s">
        <v>6634</v>
      </c>
      <c r="I3427" s="19">
        <v>2</v>
      </c>
      <c r="J3427" s="17" t="s">
        <v>36</v>
      </c>
      <c r="K3427" s="10">
        <v>89928</v>
      </c>
      <c r="L3427" s="25" t="str">
        <f>IF(Orders!$K3427&lt;=50,"Low",IF(Orders!$K3427&gt;=200000,"High","Medium"))</f>
        <v>Medium</v>
      </c>
    </row>
    <row r="3428" spans="1:12" x14ac:dyDescent="0.35">
      <c r="A3428" s="11">
        <v>4187</v>
      </c>
      <c r="B3428" s="13" t="s">
        <v>6633</v>
      </c>
      <c r="C3428" s="14">
        <v>43969</v>
      </c>
      <c r="D3428" s="14">
        <v>43974</v>
      </c>
      <c r="E3428" s="13" t="s">
        <v>19</v>
      </c>
      <c r="F3428" s="13" t="s">
        <v>3354</v>
      </c>
      <c r="G3428" s="15" t="str">
        <f>INDEX(Table12[[#This Row],[State]],MATCH(Orders!F3428,Table12[[#This Row],[Customer ID]],0))</f>
        <v>Texas</v>
      </c>
      <c r="H3428" s="13" t="s">
        <v>1452</v>
      </c>
      <c r="I3428" s="15">
        <v>7</v>
      </c>
      <c r="J3428" s="13" t="s">
        <v>31</v>
      </c>
      <c r="K3428" s="16">
        <v>105874</v>
      </c>
      <c r="L3428" s="24" t="str">
        <f>IF(Orders!$K3428&lt;=50,"Low",IF(Orders!$K3428&gt;=200000,"High","Medium"))</f>
        <v>Medium</v>
      </c>
    </row>
    <row r="3429" spans="1:12" x14ac:dyDescent="0.35">
      <c r="A3429" s="12">
        <v>3942</v>
      </c>
      <c r="B3429" s="17" t="s">
        <v>6636</v>
      </c>
      <c r="C3429" s="18">
        <v>43969</v>
      </c>
      <c r="D3429" s="18">
        <v>43974</v>
      </c>
      <c r="E3429" s="17" t="s">
        <v>19</v>
      </c>
      <c r="F3429" s="17" t="s">
        <v>6637</v>
      </c>
      <c r="G3429" s="19" t="str">
        <f>INDEX(Table12[[#This Row],[State]],MATCH(Orders!F3429,Table12[[#This Row],[Customer ID]],0))</f>
        <v>New York</v>
      </c>
      <c r="H3429" s="17" t="s">
        <v>5136</v>
      </c>
      <c r="I3429" s="19">
        <v>1</v>
      </c>
      <c r="J3429" s="17" t="s">
        <v>70</v>
      </c>
      <c r="K3429" s="10">
        <v>102048</v>
      </c>
      <c r="L3429" s="25" t="str">
        <f>IF(Orders!$K3429&lt;=50,"Low",IF(Orders!$K3429&gt;=200000,"High","Medium"))</f>
        <v>Medium</v>
      </c>
    </row>
    <row r="3430" spans="1:12" x14ac:dyDescent="0.35">
      <c r="A3430" s="11">
        <v>4423</v>
      </c>
      <c r="B3430" s="13" t="s">
        <v>6629</v>
      </c>
      <c r="C3430" s="14">
        <v>43969</v>
      </c>
      <c r="D3430" s="14">
        <v>43970</v>
      </c>
      <c r="E3430" s="13" t="s">
        <v>38</v>
      </c>
      <c r="F3430" s="13" t="s">
        <v>334</v>
      </c>
      <c r="G3430" s="15" t="str">
        <f>INDEX(Table12[[#This Row],[State]],MATCH(Orders!F3430,Table12[[#This Row],[Customer ID]],0))</f>
        <v>Georgia</v>
      </c>
      <c r="H3430" s="13" t="s">
        <v>3608</v>
      </c>
      <c r="I3430" s="15">
        <v>2</v>
      </c>
      <c r="J3430" s="13" t="s">
        <v>70</v>
      </c>
      <c r="K3430" s="16">
        <v>103.24</v>
      </c>
      <c r="L3430" s="24" t="str">
        <f>IF(Orders!$K3430&lt;=50,"Low",IF(Orders!$K3430&gt;=200000,"High","Medium"))</f>
        <v>Medium</v>
      </c>
    </row>
    <row r="3431" spans="1:12" x14ac:dyDescent="0.35">
      <c r="A3431" s="12">
        <v>8184</v>
      </c>
      <c r="B3431" s="17" t="s">
        <v>6639</v>
      </c>
      <c r="C3431" s="18">
        <v>43969</v>
      </c>
      <c r="D3431" s="18">
        <v>43973</v>
      </c>
      <c r="E3431" s="17" t="s">
        <v>19</v>
      </c>
      <c r="F3431" s="17" t="s">
        <v>20</v>
      </c>
      <c r="G3431" s="19" t="str">
        <f>INDEX(Table12[[#This Row],[State]],MATCH(Orders!F3431,Table12[[#This Row],[Customer ID]],0))</f>
        <v>Illinois</v>
      </c>
      <c r="H3431" s="17" t="s">
        <v>4038</v>
      </c>
      <c r="I3431" s="19">
        <v>1</v>
      </c>
      <c r="J3431" s="17" t="s">
        <v>31</v>
      </c>
      <c r="K3431" s="10">
        <v>105892</v>
      </c>
      <c r="L3431" s="25" t="str">
        <f>IF(Orders!$K3431&lt;=50,"Low",IF(Orders!$K3431&gt;=200000,"High","Medium"))</f>
        <v>Medium</v>
      </c>
    </row>
    <row r="3432" spans="1:12" x14ac:dyDescent="0.35">
      <c r="A3432" s="11">
        <v>8183</v>
      </c>
      <c r="B3432" s="13" t="s">
        <v>6639</v>
      </c>
      <c r="C3432" s="14">
        <v>43969</v>
      </c>
      <c r="D3432" s="14">
        <v>43973</v>
      </c>
      <c r="E3432" s="13" t="s">
        <v>19</v>
      </c>
      <c r="F3432" s="13" t="s">
        <v>20</v>
      </c>
      <c r="G3432" s="15" t="str">
        <f>INDEX(Table12[[#This Row],[State]],MATCH(Orders!F3432,Table12[[#This Row],[Customer ID]],0))</f>
        <v>Illinois</v>
      </c>
      <c r="H3432" s="13" t="s">
        <v>1810</v>
      </c>
      <c r="I3432" s="15">
        <v>3</v>
      </c>
      <c r="J3432" s="13" t="s">
        <v>70</v>
      </c>
      <c r="K3432" s="16">
        <v>146608</v>
      </c>
      <c r="L3432" s="24" t="str">
        <f>IF(Orders!$K3432&lt;=50,"Low",IF(Orders!$K3432&gt;=200000,"High","Medium"))</f>
        <v>Medium</v>
      </c>
    </row>
    <row r="3433" spans="1:12" x14ac:dyDescent="0.35">
      <c r="A3433" s="12">
        <v>3941</v>
      </c>
      <c r="B3433" s="17" t="s">
        <v>6636</v>
      </c>
      <c r="C3433" s="18">
        <v>43969</v>
      </c>
      <c r="D3433" s="18">
        <v>43974</v>
      </c>
      <c r="E3433" s="17" t="s">
        <v>19</v>
      </c>
      <c r="F3433" s="17" t="s">
        <v>6637</v>
      </c>
      <c r="G3433" s="19" t="str">
        <f>INDEX(Table12[[#This Row],[State]],MATCH(Orders!F3433,Table12[[#This Row],[Customer ID]],0))</f>
        <v>New York</v>
      </c>
      <c r="H3433" s="17" t="s">
        <v>3207</v>
      </c>
      <c r="I3433" s="19">
        <v>2</v>
      </c>
      <c r="J3433" s="17" t="s">
        <v>36</v>
      </c>
      <c r="K3433" s="10">
        <v>112.56</v>
      </c>
      <c r="L3433" s="25" t="str">
        <f>IF(Orders!$K3433&lt;=50,"Low",IF(Orders!$K3433&gt;=200000,"High","Medium"))</f>
        <v>Medium</v>
      </c>
    </row>
    <row r="3434" spans="1:12" x14ac:dyDescent="0.35">
      <c r="A3434" s="11">
        <v>4427</v>
      </c>
      <c r="B3434" s="13" t="s">
        <v>6629</v>
      </c>
      <c r="C3434" s="14">
        <v>43969</v>
      </c>
      <c r="D3434" s="14">
        <v>43970</v>
      </c>
      <c r="E3434" s="13" t="s">
        <v>38</v>
      </c>
      <c r="F3434" s="13" t="s">
        <v>334</v>
      </c>
      <c r="G3434" s="15" t="str">
        <f>INDEX(Table12[[#This Row],[State]],MATCH(Orders!F3434,Table12[[#This Row],[Customer ID]],0))</f>
        <v>Georgia</v>
      </c>
      <c r="H3434" s="13" t="s">
        <v>3430</v>
      </c>
      <c r="I3434" s="15">
        <v>2</v>
      </c>
      <c r="J3434" s="13" t="s">
        <v>70</v>
      </c>
      <c r="K3434" s="16">
        <v>149.97999999999999</v>
      </c>
      <c r="L3434" s="24" t="str">
        <f>IF(Orders!$K3434&lt;=50,"Low",IF(Orders!$K3434&gt;=200000,"High","Medium"))</f>
        <v>Medium</v>
      </c>
    </row>
    <row r="3435" spans="1:12" x14ac:dyDescent="0.35">
      <c r="A3435" s="12">
        <v>2844</v>
      </c>
      <c r="B3435" s="17" t="s">
        <v>6640</v>
      </c>
      <c r="C3435" s="18">
        <v>43969</v>
      </c>
      <c r="D3435" s="18">
        <v>43973</v>
      </c>
      <c r="E3435" s="17" t="s">
        <v>19</v>
      </c>
      <c r="F3435" s="17" t="s">
        <v>741</v>
      </c>
      <c r="G3435" s="19" t="str">
        <f>INDEX(Table12[[#This Row],[State]],MATCH(Orders!F3435,Table12[[#This Row],[Customer ID]],0))</f>
        <v>Pennsylvania</v>
      </c>
      <c r="H3435" s="17" t="s">
        <v>5142</v>
      </c>
      <c r="I3435" s="19">
        <v>3</v>
      </c>
      <c r="J3435" s="17" t="s">
        <v>31</v>
      </c>
      <c r="K3435" s="10">
        <v>133048</v>
      </c>
      <c r="L3435" s="25" t="str">
        <f>IF(Orders!$K3435&lt;=50,"Low",IF(Orders!$K3435&gt;=200000,"High","Medium"))</f>
        <v>Medium</v>
      </c>
    </row>
    <row r="3436" spans="1:12" x14ac:dyDescent="0.35">
      <c r="A3436" s="11">
        <v>4425</v>
      </c>
      <c r="B3436" s="13" t="s">
        <v>6629</v>
      </c>
      <c r="C3436" s="14">
        <v>43969</v>
      </c>
      <c r="D3436" s="14">
        <v>43970</v>
      </c>
      <c r="E3436" s="13" t="s">
        <v>38</v>
      </c>
      <c r="F3436" s="13" t="s">
        <v>334</v>
      </c>
      <c r="G3436" s="15" t="str">
        <f>INDEX(Table12[[#This Row],[State]],MATCH(Orders!F3436,Table12[[#This Row],[Customer ID]],0))</f>
        <v>Georgia</v>
      </c>
      <c r="H3436" s="13" t="s">
        <v>6626</v>
      </c>
      <c r="I3436" s="15">
        <v>5</v>
      </c>
      <c r="J3436" s="13" t="s">
        <v>31</v>
      </c>
      <c r="K3436" s="16">
        <v>129.75</v>
      </c>
      <c r="L3436" s="24" t="str">
        <f>IF(Orders!$K3436&lt;=50,"Low",IF(Orders!$K3436&gt;=200000,"High","Medium"))</f>
        <v>Medium</v>
      </c>
    </row>
    <row r="3437" spans="1:12" x14ac:dyDescent="0.35">
      <c r="A3437" s="12">
        <v>5224</v>
      </c>
      <c r="B3437" s="17" t="s">
        <v>6630</v>
      </c>
      <c r="C3437" s="18">
        <v>43969</v>
      </c>
      <c r="D3437" s="18">
        <v>43973</v>
      </c>
      <c r="E3437" s="17" t="s">
        <v>94</v>
      </c>
      <c r="F3437" s="17" t="s">
        <v>478</v>
      </c>
      <c r="G3437" s="19" t="str">
        <f>INDEX(Table12[[#This Row],[State]],MATCH(Orders!F3437,Table12[[#This Row],[Customer ID]],0))</f>
        <v>Missouri</v>
      </c>
      <c r="H3437" s="17" t="s">
        <v>5427</v>
      </c>
      <c r="I3437" s="19">
        <v>7</v>
      </c>
      <c r="J3437" s="17" t="s">
        <v>36</v>
      </c>
      <c r="K3437" s="10">
        <v>160.19</v>
      </c>
      <c r="L3437" s="25" t="str">
        <f>IF(Orders!$K3437&lt;=50,"Low",IF(Orders!$K3437&gt;=200000,"High","Medium"))</f>
        <v>Medium</v>
      </c>
    </row>
    <row r="3438" spans="1:12" x14ac:dyDescent="0.35">
      <c r="A3438" s="11">
        <v>5939</v>
      </c>
      <c r="B3438" s="13" t="s">
        <v>6641</v>
      </c>
      <c r="C3438" s="14">
        <v>43970</v>
      </c>
      <c r="D3438" s="14">
        <v>43976</v>
      </c>
      <c r="E3438" s="13" t="s">
        <v>19</v>
      </c>
      <c r="F3438" s="13" t="s">
        <v>1505</v>
      </c>
      <c r="G3438" s="15" t="str">
        <f>INDEX(Table12[[#This Row],[State]],MATCH(Orders!F3438,Table12[[#This Row],[Customer ID]],0))</f>
        <v>Texas</v>
      </c>
      <c r="H3438" s="13" t="s">
        <v>4851</v>
      </c>
      <c r="I3438" s="15">
        <v>1</v>
      </c>
      <c r="J3438" s="13" t="s">
        <v>31</v>
      </c>
      <c r="K3438" s="16">
        <v>105992</v>
      </c>
      <c r="L3438" s="24" t="str">
        <f>IF(Orders!$K3438&lt;=50,"Low",IF(Orders!$K3438&gt;=200000,"High","Medium"))</f>
        <v>Medium</v>
      </c>
    </row>
    <row r="3439" spans="1:12" x14ac:dyDescent="0.35">
      <c r="A3439" s="12">
        <v>628</v>
      </c>
      <c r="B3439" s="17" t="s">
        <v>6642</v>
      </c>
      <c r="C3439" s="18">
        <v>43970</v>
      </c>
      <c r="D3439" s="18">
        <v>43974</v>
      </c>
      <c r="E3439" s="17" t="s">
        <v>19</v>
      </c>
      <c r="F3439" s="17" t="s">
        <v>2408</v>
      </c>
      <c r="G3439" s="19" t="str">
        <f>INDEX(Table12[[#This Row],[State]],MATCH(Orders!F3439,Table12[[#This Row],[Customer ID]],0))</f>
        <v>Washington</v>
      </c>
      <c r="H3439" s="17" t="s">
        <v>2149</v>
      </c>
      <c r="I3439" s="19">
        <v>2</v>
      </c>
      <c r="J3439" s="17" t="s">
        <v>36</v>
      </c>
      <c r="K3439" s="10">
        <v>139.16</v>
      </c>
      <c r="L3439" s="25" t="str">
        <f>IF(Orders!$K3439&lt;=50,"Low",IF(Orders!$K3439&gt;=200000,"High","Medium"))</f>
        <v>Medium</v>
      </c>
    </row>
    <row r="3440" spans="1:12" x14ac:dyDescent="0.35">
      <c r="A3440" s="11">
        <v>6369</v>
      </c>
      <c r="B3440" s="13" t="s">
        <v>6643</v>
      </c>
      <c r="C3440" s="14">
        <v>43970</v>
      </c>
      <c r="D3440" s="14">
        <v>43975</v>
      </c>
      <c r="E3440" s="13" t="s">
        <v>19</v>
      </c>
      <c r="F3440" s="13" t="s">
        <v>5603</v>
      </c>
      <c r="G3440" s="15" t="str">
        <f>INDEX(Table12[[#This Row],[State]],MATCH(Orders!F3440,Table12[[#This Row],[Customer ID]],0))</f>
        <v>California</v>
      </c>
      <c r="H3440" s="13" t="s">
        <v>2652</v>
      </c>
      <c r="I3440" s="15">
        <v>5</v>
      </c>
      <c r="J3440" s="13" t="s">
        <v>70</v>
      </c>
      <c r="K3440" s="16">
        <v>172.12</v>
      </c>
      <c r="L3440" s="24" t="str">
        <f>IF(Orders!$K3440&lt;=50,"Low",IF(Orders!$K3440&gt;=200000,"High","Medium"))</f>
        <v>Medium</v>
      </c>
    </row>
    <row r="3441" spans="1:12" x14ac:dyDescent="0.35">
      <c r="A3441" s="12">
        <v>5053</v>
      </c>
      <c r="B3441" s="17" t="s">
        <v>6644</v>
      </c>
      <c r="C3441" s="18">
        <v>43970</v>
      </c>
      <c r="D3441" s="18">
        <v>43970</v>
      </c>
      <c r="E3441" s="17" t="s">
        <v>208</v>
      </c>
      <c r="F3441" s="17" t="s">
        <v>3502</v>
      </c>
      <c r="G3441" s="19" t="str">
        <f>INDEX(Table12[[#This Row],[State]],MATCH(Orders!F3441,Table12[[#This Row],[Customer ID]],0))</f>
        <v>Georgia</v>
      </c>
      <c r="H3441" s="17" t="s">
        <v>2768</v>
      </c>
      <c r="I3441" s="19">
        <v>4</v>
      </c>
      <c r="J3441" s="17" t="s">
        <v>31</v>
      </c>
      <c r="K3441" s="10">
        <v>206.64</v>
      </c>
      <c r="L3441" s="25" t="str">
        <f>IF(Orders!$K3441&lt;=50,"Low",IF(Orders!$K3441&gt;=200000,"High","Medium"))</f>
        <v>Medium</v>
      </c>
    </row>
    <row r="3442" spans="1:12" x14ac:dyDescent="0.35">
      <c r="A3442" s="11">
        <v>2862</v>
      </c>
      <c r="B3442" s="13" t="s">
        <v>6645</v>
      </c>
      <c r="C3442" s="14">
        <v>43970</v>
      </c>
      <c r="D3442" s="14">
        <v>43974</v>
      </c>
      <c r="E3442" s="13" t="s">
        <v>19</v>
      </c>
      <c r="F3442" s="13" t="s">
        <v>4339</v>
      </c>
      <c r="G3442" s="15" t="str">
        <f>INDEX(Table12[[#This Row],[State]],MATCH(Orders!F3442,Table12[[#This Row],[Customer ID]],0))</f>
        <v>Georgia</v>
      </c>
      <c r="H3442" s="13" t="s">
        <v>1495</v>
      </c>
      <c r="I3442" s="15">
        <v>7</v>
      </c>
      <c r="J3442" s="13" t="s">
        <v>70</v>
      </c>
      <c r="K3442" s="16">
        <v>298.93</v>
      </c>
      <c r="L3442" s="24" t="str">
        <f>IF(Orders!$K3442&lt;=50,"Low",IF(Orders!$K3442&gt;=200000,"High","Medium"))</f>
        <v>Medium</v>
      </c>
    </row>
    <row r="3443" spans="1:12" x14ac:dyDescent="0.35">
      <c r="A3443" s="12">
        <v>715</v>
      </c>
      <c r="B3443" s="17" t="s">
        <v>6646</v>
      </c>
      <c r="C3443" s="18">
        <v>43970</v>
      </c>
      <c r="D3443" s="18">
        <v>43975</v>
      </c>
      <c r="E3443" s="17" t="s">
        <v>19</v>
      </c>
      <c r="F3443" s="17" t="s">
        <v>6025</v>
      </c>
      <c r="G3443" s="19" t="str">
        <f>INDEX(Table12[[#This Row],[State]],MATCH(Orders!F3443,Table12[[#This Row],[Customer ID]],0))</f>
        <v>New York</v>
      </c>
      <c r="H3443" s="17" t="s">
        <v>6648</v>
      </c>
      <c r="I3443" s="19">
        <v>3</v>
      </c>
      <c r="J3443" s="17" t="s">
        <v>36</v>
      </c>
      <c r="K3443" s="10">
        <v>311.97000000000003</v>
      </c>
      <c r="L3443" s="25" t="str">
        <f>IF(Orders!$K3443&lt;=50,"Low",IF(Orders!$K3443&gt;=200000,"High","Medium"))</f>
        <v>Medium</v>
      </c>
    </row>
    <row r="3444" spans="1:12" x14ac:dyDescent="0.35">
      <c r="A3444" s="11">
        <v>713</v>
      </c>
      <c r="B3444" s="13" t="s">
        <v>6646</v>
      </c>
      <c r="C3444" s="14">
        <v>43970</v>
      </c>
      <c r="D3444" s="14">
        <v>43975</v>
      </c>
      <c r="E3444" s="13" t="s">
        <v>19</v>
      </c>
      <c r="F3444" s="13" t="s">
        <v>6025</v>
      </c>
      <c r="G3444" s="15" t="str">
        <f>INDEX(Table12[[#This Row],[State]],MATCH(Orders!F3444,Table12[[#This Row],[Customer ID]],0))</f>
        <v>New York</v>
      </c>
      <c r="H3444" s="13" t="s">
        <v>6129</v>
      </c>
      <c r="I3444" s="15">
        <v>6</v>
      </c>
      <c r="J3444" s="13" t="s">
        <v>70</v>
      </c>
      <c r="K3444" s="16">
        <v>323.33999999999997</v>
      </c>
      <c r="L3444" s="24" t="str">
        <f>IF(Orders!$K3444&lt;=50,"Low",IF(Orders!$K3444&gt;=200000,"High","Medium"))</f>
        <v>Medium</v>
      </c>
    </row>
    <row r="3445" spans="1:12" x14ac:dyDescent="0.35">
      <c r="A3445" s="12">
        <v>6044</v>
      </c>
      <c r="B3445" s="17" t="s">
        <v>6650</v>
      </c>
      <c r="C3445" s="18">
        <v>43970</v>
      </c>
      <c r="D3445" s="18">
        <v>43975</v>
      </c>
      <c r="E3445" s="17" t="s">
        <v>94</v>
      </c>
      <c r="F3445" s="17" t="s">
        <v>2840</v>
      </c>
      <c r="G3445" s="19" t="str">
        <f>INDEX(Table12[[#This Row],[State]],MATCH(Orders!F3445,Table12[[#This Row],[Customer ID]],0))</f>
        <v>Tennessee</v>
      </c>
      <c r="H3445" s="17" t="s">
        <v>6600</v>
      </c>
      <c r="I3445" s="19">
        <v>3</v>
      </c>
      <c r="J3445" s="17" t="s">
        <v>36</v>
      </c>
      <c r="K3445" s="10">
        <v>325352</v>
      </c>
      <c r="L3445" s="25" t="str">
        <f>IF(Orders!$K3445&lt;=50,"Low",IF(Orders!$K3445&gt;=200000,"High","Medium"))</f>
        <v>High</v>
      </c>
    </row>
    <row r="3446" spans="1:12" x14ac:dyDescent="0.35">
      <c r="A3446" s="11">
        <v>714</v>
      </c>
      <c r="B3446" s="13" t="s">
        <v>6646</v>
      </c>
      <c r="C3446" s="14">
        <v>43970</v>
      </c>
      <c r="D3446" s="14">
        <v>43975</v>
      </c>
      <c r="E3446" s="13" t="s">
        <v>19</v>
      </c>
      <c r="F3446" s="13" t="s">
        <v>6025</v>
      </c>
      <c r="G3446" s="15" t="str">
        <f>INDEX(Table12[[#This Row],[State]],MATCH(Orders!F3446,Table12[[#This Row],[Customer ID]],0))</f>
        <v>New York</v>
      </c>
      <c r="H3446" s="13" t="s">
        <v>1786</v>
      </c>
      <c r="I3446" s="15">
        <v>2</v>
      </c>
      <c r="J3446" s="13" t="s">
        <v>36</v>
      </c>
      <c r="K3446" s="16">
        <v>326.98</v>
      </c>
      <c r="L3446" s="24" t="str">
        <f>IF(Orders!$K3446&lt;=50,"Low",IF(Orders!$K3446&gt;=200000,"High","Medium"))</f>
        <v>Medium</v>
      </c>
    </row>
    <row r="3447" spans="1:12" x14ac:dyDescent="0.35">
      <c r="A3447" s="12">
        <v>2860</v>
      </c>
      <c r="B3447" s="17" t="s">
        <v>6645</v>
      </c>
      <c r="C3447" s="18">
        <v>43970</v>
      </c>
      <c r="D3447" s="18">
        <v>43974</v>
      </c>
      <c r="E3447" s="17" t="s">
        <v>19</v>
      </c>
      <c r="F3447" s="17" t="s">
        <v>4339</v>
      </c>
      <c r="G3447" s="19" t="str">
        <f>INDEX(Table12[[#This Row],[State]],MATCH(Orders!F3447,Table12[[#This Row],[Customer ID]],0))</f>
        <v>Georgia</v>
      </c>
      <c r="H3447" s="17" t="s">
        <v>6651</v>
      </c>
      <c r="I3447" s="19">
        <v>3</v>
      </c>
      <c r="J3447" s="17" t="s">
        <v>36</v>
      </c>
      <c r="K3447" s="10">
        <v>404.97</v>
      </c>
      <c r="L3447" s="25" t="str">
        <f>IF(Orders!$K3447&lt;=50,"Low",IF(Orders!$K3447&gt;=200000,"High","Medium"))</f>
        <v>Medium</v>
      </c>
    </row>
    <row r="3448" spans="1:12" x14ac:dyDescent="0.35">
      <c r="A3448" s="11">
        <v>3625</v>
      </c>
      <c r="B3448" s="13" t="s">
        <v>6653</v>
      </c>
      <c r="C3448" s="14">
        <v>43970</v>
      </c>
      <c r="D3448" s="14">
        <v>43972</v>
      </c>
      <c r="E3448" s="13" t="s">
        <v>94</v>
      </c>
      <c r="F3448" s="13" t="s">
        <v>1349</v>
      </c>
      <c r="G3448" s="15" t="str">
        <f>INDEX(Table12[[#This Row],[State]],MATCH(Orders!F3448,Table12[[#This Row],[Customer ID]],0))</f>
        <v>California</v>
      </c>
      <c r="H3448" s="13" t="s">
        <v>896</v>
      </c>
      <c r="I3448" s="15">
        <v>12</v>
      </c>
      <c r="J3448" s="13" t="s">
        <v>36</v>
      </c>
      <c r="K3448" s="16">
        <v>704408</v>
      </c>
      <c r="L3448" s="24" t="str">
        <f>IF(Orders!$K3448&lt;=50,"Low",IF(Orders!$K3448&gt;=200000,"High","Medium"))</f>
        <v>High</v>
      </c>
    </row>
    <row r="3449" spans="1:12" x14ac:dyDescent="0.35">
      <c r="A3449" s="12">
        <v>2861</v>
      </c>
      <c r="B3449" s="17" t="s">
        <v>6645</v>
      </c>
      <c r="C3449" s="18">
        <v>43970</v>
      </c>
      <c r="D3449" s="18">
        <v>43974</v>
      </c>
      <c r="E3449" s="17" t="s">
        <v>19</v>
      </c>
      <c r="F3449" s="17" t="s">
        <v>4339</v>
      </c>
      <c r="G3449" s="19" t="str">
        <f>INDEX(Table12[[#This Row],[State]],MATCH(Orders!F3449,Table12[[#This Row],[Customer ID]],0))</f>
        <v>Georgia</v>
      </c>
      <c r="H3449" s="17" t="s">
        <v>2899</v>
      </c>
      <c r="I3449" s="19">
        <v>9</v>
      </c>
      <c r="J3449" s="17" t="s">
        <v>36</v>
      </c>
      <c r="K3449" s="10">
        <v>1652.82</v>
      </c>
      <c r="L3449" s="25" t="str">
        <f>IF(Orders!$K3449&lt;=50,"Low",IF(Orders!$K3449&gt;=200000,"High","Medium"))</f>
        <v>Medium</v>
      </c>
    </row>
    <row r="3450" spans="1:12" x14ac:dyDescent="0.35">
      <c r="A3450" s="11">
        <v>3626</v>
      </c>
      <c r="B3450" s="13" t="s">
        <v>6653</v>
      </c>
      <c r="C3450" s="14">
        <v>43970</v>
      </c>
      <c r="D3450" s="14">
        <v>43972</v>
      </c>
      <c r="E3450" s="13" t="s">
        <v>94</v>
      </c>
      <c r="F3450" s="13" t="s">
        <v>1349</v>
      </c>
      <c r="G3450" s="15" t="str">
        <f>INDEX(Table12[[#This Row],[State]],MATCH(Orders!F3450,Table12[[#This Row],[Customer ID]],0))</f>
        <v>California</v>
      </c>
      <c r="H3450" s="13" t="s">
        <v>4497</v>
      </c>
      <c r="I3450" s="15">
        <v>2</v>
      </c>
      <c r="J3450" s="13" t="s">
        <v>31</v>
      </c>
      <c r="K3450" s="16">
        <v>102.52</v>
      </c>
      <c r="L3450" s="24" t="str">
        <f>IF(Orders!$K3450&lt;=50,"Low",IF(Orders!$K3450&gt;=200000,"High","Medium"))</f>
        <v>Medium</v>
      </c>
    </row>
    <row r="3451" spans="1:12" x14ac:dyDescent="0.35">
      <c r="A3451" s="12">
        <v>5940</v>
      </c>
      <c r="B3451" s="17" t="s">
        <v>6641</v>
      </c>
      <c r="C3451" s="18">
        <v>43970</v>
      </c>
      <c r="D3451" s="18">
        <v>43976</v>
      </c>
      <c r="E3451" s="17" t="s">
        <v>19</v>
      </c>
      <c r="F3451" s="17" t="s">
        <v>1505</v>
      </c>
      <c r="G3451" s="19" t="str">
        <f>INDEX(Table12[[#This Row],[State]],MATCH(Orders!F3451,Table12[[#This Row],[Customer ID]],0))</f>
        <v>Texas</v>
      </c>
      <c r="H3451" s="17" t="s">
        <v>6654</v>
      </c>
      <c r="I3451" s="19">
        <v>4</v>
      </c>
      <c r="J3451" s="17" t="s">
        <v>31</v>
      </c>
      <c r="K3451" s="10">
        <v>92216</v>
      </c>
      <c r="L3451" s="25" t="str">
        <f>IF(Orders!$K3451&lt;=50,"Low",IF(Orders!$K3451&gt;=200000,"High","Medium"))</f>
        <v>Medium</v>
      </c>
    </row>
    <row r="3452" spans="1:12" x14ac:dyDescent="0.35">
      <c r="A3452" s="11">
        <v>3627</v>
      </c>
      <c r="B3452" s="13" t="s">
        <v>6653</v>
      </c>
      <c r="C3452" s="14">
        <v>43970</v>
      </c>
      <c r="D3452" s="14">
        <v>43972</v>
      </c>
      <c r="E3452" s="13" t="s">
        <v>94</v>
      </c>
      <c r="F3452" s="13" t="s">
        <v>1349</v>
      </c>
      <c r="G3452" s="15" t="str">
        <f>INDEX(Table12[[#This Row],[State]],MATCH(Orders!F3452,Table12[[#This Row],[Customer ID]],0))</f>
        <v>California</v>
      </c>
      <c r="H3452" s="13" t="s">
        <v>2469</v>
      </c>
      <c r="I3452" s="15">
        <v>1</v>
      </c>
      <c r="J3452" s="13" t="s">
        <v>31</v>
      </c>
      <c r="K3452" s="16">
        <v>95.58</v>
      </c>
      <c r="L3452" s="24" t="str">
        <f>IF(Orders!$K3452&lt;=50,"Low",IF(Orders!$K3452&gt;=200000,"High","Medium"))</f>
        <v>Medium</v>
      </c>
    </row>
    <row r="3453" spans="1:12" x14ac:dyDescent="0.35">
      <c r="A3453" s="12">
        <v>6045</v>
      </c>
      <c r="B3453" s="17" t="s">
        <v>6650</v>
      </c>
      <c r="C3453" s="18">
        <v>43970</v>
      </c>
      <c r="D3453" s="18">
        <v>43975</v>
      </c>
      <c r="E3453" s="17" t="s">
        <v>94</v>
      </c>
      <c r="F3453" s="17" t="s">
        <v>2840</v>
      </c>
      <c r="G3453" s="19" t="str">
        <f>INDEX(Table12[[#This Row],[State]],MATCH(Orders!F3453,Table12[[#This Row],[Customer ID]],0))</f>
        <v>Tennessee</v>
      </c>
      <c r="H3453" s="17" t="s">
        <v>2236</v>
      </c>
      <c r="I3453" s="19">
        <v>7</v>
      </c>
      <c r="J3453" s="17" t="s">
        <v>31</v>
      </c>
      <c r="K3453" s="10">
        <v>124888</v>
      </c>
      <c r="L3453" s="25" t="str">
        <f>IF(Orders!$K3453&lt;=50,"Low",IF(Orders!$K3453&gt;=200000,"High","Medium"))</f>
        <v>Medium</v>
      </c>
    </row>
    <row r="3454" spans="1:12" x14ac:dyDescent="0.35">
      <c r="A3454" s="11">
        <v>3628</v>
      </c>
      <c r="B3454" s="13" t="s">
        <v>6653</v>
      </c>
      <c r="C3454" s="14">
        <v>43970</v>
      </c>
      <c r="D3454" s="14">
        <v>43972</v>
      </c>
      <c r="E3454" s="13" t="s">
        <v>94</v>
      </c>
      <c r="F3454" s="13" t="s">
        <v>1349</v>
      </c>
      <c r="G3454" s="15" t="str">
        <f>INDEX(Table12[[#This Row],[State]],MATCH(Orders!F3454,Table12[[#This Row],[Customer ID]],0))</f>
        <v>California</v>
      </c>
      <c r="H3454" s="13" t="s">
        <v>1977</v>
      </c>
      <c r="I3454" s="15">
        <v>1</v>
      </c>
      <c r="J3454" s="13" t="s">
        <v>70</v>
      </c>
      <c r="K3454" s="16">
        <v>117.32</v>
      </c>
      <c r="L3454" s="24" t="str">
        <f>IF(Orders!$K3454&lt;=50,"Low",IF(Orders!$K3454&gt;=200000,"High","Medium"))</f>
        <v>Medium</v>
      </c>
    </row>
    <row r="3455" spans="1:12" x14ac:dyDescent="0.35">
      <c r="A3455" s="12">
        <v>9011</v>
      </c>
      <c r="B3455" s="17" t="s">
        <v>6656</v>
      </c>
      <c r="C3455" s="18">
        <v>43970</v>
      </c>
      <c r="D3455" s="18">
        <v>43974</v>
      </c>
      <c r="E3455" s="17" t="s">
        <v>19</v>
      </c>
      <c r="F3455" s="17" t="s">
        <v>6657</v>
      </c>
      <c r="G3455" s="19" t="str">
        <f>INDEX(Table12[[#This Row],[State]],MATCH(Orders!F3455,Table12[[#This Row],[Customer ID]],0))</f>
        <v>Alabama</v>
      </c>
      <c r="H3455" s="17" t="s">
        <v>6659</v>
      </c>
      <c r="I3455" s="19">
        <v>4</v>
      </c>
      <c r="J3455" s="17" t="s">
        <v>70</v>
      </c>
      <c r="K3455" s="10">
        <v>131.16</v>
      </c>
      <c r="L3455" s="25" t="str">
        <f>IF(Orders!$K3455&lt;=50,"Low",IF(Orders!$K3455&gt;=200000,"High","Medium"))</f>
        <v>Medium</v>
      </c>
    </row>
    <row r="3456" spans="1:12" x14ac:dyDescent="0.35">
      <c r="A3456" s="11">
        <v>5454</v>
      </c>
      <c r="B3456" s="13" t="s">
        <v>6661</v>
      </c>
      <c r="C3456" s="14">
        <v>43970</v>
      </c>
      <c r="D3456" s="14">
        <v>43974</v>
      </c>
      <c r="E3456" s="13" t="s">
        <v>19</v>
      </c>
      <c r="F3456" s="13" t="s">
        <v>1890</v>
      </c>
      <c r="G3456" s="15" t="str">
        <f>INDEX(Table12[[#This Row],[State]],MATCH(Orders!F3456,Table12[[#This Row],[Customer ID]],0))</f>
        <v>Illinois</v>
      </c>
      <c r="H3456" s="13" t="s">
        <v>6662</v>
      </c>
      <c r="I3456" s="15">
        <v>6</v>
      </c>
      <c r="J3456" s="13" t="s">
        <v>36</v>
      </c>
      <c r="K3456" s="16">
        <v>145016</v>
      </c>
      <c r="L3456" s="24" t="str">
        <f>IF(Orders!$K3456&lt;=50,"Low",IF(Orders!$K3456&gt;=200000,"High","Medium"))</f>
        <v>Medium</v>
      </c>
    </row>
    <row r="3457" spans="1:12" x14ac:dyDescent="0.35">
      <c r="A3457" s="12">
        <v>2859</v>
      </c>
      <c r="B3457" s="17" t="s">
        <v>6645</v>
      </c>
      <c r="C3457" s="18">
        <v>43970</v>
      </c>
      <c r="D3457" s="18">
        <v>43974</v>
      </c>
      <c r="E3457" s="17" t="s">
        <v>19</v>
      </c>
      <c r="F3457" s="17" t="s">
        <v>4339</v>
      </c>
      <c r="G3457" s="19" t="str">
        <f>INDEX(Table12[[#This Row],[State]],MATCH(Orders!F3457,Table12[[#This Row],[Customer ID]],0))</f>
        <v>Georgia</v>
      </c>
      <c r="H3457" s="17" t="s">
        <v>5265</v>
      </c>
      <c r="I3457" s="19">
        <v>4</v>
      </c>
      <c r="J3457" s="17" t="s">
        <v>70</v>
      </c>
      <c r="K3457" s="10">
        <v>179.8</v>
      </c>
      <c r="L3457" s="25" t="str">
        <f>IF(Orders!$K3457&lt;=50,"Low",IF(Orders!$K3457&gt;=200000,"High","Medium"))</f>
        <v>Medium</v>
      </c>
    </row>
    <row r="3458" spans="1:12" x14ac:dyDescent="0.35">
      <c r="A3458" s="11">
        <v>4363</v>
      </c>
      <c r="B3458" s="13" t="s">
        <v>6664</v>
      </c>
      <c r="C3458" s="14">
        <v>43971</v>
      </c>
      <c r="D3458" s="14">
        <v>43973</v>
      </c>
      <c r="E3458" s="13" t="s">
        <v>94</v>
      </c>
      <c r="F3458" s="13" t="s">
        <v>5156</v>
      </c>
      <c r="G3458" s="15" t="str">
        <f>INDEX(Table12[[#This Row],[State]],MATCH(Orders!F3458,Table12[[#This Row],[Customer ID]],0))</f>
        <v>North Dakota</v>
      </c>
      <c r="H3458" s="13" t="s">
        <v>1287</v>
      </c>
      <c r="I3458" s="15">
        <v>3</v>
      </c>
      <c r="J3458" s="13" t="s">
        <v>70</v>
      </c>
      <c r="K3458" s="16">
        <v>174.94</v>
      </c>
      <c r="L3458" s="24" t="str">
        <f>IF(Orders!$K3458&lt;=50,"Low",IF(Orders!$K3458&gt;=200000,"High","Medium"))</f>
        <v>Medium</v>
      </c>
    </row>
    <row r="3459" spans="1:12" x14ac:dyDescent="0.35">
      <c r="A3459" s="12">
        <v>6070</v>
      </c>
      <c r="B3459" s="17" t="s">
        <v>6667</v>
      </c>
      <c r="C3459" s="18">
        <v>43971</v>
      </c>
      <c r="D3459" s="18">
        <v>43975</v>
      </c>
      <c r="E3459" s="17" t="s">
        <v>19</v>
      </c>
      <c r="F3459" s="17" t="s">
        <v>239</v>
      </c>
      <c r="G3459" s="19" t="str">
        <f>INDEX(Table12[[#This Row],[State]],MATCH(Orders!F3459,Table12[[#This Row],[Customer ID]],0))</f>
        <v>California</v>
      </c>
      <c r="H3459" s="17" t="s">
        <v>4794</v>
      </c>
      <c r="I3459" s="19">
        <v>1</v>
      </c>
      <c r="J3459" s="17" t="s">
        <v>70</v>
      </c>
      <c r="K3459" s="10">
        <v>383.2</v>
      </c>
      <c r="L3459" s="25" t="str">
        <f>IF(Orders!$K3459&lt;=50,"Low",IF(Orders!$K3459&gt;=200000,"High","Medium"))</f>
        <v>Medium</v>
      </c>
    </row>
    <row r="3460" spans="1:12" x14ac:dyDescent="0.35">
      <c r="A3460" s="11">
        <v>6068</v>
      </c>
      <c r="B3460" s="13" t="s">
        <v>6667</v>
      </c>
      <c r="C3460" s="14">
        <v>43971</v>
      </c>
      <c r="D3460" s="14">
        <v>43975</v>
      </c>
      <c r="E3460" s="13" t="s">
        <v>19</v>
      </c>
      <c r="F3460" s="13" t="s">
        <v>239</v>
      </c>
      <c r="G3460" s="15" t="str">
        <f>INDEX(Table12[[#This Row],[State]],MATCH(Orders!F3460,Table12[[#This Row],[Customer ID]],0))</f>
        <v>California</v>
      </c>
      <c r="H3460" s="13" t="s">
        <v>1507</v>
      </c>
      <c r="I3460" s="15">
        <v>8</v>
      </c>
      <c r="J3460" s="13" t="s">
        <v>70</v>
      </c>
      <c r="K3460" s="16">
        <v>552272</v>
      </c>
      <c r="L3460" s="24" t="str">
        <f>IF(Orders!$K3460&lt;=50,"Low",IF(Orders!$K3460&gt;=200000,"High","Medium"))</f>
        <v>High</v>
      </c>
    </row>
    <row r="3461" spans="1:12" x14ac:dyDescent="0.35">
      <c r="A3461" s="12">
        <v>4365</v>
      </c>
      <c r="B3461" s="17" t="s">
        <v>6664</v>
      </c>
      <c r="C3461" s="18">
        <v>43971</v>
      </c>
      <c r="D3461" s="18">
        <v>43973</v>
      </c>
      <c r="E3461" s="17" t="s">
        <v>94</v>
      </c>
      <c r="F3461" s="17" t="s">
        <v>5156</v>
      </c>
      <c r="G3461" s="19" t="str">
        <f>INDEX(Table12[[#This Row],[State]],MATCH(Orders!F3461,Table12[[#This Row],[Customer ID]],0))</f>
        <v>North Dakota</v>
      </c>
      <c r="H3461" s="17" t="s">
        <v>3328</v>
      </c>
      <c r="I3461" s="19">
        <v>4</v>
      </c>
      <c r="J3461" s="17" t="s">
        <v>31</v>
      </c>
      <c r="K3461" s="10">
        <v>725.76</v>
      </c>
      <c r="L3461" s="25" t="str">
        <f>IF(Orders!$K3461&lt;=50,"Low",IF(Orders!$K3461&gt;=200000,"High","Medium"))</f>
        <v>Medium</v>
      </c>
    </row>
    <row r="3462" spans="1:12" x14ac:dyDescent="0.35">
      <c r="A3462" s="11">
        <v>9144</v>
      </c>
      <c r="B3462" s="13" t="s">
        <v>6668</v>
      </c>
      <c r="C3462" s="14">
        <v>43971</v>
      </c>
      <c r="D3462" s="14">
        <v>43977</v>
      </c>
      <c r="E3462" s="13" t="s">
        <v>19</v>
      </c>
      <c r="F3462" s="13" t="s">
        <v>805</v>
      </c>
      <c r="G3462" s="15" t="str">
        <f>INDEX(Table12[[#This Row],[State]],MATCH(Orders!F3462,Table12[[#This Row],[Customer ID]],0))</f>
        <v>Nevada</v>
      </c>
      <c r="H3462" s="13" t="s">
        <v>531</v>
      </c>
      <c r="I3462" s="15">
        <v>9</v>
      </c>
      <c r="J3462" s="13" t="s">
        <v>31</v>
      </c>
      <c r="K3462" s="16">
        <v>1159128</v>
      </c>
      <c r="L3462" s="24" t="str">
        <f>IF(Orders!$K3462&lt;=50,"Low",IF(Orders!$K3462&gt;=200000,"High","Medium"))</f>
        <v>High</v>
      </c>
    </row>
    <row r="3463" spans="1:12" x14ac:dyDescent="0.35">
      <c r="A3463" s="12">
        <v>4366</v>
      </c>
      <c r="B3463" s="17" t="s">
        <v>6664</v>
      </c>
      <c r="C3463" s="18">
        <v>43971</v>
      </c>
      <c r="D3463" s="18">
        <v>43973</v>
      </c>
      <c r="E3463" s="17" t="s">
        <v>94</v>
      </c>
      <c r="F3463" s="17" t="s">
        <v>5156</v>
      </c>
      <c r="G3463" s="19" t="str">
        <f>INDEX(Table12[[#This Row],[State]],MATCH(Orders!F3463,Table12[[#This Row],[Customer ID]],0))</f>
        <v>North Dakota</v>
      </c>
      <c r="H3463" s="17" t="s">
        <v>3901</v>
      </c>
      <c r="I3463" s="19">
        <v>3</v>
      </c>
      <c r="J3463" s="17" t="s">
        <v>70</v>
      </c>
      <c r="K3463" s="10">
        <v>95.41</v>
      </c>
      <c r="L3463" s="25" t="str">
        <f>IF(Orders!$K3463&lt;=50,"Low",IF(Orders!$K3463&gt;=200000,"High","Medium"))</f>
        <v>Medium</v>
      </c>
    </row>
    <row r="3464" spans="1:12" x14ac:dyDescent="0.35">
      <c r="A3464" s="11">
        <v>6069</v>
      </c>
      <c r="B3464" s="13" t="s">
        <v>6667</v>
      </c>
      <c r="C3464" s="14">
        <v>43971</v>
      </c>
      <c r="D3464" s="14">
        <v>43975</v>
      </c>
      <c r="E3464" s="13" t="s">
        <v>19</v>
      </c>
      <c r="F3464" s="13" t="s">
        <v>239</v>
      </c>
      <c r="G3464" s="15" t="str">
        <f>INDEX(Table12[[#This Row],[State]],MATCH(Orders!F3464,Table12[[#This Row],[Customer ID]],0))</f>
        <v>California</v>
      </c>
      <c r="H3464" s="13" t="s">
        <v>2312</v>
      </c>
      <c r="I3464" s="15">
        <v>1</v>
      </c>
      <c r="J3464" s="13" t="s">
        <v>70</v>
      </c>
      <c r="K3464" s="16">
        <v>119.98</v>
      </c>
      <c r="L3464" s="24" t="str">
        <f>IF(Orders!$K3464&lt;=50,"Low",IF(Orders!$K3464&gt;=200000,"High","Medium"))</f>
        <v>Medium</v>
      </c>
    </row>
    <row r="3465" spans="1:12" x14ac:dyDescent="0.35">
      <c r="A3465" s="12">
        <v>9143</v>
      </c>
      <c r="B3465" s="17" t="s">
        <v>6668</v>
      </c>
      <c r="C3465" s="18">
        <v>43971</v>
      </c>
      <c r="D3465" s="18">
        <v>43977</v>
      </c>
      <c r="E3465" s="17" t="s">
        <v>19</v>
      </c>
      <c r="F3465" s="17" t="s">
        <v>805</v>
      </c>
      <c r="G3465" s="19" t="str">
        <f>INDEX(Table12[[#This Row],[State]],MATCH(Orders!F3465,Table12[[#This Row],[Customer ID]],0))</f>
        <v>Nevada</v>
      </c>
      <c r="H3465" s="17" t="s">
        <v>1773</v>
      </c>
      <c r="I3465" s="19">
        <v>2</v>
      </c>
      <c r="J3465" s="17" t="s">
        <v>36</v>
      </c>
      <c r="K3465" s="10">
        <v>110288</v>
      </c>
      <c r="L3465" s="25" t="str">
        <f>IF(Orders!$K3465&lt;=50,"Low",IF(Orders!$K3465&gt;=200000,"High","Medium"))</f>
        <v>Medium</v>
      </c>
    </row>
    <row r="3466" spans="1:12" x14ac:dyDescent="0.35">
      <c r="A3466" s="11">
        <v>4364</v>
      </c>
      <c r="B3466" s="13" t="s">
        <v>6664</v>
      </c>
      <c r="C3466" s="14">
        <v>43971</v>
      </c>
      <c r="D3466" s="14">
        <v>43973</v>
      </c>
      <c r="E3466" s="13" t="s">
        <v>94</v>
      </c>
      <c r="F3466" s="13" t="s">
        <v>5156</v>
      </c>
      <c r="G3466" s="15" t="str">
        <f>INDEX(Table12[[#This Row],[State]],MATCH(Orders!F3466,Table12[[#This Row],[Customer ID]],0))</f>
        <v>North Dakota</v>
      </c>
      <c r="H3466" s="13" t="s">
        <v>6670</v>
      </c>
      <c r="I3466" s="15">
        <v>4</v>
      </c>
      <c r="J3466" s="13" t="s">
        <v>36</v>
      </c>
      <c r="K3466" s="16">
        <v>137.91999999999999</v>
      </c>
      <c r="L3466" s="24" t="str">
        <f>IF(Orders!$K3466&lt;=50,"Low",IF(Orders!$K3466&gt;=200000,"High","Medium"))</f>
        <v>Medium</v>
      </c>
    </row>
    <row r="3467" spans="1:12" x14ac:dyDescent="0.35">
      <c r="A3467" s="12">
        <v>4367</v>
      </c>
      <c r="B3467" s="17" t="s">
        <v>6664</v>
      </c>
      <c r="C3467" s="18">
        <v>43971</v>
      </c>
      <c r="D3467" s="18">
        <v>43973</v>
      </c>
      <c r="E3467" s="17" t="s">
        <v>94</v>
      </c>
      <c r="F3467" s="17" t="s">
        <v>5156</v>
      </c>
      <c r="G3467" s="19" t="str">
        <f>INDEX(Table12[[#This Row],[State]],MATCH(Orders!F3467,Table12[[#This Row],[Customer ID]],0))</f>
        <v>North Dakota</v>
      </c>
      <c r="H3467" s="17" t="s">
        <v>6672</v>
      </c>
      <c r="I3467" s="19">
        <v>10</v>
      </c>
      <c r="J3467" s="17" t="s">
        <v>36</v>
      </c>
      <c r="K3467" s="10">
        <v>148.5</v>
      </c>
      <c r="L3467" s="25" t="str">
        <f>IF(Orders!$K3467&lt;=50,"Low",IF(Orders!$K3467&gt;=200000,"High","Medium"))</f>
        <v>Medium</v>
      </c>
    </row>
    <row r="3468" spans="1:12" x14ac:dyDescent="0.35">
      <c r="A3468" s="11">
        <v>6907</v>
      </c>
      <c r="B3468" s="13" t="s">
        <v>6674</v>
      </c>
      <c r="C3468" s="14">
        <v>43971</v>
      </c>
      <c r="D3468" s="14">
        <v>43971</v>
      </c>
      <c r="E3468" s="13" t="s">
        <v>208</v>
      </c>
      <c r="F3468" s="13" t="s">
        <v>6675</v>
      </c>
      <c r="G3468" s="15" t="str">
        <f>INDEX(Table12[[#This Row],[State]],MATCH(Orders!F3468,Table12[[#This Row],[Customer ID]],0))</f>
        <v>Michigan</v>
      </c>
      <c r="H3468" s="13" t="s">
        <v>224</v>
      </c>
      <c r="I3468" s="15">
        <v>2</v>
      </c>
      <c r="J3468" s="13" t="s">
        <v>31</v>
      </c>
      <c r="K3468" s="16">
        <v>115.28</v>
      </c>
      <c r="L3468" s="24" t="str">
        <f>IF(Orders!$K3468&lt;=50,"Low",IF(Orders!$K3468&gt;=200000,"High","Medium"))</f>
        <v>Medium</v>
      </c>
    </row>
    <row r="3469" spans="1:12" x14ac:dyDescent="0.35">
      <c r="A3469" s="12">
        <v>9145</v>
      </c>
      <c r="B3469" s="17" t="s">
        <v>6668</v>
      </c>
      <c r="C3469" s="18">
        <v>43971</v>
      </c>
      <c r="D3469" s="18">
        <v>43977</v>
      </c>
      <c r="E3469" s="17" t="s">
        <v>19</v>
      </c>
      <c r="F3469" s="17" t="s">
        <v>805</v>
      </c>
      <c r="G3469" s="19" t="str">
        <f>INDEX(Table12[[#This Row],[State]],MATCH(Orders!F3469,Table12[[#This Row],[Customer ID]],0))</f>
        <v>Nevada</v>
      </c>
      <c r="H3469" s="17" t="s">
        <v>3935</v>
      </c>
      <c r="I3469" s="19">
        <v>5</v>
      </c>
      <c r="J3469" s="17" t="s">
        <v>36</v>
      </c>
      <c r="K3469" s="10">
        <v>158.9</v>
      </c>
      <c r="L3469" s="25" t="str">
        <f>IF(Orders!$K3469&lt;=50,"Low",IF(Orders!$K3469&gt;=200000,"High","Medium"))</f>
        <v>Medium</v>
      </c>
    </row>
    <row r="3470" spans="1:12" x14ac:dyDescent="0.35">
      <c r="A3470" s="11">
        <v>989</v>
      </c>
      <c r="B3470" s="13" t="s">
        <v>6677</v>
      </c>
      <c r="C3470" s="14">
        <v>43972</v>
      </c>
      <c r="D3470" s="14">
        <v>43977</v>
      </c>
      <c r="E3470" s="13" t="s">
        <v>19</v>
      </c>
      <c r="F3470" s="13" t="s">
        <v>2813</v>
      </c>
      <c r="G3470" s="15" t="str">
        <f>INDEX(Table12[[#This Row],[State]],MATCH(Orders!F3470,Table12[[#This Row],[Customer ID]],0))</f>
        <v>New York</v>
      </c>
      <c r="H3470" s="13" t="s">
        <v>3508</v>
      </c>
      <c r="I3470" s="15">
        <v>5</v>
      </c>
      <c r="J3470" s="13" t="s">
        <v>31</v>
      </c>
      <c r="K3470" s="16">
        <v>541.04999999999995</v>
      </c>
      <c r="L3470" s="24" t="str">
        <f>IF(Orders!$K3470&lt;=50,"Low",IF(Orders!$K3470&gt;=200000,"High","Medium"))</f>
        <v>Medium</v>
      </c>
    </row>
    <row r="3471" spans="1:12" x14ac:dyDescent="0.35">
      <c r="A3471" s="12">
        <v>990</v>
      </c>
      <c r="B3471" s="17" t="s">
        <v>6677</v>
      </c>
      <c r="C3471" s="18">
        <v>43972</v>
      </c>
      <c r="D3471" s="18">
        <v>43977</v>
      </c>
      <c r="E3471" s="17" t="s">
        <v>19</v>
      </c>
      <c r="F3471" s="17" t="s">
        <v>2813</v>
      </c>
      <c r="G3471" s="19" t="str">
        <f>INDEX(Table12[[#This Row],[State]],MATCH(Orders!F3471,Table12[[#This Row],[Customer ID]],0))</f>
        <v>New York</v>
      </c>
      <c r="H3471" s="17" t="s">
        <v>6678</v>
      </c>
      <c r="I3471" s="19">
        <v>3</v>
      </c>
      <c r="J3471" s="17" t="s">
        <v>70</v>
      </c>
      <c r="K3471" s="10">
        <v>94.97</v>
      </c>
      <c r="L3471" s="25" t="str">
        <f>IF(Orders!$K3471&lt;=50,"Low",IF(Orders!$K3471&gt;=200000,"High","Medium"))</f>
        <v>Medium</v>
      </c>
    </row>
    <row r="3472" spans="1:12" x14ac:dyDescent="0.35">
      <c r="A3472" s="11">
        <v>6467</v>
      </c>
      <c r="B3472" s="13" t="s">
        <v>6680</v>
      </c>
      <c r="C3472" s="14">
        <v>43973</v>
      </c>
      <c r="D3472" s="14">
        <v>43976</v>
      </c>
      <c r="E3472" s="13" t="s">
        <v>94</v>
      </c>
      <c r="F3472" s="13" t="s">
        <v>232</v>
      </c>
      <c r="G3472" s="15" t="str">
        <f>INDEX(Table12[[#This Row],[State]],MATCH(Orders!F3472,Table12[[#This Row],[Customer ID]],0))</f>
        <v>California</v>
      </c>
      <c r="H3472" s="13" t="s">
        <v>5796</v>
      </c>
      <c r="I3472" s="15">
        <v>7</v>
      </c>
      <c r="J3472" s="13" t="s">
        <v>70</v>
      </c>
      <c r="K3472" s="16">
        <v>113.46</v>
      </c>
      <c r="L3472" s="24" t="str">
        <f>IF(Orders!$K3472&lt;=50,"Low",IF(Orders!$K3472&gt;=200000,"High","Medium"))</f>
        <v>Medium</v>
      </c>
    </row>
    <row r="3473" spans="1:12" x14ac:dyDescent="0.35">
      <c r="A3473" s="12">
        <v>5540</v>
      </c>
      <c r="B3473" s="17" t="s">
        <v>6681</v>
      </c>
      <c r="C3473" s="18">
        <v>43973</v>
      </c>
      <c r="D3473" s="18">
        <v>43977</v>
      </c>
      <c r="E3473" s="17" t="s">
        <v>19</v>
      </c>
      <c r="F3473" s="17" t="s">
        <v>2144</v>
      </c>
      <c r="G3473" s="19" t="str">
        <f>INDEX(Table12[[#This Row],[State]],MATCH(Orders!F3473,Table12[[#This Row],[Customer ID]],0))</f>
        <v>Illinois</v>
      </c>
      <c r="H3473" s="17" t="s">
        <v>4347</v>
      </c>
      <c r="I3473" s="19">
        <v>2</v>
      </c>
      <c r="J3473" s="17" t="s">
        <v>31</v>
      </c>
      <c r="K3473" s="10">
        <v>219986</v>
      </c>
      <c r="L3473" s="25" t="str">
        <f>IF(Orders!$K3473&lt;=50,"Low",IF(Orders!$K3473&gt;=200000,"High","Medium"))</f>
        <v>High</v>
      </c>
    </row>
    <row r="3474" spans="1:12" x14ac:dyDescent="0.35">
      <c r="A3474" s="11">
        <v>5542</v>
      </c>
      <c r="B3474" s="13" t="s">
        <v>6681</v>
      </c>
      <c r="C3474" s="14">
        <v>43973</v>
      </c>
      <c r="D3474" s="14">
        <v>43977</v>
      </c>
      <c r="E3474" s="13" t="s">
        <v>19</v>
      </c>
      <c r="F3474" s="13" t="s">
        <v>2144</v>
      </c>
      <c r="G3474" s="15" t="str">
        <f>INDEX(Table12[[#This Row],[State]],MATCH(Orders!F3474,Table12[[#This Row],[Customer ID]],0))</f>
        <v>Illinois</v>
      </c>
      <c r="H3474" s="13" t="s">
        <v>2127</v>
      </c>
      <c r="I3474" s="15">
        <v>3</v>
      </c>
      <c r="J3474" s="13" t="s">
        <v>70</v>
      </c>
      <c r="K3474" s="16">
        <v>116344</v>
      </c>
      <c r="L3474" s="24" t="str">
        <f>IF(Orders!$K3474&lt;=50,"Low",IF(Orders!$K3474&gt;=200000,"High","Medium"))</f>
        <v>Medium</v>
      </c>
    </row>
    <row r="3475" spans="1:12" x14ac:dyDescent="0.35">
      <c r="A3475" s="12">
        <v>9248</v>
      </c>
      <c r="B3475" s="17" t="s">
        <v>6682</v>
      </c>
      <c r="C3475" s="18">
        <v>43973</v>
      </c>
      <c r="D3475" s="18">
        <v>43977</v>
      </c>
      <c r="E3475" s="17" t="s">
        <v>19</v>
      </c>
      <c r="F3475" s="17" t="s">
        <v>6683</v>
      </c>
      <c r="G3475" s="19" t="str">
        <f>INDEX(Table12[[#This Row],[State]],MATCH(Orders!F3475,Table12[[#This Row],[Customer ID]],0))</f>
        <v>California</v>
      </c>
      <c r="H3475" s="17" t="s">
        <v>2350</v>
      </c>
      <c r="I3475" s="19">
        <v>1</v>
      </c>
      <c r="J3475" s="17" t="s">
        <v>31</v>
      </c>
      <c r="K3475" s="10">
        <v>116.78</v>
      </c>
      <c r="L3475" s="25" t="str">
        <f>IF(Orders!$K3475&lt;=50,"Low",IF(Orders!$K3475&gt;=200000,"High","Medium"))</f>
        <v>Medium</v>
      </c>
    </row>
    <row r="3476" spans="1:12" x14ac:dyDescent="0.35">
      <c r="A3476" s="11">
        <v>5541</v>
      </c>
      <c r="B3476" s="13" t="s">
        <v>6681</v>
      </c>
      <c r="C3476" s="14">
        <v>43973</v>
      </c>
      <c r="D3476" s="14">
        <v>43977</v>
      </c>
      <c r="E3476" s="13" t="s">
        <v>19</v>
      </c>
      <c r="F3476" s="13" t="s">
        <v>2144</v>
      </c>
      <c r="G3476" s="15" t="str">
        <f>INDEX(Table12[[#This Row],[State]],MATCH(Orders!F3476,Table12[[#This Row],[Customer ID]],0))</f>
        <v>Illinois</v>
      </c>
      <c r="H3476" s="13" t="s">
        <v>559</v>
      </c>
      <c r="I3476" s="15">
        <v>2</v>
      </c>
      <c r="J3476" s="13" t="s">
        <v>31</v>
      </c>
      <c r="K3476" s="16">
        <v>96592</v>
      </c>
      <c r="L3476" s="24" t="str">
        <f>IF(Orders!$K3476&lt;=50,"Low",IF(Orders!$K3476&gt;=200000,"High","Medium"))</f>
        <v>Medium</v>
      </c>
    </row>
    <row r="3477" spans="1:12" x14ac:dyDescent="0.35">
      <c r="A3477" s="12">
        <v>9247</v>
      </c>
      <c r="B3477" s="17" t="s">
        <v>6682</v>
      </c>
      <c r="C3477" s="18">
        <v>43973</v>
      </c>
      <c r="D3477" s="18">
        <v>43977</v>
      </c>
      <c r="E3477" s="17" t="s">
        <v>19</v>
      </c>
      <c r="F3477" s="17" t="s">
        <v>6683</v>
      </c>
      <c r="G3477" s="19" t="str">
        <f>INDEX(Table12[[#This Row],[State]],MATCH(Orders!F3477,Table12[[#This Row],[Customer ID]],0))</f>
        <v>California</v>
      </c>
      <c r="H3477" s="17" t="s">
        <v>6520</v>
      </c>
      <c r="I3477" s="19">
        <v>3</v>
      </c>
      <c r="J3477" s="17" t="s">
        <v>31</v>
      </c>
      <c r="K3477" s="10">
        <v>102.84</v>
      </c>
      <c r="L3477" s="25" t="str">
        <f>IF(Orders!$K3477&lt;=50,"Low",IF(Orders!$K3477&gt;=200000,"High","Medium"))</f>
        <v>Medium</v>
      </c>
    </row>
    <row r="3478" spans="1:12" x14ac:dyDescent="0.35">
      <c r="A3478" s="11">
        <v>7245</v>
      </c>
      <c r="B3478" s="13" t="s">
        <v>6685</v>
      </c>
      <c r="C3478" s="14">
        <v>43973</v>
      </c>
      <c r="D3478" s="14">
        <v>43976</v>
      </c>
      <c r="E3478" s="13" t="s">
        <v>38</v>
      </c>
      <c r="F3478" s="13" t="s">
        <v>2344</v>
      </c>
      <c r="G3478" s="15" t="str">
        <f>INDEX(Table12[[#This Row],[State]],MATCH(Orders!F3478,Table12[[#This Row],[Customer ID]],0))</f>
        <v>California</v>
      </c>
      <c r="H3478" s="13" t="s">
        <v>4088</v>
      </c>
      <c r="I3478" s="15">
        <v>7</v>
      </c>
      <c r="J3478" s="13" t="s">
        <v>31</v>
      </c>
      <c r="K3478" s="16">
        <v>155.56</v>
      </c>
      <c r="L3478" s="24" t="str">
        <f>IF(Orders!$K3478&lt;=50,"Low",IF(Orders!$K3478&gt;=200000,"High","Medium"))</f>
        <v>Medium</v>
      </c>
    </row>
    <row r="3479" spans="1:12" x14ac:dyDescent="0.35">
      <c r="A3479" s="12">
        <v>4510</v>
      </c>
      <c r="B3479" s="17" t="s">
        <v>6686</v>
      </c>
      <c r="C3479" s="18">
        <v>43974</v>
      </c>
      <c r="D3479" s="18">
        <v>43980</v>
      </c>
      <c r="E3479" s="17" t="s">
        <v>19</v>
      </c>
      <c r="F3479" s="17" t="s">
        <v>132</v>
      </c>
      <c r="G3479" s="19" t="str">
        <f>INDEX(Table12[[#This Row],[State]],MATCH(Orders!F3479,Table12[[#This Row],[Customer ID]],0))</f>
        <v>California</v>
      </c>
      <c r="H3479" s="17" t="s">
        <v>5807</v>
      </c>
      <c r="I3479" s="19">
        <v>3</v>
      </c>
      <c r="J3479" s="17" t="s">
        <v>36</v>
      </c>
      <c r="K3479" s="10">
        <v>220288</v>
      </c>
      <c r="L3479" s="25" t="str">
        <f>IF(Orders!$K3479&lt;=50,"Low",IF(Orders!$K3479&gt;=200000,"High","Medium"))</f>
        <v>High</v>
      </c>
    </row>
    <row r="3480" spans="1:12" x14ac:dyDescent="0.35">
      <c r="A3480" s="11">
        <v>4872</v>
      </c>
      <c r="B3480" s="13" t="s">
        <v>6687</v>
      </c>
      <c r="C3480" s="14">
        <v>43974</v>
      </c>
      <c r="D3480" s="14">
        <v>43978</v>
      </c>
      <c r="E3480" s="13" t="s">
        <v>19</v>
      </c>
      <c r="F3480" s="13" t="s">
        <v>2227</v>
      </c>
      <c r="G3480" s="15" t="str">
        <f>INDEX(Table12[[#This Row],[State]],MATCH(Orders!F3480,Table12[[#This Row],[Customer ID]],0))</f>
        <v>Texas</v>
      </c>
      <c r="H3480" s="13" t="s">
        <v>6688</v>
      </c>
      <c r="I3480" s="15">
        <v>2</v>
      </c>
      <c r="J3480" s="13" t="s">
        <v>31</v>
      </c>
      <c r="K3480" s="16">
        <v>71824</v>
      </c>
      <c r="L3480" s="24" t="str">
        <f>IF(Orders!$K3480&lt;=50,"Low",IF(Orders!$K3480&gt;=200000,"High","Medium"))</f>
        <v>Medium</v>
      </c>
    </row>
    <row r="3481" spans="1:12" x14ac:dyDescent="0.35">
      <c r="A3481" s="12">
        <v>4875</v>
      </c>
      <c r="B3481" s="17" t="s">
        <v>6687</v>
      </c>
      <c r="C3481" s="18">
        <v>43974</v>
      </c>
      <c r="D3481" s="18">
        <v>43978</v>
      </c>
      <c r="E3481" s="17" t="s">
        <v>19</v>
      </c>
      <c r="F3481" s="17" t="s">
        <v>2227</v>
      </c>
      <c r="G3481" s="19" t="str">
        <f>INDEX(Table12[[#This Row],[State]],MATCH(Orders!F3481,Table12[[#This Row],[Customer ID]],0))</f>
        <v>Texas</v>
      </c>
      <c r="H3481" s="17" t="s">
        <v>6690</v>
      </c>
      <c r="I3481" s="19">
        <v>1</v>
      </c>
      <c r="J3481" s="17" t="s">
        <v>31</v>
      </c>
      <c r="K3481" s="10">
        <v>100188</v>
      </c>
      <c r="L3481" s="25" t="str">
        <f>IF(Orders!$K3481&lt;=50,"Low",IF(Orders!$K3481&gt;=200000,"High","Medium"))</f>
        <v>Medium</v>
      </c>
    </row>
    <row r="3482" spans="1:12" x14ac:dyDescent="0.35">
      <c r="A3482" s="11">
        <v>4873</v>
      </c>
      <c r="B3482" s="13" t="s">
        <v>6687</v>
      </c>
      <c r="C3482" s="14">
        <v>43974</v>
      </c>
      <c r="D3482" s="14">
        <v>43978</v>
      </c>
      <c r="E3482" s="13" t="s">
        <v>19</v>
      </c>
      <c r="F3482" s="13" t="s">
        <v>2227</v>
      </c>
      <c r="G3482" s="15" t="str">
        <f>INDEX(Table12[[#This Row],[State]],MATCH(Orders!F3482,Table12[[#This Row],[Customer ID]],0))</f>
        <v>Texas</v>
      </c>
      <c r="H3482" s="13" t="s">
        <v>5066</v>
      </c>
      <c r="I3482" s="15">
        <v>5</v>
      </c>
      <c r="J3482" s="13" t="s">
        <v>70</v>
      </c>
      <c r="K3482" s="16">
        <v>132.32</v>
      </c>
      <c r="L3482" s="24" t="str">
        <f>IF(Orders!$K3482&lt;=50,"Low",IF(Orders!$K3482&gt;=200000,"High","Medium"))</f>
        <v>Medium</v>
      </c>
    </row>
    <row r="3483" spans="1:12" x14ac:dyDescent="0.35">
      <c r="A3483" s="12">
        <v>4874</v>
      </c>
      <c r="B3483" s="17" t="s">
        <v>6687</v>
      </c>
      <c r="C3483" s="18">
        <v>43974</v>
      </c>
      <c r="D3483" s="18">
        <v>43978</v>
      </c>
      <c r="E3483" s="17" t="s">
        <v>19</v>
      </c>
      <c r="F3483" s="17" t="s">
        <v>2227</v>
      </c>
      <c r="G3483" s="19" t="str">
        <f>INDEX(Table12[[#This Row],[State]],MATCH(Orders!F3483,Table12[[#This Row],[Customer ID]],0))</f>
        <v>Texas</v>
      </c>
      <c r="H3483" s="17" t="s">
        <v>5272</v>
      </c>
      <c r="I3483" s="19">
        <v>3</v>
      </c>
      <c r="J3483" s="17" t="s">
        <v>31</v>
      </c>
      <c r="K3483" s="10">
        <v>161816</v>
      </c>
      <c r="L3483" s="25" t="str">
        <f>IF(Orders!$K3483&lt;=50,"Low",IF(Orders!$K3483&gt;=200000,"High","Medium"))</f>
        <v>Medium</v>
      </c>
    </row>
    <row r="3484" spans="1:12" x14ac:dyDescent="0.35">
      <c r="A3484" s="11">
        <v>8014</v>
      </c>
      <c r="B3484" s="13" t="s">
        <v>6691</v>
      </c>
      <c r="C3484" s="14">
        <v>43976</v>
      </c>
      <c r="D3484" s="14">
        <v>43976</v>
      </c>
      <c r="E3484" s="13" t="s">
        <v>208</v>
      </c>
      <c r="F3484" s="13" t="s">
        <v>1980</v>
      </c>
      <c r="G3484" s="15" t="str">
        <f>INDEX(Table12[[#This Row],[State]],MATCH(Orders!F3484,Table12[[#This Row],[Customer ID]],0))</f>
        <v>New York</v>
      </c>
      <c r="H3484" s="13" t="s">
        <v>2680</v>
      </c>
      <c r="I3484" s="15">
        <v>8</v>
      </c>
      <c r="J3484" s="13" t="s">
        <v>70</v>
      </c>
      <c r="K3484" s="16">
        <v>139</v>
      </c>
      <c r="L3484" s="24" t="str">
        <f>IF(Orders!$K3484&lt;=50,"Low",IF(Orders!$K3484&gt;=200000,"High","Medium"))</f>
        <v>Medium</v>
      </c>
    </row>
    <row r="3485" spans="1:12" x14ac:dyDescent="0.35">
      <c r="A3485" s="12">
        <v>8013</v>
      </c>
      <c r="B3485" s="17" t="s">
        <v>6691</v>
      </c>
      <c r="C3485" s="18">
        <v>43976</v>
      </c>
      <c r="D3485" s="18">
        <v>43976</v>
      </c>
      <c r="E3485" s="17" t="s">
        <v>208</v>
      </c>
      <c r="F3485" s="17" t="s">
        <v>1980</v>
      </c>
      <c r="G3485" s="19" t="str">
        <f>INDEX(Table12[[#This Row],[State]],MATCH(Orders!F3485,Table12[[#This Row],[Customer ID]],0))</f>
        <v>New York</v>
      </c>
      <c r="H3485" s="17" t="s">
        <v>587</v>
      </c>
      <c r="I3485" s="19">
        <v>5</v>
      </c>
      <c r="J3485" s="17" t="s">
        <v>70</v>
      </c>
      <c r="K3485" s="10">
        <v>697.92</v>
      </c>
      <c r="L3485" s="25" t="str">
        <f>IF(Orders!$K3485&lt;=50,"Low",IF(Orders!$K3485&gt;=200000,"High","Medium"))</f>
        <v>Medium</v>
      </c>
    </row>
    <row r="3486" spans="1:12" x14ac:dyDescent="0.35">
      <c r="A3486" s="11">
        <v>8015</v>
      </c>
      <c r="B3486" s="13" t="s">
        <v>6691</v>
      </c>
      <c r="C3486" s="14">
        <v>43976</v>
      </c>
      <c r="D3486" s="14">
        <v>43976</v>
      </c>
      <c r="E3486" s="13" t="s">
        <v>208</v>
      </c>
      <c r="F3486" s="13" t="s">
        <v>1980</v>
      </c>
      <c r="G3486" s="15" t="str">
        <f>INDEX(Table12[[#This Row],[State]],MATCH(Orders!F3486,Table12[[#This Row],[Customer ID]],0))</f>
        <v>New York</v>
      </c>
      <c r="H3486" s="13" t="s">
        <v>2136</v>
      </c>
      <c r="I3486" s="15">
        <v>1</v>
      </c>
      <c r="J3486" s="13" t="s">
        <v>70</v>
      </c>
      <c r="K3486" s="16">
        <v>103.29</v>
      </c>
      <c r="L3486" s="24" t="str">
        <f>IF(Orders!$K3486&lt;=50,"Low",IF(Orders!$K3486&gt;=200000,"High","Medium"))</f>
        <v>Medium</v>
      </c>
    </row>
    <row r="3487" spans="1:12" x14ac:dyDescent="0.35">
      <c r="A3487" s="12">
        <v>9128</v>
      </c>
      <c r="B3487" s="17" t="s">
        <v>6692</v>
      </c>
      <c r="C3487" s="18">
        <v>43976</v>
      </c>
      <c r="D3487" s="18">
        <v>43983</v>
      </c>
      <c r="E3487" s="17" t="s">
        <v>19</v>
      </c>
      <c r="F3487" s="17" t="s">
        <v>1398</v>
      </c>
      <c r="G3487" s="19" t="str">
        <f>INDEX(Table12[[#This Row],[State]],MATCH(Orders!F3487,Table12[[#This Row],[Customer ID]],0))</f>
        <v>Texas</v>
      </c>
      <c r="H3487" s="17" t="s">
        <v>6693</v>
      </c>
      <c r="I3487" s="19">
        <v>3</v>
      </c>
      <c r="J3487" s="17" t="s">
        <v>36</v>
      </c>
      <c r="K3487" s="10">
        <v>113136</v>
      </c>
      <c r="L3487" s="25" t="str">
        <f>IF(Orders!$K3487&lt;=50,"Low",IF(Orders!$K3487&gt;=200000,"High","Medium"))</f>
        <v>Medium</v>
      </c>
    </row>
    <row r="3488" spans="1:12" x14ac:dyDescent="0.35">
      <c r="A3488" s="11">
        <v>8016</v>
      </c>
      <c r="B3488" s="13" t="s">
        <v>6691</v>
      </c>
      <c r="C3488" s="14">
        <v>43976</v>
      </c>
      <c r="D3488" s="14">
        <v>43976</v>
      </c>
      <c r="E3488" s="13" t="s">
        <v>208</v>
      </c>
      <c r="F3488" s="13" t="s">
        <v>1980</v>
      </c>
      <c r="G3488" s="15" t="str">
        <f>INDEX(Table12[[#This Row],[State]],MATCH(Orders!F3488,Table12[[#This Row],[Customer ID]],0))</f>
        <v>New York</v>
      </c>
      <c r="H3488" s="13" t="s">
        <v>1856</v>
      </c>
      <c r="I3488" s="15">
        <v>3</v>
      </c>
      <c r="J3488" s="13" t="s">
        <v>36</v>
      </c>
      <c r="K3488" s="16">
        <v>142.84</v>
      </c>
      <c r="L3488" s="24" t="str">
        <f>IF(Orders!$K3488&lt;=50,"Low",IF(Orders!$K3488&gt;=200000,"High","Medium"))</f>
        <v>Medium</v>
      </c>
    </row>
    <row r="3489" spans="1:12" x14ac:dyDescent="0.35">
      <c r="A3489" s="12">
        <v>6671</v>
      </c>
      <c r="B3489" s="17" t="s">
        <v>6695</v>
      </c>
      <c r="C3489" s="18">
        <v>43976</v>
      </c>
      <c r="D3489" s="18">
        <v>43980</v>
      </c>
      <c r="E3489" s="17" t="s">
        <v>19</v>
      </c>
      <c r="F3489" s="17" t="s">
        <v>3598</v>
      </c>
      <c r="G3489" s="19" t="str">
        <f>INDEX(Table12[[#This Row],[State]],MATCH(Orders!F3489,Table12[[#This Row],[Customer ID]],0))</f>
        <v>Georgia</v>
      </c>
      <c r="H3489" s="17" t="s">
        <v>2153</v>
      </c>
      <c r="I3489" s="19">
        <v>2</v>
      </c>
      <c r="J3489" s="17" t="s">
        <v>70</v>
      </c>
      <c r="K3489" s="10">
        <v>145.84</v>
      </c>
      <c r="L3489" s="25" t="str">
        <f>IF(Orders!$K3489&lt;=50,"Low",IF(Orders!$K3489&gt;=200000,"High","Medium"))</f>
        <v>Medium</v>
      </c>
    </row>
    <row r="3490" spans="1:12" x14ac:dyDescent="0.35">
      <c r="A3490" s="11">
        <v>7000</v>
      </c>
      <c r="B3490" s="13" t="s">
        <v>6696</v>
      </c>
      <c r="C3490" s="14">
        <v>43977</v>
      </c>
      <c r="D3490" s="14">
        <v>43980</v>
      </c>
      <c r="E3490" s="13" t="s">
        <v>38</v>
      </c>
      <c r="F3490" s="13" t="s">
        <v>2325</v>
      </c>
      <c r="G3490" s="15" t="str">
        <f>INDEX(Table12[[#This Row],[State]],MATCH(Orders!F3490,Table12[[#This Row],[Customer ID]],0))</f>
        <v>Kentucky</v>
      </c>
      <c r="H3490" s="13" t="s">
        <v>6697</v>
      </c>
      <c r="I3490" s="15">
        <v>3</v>
      </c>
      <c r="J3490" s="13" t="s">
        <v>36</v>
      </c>
      <c r="K3490" s="16">
        <v>248.44</v>
      </c>
      <c r="L3490" s="24" t="str">
        <f>IF(Orders!$K3490&lt;=50,"Low",IF(Orders!$K3490&gt;=200000,"High","Medium"))</f>
        <v>Medium</v>
      </c>
    </row>
    <row r="3491" spans="1:12" x14ac:dyDescent="0.35">
      <c r="A3491" s="12">
        <v>9438</v>
      </c>
      <c r="B3491" s="17" t="s">
        <v>6699</v>
      </c>
      <c r="C3491" s="18">
        <v>43977</v>
      </c>
      <c r="D3491" s="18">
        <v>43982</v>
      </c>
      <c r="E3491" s="17" t="s">
        <v>19</v>
      </c>
      <c r="F3491" s="17" t="s">
        <v>5700</v>
      </c>
      <c r="G3491" s="19" t="str">
        <f>INDEX(Table12[[#This Row],[State]],MATCH(Orders!F3491,Table12[[#This Row],[Customer ID]],0))</f>
        <v>California</v>
      </c>
      <c r="H3491" s="17" t="s">
        <v>2938</v>
      </c>
      <c r="I3491" s="19">
        <v>2</v>
      </c>
      <c r="J3491" s="17" t="s">
        <v>31</v>
      </c>
      <c r="K3491" s="10">
        <v>77.959999999999994</v>
      </c>
      <c r="L3491" s="25" t="str">
        <f>IF(Orders!$K3491&lt;=50,"Low",IF(Orders!$K3491&gt;=200000,"High","Medium"))</f>
        <v>Medium</v>
      </c>
    </row>
    <row r="3492" spans="1:12" x14ac:dyDescent="0.35">
      <c r="A3492" s="11">
        <v>7001</v>
      </c>
      <c r="B3492" s="13" t="s">
        <v>6696</v>
      </c>
      <c r="C3492" s="14">
        <v>43977</v>
      </c>
      <c r="D3492" s="14">
        <v>43980</v>
      </c>
      <c r="E3492" s="13" t="s">
        <v>38</v>
      </c>
      <c r="F3492" s="13" t="s">
        <v>2325</v>
      </c>
      <c r="G3492" s="15" t="str">
        <f>INDEX(Table12[[#This Row],[State]],MATCH(Orders!F3492,Table12[[#This Row],[Customer ID]],0))</f>
        <v>Kentucky</v>
      </c>
      <c r="H3492" s="13" t="s">
        <v>3676</v>
      </c>
      <c r="I3492" s="15">
        <v>2</v>
      </c>
      <c r="J3492" s="13" t="s">
        <v>36</v>
      </c>
      <c r="K3492" s="16">
        <v>126.76</v>
      </c>
      <c r="L3492" s="24" t="str">
        <f>IF(Orders!$K3492&lt;=50,"Low",IF(Orders!$K3492&gt;=200000,"High","Medium"))</f>
        <v>Medium</v>
      </c>
    </row>
    <row r="3493" spans="1:12" x14ac:dyDescent="0.35">
      <c r="A3493" s="12">
        <v>9067</v>
      </c>
      <c r="B3493" s="17" t="s">
        <v>6700</v>
      </c>
      <c r="C3493" s="18">
        <v>43977</v>
      </c>
      <c r="D3493" s="18">
        <v>43981</v>
      </c>
      <c r="E3493" s="17" t="s">
        <v>19</v>
      </c>
      <c r="F3493" s="17" t="s">
        <v>1581</v>
      </c>
      <c r="G3493" s="19" t="str">
        <f>INDEX(Table12[[#This Row],[State]],MATCH(Orders!F3493,Table12[[#This Row],[Customer ID]],0))</f>
        <v>Virginia</v>
      </c>
      <c r="H3493" s="17" t="s">
        <v>2654</v>
      </c>
      <c r="I3493" s="19">
        <v>2</v>
      </c>
      <c r="J3493" s="17" t="s">
        <v>31</v>
      </c>
      <c r="K3493" s="10">
        <v>130.08000000000001</v>
      </c>
      <c r="L3493" s="25" t="str">
        <f>IF(Orders!$K3493&lt;=50,"Low",IF(Orders!$K3493&gt;=200000,"High","Medium"))</f>
        <v>Medium</v>
      </c>
    </row>
    <row r="3494" spans="1:12" x14ac:dyDescent="0.35">
      <c r="A3494" s="11">
        <v>5376</v>
      </c>
      <c r="B3494" s="13" t="s">
        <v>6702</v>
      </c>
      <c r="C3494" s="14">
        <v>43978</v>
      </c>
      <c r="D3494" s="14">
        <v>43982</v>
      </c>
      <c r="E3494" s="13" t="s">
        <v>19</v>
      </c>
      <c r="F3494" s="13" t="s">
        <v>2120</v>
      </c>
      <c r="G3494" s="15" t="str">
        <f>INDEX(Table12[[#This Row],[State]],MATCH(Orders!F3494,Table12[[#This Row],[Customer ID]],0))</f>
        <v>Washington</v>
      </c>
      <c r="H3494" s="13" t="s">
        <v>1942</v>
      </c>
      <c r="I3494" s="15">
        <v>6</v>
      </c>
      <c r="J3494" s="13" t="s">
        <v>36</v>
      </c>
      <c r="K3494" s="16">
        <v>125.16</v>
      </c>
      <c r="L3494" s="24" t="str">
        <f>IF(Orders!$K3494&lt;=50,"Low",IF(Orders!$K3494&gt;=200000,"High","Medium"))</f>
        <v>Medium</v>
      </c>
    </row>
    <row r="3495" spans="1:12" x14ac:dyDescent="0.35">
      <c r="A3495" s="12">
        <v>6438</v>
      </c>
      <c r="B3495" s="17" t="s">
        <v>6703</v>
      </c>
      <c r="C3495" s="18">
        <v>43978</v>
      </c>
      <c r="D3495" s="18">
        <v>43980</v>
      </c>
      <c r="E3495" s="17" t="s">
        <v>38</v>
      </c>
      <c r="F3495" s="17" t="s">
        <v>3258</v>
      </c>
      <c r="G3495" s="19" t="str">
        <f>INDEX(Table12[[#This Row],[State]],MATCH(Orders!F3495,Table12[[#This Row],[Customer ID]],0))</f>
        <v>Idaho</v>
      </c>
      <c r="H3495" s="17" t="s">
        <v>6651</v>
      </c>
      <c r="I3495" s="19">
        <v>3</v>
      </c>
      <c r="J3495" s="17" t="s">
        <v>31</v>
      </c>
      <c r="K3495" s="10">
        <v>342376</v>
      </c>
      <c r="L3495" s="25" t="str">
        <f>IF(Orders!$K3495&lt;=50,"Low",IF(Orders!$K3495&gt;=200000,"High","Medium"))</f>
        <v>High</v>
      </c>
    </row>
    <row r="3496" spans="1:12" x14ac:dyDescent="0.35">
      <c r="A3496" s="11">
        <v>6437</v>
      </c>
      <c r="B3496" s="13" t="s">
        <v>6703</v>
      </c>
      <c r="C3496" s="14">
        <v>43978</v>
      </c>
      <c r="D3496" s="14">
        <v>43980</v>
      </c>
      <c r="E3496" s="13" t="s">
        <v>38</v>
      </c>
      <c r="F3496" s="13" t="s">
        <v>3258</v>
      </c>
      <c r="G3496" s="15" t="str">
        <f>INDEX(Table12[[#This Row],[State]],MATCH(Orders!F3496,Table12[[#This Row],[Customer ID]],0))</f>
        <v>Idaho</v>
      </c>
      <c r="H3496" s="13" t="s">
        <v>6515</v>
      </c>
      <c r="I3496" s="15">
        <v>5</v>
      </c>
      <c r="J3496" s="13" t="s">
        <v>70</v>
      </c>
      <c r="K3496" s="16">
        <v>515.15</v>
      </c>
      <c r="L3496" s="24" t="str">
        <f>IF(Orders!$K3496&lt;=50,"Low",IF(Orders!$K3496&gt;=200000,"High","Medium"))</f>
        <v>Medium</v>
      </c>
    </row>
    <row r="3497" spans="1:12" x14ac:dyDescent="0.35">
      <c r="A3497" s="12">
        <v>9448</v>
      </c>
      <c r="B3497" s="17" t="s">
        <v>6704</v>
      </c>
      <c r="C3497" s="18">
        <v>43978</v>
      </c>
      <c r="D3497" s="18">
        <v>43985</v>
      </c>
      <c r="E3497" s="17" t="s">
        <v>19</v>
      </c>
      <c r="F3497" s="17" t="s">
        <v>1683</v>
      </c>
      <c r="G3497" s="19" t="str">
        <f>INDEX(Table12[[#This Row],[State]],MATCH(Orders!F3497,Table12[[#This Row],[Customer ID]],0))</f>
        <v>Oklahoma</v>
      </c>
      <c r="H3497" s="17" t="s">
        <v>4062</v>
      </c>
      <c r="I3497" s="19">
        <v>5</v>
      </c>
      <c r="J3497" s="17" t="s">
        <v>31</v>
      </c>
      <c r="K3497" s="10">
        <v>521.29999999999995</v>
      </c>
      <c r="L3497" s="25" t="str">
        <f>IF(Orders!$K3497&lt;=50,"Low",IF(Orders!$K3497&gt;=200000,"High","Medium"))</f>
        <v>Medium</v>
      </c>
    </row>
    <row r="3498" spans="1:12" x14ac:dyDescent="0.35">
      <c r="A3498" s="11">
        <v>3083</v>
      </c>
      <c r="B3498" s="13" t="s">
        <v>6705</v>
      </c>
      <c r="C3498" s="14">
        <v>43978</v>
      </c>
      <c r="D3498" s="14">
        <v>43984</v>
      </c>
      <c r="E3498" s="13" t="s">
        <v>19</v>
      </c>
      <c r="F3498" s="13" t="s">
        <v>106</v>
      </c>
      <c r="G3498" s="15" t="str">
        <f>INDEX(Table12[[#This Row],[State]],MATCH(Orders!F3498,Table12[[#This Row],[Customer ID]],0))</f>
        <v>Kentucky</v>
      </c>
      <c r="H3498" s="13" t="s">
        <v>5397</v>
      </c>
      <c r="I3498" s="15">
        <v>3</v>
      </c>
      <c r="J3498" s="13" t="s">
        <v>31</v>
      </c>
      <c r="K3498" s="16">
        <v>560.97</v>
      </c>
      <c r="L3498" s="24" t="str">
        <f>IF(Orders!$K3498&lt;=50,"Low",IF(Orders!$K3498&gt;=200000,"High","Medium"))</f>
        <v>Medium</v>
      </c>
    </row>
    <row r="3499" spans="1:12" x14ac:dyDescent="0.35">
      <c r="A3499" s="12">
        <v>9457</v>
      </c>
      <c r="B3499" s="17" t="s">
        <v>6706</v>
      </c>
      <c r="C3499" s="18">
        <v>43978</v>
      </c>
      <c r="D3499" s="18">
        <v>43985</v>
      </c>
      <c r="E3499" s="17" t="s">
        <v>19</v>
      </c>
      <c r="F3499" s="17" t="s">
        <v>4473</v>
      </c>
      <c r="G3499" s="19" t="str">
        <f>INDEX(Table12[[#This Row],[State]],MATCH(Orders!F3499,Table12[[#This Row],[Customer ID]],0))</f>
        <v>North Carolina</v>
      </c>
      <c r="H3499" s="17" t="s">
        <v>6707</v>
      </c>
      <c r="I3499" s="19">
        <v>3</v>
      </c>
      <c r="J3499" s="17" t="s">
        <v>70</v>
      </c>
      <c r="K3499" s="10">
        <v>103192</v>
      </c>
      <c r="L3499" s="25" t="str">
        <f>IF(Orders!$K3499&lt;=50,"Low",IF(Orders!$K3499&gt;=200000,"High","Medium"))</f>
        <v>Medium</v>
      </c>
    </row>
    <row r="3500" spans="1:12" x14ac:dyDescent="0.35">
      <c r="A3500" s="11">
        <v>9458</v>
      </c>
      <c r="B3500" s="13" t="s">
        <v>6706</v>
      </c>
      <c r="C3500" s="14">
        <v>43978</v>
      </c>
      <c r="D3500" s="14">
        <v>43985</v>
      </c>
      <c r="E3500" s="13" t="s">
        <v>19</v>
      </c>
      <c r="F3500" s="13" t="s">
        <v>4473</v>
      </c>
      <c r="G3500" s="15" t="str">
        <f>INDEX(Table12[[#This Row],[State]],MATCH(Orders!F3500,Table12[[#This Row],[Customer ID]],0))</f>
        <v>North Carolina</v>
      </c>
      <c r="H3500" s="13" t="s">
        <v>3006</v>
      </c>
      <c r="I3500" s="15">
        <v>5</v>
      </c>
      <c r="J3500" s="13" t="s">
        <v>36</v>
      </c>
      <c r="K3500" s="16">
        <v>115.06</v>
      </c>
      <c r="L3500" s="24" t="str">
        <f>IF(Orders!$K3500&lt;=50,"Low",IF(Orders!$K3500&gt;=200000,"High","Medium"))</f>
        <v>Medium</v>
      </c>
    </row>
    <row r="3501" spans="1:12" x14ac:dyDescent="0.35">
      <c r="A3501" s="12">
        <v>5377</v>
      </c>
      <c r="B3501" s="17" t="s">
        <v>6702</v>
      </c>
      <c r="C3501" s="18">
        <v>43978</v>
      </c>
      <c r="D3501" s="18">
        <v>43982</v>
      </c>
      <c r="E3501" s="17" t="s">
        <v>19</v>
      </c>
      <c r="F3501" s="17" t="s">
        <v>2120</v>
      </c>
      <c r="G3501" s="19" t="str">
        <f>INDEX(Table12[[#This Row],[State]],MATCH(Orders!F3501,Table12[[#This Row],[Customer ID]],0))</f>
        <v>Washington</v>
      </c>
      <c r="H3501" s="17" t="s">
        <v>6709</v>
      </c>
      <c r="I3501" s="19">
        <v>3</v>
      </c>
      <c r="J3501" s="17" t="s">
        <v>70</v>
      </c>
      <c r="K3501" s="10">
        <v>136.44</v>
      </c>
      <c r="L3501" s="25" t="str">
        <f>IF(Orders!$K3501&lt;=50,"Low",IF(Orders!$K3501&gt;=200000,"High","Medium"))</f>
        <v>Medium</v>
      </c>
    </row>
    <row r="3502" spans="1:12" x14ac:dyDescent="0.35">
      <c r="A3502" s="11">
        <v>6436</v>
      </c>
      <c r="B3502" s="13" t="s">
        <v>6703</v>
      </c>
      <c r="C3502" s="14">
        <v>43978</v>
      </c>
      <c r="D3502" s="14">
        <v>43980</v>
      </c>
      <c r="E3502" s="13" t="s">
        <v>38</v>
      </c>
      <c r="F3502" s="13" t="s">
        <v>3258</v>
      </c>
      <c r="G3502" s="15" t="str">
        <f>INDEX(Table12[[#This Row],[State]],MATCH(Orders!F3502,Table12[[#This Row],[Customer ID]],0))</f>
        <v>Idaho</v>
      </c>
      <c r="H3502" s="13" t="s">
        <v>4261</v>
      </c>
      <c r="I3502" s="15">
        <v>4</v>
      </c>
      <c r="J3502" s="13" t="s">
        <v>31</v>
      </c>
      <c r="K3502" s="16">
        <v>138</v>
      </c>
      <c r="L3502" s="24" t="str">
        <f>IF(Orders!$K3502&lt;=50,"Low",IF(Orders!$K3502&gt;=200000,"High","Medium"))</f>
        <v>Medium</v>
      </c>
    </row>
    <row r="3503" spans="1:12" x14ac:dyDescent="0.35">
      <c r="A3503" s="12">
        <v>3943</v>
      </c>
      <c r="B3503" s="17" t="s">
        <v>6710</v>
      </c>
      <c r="C3503" s="18">
        <v>43978</v>
      </c>
      <c r="D3503" s="18">
        <v>43980</v>
      </c>
      <c r="E3503" s="17" t="s">
        <v>94</v>
      </c>
      <c r="F3503" s="17" t="s">
        <v>232</v>
      </c>
      <c r="G3503" s="19" t="str">
        <f>INDEX(Table12[[#This Row],[State]],MATCH(Orders!F3503,Table12[[#This Row],[Customer ID]],0))</f>
        <v>Tennessee</v>
      </c>
      <c r="H3503" s="17" t="s">
        <v>175</v>
      </c>
      <c r="I3503" s="19">
        <v>5</v>
      </c>
      <c r="J3503" s="17" t="s">
        <v>36</v>
      </c>
      <c r="K3503" s="10">
        <v>146.91999999999999</v>
      </c>
      <c r="L3503" s="25" t="str">
        <f>IF(Orders!$K3503&lt;=50,"Low",IF(Orders!$K3503&gt;=200000,"High","Medium"))</f>
        <v>Medium</v>
      </c>
    </row>
    <row r="3504" spans="1:12" x14ac:dyDescent="0.35">
      <c r="A3504" s="11">
        <v>3082</v>
      </c>
      <c r="B3504" s="13" t="s">
        <v>6705</v>
      </c>
      <c r="C3504" s="14">
        <v>43978</v>
      </c>
      <c r="D3504" s="14">
        <v>43984</v>
      </c>
      <c r="E3504" s="13" t="s">
        <v>19</v>
      </c>
      <c r="F3504" s="13" t="s">
        <v>106</v>
      </c>
      <c r="G3504" s="15" t="str">
        <f>INDEX(Table12[[#This Row],[State]],MATCH(Orders!F3504,Table12[[#This Row],[Customer ID]],0))</f>
        <v>Kentucky</v>
      </c>
      <c r="H3504" s="13" t="s">
        <v>2909</v>
      </c>
      <c r="I3504" s="15">
        <v>2</v>
      </c>
      <c r="J3504" s="13" t="s">
        <v>36</v>
      </c>
      <c r="K3504" s="16">
        <v>165.34</v>
      </c>
      <c r="L3504" s="24" t="str">
        <f>IF(Orders!$K3504&lt;=50,"Low",IF(Orders!$K3504&gt;=200000,"High","Medium"))</f>
        <v>Medium</v>
      </c>
    </row>
    <row r="3505" spans="1:12" x14ac:dyDescent="0.35">
      <c r="A3505" s="12">
        <v>8457</v>
      </c>
      <c r="B3505" s="17" t="s">
        <v>6711</v>
      </c>
      <c r="C3505" s="18">
        <v>43979</v>
      </c>
      <c r="D3505" s="18">
        <v>43984</v>
      </c>
      <c r="E3505" s="17" t="s">
        <v>94</v>
      </c>
      <c r="F3505" s="17" t="s">
        <v>2077</v>
      </c>
      <c r="G3505" s="19" t="str">
        <f>INDEX(Table12[[#This Row],[State]],MATCH(Orders!F3505,Table12[[#This Row],[Customer ID]],0))</f>
        <v>Illinois</v>
      </c>
      <c r="H3505" s="17" t="s">
        <v>2808</v>
      </c>
      <c r="I3505" s="19">
        <v>3</v>
      </c>
      <c r="J3505" s="17" t="s">
        <v>70</v>
      </c>
      <c r="K3505" s="10">
        <v>117869</v>
      </c>
      <c r="L3505" s="25" t="str">
        <f>IF(Orders!$K3505&lt;=50,"Low",IF(Orders!$K3505&gt;=200000,"High","Medium"))</f>
        <v>Medium</v>
      </c>
    </row>
    <row r="3506" spans="1:12" x14ac:dyDescent="0.35">
      <c r="A3506" s="11">
        <v>9133</v>
      </c>
      <c r="B3506" s="13" t="s">
        <v>6712</v>
      </c>
      <c r="C3506" s="14">
        <v>43979</v>
      </c>
      <c r="D3506" s="14">
        <v>43983</v>
      </c>
      <c r="E3506" s="13" t="s">
        <v>19</v>
      </c>
      <c r="F3506" s="13" t="s">
        <v>6713</v>
      </c>
      <c r="G3506" s="15" t="str">
        <f>INDEX(Table12[[#This Row],[State]],MATCH(Orders!F3506,Table12[[#This Row],[Customer ID]],0))</f>
        <v>Maryland</v>
      </c>
      <c r="H3506" s="13" t="s">
        <v>5488</v>
      </c>
      <c r="I3506" s="15">
        <v>3</v>
      </c>
      <c r="J3506" s="13" t="s">
        <v>70</v>
      </c>
      <c r="K3506" s="16">
        <v>137.13</v>
      </c>
      <c r="L3506" s="24" t="str">
        <f>IF(Orders!$K3506&lt;=50,"Low",IF(Orders!$K3506&gt;=200000,"High","Medium"))</f>
        <v>Medium</v>
      </c>
    </row>
    <row r="3507" spans="1:12" x14ac:dyDescent="0.35">
      <c r="A3507" s="12">
        <v>9296</v>
      </c>
      <c r="B3507" s="17" t="s">
        <v>6716</v>
      </c>
      <c r="C3507" s="18">
        <v>43979</v>
      </c>
      <c r="D3507" s="18">
        <v>43983</v>
      </c>
      <c r="E3507" s="17" t="s">
        <v>19</v>
      </c>
      <c r="F3507" s="17" t="s">
        <v>3089</v>
      </c>
      <c r="G3507" s="19" t="str">
        <f>INDEX(Table12[[#This Row],[State]],MATCH(Orders!F3507,Table12[[#This Row],[Customer ID]],0))</f>
        <v>Ohio</v>
      </c>
      <c r="H3507" s="17" t="s">
        <v>27</v>
      </c>
      <c r="I3507" s="19">
        <v>4</v>
      </c>
      <c r="J3507" s="17" t="s">
        <v>31</v>
      </c>
      <c r="K3507" s="10">
        <v>156.96</v>
      </c>
      <c r="L3507" s="25" t="str">
        <f>IF(Orders!$K3507&lt;=50,"Low",IF(Orders!$K3507&gt;=200000,"High","Medium"))</f>
        <v>Medium</v>
      </c>
    </row>
    <row r="3508" spans="1:12" x14ac:dyDescent="0.35">
      <c r="A3508" s="11">
        <v>8786</v>
      </c>
      <c r="B3508" s="13" t="s">
        <v>6717</v>
      </c>
      <c r="C3508" s="14">
        <v>43979</v>
      </c>
      <c r="D3508" s="14">
        <v>43984</v>
      </c>
      <c r="E3508" s="13" t="s">
        <v>19</v>
      </c>
      <c r="F3508" s="13" t="s">
        <v>4250</v>
      </c>
      <c r="G3508" s="15" t="str">
        <f>INDEX(Table12[[#This Row],[State]],MATCH(Orders!F3508,Table12[[#This Row],[Customer ID]],0))</f>
        <v>Arizona</v>
      </c>
      <c r="H3508" s="13" t="s">
        <v>2796</v>
      </c>
      <c r="I3508" s="15">
        <v>5</v>
      </c>
      <c r="J3508" s="13" t="s">
        <v>36</v>
      </c>
      <c r="K3508" s="16">
        <v>219.96</v>
      </c>
      <c r="L3508" s="24" t="str">
        <f>IF(Orders!$K3508&lt;=50,"Low",IF(Orders!$K3508&gt;=200000,"High","Medium"))</f>
        <v>Medium</v>
      </c>
    </row>
    <row r="3509" spans="1:12" x14ac:dyDescent="0.35">
      <c r="A3509" s="12">
        <v>6242</v>
      </c>
      <c r="B3509" s="17" t="s">
        <v>6718</v>
      </c>
      <c r="C3509" s="18">
        <v>43979</v>
      </c>
      <c r="D3509" s="18">
        <v>43982</v>
      </c>
      <c r="E3509" s="17" t="s">
        <v>94</v>
      </c>
      <c r="F3509" s="17" t="s">
        <v>6719</v>
      </c>
      <c r="G3509" s="19" t="str">
        <f>INDEX(Table12[[#This Row],[State]],MATCH(Orders!F3509,Table12[[#This Row],[Customer ID]],0))</f>
        <v>New Hampshire</v>
      </c>
      <c r="H3509" s="17" t="s">
        <v>3170</v>
      </c>
      <c r="I3509" s="19">
        <v>8</v>
      </c>
      <c r="J3509" s="17" t="s">
        <v>31</v>
      </c>
      <c r="K3509" s="10">
        <v>270.44</v>
      </c>
      <c r="L3509" s="25" t="str">
        <f>IF(Orders!$K3509&lt;=50,"Low",IF(Orders!$K3509&gt;=200000,"High","Medium"))</f>
        <v>Medium</v>
      </c>
    </row>
    <row r="3510" spans="1:12" x14ac:dyDescent="0.35">
      <c r="A3510" s="11">
        <v>8788</v>
      </c>
      <c r="B3510" s="13" t="s">
        <v>6717</v>
      </c>
      <c r="C3510" s="14">
        <v>43979</v>
      </c>
      <c r="D3510" s="14">
        <v>43984</v>
      </c>
      <c r="E3510" s="13" t="s">
        <v>19</v>
      </c>
      <c r="F3510" s="13" t="s">
        <v>4250</v>
      </c>
      <c r="G3510" s="15" t="str">
        <f>INDEX(Table12[[#This Row],[State]],MATCH(Orders!F3510,Table12[[#This Row],[Customer ID]],0))</f>
        <v>Arizona</v>
      </c>
      <c r="H3510" s="13" t="s">
        <v>205</v>
      </c>
      <c r="I3510" s="15">
        <v>4</v>
      </c>
      <c r="J3510" s="13" t="s">
        <v>31</v>
      </c>
      <c r="K3510" s="16">
        <v>291968</v>
      </c>
      <c r="L3510" s="24" t="str">
        <f>IF(Orders!$K3510&lt;=50,"Low",IF(Orders!$K3510&gt;=200000,"High","Medium"))</f>
        <v>High</v>
      </c>
    </row>
    <row r="3511" spans="1:12" x14ac:dyDescent="0.35">
      <c r="A3511" s="12">
        <v>86</v>
      </c>
      <c r="B3511" s="17" t="s">
        <v>6721</v>
      </c>
      <c r="C3511" s="18">
        <v>43979</v>
      </c>
      <c r="D3511" s="18">
        <v>43981</v>
      </c>
      <c r="E3511" s="17" t="s">
        <v>94</v>
      </c>
      <c r="F3511" s="17" t="s">
        <v>4130</v>
      </c>
      <c r="G3511" s="19" t="str">
        <f>INDEX(Table12[[#This Row],[State]],MATCH(Orders!F3511,Table12[[#This Row],[Customer ID]],0))</f>
        <v>South Carolina</v>
      </c>
      <c r="H3511" s="17" t="s">
        <v>1073</v>
      </c>
      <c r="I3511" s="19">
        <v>2</v>
      </c>
      <c r="J3511" s="17" t="s">
        <v>31</v>
      </c>
      <c r="K3511" s="10">
        <v>323.95999999999998</v>
      </c>
      <c r="L3511" s="25" t="str">
        <f>IF(Orders!$K3511&lt;=50,"Low",IF(Orders!$K3511&gt;=200000,"High","Medium"))</f>
        <v>Medium</v>
      </c>
    </row>
    <row r="3512" spans="1:12" x14ac:dyDescent="0.35">
      <c r="A3512" s="11">
        <v>9295</v>
      </c>
      <c r="B3512" s="13" t="s">
        <v>6716</v>
      </c>
      <c r="C3512" s="14">
        <v>43979</v>
      </c>
      <c r="D3512" s="14">
        <v>43983</v>
      </c>
      <c r="E3512" s="13" t="s">
        <v>19</v>
      </c>
      <c r="F3512" s="13" t="s">
        <v>3089</v>
      </c>
      <c r="G3512" s="15" t="str">
        <f>INDEX(Table12[[#This Row],[State]],MATCH(Orders!F3512,Table12[[#This Row],[Customer ID]],0))</f>
        <v>Ohio</v>
      </c>
      <c r="H3512" s="13" t="s">
        <v>5339</v>
      </c>
      <c r="I3512" s="15">
        <v>3</v>
      </c>
      <c r="J3512" s="13" t="s">
        <v>36</v>
      </c>
      <c r="K3512" s="16">
        <v>101872</v>
      </c>
      <c r="L3512" s="24" t="str">
        <f>IF(Orders!$K3512&lt;=50,"Low",IF(Orders!$K3512&gt;=200000,"High","Medium"))</f>
        <v>Medium</v>
      </c>
    </row>
    <row r="3513" spans="1:12" x14ac:dyDescent="0.35">
      <c r="A3513" s="12">
        <v>8458</v>
      </c>
      <c r="B3513" s="17" t="s">
        <v>6711</v>
      </c>
      <c r="C3513" s="18">
        <v>43979</v>
      </c>
      <c r="D3513" s="18">
        <v>43984</v>
      </c>
      <c r="E3513" s="17" t="s">
        <v>94</v>
      </c>
      <c r="F3513" s="17" t="s">
        <v>2077</v>
      </c>
      <c r="G3513" s="19" t="str">
        <f>INDEX(Table12[[#This Row],[State]],MATCH(Orders!F3513,Table12[[#This Row],[Customer ID]],0))</f>
        <v>Illinois</v>
      </c>
      <c r="H3513" s="17" t="s">
        <v>71</v>
      </c>
      <c r="I3513" s="19">
        <v>3</v>
      </c>
      <c r="J3513" s="17" t="s">
        <v>70</v>
      </c>
      <c r="K3513" s="10">
        <v>94564</v>
      </c>
      <c r="L3513" s="25" t="str">
        <f>IF(Orders!$K3513&lt;=50,"Low",IF(Orders!$K3513&gt;=200000,"High","Medium"))</f>
        <v>Medium</v>
      </c>
    </row>
    <row r="3514" spans="1:12" x14ac:dyDescent="0.35">
      <c r="A3514" s="11">
        <v>8787</v>
      </c>
      <c r="B3514" s="13" t="s">
        <v>6717</v>
      </c>
      <c r="C3514" s="14">
        <v>43979</v>
      </c>
      <c r="D3514" s="14">
        <v>43984</v>
      </c>
      <c r="E3514" s="13" t="s">
        <v>19</v>
      </c>
      <c r="F3514" s="13" t="s">
        <v>4250</v>
      </c>
      <c r="G3514" s="15" t="str">
        <f>INDEX(Table12[[#This Row],[State]],MATCH(Orders!F3514,Table12[[#This Row],[Customer ID]],0))</f>
        <v>Arizona</v>
      </c>
      <c r="H3514" s="13" t="s">
        <v>2498</v>
      </c>
      <c r="I3514" s="15">
        <v>3</v>
      </c>
      <c r="J3514" s="13" t="s">
        <v>31</v>
      </c>
      <c r="K3514" s="16">
        <v>130552</v>
      </c>
      <c r="L3514" s="24" t="str">
        <f>IF(Orders!$K3514&lt;=50,"Low",IF(Orders!$K3514&gt;=200000,"High","Medium"))</f>
        <v>Medium</v>
      </c>
    </row>
    <row r="3515" spans="1:12" x14ac:dyDescent="0.35">
      <c r="A3515" s="12">
        <v>9132</v>
      </c>
      <c r="B3515" s="17" t="s">
        <v>6712</v>
      </c>
      <c r="C3515" s="18">
        <v>43979</v>
      </c>
      <c r="D3515" s="18">
        <v>43983</v>
      </c>
      <c r="E3515" s="17" t="s">
        <v>19</v>
      </c>
      <c r="F3515" s="17" t="s">
        <v>6713</v>
      </c>
      <c r="G3515" s="19" t="str">
        <f>INDEX(Table12[[#This Row],[State]],MATCH(Orders!F3515,Table12[[#This Row],[Customer ID]],0))</f>
        <v>Maryland</v>
      </c>
      <c r="H3515" s="17" t="s">
        <v>6402</v>
      </c>
      <c r="I3515" s="19">
        <v>2</v>
      </c>
      <c r="J3515" s="17" t="s">
        <v>31</v>
      </c>
      <c r="K3515" s="10">
        <v>123.46</v>
      </c>
      <c r="L3515" s="25" t="str">
        <f>IF(Orders!$K3515&lt;=50,"Low",IF(Orders!$K3515&gt;=200000,"High","Medium"))</f>
        <v>Medium</v>
      </c>
    </row>
    <row r="3516" spans="1:12" x14ac:dyDescent="0.35">
      <c r="A3516" s="11">
        <v>2434</v>
      </c>
      <c r="B3516" s="13" t="s">
        <v>6723</v>
      </c>
      <c r="C3516" s="14">
        <v>43979</v>
      </c>
      <c r="D3516" s="14">
        <v>43983</v>
      </c>
      <c r="E3516" s="13" t="s">
        <v>19</v>
      </c>
      <c r="F3516" s="13" t="s">
        <v>4449</v>
      </c>
      <c r="G3516" s="15" t="str">
        <f>INDEX(Table12[[#This Row],[State]],MATCH(Orders!F3516,Table12[[#This Row],[Customer ID]],0))</f>
        <v>Texas</v>
      </c>
      <c r="H3516" s="13" t="s">
        <v>6274</v>
      </c>
      <c r="I3516" s="15">
        <v>4</v>
      </c>
      <c r="J3516" s="13" t="s">
        <v>31</v>
      </c>
      <c r="K3516" s="16">
        <v>128368</v>
      </c>
      <c r="L3516" s="24" t="str">
        <f>IF(Orders!$K3516&lt;=50,"Low",IF(Orders!$K3516&gt;=200000,"High","Medium"))</f>
        <v>Medium</v>
      </c>
    </row>
    <row r="3517" spans="1:12" x14ac:dyDescent="0.35">
      <c r="A3517" s="12">
        <v>6250</v>
      </c>
      <c r="B3517" s="17" t="s">
        <v>6724</v>
      </c>
      <c r="C3517" s="18">
        <v>43980</v>
      </c>
      <c r="D3517" s="18">
        <v>43986</v>
      </c>
      <c r="E3517" s="17" t="s">
        <v>19</v>
      </c>
      <c r="F3517" s="17" t="s">
        <v>4386</v>
      </c>
      <c r="G3517" s="19" t="str">
        <f>INDEX(Table12[[#This Row],[State]],MATCH(Orders!F3517,Table12[[#This Row],[Customer ID]],0))</f>
        <v>Indiana</v>
      </c>
      <c r="H3517" s="17" t="s">
        <v>4345</v>
      </c>
      <c r="I3517" s="19">
        <v>2</v>
      </c>
      <c r="J3517" s="17" t="s">
        <v>36</v>
      </c>
      <c r="K3517" s="10">
        <v>480.16</v>
      </c>
      <c r="L3517" s="25" t="str">
        <f>IF(Orders!$K3517&lt;=50,"Low",IF(Orders!$K3517&gt;=200000,"High","Medium"))</f>
        <v>Medium</v>
      </c>
    </row>
    <row r="3518" spans="1:12" x14ac:dyDescent="0.35">
      <c r="A3518" s="11">
        <v>3404</v>
      </c>
      <c r="B3518" s="13" t="s">
        <v>6725</v>
      </c>
      <c r="C3518" s="14">
        <v>43980</v>
      </c>
      <c r="D3518" s="14">
        <v>43987</v>
      </c>
      <c r="E3518" s="13" t="s">
        <v>19</v>
      </c>
      <c r="F3518" s="13" t="s">
        <v>1031</v>
      </c>
      <c r="G3518" s="15" t="str">
        <f>INDEX(Table12[[#This Row],[State]],MATCH(Orders!F3518,Table12[[#This Row],[Customer ID]],0))</f>
        <v>Texas</v>
      </c>
      <c r="H3518" s="13" t="s">
        <v>2810</v>
      </c>
      <c r="I3518" s="15">
        <v>4</v>
      </c>
      <c r="J3518" s="13" t="s">
        <v>70</v>
      </c>
      <c r="K3518" s="16">
        <v>2112424</v>
      </c>
      <c r="L3518" s="24" t="str">
        <f>IF(Orders!$K3518&lt;=50,"Low",IF(Orders!$K3518&gt;=200000,"High","Medium"))</f>
        <v>High</v>
      </c>
    </row>
    <row r="3519" spans="1:12" x14ac:dyDescent="0.35">
      <c r="A3519" s="12">
        <v>6249</v>
      </c>
      <c r="B3519" s="17" t="s">
        <v>6724</v>
      </c>
      <c r="C3519" s="18">
        <v>43980</v>
      </c>
      <c r="D3519" s="18">
        <v>43986</v>
      </c>
      <c r="E3519" s="17" t="s">
        <v>19</v>
      </c>
      <c r="F3519" s="17" t="s">
        <v>4386</v>
      </c>
      <c r="G3519" s="19" t="str">
        <f>INDEX(Table12[[#This Row],[State]],MATCH(Orders!F3519,Table12[[#This Row],[Customer ID]],0))</f>
        <v>Indiana</v>
      </c>
      <c r="H3519" s="17" t="s">
        <v>6726</v>
      </c>
      <c r="I3519" s="19">
        <v>3</v>
      </c>
      <c r="J3519" s="17" t="s">
        <v>70</v>
      </c>
      <c r="K3519" s="10">
        <v>113.24</v>
      </c>
      <c r="L3519" s="25" t="str">
        <f>IF(Orders!$K3519&lt;=50,"Low",IF(Orders!$K3519&gt;=200000,"High","Medium"))</f>
        <v>Medium</v>
      </c>
    </row>
    <row r="3520" spans="1:12" x14ac:dyDescent="0.35">
      <c r="A3520" s="11">
        <v>6251</v>
      </c>
      <c r="B3520" s="13" t="s">
        <v>6724</v>
      </c>
      <c r="C3520" s="14">
        <v>43980</v>
      </c>
      <c r="D3520" s="14">
        <v>43986</v>
      </c>
      <c r="E3520" s="13" t="s">
        <v>19</v>
      </c>
      <c r="F3520" s="13" t="s">
        <v>4386</v>
      </c>
      <c r="G3520" s="15" t="str">
        <f>INDEX(Table12[[#This Row],[State]],MATCH(Orders!F3520,Table12[[#This Row],[Customer ID]],0))</f>
        <v>Indiana</v>
      </c>
      <c r="H3520" s="13" t="s">
        <v>6727</v>
      </c>
      <c r="I3520" s="15">
        <v>1</v>
      </c>
      <c r="J3520" s="13" t="s">
        <v>31</v>
      </c>
      <c r="K3520" s="16">
        <v>120.98</v>
      </c>
      <c r="L3520" s="24" t="str">
        <f>IF(Orders!$K3520&lt;=50,"Low",IF(Orders!$K3520&gt;=200000,"High","Medium"))</f>
        <v>Medium</v>
      </c>
    </row>
    <row r="3521" spans="1:12" x14ac:dyDescent="0.35">
      <c r="A3521" s="12">
        <v>3717</v>
      </c>
      <c r="B3521" s="17" t="s">
        <v>6729</v>
      </c>
      <c r="C3521" s="18">
        <v>43980</v>
      </c>
      <c r="D3521" s="18">
        <v>43984</v>
      </c>
      <c r="E3521" s="17" t="s">
        <v>19</v>
      </c>
      <c r="F3521" s="17" t="s">
        <v>6399</v>
      </c>
      <c r="G3521" s="19" t="str">
        <f>INDEX(Table12[[#This Row],[State]],MATCH(Orders!F3521,Table12[[#This Row],[Customer ID]],0))</f>
        <v>Nebraska</v>
      </c>
      <c r="H3521" s="17" t="s">
        <v>6730</v>
      </c>
      <c r="I3521" s="19">
        <v>5</v>
      </c>
      <c r="J3521" s="17" t="s">
        <v>70</v>
      </c>
      <c r="K3521" s="10">
        <v>122.55</v>
      </c>
      <c r="L3521" s="25" t="str">
        <f>IF(Orders!$K3521&lt;=50,"Low",IF(Orders!$K3521&gt;=200000,"High","Medium"))</f>
        <v>Medium</v>
      </c>
    </row>
    <row r="3522" spans="1:12" x14ac:dyDescent="0.35">
      <c r="A3522" s="11">
        <v>371</v>
      </c>
      <c r="B3522" s="13" t="s">
        <v>6732</v>
      </c>
      <c r="C3522" s="14">
        <v>43980</v>
      </c>
      <c r="D3522" s="14">
        <v>43986</v>
      </c>
      <c r="E3522" s="13" t="s">
        <v>19</v>
      </c>
      <c r="F3522" s="13" t="s">
        <v>2941</v>
      </c>
      <c r="G3522" s="15" t="str">
        <f>INDEX(Table12[[#This Row],[State]],MATCH(Orders!F3522,Table12[[#This Row],[Customer ID]],0))</f>
        <v>Texas</v>
      </c>
      <c r="H3522" s="13" t="s">
        <v>3902</v>
      </c>
      <c r="I3522" s="15">
        <v>5</v>
      </c>
      <c r="J3522" s="13" t="s">
        <v>70</v>
      </c>
      <c r="K3522" s="16">
        <v>125.92</v>
      </c>
      <c r="L3522" s="24" t="str">
        <f>IF(Orders!$K3522&lt;=50,"Low",IF(Orders!$K3522&gt;=200000,"High","Medium"))</f>
        <v>Medium</v>
      </c>
    </row>
    <row r="3523" spans="1:12" x14ac:dyDescent="0.35">
      <c r="A3523" s="12">
        <v>6248</v>
      </c>
      <c r="B3523" s="17" t="s">
        <v>6724</v>
      </c>
      <c r="C3523" s="18">
        <v>43980</v>
      </c>
      <c r="D3523" s="18">
        <v>43986</v>
      </c>
      <c r="E3523" s="17" t="s">
        <v>19</v>
      </c>
      <c r="F3523" s="17" t="s">
        <v>4386</v>
      </c>
      <c r="G3523" s="19" t="str">
        <f>INDEX(Table12[[#This Row],[State]],MATCH(Orders!F3523,Table12[[#This Row],[Customer ID]],0))</f>
        <v>Indiana</v>
      </c>
      <c r="H3523" s="17" t="s">
        <v>866</v>
      </c>
      <c r="I3523" s="19">
        <v>1</v>
      </c>
      <c r="J3523" s="17" t="s">
        <v>70</v>
      </c>
      <c r="K3523" s="10">
        <v>130.41</v>
      </c>
      <c r="L3523" s="25" t="str">
        <f>IF(Orders!$K3523&lt;=50,"Low",IF(Orders!$K3523&gt;=200000,"High","Medium"))</f>
        <v>Medium</v>
      </c>
    </row>
    <row r="3524" spans="1:12" x14ac:dyDescent="0.35">
      <c r="A3524" s="11">
        <v>372</v>
      </c>
      <c r="B3524" s="13" t="s">
        <v>6732</v>
      </c>
      <c r="C3524" s="14">
        <v>43980</v>
      </c>
      <c r="D3524" s="14">
        <v>43986</v>
      </c>
      <c r="E3524" s="13" t="s">
        <v>19</v>
      </c>
      <c r="F3524" s="13" t="s">
        <v>2941</v>
      </c>
      <c r="G3524" s="15" t="str">
        <f>INDEX(Table12[[#This Row],[State]],MATCH(Orders!F3524,Table12[[#This Row],[Customer ID]],0))</f>
        <v>Texas</v>
      </c>
      <c r="H3524" s="13" t="s">
        <v>4871</v>
      </c>
      <c r="I3524" s="15">
        <v>3</v>
      </c>
      <c r="J3524" s="13" t="s">
        <v>31</v>
      </c>
      <c r="K3524" s="16">
        <v>132424</v>
      </c>
      <c r="L3524" s="24" t="str">
        <f>IF(Orders!$K3524&lt;=50,"Low",IF(Orders!$K3524&gt;=200000,"High","Medium"))</f>
        <v>Medium</v>
      </c>
    </row>
    <row r="3525" spans="1:12" x14ac:dyDescent="0.35">
      <c r="A3525" s="12">
        <v>7412</v>
      </c>
      <c r="B3525" s="17" t="s">
        <v>6733</v>
      </c>
      <c r="C3525" s="18">
        <v>43981</v>
      </c>
      <c r="D3525" s="18">
        <v>43985</v>
      </c>
      <c r="E3525" s="17" t="s">
        <v>19</v>
      </c>
      <c r="F3525" s="17" t="s">
        <v>794</v>
      </c>
      <c r="G3525" s="19" t="str">
        <f>INDEX(Table12[[#This Row],[State]],MATCH(Orders!F3525,Table12[[#This Row],[Customer ID]],0))</f>
        <v>Oregon</v>
      </c>
      <c r="H3525" s="17" t="s">
        <v>6734</v>
      </c>
      <c r="I3525" s="19">
        <v>1</v>
      </c>
      <c r="J3525" s="17" t="s">
        <v>70</v>
      </c>
      <c r="K3525" s="10">
        <v>180792</v>
      </c>
      <c r="L3525" s="25" t="str">
        <f>IF(Orders!$K3525&lt;=50,"Low",IF(Orders!$K3525&gt;=200000,"High","Medium"))</f>
        <v>Medium</v>
      </c>
    </row>
    <row r="3526" spans="1:12" x14ac:dyDescent="0.35">
      <c r="A3526" s="11">
        <v>9513</v>
      </c>
      <c r="B3526" s="13" t="s">
        <v>6736</v>
      </c>
      <c r="C3526" s="14">
        <v>43981</v>
      </c>
      <c r="D3526" s="14">
        <v>43985</v>
      </c>
      <c r="E3526" s="13" t="s">
        <v>94</v>
      </c>
      <c r="F3526" s="13" t="s">
        <v>3996</v>
      </c>
      <c r="G3526" s="15" t="str">
        <f>INDEX(Table12[[#This Row],[State]],MATCH(Orders!F3526,Table12[[#This Row],[Customer ID]],0))</f>
        <v>Texas</v>
      </c>
      <c r="H3526" s="13" t="s">
        <v>2958</v>
      </c>
      <c r="I3526" s="15">
        <v>1</v>
      </c>
      <c r="J3526" s="13" t="s">
        <v>70</v>
      </c>
      <c r="K3526" s="16">
        <v>2216664</v>
      </c>
      <c r="L3526" s="24" t="str">
        <f>IF(Orders!$K3526&lt;=50,"Low",IF(Orders!$K3526&gt;=200000,"High","Medium"))</f>
        <v>High</v>
      </c>
    </row>
    <row r="3527" spans="1:12" x14ac:dyDescent="0.35">
      <c r="A3527" s="12">
        <v>6402</v>
      </c>
      <c r="B3527" s="17" t="s">
        <v>6737</v>
      </c>
      <c r="C3527" s="18">
        <v>43981</v>
      </c>
      <c r="D3527" s="18">
        <v>43982</v>
      </c>
      <c r="E3527" s="17" t="s">
        <v>38</v>
      </c>
      <c r="F3527" s="17" t="s">
        <v>695</v>
      </c>
      <c r="G3527" s="19" t="str">
        <f>INDEX(Table12[[#This Row],[State]],MATCH(Orders!F3527,Table12[[#This Row],[Customer ID]],0))</f>
        <v>Louisiana</v>
      </c>
      <c r="H3527" s="17" t="s">
        <v>6738</v>
      </c>
      <c r="I3527" s="19">
        <v>2</v>
      </c>
      <c r="J3527" s="17" t="s">
        <v>70</v>
      </c>
      <c r="K3527" s="10">
        <v>276.95999999999998</v>
      </c>
      <c r="L3527" s="25" t="str">
        <f>IF(Orders!$K3527&lt;=50,"Low",IF(Orders!$K3527&gt;=200000,"High","Medium"))</f>
        <v>Medium</v>
      </c>
    </row>
    <row r="3528" spans="1:12" x14ac:dyDescent="0.35">
      <c r="A3528" s="11">
        <v>6404</v>
      </c>
      <c r="B3528" s="13" t="s">
        <v>6737</v>
      </c>
      <c r="C3528" s="14">
        <v>43981</v>
      </c>
      <c r="D3528" s="14">
        <v>43982</v>
      </c>
      <c r="E3528" s="13" t="s">
        <v>38</v>
      </c>
      <c r="F3528" s="13" t="s">
        <v>695</v>
      </c>
      <c r="G3528" s="15" t="str">
        <f>INDEX(Table12[[#This Row],[State]],MATCH(Orders!F3528,Table12[[#This Row],[Customer ID]],0))</f>
        <v>Louisiana</v>
      </c>
      <c r="H3528" s="13" t="s">
        <v>446</v>
      </c>
      <c r="I3528" s="15">
        <v>3</v>
      </c>
      <c r="J3528" s="13" t="s">
        <v>31</v>
      </c>
      <c r="K3528" s="16">
        <v>1027.01</v>
      </c>
      <c r="L3528" s="24" t="str">
        <f>IF(Orders!$K3528&lt;=50,"Low",IF(Orders!$K3528&gt;=200000,"High","Medium"))</f>
        <v>Medium</v>
      </c>
    </row>
    <row r="3529" spans="1:12" x14ac:dyDescent="0.35">
      <c r="A3529" s="12">
        <v>9687</v>
      </c>
      <c r="B3529" s="17" t="s">
        <v>6740</v>
      </c>
      <c r="C3529" s="18">
        <v>43981</v>
      </c>
      <c r="D3529" s="18">
        <v>43985</v>
      </c>
      <c r="E3529" s="17" t="s">
        <v>19</v>
      </c>
      <c r="F3529" s="17" t="s">
        <v>5697</v>
      </c>
      <c r="G3529" s="19" t="str">
        <f>INDEX(Table12[[#This Row],[State]],MATCH(Orders!F3529,Table12[[#This Row],[Customer ID]],0))</f>
        <v>California</v>
      </c>
      <c r="H3529" s="17" t="s">
        <v>5168</v>
      </c>
      <c r="I3529" s="19">
        <v>6</v>
      </c>
      <c r="J3529" s="17" t="s">
        <v>70</v>
      </c>
      <c r="K3529" s="10">
        <v>2049.1</v>
      </c>
      <c r="L3529" s="25" t="str">
        <f>IF(Orders!$K3529&lt;=50,"Low",IF(Orders!$K3529&gt;=200000,"High","Medium"))</f>
        <v>Medium</v>
      </c>
    </row>
    <row r="3530" spans="1:12" x14ac:dyDescent="0.35">
      <c r="A3530" s="11">
        <v>6403</v>
      </c>
      <c r="B3530" s="13" t="s">
        <v>6737</v>
      </c>
      <c r="C3530" s="14">
        <v>43981</v>
      </c>
      <c r="D3530" s="14">
        <v>43982</v>
      </c>
      <c r="E3530" s="13" t="s">
        <v>38</v>
      </c>
      <c r="F3530" s="13" t="s">
        <v>695</v>
      </c>
      <c r="G3530" s="15" t="str">
        <f>INDEX(Table12[[#This Row],[State]],MATCH(Orders!F3530,Table12[[#This Row],[Customer ID]],0))</f>
        <v>Louisiana</v>
      </c>
      <c r="H3530" s="13" t="s">
        <v>1658</v>
      </c>
      <c r="I3530" s="15">
        <v>1</v>
      </c>
      <c r="J3530" s="13" t="s">
        <v>70</v>
      </c>
      <c r="K3530" s="16">
        <v>81.89</v>
      </c>
      <c r="L3530" s="24" t="str">
        <f>IF(Orders!$K3530&lt;=50,"Low",IF(Orders!$K3530&gt;=200000,"High","Medium"))</f>
        <v>Medium</v>
      </c>
    </row>
    <row r="3531" spans="1:12" x14ac:dyDescent="0.35">
      <c r="A3531" s="12">
        <v>8811</v>
      </c>
      <c r="B3531" s="17" t="s">
        <v>6741</v>
      </c>
      <c r="C3531" s="18">
        <v>43981</v>
      </c>
      <c r="D3531" s="18">
        <v>43986</v>
      </c>
      <c r="E3531" s="17" t="s">
        <v>19</v>
      </c>
      <c r="F3531" s="17" t="s">
        <v>429</v>
      </c>
      <c r="G3531" s="19" t="str">
        <f>INDEX(Table12[[#This Row],[State]],MATCH(Orders!F3531,Table12[[#This Row],[Customer ID]],0))</f>
        <v>California</v>
      </c>
      <c r="H3531" s="17" t="s">
        <v>3510</v>
      </c>
      <c r="I3531" s="19">
        <v>4</v>
      </c>
      <c r="J3531" s="17" t="s">
        <v>70</v>
      </c>
      <c r="K3531" s="10">
        <v>106.52</v>
      </c>
      <c r="L3531" s="25" t="str">
        <f>IF(Orders!$K3531&lt;=50,"Low",IF(Orders!$K3531&gt;=200000,"High","Medium"))</f>
        <v>Medium</v>
      </c>
    </row>
    <row r="3532" spans="1:12" x14ac:dyDescent="0.35">
      <c r="A3532" s="11">
        <v>7414</v>
      </c>
      <c r="B3532" s="13" t="s">
        <v>6733</v>
      </c>
      <c r="C3532" s="14">
        <v>43981</v>
      </c>
      <c r="D3532" s="14">
        <v>43985</v>
      </c>
      <c r="E3532" s="13" t="s">
        <v>19</v>
      </c>
      <c r="F3532" s="13" t="s">
        <v>794</v>
      </c>
      <c r="G3532" s="15" t="str">
        <f>INDEX(Table12[[#This Row],[State]],MATCH(Orders!F3532,Table12[[#This Row],[Customer ID]],0))</f>
        <v>Oregon</v>
      </c>
      <c r="H3532" s="13" t="s">
        <v>6742</v>
      </c>
      <c r="I3532" s="15">
        <v>1</v>
      </c>
      <c r="J3532" s="13" t="s">
        <v>70</v>
      </c>
      <c r="K3532" s="16">
        <v>123592</v>
      </c>
      <c r="L3532" s="24" t="str">
        <f>IF(Orders!$K3532&lt;=50,"Low",IF(Orders!$K3532&gt;=200000,"High","Medium"))</f>
        <v>Medium</v>
      </c>
    </row>
    <row r="3533" spans="1:12" x14ac:dyDescent="0.35">
      <c r="A3533" s="12">
        <v>7413</v>
      </c>
      <c r="B3533" s="17" t="s">
        <v>6733</v>
      </c>
      <c r="C3533" s="18">
        <v>43981</v>
      </c>
      <c r="D3533" s="18">
        <v>43985</v>
      </c>
      <c r="E3533" s="17" t="s">
        <v>19</v>
      </c>
      <c r="F3533" s="17" t="s">
        <v>794</v>
      </c>
      <c r="G3533" s="19" t="str">
        <f>INDEX(Table12[[#This Row],[State]],MATCH(Orders!F3533,Table12[[#This Row],[Customer ID]],0))</f>
        <v>Oregon</v>
      </c>
      <c r="H3533" s="17" t="s">
        <v>4621</v>
      </c>
      <c r="I3533" s="19">
        <v>2</v>
      </c>
      <c r="J3533" s="17" t="s">
        <v>70</v>
      </c>
      <c r="K3533" s="10">
        <v>144.36000000000001</v>
      </c>
      <c r="L3533" s="25" t="str">
        <f>IF(Orders!$K3533&lt;=50,"Low",IF(Orders!$K3533&gt;=200000,"High","Medium"))</f>
        <v>Medium</v>
      </c>
    </row>
    <row r="3534" spans="1:12" x14ac:dyDescent="0.35">
      <c r="A3534" s="11">
        <v>9950</v>
      </c>
      <c r="B3534" s="13" t="s">
        <v>6744</v>
      </c>
      <c r="C3534" s="14">
        <v>43983</v>
      </c>
      <c r="D3534" s="14">
        <v>43985</v>
      </c>
      <c r="E3534" s="13" t="s">
        <v>94</v>
      </c>
      <c r="F3534" s="13" t="s">
        <v>3526</v>
      </c>
      <c r="G3534" s="15" t="str">
        <f>INDEX(Table12[[#This Row],[State]],MATCH(Orders!F3534,Table12[[#This Row],[Customer ID]],0))</f>
        <v>Indiana</v>
      </c>
      <c r="H3534" s="13" t="s">
        <v>6080</v>
      </c>
      <c r="I3534" s="15">
        <v>3</v>
      </c>
      <c r="J3534" s="13" t="s">
        <v>31</v>
      </c>
      <c r="K3534" s="16">
        <v>118.97</v>
      </c>
      <c r="L3534" s="24" t="str">
        <f>IF(Orders!$K3534&lt;=50,"Low",IF(Orders!$K3534&gt;=200000,"High","Medium"))</f>
        <v>Medium</v>
      </c>
    </row>
    <row r="3535" spans="1:12" x14ac:dyDescent="0.35">
      <c r="A3535" s="12">
        <v>4840</v>
      </c>
      <c r="B3535" s="17" t="s">
        <v>6745</v>
      </c>
      <c r="C3535" s="18">
        <v>43983</v>
      </c>
      <c r="D3535" s="18">
        <v>43985</v>
      </c>
      <c r="E3535" s="17" t="s">
        <v>38</v>
      </c>
      <c r="F3535" s="17" t="s">
        <v>5939</v>
      </c>
      <c r="G3535" s="19" t="str">
        <f>INDEX(Table12[[#This Row],[State]],MATCH(Orders!F3535,Table12[[#This Row],[Customer ID]],0))</f>
        <v>Ohio</v>
      </c>
      <c r="H3535" s="17" t="s">
        <v>3398</v>
      </c>
      <c r="I3535" s="19">
        <v>4</v>
      </c>
      <c r="J3535" s="17" t="s">
        <v>31</v>
      </c>
      <c r="K3535" s="10">
        <v>192376</v>
      </c>
      <c r="L3535" s="25" t="str">
        <f>IF(Orders!$K3535&lt;=50,"Low",IF(Orders!$K3535&gt;=200000,"High","Medium"))</f>
        <v>Medium</v>
      </c>
    </row>
    <row r="3536" spans="1:12" x14ac:dyDescent="0.35">
      <c r="A3536" s="11">
        <v>7801</v>
      </c>
      <c r="B3536" s="13" t="s">
        <v>6746</v>
      </c>
      <c r="C3536" s="14">
        <v>43983</v>
      </c>
      <c r="D3536" s="14">
        <v>43988</v>
      </c>
      <c r="E3536" s="13" t="s">
        <v>19</v>
      </c>
      <c r="F3536" s="13" t="s">
        <v>6747</v>
      </c>
      <c r="G3536" s="15" t="str">
        <f>INDEX(Table12[[#This Row],[State]],MATCH(Orders!F3536,Table12[[#This Row],[Customer ID]],0))</f>
        <v>Pennsylvania</v>
      </c>
      <c r="H3536" s="13" t="s">
        <v>960</v>
      </c>
      <c r="I3536" s="15">
        <v>3</v>
      </c>
      <c r="J3536" s="13" t="s">
        <v>31</v>
      </c>
      <c r="K3536" s="16">
        <v>353744</v>
      </c>
      <c r="L3536" s="24" t="str">
        <f>IF(Orders!$K3536&lt;=50,"Low",IF(Orders!$K3536&gt;=200000,"High","Medium"))</f>
        <v>High</v>
      </c>
    </row>
    <row r="3537" spans="1:12" x14ac:dyDescent="0.35">
      <c r="A3537" s="12">
        <v>9948</v>
      </c>
      <c r="B3537" s="17" t="s">
        <v>6744</v>
      </c>
      <c r="C3537" s="18">
        <v>43983</v>
      </c>
      <c r="D3537" s="18">
        <v>43985</v>
      </c>
      <c r="E3537" s="17" t="s">
        <v>94</v>
      </c>
      <c r="F3537" s="17" t="s">
        <v>3526</v>
      </c>
      <c r="G3537" s="19" t="str">
        <f>INDEX(Table12[[#This Row],[State]],MATCH(Orders!F3537,Table12[[#This Row],[Customer ID]],0))</f>
        <v>Indiana</v>
      </c>
      <c r="H3537" s="17" t="s">
        <v>966</v>
      </c>
      <c r="I3537" s="19">
        <v>6</v>
      </c>
      <c r="J3537" s="17" t="s">
        <v>70</v>
      </c>
      <c r="K3537" s="10">
        <v>1956.88</v>
      </c>
      <c r="L3537" s="25" t="str">
        <f>IF(Orders!$K3537&lt;=50,"Low",IF(Orders!$K3537&gt;=200000,"High","Medium"))</f>
        <v>Medium</v>
      </c>
    </row>
    <row r="3538" spans="1:12" x14ac:dyDescent="0.35">
      <c r="A3538" s="11">
        <v>9949</v>
      </c>
      <c r="B3538" s="13" t="s">
        <v>6744</v>
      </c>
      <c r="C3538" s="14">
        <v>43983</v>
      </c>
      <c r="D3538" s="14">
        <v>43985</v>
      </c>
      <c r="E3538" s="13" t="s">
        <v>94</v>
      </c>
      <c r="F3538" s="13" t="s">
        <v>3526</v>
      </c>
      <c r="G3538" s="15" t="str">
        <f>INDEX(Table12[[#This Row],[State]],MATCH(Orders!F3538,Table12[[#This Row],[Customer ID]],0))</f>
        <v>Indiana</v>
      </c>
      <c r="H3538" s="13" t="s">
        <v>1094</v>
      </c>
      <c r="I3538" s="15">
        <v>8</v>
      </c>
      <c r="J3538" s="13" t="s">
        <v>70</v>
      </c>
      <c r="K3538" s="16">
        <v>2425.1999999999998</v>
      </c>
      <c r="L3538" s="24" t="str">
        <f>IF(Orders!$K3538&lt;=50,"Low",IF(Orders!$K3538&gt;=200000,"High","Medium"))</f>
        <v>Medium</v>
      </c>
    </row>
    <row r="3539" spans="1:12" x14ac:dyDescent="0.35">
      <c r="A3539" s="12">
        <v>2288</v>
      </c>
      <c r="B3539" s="17" t="s">
        <v>6749</v>
      </c>
      <c r="C3539" s="18">
        <v>43983</v>
      </c>
      <c r="D3539" s="18">
        <v>43987</v>
      </c>
      <c r="E3539" s="17" t="s">
        <v>94</v>
      </c>
      <c r="F3539" s="17" t="s">
        <v>1294</v>
      </c>
      <c r="G3539" s="19" t="str">
        <f>INDEX(Table12[[#This Row],[State]],MATCH(Orders!F3539,Table12[[#This Row],[Customer ID]],0))</f>
        <v>Ohio</v>
      </c>
      <c r="H3539" s="17" t="s">
        <v>4098</v>
      </c>
      <c r="I3539" s="19">
        <v>5</v>
      </c>
      <c r="J3539" s="17" t="s">
        <v>70</v>
      </c>
      <c r="K3539" s="10">
        <v>105.48</v>
      </c>
      <c r="L3539" s="25" t="str">
        <f>IF(Orders!$K3539&lt;=50,"Low",IF(Orders!$K3539&gt;=200000,"High","Medium"))</f>
        <v>Medium</v>
      </c>
    </row>
    <row r="3540" spans="1:12" x14ac:dyDescent="0.35">
      <c r="A3540" s="11">
        <v>4838</v>
      </c>
      <c r="B3540" s="13" t="s">
        <v>6745</v>
      </c>
      <c r="C3540" s="14">
        <v>43983</v>
      </c>
      <c r="D3540" s="14">
        <v>43985</v>
      </c>
      <c r="E3540" s="13" t="s">
        <v>38</v>
      </c>
      <c r="F3540" s="13" t="s">
        <v>5939</v>
      </c>
      <c r="G3540" s="15" t="str">
        <f>INDEX(Table12[[#This Row],[State]],MATCH(Orders!F3540,Table12[[#This Row],[Customer ID]],0))</f>
        <v>Ohio</v>
      </c>
      <c r="H3540" s="13" t="s">
        <v>2206</v>
      </c>
      <c r="I3540" s="15">
        <v>2</v>
      </c>
      <c r="J3540" s="13" t="s">
        <v>70</v>
      </c>
      <c r="K3540" s="16">
        <v>108798</v>
      </c>
      <c r="L3540" s="24" t="str">
        <f>IF(Orders!$K3540&lt;=50,"Low",IF(Orders!$K3540&gt;=200000,"High","Medium"))</f>
        <v>Medium</v>
      </c>
    </row>
    <row r="3541" spans="1:12" x14ac:dyDescent="0.35">
      <c r="A3541" s="12">
        <v>4839</v>
      </c>
      <c r="B3541" s="17" t="s">
        <v>6745</v>
      </c>
      <c r="C3541" s="18">
        <v>43983</v>
      </c>
      <c r="D3541" s="18">
        <v>43985</v>
      </c>
      <c r="E3541" s="17" t="s">
        <v>38</v>
      </c>
      <c r="F3541" s="17" t="s">
        <v>5939</v>
      </c>
      <c r="G3541" s="19" t="str">
        <f>INDEX(Table12[[#This Row],[State]],MATCH(Orders!F3541,Table12[[#This Row],[Customer ID]],0))</f>
        <v>Ohio</v>
      </c>
      <c r="H3541" s="17" t="s">
        <v>4890</v>
      </c>
      <c r="I3541" s="19">
        <v>6</v>
      </c>
      <c r="J3541" s="17" t="s">
        <v>70</v>
      </c>
      <c r="K3541" s="10">
        <v>140744</v>
      </c>
      <c r="L3541" s="25" t="str">
        <f>IF(Orders!$K3541&lt;=50,"Low",IF(Orders!$K3541&gt;=200000,"High","Medium"))</f>
        <v>Medium</v>
      </c>
    </row>
    <row r="3542" spans="1:12" x14ac:dyDescent="0.35">
      <c r="A3542" s="11">
        <v>9952</v>
      </c>
      <c r="B3542" s="13" t="s">
        <v>6744</v>
      </c>
      <c r="C3542" s="14">
        <v>43983</v>
      </c>
      <c r="D3542" s="14">
        <v>43985</v>
      </c>
      <c r="E3542" s="13" t="s">
        <v>94</v>
      </c>
      <c r="F3542" s="13" t="s">
        <v>3526</v>
      </c>
      <c r="G3542" s="15" t="str">
        <f>INDEX(Table12[[#This Row],[State]],MATCH(Orders!F3542,Table12[[#This Row],[Customer ID]],0))</f>
        <v>Indiana</v>
      </c>
      <c r="H3542" s="13" t="s">
        <v>4966</v>
      </c>
      <c r="I3542" s="15">
        <v>2</v>
      </c>
      <c r="J3542" s="13" t="s">
        <v>70</v>
      </c>
      <c r="K3542" s="16">
        <v>149.38</v>
      </c>
      <c r="L3542" s="24" t="str">
        <f>IF(Orders!$K3542&lt;=50,"Low",IF(Orders!$K3542&gt;=200000,"High","Medium"))</f>
        <v>Medium</v>
      </c>
    </row>
    <row r="3543" spans="1:12" x14ac:dyDescent="0.35">
      <c r="A3543" s="12">
        <v>9951</v>
      </c>
      <c r="B3543" s="17" t="s">
        <v>6744</v>
      </c>
      <c r="C3543" s="18">
        <v>43983</v>
      </c>
      <c r="D3543" s="18">
        <v>43985</v>
      </c>
      <c r="E3543" s="17" t="s">
        <v>94</v>
      </c>
      <c r="F3543" s="17" t="s">
        <v>3526</v>
      </c>
      <c r="G3543" s="19" t="str">
        <f>INDEX(Table12[[#This Row],[State]],MATCH(Orders!F3543,Table12[[#This Row],[Customer ID]],0))</f>
        <v>Indiana</v>
      </c>
      <c r="H3543" s="17" t="s">
        <v>99</v>
      </c>
      <c r="I3543" s="19">
        <v>1</v>
      </c>
      <c r="J3543" s="17" t="s">
        <v>70</v>
      </c>
      <c r="K3543" s="10">
        <v>143.88999999999999</v>
      </c>
      <c r="L3543" s="25" t="str">
        <f>IF(Orders!$K3543&lt;=50,"Low",IF(Orders!$K3543&gt;=200000,"High","Medium"))</f>
        <v>Medium</v>
      </c>
    </row>
    <row r="3544" spans="1:12" x14ac:dyDescent="0.35">
      <c r="A3544" s="11">
        <v>7660</v>
      </c>
      <c r="B3544" s="13" t="s">
        <v>6750</v>
      </c>
      <c r="C3544" s="14">
        <v>43983</v>
      </c>
      <c r="D3544" s="14">
        <v>43987</v>
      </c>
      <c r="E3544" s="13" t="s">
        <v>19</v>
      </c>
      <c r="F3544" s="13" t="s">
        <v>2011</v>
      </c>
      <c r="G3544" s="15" t="str">
        <f>INDEX(Table12[[#This Row],[State]],MATCH(Orders!F3544,Table12[[#This Row],[Customer ID]],0))</f>
        <v>Nebraska</v>
      </c>
      <c r="H3544" s="13" t="s">
        <v>344</v>
      </c>
      <c r="I3544" s="15">
        <v>5</v>
      </c>
      <c r="J3544" s="13" t="s">
        <v>70</v>
      </c>
      <c r="K3544" s="16">
        <v>140.9</v>
      </c>
      <c r="L3544" s="24" t="str">
        <f>IF(Orders!$K3544&lt;=50,"Low",IF(Orders!$K3544&gt;=200000,"High","Medium"))</f>
        <v>Medium</v>
      </c>
    </row>
    <row r="3545" spans="1:12" x14ac:dyDescent="0.35">
      <c r="A3545" s="12">
        <v>3689</v>
      </c>
      <c r="B3545" s="17" t="s">
        <v>6751</v>
      </c>
      <c r="C3545" s="18">
        <v>43984</v>
      </c>
      <c r="D3545" s="18">
        <v>43987</v>
      </c>
      <c r="E3545" s="17" t="s">
        <v>94</v>
      </c>
      <c r="F3545" s="17" t="s">
        <v>2108</v>
      </c>
      <c r="G3545" s="19" t="str">
        <f>INDEX(Table12[[#This Row],[State]],MATCH(Orders!F3545,Table12[[#This Row],[Customer ID]],0))</f>
        <v>Arizona</v>
      </c>
      <c r="H3545" s="17" t="s">
        <v>4994</v>
      </c>
      <c r="I3545" s="19">
        <v>6</v>
      </c>
      <c r="J3545" s="17" t="s">
        <v>70</v>
      </c>
      <c r="K3545" s="10">
        <v>120344</v>
      </c>
      <c r="L3545" s="25" t="str">
        <f>IF(Orders!$K3545&lt;=50,"Low",IF(Orders!$K3545&gt;=200000,"High","Medium"))</f>
        <v>Medium</v>
      </c>
    </row>
    <row r="3546" spans="1:12" x14ac:dyDescent="0.35">
      <c r="A3546" s="11">
        <v>1331</v>
      </c>
      <c r="B3546" s="13" t="s">
        <v>6752</v>
      </c>
      <c r="C3546" s="14">
        <v>43984</v>
      </c>
      <c r="D3546" s="14">
        <v>43988</v>
      </c>
      <c r="E3546" s="13" t="s">
        <v>19</v>
      </c>
      <c r="F3546" s="13" t="s">
        <v>2820</v>
      </c>
      <c r="G3546" s="15" t="str">
        <f>INDEX(Table12[[#This Row],[State]],MATCH(Orders!F3546,Table12[[#This Row],[Customer ID]],0))</f>
        <v>Ohio</v>
      </c>
      <c r="H3546" s="13" t="s">
        <v>6753</v>
      </c>
      <c r="I3546" s="15">
        <v>1</v>
      </c>
      <c r="J3546" s="13" t="s">
        <v>70</v>
      </c>
      <c r="K3546" s="16">
        <v>95.97</v>
      </c>
      <c r="L3546" s="24" t="str">
        <f>IF(Orders!$K3546&lt;=50,"Low",IF(Orders!$K3546&gt;=200000,"High","Medium"))</f>
        <v>Medium</v>
      </c>
    </row>
    <row r="3547" spans="1:12" x14ac:dyDescent="0.35">
      <c r="A3547" s="12">
        <v>4769</v>
      </c>
      <c r="B3547" s="17" t="s">
        <v>6755</v>
      </c>
      <c r="C3547" s="18">
        <v>43984</v>
      </c>
      <c r="D3547" s="18">
        <v>43985</v>
      </c>
      <c r="E3547" s="17" t="s">
        <v>208</v>
      </c>
      <c r="F3547" s="17" t="s">
        <v>6756</v>
      </c>
      <c r="G3547" s="19" t="str">
        <f>INDEX(Table12[[#This Row],[State]],MATCH(Orders!F3547,Table12[[#This Row],[Customer ID]],0))</f>
        <v>North Carolina</v>
      </c>
      <c r="H3547" s="17" t="s">
        <v>6662</v>
      </c>
      <c r="I3547" s="19">
        <v>4</v>
      </c>
      <c r="J3547" s="17" t="s">
        <v>70</v>
      </c>
      <c r="K3547" s="10">
        <v>110344</v>
      </c>
      <c r="L3547" s="25" t="str">
        <f>IF(Orders!$K3547&lt;=50,"Low",IF(Orders!$K3547&gt;=200000,"High","Medium"))</f>
        <v>Medium</v>
      </c>
    </row>
    <row r="3548" spans="1:12" x14ac:dyDescent="0.35">
      <c r="A3548" s="11">
        <v>7733</v>
      </c>
      <c r="B3548" s="13" t="s">
        <v>6758</v>
      </c>
      <c r="C3548" s="14">
        <v>43984</v>
      </c>
      <c r="D3548" s="14">
        <v>43990</v>
      </c>
      <c r="E3548" s="13" t="s">
        <v>19</v>
      </c>
      <c r="F3548" s="13" t="s">
        <v>601</v>
      </c>
      <c r="G3548" s="15" t="str">
        <f>INDEX(Table12[[#This Row],[State]],MATCH(Orders!F3548,Table12[[#This Row],[Customer ID]],0))</f>
        <v>Texas</v>
      </c>
      <c r="H3548" s="13" t="s">
        <v>5404</v>
      </c>
      <c r="I3548" s="15">
        <v>2</v>
      </c>
      <c r="J3548" s="13" t="s">
        <v>70</v>
      </c>
      <c r="K3548" s="16">
        <v>144688</v>
      </c>
      <c r="L3548" s="24" t="str">
        <f>IF(Orders!$K3548&lt;=50,"Low",IF(Orders!$K3548&gt;=200000,"High","Medium"))</f>
        <v>Medium</v>
      </c>
    </row>
    <row r="3549" spans="1:12" x14ac:dyDescent="0.35">
      <c r="A3549" s="12">
        <v>1332</v>
      </c>
      <c r="B3549" s="17" t="s">
        <v>6752</v>
      </c>
      <c r="C3549" s="18">
        <v>43984</v>
      </c>
      <c r="D3549" s="18">
        <v>43988</v>
      </c>
      <c r="E3549" s="17" t="s">
        <v>19</v>
      </c>
      <c r="F3549" s="17" t="s">
        <v>2820</v>
      </c>
      <c r="G3549" s="19" t="str">
        <f>INDEX(Table12[[#This Row],[State]],MATCH(Orders!F3549,Table12[[#This Row],[Customer ID]],0))</f>
        <v>Ohio</v>
      </c>
      <c r="H3549" s="17" t="s">
        <v>4332</v>
      </c>
      <c r="I3549" s="19">
        <v>2</v>
      </c>
      <c r="J3549" s="17" t="s">
        <v>31</v>
      </c>
      <c r="K3549" s="10">
        <v>124.44</v>
      </c>
      <c r="L3549" s="25" t="str">
        <f>IF(Orders!$K3549&lt;=50,"Low",IF(Orders!$K3549&gt;=200000,"High","Medium"))</f>
        <v>Medium</v>
      </c>
    </row>
    <row r="3550" spans="1:12" x14ac:dyDescent="0.35">
      <c r="A3550" s="11">
        <v>3690</v>
      </c>
      <c r="B3550" s="13" t="s">
        <v>6751</v>
      </c>
      <c r="C3550" s="14">
        <v>43984</v>
      </c>
      <c r="D3550" s="14">
        <v>43987</v>
      </c>
      <c r="E3550" s="13" t="s">
        <v>94</v>
      </c>
      <c r="F3550" s="13" t="s">
        <v>2108</v>
      </c>
      <c r="G3550" s="15" t="str">
        <f>INDEX(Table12[[#This Row],[State]],MATCH(Orders!F3550,Table12[[#This Row],[Customer ID]],0))</f>
        <v>Arizona</v>
      </c>
      <c r="H3550" s="13" t="s">
        <v>2040</v>
      </c>
      <c r="I3550" s="15">
        <v>5</v>
      </c>
      <c r="J3550" s="13" t="s">
        <v>31</v>
      </c>
      <c r="K3550" s="16">
        <v>146.91999999999999</v>
      </c>
      <c r="L3550" s="24" t="str">
        <f>IF(Orders!$K3550&lt;=50,"Low",IF(Orders!$K3550&gt;=200000,"High","Medium"))</f>
        <v>Medium</v>
      </c>
    </row>
    <row r="3551" spans="1:12" x14ac:dyDescent="0.35">
      <c r="A3551" s="12">
        <v>6485</v>
      </c>
      <c r="B3551" s="17" t="s">
        <v>6759</v>
      </c>
      <c r="C3551" s="18">
        <v>43985</v>
      </c>
      <c r="D3551" s="18">
        <v>43991</v>
      </c>
      <c r="E3551" s="17" t="s">
        <v>19</v>
      </c>
      <c r="F3551" s="17" t="s">
        <v>6422</v>
      </c>
      <c r="G3551" s="19" t="str">
        <f>INDEX(Table12[[#This Row],[State]],MATCH(Orders!F3551,Table12[[#This Row],[Customer ID]],0))</f>
        <v>New York</v>
      </c>
      <c r="H3551" s="17" t="s">
        <v>6760</v>
      </c>
      <c r="I3551" s="19">
        <v>6</v>
      </c>
      <c r="J3551" s="17" t="s">
        <v>70</v>
      </c>
      <c r="K3551" s="10">
        <v>111.66</v>
      </c>
      <c r="L3551" s="25" t="str">
        <f>IF(Orders!$K3551&lt;=50,"Low",IF(Orders!$K3551&gt;=200000,"High","Medium"))</f>
        <v>Medium</v>
      </c>
    </row>
    <row r="3552" spans="1:12" x14ac:dyDescent="0.35">
      <c r="A3552" s="11">
        <v>9451</v>
      </c>
      <c r="B3552" s="13" t="s">
        <v>6762</v>
      </c>
      <c r="C3552" s="14">
        <v>43985</v>
      </c>
      <c r="D3552" s="14">
        <v>43989</v>
      </c>
      <c r="E3552" s="13" t="s">
        <v>19</v>
      </c>
      <c r="F3552" s="13" t="s">
        <v>3716</v>
      </c>
      <c r="G3552" s="15" t="str">
        <f>INDEX(Table12[[#This Row],[State]],MATCH(Orders!F3552,Table12[[#This Row],[Customer ID]],0))</f>
        <v>Washington</v>
      </c>
      <c r="H3552" s="13" t="s">
        <v>4307</v>
      </c>
      <c r="I3552" s="15">
        <v>9</v>
      </c>
      <c r="J3552" s="13" t="s">
        <v>31</v>
      </c>
      <c r="K3552" s="16">
        <v>150.26</v>
      </c>
      <c r="L3552" s="24" t="str">
        <f>IF(Orders!$K3552&lt;=50,"Low",IF(Orders!$K3552&gt;=200000,"High","Medium"))</f>
        <v>Medium</v>
      </c>
    </row>
    <row r="3553" spans="1:12" x14ac:dyDescent="0.35">
      <c r="A3553" s="12">
        <v>6483</v>
      </c>
      <c r="B3553" s="17" t="s">
        <v>6763</v>
      </c>
      <c r="C3553" s="18">
        <v>43985</v>
      </c>
      <c r="D3553" s="18">
        <v>43992</v>
      </c>
      <c r="E3553" s="17" t="s">
        <v>19</v>
      </c>
      <c r="F3553" s="17" t="s">
        <v>1851</v>
      </c>
      <c r="G3553" s="19" t="str">
        <f>INDEX(Table12[[#This Row],[State]],MATCH(Orders!F3553,Table12[[#This Row],[Customer ID]],0))</f>
        <v>Florida</v>
      </c>
      <c r="H3553" s="17" t="s">
        <v>58</v>
      </c>
      <c r="I3553" s="19">
        <v>2</v>
      </c>
      <c r="J3553" s="17" t="s">
        <v>31</v>
      </c>
      <c r="K3553" s="10">
        <v>153.4</v>
      </c>
      <c r="L3553" s="25" t="str">
        <f>IF(Orders!$K3553&lt;=50,"Low",IF(Orders!$K3553&gt;=200000,"High","Medium"))</f>
        <v>Medium</v>
      </c>
    </row>
    <row r="3554" spans="1:12" x14ac:dyDescent="0.35">
      <c r="A3554" s="11">
        <v>6478</v>
      </c>
      <c r="B3554" s="13" t="s">
        <v>6763</v>
      </c>
      <c r="C3554" s="14">
        <v>43985</v>
      </c>
      <c r="D3554" s="14">
        <v>43992</v>
      </c>
      <c r="E3554" s="13" t="s">
        <v>19</v>
      </c>
      <c r="F3554" s="13" t="s">
        <v>1851</v>
      </c>
      <c r="G3554" s="15" t="str">
        <f>INDEX(Table12[[#This Row],[State]],MATCH(Orders!F3554,Table12[[#This Row],[Customer ID]],0))</f>
        <v>Florida</v>
      </c>
      <c r="H3554" s="13" t="s">
        <v>1201</v>
      </c>
      <c r="I3554" s="15">
        <v>1</v>
      </c>
      <c r="J3554" s="13" t="s">
        <v>31</v>
      </c>
      <c r="K3554" s="16">
        <v>222992</v>
      </c>
      <c r="L3554" s="24" t="str">
        <f>IF(Orders!$K3554&lt;=50,"Low",IF(Orders!$K3554&gt;=200000,"High","Medium"))</f>
        <v>High</v>
      </c>
    </row>
    <row r="3555" spans="1:12" x14ac:dyDescent="0.35">
      <c r="A3555" s="12">
        <v>6482</v>
      </c>
      <c r="B3555" s="17" t="s">
        <v>6763</v>
      </c>
      <c r="C3555" s="18">
        <v>43985</v>
      </c>
      <c r="D3555" s="18">
        <v>43992</v>
      </c>
      <c r="E3555" s="17" t="s">
        <v>19</v>
      </c>
      <c r="F3555" s="17" t="s">
        <v>1851</v>
      </c>
      <c r="G3555" s="19" t="str">
        <f>INDEX(Table12[[#This Row],[State]],MATCH(Orders!F3555,Table12[[#This Row],[Customer ID]],0))</f>
        <v>Florida</v>
      </c>
      <c r="H3555" s="17" t="s">
        <v>6277</v>
      </c>
      <c r="I3555" s="19">
        <v>2</v>
      </c>
      <c r="J3555" s="17" t="s">
        <v>70</v>
      </c>
      <c r="K3555" s="10">
        <v>276568</v>
      </c>
      <c r="L3555" s="25" t="str">
        <f>IF(Orders!$K3555&lt;=50,"Low",IF(Orders!$K3555&gt;=200000,"High","Medium"))</f>
        <v>High</v>
      </c>
    </row>
    <row r="3556" spans="1:12" x14ac:dyDescent="0.35">
      <c r="A3556" s="11">
        <v>6484</v>
      </c>
      <c r="B3556" s="13" t="s">
        <v>6759</v>
      </c>
      <c r="C3556" s="14">
        <v>43985</v>
      </c>
      <c r="D3556" s="14">
        <v>43991</v>
      </c>
      <c r="E3556" s="13" t="s">
        <v>19</v>
      </c>
      <c r="F3556" s="13" t="s">
        <v>6422</v>
      </c>
      <c r="G3556" s="15" t="str">
        <f>INDEX(Table12[[#This Row],[State]],MATCH(Orders!F3556,Table12[[#This Row],[Customer ID]],0))</f>
        <v>New York</v>
      </c>
      <c r="H3556" s="13" t="s">
        <v>3418</v>
      </c>
      <c r="I3556" s="15">
        <v>2</v>
      </c>
      <c r="J3556" s="13" t="s">
        <v>31</v>
      </c>
      <c r="K3556" s="16">
        <v>400768</v>
      </c>
      <c r="L3556" s="24" t="str">
        <f>IF(Orders!$K3556&lt;=50,"Low",IF(Orders!$K3556&gt;=200000,"High","Medium"))</f>
        <v>High</v>
      </c>
    </row>
    <row r="3557" spans="1:12" x14ac:dyDescent="0.35">
      <c r="A3557" s="12">
        <v>6480</v>
      </c>
      <c r="B3557" s="17" t="s">
        <v>6763</v>
      </c>
      <c r="C3557" s="18">
        <v>43985</v>
      </c>
      <c r="D3557" s="18">
        <v>43992</v>
      </c>
      <c r="E3557" s="17" t="s">
        <v>19</v>
      </c>
      <c r="F3557" s="17" t="s">
        <v>1851</v>
      </c>
      <c r="G3557" s="19" t="str">
        <f>INDEX(Table12[[#This Row],[State]],MATCH(Orders!F3557,Table12[[#This Row],[Customer ID]],0))</f>
        <v>Florida</v>
      </c>
      <c r="H3557" s="17" t="s">
        <v>2399</v>
      </c>
      <c r="I3557" s="19">
        <v>5</v>
      </c>
      <c r="J3557" s="17" t="s">
        <v>70</v>
      </c>
      <c r="K3557" s="10">
        <v>528.96</v>
      </c>
      <c r="L3557" s="25" t="str">
        <f>IF(Orders!$K3557&lt;=50,"Low",IF(Orders!$K3557&gt;=200000,"High","Medium"))</f>
        <v>Medium</v>
      </c>
    </row>
    <row r="3558" spans="1:12" x14ac:dyDescent="0.35">
      <c r="A3558" s="11">
        <v>5926</v>
      </c>
      <c r="B3558" s="13" t="s">
        <v>6764</v>
      </c>
      <c r="C3558" s="14">
        <v>43985</v>
      </c>
      <c r="D3558" s="14">
        <v>43990</v>
      </c>
      <c r="E3558" s="13" t="s">
        <v>19</v>
      </c>
      <c r="F3558" s="13" t="s">
        <v>4009</v>
      </c>
      <c r="G3558" s="15" t="str">
        <f>INDEX(Table12[[#This Row],[State]],MATCH(Orders!F3558,Table12[[#This Row],[Customer ID]],0))</f>
        <v>Washington</v>
      </c>
      <c r="H3558" s="13" t="s">
        <v>3211</v>
      </c>
      <c r="I3558" s="15">
        <v>10</v>
      </c>
      <c r="J3558" s="13" t="s">
        <v>70</v>
      </c>
      <c r="K3558" s="16">
        <v>1147.5</v>
      </c>
      <c r="L3558" s="24" t="str">
        <f>IF(Orders!$K3558&lt;=50,"Low",IF(Orders!$K3558&gt;=200000,"High","Medium"))</f>
        <v>Medium</v>
      </c>
    </row>
    <row r="3559" spans="1:12" x14ac:dyDescent="0.35">
      <c r="A3559" s="12">
        <v>6126</v>
      </c>
      <c r="B3559" s="17" t="s">
        <v>6766</v>
      </c>
      <c r="C3559" s="18">
        <v>43985</v>
      </c>
      <c r="D3559" s="18">
        <v>43989</v>
      </c>
      <c r="E3559" s="17" t="s">
        <v>19</v>
      </c>
      <c r="F3559" s="17" t="s">
        <v>5659</v>
      </c>
      <c r="G3559" s="19" t="str">
        <f>INDEX(Table12[[#This Row],[State]],MATCH(Orders!F3559,Table12[[#This Row],[Customer ID]],0))</f>
        <v>California</v>
      </c>
      <c r="H3559" s="17" t="s">
        <v>4492</v>
      </c>
      <c r="I3559" s="19">
        <v>2</v>
      </c>
      <c r="J3559" s="17" t="s">
        <v>31</v>
      </c>
      <c r="K3559" s="10">
        <v>100.96</v>
      </c>
      <c r="L3559" s="25" t="str">
        <f>IF(Orders!$K3559&lt;=50,"Low",IF(Orders!$K3559&gt;=200000,"High","Medium"))</f>
        <v>Medium</v>
      </c>
    </row>
    <row r="3560" spans="1:12" x14ac:dyDescent="0.35">
      <c r="A3560" s="11">
        <v>6127</v>
      </c>
      <c r="B3560" s="13" t="s">
        <v>6766</v>
      </c>
      <c r="C3560" s="14">
        <v>43985</v>
      </c>
      <c r="D3560" s="14">
        <v>43989</v>
      </c>
      <c r="E3560" s="13" t="s">
        <v>19</v>
      </c>
      <c r="F3560" s="13" t="s">
        <v>5659</v>
      </c>
      <c r="G3560" s="15" t="str">
        <f>INDEX(Table12[[#This Row],[State]],MATCH(Orders!F3560,Table12[[#This Row],[Customer ID]],0))</f>
        <v>California</v>
      </c>
      <c r="H3560" s="13" t="s">
        <v>6425</v>
      </c>
      <c r="I3560" s="15">
        <v>1</v>
      </c>
      <c r="J3560" s="13" t="s">
        <v>31</v>
      </c>
      <c r="K3560" s="16">
        <v>94912</v>
      </c>
      <c r="L3560" s="24" t="str">
        <f>IF(Orders!$K3560&lt;=50,"Low",IF(Orders!$K3560&gt;=200000,"High","Medium"))</f>
        <v>Medium</v>
      </c>
    </row>
    <row r="3561" spans="1:12" x14ac:dyDescent="0.35">
      <c r="A3561" s="12">
        <v>6479</v>
      </c>
      <c r="B3561" s="17" t="s">
        <v>6763</v>
      </c>
      <c r="C3561" s="18">
        <v>43985</v>
      </c>
      <c r="D3561" s="18">
        <v>43992</v>
      </c>
      <c r="E3561" s="17" t="s">
        <v>19</v>
      </c>
      <c r="F3561" s="17" t="s">
        <v>1851</v>
      </c>
      <c r="G3561" s="19" t="str">
        <f>INDEX(Table12[[#This Row],[State]],MATCH(Orders!F3561,Table12[[#This Row],[Customer ID]],0))</f>
        <v>Florida</v>
      </c>
      <c r="H3561" s="17" t="s">
        <v>598</v>
      </c>
      <c r="I3561" s="19">
        <v>3</v>
      </c>
      <c r="J3561" s="17" t="s">
        <v>31</v>
      </c>
      <c r="K3561" s="10">
        <v>101552</v>
      </c>
      <c r="L3561" s="25" t="str">
        <f>IF(Orders!$K3561&lt;=50,"Low",IF(Orders!$K3561&gt;=200000,"High","Medium"))</f>
        <v>Medium</v>
      </c>
    </row>
    <row r="3562" spans="1:12" x14ac:dyDescent="0.35">
      <c r="A3562" s="11">
        <v>6481</v>
      </c>
      <c r="B3562" s="13" t="s">
        <v>6763</v>
      </c>
      <c r="C3562" s="14">
        <v>43985</v>
      </c>
      <c r="D3562" s="14">
        <v>43992</v>
      </c>
      <c r="E3562" s="13" t="s">
        <v>19</v>
      </c>
      <c r="F3562" s="13" t="s">
        <v>1851</v>
      </c>
      <c r="G3562" s="15" t="str">
        <f>INDEX(Table12[[#This Row],[State]],MATCH(Orders!F3562,Table12[[#This Row],[Customer ID]],0))</f>
        <v>Florida</v>
      </c>
      <c r="H3562" s="13" t="s">
        <v>4098</v>
      </c>
      <c r="I3562" s="15">
        <v>7</v>
      </c>
      <c r="J3562" s="13" t="s">
        <v>70</v>
      </c>
      <c r="K3562" s="16">
        <v>125472</v>
      </c>
      <c r="L3562" s="24" t="str">
        <f>IF(Orders!$K3562&lt;=50,"Low",IF(Orders!$K3562&gt;=200000,"High","Medium"))</f>
        <v>Medium</v>
      </c>
    </row>
    <row r="3563" spans="1:12" x14ac:dyDescent="0.35">
      <c r="A3563" s="12">
        <v>6476</v>
      </c>
      <c r="B3563" s="17" t="s">
        <v>6763</v>
      </c>
      <c r="C3563" s="18">
        <v>43985</v>
      </c>
      <c r="D3563" s="18">
        <v>43992</v>
      </c>
      <c r="E3563" s="17" t="s">
        <v>19</v>
      </c>
      <c r="F3563" s="17" t="s">
        <v>1851</v>
      </c>
      <c r="G3563" s="19" t="str">
        <f>INDEX(Table12[[#This Row],[State]],MATCH(Orders!F3563,Table12[[#This Row],[Customer ID]],0))</f>
        <v>Florida</v>
      </c>
      <c r="H3563" s="17" t="s">
        <v>1578</v>
      </c>
      <c r="I3563" s="19">
        <v>3</v>
      </c>
      <c r="J3563" s="17" t="s">
        <v>70</v>
      </c>
      <c r="K3563" s="10">
        <v>93554</v>
      </c>
      <c r="L3563" s="25" t="str">
        <f>IF(Orders!$K3563&lt;=50,"Low",IF(Orders!$K3563&gt;=200000,"High","Medium"))</f>
        <v>Medium</v>
      </c>
    </row>
    <row r="3564" spans="1:12" x14ac:dyDescent="0.35">
      <c r="A3564" s="11">
        <v>6477</v>
      </c>
      <c r="B3564" s="13" t="s">
        <v>6763</v>
      </c>
      <c r="C3564" s="14">
        <v>43985</v>
      </c>
      <c r="D3564" s="14">
        <v>43992</v>
      </c>
      <c r="E3564" s="13" t="s">
        <v>19</v>
      </c>
      <c r="F3564" s="13" t="s">
        <v>1851</v>
      </c>
      <c r="G3564" s="15" t="str">
        <f>INDEX(Table12[[#This Row],[State]],MATCH(Orders!F3564,Table12[[#This Row],[Customer ID]],0))</f>
        <v>Florida</v>
      </c>
      <c r="H3564" s="13" t="s">
        <v>5103</v>
      </c>
      <c r="I3564" s="15">
        <v>2</v>
      </c>
      <c r="J3564" s="13" t="s">
        <v>70</v>
      </c>
      <c r="K3564" s="16">
        <v>111.2</v>
      </c>
      <c r="L3564" s="24" t="str">
        <f>IF(Orders!$K3564&lt;=50,"Low",IF(Orders!$K3564&gt;=200000,"High","Medium"))</f>
        <v>Medium</v>
      </c>
    </row>
    <row r="3565" spans="1:12" x14ac:dyDescent="0.35">
      <c r="A3565" s="12">
        <v>6486</v>
      </c>
      <c r="B3565" s="17" t="s">
        <v>6759</v>
      </c>
      <c r="C3565" s="18">
        <v>43985</v>
      </c>
      <c r="D3565" s="18">
        <v>43991</v>
      </c>
      <c r="E3565" s="17" t="s">
        <v>19</v>
      </c>
      <c r="F3565" s="17" t="s">
        <v>6422</v>
      </c>
      <c r="G3565" s="19" t="str">
        <f>INDEX(Table12[[#This Row],[State]],MATCH(Orders!F3565,Table12[[#This Row],[Customer ID]],0))</f>
        <v>New York</v>
      </c>
      <c r="H3565" s="17" t="s">
        <v>1267</v>
      </c>
      <c r="I3565" s="19">
        <v>4</v>
      </c>
      <c r="J3565" s="17" t="s">
        <v>70</v>
      </c>
      <c r="K3565" s="10">
        <v>139.36000000000001</v>
      </c>
      <c r="L3565" s="25" t="str">
        <f>IF(Orders!$K3565&lt;=50,"Low",IF(Orders!$K3565&gt;=200000,"High","Medium"))</f>
        <v>Medium</v>
      </c>
    </row>
    <row r="3566" spans="1:12" x14ac:dyDescent="0.35">
      <c r="A3566" s="11">
        <v>205</v>
      </c>
      <c r="B3566" s="13" t="s">
        <v>6767</v>
      </c>
      <c r="C3566" s="14">
        <v>43985</v>
      </c>
      <c r="D3566" s="14">
        <v>43989</v>
      </c>
      <c r="E3566" s="13" t="s">
        <v>19</v>
      </c>
      <c r="F3566" s="13" t="s">
        <v>1738</v>
      </c>
      <c r="G3566" s="15" t="str">
        <f>INDEX(Table12[[#This Row],[State]],MATCH(Orders!F3566,Table12[[#This Row],[Customer ID]],0))</f>
        <v>Tennessee</v>
      </c>
      <c r="H3566" s="13" t="s">
        <v>6768</v>
      </c>
      <c r="I3566" s="15">
        <v>7</v>
      </c>
      <c r="J3566" s="13" t="s">
        <v>70</v>
      </c>
      <c r="K3566" s="16">
        <v>137168</v>
      </c>
      <c r="L3566" s="24" t="str">
        <f>IF(Orders!$K3566&lt;=50,"Low",IF(Orders!$K3566&gt;=200000,"High","Medium"))</f>
        <v>Medium</v>
      </c>
    </row>
    <row r="3567" spans="1:12" x14ac:dyDescent="0.35">
      <c r="A3567" s="12">
        <v>6125</v>
      </c>
      <c r="B3567" s="17" t="s">
        <v>6766</v>
      </c>
      <c r="C3567" s="18">
        <v>43985</v>
      </c>
      <c r="D3567" s="18">
        <v>43989</v>
      </c>
      <c r="E3567" s="17" t="s">
        <v>19</v>
      </c>
      <c r="F3567" s="17" t="s">
        <v>5659</v>
      </c>
      <c r="G3567" s="19" t="str">
        <f>INDEX(Table12[[#This Row],[State]],MATCH(Orders!F3567,Table12[[#This Row],[Customer ID]],0))</f>
        <v>California</v>
      </c>
      <c r="H3567" s="17" t="s">
        <v>922</v>
      </c>
      <c r="I3567" s="19">
        <v>5</v>
      </c>
      <c r="J3567" s="17" t="s">
        <v>31</v>
      </c>
      <c r="K3567" s="10">
        <v>156.75</v>
      </c>
      <c r="L3567" s="25" t="str">
        <f>IF(Orders!$K3567&lt;=50,"Low",IF(Orders!$K3567&gt;=200000,"High","Medium"))</f>
        <v>Medium</v>
      </c>
    </row>
    <row r="3568" spans="1:12" x14ac:dyDescent="0.35">
      <c r="A3568" s="11">
        <v>5874</v>
      </c>
      <c r="B3568" s="13" t="s">
        <v>6770</v>
      </c>
      <c r="C3568" s="14">
        <v>43986</v>
      </c>
      <c r="D3568" s="14">
        <v>43986</v>
      </c>
      <c r="E3568" s="13" t="s">
        <v>208</v>
      </c>
      <c r="F3568" s="13" t="s">
        <v>1791</v>
      </c>
      <c r="G3568" s="15" t="str">
        <f>INDEX(Table12[[#This Row],[State]],MATCH(Orders!F3568,Table12[[#This Row],[Customer ID]],0))</f>
        <v>Arkansas</v>
      </c>
      <c r="H3568" s="13" t="s">
        <v>1018</v>
      </c>
      <c r="I3568" s="15">
        <v>7</v>
      </c>
      <c r="J3568" s="13" t="s">
        <v>31</v>
      </c>
      <c r="K3568" s="16">
        <v>140.08000000000001</v>
      </c>
      <c r="L3568" s="24" t="str">
        <f>IF(Orders!$K3568&lt;=50,"Low",IF(Orders!$K3568&gt;=200000,"High","Medium"))</f>
        <v>Medium</v>
      </c>
    </row>
    <row r="3569" spans="1:12" x14ac:dyDescent="0.35">
      <c r="A3569" s="12">
        <v>5875</v>
      </c>
      <c r="B3569" s="17" t="s">
        <v>6770</v>
      </c>
      <c r="C3569" s="18">
        <v>43986</v>
      </c>
      <c r="D3569" s="18">
        <v>43986</v>
      </c>
      <c r="E3569" s="17" t="s">
        <v>208</v>
      </c>
      <c r="F3569" s="17" t="s">
        <v>1791</v>
      </c>
      <c r="G3569" s="19" t="str">
        <f>INDEX(Table12[[#This Row],[State]],MATCH(Orders!F3569,Table12[[#This Row],[Customer ID]],0))</f>
        <v>Arkansas</v>
      </c>
      <c r="H3569" s="17" t="s">
        <v>986</v>
      </c>
      <c r="I3569" s="19">
        <v>3</v>
      </c>
      <c r="J3569" s="17" t="s">
        <v>70</v>
      </c>
      <c r="K3569" s="10">
        <v>115.54</v>
      </c>
      <c r="L3569" s="25" t="str">
        <f>IF(Orders!$K3569&lt;=50,"Low",IF(Orders!$K3569&gt;=200000,"High","Medium"))</f>
        <v>Medium</v>
      </c>
    </row>
    <row r="3570" spans="1:12" x14ac:dyDescent="0.35">
      <c r="A3570" s="11">
        <v>1270</v>
      </c>
      <c r="B3570" s="13" t="s">
        <v>6771</v>
      </c>
      <c r="C3570" s="14">
        <v>43986</v>
      </c>
      <c r="D3570" s="14">
        <v>43990</v>
      </c>
      <c r="E3570" s="13" t="s">
        <v>19</v>
      </c>
      <c r="F3570" s="13" t="s">
        <v>1193</v>
      </c>
      <c r="G3570" s="15" t="str">
        <f>INDEX(Table12[[#This Row],[State]],MATCH(Orders!F3570,Table12[[#This Row],[Customer ID]],0))</f>
        <v>Alabama</v>
      </c>
      <c r="H3570" s="13" t="s">
        <v>2844</v>
      </c>
      <c r="I3570" s="15">
        <v>2</v>
      </c>
      <c r="J3570" s="13" t="s">
        <v>31</v>
      </c>
      <c r="K3570" s="16">
        <v>125.48</v>
      </c>
      <c r="L3570" s="24" t="str">
        <f>IF(Orders!$K3570&lt;=50,"Low",IF(Orders!$K3570&gt;=200000,"High","Medium"))</f>
        <v>Medium</v>
      </c>
    </row>
    <row r="3571" spans="1:12" x14ac:dyDescent="0.35">
      <c r="A3571" s="12">
        <v>2928</v>
      </c>
      <c r="B3571" s="17" t="s">
        <v>6772</v>
      </c>
      <c r="C3571" s="18">
        <v>43986</v>
      </c>
      <c r="D3571" s="18">
        <v>43992</v>
      </c>
      <c r="E3571" s="17" t="s">
        <v>19</v>
      </c>
      <c r="F3571" s="17" t="s">
        <v>3474</v>
      </c>
      <c r="G3571" s="19" t="str">
        <f>INDEX(Table12[[#This Row],[State]],MATCH(Orders!F3571,Table12[[#This Row],[Customer ID]],0))</f>
        <v>Minnesota</v>
      </c>
      <c r="H3571" s="17" t="s">
        <v>2638</v>
      </c>
      <c r="I3571" s="19">
        <v>3</v>
      </c>
      <c r="J3571" s="17" t="s">
        <v>31</v>
      </c>
      <c r="K3571" s="10">
        <v>118.64</v>
      </c>
      <c r="L3571" s="25" t="str">
        <f>IF(Orders!$K3571&lt;=50,"Low",IF(Orders!$K3571&gt;=200000,"High","Medium"))</f>
        <v>Medium</v>
      </c>
    </row>
    <row r="3572" spans="1:12" x14ac:dyDescent="0.35">
      <c r="A3572" s="11">
        <v>3193</v>
      </c>
      <c r="B3572" s="13" t="s">
        <v>6773</v>
      </c>
      <c r="C3572" s="14">
        <v>43986</v>
      </c>
      <c r="D3572" s="14">
        <v>43990</v>
      </c>
      <c r="E3572" s="13" t="s">
        <v>19</v>
      </c>
      <c r="F3572" s="13" t="s">
        <v>6216</v>
      </c>
      <c r="G3572" s="15" t="str">
        <f>INDEX(Table12[[#This Row],[State]],MATCH(Orders!F3572,Table12[[#This Row],[Customer ID]],0))</f>
        <v>Texas</v>
      </c>
      <c r="H3572" s="13" t="s">
        <v>444</v>
      </c>
      <c r="I3572" s="15">
        <v>7</v>
      </c>
      <c r="J3572" s="13" t="s">
        <v>70</v>
      </c>
      <c r="K3572" s="16">
        <v>115.37</v>
      </c>
      <c r="L3572" s="24" t="str">
        <f>IF(Orders!$K3572&lt;=50,"Low",IF(Orders!$K3572&gt;=200000,"High","Medium"))</f>
        <v>Medium</v>
      </c>
    </row>
    <row r="3573" spans="1:12" x14ac:dyDescent="0.35">
      <c r="A3573" s="12">
        <v>1090</v>
      </c>
      <c r="B3573" s="17" t="s">
        <v>6775</v>
      </c>
      <c r="C3573" s="18">
        <v>43986</v>
      </c>
      <c r="D3573" s="18">
        <v>43992</v>
      </c>
      <c r="E3573" s="17" t="s">
        <v>19</v>
      </c>
      <c r="F3573" s="17" t="s">
        <v>1918</v>
      </c>
      <c r="G3573" s="19" t="str">
        <f>INDEX(Table12[[#This Row],[State]],MATCH(Orders!F3573,Table12[[#This Row],[Customer ID]],0))</f>
        <v>North Carolina</v>
      </c>
      <c r="H3573" s="17" t="s">
        <v>3756</v>
      </c>
      <c r="I3573" s="19">
        <v>2</v>
      </c>
      <c r="J3573" s="17" t="s">
        <v>31</v>
      </c>
      <c r="K3573" s="10">
        <v>123984</v>
      </c>
      <c r="L3573" s="25" t="str">
        <f>IF(Orders!$K3573&lt;=50,"Low",IF(Orders!$K3573&gt;=200000,"High","Medium"))</f>
        <v>Medium</v>
      </c>
    </row>
    <row r="3574" spans="1:12" x14ac:dyDescent="0.35">
      <c r="A3574" s="11">
        <v>8518</v>
      </c>
      <c r="B3574" s="13" t="s">
        <v>6776</v>
      </c>
      <c r="C3574" s="14">
        <v>43986</v>
      </c>
      <c r="D3574" s="14">
        <v>43989</v>
      </c>
      <c r="E3574" s="13" t="s">
        <v>94</v>
      </c>
      <c r="F3574" s="13" t="s">
        <v>3459</v>
      </c>
      <c r="G3574" s="15" t="str">
        <f>INDEX(Table12[[#This Row],[State]],MATCH(Orders!F3574,Table12[[#This Row],[Customer ID]],0))</f>
        <v>Texas</v>
      </c>
      <c r="H3574" s="13" t="s">
        <v>4275</v>
      </c>
      <c r="I3574" s="15">
        <v>6</v>
      </c>
      <c r="J3574" s="13" t="s">
        <v>70</v>
      </c>
      <c r="K3574" s="16">
        <v>133336</v>
      </c>
      <c r="L3574" s="24" t="str">
        <f>IF(Orders!$K3574&lt;=50,"Low",IF(Orders!$K3574&gt;=200000,"High","Medium"))</f>
        <v>Medium</v>
      </c>
    </row>
    <row r="3575" spans="1:12" x14ac:dyDescent="0.35">
      <c r="A3575" s="12">
        <v>1091</v>
      </c>
      <c r="B3575" s="17" t="s">
        <v>6775</v>
      </c>
      <c r="C3575" s="18">
        <v>43986</v>
      </c>
      <c r="D3575" s="18">
        <v>43992</v>
      </c>
      <c r="E3575" s="17" t="s">
        <v>19</v>
      </c>
      <c r="F3575" s="17" t="s">
        <v>1918</v>
      </c>
      <c r="G3575" s="19" t="str">
        <f>INDEX(Table12[[#This Row],[State]],MATCH(Orders!F3575,Table12[[#This Row],[Customer ID]],0))</f>
        <v>North Carolina</v>
      </c>
      <c r="H3575" s="17" t="s">
        <v>6778</v>
      </c>
      <c r="I3575" s="19">
        <v>2</v>
      </c>
      <c r="J3575" s="17" t="s">
        <v>70</v>
      </c>
      <c r="K3575" s="10">
        <v>161984</v>
      </c>
      <c r="L3575" s="25" t="str">
        <f>IF(Orders!$K3575&lt;=50,"Low",IF(Orders!$K3575&gt;=200000,"High","Medium"))</f>
        <v>Medium</v>
      </c>
    </row>
    <row r="3576" spans="1:12" x14ac:dyDescent="0.35">
      <c r="A3576" s="11">
        <v>3912</v>
      </c>
      <c r="B3576" s="13" t="s">
        <v>6780</v>
      </c>
      <c r="C3576" s="14">
        <v>43987</v>
      </c>
      <c r="D3576" s="14">
        <v>43988</v>
      </c>
      <c r="E3576" s="13" t="s">
        <v>38</v>
      </c>
      <c r="F3576" s="13" t="s">
        <v>434</v>
      </c>
      <c r="G3576" s="15" t="str">
        <f>INDEX(Table12[[#This Row],[State]],MATCH(Orders!F3576,Table12[[#This Row],[Customer ID]],0))</f>
        <v>Texas</v>
      </c>
      <c r="H3576" s="13" t="s">
        <v>6734</v>
      </c>
      <c r="I3576" s="15">
        <v>3</v>
      </c>
      <c r="J3576" s="13" t="s">
        <v>70</v>
      </c>
      <c r="K3576" s="16">
        <v>520376</v>
      </c>
      <c r="L3576" s="24" t="str">
        <f>IF(Orders!$K3576&lt;=50,"Low",IF(Orders!$K3576&gt;=200000,"High","Medium"))</f>
        <v>High</v>
      </c>
    </row>
    <row r="3577" spans="1:12" x14ac:dyDescent="0.35">
      <c r="A3577" s="12">
        <v>8514</v>
      </c>
      <c r="B3577" s="17" t="s">
        <v>6782</v>
      </c>
      <c r="C3577" s="18">
        <v>43987</v>
      </c>
      <c r="D3577" s="18">
        <v>43991</v>
      </c>
      <c r="E3577" s="17" t="s">
        <v>19</v>
      </c>
      <c r="F3577" s="17" t="s">
        <v>449</v>
      </c>
      <c r="G3577" s="19" t="str">
        <f>INDEX(Table12[[#This Row],[State]],MATCH(Orders!F3577,Table12[[#This Row],[Customer ID]],0))</f>
        <v>Florida</v>
      </c>
      <c r="H3577" s="17" t="s">
        <v>1472</v>
      </c>
      <c r="I3577" s="19">
        <v>4</v>
      </c>
      <c r="J3577" s="17" t="s">
        <v>70</v>
      </c>
      <c r="K3577" s="10">
        <v>118736</v>
      </c>
      <c r="L3577" s="25" t="str">
        <f>IF(Orders!$K3577&lt;=50,"Low",IF(Orders!$K3577&gt;=200000,"High","Medium"))</f>
        <v>Medium</v>
      </c>
    </row>
    <row r="3578" spans="1:12" x14ac:dyDescent="0.35">
      <c r="A3578" s="11">
        <v>3854</v>
      </c>
      <c r="B3578" s="13" t="s">
        <v>6783</v>
      </c>
      <c r="C3578" s="14">
        <v>43988</v>
      </c>
      <c r="D3578" s="14">
        <v>43992</v>
      </c>
      <c r="E3578" s="13" t="s">
        <v>19</v>
      </c>
      <c r="F3578" s="13" t="s">
        <v>3435</v>
      </c>
      <c r="G3578" s="15" t="str">
        <f>INDEX(Table12[[#This Row],[State]],MATCH(Orders!F3578,Table12[[#This Row],[Customer ID]],0))</f>
        <v>California</v>
      </c>
      <c r="H3578" s="13" t="s">
        <v>3130</v>
      </c>
      <c r="I3578" s="15">
        <v>1</v>
      </c>
      <c r="J3578" s="13" t="s">
        <v>31</v>
      </c>
      <c r="K3578" s="16">
        <v>110.95</v>
      </c>
      <c r="L3578" s="24" t="str">
        <f>IF(Orders!$K3578&lt;=50,"Low",IF(Orders!$K3578&gt;=200000,"High","Medium"))</f>
        <v>Medium</v>
      </c>
    </row>
    <row r="3579" spans="1:12" x14ac:dyDescent="0.35">
      <c r="A3579" s="12">
        <v>3855</v>
      </c>
      <c r="B3579" s="17" t="s">
        <v>6783</v>
      </c>
      <c r="C3579" s="18">
        <v>43988</v>
      </c>
      <c r="D3579" s="18">
        <v>43992</v>
      </c>
      <c r="E3579" s="17" t="s">
        <v>19</v>
      </c>
      <c r="F3579" s="17" t="s">
        <v>3435</v>
      </c>
      <c r="G3579" s="19" t="str">
        <f>INDEX(Table12[[#This Row],[State]],MATCH(Orders!F3579,Table12[[#This Row],[Customer ID]],0))</f>
        <v>California</v>
      </c>
      <c r="H3579" s="17" t="s">
        <v>1846</v>
      </c>
      <c r="I3579" s="19">
        <v>5</v>
      </c>
      <c r="J3579" s="17" t="s">
        <v>70</v>
      </c>
      <c r="K3579" s="10">
        <v>115.4</v>
      </c>
      <c r="L3579" s="25" t="str">
        <f>IF(Orders!$K3579&lt;=50,"Low",IF(Orders!$K3579&gt;=200000,"High","Medium"))</f>
        <v>Medium</v>
      </c>
    </row>
    <row r="3580" spans="1:12" x14ac:dyDescent="0.35">
      <c r="A3580" s="11">
        <v>9647</v>
      </c>
      <c r="B3580" s="13" t="s">
        <v>6784</v>
      </c>
      <c r="C3580" s="14">
        <v>43990</v>
      </c>
      <c r="D3580" s="14">
        <v>43995</v>
      </c>
      <c r="E3580" s="13" t="s">
        <v>19</v>
      </c>
      <c r="F3580" s="13" t="s">
        <v>4726</v>
      </c>
      <c r="G3580" s="15" t="str">
        <f>INDEX(Table12[[#This Row],[State]],MATCH(Orders!F3580,Table12[[#This Row],[Customer ID]],0))</f>
        <v>Arizona</v>
      </c>
      <c r="H3580" s="13" t="s">
        <v>5571</v>
      </c>
      <c r="I3580" s="15">
        <v>2</v>
      </c>
      <c r="J3580" s="13" t="s">
        <v>31</v>
      </c>
      <c r="K3580" s="16">
        <v>102588</v>
      </c>
      <c r="L3580" s="24" t="str">
        <f>IF(Orders!$K3580&lt;=50,"Low",IF(Orders!$K3580&gt;=200000,"High","Medium"))</f>
        <v>Medium</v>
      </c>
    </row>
    <row r="3581" spans="1:12" x14ac:dyDescent="0.35">
      <c r="A3581" s="12">
        <v>9645</v>
      </c>
      <c r="B3581" s="17" t="s">
        <v>6784</v>
      </c>
      <c r="C3581" s="18">
        <v>43990</v>
      </c>
      <c r="D3581" s="18">
        <v>43995</v>
      </c>
      <c r="E3581" s="17" t="s">
        <v>19</v>
      </c>
      <c r="F3581" s="17" t="s">
        <v>4726</v>
      </c>
      <c r="G3581" s="19" t="str">
        <f>INDEX(Table12[[#This Row],[State]],MATCH(Orders!F3581,Table12[[#This Row],[Customer ID]],0))</f>
        <v>Arizona</v>
      </c>
      <c r="H3581" s="17" t="s">
        <v>3647</v>
      </c>
      <c r="I3581" s="19">
        <v>7</v>
      </c>
      <c r="J3581" s="17" t="s">
        <v>31</v>
      </c>
      <c r="K3581" s="10">
        <v>127544</v>
      </c>
      <c r="L3581" s="25" t="str">
        <f>IF(Orders!$K3581&lt;=50,"Low",IF(Orders!$K3581&gt;=200000,"High","Medium"))</f>
        <v>Medium</v>
      </c>
    </row>
    <row r="3582" spans="1:12" x14ac:dyDescent="0.35">
      <c r="A3582" s="11">
        <v>668</v>
      </c>
      <c r="B3582" s="13" t="s">
        <v>6785</v>
      </c>
      <c r="C3582" s="14">
        <v>43990</v>
      </c>
      <c r="D3582" s="14">
        <v>43992</v>
      </c>
      <c r="E3582" s="13" t="s">
        <v>94</v>
      </c>
      <c r="F3582" s="13" t="s">
        <v>2077</v>
      </c>
      <c r="G3582" s="15" t="str">
        <f>INDEX(Table12[[#This Row],[State]],MATCH(Orders!F3582,Table12[[#This Row],[Customer ID]],0))</f>
        <v>Texas</v>
      </c>
      <c r="H3582" s="13" t="s">
        <v>3344</v>
      </c>
      <c r="I3582" s="15">
        <v>3</v>
      </c>
      <c r="J3582" s="13" t="s">
        <v>31</v>
      </c>
      <c r="K3582" s="16">
        <v>413576</v>
      </c>
      <c r="L3582" s="24" t="str">
        <f>IF(Orders!$K3582&lt;=50,"Low",IF(Orders!$K3582&gt;=200000,"High","Medium"))</f>
        <v>High</v>
      </c>
    </row>
    <row r="3583" spans="1:12" x14ac:dyDescent="0.35">
      <c r="A3583" s="12">
        <v>7815</v>
      </c>
      <c r="B3583" s="17" t="s">
        <v>6786</v>
      </c>
      <c r="C3583" s="18">
        <v>43990</v>
      </c>
      <c r="D3583" s="18">
        <v>43992</v>
      </c>
      <c r="E3583" s="17" t="s">
        <v>38</v>
      </c>
      <c r="F3583" s="17" t="s">
        <v>6787</v>
      </c>
      <c r="G3583" s="19" t="str">
        <f>INDEX(Table12[[#This Row],[State]],MATCH(Orders!F3583,Table12[[#This Row],[Customer ID]],0))</f>
        <v>California</v>
      </c>
      <c r="H3583" s="17" t="s">
        <v>3951</v>
      </c>
      <c r="I3583" s="19">
        <v>2</v>
      </c>
      <c r="J3583" s="17" t="s">
        <v>70</v>
      </c>
      <c r="K3583" s="10">
        <v>1510666</v>
      </c>
      <c r="L3583" s="25" t="str">
        <f>IF(Orders!$K3583&lt;=50,"Low",IF(Orders!$K3583&gt;=200000,"High","Medium"))</f>
        <v>High</v>
      </c>
    </row>
    <row r="3584" spans="1:12" x14ac:dyDescent="0.35">
      <c r="A3584" s="11">
        <v>262</v>
      </c>
      <c r="B3584" s="13" t="s">
        <v>6789</v>
      </c>
      <c r="C3584" s="14">
        <v>43990</v>
      </c>
      <c r="D3584" s="14">
        <v>43994</v>
      </c>
      <c r="E3584" s="13" t="s">
        <v>19</v>
      </c>
      <c r="F3584" s="13" t="s">
        <v>1377</v>
      </c>
      <c r="G3584" s="15" t="str">
        <f>INDEX(Table12[[#This Row],[State]],MATCH(Orders!F3584,Table12[[#This Row],[Customer ID]],0))</f>
        <v>Texas</v>
      </c>
      <c r="H3584" s="13" t="s">
        <v>6790</v>
      </c>
      <c r="I3584" s="15">
        <v>2</v>
      </c>
      <c r="J3584" s="13" t="s">
        <v>70</v>
      </c>
      <c r="K3584" s="16">
        <v>99624</v>
      </c>
      <c r="L3584" s="24" t="str">
        <f>IF(Orders!$K3584&lt;=50,"Low",IF(Orders!$K3584&gt;=200000,"High","Medium"))</f>
        <v>Medium</v>
      </c>
    </row>
    <row r="3585" spans="1:12" x14ac:dyDescent="0.35">
      <c r="A3585" s="12">
        <v>4820</v>
      </c>
      <c r="B3585" s="17" t="s">
        <v>6792</v>
      </c>
      <c r="C3585" s="18">
        <v>43990</v>
      </c>
      <c r="D3585" s="18">
        <v>43996</v>
      </c>
      <c r="E3585" s="17" t="s">
        <v>19</v>
      </c>
      <c r="F3585" s="17" t="s">
        <v>4822</v>
      </c>
      <c r="G3585" s="19" t="str">
        <f>INDEX(Table12[[#This Row],[State]],MATCH(Orders!F3585,Table12[[#This Row],[Customer ID]],0))</f>
        <v>Connecticut</v>
      </c>
      <c r="H3585" s="17" t="s">
        <v>1773</v>
      </c>
      <c r="I3585" s="19">
        <v>2</v>
      </c>
      <c r="J3585" s="17" t="s">
        <v>70</v>
      </c>
      <c r="K3585" s="10">
        <v>96.36</v>
      </c>
      <c r="L3585" s="25" t="str">
        <f>IF(Orders!$K3585&lt;=50,"Low",IF(Orders!$K3585&gt;=200000,"High","Medium"))</f>
        <v>Medium</v>
      </c>
    </row>
    <row r="3586" spans="1:12" x14ac:dyDescent="0.35">
      <c r="A3586" s="11">
        <v>7506</v>
      </c>
      <c r="B3586" s="13" t="s">
        <v>6793</v>
      </c>
      <c r="C3586" s="14">
        <v>43990</v>
      </c>
      <c r="D3586" s="14">
        <v>43995</v>
      </c>
      <c r="E3586" s="13" t="s">
        <v>19</v>
      </c>
      <c r="F3586" s="13" t="s">
        <v>4667</v>
      </c>
      <c r="G3586" s="15" t="str">
        <f>INDEX(Table12[[#This Row],[State]],MATCH(Orders!F3586,Table12[[#This Row],[Customer ID]],0))</f>
        <v>Illinois</v>
      </c>
      <c r="H3586" s="13" t="s">
        <v>1951</v>
      </c>
      <c r="I3586" s="15">
        <v>4</v>
      </c>
      <c r="J3586" s="13" t="s">
        <v>31</v>
      </c>
      <c r="K3586" s="16">
        <v>134176</v>
      </c>
      <c r="L3586" s="24" t="str">
        <f>IF(Orders!$K3586&lt;=50,"Low",IF(Orders!$K3586&gt;=200000,"High","Medium"))</f>
        <v>Medium</v>
      </c>
    </row>
    <row r="3587" spans="1:12" x14ac:dyDescent="0.35">
      <c r="A3587" s="12">
        <v>7816</v>
      </c>
      <c r="B3587" s="17" t="s">
        <v>6786</v>
      </c>
      <c r="C3587" s="18">
        <v>43990</v>
      </c>
      <c r="D3587" s="18">
        <v>43992</v>
      </c>
      <c r="E3587" s="17" t="s">
        <v>38</v>
      </c>
      <c r="F3587" s="17" t="s">
        <v>6787</v>
      </c>
      <c r="G3587" s="19" t="str">
        <f>INDEX(Table12[[#This Row],[State]],MATCH(Orders!F3587,Table12[[#This Row],[Customer ID]],0))</f>
        <v>California</v>
      </c>
      <c r="H3587" s="17" t="s">
        <v>6795</v>
      </c>
      <c r="I3587" s="19">
        <v>2</v>
      </c>
      <c r="J3587" s="17" t="s">
        <v>31</v>
      </c>
      <c r="K3587" s="10">
        <v>146.52000000000001</v>
      </c>
      <c r="L3587" s="25" t="str">
        <f>IF(Orders!$K3587&lt;=50,"Low",IF(Orders!$K3587&gt;=200000,"High","Medium"))</f>
        <v>Medium</v>
      </c>
    </row>
    <row r="3588" spans="1:12" x14ac:dyDescent="0.35">
      <c r="A3588" s="11">
        <v>666</v>
      </c>
      <c r="B3588" s="13" t="s">
        <v>6785</v>
      </c>
      <c r="C3588" s="14">
        <v>43990</v>
      </c>
      <c r="D3588" s="14">
        <v>43992</v>
      </c>
      <c r="E3588" s="13" t="s">
        <v>94</v>
      </c>
      <c r="F3588" s="13" t="s">
        <v>2077</v>
      </c>
      <c r="G3588" s="15" t="str">
        <f>INDEX(Table12[[#This Row],[State]],MATCH(Orders!F3588,Table12[[#This Row],[Customer ID]],0))</f>
        <v>Texas</v>
      </c>
      <c r="H3588" s="13" t="s">
        <v>5028</v>
      </c>
      <c r="I3588" s="15">
        <v>3</v>
      </c>
      <c r="J3588" s="13" t="s">
        <v>31</v>
      </c>
      <c r="K3588" s="16">
        <v>151.76</v>
      </c>
      <c r="L3588" s="24" t="str">
        <f>IF(Orders!$K3588&lt;=50,"Low",IF(Orders!$K3588&gt;=200000,"High","Medium"))</f>
        <v>Medium</v>
      </c>
    </row>
    <row r="3589" spans="1:12" x14ac:dyDescent="0.35">
      <c r="A3589" s="12">
        <v>9646</v>
      </c>
      <c r="B3589" s="17" t="s">
        <v>6784</v>
      </c>
      <c r="C3589" s="18">
        <v>43990</v>
      </c>
      <c r="D3589" s="18">
        <v>43995</v>
      </c>
      <c r="E3589" s="17" t="s">
        <v>19</v>
      </c>
      <c r="F3589" s="17" t="s">
        <v>4726</v>
      </c>
      <c r="G3589" s="19" t="str">
        <f>INDEX(Table12[[#This Row],[State]],MATCH(Orders!F3589,Table12[[#This Row],[Customer ID]],0))</f>
        <v>Arizona</v>
      </c>
      <c r="H3589" s="17" t="s">
        <v>1236</v>
      </c>
      <c r="I3589" s="19">
        <v>2</v>
      </c>
      <c r="J3589" s="17" t="s">
        <v>70</v>
      </c>
      <c r="K3589" s="10">
        <v>151168</v>
      </c>
      <c r="L3589" s="25" t="str">
        <f>IF(Orders!$K3589&lt;=50,"Low",IF(Orders!$K3589&gt;=200000,"High","Medium"))</f>
        <v>Medium</v>
      </c>
    </row>
    <row r="3590" spans="1:12" x14ac:dyDescent="0.35">
      <c r="A3590" s="11">
        <v>667</v>
      </c>
      <c r="B3590" s="13" t="s">
        <v>6785</v>
      </c>
      <c r="C3590" s="14">
        <v>43990</v>
      </c>
      <c r="D3590" s="14">
        <v>43992</v>
      </c>
      <c r="E3590" s="13" t="s">
        <v>94</v>
      </c>
      <c r="F3590" s="13" t="s">
        <v>2077</v>
      </c>
      <c r="G3590" s="15" t="str">
        <f>INDEX(Table12[[#This Row],[State]],MATCH(Orders!F3590,Table12[[#This Row],[Customer ID]],0))</f>
        <v>Texas</v>
      </c>
      <c r="H3590" s="13" t="s">
        <v>3394</v>
      </c>
      <c r="I3590" s="15">
        <v>3</v>
      </c>
      <c r="J3590" s="13" t="s">
        <v>70</v>
      </c>
      <c r="K3590" s="16">
        <v>175056</v>
      </c>
      <c r="L3590" s="24" t="str">
        <f>IF(Orders!$K3590&lt;=50,"Low",IF(Orders!$K3590&gt;=200000,"High","Medium"))</f>
        <v>Medium</v>
      </c>
    </row>
    <row r="3591" spans="1:12" x14ac:dyDescent="0.35">
      <c r="A3591" s="12">
        <v>671</v>
      </c>
      <c r="B3591" s="17" t="s">
        <v>6797</v>
      </c>
      <c r="C3591" s="18">
        <v>43991</v>
      </c>
      <c r="D3591" s="18">
        <v>43995</v>
      </c>
      <c r="E3591" s="17" t="s">
        <v>19</v>
      </c>
      <c r="F3591" s="17" t="s">
        <v>3716</v>
      </c>
      <c r="G3591" s="19" t="str">
        <f>INDEX(Table12[[#This Row],[State]],MATCH(Orders!F3591,Table12[[#This Row],[Customer ID]],0))</f>
        <v>Illinois</v>
      </c>
      <c r="H3591" s="17" t="s">
        <v>6798</v>
      </c>
      <c r="I3591" s="19">
        <v>1</v>
      </c>
      <c r="J3591" s="17" t="s">
        <v>70</v>
      </c>
      <c r="K3591" s="10">
        <v>155925</v>
      </c>
      <c r="L3591" s="25" t="str">
        <f>IF(Orders!$K3591&lt;=50,"Low",IF(Orders!$K3591&gt;=200000,"High","Medium"))</f>
        <v>Medium</v>
      </c>
    </row>
    <row r="3592" spans="1:12" x14ac:dyDescent="0.35">
      <c r="A3592" s="11">
        <v>5362</v>
      </c>
      <c r="B3592" s="13" t="s">
        <v>6800</v>
      </c>
      <c r="C3592" s="14">
        <v>43991</v>
      </c>
      <c r="D3592" s="14">
        <v>43992</v>
      </c>
      <c r="E3592" s="13" t="s">
        <v>38</v>
      </c>
      <c r="F3592" s="13" t="s">
        <v>4517</v>
      </c>
      <c r="G3592" s="15" t="str">
        <f>INDEX(Table12[[#This Row],[State]],MATCH(Orders!F3592,Table12[[#This Row],[Customer ID]],0))</f>
        <v>Texas</v>
      </c>
      <c r="H3592" s="13" t="s">
        <v>669</v>
      </c>
      <c r="I3592" s="15">
        <v>5</v>
      </c>
      <c r="J3592" s="13" t="s">
        <v>31</v>
      </c>
      <c r="K3592" s="16">
        <v>753.76</v>
      </c>
      <c r="L3592" s="24" t="str">
        <f>IF(Orders!$K3592&lt;=50,"Low",IF(Orders!$K3592&gt;=200000,"High","Medium"))</f>
        <v>Medium</v>
      </c>
    </row>
    <row r="3593" spans="1:12" x14ac:dyDescent="0.35">
      <c r="A3593" s="12">
        <v>670</v>
      </c>
      <c r="B3593" s="17" t="s">
        <v>6797</v>
      </c>
      <c r="C3593" s="18">
        <v>43991</v>
      </c>
      <c r="D3593" s="18">
        <v>43995</v>
      </c>
      <c r="E3593" s="17" t="s">
        <v>19</v>
      </c>
      <c r="F3593" s="17" t="s">
        <v>3716</v>
      </c>
      <c r="G3593" s="19" t="str">
        <f>INDEX(Table12[[#This Row],[State]],MATCH(Orders!F3593,Table12[[#This Row],[Customer ID]],0))</f>
        <v>Illinois</v>
      </c>
      <c r="H3593" s="17" t="s">
        <v>1815</v>
      </c>
      <c r="I3593" s="19">
        <v>3</v>
      </c>
      <c r="J3593" s="17" t="s">
        <v>70</v>
      </c>
      <c r="K3593" s="10">
        <v>113976</v>
      </c>
      <c r="L3593" s="25" t="str">
        <f>IF(Orders!$K3593&lt;=50,"Low",IF(Orders!$K3593&gt;=200000,"High","Medium"))</f>
        <v>Medium</v>
      </c>
    </row>
    <row r="3594" spans="1:12" x14ac:dyDescent="0.35">
      <c r="A3594" s="11">
        <v>8148</v>
      </c>
      <c r="B3594" s="13" t="s">
        <v>6801</v>
      </c>
      <c r="C3594" s="14">
        <v>43991</v>
      </c>
      <c r="D3594" s="14">
        <v>43996</v>
      </c>
      <c r="E3594" s="13" t="s">
        <v>19</v>
      </c>
      <c r="F3594" s="13" t="s">
        <v>188</v>
      </c>
      <c r="G3594" s="15" t="str">
        <f>INDEX(Table12[[#This Row],[State]],MATCH(Orders!F3594,Table12[[#This Row],[Customer ID]],0))</f>
        <v>Virginia</v>
      </c>
      <c r="H3594" s="13" t="s">
        <v>3356</v>
      </c>
      <c r="I3594" s="15">
        <v>4</v>
      </c>
      <c r="J3594" s="13" t="s">
        <v>70</v>
      </c>
      <c r="K3594" s="16">
        <v>147.12</v>
      </c>
      <c r="L3594" s="24" t="str">
        <f>IF(Orders!$K3594&lt;=50,"Low",IF(Orders!$K3594&gt;=200000,"High","Medium"))</f>
        <v>Medium</v>
      </c>
    </row>
    <row r="3595" spans="1:12" x14ac:dyDescent="0.35">
      <c r="A3595" s="12">
        <v>672</v>
      </c>
      <c r="B3595" s="17" t="s">
        <v>6797</v>
      </c>
      <c r="C3595" s="18">
        <v>43991</v>
      </c>
      <c r="D3595" s="18">
        <v>43995</v>
      </c>
      <c r="E3595" s="17" t="s">
        <v>19</v>
      </c>
      <c r="F3595" s="17" t="s">
        <v>3716</v>
      </c>
      <c r="G3595" s="19" t="str">
        <f>INDEX(Table12[[#This Row],[State]],MATCH(Orders!F3595,Table12[[#This Row],[Customer ID]],0))</f>
        <v>Illinois</v>
      </c>
      <c r="H3595" s="17" t="s">
        <v>1656</v>
      </c>
      <c r="I3595" s="19">
        <v>8</v>
      </c>
      <c r="J3595" s="17" t="s">
        <v>70</v>
      </c>
      <c r="K3595" s="10">
        <v>124352</v>
      </c>
      <c r="L3595" s="25" t="str">
        <f>IF(Orders!$K3595&lt;=50,"Low",IF(Orders!$K3595&gt;=200000,"High","Medium"))</f>
        <v>Medium</v>
      </c>
    </row>
    <row r="3596" spans="1:12" x14ac:dyDescent="0.35">
      <c r="A3596" s="11">
        <v>5367</v>
      </c>
      <c r="B3596" s="13" t="s">
        <v>6802</v>
      </c>
      <c r="C3596" s="14">
        <v>43992</v>
      </c>
      <c r="D3596" s="14">
        <v>43997</v>
      </c>
      <c r="E3596" s="13" t="s">
        <v>19</v>
      </c>
      <c r="F3596" s="13" t="s">
        <v>1551</v>
      </c>
      <c r="G3596" s="15" t="str">
        <f>INDEX(Table12[[#This Row],[State]],MATCH(Orders!F3596,Table12[[#This Row],[Customer ID]],0))</f>
        <v>Washington</v>
      </c>
      <c r="H3596" s="13" t="s">
        <v>103</v>
      </c>
      <c r="I3596" s="15">
        <v>3</v>
      </c>
      <c r="J3596" s="13" t="s">
        <v>70</v>
      </c>
      <c r="K3596" s="16">
        <v>126776</v>
      </c>
      <c r="L3596" s="24" t="str">
        <f>IF(Orders!$K3596&lt;=50,"Low",IF(Orders!$K3596&gt;=200000,"High","Medium"))</f>
        <v>Medium</v>
      </c>
    </row>
    <row r="3597" spans="1:12" x14ac:dyDescent="0.35">
      <c r="A3597" s="12">
        <v>644</v>
      </c>
      <c r="B3597" s="17" t="s">
        <v>6803</v>
      </c>
      <c r="C3597" s="18">
        <v>43992</v>
      </c>
      <c r="D3597" s="18">
        <v>43997</v>
      </c>
      <c r="E3597" s="17" t="s">
        <v>19</v>
      </c>
      <c r="F3597" s="17" t="s">
        <v>5634</v>
      </c>
      <c r="G3597" s="19" t="str">
        <f>INDEX(Table12[[#This Row],[State]],MATCH(Orders!F3597,Table12[[#This Row],[Customer ID]],0))</f>
        <v>Michigan</v>
      </c>
      <c r="H3597" s="17" t="s">
        <v>1201</v>
      </c>
      <c r="I3597" s="19">
        <v>4</v>
      </c>
      <c r="J3597" s="17" t="s">
        <v>70</v>
      </c>
      <c r="K3597" s="10">
        <v>149.52000000000001</v>
      </c>
      <c r="L3597" s="25" t="str">
        <f>IF(Orders!$K3597&lt;=50,"Low",IF(Orders!$K3597&gt;=200000,"High","Medium"))</f>
        <v>Medium</v>
      </c>
    </row>
    <row r="3598" spans="1:12" x14ac:dyDescent="0.35">
      <c r="A3598" s="11">
        <v>487</v>
      </c>
      <c r="B3598" s="13" t="s">
        <v>6805</v>
      </c>
      <c r="C3598" s="14">
        <v>43992</v>
      </c>
      <c r="D3598" s="14">
        <v>43995</v>
      </c>
      <c r="E3598" s="13" t="s">
        <v>38</v>
      </c>
      <c r="F3598" s="13" t="s">
        <v>3439</v>
      </c>
      <c r="G3598" s="15" t="str">
        <f>INDEX(Table12[[#This Row],[State]],MATCH(Orders!F3598,Table12[[#This Row],[Customer ID]],0))</f>
        <v>California</v>
      </c>
      <c r="H3598" s="13" t="s">
        <v>3159</v>
      </c>
      <c r="I3598" s="15">
        <v>5</v>
      </c>
      <c r="J3598" s="13" t="s">
        <v>70</v>
      </c>
      <c r="K3598" s="16">
        <v>318.95999999999998</v>
      </c>
      <c r="L3598" s="24" t="str">
        <f>IF(Orders!$K3598&lt;=50,"Low",IF(Orders!$K3598&gt;=200000,"High","Medium"))</f>
        <v>Medium</v>
      </c>
    </row>
    <row r="3599" spans="1:12" x14ac:dyDescent="0.35">
      <c r="A3599" s="12">
        <v>486</v>
      </c>
      <c r="B3599" s="17" t="s">
        <v>6805</v>
      </c>
      <c r="C3599" s="18">
        <v>43992</v>
      </c>
      <c r="D3599" s="18">
        <v>43995</v>
      </c>
      <c r="E3599" s="17" t="s">
        <v>38</v>
      </c>
      <c r="F3599" s="17" t="s">
        <v>3439</v>
      </c>
      <c r="G3599" s="19" t="str">
        <f>INDEX(Table12[[#This Row],[State]],MATCH(Orders!F3599,Table12[[#This Row],[Customer ID]],0))</f>
        <v>California</v>
      </c>
      <c r="H3599" s="17" t="s">
        <v>3464</v>
      </c>
      <c r="I3599" s="19">
        <v>5</v>
      </c>
      <c r="J3599" s="17" t="s">
        <v>70</v>
      </c>
      <c r="K3599" s="10">
        <v>535165</v>
      </c>
      <c r="L3599" s="25" t="str">
        <f>IF(Orders!$K3599&lt;=50,"Low",IF(Orders!$K3599&gt;=200000,"High","Medium"))</f>
        <v>High</v>
      </c>
    </row>
    <row r="3600" spans="1:12" x14ac:dyDescent="0.35">
      <c r="A3600" s="11">
        <v>4520</v>
      </c>
      <c r="B3600" s="13" t="s">
        <v>6806</v>
      </c>
      <c r="C3600" s="14">
        <v>43992</v>
      </c>
      <c r="D3600" s="14">
        <v>43996</v>
      </c>
      <c r="E3600" s="13" t="s">
        <v>19</v>
      </c>
      <c r="F3600" s="13" t="s">
        <v>6657</v>
      </c>
      <c r="G3600" s="15" t="str">
        <f>INDEX(Table12[[#This Row],[State]],MATCH(Orders!F3600,Table12[[#This Row],[Customer ID]],0))</f>
        <v>Florida</v>
      </c>
      <c r="H3600" s="13" t="s">
        <v>5269</v>
      </c>
      <c r="I3600" s="15">
        <v>8</v>
      </c>
      <c r="J3600" s="13" t="s">
        <v>70</v>
      </c>
      <c r="K3600" s="16">
        <v>1382.52</v>
      </c>
      <c r="L3600" s="24" t="str">
        <f>IF(Orders!$K3600&lt;=50,"Low",IF(Orders!$K3600&gt;=200000,"High","Medium"))</f>
        <v>Medium</v>
      </c>
    </row>
    <row r="3601" spans="1:12" x14ac:dyDescent="0.35">
      <c r="A3601" s="12">
        <v>7262</v>
      </c>
      <c r="B3601" s="17" t="s">
        <v>6807</v>
      </c>
      <c r="C3601" s="18">
        <v>43992</v>
      </c>
      <c r="D3601" s="18">
        <v>43995</v>
      </c>
      <c r="E3601" s="17" t="s">
        <v>94</v>
      </c>
      <c r="F3601" s="17" t="s">
        <v>6165</v>
      </c>
      <c r="G3601" s="19" t="str">
        <f>INDEX(Table12[[#This Row],[State]],MATCH(Orders!F3601,Table12[[#This Row],[Customer ID]],0))</f>
        <v>California</v>
      </c>
      <c r="H3601" s="17" t="s">
        <v>5624</v>
      </c>
      <c r="I3601" s="19">
        <v>7</v>
      </c>
      <c r="J3601" s="17" t="s">
        <v>36</v>
      </c>
      <c r="K3601" s="10">
        <v>113.7</v>
      </c>
      <c r="L3601" s="25" t="str">
        <f>IF(Orders!$K3601&lt;=50,"Low",IF(Orders!$K3601&gt;=200000,"High","Medium"))</f>
        <v>Medium</v>
      </c>
    </row>
    <row r="3602" spans="1:12" x14ac:dyDescent="0.35">
      <c r="A3602" s="11">
        <v>5369</v>
      </c>
      <c r="B3602" s="13" t="s">
        <v>6802</v>
      </c>
      <c r="C3602" s="14">
        <v>43992</v>
      </c>
      <c r="D3602" s="14">
        <v>43997</v>
      </c>
      <c r="E3602" s="13" t="s">
        <v>19</v>
      </c>
      <c r="F3602" s="13" t="s">
        <v>1551</v>
      </c>
      <c r="G3602" s="15" t="str">
        <f>INDEX(Table12[[#This Row],[State]],MATCH(Orders!F3602,Table12[[#This Row],[Customer ID]],0))</f>
        <v>Washington</v>
      </c>
      <c r="H3602" s="13" t="s">
        <v>1530</v>
      </c>
      <c r="I3602" s="15">
        <v>1</v>
      </c>
      <c r="J3602" s="13" t="s">
        <v>70</v>
      </c>
      <c r="K3602" s="16">
        <v>125.58</v>
      </c>
      <c r="L3602" s="24" t="str">
        <f>IF(Orders!$K3602&lt;=50,"Low",IF(Orders!$K3602&gt;=200000,"High","Medium"))</f>
        <v>Medium</v>
      </c>
    </row>
    <row r="3603" spans="1:12" x14ac:dyDescent="0.35">
      <c r="A3603" s="12">
        <v>5219</v>
      </c>
      <c r="B3603" s="17" t="s">
        <v>6810</v>
      </c>
      <c r="C3603" s="18">
        <v>43992</v>
      </c>
      <c r="D3603" s="18">
        <v>43996</v>
      </c>
      <c r="E3603" s="17" t="s">
        <v>19</v>
      </c>
      <c r="F3603" s="17" t="s">
        <v>2185</v>
      </c>
      <c r="G3603" s="19" t="str">
        <f>INDEX(Table12[[#This Row],[State]],MATCH(Orders!F3603,Table12[[#This Row],[Customer ID]],0))</f>
        <v>New York</v>
      </c>
      <c r="H3603" s="17" t="s">
        <v>1171</v>
      </c>
      <c r="I3603" s="19">
        <v>5</v>
      </c>
      <c r="J3603" s="17" t="s">
        <v>70</v>
      </c>
      <c r="K3603" s="10">
        <v>102.4</v>
      </c>
      <c r="L3603" s="25" t="str">
        <f>IF(Orders!$K3603&lt;=50,"Low",IF(Orders!$K3603&gt;=200000,"High","Medium"))</f>
        <v>Medium</v>
      </c>
    </row>
    <row r="3604" spans="1:12" x14ac:dyDescent="0.35">
      <c r="A3604" s="11">
        <v>5368</v>
      </c>
      <c r="B3604" s="13" t="s">
        <v>6802</v>
      </c>
      <c r="C3604" s="14">
        <v>43992</v>
      </c>
      <c r="D3604" s="14">
        <v>43997</v>
      </c>
      <c r="E3604" s="13" t="s">
        <v>19</v>
      </c>
      <c r="F3604" s="13" t="s">
        <v>1551</v>
      </c>
      <c r="G3604" s="15" t="str">
        <f>INDEX(Table12[[#This Row],[State]],MATCH(Orders!F3604,Table12[[#This Row],[Customer ID]],0))</f>
        <v>Washington</v>
      </c>
      <c r="H3604" s="13" t="s">
        <v>368</v>
      </c>
      <c r="I3604" s="15">
        <v>4</v>
      </c>
      <c r="J3604" s="13" t="s">
        <v>36</v>
      </c>
      <c r="K3604" s="16">
        <v>104.56</v>
      </c>
      <c r="L3604" s="24" t="str">
        <f>IF(Orders!$K3604&lt;=50,"Low",IF(Orders!$K3604&gt;=200000,"High","Medium"))</f>
        <v>Medium</v>
      </c>
    </row>
    <row r="3605" spans="1:12" x14ac:dyDescent="0.35">
      <c r="A3605" s="12">
        <v>485</v>
      </c>
      <c r="B3605" s="17" t="s">
        <v>6805</v>
      </c>
      <c r="C3605" s="18">
        <v>43992</v>
      </c>
      <c r="D3605" s="18">
        <v>43995</v>
      </c>
      <c r="E3605" s="17" t="s">
        <v>38</v>
      </c>
      <c r="F3605" s="17" t="s">
        <v>3439</v>
      </c>
      <c r="G3605" s="19" t="str">
        <f>INDEX(Table12[[#This Row],[State]],MATCH(Orders!F3605,Table12[[#This Row],[Customer ID]],0))</f>
        <v>California</v>
      </c>
      <c r="H3605" s="17" t="s">
        <v>1953</v>
      </c>
      <c r="I3605" s="19">
        <v>2</v>
      </c>
      <c r="J3605" s="17" t="s">
        <v>31</v>
      </c>
      <c r="K3605" s="10">
        <v>111.6</v>
      </c>
      <c r="L3605" s="25" t="str">
        <f>IF(Orders!$K3605&lt;=50,"Low",IF(Orders!$K3605&gt;=200000,"High","Medium"))</f>
        <v>Medium</v>
      </c>
    </row>
    <row r="3606" spans="1:12" x14ac:dyDescent="0.35">
      <c r="A3606" s="11">
        <v>2289</v>
      </c>
      <c r="B3606" s="13" t="s">
        <v>6811</v>
      </c>
      <c r="C3606" s="14">
        <v>43992</v>
      </c>
      <c r="D3606" s="14">
        <v>43995</v>
      </c>
      <c r="E3606" s="13" t="s">
        <v>38</v>
      </c>
      <c r="F3606" s="13" t="s">
        <v>4667</v>
      </c>
      <c r="G3606" s="15" t="str">
        <f>INDEX(Table12[[#This Row],[State]],MATCH(Orders!F3606,Table12[[#This Row],[Customer ID]],0))</f>
        <v>California</v>
      </c>
      <c r="H3606" s="13" t="s">
        <v>4382</v>
      </c>
      <c r="I3606" s="15">
        <v>5</v>
      </c>
      <c r="J3606" s="13" t="s">
        <v>70</v>
      </c>
      <c r="K3606" s="16">
        <v>122.4</v>
      </c>
      <c r="L3606" s="24" t="str">
        <f>IF(Orders!$K3606&lt;=50,"Low",IF(Orders!$K3606&gt;=200000,"High","Medium"))</f>
        <v>Medium</v>
      </c>
    </row>
    <row r="3607" spans="1:12" x14ac:dyDescent="0.35">
      <c r="A3607" s="12">
        <v>7310</v>
      </c>
      <c r="B3607" s="17" t="s">
        <v>6812</v>
      </c>
      <c r="C3607" s="18">
        <v>43992</v>
      </c>
      <c r="D3607" s="18">
        <v>43996</v>
      </c>
      <c r="E3607" s="17" t="s">
        <v>94</v>
      </c>
      <c r="F3607" s="17" t="s">
        <v>1042</v>
      </c>
      <c r="G3607" s="19" t="str">
        <f>INDEX(Table12[[#This Row],[State]],MATCH(Orders!F3607,Table12[[#This Row],[Customer ID]],0))</f>
        <v>New York</v>
      </c>
      <c r="H3607" s="17" t="s">
        <v>6730</v>
      </c>
      <c r="I3607" s="19">
        <v>3</v>
      </c>
      <c r="J3607" s="17" t="s">
        <v>70</v>
      </c>
      <c r="K3607" s="10">
        <v>117.13</v>
      </c>
      <c r="L3607" s="25" t="str">
        <f>IF(Orders!$K3607&lt;=50,"Low",IF(Orders!$K3607&gt;=200000,"High","Medium"))</f>
        <v>Medium</v>
      </c>
    </row>
    <row r="3608" spans="1:12" x14ac:dyDescent="0.35">
      <c r="A3608" s="11">
        <v>3395</v>
      </c>
      <c r="B3608" s="13" t="s">
        <v>6813</v>
      </c>
      <c r="C3608" s="14">
        <v>43992</v>
      </c>
      <c r="D3608" s="14">
        <v>43992</v>
      </c>
      <c r="E3608" s="13" t="s">
        <v>208</v>
      </c>
      <c r="F3608" s="13" t="s">
        <v>5312</v>
      </c>
      <c r="G3608" s="15" t="str">
        <f>INDEX(Table12[[#This Row],[State]],MATCH(Orders!F3608,Table12[[#This Row],[Customer ID]],0))</f>
        <v>Pennsylvania</v>
      </c>
      <c r="H3608" s="13" t="s">
        <v>4272</v>
      </c>
      <c r="I3608" s="15">
        <v>6</v>
      </c>
      <c r="J3608" s="13" t="s">
        <v>36</v>
      </c>
      <c r="K3608" s="16">
        <v>152032</v>
      </c>
      <c r="L3608" s="24" t="str">
        <f>IF(Orders!$K3608&lt;=50,"Low",IF(Orders!$K3608&gt;=200000,"High","Medium"))</f>
        <v>Medium</v>
      </c>
    </row>
    <row r="3609" spans="1:12" x14ac:dyDescent="0.35">
      <c r="A3609" s="12">
        <v>2310</v>
      </c>
      <c r="B3609" s="17" t="s">
        <v>6814</v>
      </c>
      <c r="C3609" s="18">
        <v>43993</v>
      </c>
      <c r="D3609" s="18">
        <v>43994</v>
      </c>
      <c r="E3609" s="17" t="s">
        <v>38</v>
      </c>
      <c r="F3609" s="17" t="s">
        <v>1349</v>
      </c>
      <c r="G3609" s="19" t="str">
        <f>INDEX(Table12[[#This Row],[State]],MATCH(Orders!F3609,Table12[[#This Row],[Customer ID]],0))</f>
        <v>Arizona</v>
      </c>
      <c r="H3609" s="17" t="s">
        <v>4230</v>
      </c>
      <c r="I3609" s="19">
        <v>4</v>
      </c>
      <c r="J3609" s="17" t="s">
        <v>31</v>
      </c>
      <c r="K3609" s="10">
        <v>102448</v>
      </c>
      <c r="L3609" s="25" t="str">
        <f>IF(Orders!$K3609&lt;=50,"Low",IF(Orders!$K3609&gt;=200000,"High","Medium"))</f>
        <v>Medium</v>
      </c>
    </row>
    <row r="3610" spans="1:12" x14ac:dyDescent="0.35">
      <c r="A3610" s="11">
        <v>4223</v>
      </c>
      <c r="B3610" s="13" t="s">
        <v>6815</v>
      </c>
      <c r="C3610" s="14">
        <v>43993</v>
      </c>
      <c r="D3610" s="14">
        <v>43995</v>
      </c>
      <c r="E3610" s="13" t="s">
        <v>94</v>
      </c>
      <c r="F3610" s="13" t="s">
        <v>1533</v>
      </c>
      <c r="G3610" s="15" t="str">
        <f>INDEX(Table12[[#This Row],[State]],MATCH(Orders!F3610,Table12[[#This Row],[Customer ID]],0))</f>
        <v>Washington</v>
      </c>
      <c r="H3610" s="13" t="s">
        <v>499</v>
      </c>
      <c r="I3610" s="15">
        <v>2</v>
      </c>
      <c r="J3610" s="13" t="s">
        <v>31</v>
      </c>
      <c r="K3610" s="16">
        <v>115.96</v>
      </c>
      <c r="L3610" s="24" t="str">
        <f>IF(Orders!$K3610&lt;=50,"Low",IF(Orders!$K3610&gt;=200000,"High","Medium"))</f>
        <v>Medium</v>
      </c>
    </row>
    <row r="3611" spans="1:12" x14ac:dyDescent="0.35">
      <c r="A3611" s="12">
        <v>2311</v>
      </c>
      <c r="B3611" s="17" t="s">
        <v>6814</v>
      </c>
      <c r="C3611" s="18">
        <v>43993</v>
      </c>
      <c r="D3611" s="18">
        <v>43994</v>
      </c>
      <c r="E3611" s="17" t="s">
        <v>38</v>
      </c>
      <c r="F3611" s="17" t="s">
        <v>1349</v>
      </c>
      <c r="G3611" s="19" t="str">
        <f>INDEX(Table12[[#This Row],[State]],MATCH(Orders!F3611,Table12[[#This Row],[Customer ID]],0))</f>
        <v>Arizona</v>
      </c>
      <c r="H3611" s="17" t="s">
        <v>1300</v>
      </c>
      <c r="I3611" s="19">
        <v>5</v>
      </c>
      <c r="J3611" s="17" t="s">
        <v>70</v>
      </c>
      <c r="K3611" s="10">
        <v>123.04</v>
      </c>
      <c r="L3611" s="25" t="str">
        <f>IF(Orders!$K3611&lt;=50,"Low",IF(Orders!$K3611&gt;=200000,"High","Medium"))</f>
        <v>Medium</v>
      </c>
    </row>
    <row r="3612" spans="1:12" x14ac:dyDescent="0.35">
      <c r="A3612" s="11">
        <v>1569</v>
      </c>
      <c r="B3612" s="13" t="s">
        <v>6816</v>
      </c>
      <c r="C3612" s="14">
        <v>43993</v>
      </c>
      <c r="D3612" s="14">
        <v>43993</v>
      </c>
      <c r="E3612" s="13" t="s">
        <v>208</v>
      </c>
      <c r="F3612" s="13" t="s">
        <v>4001</v>
      </c>
      <c r="G3612" s="15" t="str">
        <f>INDEX(Table12[[#This Row],[State]],MATCH(Orders!F3612,Table12[[#This Row],[Customer ID]],0))</f>
        <v>California</v>
      </c>
      <c r="H3612" s="13" t="s">
        <v>497</v>
      </c>
      <c r="I3612" s="15">
        <v>3</v>
      </c>
      <c r="J3612" s="13" t="s">
        <v>70</v>
      </c>
      <c r="K3612" s="16">
        <v>153.97</v>
      </c>
      <c r="L3612" s="24" t="str">
        <f>IF(Orders!$K3612&lt;=50,"Low",IF(Orders!$K3612&gt;=200000,"High","Medium"))</f>
        <v>Medium</v>
      </c>
    </row>
    <row r="3613" spans="1:12" x14ac:dyDescent="0.35">
      <c r="A3613" s="12">
        <v>4224</v>
      </c>
      <c r="B3613" s="17" t="s">
        <v>6815</v>
      </c>
      <c r="C3613" s="18">
        <v>43993</v>
      </c>
      <c r="D3613" s="18">
        <v>43995</v>
      </c>
      <c r="E3613" s="17" t="s">
        <v>94</v>
      </c>
      <c r="F3613" s="17" t="s">
        <v>1533</v>
      </c>
      <c r="G3613" s="19" t="str">
        <f>INDEX(Table12[[#This Row],[State]],MATCH(Orders!F3613,Table12[[#This Row],[Customer ID]],0))</f>
        <v>Washington</v>
      </c>
      <c r="H3613" s="17" t="s">
        <v>6817</v>
      </c>
      <c r="I3613" s="19">
        <v>3</v>
      </c>
      <c r="J3613" s="17" t="s">
        <v>36</v>
      </c>
      <c r="K3613" s="10">
        <v>195.42</v>
      </c>
      <c r="L3613" s="25" t="str">
        <f>IF(Orders!$K3613&lt;=50,"Low",IF(Orders!$K3613&gt;=200000,"High","Medium"))</f>
        <v>Medium</v>
      </c>
    </row>
    <row r="3614" spans="1:12" x14ac:dyDescent="0.35">
      <c r="A3614" s="11">
        <v>2313</v>
      </c>
      <c r="B3614" s="13" t="s">
        <v>6814</v>
      </c>
      <c r="C3614" s="14">
        <v>43993</v>
      </c>
      <c r="D3614" s="14">
        <v>43994</v>
      </c>
      <c r="E3614" s="13" t="s">
        <v>38</v>
      </c>
      <c r="F3614" s="13" t="s">
        <v>1349</v>
      </c>
      <c r="G3614" s="15" t="str">
        <f>INDEX(Table12[[#This Row],[State]],MATCH(Orders!F3614,Table12[[#This Row],[Customer ID]],0))</f>
        <v>Arizona</v>
      </c>
      <c r="H3614" s="13" t="s">
        <v>649</v>
      </c>
      <c r="I3614" s="15">
        <v>3</v>
      </c>
      <c r="J3614" s="13" t="s">
        <v>31</v>
      </c>
      <c r="K3614" s="16">
        <v>261592</v>
      </c>
      <c r="L3614" s="24" t="str">
        <f>IF(Orders!$K3614&lt;=50,"Low",IF(Orders!$K3614&gt;=200000,"High","Medium"))</f>
        <v>High</v>
      </c>
    </row>
    <row r="3615" spans="1:12" x14ac:dyDescent="0.35">
      <c r="A3615" s="12">
        <v>2309</v>
      </c>
      <c r="B3615" s="17" t="s">
        <v>6814</v>
      </c>
      <c r="C3615" s="18">
        <v>43993</v>
      </c>
      <c r="D3615" s="18">
        <v>43994</v>
      </c>
      <c r="E3615" s="17" t="s">
        <v>38</v>
      </c>
      <c r="F3615" s="17" t="s">
        <v>1349</v>
      </c>
      <c r="G3615" s="19" t="str">
        <f>INDEX(Table12[[#This Row],[State]],MATCH(Orders!F3615,Table12[[#This Row],[Customer ID]],0))</f>
        <v>Arizona</v>
      </c>
      <c r="H3615" s="17" t="s">
        <v>4155</v>
      </c>
      <c r="I3615" s="19">
        <v>1</v>
      </c>
      <c r="J3615" s="17" t="s">
        <v>31</v>
      </c>
      <c r="K3615" s="10">
        <v>308792</v>
      </c>
      <c r="L3615" s="25" t="str">
        <f>IF(Orders!$K3615&lt;=50,"Low",IF(Orders!$K3615&gt;=200000,"High","Medium"))</f>
        <v>High</v>
      </c>
    </row>
    <row r="3616" spans="1:12" x14ac:dyDescent="0.35">
      <c r="A3616" s="11">
        <v>4222</v>
      </c>
      <c r="B3616" s="13" t="s">
        <v>6815</v>
      </c>
      <c r="C3616" s="14">
        <v>43993</v>
      </c>
      <c r="D3616" s="14">
        <v>43995</v>
      </c>
      <c r="E3616" s="13" t="s">
        <v>94</v>
      </c>
      <c r="F3616" s="13" t="s">
        <v>1533</v>
      </c>
      <c r="G3616" s="15" t="str">
        <f>INDEX(Table12[[#This Row],[State]],MATCH(Orders!F3616,Table12[[#This Row],[Customer ID]],0))</f>
        <v>Washington</v>
      </c>
      <c r="H3616" s="13" t="s">
        <v>6819</v>
      </c>
      <c r="I3616" s="15">
        <v>5</v>
      </c>
      <c r="J3616" s="13" t="s">
        <v>31</v>
      </c>
      <c r="K3616" s="16">
        <v>420.8</v>
      </c>
      <c r="L3616" s="24" t="str">
        <f>IF(Orders!$K3616&lt;=50,"Low",IF(Orders!$K3616&gt;=200000,"High","Medium"))</f>
        <v>Medium</v>
      </c>
    </row>
    <row r="3617" spans="1:12" x14ac:dyDescent="0.35">
      <c r="A3617" s="12">
        <v>8924</v>
      </c>
      <c r="B3617" s="17" t="s">
        <v>6821</v>
      </c>
      <c r="C3617" s="18">
        <v>43993</v>
      </c>
      <c r="D3617" s="18">
        <v>43999</v>
      </c>
      <c r="E3617" s="17" t="s">
        <v>19</v>
      </c>
      <c r="F3617" s="17" t="s">
        <v>846</v>
      </c>
      <c r="G3617" s="19" t="str">
        <f>INDEX(Table12[[#This Row],[State]],MATCH(Orders!F3617,Table12[[#This Row],[Customer ID]],0))</f>
        <v>North Carolina</v>
      </c>
      <c r="H3617" s="17" t="s">
        <v>2622</v>
      </c>
      <c r="I3617" s="19">
        <v>4</v>
      </c>
      <c r="J3617" s="17" t="s">
        <v>70</v>
      </c>
      <c r="K3617" s="10">
        <v>81572</v>
      </c>
      <c r="L3617" s="25" t="str">
        <f>IF(Orders!$K3617&lt;=50,"Low",IF(Orders!$K3617&gt;=200000,"High","Medium"))</f>
        <v>Medium</v>
      </c>
    </row>
    <row r="3618" spans="1:12" x14ac:dyDescent="0.35">
      <c r="A3618" s="11">
        <v>2312</v>
      </c>
      <c r="B3618" s="13" t="s">
        <v>6814</v>
      </c>
      <c r="C3618" s="14">
        <v>43993</v>
      </c>
      <c r="D3618" s="14">
        <v>43994</v>
      </c>
      <c r="E3618" s="13" t="s">
        <v>38</v>
      </c>
      <c r="F3618" s="13" t="s">
        <v>1349</v>
      </c>
      <c r="G3618" s="15" t="str">
        <f>INDEX(Table12[[#This Row],[State]],MATCH(Orders!F3618,Table12[[#This Row],[Customer ID]],0))</f>
        <v>Arizona</v>
      </c>
      <c r="H3618" s="13" t="s">
        <v>137</v>
      </c>
      <c r="I3618" s="15">
        <v>1</v>
      </c>
      <c r="J3618" s="13" t="s">
        <v>70</v>
      </c>
      <c r="K3618" s="16">
        <v>125872</v>
      </c>
      <c r="L3618" s="24" t="str">
        <f>IF(Orders!$K3618&lt;=50,"Low",IF(Orders!$K3618&gt;=200000,"High","Medium"))</f>
        <v>Medium</v>
      </c>
    </row>
    <row r="3619" spans="1:12" x14ac:dyDescent="0.35">
      <c r="A3619" s="12">
        <v>3448</v>
      </c>
      <c r="B3619" s="17" t="s">
        <v>6822</v>
      </c>
      <c r="C3619" s="18">
        <v>43993</v>
      </c>
      <c r="D3619" s="18">
        <v>43997</v>
      </c>
      <c r="E3619" s="17" t="s">
        <v>19</v>
      </c>
      <c r="F3619" s="17" t="s">
        <v>3218</v>
      </c>
      <c r="G3619" s="19" t="str">
        <f>INDEX(Table12[[#This Row],[State]],MATCH(Orders!F3619,Table12[[#This Row],[Customer ID]],0))</f>
        <v>Alabama</v>
      </c>
      <c r="H3619" s="17" t="s">
        <v>2277</v>
      </c>
      <c r="I3619" s="19">
        <v>2</v>
      </c>
      <c r="J3619" s="17" t="s">
        <v>36</v>
      </c>
      <c r="K3619" s="10">
        <v>118.76</v>
      </c>
      <c r="L3619" s="25" t="str">
        <f>IF(Orders!$K3619&lt;=50,"Low",IF(Orders!$K3619&gt;=200000,"High","Medium"))</f>
        <v>Medium</v>
      </c>
    </row>
    <row r="3620" spans="1:12" x14ac:dyDescent="0.35">
      <c r="A3620" s="11">
        <v>4221</v>
      </c>
      <c r="B3620" s="13" t="s">
        <v>6815</v>
      </c>
      <c r="C3620" s="14">
        <v>43993</v>
      </c>
      <c r="D3620" s="14">
        <v>43995</v>
      </c>
      <c r="E3620" s="13" t="s">
        <v>94</v>
      </c>
      <c r="F3620" s="13" t="s">
        <v>1533</v>
      </c>
      <c r="G3620" s="15" t="str">
        <f>INDEX(Table12[[#This Row],[State]],MATCH(Orders!F3620,Table12[[#This Row],[Customer ID]],0))</f>
        <v>Washington</v>
      </c>
      <c r="H3620" s="13" t="s">
        <v>5520</v>
      </c>
      <c r="I3620" s="15">
        <v>6</v>
      </c>
      <c r="J3620" s="13" t="s">
        <v>70</v>
      </c>
      <c r="K3620" s="16">
        <v>147288</v>
      </c>
      <c r="L3620" s="24" t="str">
        <f>IF(Orders!$K3620&lt;=50,"Low",IF(Orders!$K3620&gt;=200000,"High","Medium"))</f>
        <v>Medium</v>
      </c>
    </row>
    <row r="3621" spans="1:12" x14ac:dyDescent="0.35">
      <c r="A3621" s="12">
        <v>4220</v>
      </c>
      <c r="B3621" s="17" t="s">
        <v>6815</v>
      </c>
      <c r="C3621" s="18">
        <v>43993</v>
      </c>
      <c r="D3621" s="18">
        <v>43995</v>
      </c>
      <c r="E3621" s="17" t="s">
        <v>94</v>
      </c>
      <c r="F3621" s="17" t="s">
        <v>1533</v>
      </c>
      <c r="G3621" s="19" t="str">
        <f>INDEX(Table12[[#This Row],[State]],MATCH(Orders!F3621,Table12[[#This Row],[Customer ID]],0))</f>
        <v>Washington</v>
      </c>
      <c r="H3621" s="17" t="s">
        <v>1388</v>
      </c>
      <c r="I3621" s="19">
        <v>2</v>
      </c>
      <c r="J3621" s="17" t="s">
        <v>31</v>
      </c>
      <c r="K3621" s="10">
        <v>159.94</v>
      </c>
      <c r="L3621" s="25" t="str">
        <f>IF(Orders!$K3621&lt;=50,"Low",IF(Orders!$K3621&gt;=200000,"High","Medium"))</f>
        <v>Medium</v>
      </c>
    </row>
    <row r="3622" spans="1:12" x14ac:dyDescent="0.35">
      <c r="A3622" s="11">
        <v>8342</v>
      </c>
      <c r="B3622" s="13" t="s">
        <v>6823</v>
      </c>
      <c r="C3622" s="14">
        <v>43993</v>
      </c>
      <c r="D3622" s="14">
        <v>43996</v>
      </c>
      <c r="E3622" s="13" t="s">
        <v>38</v>
      </c>
      <c r="F3622" s="13" t="s">
        <v>1331</v>
      </c>
      <c r="G3622" s="15" t="str">
        <f>INDEX(Table12[[#This Row],[State]],MATCH(Orders!F3622,Table12[[#This Row],[Customer ID]],0))</f>
        <v>California</v>
      </c>
      <c r="H3622" s="13" t="s">
        <v>4407</v>
      </c>
      <c r="I3622" s="15">
        <v>3</v>
      </c>
      <c r="J3622" s="13" t="s">
        <v>31</v>
      </c>
      <c r="K3622" s="16">
        <v>161.44</v>
      </c>
      <c r="L3622" s="24" t="str">
        <f>IF(Orders!$K3622&lt;=50,"Low",IF(Orders!$K3622&gt;=200000,"High","Medium"))</f>
        <v>Medium</v>
      </c>
    </row>
    <row r="3623" spans="1:12" x14ac:dyDescent="0.35">
      <c r="A3623" s="12">
        <v>9175</v>
      </c>
      <c r="B3623" s="17" t="s">
        <v>6824</v>
      </c>
      <c r="C3623" s="18">
        <v>43994</v>
      </c>
      <c r="D3623" s="18">
        <v>43996</v>
      </c>
      <c r="E3623" s="17" t="s">
        <v>94</v>
      </c>
      <c r="F3623" s="17" t="s">
        <v>6825</v>
      </c>
      <c r="G3623" s="19" t="str">
        <f>INDEX(Table12[[#This Row],[State]],MATCH(Orders!F3623,Table12[[#This Row],[Customer ID]],0))</f>
        <v>Washington</v>
      </c>
      <c r="H3623" s="17" t="s">
        <v>2963</v>
      </c>
      <c r="I3623" s="19">
        <v>3</v>
      </c>
      <c r="J3623" s="17" t="s">
        <v>36</v>
      </c>
      <c r="K3623" s="10">
        <v>115976</v>
      </c>
      <c r="L3623" s="25" t="str">
        <f>IF(Orders!$K3623&lt;=50,"Low",IF(Orders!$K3623&gt;=200000,"High","Medium"))</f>
        <v>Medium</v>
      </c>
    </row>
    <row r="3624" spans="1:12" x14ac:dyDescent="0.35">
      <c r="A3624" s="11">
        <v>1456</v>
      </c>
      <c r="B3624" s="13" t="s">
        <v>6827</v>
      </c>
      <c r="C3624" s="14">
        <v>43994</v>
      </c>
      <c r="D3624" s="14">
        <v>44001</v>
      </c>
      <c r="E3624" s="13" t="s">
        <v>19</v>
      </c>
      <c r="F3624" s="13" t="s">
        <v>1241</v>
      </c>
      <c r="G3624" s="15" t="str">
        <f>INDEX(Table12[[#This Row],[State]],MATCH(Orders!F3624,Table12[[#This Row],[Customer ID]],0))</f>
        <v>Georgia</v>
      </c>
      <c r="H3624" s="13" t="s">
        <v>4194</v>
      </c>
      <c r="I3624" s="15">
        <v>3</v>
      </c>
      <c r="J3624" s="13" t="s">
        <v>31</v>
      </c>
      <c r="K3624" s="16">
        <v>126.2</v>
      </c>
      <c r="L3624" s="24" t="str">
        <f>IF(Orders!$K3624&lt;=50,"Low",IF(Orders!$K3624&gt;=200000,"High","Medium"))</f>
        <v>Medium</v>
      </c>
    </row>
    <row r="3625" spans="1:12" x14ac:dyDescent="0.35">
      <c r="A3625" s="12">
        <v>1457</v>
      </c>
      <c r="B3625" s="17" t="s">
        <v>6827</v>
      </c>
      <c r="C3625" s="18">
        <v>43994</v>
      </c>
      <c r="D3625" s="18">
        <v>44001</v>
      </c>
      <c r="E3625" s="17" t="s">
        <v>19</v>
      </c>
      <c r="F3625" s="17" t="s">
        <v>1241</v>
      </c>
      <c r="G3625" s="19" t="str">
        <f>INDEX(Table12[[#This Row],[State]],MATCH(Orders!F3625,Table12[[#This Row],[Customer ID]],0))</f>
        <v>Georgia</v>
      </c>
      <c r="H3625" s="17" t="s">
        <v>3553</v>
      </c>
      <c r="I3625" s="19">
        <v>3</v>
      </c>
      <c r="J3625" s="17" t="s">
        <v>31</v>
      </c>
      <c r="K3625" s="10">
        <v>469.94</v>
      </c>
      <c r="L3625" s="25" t="str">
        <f>IF(Orders!$K3625&lt;=50,"Low",IF(Orders!$K3625&gt;=200000,"High","Medium"))</f>
        <v>Medium</v>
      </c>
    </row>
    <row r="3626" spans="1:12" x14ac:dyDescent="0.35">
      <c r="A3626" s="11">
        <v>2641</v>
      </c>
      <c r="B3626" s="13" t="s">
        <v>6828</v>
      </c>
      <c r="C3626" s="14">
        <v>43994</v>
      </c>
      <c r="D3626" s="14">
        <v>44000</v>
      </c>
      <c r="E3626" s="13" t="s">
        <v>19</v>
      </c>
      <c r="F3626" s="13" t="s">
        <v>5924</v>
      </c>
      <c r="G3626" s="15" t="str">
        <f>INDEX(Table12[[#This Row],[State]],MATCH(Orders!F3626,Table12[[#This Row],[Customer ID]],0))</f>
        <v>New York</v>
      </c>
      <c r="H3626" s="13" t="s">
        <v>6551</v>
      </c>
      <c r="I3626" s="15">
        <v>4</v>
      </c>
      <c r="J3626" s="13" t="s">
        <v>31</v>
      </c>
      <c r="K3626" s="16">
        <v>882.24</v>
      </c>
      <c r="L3626" s="24" t="str">
        <f>IF(Orders!$K3626&lt;=50,"Low",IF(Orders!$K3626&gt;=200000,"High","Medium"))</f>
        <v>Medium</v>
      </c>
    </row>
    <row r="3627" spans="1:12" x14ac:dyDescent="0.35">
      <c r="A3627" s="12">
        <v>9537</v>
      </c>
      <c r="B3627" s="17" t="s">
        <v>6829</v>
      </c>
      <c r="C3627" s="18">
        <v>43994</v>
      </c>
      <c r="D3627" s="18">
        <v>43996</v>
      </c>
      <c r="E3627" s="17" t="s">
        <v>94</v>
      </c>
      <c r="F3627" s="17" t="s">
        <v>3979</v>
      </c>
      <c r="G3627" s="19" t="str">
        <f>INDEX(Table12[[#This Row],[State]],MATCH(Orders!F3627,Table12[[#This Row],[Customer ID]],0))</f>
        <v>Illinois</v>
      </c>
      <c r="H3627" s="17" t="s">
        <v>2826</v>
      </c>
      <c r="I3627" s="19">
        <v>3</v>
      </c>
      <c r="J3627" s="17" t="s">
        <v>31</v>
      </c>
      <c r="K3627" s="10">
        <v>83856</v>
      </c>
      <c r="L3627" s="25" t="str">
        <f>IF(Orders!$K3627&lt;=50,"Low",IF(Orders!$K3627&gt;=200000,"High","Medium"))</f>
        <v>Medium</v>
      </c>
    </row>
    <row r="3628" spans="1:12" x14ac:dyDescent="0.35">
      <c r="A3628" s="11">
        <v>2870</v>
      </c>
      <c r="B3628" s="13" t="s">
        <v>6830</v>
      </c>
      <c r="C3628" s="14">
        <v>43994</v>
      </c>
      <c r="D3628" s="14">
        <v>44001</v>
      </c>
      <c r="E3628" s="13" t="s">
        <v>19</v>
      </c>
      <c r="F3628" s="13" t="s">
        <v>2694</v>
      </c>
      <c r="G3628" s="15" t="str">
        <f>INDEX(Table12[[#This Row],[State]],MATCH(Orders!F3628,Table12[[#This Row],[Customer ID]],0))</f>
        <v>Florida</v>
      </c>
      <c r="H3628" s="13" t="s">
        <v>4197</v>
      </c>
      <c r="I3628" s="15">
        <v>2</v>
      </c>
      <c r="J3628" s="13" t="s">
        <v>31</v>
      </c>
      <c r="K3628" s="16">
        <v>100088</v>
      </c>
      <c r="L3628" s="24" t="str">
        <f>IF(Orders!$K3628&lt;=50,"Low",IF(Orders!$K3628&gt;=200000,"High","Medium"))</f>
        <v>Medium</v>
      </c>
    </row>
    <row r="3629" spans="1:12" x14ac:dyDescent="0.35">
      <c r="A3629" s="12">
        <v>2638</v>
      </c>
      <c r="B3629" s="17" t="s">
        <v>6828</v>
      </c>
      <c r="C3629" s="18">
        <v>43994</v>
      </c>
      <c r="D3629" s="18">
        <v>44000</v>
      </c>
      <c r="E3629" s="17" t="s">
        <v>19</v>
      </c>
      <c r="F3629" s="17" t="s">
        <v>5924</v>
      </c>
      <c r="G3629" s="19" t="str">
        <f>INDEX(Table12[[#This Row],[State]],MATCH(Orders!F3629,Table12[[#This Row],[Customer ID]],0))</f>
        <v>New York</v>
      </c>
      <c r="H3629" s="17" t="s">
        <v>2101</v>
      </c>
      <c r="I3629" s="19">
        <v>4</v>
      </c>
      <c r="J3629" s="17" t="s">
        <v>31</v>
      </c>
      <c r="K3629" s="10">
        <v>113.04</v>
      </c>
      <c r="L3629" s="25" t="str">
        <f>IF(Orders!$K3629&lt;=50,"Low",IF(Orders!$K3629&gt;=200000,"High","Medium"))</f>
        <v>Medium</v>
      </c>
    </row>
    <row r="3630" spans="1:12" x14ac:dyDescent="0.35">
      <c r="A3630" s="11">
        <v>2639</v>
      </c>
      <c r="B3630" s="13" t="s">
        <v>6828</v>
      </c>
      <c r="C3630" s="14">
        <v>43994</v>
      </c>
      <c r="D3630" s="14">
        <v>44000</v>
      </c>
      <c r="E3630" s="13" t="s">
        <v>19</v>
      </c>
      <c r="F3630" s="13" t="s">
        <v>5924</v>
      </c>
      <c r="G3630" s="15" t="str">
        <f>INDEX(Table12[[#This Row],[State]],MATCH(Orders!F3630,Table12[[#This Row],[Customer ID]],0))</f>
        <v>New York</v>
      </c>
      <c r="H3630" s="13" t="s">
        <v>2366</v>
      </c>
      <c r="I3630" s="15">
        <v>3</v>
      </c>
      <c r="J3630" s="13" t="s">
        <v>70</v>
      </c>
      <c r="K3630" s="16">
        <v>124128</v>
      </c>
      <c r="L3630" s="24" t="str">
        <f>IF(Orders!$K3630&lt;=50,"Low",IF(Orders!$K3630&gt;=200000,"High","Medium"))</f>
        <v>Medium</v>
      </c>
    </row>
    <row r="3631" spans="1:12" x14ac:dyDescent="0.35">
      <c r="A3631" s="12">
        <v>9176</v>
      </c>
      <c r="B3631" s="17" t="s">
        <v>6824</v>
      </c>
      <c r="C3631" s="18">
        <v>43994</v>
      </c>
      <c r="D3631" s="18">
        <v>43996</v>
      </c>
      <c r="E3631" s="17" t="s">
        <v>94</v>
      </c>
      <c r="F3631" s="17" t="s">
        <v>6825</v>
      </c>
      <c r="G3631" s="19" t="str">
        <f>INDEX(Table12[[#This Row],[State]],MATCH(Orders!F3631,Table12[[#This Row],[Customer ID]],0))</f>
        <v>Washington</v>
      </c>
      <c r="H3631" s="17" t="s">
        <v>6832</v>
      </c>
      <c r="I3631" s="19">
        <v>3</v>
      </c>
      <c r="J3631" s="17" t="s">
        <v>70</v>
      </c>
      <c r="K3631" s="10">
        <v>114.44</v>
      </c>
      <c r="L3631" s="25" t="str">
        <f>IF(Orders!$K3631&lt;=50,"Low",IF(Orders!$K3631&gt;=200000,"High","Medium"))</f>
        <v>Medium</v>
      </c>
    </row>
    <row r="3632" spans="1:12" x14ac:dyDescent="0.35">
      <c r="A3632" s="11">
        <v>5497</v>
      </c>
      <c r="B3632" s="13" t="s">
        <v>6834</v>
      </c>
      <c r="C3632" s="14">
        <v>43994</v>
      </c>
      <c r="D3632" s="14">
        <v>43998</v>
      </c>
      <c r="E3632" s="13" t="s">
        <v>19</v>
      </c>
      <c r="F3632" s="13" t="s">
        <v>3467</v>
      </c>
      <c r="G3632" s="15" t="str">
        <f>INDEX(Table12[[#This Row],[State]],MATCH(Orders!F3632,Table12[[#This Row],[Customer ID]],0))</f>
        <v>Ohio</v>
      </c>
      <c r="H3632" s="13" t="s">
        <v>887</v>
      </c>
      <c r="I3632" s="15">
        <v>2</v>
      </c>
      <c r="J3632" s="13" t="s">
        <v>70</v>
      </c>
      <c r="K3632" s="16">
        <v>159.91999999999999</v>
      </c>
      <c r="L3632" s="24" t="str">
        <f>IF(Orders!$K3632&lt;=50,"Low",IF(Orders!$K3632&gt;=200000,"High","Medium"))</f>
        <v>Medium</v>
      </c>
    </row>
    <row r="3633" spans="1:12" x14ac:dyDescent="0.35">
      <c r="A3633" s="12">
        <v>2640</v>
      </c>
      <c r="B3633" s="17" t="s">
        <v>6828</v>
      </c>
      <c r="C3633" s="18">
        <v>43994</v>
      </c>
      <c r="D3633" s="18">
        <v>44000</v>
      </c>
      <c r="E3633" s="17" t="s">
        <v>19</v>
      </c>
      <c r="F3633" s="17" t="s">
        <v>5924</v>
      </c>
      <c r="G3633" s="19" t="str">
        <f>INDEX(Table12[[#This Row],[State]],MATCH(Orders!F3633,Table12[[#This Row],[Customer ID]],0))</f>
        <v>New York</v>
      </c>
      <c r="H3633" s="17" t="s">
        <v>6835</v>
      </c>
      <c r="I3633" s="19">
        <v>3</v>
      </c>
      <c r="J3633" s="17" t="s">
        <v>70</v>
      </c>
      <c r="K3633" s="10">
        <v>161.13999999999999</v>
      </c>
      <c r="L3633" s="25" t="str">
        <f>IF(Orders!$K3633&lt;=50,"Low",IF(Orders!$K3633&gt;=200000,"High","Medium"))</f>
        <v>Medium</v>
      </c>
    </row>
    <row r="3634" spans="1:12" x14ac:dyDescent="0.35">
      <c r="A3634" s="11">
        <v>1446</v>
      </c>
      <c r="B3634" s="13" t="s">
        <v>6837</v>
      </c>
      <c r="C3634" s="14">
        <v>43995</v>
      </c>
      <c r="D3634" s="14">
        <v>43998</v>
      </c>
      <c r="E3634" s="13" t="s">
        <v>38</v>
      </c>
      <c r="F3634" s="13" t="s">
        <v>4171</v>
      </c>
      <c r="G3634" s="15" t="str">
        <f>INDEX(Table12[[#This Row],[State]],MATCH(Orders!F3634,Table12[[#This Row],[Customer ID]],0))</f>
        <v>Illinois</v>
      </c>
      <c r="H3634" s="13" t="s">
        <v>499</v>
      </c>
      <c r="I3634" s="15">
        <v>4</v>
      </c>
      <c r="J3634" s="13" t="s">
        <v>31</v>
      </c>
      <c r="K3634" s="16">
        <v>190736</v>
      </c>
      <c r="L3634" s="24" t="str">
        <f>IF(Orders!$K3634&lt;=50,"Low",IF(Orders!$K3634&gt;=200000,"High","Medium"))</f>
        <v>Medium</v>
      </c>
    </row>
    <row r="3635" spans="1:12" x14ac:dyDescent="0.35">
      <c r="A3635" s="12">
        <v>7265</v>
      </c>
      <c r="B3635" s="17" t="s">
        <v>6838</v>
      </c>
      <c r="C3635" s="18">
        <v>43995</v>
      </c>
      <c r="D3635" s="18">
        <v>43999</v>
      </c>
      <c r="E3635" s="17" t="s">
        <v>19</v>
      </c>
      <c r="F3635" s="17" t="s">
        <v>264</v>
      </c>
      <c r="G3635" s="19" t="str">
        <f>INDEX(Table12[[#This Row],[State]],MATCH(Orders!F3635,Table12[[#This Row],[Customer ID]],0))</f>
        <v>Virginia</v>
      </c>
      <c r="H3635" s="17" t="s">
        <v>6839</v>
      </c>
      <c r="I3635" s="19">
        <v>7</v>
      </c>
      <c r="J3635" s="17" t="s">
        <v>36</v>
      </c>
      <c r="K3635" s="10">
        <v>203.86</v>
      </c>
      <c r="L3635" s="25" t="str">
        <f>IF(Orders!$K3635&lt;=50,"Low",IF(Orders!$K3635&gt;=200000,"High","Medium"))</f>
        <v>Medium</v>
      </c>
    </row>
    <row r="3636" spans="1:12" x14ac:dyDescent="0.35">
      <c r="A3636" s="11">
        <v>7731</v>
      </c>
      <c r="B3636" s="13" t="s">
        <v>6841</v>
      </c>
      <c r="C3636" s="14">
        <v>43995</v>
      </c>
      <c r="D3636" s="14">
        <v>44001</v>
      </c>
      <c r="E3636" s="13" t="s">
        <v>19</v>
      </c>
      <c r="F3636" s="13" t="s">
        <v>974</v>
      </c>
      <c r="G3636" s="15" t="str">
        <f>INDEX(Table12[[#This Row],[State]],MATCH(Orders!F3636,Table12[[#This Row],[Customer ID]],0))</f>
        <v>Washington</v>
      </c>
      <c r="H3636" s="13" t="s">
        <v>4943</v>
      </c>
      <c r="I3636" s="15">
        <v>4</v>
      </c>
      <c r="J3636" s="13" t="s">
        <v>70</v>
      </c>
      <c r="K3636" s="16">
        <v>323136</v>
      </c>
      <c r="L3636" s="24" t="str">
        <f>IF(Orders!$K3636&lt;=50,"Low",IF(Orders!$K3636&gt;=200000,"High","Medium"))</f>
        <v>High</v>
      </c>
    </row>
    <row r="3637" spans="1:12" x14ac:dyDescent="0.35">
      <c r="A3637" s="12">
        <v>1447</v>
      </c>
      <c r="B3637" s="17" t="s">
        <v>6837</v>
      </c>
      <c r="C3637" s="18">
        <v>43995</v>
      </c>
      <c r="D3637" s="18">
        <v>43998</v>
      </c>
      <c r="E3637" s="17" t="s">
        <v>38</v>
      </c>
      <c r="F3637" s="17" t="s">
        <v>4171</v>
      </c>
      <c r="G3637" s="19" t="str">
        <f>INDEX(Table12[[#This Row],[State]],MATCH(Orders!F3637,Table12[[#This Row],[Customer ID]],0))</f>
        <v>Illinois</v>
      </c>
      <c r="H3637" s="17" t="s">
        <v>258</v>
      </c>
      <c r="I3637" s="19">
        <v>7</v>
      </c>
      <c r="J3637" s="17" t="s">
        <v>31</v>
      </c>
      <c r="K3637" s="10">
        <v>520302</v>
      </c>
      <c r="L3637" s="25" t="str">
        <f>IF(Orders!$K3637&lt;=50,"Low",IF(Orders!$K3637&gt;=200000,"High","Medium"))</f>
        <v>High</v>
      </c>
    </row>
    <row r="3638" spans="1:12" x14ac:dyDescent="0.35">
      <c r="A3638" s="11">
        <v>1448</v>
      </c>
      <c r="B3638" s="13" t="s">
        <v>6837</v>
      </c>
      <c r="C3638" s="14">
        <v>43995</v>
      </c>
      <c r="D3638" s="14">
        <v>43998</v>
      </c>
      <c r="E3638" s="13" t="s">
        <v>38</v>
      </c>
      <c r="F3638" s="13" t="s">
        <v>4171</v>
      </c>
      <c r="G3638" s="15" t="str">
        <f>INDEX(Table12[[#This Row],[State]],MATCH(Orders!F3638,Table12[[#This Row],[Customer ID]],0))</f>
        <v>Illinois</v>
      </c>
      <c r="H3638" s="13" t="s">
        <v>2963</v>
      </c>
      <c r="I3638" s="15">
        <v>2</v>
      </c>
      <c r="J3638" s="13" t="s">
        <v>70</v>
      </c>
      <c r="K3638" s="16">
        <v>142984</v>
      </c>
      <c r="L3638" s="24" t="str">
        <f>IF(Orders!$K3638&lt;=50,"Low",IF(Orders!$K3638&gt;=200000,"High","Medium"))</f>
        <v>Medium</v>
      </c>
    </row>
    <row r="3639" spans="1:12" x14ac:dyDescent="0.35">
      <c r="A3639" s="12">
        <v>5477</v>
      </c>
      <c r="B3639" s="17" t="s">
        <v>6842</v>
      </c>
      <c r="C3639" s="18">
        <v>43997</v>
      </c>
      <c r="D3639" s="18">
        <v>44000</v>
      </c>
      <c r="E3639" s="17" t="s">
        <v>38</v>
      </c>
      <c r="F3639" s="17" t="s">
        <v>196</v>
      </c>
      <c r="G3639" s="19" t="str">
        <f>INDEX(Table12[[#This Row],[State]],MATCH(Orders!F3639,Table12[[#This Row],[Customer ID]],0))</f>
        <v>Minnesota</v>
      </c>
      <c r="H3639" s="17" t="s">
        <v>1212</v>
      </c>
      <c r="I3639" s="19">
        <v>5</v>
      </c>
      <c r="J3639" s="17" t="s">
        <v>70</v>
      </c>
      <c r="K3639" s="10">
        <v>106.55</v>
      </c>
      <c r="L3639" s="25" t="str">
        <f>IF(Orders!$K3639&lt;=50,"Low",IF(Orders!$K3639&gt;=200000,"High","Medium"))</f>
        <v>Medium</v>
      </c>
    </row>
    <row r="3640" spans="1:12" x14ac:dyDescent="0.35">
      <c r="A3640" s="11">
        <v>8790</v>
      </c>
      <c r="B3640" s="13" t="s">
        <v>6844</v>
      </c>
      <c r="C3640" s="14">
        <v>43997</v>
      </c>
      <c r="D3640" s="14">
        <v>44001</v>
      </c>
      <c r="E3640" s="13" t="s">
        <v>19</v>
      </c>
      <c r="F3640" s="13" t="s">
        <v>3000</v>
      </c>
      <c r="G3640" s="15" t="str">
        <f>INDEX(Table12[[#This Row],[State]],MATCH(Orders!F3640,Table12[[#This Row],[Customer ID]],0))</f>
        <v>North Carolina</v>
      </c>
      <c r="H3640" s="13" t="s">
        <v>375</v>
      </c>
      <c r="I3640" s="15">
        <v>2</v>
      </c>
      <c r="J3640" s="13" t="s">
        <v>36</v>
      </c>
      <c r="K3640" s="16">
        <v>119728</v>
      </c>
      <c r="L3640" s="24" t="str">
        <f>IF(Orders!$K3640&lt;=50,"Low",IF(Orders!$K3640&gt;=200000,"High","Medium"))</f>
        <v>Medium</v>
      </c>
    </row>
    <row r="3641" spans="1:12" x14ac:dyDescent="0.35">
      <c r="A3641" s="12">
        <v>8703</v>
      </c>
      <c r="B3641" s="17" t="s">
        <v>6845</v>
      </c>
      <c r="C3641" s="18">
        <v>43997</v>
      </c>
      <c r="D3641" s="18">
        <v>44002</v>
      </c>
      <c r="E3641" s="17" t="s">
        <v>19</v>
      </c>
      <c r="F3641" s="17" t="s">
        <v>3358</v>
      </c>
      <c r="G3641" s="19" t="str">
        <f>INDEX(Table12[[#This Row],[State]],MATCH(Orders!F3641,Table12[[#This Row],[Customer ID]],0))</f>
        <v>Tennessee</v>
      </c>
      <c r="H3641" s="17" t="s">
        <v>6846</v>
      </c>
      <c r="I3641" s="19">
        <v>5</v>
      </c>
      <c r="J3641" s="17" t="s">
        <v>31</v>
      </c>
      <c r="K3641" s="10">
        <v>125.36</v>
      </c>
      <c r="L3641" s="25" t="str">
        <f>IF(Orders!$K3641&lt;=50,"Low",IF(Orders!$K3641&gt;=200000,"High","Medium"))</f>
        <v>Medium</v>
      </c>
    </row>
    <row r="3642" spans="1:12" x14ac:dyDescent="0.35">
      <c r="A3642" s="11">
        <v>8701</v>
      </c>
      <c r="B3642" s="13" t="s">
        <v>6845</v>
      </c>
      <c r="C3642" s="14">
        <v>43997</v>
      </c>
      <c r="D3642" s="14">
        <v>44002</v>
      </c>
      <c r="E3642" s="13" t="s">
        <v>19</v>
      </c>
      <c r="F3642" s="13" t="s">
        <v>3358</v>
      </c>
      <c r="G3642" s="15" t="str">
        <f>INDEX(Table12[[#This Row],[State]],MATCH(Orders!F3642,Table12[[#This Row],[Customer ID]],0))</f>
        <v>Tennessee</v>
      </c>
      <c r="H3642" s="13" t="s">
        <v>6848</v>
      </c>
      <c r="I3642" s="15">
        <v>8</v>
      </c>
      <c r="J3642" s="13" t="s">
        <v>36</v>
      </c>
      <c r="K3642" s="16">
        <v>126608</v>
      </c>
      <c r="L3642" s="24" t="str">
        <f>IF(Orders!$K3642&lt;=50,"Low",IF(Orders!$K3642&gt;=200000,"High","Medium"))</f>
        <v>Medium</v>
      </c>
    </row>
    <row r="3643" spans="1:12" x14ac:dyDescent="0.35">
      <c r="A3643" s="12">
        <v>8699</v>
      </c>
      <c r="B3643" s="17" t="s">
        <v>6845</v>
      </c>
      <c r="C3643" s="18">
        <v>43997</v>
      </c>
      <c r="D3643" s="18">
        <v>44002</v>
      </c>
      <c r="E3643" s="17" t="s">
        <v>19</v>
      </c>
      <c r="F3643" s="17" t="s">
        <v>3358</v>
      </c>
      <c r="G3643" s="19" t="str">
        <f>INDEX(Table12[[#This Row],[State]],MATCH(Orders!F3643,Table12[[#This Row],[Customer ID]],0))</f>
        <v>Tennessee</v>
      </c>
      <c r="H3643" s="17" t="s">
        <v>3518</v>
      </c>
      <c r="I3643" s="19">
        <v>2</v>
      </c>
      <c r="J3643" s="17" t="s">
        <v>36</v>
      </c>
      <c r="K3643" s="10">
        <v>130.96</v>
      </c>
      <c r="L3643" s="25" t="str">
        <f>IF(Orders!$K3643&lt;=50,"Low",IF(Orders!$K3643&gt;=200000,"High","Medium"))</f>
        <v>Medium</v>
      </c>
    </row>
    <row r="3644" spans="1:12" x14ac:dyDescent="0.35">
      <c r="A3644" s="11">
        <v>7090</v>
      </c>
      <c r="B3644" s="13" t="s">
        <v>6849</v>
      </c>
      <c r="C3644" s="14">
        <v>43997</v>
      </c>
      <c r="D3644" s="14">
        <v>44001</v>
      </c>
      <c r="E3644" s="13" t="s">
        <v>94</v>
      </c>
      <c r="F3644" s="13" t="s">
        <v>3033</v>
      </c>
      <c r="G3644" s="15" t="str">
        <f>INDEX(Table12[[#This Row],[State]],MATCH(Orders!F3644,Table12[[#This Row],[Customer ID]],0))</f>
        <v>California</v>
      </c>
      <c r="H3644" s="13" t="s">
        <v>6112</v>
      </c>
      <c r="I3644" s="15">
        <v>1</v>
      </c>
      <c r="J3644" s="13" t="s">
        <v>36</v>
      </c>
      <c r="K3644" s="16">
        <v>143.96</v>
      </c>
      <c r="L3644" s="24" t="str">
        <f>IF(Orders!$K3644&lt;=50,"Low",IF(Orders!$K3644&gt;=200000,"High","Medium"))</f>
        <v>Medium</v>
      </c>
    </row>
    <row r="3645" spans="1:12" x14ac:dyDescent="0.35">
      <c r="A3645" s="12">
        <v>8702</v>
      </c>
      <c r="B3645" s="17" t="s">
        <v>6845</v>
      </c>
      <c r="C3645" s="18">
        <v>43997</v>
      </c>
      <c r="D3645" s="18">
        <v>44002</v>
      </c>
      <c r="E3645" s="17" t="s">
        <v>19</v>
      </c>
      <c r="F3645" s="17" t="s">
        <v>3358</v>
      </c>
      <c r="G3645" s="19" t="str">
        <f>INDEX(Table12[[#This Row],[State]],MATCH(Orders!F3645,Table12[[#This Row],[Customer ID]],0))</f>
        <v>Tennessee</v>
      </c>
      <c r="H3645" s="17" t="s">
        <v>2014</v>
      </c>
      <c r="I3645" s="19">
        <v>1</v>
      </c>
      <c r="J3645" s="17" t="s">
        <v>31</v>
      </c>
      <c r="K3645" s="10">
        <v>160776</v>
      </c>
      <c r="L3645" s="25" t="str">
        <f>IF(Orders!$K3645&lt;=50,"Low",IF(Orders!$K3645&gt;=200000,"High","Medium"))</f>
        <v>Medium</v>
      </c>
    </row>
    <row r="3646" spans="1:12" x14ac:dyDescent="0.35">
      <c r="A3646" s="11">
        <v>8697</v>
      </c>
      <c r="B3646" s="13" t="s">
        <v>6845</v>
      </c>
      <c r="C3646" s="14">
        <v>43997</v>
      </c>
      <c r="D3646" s="14">
        <v>44002</v>
      </c>
      <c r="E3646" s="13" t="s">
        <v>19</v>
      </c>
      <c r="F3646" s="13" t="s">
        <v>3358</v>
      </c>
      <c r="G3646" s="15" t="str">
        <f>INDEX(Table12[[#This Row],[State]],MATCH(Orders!F3646,Table12[[#This Row],[Customer ID]],0))</f>
        <v>Tennessee</v>
      </c>
      <c r="H3646" s="13" t="s">
        <v>6850</v>
      </c>
      <c r="I3646" s="15">
        <v>3</v>
      </c>
      <c r="J3646" s="13" t="s">
        <v>36</v>
      </c>
      <c r="K3646" s="16">
        <v>249976</v>
      </c>
      <c r="L3646" s="24" t="str">
        <f>IF(Orders!$K3646&lt;=50,"Low",IF(Orders!$K3646&gt;=200000,"High","Medium"))</f>
        <v>High</v>
      </c>
    </row>
    <row r="3647" spans="1:12" x14ac:dyDescent="0.35">
      <c r="A3647" s="12">
        <v>8789</v>
      </c>
      <c r="B3647" s="17" t="s">
        <v>6844</v>
      </c>
      <c r="C3647" s="18">
        <v>43997</v>
      </c>
      <c r="D3647" s="18">
        <v>44001</v>
      </c>
      <c r="E3647" s="17" t="s">
        <v>19</v>
      </c>
      <c r="F3647" s="17" t="s">
        <v>3000</v>
      </c>
      <c r="G3647" s="19" t="str">
        <f>INDEX(Table12[[#This Row],[State]],MATCH(Orders!F3647,Table12[[#This Row],[Customer ID]],0))</f>
        <v>North Carolina</v>
      </c>
      <c r="H3647" s="17" t="s">
        <v>1325</v>
      </c>
      <c r="I3647" s="19">
        <v>3</v>
      </c>
      <c r="J3647" s="17" t="s">
        <v>31</v>
      </c>
      <c r="K3647" s="10">
        <v>746352</v>
      </c>
      <c r="L3647" s="25" t="str">
        <f>IF(Orders!$K3647&lt;=50,"Low",IF(Orders!$K3647&gt;=200000,"High","Medium"))</f>
        <v>High</v>
      </c>
    </row>
    <row r="3648" spans="1:12" x14ac:dyDescent="0.35">
      <c r="A3648" s="11">
        <v>8700</v>
      </c>
      <c r="B3648" s="13" t="s">
        <v>6845</v>
      </c>
      <c r="C3648" s="14">
        <v>43997</v>
      </c>
      <c r="D3648" s="14">
        <v>44002</v>
      </c>
      <c r="E3648" s="13" t="s">
        <v>19</v>
      </c>
      <c r="F3648" s="13" t="s">
        <v>3358</v>
      </c>
      <c r="G3648" s="15" t="str">
        <f>INDEX(Table12[[#This Row],[State]],MATCH(Orders!F3648,Table12[[#This Row],[Customer ID]],0))</f>
        <v>Tennessee</v>
      </c>
      <c r="H3648" s="13" t="s">
        <v>5374</v>
      </c>
      <c r="I3648" s="15">
        <v>8</v>
      </c>
      <c r="J3648" s="13" t="s">
        <v>70</v>
      </c>
      <c r="K3648" s="16">
        <v>2261936</v>
      </c>
      <c r="L3648" s="24" t="str">
        <f>IF(Orders!$K3648&lt;=50,"Low",IF(Orders!$K3648&gt;=200000,"High","Medium"))</f>
        <v>High</v>
      </c>
    </row>
    <row r="3649" spans="1:12" x14ac:dyDescent="0.35">
      <c r="A3649" s="12">
        <v>8698</v>
      </c>
      <c r="B3649" s="17" t="s">
        <v>6845</v>
      </c>
      <c r="C3649" s="18">
        <v>43997</v>
      </c>
      <c r="D3649" s="18">
        <v>44002</v>
      </c>
      <c r="E3649" s="17" t="s">
        <v>19</v>
      </c>
      <c r="F3649" s="17" t="s">
        <v>3358</v>
      </c>
      <c r="G3649" s="19" t="str">
        <f>INDEX(Table12[[#This Row],[State]],MATCH(Orders!F3649,Table12[[#This Row],[Customer ID]],0))</f>
        <v>Tennessee</v>
      </c>
      <c r="H3649" s="17" t="s">
        <v>2442</v>
      </c>
      <c r="I3649" s="19">
        <v>4</v>
      </c>
      <c r="J3649" s="17" t="s">
        <v>70</v>
      </c>
      <c r="K3649" s="10">
        <v>104168</v>
      </c>
      <c r="L3649" s="25" t="str">
        <f>IF(Orders!$K3649&lt;=50,"Low",IF(Orders!$K3649&gt;=200000,"High","Medium"))</f>
        <v>Medium</v>
      </c>
    </row>
    <row r="3650" spans="1:12" x14ac:dyDescent="0.35">
      <c r="A3650" s="11">
        <v>2873</v>
      </c>
      <c r="B3650" s="13" t="s">
        <v>6852</v>
      </c>
      <c r="C3650" s="14">
        <v>43997</v>
      </c>
      <c r="D3650" s="14">
        <v>44002</v>
      </c>
      <c r="E3650" s="13" t="s">
        <v>19</v>
      </c>
      <c r="F3650" s="13" t="s">
        <v>5591</v>
      </c>
      <c r="G3650" s="15" t="str">
        <f>INDEX(Table12[[#This Row],[State]],MATCH(Orders!F3650,Table12[[#This Row],[Customer ID]],0))</f>
        <v>California</v>
      </c>
      <c r="H3650" s="13" t="s">
        <v>1402</v>
      </c>
      <c r="I3650" s="15">
        <v>1</v>
      </c>
      <c r="J3650" s="13" t="s">
        <v>31</v>
      </c>
      <c r="K3650" s="16">
        <v>97.26</v>
      </c>
      <c r="L3650" s="24" t="str">
        <f>IF(Orders!$K3650&lt;=50,"Low",IF(Orders!$K3650&gt;=200000,"High","Medium"))</f>
        <v>Medium</v>
      </c>
    </row>
    <row r="3651" spans="1:12" x14ac:dyDescent="0.35">
      <c r="A3651" s="12">
        <v>5478</v>
      </c>
      <c r="B3651" s="17" t="s">
        <v>6842</v>
      </c>
      <c r="C3651" s="18">
        <v>43997</v>
      </c>
      <c r="D3651" s="18">
        <v>44000</v>
      </c>
      <c r="E3651" s="17" t="s">
        <v>38</v>
      </c>
      <c r="F3651" s="17" t="s">
        <v>196</v>
      </c>
      <c r="G3651" s="19" t="str">
        <f>INDEX(Table12[[#This Row],[State]],MATCH(Orders!F3651,Table12[[#This Row],[Customer ID]],0))</f>
        <v>Minnesota</v>
      </c>
      <c r="H3651" s="17" t="s">
        <v>1590</v>
      </c>
      <c r="I3651" s="19">
        <v>3</v>
      </c>
      <c r="J3651" s="17" t="s">
        <v>31</v>
      </c>
      <c r="K3651" s="10">
        <v>116.94</v>
      </c>
      <c r="L3651" s="25" t="str">
        <f>IF(Orders!$K3651&lt;=50,"Low",IF(Orders!$K3651&gt;=200000,"High","Medium"))</f>
        <v>Medium</v>
      </c>
    </row>
    <row r="3652" spans="1:12" x14ac:dyDescent="0.35">
      <c r="A3652" s="11">
        <v>673</v>
      </c>
      <c r="B3652" s="13" t="s">
        <v>6854</v>
      </c>
      <c r="C3652" s="14">
        <v>43997</v>
      </c>
      <c r="D3652" s="14">
        <v>44004</v>
      </c>
      <c r="E3652" s="13" t="s">
        <v>19</v>
      </c>
      <c r="F3652" s="13" t="s">
        <v>255</v>
      </c>
      <c r="G3652" s="15" t="str">
        <f>INDEX(Table12[[#This Row],[State]],MATCH(Orders!F3652,Table12[[#This Row],[Customer ID]],0))</f>
        <v>Illinois</v>
      </c>
      <c r="H3652" s="13" t="s">
        <v>3613</v>
      </c>
      <c r="I3652" s="15">
        <v>5</v>
      </c>
      <c r="J3652" s="13" t="s">
        <v>36</v>
      </c>
      <c r="K3652" s="16">
        <v>132.56</v>
      </c>
      <c r="L3652" s="24" t="str">
        <f>IF(Orders!$K3652&lt;=50,"Low",IF(Orders!$K3652&gt;=200000,"High","Medium"))</f>
        <v>Medium</v>
      </c>
    </row>
    <row r="3653" spans="1:12" x14ac:dyDescent="0.35">
      <c r="A3653" s="12">
        <v>5476</v>
      </c>
      <c r="B3653" s="17" t="s">
        <v>6842</v>
      </c>
      <c r="C3653" s="18">
        <v>43997</v>
      </c>
      <c r="D3653" s="18">
        <v>44000</v>
      </c>
      <c r="E3653" s="17" t="s">
        <v>38</v>
      </c>
      <c r="F3653" s="17" t="s">
        <v>196</v>
      </c>
      <c r="G3653" s="19" t="str">
        <f>INDEX(Table12[[#This Row],[State]],MATCH(Orders!F3653,Table12[[#This Row],[Customer ID]],0))</f>
        <v>Minnesota</v>
      </c>
      <c r="H3653" s="17" t="s">
        <v>4811</v>
      </c>
      <c r="I3653" s="19">
        <v>3</v>
      </c>
      <c r="J3653" s="17" t="s">
        <v>36</v>
      </c>
      <c r="K3653" s="10">
        <v>152.4</v>
      </c>
      <c r="L3653" s="25" t="str">
        <f>IF(Orders!$K3653&lt;=50,"Low",IF(Orders!$K3653&gt;=200000,"High","Medium"))</f>
        <v>Medium</v>
      </c>
    </row>
    <row r="3654" spans="1:12" x14ac:dyDescent="0.35">
      <c r="A3654" s="11">
        <v>346</v>
      </c>
      <c r="B3654" s="13" t="s">
        <v>6855</v>
      </c>
      <c r="C3654" s="14">
        <v>43997</v>
      </c>
      <c r="D3654" s="14">
        <v>44001</v>
      </c>
      <c r="E3654" s="13" t="s">
        <v>19</v>
      </c>
      <c r="F3654" s="13" t="s">
        <v>6856</v>
      </c>
      <c r="G3654" s="15" t="str">
        <f>INDEX(Table12[[#This Row],[State]],MATCH(Orders!F3654,Table12[[#This Row],[Customer ID]],0))</f>
        <v>California</v>
      </c>
      <c r="H3654" s="13" t="s">
        <v>2410</v>
      </c>
      <c r="I3654" s="15">
        <v>3</v>
      </c>
      <c r="J3654" s="13" t="s">
        <v>36</v>
      </c>
      <c r="K3654" s="16">
        <v>155976</v>
      </c>
      <c r="L3654" s="24" t="str">
        <f>IF(Orders!$K3654&lt;=50,"Low",IF(Orders!$K3654&gt;=200000,"High","Medium"))</f>
        <v>Medium</v>
      </c>
    </row>
    <row r="3655" spans="1:12" x14ac:dyDescent="0.35">
      <c r="A3655" s="12">
        <v>831</v>
      </c>
      <c r="B3655" s="17" t="s">
        <v>6858</v>
      </c>
      <c r="C3655" s="18">
        <v>43998</v>
      </c>
      <c r="D3655" s="18">
        <v>44003</v>
      </c>
      <c r="E3655" s="17" t="s">
        <v>94</v>
      </c>
      <c r="F3655" s="17" t="s">
        <v>4478</v>
      </c>
      <c r="G3655" s="19" t="str">
        <f>INDEX(Table12[[#This Row],[State]],MATCH(Orders!F3655,Table12[[#This Row],[Customer ID]],0))</f>
        <v>Kentucky</v>
      </c>
      <c r="H3655" s="17" t="s">
        <v>6859</v>
      </c>
      <c r="I3655" s="19">
        <v>3</v>
      </c>
      <c r="J3655" s="17" t="s">
        <v>36</v>
      </c>
      <c r="K3655" s="10">
        <v>194.66</v>
      </c>
      <c r="L3655" s="25" t="str">
        <f>IF(Orders!$K3655&lt;=50,"Low",IF(Orders!$K3655&gt;=200000,"High","Medium"))</f>
        <v>Medium</v>
      </c>
    </row>
    <row r="3656" spans="1:12" x14ac:dyDescent="0.35">
      <c r="A3656" s="11">
        <v>2708</v>
      </c>
      <c r="B3656" s="13" t="s">
        <v>6861</v>
      </c>
      <c r="C3656" s="14">
        <v>43998</v>
      </c>
      <c r="D3656" s="14">
        <v>44003</v>
      </c>
      <c r="E3656" s="13" t="s">
        <v>19</v>
      </c>
      <c r="F3656" s="13" t="s">
        <v>2820</v>
      </c>
      <c r="G3656" s="15" t="str">
        <f>INDEX(Table12[[#This Row],[State]],MATCH(Orders!F3656,Table12[[#This Row],[Customer ID]],0))</f>
        <v>New Mexico</v>
      </c>
      <c r="H3656" s="13" t="s">
        <v>3905</v>
      </c>
      <c r="I3656" s="15">
        <v>4</v>
      </c>
      <c r="J3656" s="13" t="s">
        <v>36</v>
      </c>
      <c r="K3656" s="16">
        <v>240.16</v>
      </c>
      <c r="L3656" s="24" t="str">
        <f>IF(Orders!$K3656&lt;=50,"Low",IF(Orders!$K3656&gt;=200000,"High","Medium"))</f>
        <v>Medium</v>
      </c>
    </row>
    <row r="3657" spans="1:12" x14ac:dyDescent="0.35">
      <c r="A3657" s="12">
        <v>832</v>
      </c>
      <c r="B3657" s="17" t="s">
        <v>6858</v>
      </c>
      <c r="C3657" s="18">
        <v>43998</v>
      </c>
      <c r="D3657" s="18">
        <v>44003</v>
      </c>
      <c r="E3657" s="17" t="s">
        <v>94</v>
      </c>
      <c r="F3657" s="17" t="s">
        <v>4478</v>
      </c>
      <c r="G3657" s="19" t="str">
        <f>INDEX(Table12[[#This Row],[State]],MATCH(Orders!F3657,Table12[[#This Row],[Customer ID]],0))</f>
        <v>Kentucky</v>
      </c>
      <c r="H3657" s="17" t="s">
        <v>746</v>
      </c>
      <c r="I3657" s="19">
        <v>2</v>
      </c>
      <c r="J3657" s="17" t="s">
        <v>70</v>
      </c>
      <c r="K3657" s="10">
        <v>241.98</v>
      </c>
      <c r="L3657" s="25" t="str">
        <f>IF(Orders!$K3657&lt;=50,"Low",IF(Orders!$K3657&gt;=200000,"High","Medium"))</f>
        <v>Medium</v>
      </c>
    </row>
    <row r="3658" spans="1:12" x14ac:dyDescent="0.35">
      <c r="A3658" s="11">
        <v>830</v>
      </c>
      <c r="B3658" s="13" t="s">
        <v>6858</v>
      </c>
      <c r="C3658" s="14">
        <v>43998</v>
      </c>
      <c r="D3658" s="14">
        <v>44003</v>
      </c>
      <c r="E3658" s="13" t="s">
        <v>94</v>
      </c>
      <c r="F3658" s="13" t="s">
        <v>4478</v>
      </c>
      <c r="G3658" s="15" t="str">
        <f>INDEX(Table12[[#This Row],[State]],MATCH(Orders!F3658,Table12[[#This Row],[Customer ID]],0))</f>
        <v>Kentucky</v>
      </c>
      <c r="H3658" s="13" t="s">
        <v>1162</v>
      </c>
      <c r="I3658" s="15">
        <v>2</v>
      </c>
      <c r="J3658" s="13" t="s">
        <v>70</v>
      </c>
      <c r="K3658" s="16">
        <v>344.96</v>
      </c>
      <c r="L3658" s="24" t="str">
        <f>IF(Orders!$K3658&lt;=50,"Low",IF(Orders!$K3658&gt;=200000,"High","Medium"))</f>
        <v>Medium</v>
      </c>
    </row>
    <row r="3659" spans="1:12" x14ac:dyDescent="0.35">
      <c r="A3659" s="12">
        <v>6745</v>
      </c>
      <c r="B3659" s="17" t="s">
        <v>6862</v>
      </c>
      <c r="C3659" s="18">
        <v>43998</v>
      </c>
      <c r="D3659" s="18">
        <v>44000</v>
      </c>
      <c r="E3659" s="17" t="s">
        <v>94</v>
      </c>
      <c r="F3659" s="17" t="s">
        <v>1078</v>
      </c>
      <c r="G3659" s="19" t="str">
        <f>INDEX(Table12[[#This Row],[State]],MATCH(Orders!F3659,Table12[[#This Row],[Customer ID]],0))</f>
        <v>Ohio</v>
      </c>
      <c r="H3659" s="17" t="s">
        <v>6648</v>
      </c>
      <c r="I3659" s="19">
        <v>6</v>
      </c>
      <c r="J3659" s="17" t="s">
        <v>70</v>
      </c>
      <c r="K3659" s="10">
        <v>492952</v>
      </c>
      <c r="L3659" s="25" t="str">
        <f>IF(Orders!$K3659&lt;=50,"Low",IF(Orders!$K3659&gt;=200000,"High","Medium"))</f>
        <v>High</v>
      </c>
    </row>
    <row r="3660" spans="1:12" x14ac:dyDescent="0.35">
      <c r="A3660" s="11">
        <v>2258</v>
      </c>
      <c r="B3660" s="13" t="s">
        <v>6863</v>
      </c>
      <c r="C3660" s="14">
        <v>43998</v>
      </c>
      <c r="D3660" s="14">
        <v>44001</v>
      </c>
      <c r="E3660" s="13" t="s">
        <v>38</v>
      </c>
      <c r="F3660" s="13" t="s">
        <v>3979</v>
      </c>
      <c r="G3660" s="15" t="str">
        <f>INDEX(Table12[[#This Row],[State]],MATCH(Orders!F3660,Table12[[#This Row],[Customer ID]],0))</f>
        <v>California</v>
      </c>
      <c r="H3660" s="13" t="s">
        <v>459</v>
      </c>
      <c r="I3660" s="15">
        <v>7</v>
      </c>
      <c r="J3660" s="13" t="s">
        <v>31</v>
      </c>
      <c r="K3660" s="16">
        <v>1259.96</v>
      </c>
      <c r="L3660" s="24" t="str">
        <f>IF(Orders!$K3660&lt;=50,"Low",IF(Orders!$K3660&gt;=200000,"High","Medium"))</f>
        <v>Medium</v>
      </c>
    </row>
    <row r="3661" spans="1:12" x14ac:dyDescent="0.35">
      <c r="A3661" s="12">
        <v>4542</v>
      </c>
      <c r="B3661" s="17" t="s">
        <v>6864</v>
      </c>
      <c r="C3661" s="18">
        <v>43998</v>
      </c>
      <c r="D3661" s="18">
        <v>44003</v>
      </c>
      <c r="E3661" s="17" t="s">
        <v>19</v>
      </c>
      <c r="F3661" s="17" t="s">
        <v>2062</v>
      </c>
      <c r="G3661" s="19" t="str">
        <f>INDEX(Table12[[#This Row],[State]],MATCH(Orders!F3661,Table12[[#This Row],[Customer ID]],0))</f>
        <v>Illinois</v>
      </c>
      <c r="H3661" s="17" t="s">
        <v>4174</v>
      </c>
      <c r="I3661" s="19">
        <v>7</v>
      </c>
      <c r="J3661" s="17" t="s">
        <v>70</v>
      </c>
      <c r="K3661" s="10">
        <v>107936</v>
      </c>
      <c r="L3661" s="25" t="str">
        <f>IF(Orders!$K3661&lt;=50,"Low",IF(Orders!$K3661&gt;=200000,"High","Medium"))</f>
        <v>Medium</v>
      </c>
    </row>
    <row r="3662" spans="1:12" x14ac:dyDescent="0.35">
      <c r="A3662" s="11">
        <v>2706</v>
      </c>
      <c r="B3662" s="13" t="s">
        <v>6861</v>
      </c>
      <c r="C3662" s="14">
        <v>43998</v>
      </c>
      <c r="D3662" s="14">
        <v>44003</v>
      </c>
      <c r="E3662" s="13" t="s">
        <v>19</v>
      </c>
      <c r="F3662" s="13" t="s">
        <v>2820</v>
      </c>
      <c r="G3662" s="15" t="str">
        <f>INDEX(Table12[[#This Row],[State]],MATCH(Orders!F3662,Table12[[#This Row],[Customer ID]],0))</f>
        <v>New Mexico</v>
      </c>
      <c r="H3662" s="13" t="s">
        <v>3245</v>
      </c>
      <c r="I3662" s="15">
        <v>2</v>
      </c>
      <c r="J3662" s="13" t="s">
        <v>70</v>
      </c>
      <c r="K3662" s="16">
        <v>135.68</v>
      </c>
      <c r="L3662" s="24" t="str">
        <f>IF(Orders!$K3662&lt;=50,"Low",IF(Orders!$K3662&gt;=200000,"High","Medium"))</f>
        <v>Medium</v>
      </c>
    </row>
    <row r="3663" spans="1:12" x14ac:dyDescent="0.35">
      <c r="A3663" s="12">
        <v>6746</v>
      </c>
      <c r="B3663" s="17" t="s">
        <v>6862</v>
      </c>
      <c r="C3663" s="18">
        <v>43998</v>
      </c>
      <c r="D3663" s="18">
        <v>44000</v>
      </c>
      <c r="E3663" s="17" t="s">
        <v>94</v>
      </c>
      <c r="F3663" s="17" t="s">
        <v>1078</v>
      </c>
      <c r="G3663" s="19" t="str">
        <f>INDEX(Table12[[#This Row],[State]],MATCH(Orders!F3663,Table12[[#This Row],[Customer ID]],0))</f>
        <v>Ohio</v>
      </c>
      <c r="H3663" s="17" t="s">
        <v>6865</v>
      </c>
      <c r="I3663" s="19">
        <v>5</v>
      </c>
      <c r="J3663" s="17" t="s">
        <v>36</v>
      </c>
      <c r="K3663" s="10">
        <v>113.92</v>
      </c>
      <c r="L3663" s="25" t="str">
        <f>IF(Orders!$K3663&lt;=50,"Low",IF(Orders!$K3663&gt;=200000,"High","Medium"))</f>
        <v>Medium</v>
      </c>
    </row>
    <row r="3664" spans="1:12" x14ac:dyDescent="0.35">
      <c r="A3664" s="11">
        <v>2259</v>
      </c>
      <c r="B3664" s="13" t="s">
        <v>6863</v>
      </c>
      <c r="C3664" s="14">
        <v>43998</v>
      </c>
      <c r="D3664" s="14">
        <v>44001</v>
      </c>
      <c r="E3664" s="13" t="s">
        <v>38</v>
      </c>
      <c r="F3664" s="13" t="s">
        <v>3979</v>
      </c>
      <c r="G3664" s="15" t="str">
        <f>INDEX(Table12[[#This Row],[State]],MATCH(Orders!F3664,Table12[[#This Row],[Customer ID]],0))</f>
        <v>California</v>
      </c>
      <c r="H3664" s="13" t="s">
        <v>1341</v>
      </c>
      <c r="I3664" s="15">
        <v>2</v>
      </c>
      <c r="J3664" s="13" t="s">
        <v>36</v>
      </c>
      <c r="K3664" s="16">
        <v>132.54</v>
      </c>
      <c r="L3664" s="24" t="str">
        <f>IF(Orders!$K3664&lt;=50,"Low",IF(Orders!$K3664&gt;=200000,"High","Medium"))</f>
        <v>Medium</v>
      </c>
    </row>
    <row r="3665" spans="1:12" x14ac:dyDescent="0.35">
      <c r="A3665" s="12">
        <v>267</v>
      </c>
      <c r="B3665" s="17" t="s">
        <v>6867</v>
      </c>
      <c r="C3665" s="18">
        <v>43998</v>
      </c>
      <c r="D3665" s="18">
        <v>44002</v>
      </c>
      <c r="E3665" s="17" t="s">
        <v>19</v>
      </c>
      <c r="F3665" s="17" t="s">
        <v>316</v>
      </c>
      <c r="G3665" s="19" t="str">
        <f>INDEX(Table12[[#This Row],[State]],MATCH(Orders!F3665,Table12[[#This Row],[Customer ID]],0))</f>
        <v>North Carolina</v>
      </c>
      <c r="H3665" s="17" t="s">
        <v>5894</v>
      </c>
      <c r="I3665" s="19">
        <v>3</v>
      </c>
      <c r="J3665" s="17" t="s">
        <v>31</v>
      </c>
      <c r="K3665" s="10">
        <v>135016</v>
      </c>
      <c r="L3665" s="25" t="str">
        <f>IF(Orders!$K3665&lt;=50,"Low",IF(Orders!$K3665&gt;=200000,"High","Medium"))</f>
        <v>Medium</v>
      </c>
    </row>
    <row r="3666" spans="1:12" x14ac:dyDescent="0.35">
      <c r="A3666" s="11">
        <v>2707</v>
      </c>
      <c r="B3666" s="13" t="s">
        <v>6861</v>
      </c>
      <c r="C3666" s="14">
        <v>43998</v>
      </c>
      <c r="D3666" s="14">
        <v>44003</v>
      </c>
      <c r="E3666" s="13" t="s">
        <v>19</v>
      </c>
      <c r="F3666" s="13" t="s">
        <v>2820</v>
      </c>
      <c r="G3666" s="15" t="str">
        <f>INDEX(Table12[[#This Row],[State]],MATCH(Orders!F3666,Table12[[#This Row],[Customer ID]],0))</f>
        <v>New Mexico</v>
      </c>
      <c r="H3666" s="13" t="s">
        <v>5250</v>
      </c>
      <c r="I3666" s="15">
        <v>3</v>
      </c>
      <c r="J3666" s="13" t="s">
        <v>70</v>
      </c>
      <c r="K3666" s="16">
        <v>117.44</v>
      </c>
      <c r="L3666" s="24" t="str">
        <f>IF(Orders!$K3666&lt;=50,"Low",IF(Orders!$K3666&gt;=200000,"High","Medium"))</f>
        <v>Medium</v>
      </c>
    </row>
    <row r="3667" spans="1:12" x14ac:dyDescent="0.35">
      <c r="A3667" s="12">
        <v>833</v>
      </c>
      <c r="B3667" s="17" t="s">
        <v>6858</v>
      </c>
      <c r="C3667" s="18">
        <v>43998</v>
      </c>
      <c r="D3667" s="18">
        <v>44003</v>
      </c>
      <c r="E3667" s="17" t="s">
        <v>94</v>
      </c>
      <c r="F3667" s="17" t="s">
        <v>4478</v>
      </c>
      <c r="G3667" s="19" t="str">
        <f>INDEX(Table12[[#This Row],[State]],MATCH(Orders!F3667,Table12[[#This Row],[Customer ID]],0))</f>
        <v>Kentucky</v>
      </c>
      <c r="H3667" s="17" t="s">
        <v>4121</v>
      </c>
      <c r="I3667" s="19">
        <v>1</v>
      </c>
      <c r="J3667" s="17" t="s">
        <v>36</v>
      </c>
      <c r="K3667" s="10">
        <v>153.99</v>
      </c>
      <c r="L3667" s="25" t="str">
        <f>IF(Orders!$K3667&lt;=50,"Low",IF(Orders!$K3667&gt;=200000,"High","Medium"))</f>
        <v>Medium</v>
      </c>
    </row>
    <row r="3668" spans="1:12" x14ac:dyDescent="0.35">
      <c r="A3668" s="11">
        <v>7916</v>
      </c>
      <c r="B3668" s="13" t="s">
        <v>6869</v>
      </c>
      <c r="C3668" s="14">
        <v>43999</v>
      </c>
      <c r="D3668" s="14">
        <v>44003</v>
      </c>
      <c r="E3668" s="13" t="s">
        <v>19</v>
      </c>
      <c r="F3668" s="13" t="s">
        <v>1336</v>
      </c>
      <c r="G3668" s="15" t="str">
        <f>INDEX(Table12[[#This Row],[State]],MATCH(Orders!F3668,Table12[[#This Row],[Customer ID]],0))</f>
        <v>New York</v>
      </c>
      <c r="H3668" s="13" t="s">
        <v>6870</v>
      </c>
      <c r="I3668" s="15">
        <v>3</v>
      </c>
      <c r="J3668" s="13" t="s">
        <v>70</v>
      </c>
      <c r="K3668" s="16">
        <v>114.34</v>
      </c>
      <c r="L3668" s="24" t="str">
        <f>IF(Orders!$K3668&lt;=50,"Low",IF(Orders!$K3668&gt;=200000,"High","Medium"))</f>
        <v>Medium</v>
      </c>
    </row>
    <row r="3669" spans="1:12" x14ac:dyDescent="0.35">
      <c r="A3669" s="12">
        <v>1012</v>
      </c>
      <c r="B3669" s="17" t="s">
        <v>6872</v>
      </c>
      <c r="C3669" s="18">
        <v>43999</v>
      </c>
      <c r="D3669" s="18">
        <v>44003</v>
      </c>
      <c r="E3669" s="17" t="s">
        <v>94</v>
      </c>
      <c r="F3669" s="17" t="s">
        <v>2894</v>
      </c>
      <c r="G3669" s="19" t="str">
        <f>INDEX(Table12[[#This Row],[State]],MATCH(Orders!F3669,Table12[[#This Row],[Customer ID]],0))</f>
        <v>Washington</v>
      </c>
      <c r="H3669" s="17" t="s">
        <v>1254</v>
      </c>
      <c r="I3669" s="19">
        <v>3</v>
      </c>
      <c r="J3669" s="17" t="s">
        <v>70</v>
      </c>
      <c r="K3669" s="10">
        <v>178.25</v>
      </c>
      <c r="L3669" s="25" t="str">
        <f>IF(Orders!$K3669&lt;=50,"Low",IF(Orders!$K3669&gt;=200000,"High","Medium"))</f>
        <v>Medium</v>
      </c>
    </row>
    <row r="3670" spans="1:12" x14ac:dyDescent="0.35">
      <c r="A3670" s="11">
        <v>6604</v>
      </c>
      <c r="B3670" s="13" t="s">
        <v>6874</v>
      </c>
      <c r="C3670" s="14">
        <v>43999</v>
      </c>
      <c r="D3670" s="14">
        <v>44002</v>
      </c>
      <c r="E3670" s="13" t="s">
        <v>38</v>
      </c>
      <c r="F3670" s="13" t="s">
        <v>6875</v>
      </c>
      <c r="G3670" s="15" t="str">
        <f>INDEX(Table12[[#This Row],[State]],MATCH(Orders!F3670,Table12[[#This Row],[Customer ID]],0))</f>
        <v>Colorado</v>
      </c>
      <c r="H3670" s="13" t="s">
        <v>5366</v>
      </c>
      <c r="I3670" s="15">
        <v>3</v>
      </c>
      <c r="J3670" s="13" t="s">
        <v>70</v>
      </c>
      <c r="K3670" s="16">
        <v>196352</v>
      </c>
      <c r="L3670" s="24" t="str">
        <f>IF(Orders!$K3670&lt;=50,"Low",IF(Orders!$K3670&gt;=200000,"High","Medium"))</f>
        <v>Medium</v>
      </c>
    </row>
    <row r="3671" spans="1:12" x14ac:dyDescent="0.35">
      <c r="A3671" s="12">
        <v>7915</v>
      </c>
      <c r="B3671" s="17" t="s">
        <v>6869</v>
      </c>
      <c r="C3671" s="18">
        <v>43999</v>
      </c>
      <c r="D3671" s="18">
        <v>44003</v>
      </c>
      <c r="E3671" s="17" t="s">
        <v>19</v>
      </c>
      <c r="F3671" s="17" t="s">
        <v>1336</v>
      </c>
      <c r="G3671" s="19" t="str">
        <f>INDEX(Table12[[#This Row],[State]],MATCH(Orders!F3671,Table12[[#This Row],[Customer ID]],0))</f>
        <v>New York</v>
      </c>
      <c r="H3671" s="17" t="s">
        <v>6878</v>
      </c>
      <c r="I3671" s="19">
        <v>5</v>
      </c>
      <c r="J3671" s="17" t="s">
        <v>36</v>
      </c>
      <c r="K3671" s="10">
        <v>3436.5</v>
      </c>
      <c r="L3671" s="25" t="str">
        <f>IF(Orders!$K3671&lt;=50,"Low",IF(Orders!$K3671&gt;=200000,"High","Medium"))</f>
        <v>Medium</v>
      </c>
    </row>
    <row r="3672" spans="1:12" x14ac:dyDescent="0.35">
      <c r="A3672" s="11">
        <v>2501</v>
      </c>
      <c r="B3672" s="13" t="s">
        <v>6880</v>
      </c>
      <c r="C3672" s="14">
        <v>43999</v>
      </c>
      <c r="D3672" s="14">
        <v>44002</v>
      </c>
      <c r="E3672" s="13" t="s">
        <v>38</v>
      </c>
      <c r="F3672" s="13" t="s">
        <v>5148</v>
      </c>
      <c r="G3672" s="15" t="str">
        <f>INDEX(Table12[[#This Row],[State]],MATCH(Orders!F3672,Table12[[#This Row],[Customer ID]],0))</f>
        <v>Illinois</v>
      </c>
      <c r="H3672" s="13" t="s">
        <v>754</v>
      </c>
      <c r="I3672" s="15">
        <v>2</v>
      </c>
      <c r="J3672" s="13" t="s">
        <v>36</v>
      </c>
      <c r="K3672" s="16">
        <v>110224</v>
      </c>
      <c r="L3672" s="24" t="str">
        <f>IF(Orders!$K3672&lt;=50,"Low",IF(Orders!$K3672&gt;=200000,"High","Medium"))</f>
        <v>Medium</v>
      </c>
    </row>
    <row r="3673" spans="1:12" x14ac:dyDescent="0.35">
      <c r="A3673" s="12">
        <v>2502</v>
      </c>
      <c r="B3673" s="17" t="s">
        <v>6880</v>
      </c>
      <c r="C3673" s="18">
        <v>43999</v>
      </c>
      <c r="D3673" s="18">
        <v>44002</v>
      </c>
      <c r="E3673" s="17" t="s">
        <v>38</v>
      </c>
      <c r="F3673" s="17" t="s">
        <v>5148</v>
      </c>
      <c r="G3673" s="19" t="str">
        <f>INDEX(Table12[[#This Row],[State]],MATCH(Orders!F3673,Table12[[#This Row],[Customer ID]],0))</f>
        <v>Illinois</v>
      </c>
      <c r="H3673" s="17" t="s">
        <v>390</v>
      </c>
      <c r="I3673" s="19">
        <v>4</v>
      </c>
      <c r="J3673" s="17" t="s">
        <v>70</v>
      </c>
      <c r="K3673" s="10">
        <v>131304</v>
      </c>
      <c r="L3673" s="25" t="str">
        <f>IF(Orders!$K3673&lt;=50,"Low",IF(Orders!$K3673&gt;=200000,"High","Medium"))</f>
        <v>Medium</v>
      </c>
    </row>
    <row r="3674" spans="1:12" x14ac:dyDescent="0.35">
      <c r="A3674" s="11">
        <v>2503</v>
      </c>
      <c r="B3674" s="13" t="s">
        <v>6880</v>
      </c>
      <c r="C3674" s="14">
        <v>43999</v>
      </c>
      <c r="D3674" s="14">
        <v>44002</v>
      </c>
      <c r="E3674" s="13" t="s">
        <v>38</v>
      </c>
      <c r="F3674" s="13" t="s">
        <v>5148</v>
      </c>
      <c r="G3674" s="15" t="str">
        <f>INDEX(Table12[[#This Row],[State]],MATCH(Orders!F3674,Table12[[#This Row],[Customer ID]],0))</f>
        <v>Illinois</v>
      </c>
      <c r="H3674" s="13" t="s">
        <v>4835</v>
      </c>
      <c r="I3674" s="15">
        <v>4</v>
      </c>
      <c r="J3674" s="13" t="s">
        <v>31</v>
      </c>
      <c r="K3674" s="16">
        <v>123.36</v>
      </c>
      <c r="L3674" s="24" t="str">
        <f>IF(Orders!$K3674&lt;=50,"Low",IF(Orders!$K3674&gt;=200000,"High","Medium"))</f>
        <v>Medium</v>
      </c>
    </row>
    <row r="3675" spans="1:12" x14ac:dyDescent="0.35">
      <c r="A3675" s="12">
        <v>1013</v>
      </c>
      <c r="B3675" s="17" t="s">
        <v>6872</v>
      </c>
      <c r="C3675" s="18">
        <v>43999</v>
      </c>
      <c r="D3675" s="18">
        <v>44003</v>
      </c>
      <c r="E3675" s="17" t="s">
        <v>94</v>
      </c>
      <c r="F3675" s="17" t="s">
        <v>2894</v>
      </c>
      <c r="G3675" s="19" t="str">
        <f>INDEX(Table12[[#This Row],[State]],MATCH(Orders!F3675,Table12[[#This Row],[Customer ID]],0))</f>
        <v>Washington</v>
      </c>
      <c r="H3675" s="17" t="s">
        <v>5712</v>
      </c>
      <c r="I3675" s="19">
        <v>1</v>
      </c>
      <c r="J3675" s="17" t="s">
        <v>36</v>
      </c>
      <c r="K3675" s="10">
        <v>124.03</v>
      </c>
      <c r="L3675" s="25" t="str">
        <f>IF(Orders!$K3675&lt;=50,"Low",IF(Orders!$K3675&gt;=200000,"High","Medium"))</f>
        <v>Medium</v>
      </c>
    </row>
    <row r="3676" spans="1:12" x14ac:dyDescent="0.35">
      <c r="A3676" s="11">
        <v>98</v>
      </c>
      <c r="B3676" s="13" t="s">
        <v>6881</v>
      </c>
      <c r="C3676" s="14">
        <v>43999</v>
      </c>
      <c r="D3676" s="14">
        <v>44002</v>
      </c>
      <c r="E3676" s="13" t="s">
        <v>38</v>
      </c>
      <c r="F3676" s="13" t="s">
        <v>6882</v>
      </c>
      <c r="G3676" s="15" t="str">
        <f>INDEX(Table12[[#This Row],[State]],MATCH(Orders!F3676,Table12[[#This Row],[Customer ID]],0))</f>
        <v>California</v>
      </c>
      <c r="H3676" s="13" t="s">
        <v>2496</v>
      </c>
      <c r="I3676" s="15">
        <v>3</v>
      </c>
      <c r="J3676" s="13" t="s">
        <v>36</v>
      </c>
      <c r="K3676" s="16">
        <v>187312</v>
      </c>
      <c r="L3676" s="24" t="str">
        <f>IF(Orders!$K3676&lt;=50,"Low",IF(Orders!$K3676&gt;=200000,"High","Medium"))</f>
        <v>Medium</v>
      </c>
    </row>
    <row r="3677" spans="1:12" x14ac:dyDescent="0.35">
      <c r="A3677" s="12">
        <v>6304</v>
      </c>
      <c r="B3677" s="17" t="s">
        <v>6884</v>
      </c>
      <c r="C3677" s="18">
        <v>44000</v>
      </c>
      <c r="D3677" s="18">
        <v>44002</v>
      </c>
      <c r="E3677" s="17" t="s">
        <v>94</v>
      </c>
      <c r="F3677" s="17" t="s">
        <v>3162</v>
      </c>
      <c r="G3677" s="19" t="str">
        <f>INDEX(Table12[[#This Row],[State]],MATCH(Orders!F3677,Table12[[#This Row],[Customer ID]],0))</f>
        <v>Texas</v>
      </c>
      <c r="H3677" s="17" t="s">
        <v>2951</v>
      </c>
      <c r="I3677" s="19">
        <v>3</v>
      </c>
      <c r="J3677" s="17" t="s">
        <v>36</v>
      </c>
      <c r="K3677" s="10">
        <v>123352</v>
      </c>
      <c r="L3677" s="25" t="str">
        <f>IF(Orders!$K3677&lt;=50,"Low",IF(Orders!$K3677&gt;=200000,"High","Medium"))</f>
        <v>Medium</v>
      </c>
    </row>
    <row r="3678" spans="1:12" x14ac:dyDescent="0.35">
      <c r="A3678" s="11">
        <v>4496</v>
      </c>
      <c r="B3678" s="13" t="s">
        <v>6886</v>
      </c>
      <c r="C3678" s="14">
        <v>44000</v>
      </c>
      <c r="D3678" s="14">
        <v>44005</v>
      </c>
      <c r="E3678" s="13" t="s">
        <v>19</v>
      </c>
      <c r="F3678" s="13" t="s">
        <v>759</v>
      </c>
      <c r="G3678" s="15" t="str">
        <f>INDEX(Table12[[#This Row],[State]],MATCH(Orders!F3678,Table12[[#This Row],[Customer ID]],0))</f>
        <v>California</v>
      </c>
      <c r="H3678" s="13" t="s">
        <v>489</v>
      </c>
      <c r="I3678" s="15">
        <v>9</v>
      </c>
      <c r="J3678" s="13" t="s">
        <v>31</v>
      </c>
      <c r="K3678" s="16">
        <v>9659235</v>
      </c>
      <c r="L3678" s="24" t="str">
        <f>IF(Orders!$K3678&lt;=50,"Low",IF(Orders!$K3678&gt;=200000,"High","Medium"))</f>
        <v>High</v>
      </c>
    </row>
    <row r="3679" spans="1:12" x14ac:dyDescent="0.35">
      <c r="A3679" s="12">
        <v>4497</v>
      </c>
      <c r="B3679" s="17" t="s">
        <v>6886</v>
      </c>
      <c r="C3679" s="18">
        <v>44000</v>
      </c>
      <c r="D3679" s="18">
        <v>44005</v>
      </c>
      <c r="E3679" s="17" t="s">
        <v>19</v>
      </c>
      <c r="F3679" s="17" t="s">
        <v>759</v>
      </c>
      <c r="G3679" s="19" t="str">
        <f>INDEX(Table12[[#This Row],[State]],MATCH(Orders!F3679,Table12[[#This Row],[Customer ID]],0))</f>
        <v>California</v>
      </c>
      <c r="H3679" s="17" t="s">
        <v>3902</v>
      </c>
      <c r="I3679" s="19">
        <v>6</v>
      </c>
      <c r="J3679" s="17" t="s">
        <v>70</v>
      </c>
      <c r="K3679" s="10">
        <v>138.88</v>
      </c>
      <c r="L3679" s="25" t="str">
        <f>IF(Orders!$K3679&lt;=50,"Low",IF(Orders!$K3679&gt;=200000,"High","Medium"))</f>
        <v>Medium</v>
      </c>
    </row>
    <row r="3680" spans="1:12" x14ac:dyDescent="0.35">
      <c r="A3680" s="11">
        <v>653</v>
      </c>
      <c r="B3680" s="13" t="s">
        <v>6887</v>
      </c>
      <c r="C3680" s="14">
        <v>44001</v>
      </c>
      <c r="D3680" s="14">
        <v>44005</v>
      </c>
      <c r="E3680" s="13" t="s">
        <v>19</v>
      </c>
      <c r="F3680" s="13" t="s">
        <v>6675</v>
      </c>
      <c r="G3680" s="15" t="str">
        <f>INDEX(Table12[[#This Row],[State]],MATCH(Orders!F3680,Table12[[#This Row],[Customer ID]],0))</f>
        <v>New York</v>
      </c>
      <c r="H3680" s="13" t="s">
        <v>382</v>
      </c>
      <c r="I3680" s="15">
        <v>2</v>
      </c>
      <c r="J3680" s="13" t="s">
        <v>31</v>
      </c>
      <c r="K3680" s="16">
        <v>109.82</v>
      </c>
      <c r="L3680" s="24" t="str">
        <f>IF(Orders!$K3680&lt;=50,"Low",IF(Orders!$K3680&gt;=200000,"High","Medium"))</f>
        <v>Medium</v>
      </c>
    </row>
    <row r="3681" spans="1:12" x14ac:dyDescent="0.35">
      <c r="A3681" s="12">
        <v>654</v>
      </c>
      <c r="B3681" s="17" t="s">
        <v>6887</v>
      </c>
      <c r="C3681" s="18">
        <v>44001</v>
      </c>
      <c r="D3681" s="18">
        <v>44005</v>
      </c>
      <c r="E3681" s="17" t="s">
        <v>19</v>
      </c>
      <c r="F3681" s="17" t="s">
        <v>6675</v>
      </c>
      <c r="G3681" s="19" t="str">
        <f>INDEX(Table12[[#This Row],[State]],MATCH(Orders!F3681,Table12[[#This Row],[Customer ID]],0))</f>
        <v>New York</v>
      </c>
      <c r="H3681" s="17" t="s">
        <v>6888</v>
      </c>
      <c r="I3681" s="19">
        <v>8</v>
      </c>
      <c r="J3681" s="17" t="s">
        <v>36</v>
      </c>
      <c r="K3681" s="10">
        <v>121.12</v>
      </c>
      <c r="L3681" s="25" t="str">
        <f>IF(Orders!$K3681&lt;=50,"Low",IF(Orders!$K3681&gt;=200000,"High","Medium"))</f>
        <v>Medium</v>
      </c>
    </row>
    <row r="3682" spans="1:12" x14ac:dyDescent="0.35">
      <c r="A3682" s="11">
        <v>4103</v>
      </c>
      <c r="B3682" s="13" t="s">
        <v>6890</v>
      </c>
      <c r="C3682" s="14">
        <v>44001</v>
      </c>
      <c r="D3682" s="14">
        <v>44005</v>
      </c>
      <c r="E3682" s="13" t="s">
        <v>19</v>
      </c>
      <c r="F3682" s="13" t="s">
        <v>846</v>
      </c>
      <c r="G3682" s="15" t="str">
        <f>INDEX(Table12[[#This Row],[State]],MATCH(Orders!F3682,Table12[[#This Row],[Customer ID]],0))</f>
        <v>Texas</v>
      </c>
      <c r="H3682" s="13" t="s">
        <v>4548</v>
      </c>
      <c r="I3682" s="15">
        <v>8</v>
      </c>
      <c r="J3682" s="13" t="s">
        <v>70</v>
      </c>
      <c r="K3682" s="16">
        <v>157176</v>
      </c>
      <c r="L3682" s="24" t="str">
        <f>IF(Orders!$K3682&lt;=50,"Low",IF(Orders!$K3682&gt;=200000,"High","Medium"))</f>
        <v>Medium</v>
      </c>
    </row>
    <row r="3683" spans="1:12" x14ac:dyDescent="0.35">
      <c r="A3683" s="12">
        <v>7107</v>
      </c>
      <c r="B3683" s="17" t="s">
        <v>6891</v>
      </c>
      <c r="C3683" s="18">
        <v>44001</v>
      </c>
      <c r="D3683" s="18">
        <v>44003</v>
      </c>
      <c r="E3683" s="17" t="s">
        <v>94</v>
      </c>
      <c r="F3683" s="17" t="s">
        <v>2861</v>
      </c>
      <c r="G3683" s="19" t="str">
        <f>INDEX(Table12[[#This Row],[State]],MATCH(Orders!F3683,Table12[[#This Row],[Customer ID]],0))</f>
        <v>Ohio</v>
      </c>
      <c r="H3683" s="17" t="s">
        <v>4457</v>
      </c>
      <c r="I3683" s="19">
        <v>9</v>
      </c>
      <c r="J3683" s="17" t="s">
        <v>36</v>
      </c>
      <c r="K3683" s="10">
        <v>161328</v>
      </c>
      <c r="L3683" s="25" t="str">
        <f>IF(Orders!$K3683&lt;=50,"Low",IF(Orders!$K3683&gt;=200000,"High","Medium"))</f>
        <v>Medium</v>
      </c>
    </row>
    <row r="3684" spans="1:12" x14ac:dyDescent="0.35">
      <c r="A3684" s="11">
        <v>9828</v>
      </c>
      <c r="B3684" s="13" t="s">
        <v>6892</v>
      </c>
      <c r="C3684" s="14">
        <v>44001</v>
      </c>
      <c r="D3684" s="14">
        <v>44008</v>
      </c>
      <c r="E3684" s="13" t="s">
        <v>19</v>
      </c>
      <c r="F3684" s="13" t="s">
        <v>2648</v>
      </c>
      <c r="G3684" s="15" t="str">
        <f>INDEX(Table12[[#This Row],[State]],MATCH(Orders!F3684,Table12[[#This Row],[Customer ID]],0))</f>
        <v>New York</v>
      </c>
      <c r="H3684" s="13" t="s">
        <v>5887</v>
      </c>
      <c r="I3684" s="15">
        <v>2</v>
      </c>
      <c r="J3684" s="13" t="s">
        <v>31</v>
      </c>
      <c r="K3684" s="16">
        <v>179.3</v>
      </c>
      <c r="L3684" s="24" t="str">
        <f>IF(Orders!$K3684&lt;=50,"Low",IF(Orders!$K3684&gt;=200000,"High","Medium"))</f>
        <v>Medium</v>
      </c>
    </row>
    <row r="3685" spans="1:12" x14ac:dyDescent="0.35">
      <c r="A3685" s="12">
        <v>2481</v>
      </c>
      <c r="B3685" s="17" t="s">
        <v>6893</v>
      </c>
      <c r="C3685" s="18">
        <v>44001</v>
      </c>
      <c r="D3685" s="18">
        <v>44007</v>
      </c>
      <c r="E3685" s="17" t="s">
        <v>19</v>
      </c>
      <c r="F3685" s="17" t="s">
        <v>4726</v>
      </c>
      <c r="G3685" s="19" t="str">
        <f>INDEX(Table12[[#This Row],[State]],MATCH(Orders!F3685,Table12[[#This Row],[Customer ID]],0))</f>
        <v>Texas</v>
      </c>
      <c r="H3685" s="17" t="s">
        <v>1616</v>
      </c>
      <c r="I3685" s="19">
        <v>2</v>
      </c>
      <c r="J3685" s="17" t="s">
        <v>36</v>
      </c>
      <c r="K3685" s="10">
        <v>199584</v>
      </c>
      <c r="L3685" s="25" t="str">
        <f>IF(Orders!$K3685&lt;=50,"Low",IF(Orders!$K3685&gt;=200000,"High","Medium"))</f>
        <v>Medium</v>
      </c>
    </row>
    <row r="3686" spans="1:12" x14ac:dyDescent="0.35">
      <c r="A3686" s="11">
        <v>9288</v>
      </c>
      <c r="B3686" s="13" t="s">
        <v>6894</v>
      </c>
      <c r="C3686" s="14">
        <v>44001</v>
      </c>
      <c r="D3686" s="14">
        <v>44008</v>
      </c>
      <c r="E3686" s="13" t="s">
        <v>19</v>
      </c>
      <c r="F3686" s="13" t="s">
        <v>3456</v>
      </c>
      <c r="G3686" s="15" t="str">
        <f>INDEX(Table12[[#This Row],[State]],MATCH(Orders!F3686,Table12[[#This Row],[Customer ID]],0))</f>
        <v>Texas</v>
      </c>
      <c r="H3686" s="13" t="s">
        <v>6798</v>
      </c>
      <c r="I3686" s="15">
        <v>3</v>
      </c>
      <c r="J3686" s="13" t="s">
        <v>70</v>
      </c>
      <c r="K3686" s="16">
        <v>471485</v>
      </c>
      <c r="L3686" s="24" t="str">
        <f>IF(Orders!$K3686&lt;=50,"Low",IF(Orders!$K3686&gt;=200000,"High","Medium"))</f>
        <v>High</v>
      </c>
    </row>
    <row r="3687" spans="1:12" x14ac:dyDescent="0.35">
      <c r="A3687" s="12">
        <v>7105</v>
      </c>
      <c r="B3687" s="17" t="s">
        <v>6891</v>
      </c>
      <c r="C3687" s="18">
        <v>44001</v>
      </c>
      <c r="D3687" s="18">
        <v>44003</v>
      </c>
      <c r="E3687" s="17" t="s">
        <v>94</v>
      </c>
      <c r="F3687" s="17" t="s">
        <v>2861</v>
      </c>
      <c r="G3687" s="19" t="str">
        <f>INDEX(Table12[[#This Row],[State]],MATCH(Orders!F3687,Table12[[#This Row],[Customer ID]],0))</f>
        <v>Ohio</v>
      </c>
      <c r="H3687" s="17" t="s">
        <v>261</v>
      </c>
      <c r="I3687" s="19">
        <v>6</v>
      </c>
      <c r="J3687" s="17" t="s">
        <v>31</v>
      </c>
      <c r="K3687" s="10">
        <v>783116</v>
      </c>
      <c r="L3687" s="25" t="str">
        <f>IF(Orders!$K3687&lt;=50,"Low",IF(Orders!$K3687&gt;=200000,"High","Medium"))</f>
        <v>High</v>
      </c>
    </row>
    <row r="3688" spans="1:12" x14ac:dyDescent="0.35">
      <c r="A3688" s="11">
        <v>4101</v>
      </c>
      <c r="B3688" s="13" t="s">
        <v>6890</v>
      </c>
      <c r="C3688" s="14">
        <v>44001</v>
      </c>
      <c r="D3688" s="14">
        <v>44005</v>
      </c>
      <c r="E3688" s="13" t="s">
        <v>19</v>
      </c>
      <c r="F3688" s="13" t="s">
        <v>846</v>
      </c>
      <c r="G3688" s="15" t="str">
        <f>INDEX(Table12[[#This Row],[State]],MATCH(Orders!F3688,Table12[[#This Row],[Customer ID]],0))</f>
        <v>Texas</v>
      </c>
      <c r="H3688" s="13" t="s">
        <v>6895</v>
      </c>
      <c r="I3688" s="15">
        <v>1</v>
      </c>
      <c r="J3688" s="13" t="s">
        <v>31</v>
      </c>
      <c r="K3688" s="16">
        <v>78264</v>
      </c>
      <c r="L3688" s="24" t="str">
        <f>IF(Orders!$K3688&lt;=50,"Low",IF(Orders!$K3688&gt;=200000,"High","Medium"))</f>
        <v>Medium</v>
      </c>
    </row>
    <row r="3689" spans="1:12" x14ac:dyDescent="0.35">
      <c r="A3689" s="12">
        <v>2480</v>
      </c>
      <c r="B3689" s="17" t="s">
        <v>6893</v>
      </c>
      <c r="C3689" s="18">
        <v>44001</v>
      </c>
      <c r="D3689" s="18">
        <v>44007</v>
      </c>
      <c r="E3689" s="17" t="s">
        <v>19</v>
      </c>
      <c r="F3689" s="17" t="s">
        <v>4726</v>
      </c>
      <c r="G3689" s="19" t="str">
        <f>INDEX(Table12[[#This Row],[State]],MATCH(Orders!F3689,Table12[[#This Row],[Customer ID]],0))</f>
        <v>Texas</v>
      </c>
      <c r="H3689" s="17" t="s">
        <v>5707</v>
      </c>
      <c r="I3689" s="19">
        <v>1</v>
      </c>
      <c r="J3689" s="17" t="s">
        <v>70</v>
      </c>
      <c r="K3689" s="10">
        <v>102184</v>
      </c>
      <c r="L3689" s="25" t="str">
        <f>IF(Orders!$K3689&lt;=50,"Low",IF(Orders!$K3689&gt;=200000,"High","Medium"))</f>
        <v>Medium</v>
      </c>
    </row>
    <row r="3690" spans="1:12" x14ac:dyDescent="0.35">
      <c r="A3690" s="11">
        <v>9856</v>
      </c>
      <c r="B3690" s="13" t="s">
        <v>6897</v>
      </c>
      <c r="C3690" s="14">
        <v>44001</v>
      </c>
      <c r="D3690" s="14">
        <v>44005</v>
      </c>
      <c r="E3690" s="13" t="s">
        <v>19</v>
      </c>
      <c r="F3690" s="13" t="s">
        <v>5175</v>
      </c>
      <c r="G3690" s="15" t="str">
        <f>INDEX(Table12[[#This Row],[State]],MATCH(Orders!F3690,Table12[[#This Row],[Customer ID]],0))</f>
        <v>California</v>
      </c>
      <c r="H3690" s="13" t="s">
        <v>5506</v>
      </c>
      <c r="I3690" s="15">
        <v>2</v>
      </c>
      <c r="J3690" s="13" t="s">
        <v>70</v>
      </c>
      <c r="K3690" s="16">
        <v>108.56</v>
      </c>
      <c r="L3690" s="24" t="str">
        <f>IF(Orders!$K3690&lt;=50,"Low",IF(Orders!$K3690&gt;=200000,"High","Medium"))</f>
        <v>Medium</v>
      </c>
    </row>
    <row r="3691" spans="1:12" x14ac:dyDescent="0.35">
      <c r="A3691" s="12">
        <v>9287</v>
      </c>
      <c r="B3691" s="17" t="s">
        <v>6894</v>
      </c>
      <c r="C3691" s="18">
        <v>44001</v>
      </c>
      <c r="D3691" s="18">
        <v>44008</v>
      </c>
      <c r="E3691" s="17" t="s">
        <v>19</v>
      </c>
      <c r="F3691" s="17" t="s">
        <v>3456</v>
      </c>
      <c r="G3691" s="19" t="str">
        <f>INDEX(Table12[[#This Row],[State]],MATCH(Orders!F3691,Table12[[#This Row],[Customer ID]],0))</f>
        <v>Texas</v>
      </c>
      <c r="H3691" s="17" t="s">
        <v>3783</v>
      </c>
      <c r="I3691" s="19">
        <v>3</v>
      </c>
      <c r="J3691" s="17" t="s">
        <v>31</v>
      </c>
      <c r="K3691" s="10">
        <v>111888</v>
      </c>
      <c r="L3691" s="25" t="str">
        <f>IF(Orders!$K3691&lt;=50,"Low",IF(Orders!$K3691&gt;=200000,"High","Medium"))</f>
        <v>Medium</v>
      </c>
    </row>
    <row r="3692" spans="1:12" x14ac:dyDescent="0.35">
      <c r="A3692" s="11">
        <v>4102</v>
      </c>
      <c r="B3692" s="13" t="s">
        <v>6890</v>
      </c>
      <c r="C3692" s="14">
        <v>44001</v>
      </c>
      <c r="D3692" s="14">
        <v>44005</v>
      </c>
      <c r="E3692" s="13" t="s">
        <v>19</v>
      </c>
      <c r="F3692" s="13" t="s">
        <v>846</v>
      </c>
      <c r="G3692" s="15" t="str">
        <f>INDEX(Table12[[#This Row],[State]],MATCH(Orders!F3692,Table12[[#This Row],[Customer ID]],0))</f>
        <v>Texas</v>
      </c>
      <c r="H3692" s="13" t="s">
        <v>6898</v>
      </c>
      <c r="I3692" s="15">
        <v>1</v>
      </c>
      <c r="J3692" s="13" t="s">
        <v>31</v>
      </c>
      <c r="K3692" s="16">
        <v>124444</v>
      </c>
      <c r="L3692" s="24" t="str">
        <f>IF(Orders!$K3692&lt;=50,"Low",IF(Orders!$K3692&gt;=200000,"High","Medium"))</f>
        <v>Medium</v>
      </c>
    </row>
    <row r="3693" spans="1:12" x14ac:dyDescent="0.35">
      <c r="A3693" s="12">
        <v>9829</v>
      </c>
      <c r="B3693" s="17" t="s">
        <v>6892</v>
      </c>
      <c r="C3693" s="18">
        <v>44001</v>
      </c>
      <c r="D3693" s="18">
        <v>44008</v>
      </c>
      <c r="E3693" s="17" t="s">
        <v>19</v>
      </c>
      <c r="F3693" s="17" t="s">
        <v>2648</v>
      </c>
      <c r="G3693" s="19" t="str">
        <f>INDEX(Table12[[#This Row],[State]],MATCH(Orders!F3693,Table12[[#This Row],[Customer ID]],0))</f>
        <v>New York</v>
      </c>
      <c r="H3693" s="17" t="s">
        <v>2170</v>
      </c>
      <c r="I3693" s="19">
        <v>3</v>
      </c>
      <c r="J3693" s="17" t="s">
        <v>70</v>
      </c>
      <c r="K3693" s="10">
        <v>137568</v>
      </c>
      <c r="L3693" s="25" t="str">
        <f>IF(Orders!$K3693&lt;=50,"Low",IF(Orders!$K3693&gt;=200000,"High","Medium"))</f>
        <v>Medium</v>
      </c>
    </row>
    <row r="3694" spans="1:12" x14ac:dyDescent="0.35">
      <c r="A3694" s="11">
        <v>9855</v>
      </c>
      <c r="B3694" s="13" t="s">
        <v>6897</v>
      </c>
      <c r="C3694" s="14">
        <v>44001</v>
      </c>
      <c r="D3694" s="14">
        <v>44005</v>
      </c>
      <c r="E3694" s="13" t="s">
        <v>19</v>
      </c>
      <c r="F3694" s="13" t="s">
        <v>5175</v>
      </c>
      <c r="G3694" s="15" t="str">
        <f>INDEX(Table12[[#This Row],[State]],MATCH(Orders!F3694,Table12[[#This Row],[Customer ID]],0))</f>
        <v>California</v>
      </c>
      <c r="H3694" s="13" t="s">
        <v>2068</v>
      </c>
      <c r="I3694" s="15">
        <v>4</v>
      </c>
      <c r="J3694" s="13" t="s">
        <v>31</v>
      </c>
      <c r="K3694" s="16">
        <v>144.32</v>
      </c>
      <c r="L3694" s="24" t="str">
        <f>IF(Orders!$K3694&lt;=50,"Low",IF(Orders!$K3694&gt;=200000,"High","Medium"))</f>
        <v>Medium</v>
      </c>
    </row>
    <row r="3695" spans="1:12" x14ac:dyDescent="0.35">
      <c r="A3695" s="12">
        <v>7106</v>
      </c>
      <c r="B3695" s="17" t="s">
        <v>6891</v>
      </c>
      <c r="C3695" s="18">
        <v>44001</v>
      </c>
      <c r="D3695" s="18">
        <v>44003</v>
      </c>
      <c r="E3695" s="17" t="s">
        <v>94</v>
      </c>
      <c r="F3695" s="17" t="s">
        <v>2861</v>
      </c>
      <c r="G3695" s="19" t="str">
        <f>INDEX(Table12[[#This Row],[State]],MATCH(Orders!F3695,Table12[[#This Row],[Customer ID]],0))</f>
        <v>Ohio</v>
      </c>
      <c r="H3695" s="17" t="s">
        <v>4475</v>
      </c>
      <c r="I3695" s="19">
        <v>3</v>
      </c>
      <c r="J3695" s="17" t="s">
        <v>31</v>
      </c>
      <c r="K3695" s="10">
        <v>143784</v>
      </c>
      <c r="L3695" s="25" t="str">
        <f>IF(Orders!$K3695&lt;=50,"Low",IF(Orders!$K3695&gt;=200000,"High","Medium"))</f>
        <v>Medium</v>
      </c>
    </row>
    <row r="3696" spans="1:12" x14ac:dyDescent="0.35">
      <c r="A3696" s="11">
        <v>890</v>
      </c>
      <c r="B3696" s="13" t="s">
        <v>6900</v>
      </c>
      <c r="C3696" s="14">
        <v>44002</v>
      </c>
      <c r="D3696" s="14">
        <v>44008</v>
      </c>
      <c r="E3696" s="13" t="s">
        <v>19</v>
      </c>
      <c r="F3696" s="13" t="s">
        <v>4661</v>
      </c>
      <c r="G3696" s="15" t="str">
        <f>INDEX(Table12[[#This Row],[State]],MATCH(Orders!F3696,Table12[[#This Row],[Customer ID]],0))</f>
        <v>New York</v>
      </c>
      <c r="H3696" s="13" t="s">
        <v>5869</v>
      </c>
      <c r="I3696" s="15">
        <v>5</v>
      </c>
      <c r="J3696" s="13" t="s">
        <v>70</v>
      </c>
      <c r="K3696" s="16">
        <v>163.95</v>
      </c>
      <c r="L3696" s="24" t="str">
        <f>IF(Orders!$K3696&lt;=50,"Low",IF(Orders!$K3696&gt;=200000,"High","Medium"))</f>
        <v>Medium</v>
      </c>
    </row>
    <row r="3697" spans="1:12" x14ac:dyDescent="0.35">
      <c r="A3697" s="12">
        <v>823</v>
      </c>
      <c r="B3697" s="17" t="s">
        <v>6901</v>
      </c>
      <c r="C3697" s="18">
        <v>44002</v>
      </c>
      <c r="D3697" s="18">
        <v>44009</v>
      </c>
      <c r="E3697" s="17" t="s">
        <v>19</v>
      </c>
      <c r="F3697" s="17" t="s">
        <v>3484</v>
      </c>
      <c r="G3697" s="19" t="str">
        <f>INDEX(Table12[[#This Row],[State]],MATCH(Orders!F3697,Table12[[#This Row],[Customer ID]],0))</f>
        <v>New Jersey</v>
      </c>
      <c r="H3697" s="17" t="s">
        <v>2560</v>
      </c>
      <c r="I3697" s="19">
        <v>3</v>
      </c>
      <c r="J3697" s="17" t="s">
        <v>70</v>
      </c>
      <c r="K3697" s="10">
        <v>271.97000000000003</v>
      </c>
      <c r="L3697" s="25" t="str">
        <f>IF(Orders!$K3697&lt;=50,"Low",IF(Orders!$K3697&gt;=200000,"High","Medium"))</f>
        <v>Medium</v>
      </c>
    </row>
    <row r="3698" spans="1:12" x14ac:dyDescent="0.35">
      <c r="A3698" s="11">
        <v>9690</v>
      </c>
      <c r="B3698" s="13" t="s">
        <v>6902</v>
      </c>
      <c r="C3698" s="14">
        <v>44002</v>
      </c>
      <c r="D3698" s="14">
        <v>44009</v>
      </c>
      <c r="E3698" s="13" t="s">
        <v>19</v>
      </c>
      <c r="F3698" s="13" t="s">
        <v>264</v>
      </c>
      <c r="G3698" s="15" t="str">
        <f>INDEX(Table12[[#This Row],[State]],MATCH(Orders!F3698,Table12[[#This Row],[Customer ID]],0))</f>
        <v>Virginia</v>
      </c>
      <c r="H3698" s="13" t="s">
        <v>1185</v>
      </c>
      <c r="I3698" s="15">
        <v>4</v>
      </c>
      <c r="J3698" s="13" t="s">
        <v>70</v>
      </c>
      <c r="K3698" s="16">
        <v>521.96</v>
      </c>
      <c r="L3698" s="24" t="str">
        <f>IF(Orders!$K3698&lt;=50,"Low",IF(Orders!$K3698&gt;=200000,"High","Medium"))</f>
        <v>Medium</v>
      </c>
    </row>
    <row r="3699" spans="1:12" x14ac:dyDescent="0.35">
      <c r="A3699" s="12">
        <v>5293</v>
      </c>
      <c r="B3699" s="17" t="s">
        <v>6903</v>
      </c>
      <c r="C3699" s="18">
        <v>44002</v>
      </c>
      <c r="D3699" s="18">
        <v>44005</v>
      </c>
      <c r="E3699" s="17" t="s">
        <v>38</v>
      </c>
      <c r="F3699" s="17" t="s">
        <v>3182</v>
      </c>
      <c r="G3699" s="19" t="str">
        <f>INDEX(Table12[[#This Row],[State]],MATCH(Orders!F3699,Table12[[#This Row],[Customer ID]],0))</f>
        <v>Florida</v>
      </c>
      <c r="H3699" s="17" t="s">
        <v>6634</v>
      </c>
      <c r="I3699" s="19">
        <v>1</v>
      </c>
      <c r="J3699" s="17" t="s">
        <v>36</v>
      </c>
      <c r="K3699" s="10">
        <v>89464</v>
      </c>
      <c r="L3699" s="25" t="str">
        <f>IF(Orders!$K3699&lt;=50,"Low",IF(Orders!$K3699&gt;=200000,"High","Medium"))</f>
        <v>Medium</v>
      </c>
    </row>
    <row r="3700" spans="1:12" x14ac:dyDescent="0.35">
      <c r="A3700" s="11">
        <v>824</v>
      </c>
      <c r="B3700" s="13" t="s">
        <v>6901</v>
      </c>
      <c r="C3700" s="14">
        <v>44002</v>
      </c>
      <c r="D3700" s="14">
        <v>44009</v>
      </c>
      <c r="E3700" s="13" t="s">
        <v>19</v>
      </c>
      <c r="F3700" s="13" t="s">
        <v>3484</v>
      </c>
      <c r="G3700" s="15" t="str">
        <f>INDEX(Table12[[#This Row],[State]],MATCH(Orders!F3700,Table12[[#This Row],[Customer ID]],0))</f>
        <v>New Jersey</v>
      </c>
      <c r="H3700" s="13" t="s">
        <v>504</v>
      </c>
      <c r="I3700" s="15">
        <v>2</v>
      </c>
      <c r="J3700" s="13" t="s">
        <v>36</v>
      </c>
      <c r="K3700" s="16">
        <v>108.82</v>
      </c>
      <c r="L3700" s="24" t="str">
        <f>IF(Orders!$K3700&lt;=50,"Low",IF(Orders!$K3700&gt;=200000,"High","Medium"))</f>
        <v>Medium</v>
      </c>
    </row>
    <row r="3701" spans="1:12" x14ac:dyDescent="0.35">
      <c r="A3701" s="12">
        <v>1437</v>
      </c>
      <c r="B3701" s="17" t="s">
        <v>6904</v>
      </c>
      <c r="C3701" s="18">
        <v>44002</v>
      </c>
      <c r="D3701" s="18">
        <v>44009</v>
      </c>
      <c r="E3701" s="17" t="s">
        <v>19</v>
      </c>
      <c r="F3701" s="17" t="s">
        <v>6905</v>
      </c>
      <c r="G3701" s="19" t="str">
        <f>INDEX(Table12[[#This Row],[State]],MATCH(Orders!F3701,Table12[[#This Row],[Customer ID]],0))</f>
        <v>Ohio</v>
      </c>
      <c r="H3701" s="17" t="s">
        <v>2706</v>
      </c>
      <c r="I3701" s="19">
        <v>2</v>
      </c>
      <c r="J3701" s="17" t="s">
        <v>70</v>
      </c>
      <c r="K3701" s="10">
        <v>98248</v>
      </c>
      <c r="L3701" s="25" t="str">
        <f>IF(Orders!$K3701&lt;=50,"Low",IF(Orders!$K3701&gt;=200000,"High","Medium"))</f>
        <v>Medium</v>
      </c>
    </row>
    <row r="3702" spans="1:12" x14ac:dyDescent="0.35">
      <c r="A3702" s="11">
        <v>9689</v>
      </c>
      <c r="B3702" s="13" t="s">
        <v>6902</v>
      </c>
      <c r="C3702" s="14">
        <v>44002</v>
      </c>
      <c r="D3702" s="14">
        <v>44009</v>
      </c>
      <c r="E3702" s="13" t="s">
        <v>19</v>
      </c>
      <c r="F3702" s="13" t="s">
        <v>264</v>
      </c>
      <c r="G3702" s="15" t="str">
        <f>INDEX(Table12[[#This Row],[State]],MATCH(Orders!F3702,Table12[[#This Row],[Customer ID]],0))</f>
        <v>Virginia</v>
      </c>
      <c r="H3702" s="13" t="s">
        <v>2498</v>
      </c>
      <c r="I3702" s="15">
        <v>5</v>
      </c>
      <c r="J3702" s="13" t="s">
        <v>70</v>
      </c>
      <c r="K3702" s="16">
        <v>129.4</v>
      </c>
      <c r="L3702" s="24" t="str">
        <f>IF(Orders!$K3702&lt;=50,"Low",IF(Orders!$K3702&gt;=200000,"High","Medium"))</f>
        <v>Medium</v>
      </c>
    </row>
    <row r="3703" spans="1:12" x14ac:dyDescent="0.35">
      <c r="A3703" s="12">
        <v>1436</v>
      </c>
      <c r="B3703" s="17" t="s">
        <v>6904</v>
      </c>
      <c r="C3703" s="18">
        <v>44002</v>
      </c>
      <c r="D3703" s="18">
        <v>44009</v>
      </c>
      <c r="E3703" s="17" t="s">
        <v>19</v>
      </c>
      <c r="F3703" s="17" t="s">
        <v>6905</v>
      </c>
      <c r="G3703" s="19" t="str">
        <f>INDEX(Table12[[#This Row],[State]],MATCH(Orders!F3703,Table12[[#This Row],[Customer ID]],0))</f>
        <v>Ohio</v>
      </c>
      <c r="H3703" s="17" t="s">
        <v>6832</v>
      </c>
      <c r="I3703" s="19">
        <v>6</v>
      </c>
      <c r="J3703" s="17" t="s">
        <v>36</v>
      </c>
      <c r="K3703" s="10">
        <v>160104</v>
      </c>
      <c r="L3703" s="25" t="str">
        <f>IF(Orders!$K3703&lt;=50,"Low",IF(Orders!$K3703&gt;=200000,"High","Medium"))</f>
        <v>Medium</v>
      </c>
    </row>
    <row r="3704" spans="1:12" x14ac:dyDescent="0.35">
      <c r="A3704" s="11">
        <v>891</v>
      </c>
      <c r="B3704" s="13" t="s">
        <v>6900</v>
      </c>
      <c r="C3704" s="14">
        <v>44002</v>
      </c>
      <c r="D3704" s="14">
        <v>44008</v>
      </c>
      <c r="E3704" s="13" t="s">
        <v>19</v>
      </c>
      <c r="F3704" s="13" t="s">
        <v>4661</v>
      </c>
      <c r="G3704" s="15" t="str">
        <f>INDEX(Table12[[#This Row],[State]],MATCH(Orders!F3704,Table12[[#This Row],[Customer ID]],0))</f>
        <v>New York</v>
      </c>
      <c r="H3704" s="13" t="s">
        <v>5799</v>
      </c>
      <c r="I3704" s="15">
        <v>3</v>
      </c>
      <c r="J3704" s="13" t="s">
        <v>70</v>
      </c>
      <c r="K3704" s="16">
        <v>147312</v>
      </c>
      <c r="L3704" s="24" t="str">
        <f>IF(Orders!$K3704&lt;=50,"Low",IF(Orders!$K3704&gt;=200000,"High","Medium"))</f>
        <v>Medium</v>
      </c>
    </row>
    <row r="3705" spans="1:12" x14ac:dyDescent="0.35">
      <c r="A3705" s="12">
        <v>7895</v>
      </c>
      <c r="B3705" s="17" t="s">
        <v>6907</v>
      </c>
      <c r="C3705" s="18">
        <v>44003</v>
      </c>
      <c r="D3705" s="18">
        <v>44007</v>
      </c>
      <c r="E3705" s="17" t="s">
        <v>19</v>
      </c>
      <c r="F3705" s="17" t="s">
        <v>1423</v>
      </c>
      <c r="G3705" s="19" t="str">
        <f>INDEX(Table12[[#This Row],[State]],MATCH(Orders!F3705,Table12[[#This Row],[Customer ID]],0))</f>
        <v>West Virginia</v>
      </c>
      <c r="H3705" s="17" t="s">
        <v>2016</v>
      </c>
      <c r="I3705" s="19">
        <v>5</v>
      </c>
      <c r="J3705" s="17" t="s">
        <v>70</v>
      </c>
      <c r="K3705" s="10">
        <v>131.4</v>
      </c>
      <c r="L3705" s="25" t="str">
        <f>IF(Orders!$K3705&lt;=50,"Low",IF(Orders!$K3705&gt;=200000,"High","Medium"))</f>
        <v>Medium</v>
      </c>
    </row>
    <row r="3706" spans="1:12" x14ac:dyDescent="0.35">
      <c r="A3706" s="11">
        <v>7897</v>
      </c>
      <c r="B3706" s="13" t="s">
        <v>6907</v>
      </c>
      <c r="C3706" s="14">
        <v>44003</v>
      </c>
      <c r="D3706" s="14">
        <v>44007</v>
      </c>
      <c r="E3706" s="13" t="s">
        <v>19</v>
      </c>
      <c r="F3706" s="13" t="s">
        <v>1423</v>
      </c>
      <c r="G3706" s="15" t="str">
        <f>INDEX(Table12[[#This Row],[State]],MATCH(Orders!F3706,Table12[[#This Row],[Customer ID]],0))</f>
        <v>West Virginia</v>
      </c>
      <c r="H3706" s="13" t="s">
        <v>1793</v>
      </c>
      <c r="I3706" s="15">
        <v>8</v>
      </c>
      <c r="J3706" s="13" t="s">
        <v>36</v>
      </c>
      <c r="K3706" s="16">
        <v>467.84</v>
      </c>
      <c r="L3706" s="24" t="str">
        <f>IF(Orders!$K3706&lt;=50,"Low",IF(Orders!$K3706&gt;=200000,"High","Medium"))</f>
        <v>Medium</v>
      </c>
    </row>
    <row r="3707" spans="1:12" x14ac:dyDescent="0.35">
      <c r="A3707" s="12">
        <v>7896</v>
      </c>
      <c r="B3707" s="17" t="s">
        <v>6907</v>
      </c>
      <c r="C3707" s="18">
        <v>44003</v>
      </c>
      <c r="D3707" s="18">
        <v>44007</v>
      </c>
      <c r="E3707" s="17" t="s">
        <v>19</v>
      </c>
      <c r="F3707" s="17" t="s">
        <v>1423</v>
      </c>
      <c r="G3707" s="19" t="str">
        <f>INDEX(Table12[[#This Row],[State]],MATCH(Orders!F3707,Table12[[#This Row],[Customer ID]],0))</f>
        <v>West Virginia</v>
      </c>
      <c r="H3707" s="17" t="s">
        <v>2926</v>
      </c>
      <c r="I3707" s="19">
        <v>2</v>
      </c>
      <c r="J3707" s="17" t="s">
        <v>36</v>
      </c>
      <c r="K3707" s="10">
        <v>99.24</v>
      </c>
      <c r="L3707" s="25" t="str">
        <f>IF(Orders!$K3707&lt;=50,"Low",IF(Orders!$K3707&gt;=200000,"High","Medium"))</f>
        <v>Medium</v>
      </c>
    </row>
    <row r="3708" spans="1:12" x14ac:dyDescent="0.35">
      <c r="A3708" s="11">
        <v>1630</v>
      </c>
      <c r="B3708" s="13" t="s">
        <v>6909</v>
      </c>
      <c r="C3708" s="14">
        <v>44003</v>
      </c>
      <c r="D3708" s="14">
        <v>44007</v>
      </c>
      <c r="E3708" s="13" t="s">
        <v>94</v>
      </c>
      <c r="F3708" s="13" t="s">
        <v>1391</v>
      </c>
      <c r="G3708" s="15" t="str">
        <f>INDEX(Table12[[#This Row],[State]],MATCH(Orders!F3708,Table12[[#This Row],[Customer ID]],0))</f>
        <v>Ohio</v>
      </c>
      <c r="H3708" s="13" t="s">
        <v>3666</v>
      </c>
      <c r="I3708" s="15">
        <v>6</v>
      </c>
      <c r="J3708" s="13" t="s">
        <v>70</v>
      </c>
      <c r="K3708" s="16">
        <v>128256</v>
      </c>
      <c r="L3708" s="24" t="str">
        <f>IF(Orders!$K3708&lt;=50,"Low",IF(Orders!$K3708&gt;=200000,"High","Medium"))</f>
        <v>Medium</v>
      </c>
    </row>
    <row r="3709" spans="1:12" x14ac:dyDescent="0.35">
      <c r="A3709" s="12">
        <v>1629</v>
      </c>
      <c r="B3709" s="17" t="s">
        <v>6909</v>
      </c>
      <c r="C3709" s="18">
        <v>44003</v>
      </c>
      <c r="D3709" s="18">
        <v>44007</v>
      </c>
      <c r="E3709" s="17" t="s">
        <v>94</v>
      </c>
      <c r="F3709" s="17" t="s">
        <v>1391</v>
      </c>
      <c r="G3709" s="19" t="str">
        <f>INDEX(Table12[[#This Row],[State]],MATCH(Orders!F3709,Table12[[#This Row],[Customer ID]],0))</f>
        <v>Ohio</v>
      </c>
      <c r="H3709" s="17" t="s">
        <v>2555</v>
      </c>
      <c r="I3709" s="19">
        <v>5</v>
      </c>
      <c r="J3709" s="17" t="s">
        <v>31</v>
      </c>
      <c r="K3709" s="10">
        <v>139.91999999999999</v>
      </c>
      <c r="L3709" s="25" t="str">
        <f>IF(Orders!$K3709&lt;=50,"Low",IF(Orders!$K3709&gt;=200000,"High","Medium"))</f>
        <v>Medium</v>
      </c>
    </row>
    <row r="3710" spans="1:12" x14ac:dyDescent="0.35">
      <c r="A3710" s="11">
        <v>9033</v>
      </c>
      <c r="B3710" s="13" t="s">
        <v>6910</v>
      </c>
      <c r="C3710" s="14">
        <v>44004</v>
      </c>
      <c r="D3710" s="14">
        <v>44008</v>
      </c>
      <c r="E3710" s="13" t="s">
        <v>19</v>
      </c>
      <c r="F3710" s="13" t="s">
        <v>884</v>
      </c>
      <c r="G3710" s="15" t="str">
        <f>INDEX(Table12[[#This Row],[State]],MATCH(Orders!F3710,Table12[[#This Row],[Customer ID]],0))</f>
        <v>Michigan</v>
      </c>
      <c r="H3710" s="13" t="s">
        <v>1312</v>
      </c>
      <c r="I3710" s="15">
        <v>2</v>
      </c>
      <c r="J3710" s="13" t="s">
        <v>70</v>
      </c>
      <c r="K3710" s="16">
        <v>504.96</v>
      </c>
      <c r="L3710" s="24" t="str">
        <f>IF(Orders!$K3710&lt;=50,"Low",IF(Orders!$K3710&gt;=200000,"High","Medium"))</f>
        <v>Medium</v>
      </c>
    </row>
    <row r="3711" spans="1:12" x14ac:dyDescent="0.35">
      <c r="A3711" s="12">
        <v>7283</v>
      </c>
      <c r="B3711" s="17" t="s">
        <v>6911</v>
      </c>
      <c r="C3711" s="18">
        <v>44004</v>
      </c>
      <c r="D3711" s="18">
        <v>44011</v>
      </c>
      <c r="E3711" s="17" t="s">
        <v>19</v>
      </c>
      <c r="F3711" s="17" t="s">
        <v>2173</v>
      </c>
      <c r="G3711" s="19" t="str">
        <f>INDEX(Table12[[#This Row],[State]],MATCH(Orders!F3711,Table12[[#This Row],[Customer ID]],0))</f>
        <v>Illinois</v>
      </c>
      <c r="H3711" s="17" t="s">
        <v>1578</v>
      </c>
      <c r="I3711" s="19">
        <v>3</v>
      </c>
      <c r="J3711" s="17" t="s">
        <v>31</v>
      </c>
      <c r="K3711" s="10">
        <v>79036</v>
      </c>
      <c r="L3711" s="25" t="str">
        <f>IF(Orders!$K3711&lt;=50,"Low",IF(Orders!$K3711&gt;=200000,"High","Medium"))</f>
        <v>Medium</v>
      </c>
    </row>
    <row r="3712" spans="1:12" x14ac:dyDescent="0.35">
      <c r="A3712" s="11">
        <v>2766</v>
      </c>
      <c r="B3712" s="13" t="s">
        <v>6912</v>
      </c>
      <c r="C3712" s="14">
        <v>44004</v>
      </c>
      <c r="D3712" s="14">
        <v>44010</v>
      </c>
      <c r="E3712" s="13" t="s">
        <v>19</v>
      </c>
      <c r="F3712" s="13" t="s">
        <v>1055</v>
      </c>
      <c r="G3712" s="15" t="str">
        <f>INDEX(Table12[[#This Row],[State]],MATCH(Orders!F3712,Table12[[#This Row],[Customer ID]],0))</f>
        <v>Pennsylvania</v>
      </c>
      <c r="H3712" s="13" t="s">
        <v>6634</v>
      </c>
      <c r="I3712" s="15">
        <v>2</v>
      </c>
      <c r="J3712" s="13" t="s">
        <v>70</v>
      </c>
      <c r="K3712" s="16">
        <v>108928</v>
      </c>
      <c r="L3712" s="24" t="str">
        <f>IF(Orders!$K3712&lt;=50,"Low",IF(Orders!$K3712&gt;=200000,"High","Medium"))</f>
        <v>Medium</v>
      </c>
    </row>
    <row r="3713" spans="1:12" x14ac:dyDescent="0.35">
      <c r="A3713" s="12">
        <v>2764</v>
      </c>
      <c r="B3713" s="17" t="s">
        <v>6912</v>
      </c>
      <c r="C3713" s="18">
        <v>44004</v>
      </c>
      <c r="D3713" s="18">
        <v>44010</v>
      </c>
      <c r="E3713" s="17" t="s">
        <v>19</v>
      </c>
      <c r="F3713" s="17" t="s">
        <v>1055</v>
      </c>
      <c r="G3713" s="19" t="str">
        <f>INDEX(Table12[[#This Row],[State]],MATCH(Orders!F3713,Table12[[#This Row],[Customer ID]],0))</f>
        <v>Pennsylvania</v>
      </c>
      <c r="H3713" s="17" t="s">
        <v>3783</v>
      </c>
      <c r="I3713" s="19">
        <v>3</v>
      </c>
      <c r="J3713" s="17" t="s">
        <v>31</v>
      </c>
      <c r="K3713" s="10">
        <v>113332</v>
      </c>
      <c r="L3713" s="25" t="str">
        <f>IF(Orders!$K3713&lt;=50,"Low",IF(Orders!$K3713&gt;=200000,"High","Medium"))</f>
        <v>Medium</v>
      </c>
    </row>
    <row r="3714" spans="1:12" x14ac:dyDescent="0.35">
      <c r="A3714" s="11">
        <v>2765</v>
      </c>
      <c r="B3714" s="13" t="s">
        <v>6912</v>
      </c>
      <c r="C3714" s="14">
        <v>44004</v>
      </c>
      <c r="D3714" s="14">
        <v>44010</v>
      </c>
      <c r="E3714" s="13" t="s">
        <v>19</v>
      </c>
      <c r="F3714" s="13" t="s">
        <v>1055</v>
      </c>
      <c r="G3714" s="15" t="str">
        <f>INDEX(Table12[[#This Row],[State]],MATCH(Orders!F3714,Table12[[#This Row],[Customer ID]],0))</f>
        <v>Pennsylvania</v>
      </c>
      <c r="H3714" s="13" t="s">
        <v>4901</v>
      </c>
      <c r="I3714" s="15">
        <v>5</v>
      </c>
      <c r="J3714" s="13" t="s">
        <v>36</v>
      </c>
      <c r="K3714" s="16">
        <v>150155</v>
      </c>
      <c r="L3714" s="24" t="str">
        <f>IF(Orders!$K3714&lt;=50,"Low",IF(Orders!$K3714&gt;=200000,"High","Medium"))</f>
        <v>Medium</v>
      </c>
    </row>
    <row r="3715" spans="1:12" x14ac:dyDescent="0.35">
      <c r="A3715" s="12">
        <v>2500</v>
      </c>
      <c r="B3715" s="17" t="s">
        <v>6913</v>
      </c>
      <c r="C3715" s="18">
        <v>44004</v>
      </c>
      <c r="D3715" s="18">
        <v>44005</v>
      </c>
      <c r="E3715" s="17" t="s">
        <v>38</v>
      </c>
      <c r="F3715" s="17" t="s">
        <v>1193</v>
      </c>
      <c r="G3715" s="19" t="str">
        <f>INDEX(Table12[[#This Row],[State]],MATCH(Orders!F3715,Table12[[#This Row],[Customer ID]],0))</f>
        <v>Florida</v>
      </c>
      <c r="H3715" s="17" t="s">
        <v>419</v>
      </c>
      <c r="I3715" s="19">
        <v>3</v>
      </c>
      <c r="J3715" s="17" t="s">
        <v>36</v>
      </c>
      <c r="K3715" s="10">
        <v>145608</v>
      </c>
      <c r="L3715" s="25" t="str">
        <f>IF(Orders!$K3715&lt;=50,"Low",IF(Orders!$K3715&gt;=200000,"High","Medium"))</f>
        <v>Medium</v>
      </c>
    </row>
    <row r="3716" spans="1:12" x14ac:dyDescent="0.35">
      <c r="A3716" s="11">
        <v>417</v>
      </c>
      <c r="B3716" s="13" t="s">
        <v>6914</v>
      </c>
      <c r="C3716" s="14">
        <v>44006</v>
      </c>
      <c r="D3716" s="14">
        <v>44010</v>
      </c>
      <c r="E3716" s="13" t="s">
        <v>19</v>
      </c>
      <c r="F3716" s="13" t="s">
        <v>903</v>
      </c>
      <c r="G3716" s="15" t="str">
        <f>INDEX(Table12[[#This Row],[State]],MATCH(Orders!F3716,Table12[[#This Row],[Customer ID]],0))</f>
        <v>California</v>
      </c>
      <c r="H3716" s="13" t="s">
        <v>2897</v>
      </c>
      <c r="I3716" s="15">
        <v>8</v>
      </c>
      <c r="J3716" s="13" t="s">
        <v>31</v>
      </c>
      <c r="K3716" s="16">
        <v>125.92</v>
      </c>
      <c r="L3716" s="24" t="str">
        <f>IF(Orders!$K3716&lt;=50,"Low",IF(Orders!$K3716&gt;=200000,"High","Medium"))</f>
        <v>Medium</v>
      </c>
    </row>
    <row r="3717" spans="1:12" x14ac:dyDescent="0.35">
      <c r="A3717" s="12">
        <v>9937</v>
      </c>
      <c r="B3717" s="17" t="s">
        <v>6915</v>
      </c>
      <c r="C3717" s="18">
        <v>44006</v>
      </c>
      <c r="D3717" s="18">
        <v>44010</v>
      </c>
      <c r="E3717" s="17" t="s">
        <v>19</v>
      </c>
      <c r="F3717" s="17" t="s">
        <v>6916</v>
      </c>
      <c r="G3717" s="19" t="str">
        <f>INDEX(Table12[[#This Row],[State]],MATCH(Orders!F3717,Table12[[#This Row],[Customer ID]],0))</f>
        <v>Rhode Island</v>
      </c>
      <c r="H3717" s="17" t="s">
        <v>5380</v>
      </c>
      <c r="I3717" s="19">
        <v>3</v>
      </c>
      <c r="J3717" s="17" t="s">
        <v>36</v>
      </c>
      <c r="K3717" s="10">
        <v>128.93</v>
      </c>
      <c r="L3717" s="25" t="str">
        <f>IF(Orders!$K3717&lt;=50,"Low",IF(Orders!$K3717&gt;=200000,"High","Medium"))</f>
        <v>Medium</v>
      </c>
    </row>
    <row r="3718" spans="1:12" x14ac:dyDescent="0.35">
      <c r="A3718" s="11">
        <v>4051</v>
      </c>
      <c r="B3718" s="13" t="s">
        <v>6919</v>
      </c>
      <c r="C3718" s="14">
        <v>44006</v>
      </c>
      <c r="D3718" s="14">
        <v>44008</v>
      </c>
      <c r="E3718" s="13" t="s">
        <v>94</v>
      </c>
      <c r="F3718" s="13" t="s">
        <v>5175</v>
      </c>
      <c r="G3718" s="15" t="str">
        <f>INDEX(Table12[[#This Row],[State]],MATCH(Orders!F3718,Table12[[#This Row],[Customer ID]],0))</f>
        <v>New York</v>
      </c>
      <c r="H3718" s="13" t="s">
        <v>6920</v>
      </c>
      <c r="I3718" s="15">
        <v>2</v>
      </c>
      <c r="J3718" s="13" t="s">
        <v>36</v>
      </c>
      <c r="K3718" s="16">
        <v>190764</v>
      </c>
      <c r="L3718" s="24" t="str">
        <f>IF(Orders!$K3718&lt;=50,"Low",IF(Orders!$K3718&gt;=200000,"High","Medium"))</f>
        <v>Medium</v>
      </c>
    </row>
    <row r="3719" spans="1:12" x14ac:dyDescent="0.35">
      <c r="A3719" s="12">
        <v>4083</v>
      </c>
      <c r="B3719" s="17" t="s">
        <v>6922</v>
      </c>
      <c r="C3719" s="18">
        <v>44006</v>
      </c>
      <c r="D3719" s="18">
        <v>44012</v>
      </c>
      <c r="E3719" s="17" t="s">
        <v>19</v>
      </c>
      <c r="F3719" s="17" t="s">
        <v>643</v>
      </c>
      <c r="G3719" s="19" t="str">
        <f>INDEX(Table12[[#This Row],[State]],MATCH(Orders!F3719,Table12[[#This Row],[Customer ID]],0))</f>
        <v>Illinois</v>
      </c>
      <c r="H3719" s="17" t="s">
        <v>900</v>
      </c>
      <c r="I3719" s="19">
        <v>3</v>
      </c>
      <c r="J3719" s="17" t="s">
        <v>70</v>
      </c>
      <c r="K3719" s="10">
        <v>207994</v>
      </c>
      <c r="L3719" s="25" t="str">
        <f>IF(Orders!$K3719&lt;=50,"Low",IF(Orders!$K3719&gt;=200000,"High","Medium"))</f>
        <v>High</v>
      </c>
    </row>
    <row r="3720" spans="1:12" x14ac:dyDescent="0.35">
      <c r="A3720" s="11">
        <v>4050</v>
      </c>
      <c r="B3720" s="13" t="s">
        <v>6919</v>
      </c>
      <c r="C3720" s="14">
        <v>44006</v>
      </c>
      <c r="D3720" s="14">
        <v>44008</v>
      </c>
      <c r="E3720" s="13" t="s">
        <v>94</v>
      </c>
      <c r="F3720" s="13" t="s">
        <v>5175</v>
      </c>
      <c r="G3720" s="15" t="str">
        <f>INDEX(Table12[[#This Row],[State]],MATCH(Orders!F3720,Table12[[#This Row],[Customer ID]],0))</f>
        <v>New York</v>
      </c>
      <c r="H3720" s="13" t="s">
        <v>452</v>
      </c>
      <c r="I3720" s="15">
        <v>3</v>
      </c>
      <c r="J3720" s="13" t="s">
        <v>31</v>
      </c>
      <c r="K3720" s="16">
        <v>318.69</v>
      </c>
      <c r="L3720" s="24" t="str">
        <f>IF(Orders!$K3720&lt;=50,"Low",IF(Orders!$K3720&gt;=200000,"High","Medium"))</f>
        <v>Medium</v>
      </c>
    </row>
    <row r="3721" spans="1:12" x14ac:dyDescent="0.35">
      <c r="A3721" s="12">
        <v>1511</v>
      </c>
      <c r="B3721" s="17" t="s">
        <v>6923</v>
      </c>
      <c r="C3721" s="18">
        <v>44006</v>
      </c>
      <c r="D3721" s="18">
        <v>44013</v>
      </c>
      <c r="E3721" s="17" t="s">
        <v>19</v>
      </c>
      <c r="F3721" s="17" t="s">
        <v>4290</v>
      </c>
      <c r="G3721" s="19" t="str">
        <f>INDEX(Table12[[#This Row],[State]],MATCH(Orders!F3721,Table12[[#This Row],[Customer ID]],0))</f>
        <v>California</v>
      </c>
      <c r="H3721" s="17" t="s">
        <v>3026</v>
      </c>
      <c r="I3721" s="19">
        <v>8</v>
      </c>
      <c r="J3721" s="17" t="s">
        <v>70</v>
      </c>
      <c r="K3721" s="10">
        <v>431.6</v>
      </c>
      <c r="L3721" s="25" t="str">
        <f>IF(Orders!$K3721&lt;=50,"Low",IF(Orders!$K3721&gt;=200000,"High","Medium"))</f>
        <v>Medium</v>
      </c>
    </row>
    <row r="3722" spans="1:12" x14ac:dyDescent="0.35">
      <c r="A3722" s="11">
        <v>4084</v>
      </c>
      <c r="B3722" s="13" t="s">
        <v>6922</v>
      </c>
      <c r="C3722" s="14">
        <v>44006</v>
      </c>
      <c r="D3722" s="14">
        <v>44012</v>
      </c>
      <c r="E3722" s="13" t="s">
        <v>19</v>
      </c>
      <c r="F3722" s="13" t="s">
        <v>643</v>
      </c>
      <c r="G3722" s="15" t="str">
        <f>INDEX(Table12[[#This Row],[State]],MATCH(Orders!F3722,Table12[[#This Row],[Customer ID]],0))</f>
        <v>Illinois</v>
      </c>
      <c r="H3722" s="13" t="s">
        <v>3887</v>
      </c>
      <c r="I3722" s="15">
        <v>3</v>
      </c>
      <c r="J3722" s="13" t="s">
        <v>70</v>
      </c>
      <c r="K3722" s="16">
        <v>98272</v>
      </c>
      <c r="L3722" s="24" t="str">
        <f>IF(Orders!$K3722&lt;=50,"Low",IF(Orders!$K3722&gt;=200000,"High","Medium"))</f>
        <v>Medium</v>
      </c>
    </row>
    <row r="3723" spans="1:12" x14ac:dyDescent="0.35">
      <c r="A3723" s="12">
        <v>201</v>
      </c>
      <c r="B3723" s="17" t="s">
        <v>6925</v>
      </c>
      <c r="C3723" s="18">
        <v>44006</v>
      </c>
      <c r="D3723" s="18">
        <v>44011</v>
      </c>
      <c r="E3723" s="17" t="s">
        <v>19</v>
      </c>
      <c r="F3723" s="17" t="s">
        <v>5001</v>
      </c>
      <c r="G3723" s="19" t="str">
        <f>INDEX(Table12[[#This Row],[State]],MATCH(Orders!F3723,Table12[[#This Row],[Customer ID]],0))</f>
        <v>Ohio</v>
      </c>
      <c r="H3723" s="17" t="s">
        <v>1740</v>
      </c>
      <c r="I3723" s="19">
        <v>3</v>
      </c>
      <c r="J3723" s="17" t="s">
        <v>36</v>
      </c>
      <c r="K3723" s="10">
        <v>103744</v>
      </c>
      <c r="L3723" s="25" t="str">
        <f>IF(Orders!$K3723&lt;=50,"Low",IF(Orders!$K3723&gt;=200000,"High","Medium"))</f>
        <v>Medium</v>
      </c>
    </row>
    <row r="3724" spans="1:12" x14ac:dyDescent="0.35">
      <c r="A3724" s="11">
        <v>4655</v>
      </c>
      <c r="B3724" s="13" t="s">
        <v>6926</v>
      </c>
      <c r="C3724" s="14">
        <v>44006</v>
      </c>
      <c r="D3724" s="14">
        <v>44008</v>
      </c>
      <c r="E3724" s="13" t="s">
        <v>94</v>
      </c>
      <c r="F3724" s="13" t="s">
        <v>3996</v>
      </c>
      <c r="G3724" s="15" t="str">
        <f>INDEX(Table12[[#This Row],[State]],MATCH(Orders!F3724,Table12[[#This Row],[Customer ID]],0))</f>
        <v>California</v>
      </c>
      <c r="H3724" s="13" t="s">
        <v>787</v>
      </c>
      <c r="I3724" s="15">
        <v>1</v>
      </c>
      <c r="J3724" s="13" t="s">
        <v>36</v>
      </c>
      <c r="K3724" s="16">
        <v>111.88</v>
      </c>
      <c r="L3724" s="24" t="str">
        <f>IF(Orders!$K3724&lt;=50,"Low",IF(Orders!$K3724&gt;=200000,"High","Medium"))</f>
        <v>Medium</v>
      </c>
    </row>
    <row r="3725" spans="1:12" x14ac:dyDescent="0.35">
      <c r="A3725" s="12">
        <v>1512</v>
      </c>
      <c r="B3725" s="17" t="s">
        <v>6923</v>
      </c>
      <c r="C3725" s="18">
        <v>44006</v>
      </c>
      <c r="D3725" s="18">
        <v>44013</v>
      </c>
      <c r="E3725" s="17" t="s">
        <v>19</v>
      </c>
      <c r="F3725" s="17" t="s">
        <v>4290</v>
      </c>
      <c r="G3725" s="19" t="str">
        <f>INDEX(Table12[[#This Row],[State]],MATCH(Orders!F3725,Table12[[#This Row],[Customer ID]],0))</f>
        <v>California</v>
      </c>
      <c r="H3725" s="17" t="s">
        <v>2008</v>
      </c>
      <c r="I3725" s="19">
        <v>9</v>
      </c>
      <c r="J3725" s="17" t="s">
        <v>31</v>
      </c>
      <c r="K3725" s="10">
        <v>135.82</v>
      </c>
      <c r="L3725" s="25" t="str">
        <f>IF(Orders!$K3725&lt;=50,"Low",IF(Orders!$K3725&gt;=200000,"High","Medium"))</f>
        <v>Medium</v>
      </c>
    </row>
    <row r="3726" spans="1:12" x14ac:dyDescent="0.35">
      <c r="A3726" s="11">
        <v>1993</v>
      </c>
      <c r="B3726" s="13" t="s">
        <v>6927</v>
      </c>
      <c r="C3726" s="14">
        <v>44007</v>
      </c>
      <c r="D3726" s="14">
        <v>44014</v>
      </c>
      <c r="E3726" s="13" t="s">
        <v>19</v>
      </c>
      <c r="F3726" s="13" t="s">
        <v>3373</v>
      </c>
      <c r="G3726" s="15" t="str">
        <f>INDEX(Table12[[#This Row],[State]],MATCH(Orders!F3726,Table12[[#This Row],[Customer ID]],0))</f>
        <v>Oregon</v>
      </c>
      <c r="H3726" s="13" t="s">
        <v>1953</v>
      </c>
      <c r="I3726" s="15">
        <v>6</v>
      </c>
      <c r="J3726" s="13" t="s">
        <v>31</v>
      </c>
      <c r="K3726" s="16">
        <v>113.04</v>
      </c>
      <c r="L3726" s="24" t="str">
        <f>IF(Orders!$K3726&lt;=50,"Low",IF(Orders!$K3726&gt;=200000,"High","Medium"))</f>
        <v>Medium</v>
      </c>
    </row>
    <row r="3727" spans="1:12" x14ac:dyDescent="0.35">
      <c r="A3727" s="12">
        <v>7454</v>
      </c>
      <c r="B3727" s="17" t="s">
        <v>6928</v>
      </c>
      <c r="C3727" s="18">
        <v>44007</v>
      </c>
      <c r="D3727" s="18">
        <v>44013</v>
      </c>
      <c r="E3727" s="17" t="s">
        <v>19</v>
      </c>
      <c r="F3727" s="17" t="s">
        <v>579</v>
      </c>
      <c r="G3727" s="19" t="str">
        <f>INDEX(Table12[[#This Row],[State]],MATCH(Orders!F3727,Table12[[#This Row],[Customer ID]],0))</f>
        <v>Illinois</v>
      </c>
      <c r="H3727" s="17" t="s">
        <v>3868</v>
      </c>
      <c r="I3727" s="19">
        <v>2</v>
      </c>
      <c r="J3727" s="17" t="s">
        <v>31</v>
      </c>
      <c r="K3727" s="10">
        <v>179.48</v>
      </c>
      <c r="L3727" s="25" t="str">
        <f>IF(Orders!$K3727&lt;=50,"Low",IF(Orders!$K3727&gt;=200000,"High","Medium"))</f>
        <v>Medium</v>
      </c>
    </row>
    <row r="3728" spans="1:12" x14ac:dyDescent="0.35">
      <c r="A3728" s="11">
        <v>9584</v>
      </c>
      <c r="B3728" s="13" t="s">
        <v>6930</v>
      </c>
      <c r="C3728" s="14">
        <v>44007</v>
      </c>
      <c r="D3728" s="14">
        <v>44009</v>
      </c>
      <c r="E3728" s="13" t="s">
        <v>94</v>
      </c>
      <c r="F3728" s="13" t="s">
        <v>6825</v>
      </c>
      <c r="G3728" s="15" t="str">
        <f>INDEX(Table12[[#This Row],[State]],MATCH(Orders!F3728,Table12[[#This Row],[Customer ID]],0))</f>
        <v>New York</v>
      </c>
      <c r="H3728" s="13" t="s">
        <v>276</v>
      </c>
      <c r="I3728" s="15">
        <v>1</v>
      </c>
      <c r="J3728" s="13" t="s">
        <v>31</v>
      </c>
      <c r="K3728" s="16">
        <v>417784</v>
      </c>
      <c r="L3728" s="24" t="str">
        <f>IF(Orders!$K3728&lt;=50,"Low",IF(Orders!$K3728&gt;=200000,"High","Medium"))</f>
        <v>High</v>
      </c>
    </row>
    <row r="3729" spans="1:12" x14ac:dyDescent="0.35">
      <c r="A3729" s="12">
        <v>4270</v>
      </c>
      <c r="B3729" s="17" t="s">
        <v>6931</v>
      </c>
      <c r="C3729" s="18">
        <v>44007</v>
      </c>
      <c r="D3729" s="18">
        <v>44011</v>
      </c>
      <c r="E3729" s="17" t="s">
        <v>94</v>
      </c>
      <c r="F3729" s="17" t="s">
        <v>4144</v>
      </c>
      <c r="G3729" s="19" t="str">
        <f>INDEX(Table12[[#This Row],[State]],MATCH(Orders!F3729,Table12[[#This Row],[Customer ID]],0))</f>
        <v>Washington</v>
      </c>
      <c r="H3729" s="17" t="s">
        <v>6798</v>
      </c>
      <c r="I3729" s="19">
        <v>4</v>
      </c>
      <c r="J3729" s="17" t="s">
        <v>36</v>
      </c>
      <c r="K3729" s="10">
        <v>917.4</v>
      </c>
      <c r="L3729" s="25" t="str">
        <f>IF(Orders!$K3729&lt;=50,"Low",IF(Orders!$K3729&gt;=200000,"High","Medium"))</f>
        <v>Medium</v>
      </c>
    </row>
    <row r="3730" spans="1:12" x14ac:dyDescent="0.35">
      <c r="A3730" s="11">
        <v>1995</v>
      </c>
      <c r="B3730" s="13" t="s">
        <v>6927</v>
      </c>
      <c r="C3730" s="14">
        <v>44007</v>
      </c>
      <c r="D3730" s="14">
        <v>44014</v>
      </c>
      <c r="E3730" s="13" t="s">
        <v>19</v>
      </c>
      <c r="F3730" s="13" t="s">
        <v>3373</v>
      </c>
      <c r="G3730" s="15" t="str">
        <f>INDEX(Table12[[#This Row],[State]],MATCH(Orders!F3730,Table12[[#This Row],[Customer ID]],0))</f>
        <v>Oregon</v>
      </c>
      <c r="H3730" s="13" t="s">
        <v>6730</v>
      </c>
      <c r="I3730" s="15">
        <v>3</v>
      </c>
      <c r="J3730" s="13" t="s">
        <v>70</v>
      </c>
      <c r="K3730" s="16">
        <v>123304</v>
      </c>
      <c r="L3730" s="24" t="str">
        <f>IF(Orders!$K3730&lt;=50,"Low",IF(Orders!$K3730&gt;=200000,"High","Medium"))</f>
        <v>Medium</v>
      </c>
    </row>
    <row r="3731" spans="1:12" x14ac:dyDescent="0.35">
      <c r="A3731" s="12">
        <v>1994</v>
      </c>
      <c r="B3731" s="17" t="s">
        <v>6927</v>
      </c>
      <c r="C3731" s="18">
        <v>44007</v>
      </c>
      <c r="D3731" s="18">
        <v>44014</v>
      </c>
      <c r="E3731" s="17" t="s">
        <v>19</v>
      </c>
      <c r="F3731" s="17" t="s">
        <v>3373</v>
      </c>
      <c r="G3731" s="19" t="str">
        <f>INDEX(Table12[[#This Row],[State]],MATCH(Orders!F3731,Table12[[#This Row],[Customer ID]],0))</f>
        <v>Oregon</v>
      </c>
      <c r="H3731" s="17" t="s">
        <v>4149</v>
      </c>
      <c r="I3731" s="19">
        <v>2</v>
      </c>
      <c r="J3731" s="17" t="s">
        <v>36</v>
      </c>
      <c r="K3731" s="10">
        <v>103344</v>
      </c>
      <c r="L3731" s="25" t="str">
        <f>IF(Orders!$K3731&lt;=50,"Low",IF(Orders!$K3731&gt;=200000,"High","Medium"))</f>
        <v>Medium</v>
      </c>
    </row>
    <row r="3732" spans="1:12" x14ac:dyDescent="0.35">
      <c r="A3732" s="11">
        <v>6943</v>
      </c>
      <c r="B3732" s="13" t="s">
        <v>6932</v>
      </c>
      <c r="C3732" s="14">
        <v>44008</v>
      </c>
      <c r="D3732" s="14">
        <v>44012</v>
      </c>
      <c r="E3732" s="13" t="s">
        <v>19</v>
      </c>
      <c r="F3732" s="13" t="s">
        <v>6288</v>
      </c>
      <c r="G3732" s="15" t="str">
        <f>INDEX(Table12[[#This Row],[State]],MATCH(Orders!F3732,Table12[[#This Row],[Customer ID]],0))</f>
        <v>New York</v>
      </c>
      <c r="H3732" s="13" t="s">
        <v>2334</v>
      </c>
      <c r="I3732" s="15">
        <v>3</v>
      </c>
      <c r="J3732" s="13" t="s">
        <v>31</v>
      </c>
      <c r="K3732" s="16">
        <v>112.52</v>
      </c>
      <c r="L3732" s="24" t="str">
        <f>IF(Orders!$K3732&lt;=50,"Low",IF(Orders!$K3732&gt;=200000,"High","Medium"))</f>
        <v>Medium</v>
      </c>
    </row>
    <row r="3733" spans="1:12" x14ac:dyDescent="0.35">
      <c r="A3733" s="12">
        <v>887</v>
      </c>
      <c r="B3733" s="17" t="s">
        <v>6933</v>
      </c>
      <c r="C3733" s="18">
        <v>44008</v>
      </c>
      <c r="D3733" s="18">
        <v>44014</v>
      </c>
      <c r="E3733" s="17" t="s">
        <v>19</v>
      </c>
      <c r="F3733" s="17" t="s">
        <v>2545</v>
      </c>
      <c r="G3733" s="19" t="str">
        <f>INDEX(Table12[[#This Row],[State]],MATCH(Orders!F3733,Table12[[#This Row],[Customer ID]],0))</f>
        <v>California</v>
      </c>
      <c r="H3733" s="17" t="s">
        <v>2960</v>
      </c>
      <c r="I3733" s="19">
        <v>12</v>
      </c>
      <c r="J3733" s="17" t="s">
        <v>70</v>
      </c>
      <c r="K3733" s="10">
        <v>126.76</v>
      </c>
      <c r="L3733" s="25" t="str">
        <f>IF(Orders!$K3733&lt;=50,"Low",IF(Orders!$K3733&gt;=200000,"High","Medium"))</f>
        <v>Medium</v>
      </c>
    </row>
    <row r="3734" spans="1:12" x14ac:dyDescent="0.35">
      <c r="A3734" s="11">
        <v>6940</v>
      </c>
      <c r="B3734" s="13" t="s">
        <v>6932</v>
      </c>
      <c r="C3734" s="14">
        <v>44008</v>
      </c>
      <c r="D3734" s="14">
        <v>44012</v>
      </c>
      <c r="E3734" s="13" t="s">
        <v>19</v>
      </c>
      <c r="F3734" s="13" t="s">
        <v>6288</v>
      </c>
      <c r="G3734" s="15" t="str">
        <f>INDEX(Table12[[#This Row],[State]],MATCH(Orders!F3734,Table12[[#This Row],[Customer ID]],0))</f>
        <v>New York</v>
      </c>
      <c r="H3734" s="13" t="s">
        <v>744</v>
      </c>
      <c r="I3734" s="15">
        <v>2</v>
      </c>
      <c r="J3734" s="13" t="s">
        <v>36</v>
      </c>
      <c r="K3734" s="16">
        <v>127368</v>
      </c>
      <c r="L3734" s="24" t="str">
        <f>IF(Orders!$K3734&lt;=50,"Low",IF(Orders!$K3734&gt;=200000,"High","Medium"))</f>
        <v>Medium</v>
      </c>
    </row>
    <row r="3735" spans="1:12" x14ac:dyDescent="0.35">
      <c r="A3735" s="12">
        <v>4865</v>
      </c>
      <c r="B3735" s="17" t="s">
        <v>6934</v>
      </c>
      <c r="C3735" s="18">
        <v>44008</v>
      </c>
      <c r="D3735" s="18">
        <v>44012</v>
      </c>
      <c r="E3735" s="17" t="s">
        <v>19</v>
      </c>
      <c r="F3735" s="17" t="s">
        <v>362</v>
      </c>
      <c r="G3735" s="19" t="str">
        <f>INDEX(Table12[[#This Row],[State]],MATCH(Orders!F3735,Table12[[#This Row],[Customer ID]],0))</f>
        <v>New York</v>
      </c>
      <c r="H3735" s="17" t="s">
        <v>3095</v>
      </c>
      <c r="I3735" s="19">
        <v>3</v>
      </c>
      <c r="J3735" s="17" t="s">
        <v>70</v>
      </c>
      <c r="K3735" s="10">
        <v>280.97000000000003</v>
      </c>
      <c r="L3735" s="25" t="str">
        <f>IF(Orders!$K3735&lt;=50,"Low",IF(Orders!$K3735&gt;=200000,"High","Medium"))</f>
        <v>Medium</v>
      </c>
    </row>
    <row r="3736" spans="1:12" x14ac:dyDescent="0.35">
      <c r="A3736" s="11">
        <v>6761</v>
      </c>
      <c r="B3736" s="13" t="s">
        <v>6935</v>
      </c>
      <c r="C3736" s="14">
        <v>44008</v>
      </c>
      <c r="D3736" s="14">
        <v>44012</v>
      </c>
      <c r="E3736" s="13" t="s">
        <v>19</v>
      </c>
      <c r="F3736" s="13" t="s">
        <v>2108</v>
      </c>
      <c r="G3736" s="15" t="str">
        <f>INDEX(Table12[[#This Row],[State]],MATCH(Orders!F3736,Table12[[#This Row],[Customer ID]],0))</f>
        <v>New York</v>
      </c>
      <c r="H3736" s="13" t="s">
        <v>2151</v>
      </c>
      <c r="I3736" s="15">
        <v>3</v>
      </c>
      <c r="J3736" s="13" t="s">
        <v>31</v>
      </c>
      <c r="K3736" s="16">
        <v>285.94</v>
      </c>
      <c r="L3736" s="24" t="str">
        <f>IF(Orders!$K3736&lt;=50,"Low",IF(Orders!$K3736&gt;=200000,"High","Medium"))</f>
        <v>Medium</v>
      </c>
    </row>
    <row r="3737" spans="1:12" x14ac:dyDescent="0.35">
      <c r="A3737" s="12">
        <v>5629</v>
      </c>
      <c r="B3737" s="17" t="s">
        <v>6936</v>
      </c>
      <c r="C3737" s="18">
        <v>44008</v>
      </c>
      <c r="D3737" s="18">
        <v>44013</v>
      </c>
      <c r="E3737" s="17" t="s">
        <v>19</v>
      </c>
      <c r="F3737" s="17" t="s">
        <v>1182</v>
      </c>
      <c r="G3737" s="19" t="str">
        <f>INDEX(Table12[[#This Row],[State]],MATCH(Orders!F3737,Table12[[#This Row],[Customer ID]],0))</f>
        <v>Florida</v>
      </c>
      <c r="H3737" s="17" t="s">
        <v>604</v>
      </c>
      <c r="I3737" s="19">
        <v>3</v>
      </c>
      <c r="J3737" s="17" t="s">
        <v>36</v>
      </c>
      <c r="K3737" s="10">
        <v>289552</v>
      </c>
      <c r="L3737" s="25" t="str">
        <f>IF(Orders!$K3737&lt;=50,"Low",IF(Orders!$K3737&gt;=200000,"High","Medium"))</f>
        <v>High</v>
      </c>
    </row>
    <row r="3738" spans="1:12" x14ac:dyDescent="0.35">
      <c r="A3738" s="11">
        <v>5385</v>
      </c>
      <c r="B3738" s="13" t="s">
        <v>6937</v>
      </c>
      <c r="C3738" s="14">
        <v>44008</v>
      </c>
      <c r="D3738" s="14">
        <v>44015</v>
      </c>
      <c r="E3738" s="13" t="s">
        <v>19</v>
      </c>
      <c r="F3738" s="13" t="s">
        <v>766</v>
      </c>
      <c r="G3738" s="15" t="str">
        <f>INDEX(Table12[[#This Row],[State]],MATCH(Orders!F3738,Table12[[#This Row],[Customer ID]],0))</f>
        <v>Pennsylvania</v>
      </c>
      <c r="H3738" s="13" t="s">
        <v>2511</v>
      </c>
      <c r="I3738" s="15">
        <v>3</v>
      </c>
      <c r="J3738" s="13" t="s">
        <v>31</v>
      </c>
      <c r="K3738" s="16">
        <v>368.2</v>
      </c>
      <c r="L3738" s="24" t="str">
        <f>IF(Orders!$K3738&lt;=50,"Low",IF(Orders!$K3738&gt;=200000,"High","Medium"))</f>
        <v>Medium</v>
      </c>
    </row>
    <row r="3739" spans="1:12" x14ac:dyDescent="0.35">
      <c r="A3739" s="12">
        <v>3601</v>
      </c>
      <c r="B3739" s="17" t="s">
        <v>6938</v>
      </c>
      <c r="C3739" s="18">
        <v>44008</v>
      </c>
      <c r="D3739" s="18">
        <v>44012</v>
      </c>
      <c r="E3739" s="17" t="s">
        <v>19</v>
      </c>
      <c r="F3739" s="17" t="s">
        <v>3453</v>
      </c>
      <c r="G3739" s="19" t="str">
        <f>INDEX(Table12[[#This Row],[State]],MATCH(Orders!F3739,Table12[[#This Row],[Customer ID]],0))</f>
        <v>Colorado</v>
      </c>
      <c r="H3739" s="17" t="s">
        <v>1416</v>
      </c>
      <c r="I3739" s="19">
        <v>9</v>
      </c>
      <c r="J3739" s="17" t="s">
        <v>36</v>
      </c>
      <c r="K3739" s="10">
        <v>444928</v>
      </c>
      <c r="L3739" s="25" t="str">
        <f>IF(Orders!$K3739&lt;=50,"Low",IF(Orders!$K3739&gt;=200000,"High","Medium"))</f>
        <v>High</v>
      </c>
    </row>
    <row r="3740" spans="1:12" x14ac:dyDescent="0.35">
      <c r="A3740" s="11">
        <v>2232</v>
      </c>
      <c r="B3740" s="13" t="s">
        <v>6939</v>
      </c>
      <c r="C3740" s="14">
        <v>44008</v>
      </c>
      <c r="D3740" s="14">
        <v>44013</v>
      </c>
      <c r="E3740" s="13" t="s">
        <v>19</v>
      </c>
      <c r="F3740" s="13" t="s">
        <v>6137</v>
      </c>
      <c r="G3740" s="15" t="str">
        <f>INDEX(Table12[[#This Row],[State]],MATCH(Orders!F3740,Table12[[#This Row],[Customer ID]],0))</f>
        <v>Indiana</v>
      </c>
      <c r="H3740" s="13" t="s">
        <v>5901</v>
      </c>
      <c r="I3740" s="15">
        <v>5</v>
      </c>
      <c r="J3740" s="13" t="s">
        <v>36</v>
      </c>
      <c r="K3740" s="16">
        <v>536.45000000000005</v>
      </c>
      <c r="L3740" s="24" t="str">
        <f>IF(Orders!$K3740&lt;=50,"Low",IF(Orders!$K3740&gt;=200000,"High","Medium"))</f>
        <v>Medium</v>
      </c>
    </row>
    <row r="3741" spans="1:12" x14ac:dyDescent="0.35">
      <c r="A3741" s="12">
        <v>5386</v>
      </c>
      <c r="B3741" s="17" t="s">
        <v>6937</v>
      </c>
      <c r="C3741" s="18">
        <v>44008</v>
      </c>
      <c r="D3741" s="18">
        <v>44015</v>
      </c>
      <c r="E3741" s="17" t="s">
        <v>19</v>
      </c>
      <c r="F3741" s="17" t="s">
        <v>766</v>
      </c>
      <c r="G3741" s="19" t="str">
        <f>INDEX(Table12[[#This Row],[State]],MATCH(Orders!F3741,Table12[[#This Row],[Customer ID]],0))</f>
        <v>Pennsylvania</v>
      </c>
      <c r="H3741" s="17" t="s">
        <v>1084</v>
      </c>
      <c r="I3741" s="19">
        <v>14</v>
      </c>
      <c r="J3741" s="17" t="s">
        <v>31</v>
      </c>
      <c r="K3741" s="10">
        <v>577916</v>
      </c>
      <c r="L3741" s="25" t="str">
        <f>IF(Orders!$K3741&lt;=50,"Low",IF(Orders!$K3741&gt;=200000,"High","Medium"))</f>
        <v>High</v>
      </c>
    </row>
    <row r="3742" spans="1:12" x14ac:dyDescent="0.35">
      <c r="A3742" s="11">
        <v>894</v>
      </c>
      <c r="B3742" s="13" t="s">
        <v>6940</v>
      </c>
      <c r="C3742" s="14">
        <v>44008</v>
      </c>
      <c r="D3742" s="14">
        <v>44009</v>
      </c>
      <c r="E3742" s="13" t="s">
        <v>38</v>
      </c>
      <c r="F3742" s="13" t="s">
        <v>6941</v>
      </c>
      <c r="G3742" s="15" t="str">
        <f>INDEX(Table12[[#This Row],[State]],MATCH(Orders!F3742,Table12[[#This Row],[Customer ID]],0))</f>
        <v>Michigan</v>
      </c>
      <c r="H3742" s="13" t="s">
        <v>3885</v>
      </c>
      <c r="I3742" s="15">
        <v>8</v>
      </c>
      <c r="J3742" s="13" t="s">
        <v>70</v>
      </c>
      <c r="K3742" s="16">
        <v>592.91999999999996</v>
      </c>
      <c r="L3742" s="24" t="str">
        <f>IF(Orders!$K3742&lt;=50,"Low",IF(Orders!$K3742&gt;=200000,"High","Medium"))</f>
        <v>Medium</v>
      </c>
    </row>
    <row r="3743" spans="1:12" x14ac:dyDescent="0.35">
      <c r="A3743" s="12">
        <v>6942</v>
      </c>
      <c r="B3743" s="17" t="s">
        <v>6932</v>
      </c>
      <c r="C3743" s="18">
        <v>44008</v>
      </c>
      <c r="D3743" s="18">
        <v>44012</v>
      </c>
      <c r="E3743" s="17" t="s">
        <v>19</v>
      </c>
      <c r="F3743" s="17" t="s">
        <v>6288</v>
      </c>
      <c r="G3743" s="19" t="str">
        <f>INDEX(Table12[[#This Row],[State]],MATCH(Orders!F3743,Table12[[#This Row],[Customer ID]],0))</f>
        <v>New York</v>
      </c>
      <c r="H3743" s="17" t="s">
        <v>2014</v>
      </c>
      <c r="I3743" s="19">
        <v>4</v>
      </c>
      <c r="J3743" s="17" t="s">
        <v>70</v>
      </c>
      <c r="K3743" s="10">
        <v>740.88</v>
      </c>
      <c r="L3743" s="25" t="str">
        <f>IF(Orders!$K3743&lt;=50,"Low",IF(Orders!$K3743&gt;=200000,"High","Medium"))</f>
        <v>Medium</v>
      </c>
    </row>
    <row r="3744" spans="1:12" x14ac:dyDescent="0.35">
      <c r="A3744" s="11">
        <v>893</v>
      </c>
      <c r="B3744" s="13" t="s">
        <v>6940</v>
      </c>
      <c r="C3744" s="14">
        <v>44008</v>
      </c>
      <c r="D3744" s="14">
        <v>44009</v>
      </c>
      <c r="E3744" s="13" t="s">
        <v>38</v>
      </c>
      <c r="F3744" s="13" t="s">
        <v>6941</v>
      </c>
      <c r="G3744" s="15" t="str">
        <f>INDEX(Table12[[#This Row],[State]],MATCH(Orders!F3744,Table12[[#This Row],[Customer ID]],0))</f>
        <v>Michigan</v>
      </c>
      <c r="H3744" s="13" t="s">
        <v>5739</v>
      </c>
      <c r="I3744" s="15">
        <v>4</v>
      </c>
      <c r="J3744" s="13" t="s">
        <v>36</v>
      </c>
      <c r="K3744" s="16">
        <v>116.92</v>
      </c>
      <c r="L3744" s="24" t="str">
        <f>IF(Orders!$K3744&lt;=50,"Low",IF(Orders!$K3744&gt;=200000,"High","Medium"))</f>
        <v>Medium</v>
      </c>
    </row>
    <row r="3745" spans="1:12" x14ac:dyDescent="0.35">
      <c r="A3745" s="12">
        <v>6941</v>
      </c>
      <c r="B3745" s="17" t="s">
        <v>6932</v>
      </c>
      <c r="C3745" s="18">
        <v>44008</v>
      </c>
      <c r="D3745" s="18">
        <v>44012</v>
      </c>
      <c r="E3745" s="17" t="s">
        <v>19</v>
      </c>
      <c r="F3745" s="17" t="s">
        <v>6288</v>
      </c>
      <c r="G3745" s="19" t="str">
        <f>INDEX(Table12[[#This Row],[State]],MATCH(Orders!F3745,Table12[[#This Row],[Customer ID]],0))</f>
        <v>New York</v>
      </c>
      <c r="H3745" s="17" t="s">
        <v>3829</v>
      </c>
      <c r="I3745" s="19">
        <v>5</v>
      </c>
      <c r="J3745" s="17" t="s">
        <v>70</v>
      </c>
      <c r="K3745" s="10">
        <v>114.4</v>
      </c>
      <c r="L3745" s="25" t="str">
        <f>IF(Orders!$K3745&lt;=50,"Low",IF(Orders!$K3745&gt;=200000,"High","Medium"))</f>
        <v>Medium</v>
      </c>
    </row>
    <row r="3746" spans="1:12" x14ac:dyDescent="0.35">
      <c r="A3746" s="11">
        <v>892</v>
      </c>
      <c r="B3746" s="13" t="s">
        <v>6940</v>
      </c>
      <c r="C3746" s="14">
        <v>44008</v>
      </c>
      <c r="D3746" s="14">
        <v>44009</v>
      </c>
      <c r="E3746" s="13" t="s">
        <v>38</v>
      </c>
      <c r="F3746" s="13" t="s">
        <v>6941</v>
      </c>
      <c r="G3746" s="15" t="str">
        <f>INDEX(Table12[[#This Row],[State]],MATCH(Orders!F3746,Table12[[#This Row],[Customer ID]],0))</f>
        <v>Michigan</v>
      </c>
      <c r="H3746" s="13" t="s">
        <v>5097</v>
      </c>
      <c r="I3746" s="15">
        <v>1</v>
      </c>
      <c r="J3746" s="13" t="s">
        <v>31</v>
      </c>
      <c r="K3746" s="16">
        <v>111.54</v>
      </c>
      <c r="L3746" s="24" t="str">
        <f>IF(Orders!$K3746&lt;=50,"Low",IF(Orders!$K3746&gt;=200000,"High","Medium"))</f>
        <v>Medium</v>
      </c>
    </row>
    <row r="3747" spans="1:12" x14ac:dyDescent="0.35">
      <c r="A3747" s="12">
        <v>5628</v>
      </c>
      <c r="B3747" s="17" t="s">
        <v>6936</v>
      </c>
      <c r="C3747" s="18">
        <v>44008</v>
      </c>
      <c r="D3747" s="18">
        <v>44013</v>
      </c>
      <c r="E3747" s="17" t="s">
        <v>19</v>
      </c>
      <c r="F3747" s="17" t="s">
        <v>1182</v>
      </c>
      <c r="G3747" s="19" t="str">
        <f>INDEX(Table12[[#This Row],[State]],MATCH(Orders!F3747,Table12[[#This Row],[Customer ID]],0))</f>
        <v>Florida</v>
      </c>
      <c r="H3747" s="17" t="s">
        <v>368</v>
      </c>
      <c r="I3747" s="19">
        <v>6</v>
      </c>
      <c r="J3747" s="17" t="s">
        <v>36</v>
      </c>
      <c r="K3747" s="10">
        <v>106872</v>
      </c>
      <c r="L3747" s="25" t="str">
        <f>IF(Orders!$K3747&lt;=50,"Low",IF(Orders!$K3747&gt;=200000,"High","Medium"))</f>
        <v>Medium</v>
      </c>
    </row>
    <row r="3748" spans="1:12" x14ac:dyDescent="0.35">
      <c r="A3748" s="11">
        <v>8734</v>
      </c>
      <c r="B3748" s="13" t="s">
        <v>6943</v>
      </c>
      <c r="C3748" s="14">
        <v>44009</v>
      </c>
      <c r="D3748" s="14">
        <v>44011</v>
      </c>
      <c r="E3748" s="13" t="s">
        <v>94</v>
      </c>
      <c r="F3748" s="13" t="s">
        <v>3595</v>
      </c>
      <c r="G3748" s="15" t="str">
        <f>INDEX(Table12[[#This Row],[State]],MATCH(Orders!F3748,Table12[[#This Row],[Customer ID]],0))</f>
        <v>Washington</v>
      </c>
      <c r="H3748" s="13" t="s">
        <v>6944</v>
      </c>
      <c r="I3748" s="15">
        <v>3</v>
      </c>
      <c r="J3748" s="13" t="s">
        <v>36</v>
      </c>
      <c r="K3748" s="16">
        <v>166.3</v>
      </c>
      <c r="L3748" s="24" t="str">
        <f>IF(Orders!$K3748&lt;=50,"Low",IF(Orders!$K3748&gt;=200000,"High","Medium"))</f>
        <v>Medium</v>
      </c>
    </row>
    <row r="3749" spans="1:12" x14ac:dyDescent="0.35">
      <c r="A3749" s="12">
        <v>2957</v>
      </c>
      <c r="B3749" s="17" t="s">
        <v>6946</v>
      </c>
      <c r="C3749" s="18">
        <v>44009</v>
      </c>
      <c r="D3749" s="18">
        <v>44016</v>
      </c>
      <c r="E3749" s="17" t="s">
        <v>19</v>
      </c>
      <c r="F3749" s="17" t="s">
        <v>4803</v>
      </c>
      <c r="G3749" s="19" t="str">
        <f>INDEX(Table12[[#This Row],[State]],MATCH(Orders!F3749,Table12[[#This Row],[Customer ID]],0))</f>
        <v>New York</v>
      </c>
      <c r="H3749" s="17" t="s">
        <v>896</v>
      </c>
      <c r="I3749" s="19">
        <v>3</v>
      </c>
      <c r="J3749" s="17" t="s">
        <v>70</v>
      </c>
      <c r="K3749" s="10">
        <v>228646</v>
      </c>
      <c r="L3749" s="25" t="str">
        <f>IF(Orders!$K3749&lt;=50,"Low",IF(Orders!$K3749&gt;=200000,"High","Medium"))</f>
        <v>High</v>
      </c>
    </row>
    <row r="3750" spans="1:12" x14ac:dyDescent="0.35">
      <c r="A3750" s="11">
        <v>8735</v>
      </c>
      <c r="B3750" s="13" t="s">
        <v>6943</v>
      </c>
      <c r="C3750" s="14">
        <v>44009</v>
      </c>
      <c r="D3750" s="14">
        <v>44011</v>
      </c>
      <c r="E3750" s="13" t="s">
        <v>94</v>
      </c>
      <c r="F3750" s="13" t="s">
        <v>3595</v>
      </c>
      <c r="G3750" s="15" t="str">
        <f>INDEX(Table12[[#This Row],[State]],MATCH(Orders!F3750,Table12[[#This Row],[Customer ID]],0))</f>
        <v>Washington</v>
      </c>
      <c r="H3750" s="13" t="s">
        <v>1201</v>
      </c>
      <c r="I3750" s="15">
        <v>5</v>
      </c>
      <c r="J3750" s="13" t="s">
        <v>70</v>
      </c>
      <c r="K3750" s="16">
        <v>1297.45</v>
      </c>
      <c r="L3750" s="24" t="str">
        <f>IF(Orders!$K3750&lt;=50,"Low",IF(Orders!$K3750&gt;=200000,"High","Medium"))</f>
        <v>Medium</v>
      </c>
    </row>
    <row r="3751" spans="1:12" x14ac:dyDescent="0.35">
      <c r="A3751" s="12">
        <v>6145</v>
      </c>
      <c r="B3751" s="17" t="s">
        <v>6947</v>
      </c>
      <c r="C3751" s="18">
        <v>44009</v>
      </c>
      <c r="D3751" s="18">
        <v>44013</v>
      </c>
      <c r="E3751" s="17" t="s">
        <v>19</v>
      </c>
      <c r="F3751" s="17" t="s">
        <v>620</v>
      </c>
      <c r="G3751" s="19" t="str">
        <f>INDEX(Table12[[#This Row],[State]],MATCH(Orders!F3751,Table12[[#This Row],[Customer ID]],0))</f>
        <v>Nebraska</v>
      </c>
      <c r="H3751" s="17" t="s">
        <v>2317</v>
      </c>
      <c r="I3751" s="19">
        <v>3</v>
      </c>
      <c r="J3751" s="17" t="s">
        <v>31</v>
      </c>
      <c r="K3751" s="10">
        <v>129.07</v>
      </c>
      <c r="L3751" s="25" t="str">
        <f>IF(Orders!$K3751&lt;=50,"Low",IF(Orders!$K3751&gt;=200000,"High","Medium"))</f>
        <v>Medium</v>
      </c>
    </row>
    <row r="3752" spans="1:12" x14ac:dyDescent="0.35">
      <c r="A3752" s="11">
        <v>8733</v>
      </c>
      <c r="B3752" s="13" t="s">
        <v>6943</v>
      </c>
      <c r="C3752" s="14">
        <v>44009</v>
      </c>
      <c r="D3752" s="14">
        <v>44011</v>
      </c>
      <c r="E3752" s="13" t="s">
        <v>94</v>
      </c>
      <c r="F3752" s="13" t="s">
        <v>3595</v>
      </c>
      <c r="G3752" s="15" t="str">
        <f>INDEX(Table12[[#This Row],[State]],MATCH(Orders!F3752,Table12[[#This Row],[Customer ID]],0))</f>
        <v>Washington</v>
      </c>
      <c r="H3752" s="13" t="s">
        <v>3560</v>
      </c>
      <c r="I3752" s="15">
        <v>3</v>
      </c>
      <c r="J3752" s="13" t="s">
        <v>70</v>
      </c>
      <c r="K3752" s="16">
        <v>120.44</v>
      </c>
      <c r="L3752" s="24" t="str">
        <f>IF(Orders!$K3752&lt;=50,"Low",IF(Orders!$K3752&gt;=200000,"High","Medium"))</f>
        <v>Medium</v>
      </c>
    </row>
    <row r="3753" spans="1:12" x14ac:dyDescent="0.35">
      <c r="A3753" s="12">
        <v>4709</v>
      </c>
      <c r="B3753" s="17" t="s">
        <v>6948</v>
      </c>
      <c r="C3753" s="18">
        <v>44011</v>
      </c>
      <c r="D3753" s="18">
        <v>44012</v>
      </c>
      <c r="E3753" s="17" t="s">
        <v>38</v>
      </c>
      <c r="F3753" s="17" t="s">
        <v>216</v>
      </c>
      <c r="G3753" s="19" t="str">
        <f>INDEX(Table12[[#This Row],[State]],MATCH(Orders!F3753,Table12[[#This Row],[Customer ID]],0))</f>
        <v>California</v>
      </c>
      <c r="H3753" s="17" t="s">
        <v>6949</v>
      </c>
      <c r="I3753" s="19">
        <v>3</v>
      </c>
      <c r="J3753" s="17" t="s">
        <v>70</v>
      </c>
      <c r="K3753" s="10">
        <v>172.71</v>
      </c>
      <c r="L3753" s="25" t="str">
        <f>IF(Orders!$K3753&lt;=50,"Low",IF(Orders!$K3753&gt;=200000,"High","Medium"))</f>
        <v>Medium</v>
      </c>
    </row>
    <row r="3754" spans="1:12" x14ac:dyDescent="0.35">
      <c r="A3754" s="11">
        <v>9625</v>
      </c>
      <c r="B3754" s="13" t="s">
        <v>6951</v>
      </c>
      <c r="C3754" s="14">
        <v>44011</v>
      </c>
      <c r="D3754" s="14">
        <v>44012</v>
      </c>
      <c r="E3754" s="13" t="s">
        <v>38</v>
      </c>
      <c r="F3754" s="13" t="s">
        <v>3492</v>
      </c>
      <c r="G3754" s="15" t="str">
        <f>INDEX(Table12[[#This Row],[State]],MATCH(Orders!F3754,Table12[[#This Row],[Customer ID]],0))</f>
        <v>Texas</v>
      </c>
      <c r="H3754" s="13" t="s">
        <v>6952</v>
      </c>
      <c r="I3754" s="15">
        <v>3</v>
      </c>
      <c r="J3754" s="13" t="s">
        <v>70</v>
      </c>
      <c r="K3754" s="16">
        <v>329314</v>
      </c>
      <c r="L3754" s="24" t="str">
        <f>IF(Orders!$K3754&lt;=50,"Low",IF(Orders!$K3754&gt;=200000,"High","Medium"))</f>
        <v>High</v>
      </c>
    </row>
    <row r="3755" spans="1:12" x14ac:dyDescent="0.35">
      <c r="A3755" s="12">
        <v>2685</v>
      </c>
      <c r="B3755" s="17" t="s">
        <v>6954</v>
      </c>
      <c r="C3755" s="18">
        <v>44011</v>
      </c>
      <c r="D3755" s="18">
        <v>44018</v>
      </c>
      <c r="E3755" s="17" t="s">
        <v>19</v>
      </c>
      <c r="F3755" s="17" t="s">
        <v>3474</v>
      </c>
      <c r="G3755" s="19" t="str">
        <f>INDEX(Table12[[#This Row],[State]],MATCH(Orders!F3755,Table12[[#This Row],[Customer ID]],0))</f>
        <v>California</v>
      </c>
      <c r="H3755" s="17" t="s">
        <v>866</v>
      </c>
      <c r="I3755" s="19">
        <v>9</v>
      </c>
      <c r="J3755" s="17" t="s">
        <v>31</v>
      </c>
      <c r="K3755" s="10">
        <v>339552</v>
      </c>
      <c r="L3755" s="25" t="str">
        <f>IF(Orders!$K3755&lt;=50,"Low",IF(Orders!$K3755&gt;=200000,"High","Medium"))</f>
        <v>High</v>
      </c>
    </row>
    <row r="3756" spans="1:12" x14ac:dyDescent="0.35">
      <c r="A3756" s="11">
        <v>1160</v>
      </c>
      <c r="B3756" s="13" t="s">
        <v>6955</v>
      </c>
      <c r="C3756" s="14">
        <v>44011</v>
      </c>
      <c r="D3756" s="14">
        <v>44016</v>
      </c>
      <c r="E3756" s="13" t="s">
        <v>19</v>
      </c>
      <c r="F3756" s="13" t="s">
        <v>782</v>
      </c>
      <c r="G3756" s="15" t="str">
        <f>INDEX(Table12[[#This Row],[State]],MATCH(Orders!F3756,Table12[[#This Row],[Customer ID]],0))</f>
        <v>Minnesota</v>
      </c>
      <c r="H3756" s="13" t="s">
        <v>3528</v>
      </c>
      <c r="I3756" s="15">
        <v>3</v>
      </c>
      <c r="J3756" s="13" t="s">
        <v>31</v>
      </c>
      <c r="K3756" s="16">
        <v>401.94</v>
      </c>
      <c r="L3756" s="24" t="str">
        <f>IF(Orders!$K3756&lt;=50,"Low",IF(Orders!$K3756&gt;=200000,"High","Medium"))</f>
        <v>Medium</v>
      </c>
    </row>
    <row r="3757" spans="1:12" x14ac:dyDescent="0.35">
      <c r="A3757" s="12">
        <v>9626</v>
      </c>
      <c r="B3757" s="17" t="s">
        <v>6951</v>
      </c>
      <c r="C3757" s="18">
        <v>44011</v>
      </c>
      <c r="D3757" s="18">
        <v>44012</v>
      </c>
      <c r="E3757" s="17" t="s">
        <v>38</v>
      </c>
      <c r="F3757" s="17" t="s">
        <v>3492</v>
      </c>
      <c r="G3757" s="19" t="str">
        <f>INDEX(Table12[[#This Row],[State]],MATCH(Orders!F3757,Table12[[#This Row],[Customer ID]],0))</f>
        <v>Texas</v>
      </c>
      <c r="H3757" s="17" t="s">
        <v>4353</v>
      </c>
      <c r="I3757" s="19">
        <v>3</v>
      </c>
      <c r="J3757" s="17" t="s">
        <v>31</v>
      </c>
      <c r="K3757" s="10">
        <v>4249992</v>
      </c>
      <c r="L3757" s="25" t="str">
        <f>IF(Orders!$K3757&lt;=50,"Low",IF(Orders!$K3757&gt;=200000,"High","Medium"))</f>
        <v>High</v>
      </c>
    </row>
    <row r="3758" spans="1:12" x14ac:dyDescent="0.35">
      <c r="A3758" s="11">
        <v>5733</v>
      </c>
      <c r="B3758" s="13" t="s">
        <v>6956</v>
      </c>
      <c r="C3758" s="14">
        <v>44011</v>
      </c>
      <c r="D3758" s="14">
        <v>44014</v>
      </c>
      <c r="E3758" s="13" t="s">
        <v>38</v>
      </c>
      <c r="F3758" s="13" t="s">
        <v>1182</v>
      </c>
      <c r="G3758" s="15" t="str">
        <f>INDEX(Table12[[#This Row],[State]],MATCH(Orders!F3758,Table12[[#This Row],[Customer ID]],0))</f>
        <v>Connecticut</v>
      </c>
      <c r="H3758" s="13" t="s">
        <v>5130</v>
      </c>
      <c r="I3758" s="15">
        <v>9</v>
      </c>
      <c r="J3758" s="13" t="s">
        <v>70</v>
      </c>
      <c r="K3758" s="16">
        <v>672.82</v>
      </c>
      <c r="L3758" s="24" t="str">
        <f>IF(Orders!$K3758&lt;=50,"Low",IF(Orders!$K3758&gt;=200000,"High","Medium"))</f>
        <v>Medium</v>
      </c>
    </row>
    <row r="3759" spans="1:12" x14ac:dyDescent="0.35">
      <c r="A3759" s="12">
        <v>4708</v>
      </c>
      <c r="B3759" s="17" t="s">
        <v>6948</v>
      </c>
      <c r="C3759" s="18">
        <v>44011</v>
      </c>
      <c r="D3759" s="18">
        <v>44012</v>
      </c>
      <c r="E3759" s="17" t="s">
        <v>38</v>
      </c>
      <c r="F3759" s="17" t="s">
        <v>216</v>
      </c>
      <c r="G3759" s="19" t="str">
        <f>INDEX(Table12[[#This Row],[State]],MATCH(Orders!F3759,Table12[[#This Row],[Customer ID]],0))</f>
        <v>California</v>
      </c>
      <c r="H3759" s="17" t="s">
        <v>6093</v>
      </c>
      <c r="I3759" s="19">
        <v>5</v>
      </c>
      <c r="J3759" s="17" t="s">
        <v>70</v>
      </c>
      <c r="K3759" s="10">
        <v>943.92</v>
      </c>
      <c r="L3759" s="25" t="str">
        <f>IF(Orders!$K3759&lt;=50,"Low",IF(Orders!$K3759&gt;=200000,"High","Medium"))</f>
        <v>Medium</v>
      </c>
    </row>
    <row r="3760" spans="1:12" x14ac:dyDescent="0.35">
      <c r="A3760" s="11">
        <v>555</v>
      </c>
      <c r="B3760" s="13" t="s">
        <v>6957</v>
      </c>
      <c r="C3760" s="14">
        <v>44011</v>
      </c>
      <c r="D3760" s="14">
        <v>44015</v>
      </c>
      <c r="E3760" s="13" t="s">
        <v>94</v>
      </c>
      <c r="F3760" s="13" t="s">
        <v>958</v>
      </c>
      <c r="G3760" s="15" t="str">
        <f>INDEX(Table12[[#This Row],[State]],MATCH(Orders!F3760,Table12[[#This Row],[Customer ID]],0))</f>
        <v>California</v>
      </c>
      <c r="H3760" s="13" t="s">
        <v>1631</v>
      </c>
      <c r="I3760" s="15">
        <v>2</v>
      </c>
      <c r="J3760" s="13" t="s">
        <v>70</v>
      </c>
      <c r="K3760" s="16">
        <v>1307.78</v>
      </c>
      <c r="L3760" s="24" t="str">
        <f>IF(Orders!$K3760&lt;=50,"Low",IF(Orders!$K3760&gt;=200000,"High","Medium"))</f>
        <v>Medium</v>
      </c>
    </row>
    <row r="3761" spans="1:12" x14ac:dyDescent="0.35">
      <c r="A3761" s="12">
        <v>4710</v>
      </c>
      <c r="B3761" s="17" t="s">
        <v>6948</v>
      </c>
      <c r="C3761" s="18">
        <v>44011</v>
      </c>
      <c r="D3761" s="18">
        <v>44012</v>
      </c>
      <c r="E3761" s="17" t="s">
        <v>38</v>
      </c>
      <c r="F3761" s="17" t="s">
        <v>216</v>
      </c>
      <c r="G3761" s="19" t="str">
        <f>INDEX(Table12[[#This Row],[State]],MATCH(Orders!F3761,Table12[[#This Row],[Customer ID]],0))</f>
        <v>California</v>
      </c>
      <c r="H3761" s="17" t="s">
        <v>4369</v>
      </c>
      <c r="I3761" s="19">
        <v>2</v>
      </c>
      <c r="J3761" s="17" t="s">
        <v>70</v>
      </c>
      <c r="K3761" s="10">
        <v>88.68</v>
      </c>
      <c r="L3761" s="25" t="str">
        <f>IF(Orders!$K3761&lt;=50,"Low",IF(Orders!$K3761&gt;=200000,"High","Medium"))</f>
        <v>Medium</v>
      </c>
    </row>
    <row r="3762" spans="1:12" x14ac:dyDescent="0.35">
      <c r="A3762" s="11">
        <v>9624</v>
      </c>
      <c r="B3762" s="13" t="s">
        <v>6951</v>
      </c>
      <c r="C3762" s="14">
        <v>44011</v>
      </c>
      <c r="D3762" s="14">
        <v>44012</v>
      </c>
      <c r="E3762" s="13" t="s">
        <v>38</v>
      </c>
      <c r="F3762" s="13" t="s">
        <v>3492</v>
      </c>
      <c r="G3762" s="15" t="str">
        <f>INDEX(Table12[[#This Row],[State]],MATCH(Orders!F3762,Table12[[#This Row],[Customer ID]],0))</f>
        <v>Texas</v>
      </c>
      <c r="H3762" s="13" t="s">
        <v>6958</v>
      </c>
      <c r="I3762" s="15">
        <v>2</v>
      </c>
      <c r="J3762" s="13" t="s">
        <v>31</v>
      </c>
      <c r="K3762" s="16">
        <v>123392</v>
      </c>
      <c r="L3762" s="24" t="str">
        <f>IF(Orders!$K3762&lt;=50,"Low",IF(Orders!$K3762&gt;=200000,"High","Medium"))</f>
        <v>Medium</v>
      </c>
    </row>
    <row r="3763" spans="1:12" x14ac:dyDescent="0.35">
      <c r="A3763" s="12">
        <v>5735</v>
      </c>
      <c r="B3763" s="17" t="s">
        <v>6956</v>
      </c>
      <c r="C3763" s="18">
        <v>44011</v>
      </c>
      <c r="D3763" s="18">
        <v>44014</v>
      </c>
      <c r="E3763" s="17" t="s">
        <v>38</v>
      </c>
      <c r="F3763" s="17" t="s">
        <v>1182</v>
      </c>
      <c r="G3763" s="19" t="str">
        <f>INDEX(Table12[[#This Row],[State]],MATCH(Orders!F3763,Table12[[#This Row],[Customer ID]],0))</f>
        <v>Connecticut</v>
      </c>
      <c r="H3763" s="17" t="s">
        <v>2853</v>
      </c>
      <c r="I3763" s="19">
        <v>2</v>
      </c>
      <c r="J3763" s="17" t="s">
        <v>70</v>
      </c>
      <c r="K3763" s="10">
        <v>88.16</v>
      </c>
      <c r="L3763" s="25" t="str">
        <f>IF(Orders!$K3763&lt;=50,"Low",IF(Orders!$K3763&gt;=200000,"High","Medium"))</f>
        <v>Medium</v>
      </c>
    </row>
    <row r="3764" spans="1:12" x14ac:dyDescent="0.35">
      <c r="A3764" s="11">
        <v>3573</v>
      </c>
      <c r="B3764" s="13" t="s">
        <v>6960</v>
      </c>
      <c r="C3764" s="14">
        <v>44011</v>
      </c>
      <c r="D3764" s="14">
        <v>44016</v>
      </c>
      <c r="E3764" s="13" t="s">
        <v>19</v>
      </c>
      <c r="F3764" s="13" t="s">
        <v>1060</v>
      </c>
      <c r="G3764" s="15" t="str">
        <f>INDEX(Table12[[#This Row],[State]],MATCH(Orders!F3764,Table12[[#This Row],[Customer ID]],0))</f>
        <v>Texas</v>
      </c>
      <c r="H3764" s="13" t="s">
        <v>287</v>
      </c>
      <c r="I3764" s="15">
        <v>1</v>
      </c>
      <c r="J3764" s="13" t="s">
        <v>70</v>
      </c>
      <c r="K3764" s="16">
        <v>88184</v>
      </c>
      <c r="L3764" s="24" t="str">
        <f>IF(Orders!$K3764&lt;=50,"Low",IF(Orders!$K3764&gt;=200000,"High","Medium"))</f>
        <v>Medium</v>
      </c>
    </row>
    <row r="3765" spans="1:12" x14ac:dyDescent="0.35">
      <c r="A3765" s="12">
        <v>1161</v>
      </c>
      <c r="B3765" s="17" t="s">
        <v>6955</v>
      </c>
      <c r="C3765" s="18">
        <v>44011</v>
      </c>
      <c r="D3765" s="18">
        <v>44016</v>
      </c>
      <c r="E3765" s="17" t="s">
        <v>19</v>
      </c>
      <c r="F3765" s="17" t="s">
        <v>782</v>
      </c>
      <c r="G3765" s="19" t="str">
        <f>INDEX(Table12[[#This Row],[State]],MATCH(Orders!F3765,Table12[[#This Row],[Customer ID]],0))</f>
        <v>Minnesota</v>
      </c>
      <c r="H3765" s="17" t="s">
        <v>3983</v>
      </c>
      <c r="I3765" s="19">
        <v>2</v>
      </c>
      <c r="J3765" s="17" t="s">
        <v>70</v>
      </c>
      <c r="K3765" s="10">
        <v>111.54</v>
      </c>
      <c r="L3765" s="25" t="str">
        <f>IF(Orders!$K3765&lt;=50,"Low",IF(Orders!$K3765&gt;=200000,"High","Medium"))</f>
        <v>Medium</v>
      </c>
    </row>
    <row r="3766" spans="1:12" x14ac:dyDescent="0.35">
      <c r="A3766" s="11">
        <v>5734</v>
      </c>
      <c r="B3766" s="13" t="s">
        <v>6956</v>
      </c>
      <c r="C3766" s="14">
        <v>44011</v>
      </c>
      <c r="D3766" s="14">
        <v>44014</v>
      </c>
      <c r="E3766" s="13" t="s">
        <v>38</v>
      </c>
      <c r="F3766" s="13" t="s">
        <v>1182</v>
      </c>
      <c r="G3766" s="15" t="str">
        <f>INDEX(Table12[[#This Row],[State]],MATCH(Orders!F3766,Table12[[#This Row],[Customer ID]],0))</f>
        <v>Connecticut</v>
      </c>
      <c r="H3766" s="13" t="s">
        <v>2483</v>
      </c>
      <c r="I3766" s="15">
        <v>3</v>
      </c>
      <c r="J3766" s="13" t="s">
        <v>31</v>
      </c>
      <c r="K3766" s="16">
        <v>157.69</v>
      </c>
      <c r="L3766" s="24" t="str">
        <f>IF(Orders!$K3766&lt;=50,"Low",IF(Orders!$K3766&gt;=200000,"High","Medium"))</f>
        <v>Medium</v>
      </c>
    </row>
    <row r="3767" spans="1:12" x14ac:dyDescent="0.35">
      <c r="A3767" s="12">
        <v>4711</v>
      </c>
      <c r="B3767" s="17" t="s">
        <v>6948</v>
      </c>
      <c r="C3767" s="18">
        <v>44011</v>
      </c>
      <c r="D3767" s="18">
        <v>44012</v>
      </c>
      <c r="E3767" s="17" t="s">
        <v>38</v>
      </c>
      <c r="F3767" s="17" t="s">
        <v>216</v>
      </c>
      <c r="G3767" s="19" t="str">
        <f>INDEX(Table12[[#This Row],[State]],MATCH(Orders!F3767,Table12[[#This Row],[Customer ID]],0))</f>
        <v>California</v>
      </c>
      <c r="H3767" s="17" t="s">
        <v>6962</v>
      </c>
      <c r="I3767" s="19">
        <v>3</v>
      </c>
      <c r="J3767" s="17" t="s">
        <v>31</v>
      </c>
      <c r="K3767" s="10">
        <v>164.31</v>
      </c>
      <c r="L3767" s="25" t="str">
        <f>IF(Orders!$K3767&lt;=50,"Low",IF(Orders!$K3767&gt;=200000,"High","Medium"))</f>
        <v>Medium</v>
      </c>
    </row>
    <row r="3768" spans="1:12" x14ac:dyDescent="0.35">
      <c r="A3768" s="11">
        <v>395</v>
      </c>
      <c r="B3768" s="13" t="s">
        <v>6964</v>
      </c>
      <c r="C3768" s="14">
        <v>44012</v>
      </c>
      <c r="D3768" s="14">
        <v>44017</v>
      </c>
      <c r="E3768" s="13" t="s">
        <v>19</v>
      </c>
      <c r="F3768" s="13" t="s">
        <v>6965</v>
      </c>
      <c r="G3768" s="15" t="str">
        <f>INDEX(Table12[[#This Row],[State]],MATCH(Orders!F3768,Table12[[#This Row],[Customer ID]],0))</f>
        <v>Nevada</v>
      </c>
      <c r="H3768" s="13" t="s">
        <v>6343</v>
      </c>
      <c r="I3768" s="15">
        <v>3</v>
      </c>
      <c r="J3768" s="13" t="s">
        <v>31</v>
      </c>
      <c r="K3768" s="16">
        <v>117792</v>
      </c>
      <c r="L3768" s="24" t="str">
        <f>IF(Orders!$K3768&lt;=50,"Low",IF(Orders!$K3768&gt;=200000,"High","Medium"))</f>
        <v>Medium</v>
      </c>
    </row>
    <row r="3769" spans="1:12" x14ac:dyDescent="0.35">
      <c r="A3769" s="12">
        <v>8118</v>
      </c>
      <c r="B3769" s="17" t="s">
        <v>6967</v>
      </c>
      <c r="C3769" s="18">
        <v>44012</v>
      </c>
      <c r="D3769" s="18">
        <v>44017</v>
      </c>
      <c r="E3769" s="17" t="s">
        <v>19</v>
      </c>
      <c r="F3769" s="17" t="s">
        <v>2088</v>
      </c>
      <c r="G3769" s="19" t="str">
        <f>INDEX(Table12[[#This Row],[State]],MATCH(Orders!F3769,Table12[[#This Row],[Customer ID]],0))</f>
        <v>California</v>
      </c>
      <c r="H3769" s="17" t="s">
        <v>3682</v>
      </c>
      <c r="I3769" s="19">
        <v>5</v>
      </c>
      <c r="J3769" s="17" t="s">
        <v>31</v>
      </c>
      <c r="K3769" s="10">
        <v>216.95</v>
      </c>
      <c r="L3769" s="25" t="str">
        <f>IF(Orders!$K3769&lt;=50,"Low",IF(Orders!$K3769&gt;=200000,"High","Medium"))</f>
        <v>Medium</v>
      </c>
    </row>
    <row r="3770" spans="1:12" x14ac:dyDescent="0.35">
      <c r="A3770" s="11">
        <v>2587</v>
      </c>
      <c r="B3770" s="13" t="s">
        <v>6968</v>
      </c>
      <c r="C3770" s="14">
        <v>44012</v>
      </c>
      <c r="D3770" s="14">
        <v>44018</v>
      </c>
      <c r="E3770" s="13" t="s">
        <v>19</v>
      </c>
      <c r="F3770" s="13" t="s">
        <v>3383</v>
      </c>
      <c r="G3770" s="15" t="str">
        <f>INDEX(Table12[[#This Row],[State]],MATCH(Orders!F3770,Table12[[#This Row],[Customer ID]],0))</f>
        <v>New York</v>
      </c>
      <c r="H3770" s="13" t="s">
        <v>3164</v>
      </c>
      <c r="I3770" s="15">
        <v>7</v>
      </c>
      <c r="J3770" s="13" t="s">
        <v>70</v>
      </c>
      <c r="K3770" s="16">
        <v>281.57</v>
      </c>
      <c r="L3770" s="24" t="str">
        <f>IF(Orders!$K3770&lt;=50,"Low",IF(Orders!$K3770&gt;=200000,"High","Medium"))</f>
        <v>Medium</v>
      </c>
    </row>
    <row r="3771" spans="1:12" x14ac:dyDescent="0.35">
      <c r="A3771" s="12">
        <v>8039</v>
      </c>
      <c r="B3771" s="17" t="s">
        <v>6969</v>
      </c>
      <c r="C3771" s="18">
        <v>44012</v>
      </c>
      <c r="D3771" s="18">
        <v>44014</v>
      </c>
      <c r="E3771" s="17" t="s">
        <v>94</v>
      </c>
      <c r="F3771" s="17" t="s">
        <v>3502</v>
      </c>
      <c r="G3771" s="19" t="str">
        <f>INDEX(Table12[[#This Row],[State]],MATCH(Orders!F3771,Table12[[#This Row],[Customer ID]],0))</f>
        <v>California</v>
      </c>
      <c r="H3771" s="17" t="s">
        <v>4922</v>
      </c>
      <c r="I3771" s="19">
        <v>3</v>
      </c>
      <c r="J3771" s="17" t="s">
        <v>31</v>
      </c>
      <c r="K3771" s="10">
        <v>484999</v>
      </c>
      <c r="L3771" s="25" t="str">
        <f>IF(Orders!$K3771&lt;=50,"Low",IF(Orders!$K3771&gt;=200000,"High","Medium"))</f>
        <v>High</v>
      </c>
    </row>
    <row r="3772" spans="1:12" x14ac:dyDescent="0.35">
      <c r="A3772" s="11">
        <v>5158</v>
      </c>
      <c r="B3772" s="13" t="s">
        <v>6970</v>
      </c>
      <c r="C3772" s="14">
        <v>44012</v>
      </c>
      <c r="D3772" s="14">
        <v>44016</v>
      </c>
      <c r="E3772" s="13" t="s">
        <v>94</v>
      </c>
      <c r="F3772" s="13" t="s">
        <v>3435</v>
      </c>
      <c r="G3772" s="15" t="str">
        <f>INDEX(Table12[[#This Row],[State]],MATCH(Orders!F3772,Table12[[#This Row],[Customer ID]],0))</f>
        <v>Illinois</v>
      </c>
      <c r="H3772" s="13" t="s">
        <v>2618</v>
      </c>
      <c r="I3772" s="15">
        <v>3</v>
      </c>
      <c r="J3772" s="13" t="s">
        <v>31</v>
      </c>
      <c r="K3772" s="16">
        <v>579058</v>
      </c>
      <c r="L3772" s="24" t="str">
        <f>IF(Orders!$K3772&lt;=50,"Low",IF(Orders!$K3772&gt;=200000,"High","Medium"))</f>
        <v>High</v>
      </c>
    </row>
    <row r="3773" spans="1:12" x14ac:dyDescent="0.35">
      <c r="A3773" s="12">
        <v>5157</v>
      </c>
      <c r="B3773" s="17" t="s">
        <v>6970</v>
      </c>
      <c r="C3773" s="18">
        <v>44012</v>
      </c>
      <c r="D3773" s="18">
        <v>44016</v>
      </c>
      <c r="E3773" s="17" t="s">
        <v>94</v>
      </c>
      <c r="F3773" s="17" t="s">
        <v>3435</v>
      </c>
      <c r="G3773" s="19" t="str">
        <f>INDEX(Table12[[#This Row],[State]],MATCH(Orders!F3773,Table12[[#This Row],[Customer ID]],0))</f>
        <v>Illinois</v>
      </c>
      <c r="H3773" s="17" t="s">
        <v>4361</v>
      </c>
      <c r="I3773" s="19">
        <v>2</v>
      </c>
      <c r="J3773" s="17" t="s">
        <v>70</v>
      </c>
      <c r="K3773" s="10">
        <v>1033584</v>
      </c>
      <c r="L3773" s="25" t="str">
        <f>IF(Orders!$K3773&lt;=50,"Low",IF(Orders!$K3773&gt;=200000,"High","Medium"))</f>
        <v>High</v>
      </c>
    </row>
    <row r="3774" spans="1:12" x14ac:dyDescent="0.35">
      <c r="A3774" s="11">
        <v>1563</v>
      </c>
      <c r="B3774" s="13" t="s">
        <v>6971</v>
      </c>
      <c r="C3774" s="14">
        <v>44012</v>
      </c>
      <c r="D3774" s="14">
        <v>44012</v>
      </c>
      <c r="E3774" s="13" t="s">
        <v>208</v>
      </c>
      <c r="F3774" s="13" t="s">
        <v>3581</v>
      </c>
      <c r="G3774" s="15" t="str">
        <f>INDEX(Table12[[#This Row],[State]],MATCH(Orders!F3774,Table12[[#This Row],[Customer ID]],0))</f>
        <v>New York</v>
      </c>
      <c r="H3774" s="13" t="s">
        <v>5512</v>
      </c>
      <c r="I3774" s="15">
        <v>5</v>
      </c>
      <c r="J3774" s="13" t="s">
        <v>70</v>
      </c>
      <c r="K3774" s="16">
        <v>1063.6300000000001</v>
      </c>
      <c r="L3774" s="24" t="str">
        <f>IF(Orders!$K3774&lt;=50,"Low",IF(Orders!$K3774&gt;=200000,"High","Medium"))</f>
        <v>Medium</v>
      </c>
    </row>
    <row r="3775" spans="1:12" x14ac:dyDescent="0.35">
      <c r="A3775" s="12">
        <v>8275</v>
      </c>
      <c r="B3775" s="17" t="s">
        <v>6972</v>
      </c>
      <c r="C3775" s="18">
        <v>44012</v>
      </c>
      <c r="D3775" s="18">
        <v>44016</v>
      </c>
      <c r="E3775" s="17" t="s">
        <v>19</v>
      </c>
      <c r="F3775" s="17" t="s">
        <v>6657</v>
      </c>
      <c r="G3775" s="19" t="str">
        <f>INDEX(Table12[[#This Row],[State]],MATCH(Orders!F3775,Table12[[#This Row],[Customer ID]],0))</f>
        <v>New York</v>
      </c>
      <c r="H3775" s="17" t="s">
        <v>4723</v>
      </c>
      <c r="I3775" s="19">
        <v>7</v>
      </c>
      <c r="J3775" s="17" t="s">
        <v>31</v>
      </c>
      <c r="K3775" s="10">
        <v>1130.42</v>
      </c>
      <c r="L3775" s="25" t="str">
        <f>IF(Orders!$K3775&lt;=50,"Low",IF(Orders!$K3775&gt;=200000,"High","Medium"))</f>
        <v>Medium</v>
      </c>
    </row>
    <row r="3776" spans="1:12" x14ac:dyDescent="0.35">
      <c r="A3776" s="11">
        <v>2588</v>
      </c>
      <c r="B3776" s="13" t="s">
        <v>6968</v>
      </c>
      <c r="C3776" s="14">
        <v>44012</v>
      </c>
      <c r="D3776" s="14">
        <v>44018</v>
      </c>
      <c r="E3776" s="13" t="s">
        <v>19</v>
      </c>
      <c r="F3776" s="13" t="s">
        <v>3383</v>
      </c>
      <c r="G3776" s="15" t="str">
        <f>INDEX(Table12[[#This Row],[State]],MATCH(Orders!F3776,Table12[[#This Row],[Customer ID]],0))</f>
        <v>New York</v>
      </c>
      <c r="H3776" s="13" t="s">
        <v>5302</v>
      </c>
      <c r="I3776" s="15">
        <v>1</v>
      </c>
      <c r="J3776" s="13" t="s">
        <v>70</v>
      </c>
      <c r="K3776" s="16">
        <v>84.23</v>
      </c>
      <c r="L3776" s="24" t="str">
        <f>IF(Orders!$K3776&lt;=50,"Low",IF(Orders!$K3776&gt;=200000,"High","Medium"))</f>
        <v>Medium</v>
      </c>
    </row>
    <row r="3777" spans="1:12" x14ac:dyDescent="0.35">
      <c r="A3777" s="12">
        <v>5618</v>
      </c>
      <c r="B3777" s="17" t="s">
        <v>6973</v>
      </c>
      <c r="C3777" s="18">
        <v>44012</v>
      </c>
      <c r="D3777" s="18">
        <v>44016</v>
      </c>
      <c r="E3777" s="17" t="s">
        <v>19</v>
      </c>
      <c r="F3777" s="17" t="s">
        <v>2573</v>
      </c>
      <c r="G3777" s="19" t="str">
        <f>INDEX(Table12[[#This Row],[State]],MATCH(Orders!F3777,Table12[[#This Row],[Customer ID]],0))</f>
        <v>Tennessee</v>
      </c>
      <c r="H3777" s="17" t="s">
        <v>3378</v>
      </c>
      <c r="I3777" s="19">
        <v>2</v>
      </c>
      <c r="J3777" s="17" t="s">
        <v>70</v>
      </c>
      <c r="K3777" s="10">
        <v>108.52</v>
      </c>
      <c r="L3777" s="25" t="str">
        <f>IF(Orders!$K3777&lt;=50,"Low",IF(Orders!$K3777&gt;=200000,"High","Medium"))</f>
        <v>Medium</v>
      </c>
    </row>
    <row r="3778" spans="1:12" x14ac:dyDescent="0.35">
      <c r="A3778" s="11">
        <v>5159</v>
      </c>
      <c r="B3778" s="13" t="s">
        <v>6970</v>
      </c>
      <c r="C3778" s="14">
        <v>44012</v>
      </c>
      <c r="D3778" s="14">
        <v>44016</v>
      </c>
      <c r="E3778" s="13" t="s">
        <v>94</v>
      </c>
      <c r="F3778" s="13" t="s">
        <v>3435</v>
      </c>
      <c r="G3778" s="15" t="str">
        <f>INDEX(Table12[[#This Row],[State]],MATCH(Orders!F3778,Table12[[#This Row],[Customer ID]],0))</f>
        <v>Illinois</v>
      </c>
      <c r="H3778" s="13" t="s">
        <v>1333</v>
      </c>
      <c r="I3778" s="15">
        <v>2</v>
      </c>
      <c r="J3778" s="13" t="s">
        <v>70</v>
      </c>
      <c r="K3778" s="16">
        <v>109224</v>
      </c>
      <c r="L3778" s="24" t="str">
        <f>IF(Orders!$K3778&lt;=50,"Low",IF(Orders!$K3778&gt;=200000,"High","Medium"))</f>
        <v>Medium</v>
      </c>
    </row>
    <row r="3779" spans="1:12" x14ac:dyDescent="0.35">
      <c r="A3779" s="12">
        <v>3397</v>
      </c>
      <c r="B3779" s="17" t="s">
        <v>6974</v>
      </c>
      <c r="C3779" s="18">
        <v>44013</v>
      </c>
      <c r="D3779" s="18">
        <v>44020</v>
      </c>
      <c r="E3779" s="17" t="s">
        <v>19</v>
      </c>
      <c r="F3779" s="17" t="s">
        <v>913</v>
      </c>
      <c r="G3779" s="19" t="str">
        <f>INDEX(Table12[[#This Row],[State]],MATCH(Orders!F3779,Table12[[#This Row],[Customer ID]],0))</f>
        <v>Indiana</v>
      </c>
      <c r="H3779" s="17" t="s">
        <v>4192</v>
      </c>
      <c r="I3779" s="19">
        <v>1</v>
      </c>
      <c r="J3779" s="17" t="s">
        <v>70</v>
      </c>
      <c r="K3779" s="10">
        <v>185.99</v>
      </c>
      <c r="L3779" s="25" t="str">
        <f>IF(Orders!$K3779&lt;=50,"Low",IF(Orders!$K3779&gt;=200000,"High","Medium"))</f>
        <v>Medium</v>
      </c>
    </row>
    <row r="3780" spans="1:12" x14ac:dyDescent="0.35">
      <c r="A3780" s="11">
        <v>3396</v>
      </c>
      <c r="B3780" s="13" t="s">
        <v>6974</v>
      </c>
      <c r="C3780" s="14">
        <v>44013</v>
      </c>
      <c r="D3780" s="14">
        <v>44020</v>
      </c>
      <c r="E3780" s="13" t="s">
        <v>19</v>
      </c>
      <c r="F3780" s="13" t="s">
        <v>913</v>
      </c>
      <c r="G3780" s="15" t="str">
        <f>INDEX(Table12[[#This Row],[State]],MATCH(Orders!F3780,Table12[[#This Row],[Customer ID]],0))</f>
        <v>Indiana</v>
      </c>
      <c r="H3780" s="13" t="s">
        <v>4731</v>
      </c>
      <c r="I3780" s="15">
        <v>4</v>
      </c>
      <c r="J3780" s="13" t="s">
        <v>70</v>
      </c>
      <c r="K3780" s="16">
        <v>475.92</v>
      </c>
      <c r="L3780" s="24" t="str">
        <f>IF(Orders!$K3780&lt;=50,"Low",IF(Orders!$K3780&gt;=200000,"High","Medium"))</f>
        <v>Medium</v>
      </c>
    </row>
    <row r="3781" spans="1:12" x14ac:dyDescent="0.35">
      <c r="A3781" s="12">
        <v>3398</v>
      </c>
      <c r="B3781" s="17" t="s">
        <v>6974</v>
      </c>
      <c r="C3781" s="18">
        <v>44013</v>
      </c>
      <c r="D3781" s="18">
        <v>44020</v>
      </c>
      <c r="E3781" s="17" t="s">
        <v>19</v>
      </c>
      <c r="F3781" s="17" t="s">
        <v>913</v>
      </c>
      <c r="G3781" s="19" t="str">
        <f>INDEX(Table12[[#This Row],[State]],MATCH(Orders!F3781,Table12[[#This Row],[Customer ID]],0))</f>
        <v>Indiana</v>
      </c>
      <c r="H3781" s="17" t="s">
        <v>1771</v>
      </c>
      <c r="I3781" s="19">
        <v>4</v>
      </c>
      <c r="J3781" s="17" t="s">
        <v>70</v>
      </c>
      <c r="K3781" s="10">
        <v>134.91999999999999</v>
      </c>
      <c r="L3781" s="25" t="str">
        <f>IF(Orders!$K3781&lt;=50,"Low",IF(Orders!$K3781&gt;=200000,"High","Medium"))</f>
        <v>Medium</v>
      </c>
    </row>
    <row r="3782" spans="1:12" x14ac:dyDescent="0.35">
      <c r="A3782" s="11">
        <v>7696</v>
      </c>
      <c r="B3782" s="13" t="s">
        <v>6975</v>
      </c>
      <c r="C3782" s="14">
        <v>44014</v>
      </c>
      <c r="D3782" s="14">
        <v>44017</v>
      </c>
      <c r="E3782" s="13" t="s">
        <v>38</v>
      </c>
      <c r="F3782" s="13" t="s">
        <v>2902</v>
      </c>
      <c r="G3782" s="15" t="str">
        <f>INDEX(Table12[[#This Row],[State]],MATCH(Orders!F3782,Table12[[#This Row],[Customer ID]],0))</f>
        <v>Texas</v>
      </c>
      <c r="H3782" s="13" t="s">
        <v>497</v>
      </c>
      <c r="I3782" s="15">
        <v>5</v>
      </c>
      <c r="J3782" s="13" t="s">
        <v>70</v>
      </c>
      <c r="K3782" s="16">
        <v>207.96</v>
      </c>
      <c r="L3782" s="24" t="str">
        <f>IF(Orders!$K3782&lt;=50,"Low",IF(Orders!$K3782&gt;=200000,"High","Medium"))</f>
        <v>Medium</v>
      </c>
    </row>
    <row r="3783" spans="1:12" x14ac:dyDescent="0.35">
      <c r="A3783" s="12">
        <v>7697</v>
      </c>
      <c r="B3783" s="17" t="s">
        <v>6975</v>
      </c>
      <c r="C3783" s="18">
        <v>44014</v>
      </c>
      <c r="D3783" s="18">
        <v>44017</v>
      </c>
      <c r="E3783" s="17" t="s">
        <v>38</v>
      </c>
      <c r="F3783" s="17" t="s">
        <v>2902</v>
      </c>
      <c r="G3783" s="19" t="str">
        <f>INDEX(Table12[[#This Row],[State]],MATCH(Orders!F3783,Table12[[#This Row],[Customer ID]],0))</f>
        <v>Texas</v>
      </c>
      <c r="H3783" s="17" t="s">
        <v>6659</v>
      </c>
      <c r="I3783" s="19">
        <v>4</v>
      </c>
      <c r="J3783" s="17" t="s">
        <v>70</v>
      </c>
      <c r="K3783" s="10">
        <v>112232</v>
      </c>
      <c r="L3783" s="25" t="str">
        <f>IF(Orders!$K3783&lt;=50,"Low",IF(Orders!$K3783&gt;=200000,"High","Medium"))</f>
        <v>Medium</v>
      </c>
    </row>
    <row r="3784" spans="1:12" x14ac:dyDescent="0.35">
      <c r="A3784" s="11">
        <v>6153</v>
      </c>
      <c r="B3784" s="13" t="s">
        <v>6976</v>
      </c>
      <c r="C3784" s="14">
        <v>44015</v>
      </c>
      <c r="D3784" s="14">
        <v>44020</v>
      </c>
      <c r="E3784" s="13" t="s">
        <v>19</v>
      </c>
      <c r="F3784" s="13" t="s">
        <v>5139</v>
      </c>
      <c r="G3784" s="15" t="str">
        <f>INDEX(Table12[[#This Row],[State]],MATCH(Orders!F3784,Table12[[#This Row],[Customer ID]],0))</f>
        <v>California</v>
      </c>
      <c r="H3784" s="13" t="s">
        <v>1236</v>
      </c>
      <c r="I3784" s="15">
        <v>4</v>
      </c>
      <c r="J3784" s="13" t="s">
        <v>31</v>
      </c>
      <c r="K3784" s="16">
        <v>100.92</v>
      </c>
      <c r="L3784" s="24" t="str">
        <f>IF(Orders!$K3784&lt;=50,"Low",IF(Orders!$K3784&gt;=200000,"High","Medium"))</f>
        <v>Medium</v>
      </c>
    </row>
    <row r="3785" spans="1:12" x14ac:dyDescent="0.35">
      <c r="A3785" s="12">
        <v>8577</v>
      </c>
      <c r="B3785" s="17" t="s">
        <v>6977</v>
      </c>
      <c r="C3785" s="18">
        <v>44015</v>
      </c>
      <c r="D3785" s="18">
        <v>44016</v>
      </c>
      <c r="E3785" s="17" t="s">
        <v>38</v>
      </c>
      <c r="F3785" s="17" t="s">
        <v>4305</v>
      </c>
      <c r="G3785" s="19" t="str">
        <f>INDEX(Table12[[#This Row],[State]],MATCH(Orders!F3785,Table12[[#This Row],[Customer ID]],0))</f>
        <v>New Hampshire</v>
      </c>
      <c r="H3785" s="17" t="s">
        <v>6321</v>
      </c>
      <c r="I3785" s="19">
        <v>1</v>
      </c>
      <c r="J3785" s="17" t="s">
        <v>70</v>
      </c>
      <c r="K3785" s="10">
        <v>150.30000000000001</v>
      </c>
      <c r="L3785" s="25" t="str">
        <f>IF(Orders!$K3785&lt;=50,"Low",IF(Orders!$K3785&gt;=200000,"High","Medium"))</f>
        <v>Medium</v>
      </c>
    </row>
    <row r="3786" spans="1:12" x14ac:dyDescent="0.35">
      <c r="A3786" s="11">
        <v>4296</v>
      </c>
      <c r="B3786" s="13" t="s">
        <v>6978</v>
      </c>
      <c r="C3786" s="14">
        <v>44015</v>
      </c>
      <c r="D3786" s="14">
        <v>44022</v>
      </c>
      <c r="E3786" s="13" t="s">
        <v>19</v>
      </c>
      <c r="F3786" s="13" t="s">
        <v>5001</v>
      </c>
      <c r="G3786" s="15" t="str">
        <f>INDEX(Table12[[#This Row],[State]],MATCH(Orders!F3786,Table12[[#This Row],[Customer ID]],0))</f>
        <v>California</v>
      </c>
      <c r="H3786" s="13" t="s">
        <v>5737</v>
      </c>
      <c r="I3786" s="15">
        <v>3</v>
      </c>
      <c r="J3786" s="13" t="s">
        <v>31</v>
      </c>
      <c r="K3786" s="16">
        <v>172.39</v>
      </c>
      <c r="L3786" s="24" t="str">
        <f>IF(Orders!$K3786&lt;=50,"Low",IF(Orders!$K3786&gt;=200000,"High","Medium"))</f>
        <v>Medium</v>
      </c>
    </row>
    <row r="3787" spans="1:12" x14ac:dyDescent="0.35">
      <c r="A3787" s="12">
        <v>1673</v>
      </c>
      <c r="B3787" s="17" t="s">
        <v>6980</v>
      </c>
      <c r="C3787" s="18">
        <v>44015</v>
      </c>
      <c r="D3787" s="18">
        <v>44019</v>
      </c>
      <c r="E3787" s="17" t="s">
        <v>19</v>
      </c>
      <c r="F3787" s="17" t="s">
        <v>5139</v>
      </c>
      <c r="G3787" s="19" t="str">
        <f>INDEX(Table12[[#This Row],[State]],MATCH(Orders!F3787,Table12[[#This Row],[Customer ID]],0))</f>
        <v>Texas</v>
      </c>
      <c r="H3787" s="17" t="s">
        <v>147</v>
      </c>
      <c r="I3787" s="19">
        <v>4</v>
      </c>
      <c r="J3787" s="17" t="s">
        <v>70</v>
      </c>
      <c r="K3787" s="10">
        <v>186968</v>
      </c>
      <c r="L3787" s="25" t="str">
        <f>IF(Orders!$K3787&lt;=50,"Low",IF(Orders!$K3787&gt;=200000,"High","Medium"))</f>
        <v>Medium</v>
      </c>
    </row>
    <row r="3788" spans="1:12" x14ac:dyDescent="0.35">
      <c r="A3788" s="11">
        <v>3429</v>
      </c>
      <c r="B3788" s="13" t="s">
        <v>6981</v>
      </c>
      <c r="C3788" s="14">
        <v>44015</v>
      </c>
      <c r="D3788" s="14">
        <v>44018</v>
      </c>
      <c r="E3788" s="13" t="s">
        <v>94</v>
      </c>
      <c r="F3788" s="13" t="s">
        <v>3765</v>
      </c>
      <c r="G3788" s="15" t="str">
        <f>INDEX(Table12[[#This Row],[State]],MATCH(Orders!F3788,Table12[[#This Row],[Customer ID]],0))</f>
        <v>Ohio</v>
      </c>
      <c r="H3788" s="13" t="s">
        <v>6982</v>
      </c>
      <c r="I3788" s="15">
        <v>2</v>
      </c>
      <c r="J3788" s="13" t="s">
        <v>70</v>
      </c>
      <c r="K3788" s="16">
        <v>236148</v>
      </c>
      <c r="L3788" s="24" t="str">
        <f>IF(Orders!$K3788&lt;=50,"Low",IF(Orders!$K3788&gt;=200000,"High","Medium"))</f>
        <v>High</v>
      </c>
    </row>
    <row r="3789" spans="1:12" x14ac:dyDescent="0.35">
      <c r="A3789" s="12">
        <v>1912</v>
      </c>
      <c r="B3789" s="17" t="s">
        <v>6984</v>
      </c>
      <c r="C3789" s="18">
        <v>44015</v>
      </c>
      <c r="D3789" s="18">
        <v>44018</v>
      </c>
      <c r="E3789" s="17" t="s">
        <v>94</v>
      </c>
      <c r="F3789" s="17" t="s">
        <v>4187</v>
      </c>
      <c r="G3789" s="19" t="str">
        <f>INDEX(Table12[[#This Row],[State]],MATCH(Orders!F3789,Table12[[#This Row],[Customer ID]],0))</f>
        <v>Texas</v>
      </c>
      <c r="H3789" s="17" t="s">
        <v>4428</v>
      </c>
      <c r="I3789" s="19">
        <v>7</v>
      </c>
      <c r="J3789" s="17" t="s">
        <v>70</v>
      </c>
      <c r="K3789" s="10">
        <v>297896</v>
      </c>
      <c r="L3789" s="25" t="str">
        <f>IF(Orders!$K3789&lt;=50,"Low",IF(Orders!$K3789&gt;=200000,"High","Medium"))</f>
        <v>High</v>
      </c>
    </row>
    <row r="3790" spans="1:12" x14ac:dyDescent="0.35">
      <c r="A3790" s="11">
        <v>3663</v>
      </c>
      <c r="B3790" s="13" t="s">
        <v>6985</v>
      </c>
      <c r="C3790" s="14">
        <v>44015</v>
      </c>
      <c r="D3790" s="14">
        <v>44021</v>
      </c>
      <c r="E3790" s="13" t="s">
        <v>19</v>
      </c>
      <c r="F3790" s="13" t="s">
        <v>2520</v>
      </c>
      <c r="G3790" s="15" t="str">
        <f>INDEX(Table12[[#This Row],[State]],MATCH(Orders!F3790,Table12[[#This Row],[Customer ID]],0))</f>
        <v>Massachusetts</v>
      </c>
      <c r="H3790" s="13" t="s">
        <v>6439</v>
      </c>
      <c r="I3790" s="15">
        <v>10</v>
      </c>
      <c r="J3790" s="13" t="s">
        <v>70</v>
      </c>
      <c r="K3790" s="16">
        <v>308.89999999999998</v>
      </c>
      <c r="L3790" s="24" t="str">
        <f>IF(Orders!$K3790&lt;=50,"Low",IF(Orders!$K3790&gt;=200000,"High","Medium"))</f>
        <v>Medium</v>
      </c>
    </row>
    <row r="3791" spans="1:12" x14ac:dyDescent="0.35">
      <c r="A3791" s="12">
        <v>1305</v>
      </c>
      <c r="B3791" s="17" t="s">
        <v>6986</v>
      </c>
      <c r="C3791" s="18">
        <v>44015</v>
      </c>
      <c r="D3791" s="18">
        <v>44019</v>
      </c>
      <c r="E3791" s="17" t="s">
        <v>19</v>
      </c>
      <c r="F3791" s="17" t="s">
        <v>6987</v>
      </c>
      <c r="G3791" s="19" t="str">
        <f>INDEX(Table12[[#This Row],[State]],MATCH(Orders!F3791,Table12[[#This Row],[Customer ID]],0))</f>
        <v>Georgia</v>
      </c>
      <c r="H3791" s="17" t="s">
        <v>746</v>
      </c>
      <c r="I3791" s="19">
        <v>3</v>
      </c>
      <c r="J3791" s="17" t="s">
        <v>70</v>
      </c>
      <c r="K3791" s="10">
        <v>323.97000000000003</v>
      </c>
      <c r="L3791" s="25" t="str">
        <f>IF(Orders!$K3791&lt;=50,"Low",IF(Orders!$K3791&gt;=200000,"High","Medium"))</f>
        <v>Medium</v>
      </c>
    </row>
    <row r="3792" spans="1:12" x14ac:dyDescent="0.35">
      <c r="A3792" s="11">
        <v>2437</v>
      </c>
      <c r="B3792" s="13" t="s">
        <v>6989</v>
      </c>
      <c r="C3792" s="14">
        <v>44015</v>
      </c>
      <c r="D3792" s="14">
        <v>44022</v>
      </c>
      <c r="E3792" s="13" t="s">
        <v>19</v>
      </c>
      <c r="F3792" s="13" t="s">
        <v>518</v>
      </c>
      <c r="G3792" s="15" t="str">
        <f>INDEX(Table12[[#This Row],[State]],MATCH(Orders!F3792,Table12[[#This Row],[Customer ID]],0))</f>
        <v>New Mexico</v>
      </c>
      <c r="H3792" s="13" t="s">
        <v>6991</v>
      </c>
      <c r="I3792" s="15">
        <v>9</v>
      </c>
      <c r="J3792" s="13" t="s">
        <v>31</v>
      </c>
      <c r="K3792" s="16">
        <v>592.85</v>
      </c>
      <c r="L3792" s="24" t="str">
        <f>IF(Orders!$K3792&lt;=50,"Low",IF(Orders!$K3792&gt;=200000,"High","Medium"))</f>
        <v>Medium</v>
      </c>
    </row>
    <row r="3793" spans="1:12" x14ac:dyDescent="0.35">
      <c r="A3793" s="12">
        <v>1913</v>
      </c>
      <c r="B3793" s="17" t="s">
        <v>6984</v>
      </c>
      <c r="C3793" s="18">
        <v>44015</v>
      </c>
      <c r="D3793" s="18">
        <v>44018</v>
      </c>
      <c r="E3793" s="17" t="s">
        <v>94</v>
      </c>
      <c r="F3793" s="17" t="s">
        <v>4187</v>
      </c>
      <c r="G3793" s="19" t="str">
        <f>INDEX(Table12[[#This Row],[State]],MATCH(Orders!F3793,Table12[[#This Row],[Customer ID]],0))</f>
        <v>Texas</v>
      </c>
      <c r="H3793" s="17" t="s">
        <v>6993</v>
      </c>
      <c r="I3793" s="19">
        <v>3</v>
      </c>
      <c r="J3793" s="17" t="s">
        <v>70</v>
      </c>
      <c r="K3793" s="10">
        <v>607132</v>
      </c>
      <c r="L3793" s="25" t="str">
        <f>IF(Orders!$K3793&lt;=50,"Low",IF(Orders!$K3793&gt;=200000,"High","Medium"))</f>
        <v>High</v>
      </c>
    </row>
    <row r="3794" spans="1:12" x14ac:dyDescent="0.35">
      <c r="A3794" s="11">
        <v>3571</v>
      </c>
      <c r="B3794" s="13" t="s">
        <v>6995</v>
      </c>
      <c r="C3794" s="14">
        <v>44015</v>
      </c>
      <c r="D3794" s="14">
        <v>44015</v>
      </c>
      <c r="E3794" s="13" t="s">
        <v>208</v>
      </c>
      <c r="F3794" s="13" t="s">
        <v>6996</v>
      </c>
      <c r="G3794" s="15" t="str">
        <f>INDEX(Table12[[#This Row],[State]],MATCH(Orders!F3794,Table12[[#This Row],[Customer ID]],0))</f>
        <v>Washington</v>
      </c>
      <c r="H3794" s="13" t="s">
        <v>246</v>
      </c>
      <c r="I3794" s="15">
        <v>4</v>
      </c>
      <c r="J3794" s="13" t="s">
        <v>31</v>
      </c>
      <c r="K3794" s="16">
        <v>1729.8</v>
      </c>
      <c r="L3794" s="24" t="str">
        <f>IF(Orders!$K3794&lt;=50,"Low",IF(Orders!$K3794&gt;=200000,"High","Medium"))</f>
        <v>Medium</v>
      </c>
    </row>
    <row r="3795" spans="1:12" x14ac:dyDescent="0.35">
      <c r="A3795" s="12">
        <v>3570</v>
      </c>
      <c r="B3795" s="17" t="s">
        <v>6995</v>
      </c>
      <c r="C3795" s="18">
        <v>44015</v>
      </c>
      <c r="D3795" s="18">
        <v>44015</v>
      </c>
      <c r="E3795" s="17" t="s">
        <v>208</v>
      </c>
      <c r="F3795" s="17" t="s">
        <v>6996</v>
      </c>
      <c r="G3795" s="19" t="str">
        <f>INDEX(Table12[[#This Row],[State]],MATCH(Orders!F3795,Table12[[#This Row],[Customer ID]],0))</f>
        <v>Washington</v>
      </c>
      <c r="H3795" s="17" t="s">
        <v>1022</v>
      </c>
      <c r="I3795" s="19">
        <v>6</v>
      </c>
      <c r="J3795" s="17" t="s">
        <v>70</v>
      </c>
      <c r="K3795" s="10">
        <v>2443.1999999999998</v>
      </c>
      <c r="L3795" s="25" t="str">
        <f>IF(Orders!$K3795&lt;=50,"Low",IF(Orders!$K3795&gt;=200000,"High","Medium"))</f>
        <v>Medium</v>
      </c>
    </row>
    <row r="3796" spans="1:12" x14ac:dyDescent="0.35">
      <c r="A3796" s="11">
        <v>1394</v>
      </c>
      <c r="B3796" s="13" t="s">
        <v>6998</v>
      </c>
      <c r="C3796" s="14">
        <v>44015</v>
      </c>
      <c r="D3796" s="14">
        <v>44016</v>
      </c>
      <c r="E3796" s="13" t="s">
        <v>38</v>
      </c>
      <c r="F3796" s="13" t="s">
        <v>6368</v>
      </c>
      <c r="G3796" s="15" t="str">
        <f>INDEX(Table12[[#This Row],[State]],MATCH(Orders!F3796,Table12[[#This Row],[Customer ID]],0))</f>
        <v>North Carolina</v>
      </c>
      <c r="H3796" s="13" t="s">
        <v>2008</v>
      </c>
      <c r="I3796" s="15">
        <v>3</v>
      </c>
      <c r="J3796" s="13" t="s">
        <v>70</v>
      </c>
      <c r="K3796" s="16">
        <v>78552</v>
      </c>
      <c r="L3796" s="24" t="str">
        <f>IF(Orders!$K3796&lt;=50,"Low",IF(Orders!$K3796&gt;=200000,"High","Medium"))</f>
        <v>Medium</v>
      </c>
    </row>
    <row r="3797" spans="1:12" x14ac:dyDescent="0.35">
      <c r="A3797" s="12">
        <v>3572</v>
      </c>
      <c r="B3797" s="17" t="s">
        <v>6995</v>
      </c>
      <c r="C3797" s="18">
        <v>44015</v>
      </c>
      <c r="D3797" s="18">
        <v>44015</v>
      </c>
      <c r="E3797" s="17" t="s">
        <v>208</v>
      </c>
      <c r="F3797" s="17" t="s">
        <v>6996</v>
      </c>
      <c r="G3797" s="19" t="str">
        <f>INDEX(Table12[[#This Row],[State]],MATCH(Orders!F3797,Table12[[#This Row],[Customer ID]],0))</f>
        <v>Washington</v>
      </c>
      <c r="H3797" s="17" t="s">
        <v>6999</v>
      </c>
      <c r="I3797" s="19">
        <v>1</v>
      </c>
      <c r="J3797" s="17" t="s">
        <v>31</v>
      </c>
      <c r="K3797" s="10">
        <v>111992</v>
      </c>
      <c r="L3797" s="25" t="str">
        <f>IF(Orders!$K3797&lt;=50,"Low",IF(Orders!$K3797&gt;=200000,"High","Medium"))</f>
        <v>Medium</v>
      </c>
    </row>
    <row r="3798" spans="1:12" x14ac:dyDescent="0.35">
      <c r="A3798" s="11">
        <v>3428</v>
      </c>
      <c r="B3798" s="13" t="s">
        <v>6981</v>
      </c>
      <c r="C3798" s="14">
        <v>44015</v>
      </c>
      <c r="D3798" s="14">
        <v>44018</v>
      </c>
      <c r="E3798" s="13" t="s">
        <v>94</v>
      </c>
      <c r="F3798" s="13" t="s">
        <v>3765</v>
      </c>
      <c r="G3798" s="15" t="str">
        <f>INDEX(Table12[[#This Row],[State]],MATCH(Orders!F3798,Table12[[#This Row],[Customer ID]],0))</f>
        <v>Ohio</v>
      </c>
      <c r="H3798" s="13" t="s">
        <v>7001</v>
      </c>
      <c r="I3798" s="15">
        <v>4</v>
      </c>
      <c r="J3798" s="13" t="s">
        <v>70</v>
      </c>
      <c r="K3798" s="16">
        <v>132896</v>
      </c>
      <c r="L3798" s="24" t="str">
        <f>IF(Orders!$K3798&lt;=50,"Low",IF(Orders!$K3798&gt;=200000,"High","Medium"))</f>
        <v>Medium</v>
      </c>
    </row>
    <row r="3799" spans="1:12" x14ac:dyDescent="0.35">
      <c r="A3799" s="12">
        <v>3664</v>
      </c>
      <c r="B3799" s="17" t="s">
        <v>6985</v>
      </c>
      <c r="C3799" s="18">
        <v>44015</v>
      </c>
      <c r="D3799" s="18">
        <v>44021</v>
      </c>
      <c r="E3799" s="17" t="s">
        <v>19</v>
      </c>
      <c r="F3799" s="17" t="s">
        <v>2520</v>
      </c>
      <c r="G3799" s="19" t="str">
        <f>INDEX(Table12[[#This Row],[State]],MATCH(Orders!F3799,Table12[[#This Row],[Customer ID]],0))</f>
        <v>Massachusetts</v>
      </c>
      <c r="H3799" s="17" t="s">
        <v>1793</v>
      </c>
      <c r="I3799" s="19">
        <v>2</v>
      </c>
      <c r="J3799" s="17" t="s">
        <v>70</v>
      </c>
      <c r="K3799" s="10">
        <v>113.56</v>
      </c>
      <c r="L3799" s="25" t="str">
        <f>IF(Orders!$K3799&lt;=50,"Low",IF(Orders!$K3799&gt;=200000,"High","Medium"))</f>
        <v>Medium</v>
      </c>
    </row>
    <row r="3800" spans="1:12" x14ac:dyDescent="0.35">
      <c r="A3800" s="11">
        <v>1304</v>
      </c>
      <c r="B3800" s="13" t="s">
        <v>6986</v>
      </c>
      <c r="C3800" s="14">
        <v>44015</v>
      </c>
      <c r="D3800" s="14">
        <v>44019</v>
      </c>
      <c r="E3800" s="13" t="s">
        <v>19</v>
      </c>
      <c r="F3800" s="13" t="s">
        <v>6987</v>
      </c>
      <c r="G3800" s="15" t="str">
        <f>INDEX(Table12[[#This Row],[State]],MATCH(Orders!F3800,Table12[[#This Row],[Customer ID]],0))</f>
        <v>Georgia</v>
      </c>
      <c r="H3800" s="13" t="s">
        <v>6064</v>
      </c>
      <c r="I3800" s="15">
        <v>1</v>
      </c>
      <c r="J3800" s="13" t="s">
        <v>70</v>
      </c>
      <c r="K3800" s="16">
        <v>124.99</v>
      </c>
      <c r="L3800" s="24" t="str">
        <f>IF(Orders!$K3800&lt;=50,"Low",IF(Orders!$K3800&gt;=200000,"High","Medium"))</f>
        <v>Medium</v>
      </c>
    </row>
    <row r="3801" spans="1:12" x14ac:dyDescent="0.35">
      <c r="A3801" s="12">
        <v>7870</v>
      </c>
      <c r="B3801" s="17" t="s">
        <v>7003</v>
      </c>
      <c r="C3801" s="18">
        <v>44015</v>
      </c>
      <c r="D3801" s="18">
        <v>44021</v>
      </c>
      <c r="E3801" s="17" t="s">
        <v>19</v>
      </c>
      <c r="F3801" s="17" t="s">
        <v>7004</v>
      </c>
      <c r="G3801" s="19" t="str">
        <f>INDEX(Table12[[#This Row],[State]],MATCH(Orders!F3801,Table12[[#This Row],[Customer ID]],0))</f>
        <v>North Carolina</v>
      </c>
      <c r="H3801" s="17" t="s">
        <v>2680</v>
      </c>
      <c r="I3801" s="19">
        <v>2</v>
      </c>
      <c r="J3801" s="17" t="s">
        <v>70</v>
      </c>
      <c r="K3801" s="10">
        <v>152</v>
      </c>
      <c r="L3801" s="25" t="str">
        <f>IF(Orders!$K3801&lt;=50,"Low",IF(Orders!$K3801&gt;=200000,"High","Medium"))</f>
        <v>Medium</v>
      </c>
    </row>
    <row r="3802" spans="1:12" x14ac:dyDescent="0.35">
      <c r="A3802" s="11">
        <v>3430</v>
      </c>
      <c r="B3802" s="13" t="s">
        <v>6981</v>
      </c>
      <c r="C3802" s="14">
        <v>44015</v>
      </c>
      <c r="D3802" s="14">
        <v>44018</v>
      </c>
      <c r="E3802" s="13" t="s">
        <v>94</v>
      </c>
      <c r="F3802" s="13" t="s">
        <v>3765</v>
      </c>
      <c r="G3802" s="15" t="str">
        <f>INDEX(Table12[[#This Row],[State]],MATCH(Orders!F3802,Table12[[#This Row],[Customer ID]],0))</f>
        <v>Ohio</v>
      </c>
      <c r="H3802" s="13" t="s">
        <v>3701</v>
      </c>
      <c r="I3802" s="15">
        <v>6</v>
      </c>
      <c r="J3802" s="13" t="s">
        <v>70</v>
      </c>
      <c r="K3802" s="16">
        <v>138.96</v>
      </c>
      <c r="L3802" s="24" t="str">
        <f>IF(Orders!$K3802&lt;=50,"Low",IF(Orders!$K3802&gt;=200000,"High","Medium"))</f>
        <v>Medium</v>
      </c>
    </row>
    <row r="3803" spans="1:12" x14ac:dyDescent="0.35">
      <c r="A3803" s="12">
        <v>3569</v>
      </c>
      <c r="B3803" s="17" t="s">
        <v>6995</v>
      </c>
      <c r="C3803" s="18">
        <v>44015</v>
      </c>
      <c r="D3803" s="18">
        <v>44015</v>
      </c>
      <c r="E3803" s="17" t="s">
        <v>208</v>
      </c>
      <c r="F3803" s="17" t="s">
        <v>6996</v>
      </c>
      <c r="G3803" s="19" t="str">
        <f>INDEX(Table12[[#This Row],[State]],MATCH(Orders!F3803,Table12[[#This Row],[Customer ID]],0))</f>
        <v>Washington</v>
      </c>
      <c r="H3803" s="17" t="s">
        <v>244</v>
      </c>
      <c r="I3803" s="19">
        <v>2</v>
      </c>
      <c r="J3803" s="17" t="s">
        <v>31</v>
      </c>
      <c r="K3803" s="10">
        <v>144.97999999999999</v>
      </c>
      <c r="L3803" s="25" t="str">
        <f>IF(Orders!$K3803&lt;=50,"Low",IF(Orders!$K3803&gt;=200000,"High","Medium"))</f>
        <v>Medium</v>
      </c>
    </row>
    <row r="3804" spans="1:12" x14ac:dyDescent="0.35">
      <c r="A3804" s="11">
        <v>4230</v>
      </c>
      <c r="B3804" s="13" t="s">
        <v>7006</v>
      </c>
      <c r="C3804" s="14">
        <v>44017</v>
      </c>
      <c r="D3804" s="14">
        <v>44022</v>
      </c>
      <c r="E3804" s="13" t="s">
        <v>19</v>
      </c>
      <c r="F3804" s="13" t="s">
        <v>3140</v>
      </c>
      <c r="G3804" s="15" t="str">
        <f>INDEX(Table12[[#This Row],[State]],MATCH(Orders!F3804,Table12[[#This Row],[Customer ID]],0))</f>
        <v>Texas</v>
      </c>
      <c r="H3804" s="13" t="s">
        <v>452</v>
      </c>
      <c r="I3804" s="15">
        <v>9</v>
      </c>
      <c r="J3804" s="13" t="s">
        <v>70</v>
      </c>
      <c r="K3804" s="16">
        <v>353028</v>
      </c>
      <c r="L3804" s="24" t="str">
        <f>IF(Orders!$K3804&lt;=50,"Low",IF(Orders!$K3804&gt;=200000,"High","Medium"))</f>
        <v>High</v>
      </c>
    </row>
    <row r="3805" spans="1:12" x14ac:dyDescent="0.35">
      <c r="A3805" s="12">
        <v>4234</v>
      </c>
      <c r="B3805" s="17" t="s">
        <v>7006</v>
      </c>
      <c r="C3805" s="18">
        <v>44017</v>
      </c>
      <c r="D3805" s="18">
        <v>44022</v>
      </c>
      <c r="E3805" s="17" t="s">
        <v>19</v>
      </c>
      <c r="F3805" s="17" t="s">
        <v>3140</v>
      </c>
      <c r="G3805" s="19" t="str">
        <f>INDEX(Table12[[#This Row],[State]],MATCH(Orders!F3805,Table12[[#This Row],[Customer ID]],0))</f>
        <v>Texas</v>
      </c>
      <c r="H3805" s="17" t="s">
        <v>6343</v>
      </c>
      <c r="I3805" s="19">
        <v>1</v>
      </c>
      <c r="J3805" s="17" t="s">
        <v>31</v>
      </c>
      <c r="K3805" s="10">
        <v>78316</v>
      </c>
      <c r="L3805" s="25" t="str">
        <f>IF(Orders!$K3805&lt;=50,"Low",IF(Orders!$K3805&gt;=200000,"High","Medium"))</f>
        <v>Medium</v>
      </c>
    </row>
    <row r="3806" spans="1:12" x14ac:dyDescent="0.35">
      <c r="A3806" s="11">
        <v>4231</v>
      </c>
      <c r="B3806" s="13" t="s">
        <v>7006</v>
      </c>
      <c r="C3806" s="14">
        <v>44017</v>
      </c>
      <c r="D3806" s="14">
        <v>44022</v>
      </c>
      <c r="E3806" s="13" t="s">
        <v>19</v>
      </c>
      <c r="F3806" s="13" t="s">
        <v>3140</v>
      </c>
      <c r="G3806" s="15" t="str">
        <f>INDEX(Table12[[#This Row],[State]],MATCH(Orders!F3806,Table12[[#This Row],[Customer ID]],0))</f>
        <v>Texas</v>
      </c>
      <c r="H3806" s="13" t="s">
        <v>2206</v>
      </c>
      <c r="I3806" s="15">
        <v>9</v>
      </c>
      <c r="J3806" s="13" t="s">
        <v>70</v>
      </c>
      <c r="K3806" s="16">
        <v>117394</v>
      </c>
      <c r="L3806" s="24" t="str">
        <f>IF(Orders!$K3806&lt;=50,"Low",IF(Orders!$K3806&gt;=200000,"High","Medium"))</f>
        <v>Medium</v>
      </c>
    </row>
    <row r="3807" spans="1:12" x14ac:dyDescent="0.35">
      <c r="A3807" s="12">
        <v>4232</v>
      </c>
      <c r="B3807" s="17" t="s">
        <v>7006</v>
      </c>
      <c r="C3807" s="18">
        <v>44017</v>
      </c>
      <c r="D3807" s="18">
        <v>44022</v>
      </c>
      <c r="E3807" s="17" t="s">
        <v>19</v>
      </c>
      <c r="F3807" s="17" t="s">
        <v>3140</v>
      </c>
      <c r="G3807" s="19" t="str">
        <f>INDEX(Table12[[#This Row],[State]],MATCH(Orders!F3807,Table12[[#This Row],[Customer ID]],0))</f>
        <v>Texas</v>
      </c>
      <c r="H3807" s="17" t="s">
        <v>2616</v>
      </c>
      <c r="I3807" s="19">
        <v>3</v>
      </c>
      <c r="J3807" s="17" t="s">
        <v>70</v>
      </c>
      <c r="K3807" s="10">
        <v>96552</v>
      </c>
      <c r="L3807" s="25" t="str">
        <f>IF(Orders!$K3807&lt;=50,"Low",IF(Orders!$K3807&gt;=200000,"High","Medium"))</f>
        <v>Medium</v>
      </c>
    </row>
    <row r="3808" spans="1:12" x14ac:dyDescent="0.35">
      <c r="A3808" s="11">
        <v>4233</v>
      </c>
      <c r="B3808" s="13" t="s">
        <v>7006</v>
      </c>
      <c r="C3808" s="14">
        <v>44017</v>
      </c>
      <c r="D3808" s="14">
        <v>44022</v>
      </c>
      <c r="E3808" s="13" t="s">
        <v>19</v>
      </c>
      <c r="F3808" s="13" t="s">
        <v>3140</v>
      </c>
      <c r="G3808" s="15" t="str">
        <f>INDEX(Table12[[#This Row],[State]],MATCH(Orders!F3808,Table12[[#This Row],[Customer ID]],0))</f>
        <v>Texas</v>
      </c>
      <c r="H3808" s="13" t="s">
        <v>3835</v>
      </c>
      <c r="I3808" s="15">
        <v>6</v>
      </c>
      <c r="J3808" s="13" t="s">
        <v>70</v>
      </c>
      <c r="K3808" s="16">
        <v>125104</v>
      </c>
      <c r="L3808" s="24" t="str">
        <f>IF(Orders!$K3808&lt;=50,"Low",IF(Orders!$K3808&gt;=200000,"High","Medium"))</f>
        <v>Medium</v>
      </c>
    </row>
    <row r="3809" spans="1:12" x14ac:dyDescent="0.35">
      <c r="A3809" s="12">
        <v>9569</v>
      </c>
      <c r="B3809" s="17" t="s">
        <v>7007</v>
      </c>
      <c r="C3809" s="18">
        <v>44017</v>
      </c>
      <c r="D3809" s="18">
        <v>44019</v>
      </c>
      <c r="E3809" s="17" t="s">
        <v>38</v>
      </c>
      <c r="F3809" s="17" t="s">
        <v>1204</v>
      </c>
      <c r="G3809" s="19" t="str">
        <f>INDEX(Table12[[#This Row],[State]],MATCH(Orders!F3809,Table12[[#This Row],[Customer ID]],0))</f>
        <v>Nebraska</v>
      </c>
      <c r="H3809" s="17" t="s">
        <v>2410</v>
      </c>
      <c r="I3809" s="19">
        <v>4</v>
      </c>
      <c r="J3809" s="17" t="s">
        <v>70</v>
      </c>
      <c r="K3809" s="10">
        <v>156.96</v>
      </c>
      <c r="L3809" s="25" t="str">
        <f>IF(Orders!$K3809&lt;=50,"Low",IF(Orders!$K3809&gt;=200000,"High","Medium"))</f>
        <v>Medium</v>
      </c>
    </row>
    <row r="3810" spans="1:12" x14ac:dyDescent="0.35">
      <c r="A3810" s="11">
        <v>6743</v>
      </c>
      <c r="B3810" s="13" t="s">
        <v>7008</v>
      </c>
      <c r="C3810" s="14">
        <v>44018</v>
      </c>
      <c r="D3810" s="14">
        <v>44023</v>
      </c>
      <c r="E3810" s="13" t="s">
        <v>19</v>
      </c>
      <c r="F3810" s="13" t="s">
        <v>3724</v>
      </c>
      <c r="G3810" s="15" t="str">
        <f>INDEX(Table12[[#This Row],[State]],MATCH(Orders!F3810,Table12[[#This Row],[Customer ID]],0))</f>
        <v>California</v>
      </c>
      <c r="H3810" s="13" t="s">
        <v>2808</v>
      </c>
      <c r="I3810" s="15">
        <v>3</v>
      </c>
      <c r="J3810" s="13" t="s">
        <v>70</v>
      </c>
      <c r="K3810" s="16">
        <v>168136</v>
      </c>
      <c r="L3810" s="24" t="str">
        <f>IF(Orders!$K3810&lt;=50,"Low",IF(Orders!$K3810&gt;=200000,"High","Medium"))</f>
        <v>Medium</v>
      </c>
    </row>
    <row r="3811" spans="1:12" x14ac:dyDescent="0.35">
      <c r="A3811" s="12">
        <v>6031</v>
      </c>
      <c r="B3811" s="17" t="s">
        <v>7009</v>
      </c>
      <c r="C3811" s="18">
        <v>44018</v>
      </c>
      <c r="D3811" s="18">
        <v>44018</v>
      </c>
      <c r="E3811" s="17" t="s">
        <v>208</v>
      </c>
      <c r="F3811" s="17" t="s">
        <v>4086</v>
      </c>
      <c r="G3811" s="19" t="str">
        <f>INDEX(Table12[[#This Row],[State]],MATCH(Orders!F3811,Table12[[#This Row],[Customer ID]],0))</f>
        <v>Florida</v>
      </c>
      <c r="H3811" s="17" t="s">
        <v>7010</v>
      </c>
      <c r="I3811" s="19">
        <v>1</v>
      </c>
      <c r="J3811" s="17" t="s">
        <v>70</v>
      </c>
      <c r="K3811" s="10">
        <v>288.24</v>
      </c>
      <c r="L3811" s="25" t="str">
        <f>IF(Orders!$K3811&lt;=50,"Low",IF(Orders!$K3811&gt;=200000,"High","Medium"))</f>
        <v>Medium</v>
      </c>
    </row>
    <row r="3812" spans="1:12" x14ac:dyDescent="0.35">
      <c r="A3812" s="11">
        <v>199</v>
      </c>
      <c r="B3812" s="13" t="s">
        <v>7012</v>
      </c>
      <c r="C3812" s="14">
        <v>44018</v>
      </c>
      <c r="D3812" s="14">
        <v>44025</v>
      </c>
      <c r="E3812" s="13" t="s">
        <v>19</v>
      </c>
      <c r="F3812" s="13" t="s">
        <v>5306</v>
      </c>
      <c r="G3812" s="15" t="str">
        <f>INDEX(Table12[[#This Row],[State]],MATCH(Orders!F3812,Table12[[#This Row],[Customer ID]],0))</f>
        <v>Pennsylvania</v>
      </c>
      <c r="H3812" s="13" t="s">
        <v>2199</v>
      </c>
      <c r="I3812" s="15">
        <v>2</v>
      </c>
      <c r="J3812" s="13" t="s">
        <v>31</v>
      </c>
      <c r="K3812" s="16">
        <v>74946</v>
      </c>
      <c r="L3812" s="24" t="str">
        <f>IF(Orders!$K3812&lt;=50,"Low",IF(Orders!$K3812&gt;=200000,"High","Medium"))</f>
        <v>Medium</v>
      </c>
    </row>
    <row r="3813" spans="1:12" x14ac:dyDescent="0.35">
      <c r="A3813" s="12">
        <v>200</v>
      </c>
      <c r="B3813" s="17" t="s">
        <v>7012</v>
      </c>
      <c r="C3813" s="18">
        <v>44018</v>
      </c>
      <c r="D3813" s="18">
        <v>44025</v>
      </c>
      <c r="E3813" s="17" t="s">
        <v>19</v>
      </c>
      <c r="F3813" s="17" t="s">
        <v>5306</v>
      </c>
      <c r="G3813" s="19" t="str">
        <f>INDEX(Table12[[#This Row],[State]],MATCH(Orders!F3813,Table12[[#This Row],[Customer ID]],0))</f>
        <v>Pennsylvania</v>
      </c>
      <c r="H3813" s="17" t="s">
        <v>7013</v>
      </c>
      <c r="I3813" s="19">
        <v>3</v>
      </c>
      <c r="J3813" s="17" t="s">
        <v>31</v>
      </c>
      <c r="K3813" s="10">
        <v>111056</v>
      </c>
      <c r="L3813" s="25" t="str">
        <f>IF(Orders!$K3813&lt;=50,"Low",IF(Orders!$K3813&gt;=200000,"High","Medium"))</f>
        <v>Medium</v>
      </c>
    </row>
    <row r="3814" spans="1:12" x14ac:dyDescent="0.35">
      <c r="A3814" s="11">
        <v>5930</v>
      </c>
      <c r="B3814" s="13" t="s">
        <v>7015</v>
      </c>
      <c r="C3814" s="14">
        <v>44019</v>
      </c>
      <c r="D3814" s="14">
        <v>44021</v>
      </c>
      <c r="E3814" s="13" t="s">
        <v>38</v>
      </c>
      <c r="F3814" s="13" t="s">
        <v>2344</v>
      </c>
      <c r="G3814" s="15" t="str">
        <f>INDEX(Table12[[#This Row],[State]],MATCH(Orders!F3814,Table12[[#This Row],[Customer ID]],0))</f>
        <v>Pennsylvania</v>
      </c>
      <c r="H3814" s="13" t="s">
        <v>6817</v>
      </c>
      <c r="I3814" s="15">
        <v>3</v>
      </c>
      <c r="J3814" s="13" t="s">
        <v>70</v>
      </c>
      <c r="K3814" s="16">
        <v>124.21</v>
      </c>
      <c r="L3814" s="24" t="str">
        <f>IF(Orders!$K3814&lt;=50,"Low",IF(Orders!$K3814&gt;=200000,"High","Medium"))</f>
        <v>Medium</v>
      </c>
    </row>
    <row r="3815" spans="1:12" x14ac:dyDescent="0.35">
      <c r="A3815" s="12">
        <v>2371</v>
      </c>
      <c r="B3815" s="17" t="s">
        <v>7016</v>
      </c>
      <c r="C3815" s="18">
        <v>44019</v>
      </c>
      <c r="D3815" s="18">
        <v>44021</v>
      </c>
      <c r="E3815" s="17" t="s">
        <v>94</v>
      </c>
      <c r="F3815" s="17" t="s">
        <v>4489</v>
      </c>
      <c r="G3815" s="19" t="str">
        <f>INDEX(Table12[[#This Row],[State]],MATCH(Orders!F3815,Table12[[#This Row],[Customer ID]],0))</f>
        <v>Rhode Island</v>
      </c>
      <c r="H3815" s="17" t="s">
        <v>5655</v>
      </c>
      <c r="I3815" s="19">
        <v>4</v>
      </c>
      <c r="J3815" s="17" t="s">
        <v>70</v>
      </c>
      <c r="K3815" s="10">
        <v>262</v>
      </c>
      <c r="L3815" s="25" t="str">
        <f>IF(Orders!$K3815&lt;=50,"Low",IF(Orders!$K3815&gt;=200000,"High","Medium"))</f>
        <v>Medium</v>
      </c>
    </row>
    <row r="3816" spans="1:12" x14ac:dyDescent="0.35">
      <c r="A3816" s="11">
        <v>5935</v>
      </c>
      <c r="B3816" s="13" t="s">
        <v>7015</v>
      </c>
      <c r="C3816" s="14">
        <v>44019</v>
      </c>
      <c r="D3816" s="14">
        <v>44021</v>
      </c>
      <c r="E3816" s="13" t="s">
        <v>38</v>
      </c>
      <c r="F3816" s="13" t="s">
        <v>2344</v>
      </c>
      <c r="G3816" s="15" t="str">
        <f>INDEX(Table12[[#This Row],[State]],MATCH(Orders!F3816,Table12[[#This Row],[Customer ID]],0))</f>
        <v>Pennsylvania</v>
      </c>
      <c r="H3816" s="13" t="s">
        <v>2376</v>
      </c>
      <c r="I3816" s="15">
        <v>2</v>
      </c>
      <c r="J3816" s="13" t="s">
        <v>31</v>
      </c>
      <c r="K3816" s="16">
        <v>557.91999999999996</v>
      </c>
      <c r="L3816" s="24" t="str">
        <f>IF(Orders!$K3816&lt;=50,"Low",IF(Orders!$K3816&gt;=200000,"High","Medium"))</f>
        <v>Medium</v>
      </c>
    </row>
    <row r="3817" spans="1:12" x14ac:dyDescent="0.35">
      <c r="A3817" s="12">
        <v>5932</v>
      </c>
      <c r="B3817" s="17" t="s">
        <v>7015</v>
      </c>
      <c r="C3817" s="18">
        <v>44019</v>
      </c>
      <c r="D3817" s="18">
        <v>44021</v>
      </c>
      <c r="E3817" s="17" t="s">
        <v>38</v>
      </c>
      <c r="F3817" s="17" t="s">
        <v>2344</v>
      </c>
      <c r="G3817" s="19" t="str">
        <f>INDEX(Table12[[#This Row],[State]],MATCH(Orders!F3817,Table12[[#This Row],[Customer ID]],0))</f>
        <v>Pennsylvania</v>
      </c>
      <c r="H3817" s="17" t="s">
        <v>7017</v>
      </c>
      <c r="I3817" s="19">
        <v>2</v>
      </c>
      <c r="J3817" s="17" t="s">
        <v>70</v>
      </c>
      <c r="K3817" s="10">
        <v>725988</v>
      </c>
      <c r="L3817" s="25" t="str">
        <f>IF(Orders!$K3817&lt;=50,"Low",IF(Orders!$K3817&gt;=200000,"High","Medium"))</f>
        <v>High</v>
      </c>
    </row>
    <row r="3818" spans="1:12" x14ac:dyDescent="0.35">
      <c r="A3818" s="11">
        <v>5933</v>
      </c>
      <c r="B3818" s="13" t="s">
        <v>7015</v>
      </c>
      <c r="C3818" s="14">
        <v>44019</v>
      </c>
      <c r="D3818" s="14">
        <v>44021</v>
      </c>
      <c r="E3818" s="13" t="s">
        <v>38</v>
      </c>
      <c r="F3818" s="13" t="s">
        <v>2344</v>
      </c>
      <c r="G3818" s="15" t="str">
        <f>INDEX(Table12[[#This Row],[State]],MATCH(Orders!F3818,Table12[[#This Row],[Customer ID]],0))</f>
        <v>Pennsylvania</v>
      </c>
      <c r="H3818" s="13" t="s">
        <v>6634</v>
      </c>
      <c r="I3818" s="15">
        <v>3</v>
      </c>
      <c r="J3818" s="13" t="s">
        <v>70</v>
      </c>
      <c r="K3818" s="16">
        <v>85392</v>
      </c>
      <c r="L3818" s="24" t="str">
        <f>IF(Orders!$K3818&lt;=50,"Low",IF(Orders!$K3818&gt;=200000,"High","Medium"))</f>
        <v>Medium</v>
      </c>
    </row>
    <row r="3819" spans="1:12" x14ac:dyDescent="0.35">
      <c r="A3819" s="12">
        <v>1263</v>
      </c>
      <c r="B3819" s="17" t="s">
        <v>7019</v>
      </c>
      <c r="C3819" s="18">
        <v>44019</v>
      </c>
      <c r="D3819" s="18">
        <v>44021</v>
      </c>
      <c r="E3819" s="17" t="s">
        <v>94</v>
      </c>
      <c r="F3819" s="17" t="s">
        <v>1078</v>
      </c>
      <c r="G3819" s="19" t="str">
        <f>INDEX(Table12[[#This Row],[State]],MATCH(Orders!F3819,Table12[[#This Row],[Customer ID]],0))</f>
        <v>New York</v>
      </c>
      <c r="H3819" s="17" t="s">
        <v>234</v>
      </c>
      <c r="I3819" s="19">
        <v>3</v>
      </c>
      <c r="J3819" s="17" t="s">
        <v>31</v>
      </c>
      <c r="K3819" s="10">
        <v>129472</v>
      </c>
      <c r="L3819" s="25" t="str">
        <f>IF(Orders!$K3819&lt;=50,"Low",IF(Orders!$K3819&gt;=200000,"High","Medium"))</f>
        <v>Medium</v>
      </c>
    </row>
    <row r="3820" spans="1:12" x14ac:dyDescent="0.35">
      <c r="A3820" s="11">
        <v>8492</v>
      </c>
      <c r="B3820" s="13" t="s">
        <v>7020</v>
      </c>
      <c r="C3820" s="14">
        <v>44019</v>
      </c>
      <c r="D3820" s="14">
        <v>44023</v>
      </c>
      <c r="E3820" s="13" t="s">
        <v>19</v>
      </c>
      <c r="F3820" s="13" t="s">
        <v>2408</v>
      </c>
      <c r="G3820" s="15" t="str">
        <f>INDEX(Table12[[#This Row],[State]],MATCH(Orders!F3820,Table12[[#This Row],[Customer ID]],0))</f>
        <v>California</v>
      </c>
      <c r="H3820" s="13" t="s">
        <v>2945</v>
      </c>
      <c r="I3820" s="15">
        <v>3</v>
      </c>
      <c r="J3820" s="13" t="s">
        <v>70</v>
      </c>
      <c r="K3820" s="16">
        <v>130.94</v>
      </c>
      <c r="L3820" s="24" t="str">
        <f>IF(Orders!$K3820&lt;=50,"Low",IF(Orders!$K3820&gt;=200000,"High","Medium"))</f>
        <v>Medium</v>
      </c>
    </row>
    <row r="3821" spans="1:12" x14ac:dyDescent="0.35">
      <c r="A3821" s="12">
        <v>5931</v>
      </c>
      <c r="B3821" s="17" t="s">
        <v>7015</v>
      </c>
      <c r="C3821" s="18">
        <v>44019</v>
      </c>
      <c r="D3821" s="18">
        <v>44021</v>
      </c>
      <c r="E3821" s="17" t="s">
        <v>38</v>
      </c>
      <c r="F3821" s="17" t="s">
        <v>2344</v>
      </c>
      <c r="G3821" s="19" t="str">
        <f>INDEX(Table12[[#This Row],[State]],MATCH(Orders!F3821,Table12[[#This Row],[Customer ID]],0))</f>
        <v>Pennsylvania</v>
      </c>
      <c r="H3821" s="17" t="s">
        <v>3223</v>
      </c>
      <c r="I3821" s="19">
        <v>3</v>
      </c>
      <c r="J3821" s="17" t="s">
        <v>31</v>
      </c>
      <c r="K3821" s="10">
        <v>138552</v>
      </c>
      <c r="L3821" s="25" t="str">
        <f>IF(Orders!$K3821&lt;=50,"Low",IF(Orders!$K3821&gt;=200000,"High","Medium"))</f>
        <v>Medium</v>
      </c>
    </row>
    <row r="3822" spans="1:12" x14ac:dyDescent="0.35">
      <c r="A3822" s="11">
        <v>5934</v>
      </c>
      <c r="B3822" s="13" t="s">
        <v>7015</v>
      </c>
      <c r="C3822" s="14">
        <v>44019</v>
      </c>
      <c r="D3822" s="14">
        <v>44021</v>
      </c>
      <c r="E3822" s="13" t="s">
        <v>38</v>
      </c>
      <c r="F3822" s="13" t="s">
        <v>2344</v>
      </c>
      <c r="G3822" s="15" t="str">
        <f>INDEX(Table12[[#This Row],[State]],MATCH(Orders!F3822,Table12[[#This Row],[Customer ID]],0))</f>
        <v>Pennsylvania</v>
      </c>
      <c r="H3822" s="13" t="s">
        <v>2849</v>
      </c>
      <c r="I3822" s="15">
        <v>3</v>
      </c>
      <c r="J3822" s="13" t="s">
        <v>31</v>
      </c>
      <c r="K3822" s="16">
        <v>114776</v>
      </c>
      <c r="L3822" s="24" t="str">
        <f>IF(Orders!$K3822&lt;=50,"Low",IF(Orders!$K3822&gt;=200000,"High","Medium"))</f>
        <v>Medium</v>
      </c>
    </row>
    <row r="3823" spans="1:12" x14ac:dyDescent="0.35">
      <c r="A3823" s="12">
        <v>3216</v>
      </c>
      <c r="B3823" s="17" t="s">
        <v>7021</v>
      </c>
      <c r="C3823" s="18">
        <v>44020</v>
      </c>
      <c r="D3823" s="18">
        <v>44022</v>
      </c>
      <c r="E3823" s="17" t="s">
        <v>38</v>
      </c>
      <c r="F3823" s="17" t="s">
        <v>3396</v>
      </c>
      <c r="G3823" s="19" t="str">
        <f>INDEX(Table12[[#This Row],[State]],MATCH(Orders!F3823,Table12[[#This Row],[Customer ID]],0))</f>
        <v>California</v>
      </c>
      <c r="H3823" s="17" t="s">
        <v>7023</v>
      </c>
      <c r="I3823" s="19">
        <v>6</v>
      </c>
      <c r="J3823" s="17" t="s">
        <v>70</v>
      </c>
      <c r="K3823" s="10">
        <v>104.18</v>
      </c>
      <c r="L3823" s="25" t="str">
        <f>IF(Orders!$K3823&lt;=50,"Low",IF(Orders!$K3823&gt;=200000,"High","Medium"))</f>
        <v>Medium</v>
      </c>
    </row>
    <row r="3824" spans="1:12" x14ac:dyDescent="0.35">
      <c r="A3824" s="11">
        <v>8405</v>
      </c>
      <c r="B3824" s="13" t="s">
        <v>7025</v>
      </c>
      <c r="C3824" s="14">
        <v>44020</v>
      </c>
      <c r="D3824" s="14">
        <v>44024</v>
      </c>
      <c r="E3824" s="13" t="s">
        <v>19</v>
      </c>
      <c r="F3824" s="13" t="s">
        <v>378</v>
      </c>
      <c r="G3824" s="15" t="str">
        <f>INDEX(Table12[[#This Row],[State]],MATCH(Orders!F3824,Table12[[#This Row],[Customer ID]],0))</f>
        <v>Delaware</v>
      </c>
      <c r="H3824" s="13" t="s">
        <v>2310</v>
      </c>
      <c r="I3824" s="15">
        <v>4</v>
      </c>
      <c r="J3824" s="13" t="s">
        <v>70</v>
      </c>
      <c r="K3824" s="16">
        <v>108.92</v>
      </c>
      <c r="L3824" s="24" t="str">
        <f>IF(Orders!$K3824&lt;=50,"Low",IF(Orders!$K3824&gt;=200000,"High","Medium"))</f>
        <v>Medium</v>
      </c>
    </row>
    <row r="3825" spans="1:12" x14ac:dyDescent="0.35">
      <c r="A3825" s="12">
        <v>4537</v>
      </c>
      <c r="B3825" s="17" t="s">
        <v>7026</v>
      </c>
      <c r="C3825" s="18">
        <v>44020</v>
      </c>
      <c r="D3825" s="18">
        <v>44024</v>
      </c>
      <c r="E3825" s="17" t="s">
        <v>19</v>
      </c>
      <c r="F3825" s="17" t="s">
        <v>6683</v>
      </c>
      <c r="G3825" s="19" t="str">
        <f>INDEX(Table12[[#This Row],[State]],MATCH(Orders!F3825,Table12[[#This Row],[Customer ID]],0))</f>
        <v>Washington</v>
      </c>
      <c r="H3825" s="17" t="s">
        <v>4860</v>
      </c>
      <c r="I3825" s="19">
        <v>3</v>
      </c>
      <c r="J3825" s="17" t="s">
        <v>70</v>
      </c>
      <c r="K3825" s="10">
        <v>122376</v>
      </c>
      <c r="L3825" s="25" t="str">
        <f>IF(Orders!$K3825&lt;=50,"Low",IF(Orders!$K3825&gt;=200000,"High","Medium"))</f>
        <v>Medium</v>
      </c>
    </row>
    <row r="3826" spans="1:12" x14ac:dyDescent="0.35">
      <c r="A3826" s="11">
        <v>1369</v>
      </c>
      <c r="B3826" s="13" t="s">
        <v>7027</v>
      </c>
      <c r="C3826" s="14">
        <v>44020</v>
      </c>
      <c r="D3826" s="14">
        <v>44023</v>
      </c>
      <c r="E3826" s="13" t="s">
        <v>38</v>
      </c>
      <c r="F3826" s="13" t="s">
        <v>3765</v>
      </c>
      <c r="G3826" s="15" t="str">
        <f>INDEX(Table12[[#This Row],[State]],MATCH(Orders!F3826,Table12[[#This Row],[Customer ID]],0))</f>
        <v>California</v>
      </c>
      <c r="H3826" s="13" t="s">
        <v>7029</v>
      </c>
      <c r="I3826" s="15">
        <v>5</v>
      </c>
      <c r="J3826" s="13" t="s">
        <v>70</v>
      </c>
      <c r="K3826" s="16">
        <v>166.9</v>
      </c>
      <c r="L3826" s="24" t="str">
        <f>IF(Orders!$K3826&lt;=50,"Low",IF(Orders!$K3826&gt;=200000,"High","Medium"))</f>
        <v>Medium</v>
      </c>
    </row>
    <row r="3827" spans="1:12" x14ac:dyDescent="0.35">
      <c r="A3827" s="12">
        <v>8406</v>
      </c>
      <c r="B3827" s="17" t="s">
        <v>7025</v>
      </c>
      <c r="C3827" s="18">
        <v>44020</v>
      </c>
      <c r="D3827" s="18">
        <v>44024</v>
      </c>
      <c r="E3827" s="17" t="s">
        <v>19</v>
      </c>
      <c r="F3827" s="17" t="s">
        <v>378</v>
      </c>
      <c r="G3827" s="19" t="str">
        <f>INDEX(Table12[[#This Row],[State]],MATCH(Orders!F3827,Table12[[#This Row],[Customer ID]],0))</f>
        <v>Delaware</v>
      </c>
      <c r="H3827" s="17" t="s">
        <v>4538</v>
      </c>
      <c r="I3827" s="19">
        <v>5</v>
      </c>
      <c r="J3827" s="17" t="s">
        <v>70</v>
      </c>
      <c r="K3827" s="10">
        <v>189.9</v>
      </c>
      <c r="L3827" s="25" t="str">
        <f>IF(Orders!$K3827&lt;=50,"Low",IF(Orders!$K3827&gt;=200000,"High","Medium"))</f>
        <v>Medium</v>
      </c>
    </row>
    <row r="3828" spans="1:12" x14ac:dyDescent="0.35">
      <c r="A3828" s="11">
        <v>8409</v>
      </c>
      <c r="B3828" s="13" t="s">
        <v>7025</v>
      </c>
      <c r="C3828" s="14">
        <v>44020</v>
      </c>
      <c r="D3828" s="14">
        <v>44024</v>
      </c>
      <c r="E3828" s="13" t="s">
        <v>19</v>
      </c>
      <c r="F3828" s="13" t="s">
        <v>378</v>
      </c>
      <c r="G3828" s="15" t="str">
        <f>INDEX(Table12[[#This Row],[State]],MATCH(Orders!F3828,Table12[[#This Row],[Customer ID]],0))</f>
        <v>Delaware</v>
      </c>
      <c r="H3828" s="13" t="s">
        <v>5780</v>
      </c>
      <c r="I3828" s="15">
        <v>5</v>
      </c>
      <c r="J3828" s="13" t="s">
        <v>70</v>
      </c>
      <c r="K3828" s="16">
        <v>201.95</v>
      </c>
      <c r="L3828" s="24" t="str">
        <f>IF(Orders!$K3828&lt;=50,"Low",IF(Orders!$K3828&gt;=200000,"High","Medium"))</f>
        <v>Medium</v>
      </c>
    </row>
    <row r="3829" spans="1:12" x14ac:dyDescent="0.35">
      <c r="A3829" s="12">
        <v>1621</v>
      </c>
      <c r="B3829" s="17" t="s">
        <v>7031</v>
      </c>
      <c r="C3829" s="18">
        <v>44020</v>
      </c>
      <c r="D3829" s="18">
        <v>44027</v>
      </c>
      <c r="E3829" s="17" t="s">
        <v>19</v>
      </c>
      <c r="F3829" s="17" t="s">
        <v>7032</v>
      </c>
      <c r="G3829" s="19" t="str">
        <f>INDEX(Table12[[#This Row],[State]],MATCH(Orders!F3829,Table12[[#This Row],[Customer ID]],0))</f>
        <v>Washington</v>
      </c>
      <c r="H3829" s="17" t="s">
        <v>2059</v>
      </c>
      <c r="I3829" s="19">
        <v>2</v>
      </c>
      <c r="J3829" s="17" t="s">
        <v>31</v>
      </c>
      <c r="K3829" s="10">
        <v>233.46</v>
      </c>
      <c r="L3829" s="25" t="str">
        <f>IF(Orders!$K3829&lt;=50,"Low",IF(Orders!$K3829&gt;=200000,"High","Medium"))</f>
        <v>Medium</v>
      </c>
    </row>
    <row r="3830" spans="1:12" x14ac:dyDescent="0.35">
      <c r="A3830" s="11">
        <v>1622</v>
      </c>
      <c r="B3830" s="13" t="s">
        <v>7031</v>
      </c>
      <c r="C3830" s="14">
        <v>44020</v>
      </c>
      <c r="D3830" s="14">
        <v>44027</v>
      </c>
      <c r="E3830" s="13" t="s">
        <v>19</v>
      </c>
      <c r="F3830" s="13" t="s">
        <v>7032</v>
      </c>
      <c r="G3830" s="15" t="str">
        <f>INDEX(Table12[[#This Row],[State]],MATCH(Orders!F3830,Table12[[#This Row],[Customer ID]],0))</f>
        <v>Washington</v>
      </c>
      <c r="H3830" s="13" t="s">
        <v>4782</v>
      </c>
      <c r="I3830" s="15">
        <v>8</v>
      </c>
      <c r="J3830" s="13" t="s">
        <v>70</v>
      </c>
      <c r="K3830" s="16">
        <v>799.48</v>
      </c>
      <c r="L3830" s="24" t="str">
        <f>IF(Orders!$K3830&lt;=50,"Low",IF(Orders!$K3830&gt;=200000,"High","Medium"))</f>
        <v>Medium</v>
      </c>
    </row>
    <row r="3831" spans="1:12" x14ac:dyDescent="0.35">
      <c r="A3831" s="12">
        <v>4536</v>
      </c>
      <c r="B3831" s="17" t="s">
        <v>7026</v>
      </c>
      <c r="C3831" s="18">
        <v>44020</v>
      </c>
      <c r="D3831" s="18">
        <v>44024</v>
      </c>
      <c r="E3831" s="17" t="s">
        <v>19</v>
      </c>
      <c r="F3831" s="17" t="s">
        <v>6683</v>
      </c>
      <c r="G3831" s="19" t="str">
        <f>INDEX(Table12[[#This Row],[State]],MATCH(Orders!F3831,Table12[[#This Row],[Customer ID]],0))</f>
        <v>Washington</v>
      </c>
      <c r="H3831" s="17" t="s">
        <v>5662</v>
      </c>
      <c r="I3831" s="19">
        <v>3</v>
      </c>
      <c r="J3831" s="17" t="s">
        <v>70</v>
      </c>
      <c r="K3831" s="10">
        <v>91.84</v>
      </c>
      <c r="L3831" s="25" t="str">
        <f>IF(Orders!$K3831&lt;=50,"Low",IF(Orders!$K3831&gt;=200000,"High","Medium"))</f>
        <v>Medium</v>
      </c>
    </row>
    <row r="3832" spans="1:12" x14ac:dyDescent="0.35">
      <c r="A3832" s="11">
        <v>4538</v>
      </c>
      <c r="B3832" s="13" t="s">
        <v>7026</v>
      </c>
      <c r="C3832" s="14">
        <v>44020</v>
      </c>
      <c r="D3832" s="14">
        <v>44024</v>
      </c>
      <c r="E3832" s="13" t="s">
        <v>19</v>
      </c>
      <c r="F3832" s="13" t="s">
        <v>6683</v>
      </c>
      <c r="G3832" s="15" t="str">
        <f>INDEX(Table12[[#This Row],[State]],MATCH(Orders!F3832,Table12[[#This Row],[Customer ID]],0))</f>
        <v>Washington</v>
      </c>
      <c r="H3832" s="13" t="s">
        <v>3778</v>
      </c>
      <c r="I3832" s="15">
        <v>3</v>
      </c>
      <c r="J3832" s="13" t="s">
        <v>31</v>
      </c>
      <c r="K3832" s="16">
        <v>117.24</v>
      </c>
      <c r="L3832" s="24" t="str">
        <f>IF(Orders!$K3832&lt;=50,"Low",IF(Orders!$K3832&gt;=200000,"High","Medium"))</f>
        <v>Medium</v>
      </c>
    </row>
    <row r="3833" spans="1:12" x14ac:dyDescent="0.35">
      <c r="A3833" s="12">
        <v>347</v>
      </c>
      <c r="B3833" s="17" t="s">
        <v>7034</v>
      </c>
      <c r="C3833" s="18">
        <v>44020</v>
      </c>
      <c r="D3833" s="18">
        <v>44024</v>
      </c>
      <c r="E3833" s="17" t="s">
        <v>19</v>
      </c>
      <c r="F3833" s="17" t="s">
        <v>255</v>
      </c>
      <c r="G3833" s="19" t="str">
        <f>INDEX(Table12[[#This Row],[State]],MATCH(Orders!F3833,Table12[[#This Row],[Customer ID]],0))</f>
        <v>Massachusetts</v>
      </c>
      <c r="H3833" s="17" t="s">
        <v>7035</v>
      </c>
      <c r="I3833" s="19">
        <v>3</v>
      </c>
      <c r="J3833" s="17" t="s">
        <v>70</v>
      </c>
      <c r="K3833" s="10">
        <v>127.56</v>
      </c>
      <c r="L3833" s="25" t="str">
        <f>IF(Orders!$K3833&lt;=50,"Low",IF(Orders!$K3833&gt;=200000,"High","Medium"))</f>
        <v>Medium</v>
      </c>
    </row>
    <row r="3834" spans="1:12" x14ac:dyDescent="0.35">
      <c r="A3834" s="11">
        <v>4539</v>
      </c>
      <c r="B3834" s="13" t="s">
        <v>7026</v>
      </c>
      <c r="C3834" s="14">
        <v>44020</v>
      </c>
      <c r="D3834" s="14">
        <v>44024</v>
      </c>
      <c r="E3834" s="13" t="s">
        <v>19</v>
      </c>
      <c r="F3834" s="13" t="s">
        <v>6683</v>
      </c>
      <c r="G3834" s="15" t="str">
        <f>INDEX(Table12[[#This Row],[State]],MATCH(Orders!F3834,Table12[[#This Row],[Customer ID]],0))</f>
        <v>Washington</v>
      </c>
      <c r="H3834" s="13" t="s">
        <v>5518</v>
      </c>
      <c r="I3834" s="15">
        <v>4</v>
      </c>
      <c r="J3834" s="13" t="s">
        <v>70</v>
      </c>
      <c r="K3834" s="16">
        <v>130.12</v>
      </c>
      <c r="L3834" s="24" t="str">
        <f>IF(Orders!$K3834&lt;=50,"Low",IF(Orders!$K3834&gt;=200000,"High","Medium"))</f>
        <v>Medium</v>
      </c>
    </row>
    <row r="3835" spans="1:12" x14ac:dyDescent="0.35">
      <c r="A3835" s="12">
        <v>8408</v>
      </c>
      <c r="B3835" s="17" t="s">
        <v>7025</v>
      </c>
      <c r="C3835" s="18">
        <v>44020</v>
      </c>
      <c r="D3835" s="18">
        <v>44024</v>
      </c>
      <c r="E3835" s="17" t="s">
        <v>19</v>
      </c>
      <c r="F3835" s="17" t="s">
        <v>378</v>
      </c>
      <c r="G3835" s="19" t="str">
        <f>INDEX(Table12[[#This Row],[State]],MATCH(Orders!F3835,Table12[[#This Row],[Customer ID]],0))</f>
        <v>Delaware</v>
      </c>
      <c r="H3835" s="17" t="s">
        <v>3288</v>
      </c>
      <c r="I3835" s="19">
        <v>7</v>
      </c>
      <c r="J3835" s="17" t="s">
        <v>70</v>
      </c>
      <c r="K3835" s="10">
        <v>125.91</v>
      </c>
      <c r="L3835" s="25" t="str">
        <f>IF(Orders!$K3835&lt;=50,"Low",IF(Orders!$K3835&gt;=200000,"High","Medium"))</f>
        <v>Medium</v>
      </c>
    </row>
    <row r="3836" spans="1:12" x14ac:dyDescent="0.35">
      <c r="A3836" s="11">
        <v>349</v>
      </c>
      <c r="B3836" s="13" t="s">
        <v>7034</v>
      </c>
      <c r="C3836" s="14">
        <v>44020</v>
      </c>
      <c r="D3836" s="14">
        <v>44024</v>
      </c>
      <c r="E3836" s="13" t="s">
        <v>19</v>
      </c>
      <c r="F3836" s="13" t="s">
        <v>255</v>
      </c>
      <c r="G3836" s="15" t="str">
        <f>INDEX(Table12[[#This Row],[State]],MATCH(Orders!F3836,Table12[[#This Row],[Customer ID]],0))</f>
        <v>Massachusetts</v>
      </c>
      <c r="H3836" s="13" t="s">
        <v>6670</v>
      </c>
      <c r="I3836" s="15">
        <v>2</v>
      </c>
      <c r="J3836" s="13" t="s">
        <v>70</v>
      </c>
      <c r="K3836" s="16">
        <v>118.96</v>
      </c>
      <c r="L3836" s="24" t="str">
        <f>IF(Orders!$K3836&lt;=50,"Low",IF(Orders!$K3836&gt;=200000,"High","Medium"))</f>
        <v>Medium</v>
      </c>
    </row>
    <row r="3837" spans="1:12" x14ac:dyDescent="0.35">
      <c r="A3837" s="12">
        <v>1623</v>
      </c>
      <c r="B3837" s="17" t="s">
        <v>7031</v>
      </c>
      <c r="C3837" s="18">
        <v>44020</v>
      </c>
      <c r="D3837" s="18">
        <v>44027</v>
      </c>
      <c r="E3837" s="17" t="s">
        <v>19</v>
      </c>
      <c r="F3837" s="17" t="s">
        <v>7032</v>
      </c>
      <c r="G3837" s="19" t="str">
        <f>INDEX(Table12[[#This Row],[State]],MATCH(Orders!F3837,Table12[[#This Row],[Customer ID]],0))</f>
        <v>Washington</v>
      </c>
      <c r="H3837" s="17" t="s">
        <v>5329</v>
      </c>
      <c r="I3837" s="19">
        <v>2</v>
      </c>
      <c r="J3837" s="17" t="s">
        <v>70</v>
      </c>
      <c r="K3837" s="10">
        <v>135168</v>
      </c>
      <c r="L3837" s="25" t="str">
        <f>IF(Orders!$K3837&lt;=50,"Low",IF(Orders!$K3837&gt;=200000,"High","Medium"))</f>
        <v>Medium</v>
      </c>
    </row>
    <row r="3838" spans="1:12" x14ac:dyDescent="0.35">
      <c r="A3838" s="11">
        <v>348</v>
      </c>
      <c r="B3838" s="13" t="s">
        <v>7034</v>
      </c>
      <c r="C3838" s="14">
        <v>44020</v>
      </c>
      <c r="D3838" s="14">
        <v>44024</v>
      </c>
      <c r="E3838" s="13" t="s">
        <v>19</v>
      </c>
      <c r="F3838" s="13" t="s">
        <v>255</v>
      </c>
      <c r="G3838" s="15" t="str">
        <f>INDEX(Table12[[#This Row],[State]],MATCH(Orders!F3838,Table12[[#This Row],[Customer ID]],0))</f>
        <v>Massachusetts</v>
      </c>
      <c r="H3838" s="13" t="s">
        <v>3356</v>
      </c>
      <c r="I3838" s="15">
        <v>2</v>
      </c>
      <c r="J3838" s="13" t="s">
        <v>70</v>
      </c>
      <c r="K3838" s="16">
        <v>131.56</v>
      </c>
      <c r="L3838" s="24" t="str">
        <f>IF(Orders!$K3838&lt;=50,"Low",IF(Orders!$K3838&gt;=200000,"High","Medium"))</f>
        <v>Medium</v>
      </c>
    </row>
    <row r="3839" spans="1:12" x14ac:dyDescent="0.35">
      <c r="A3839" s="12">
        <v>8407</v>
      </c>
      <c r="B3839" s="17" t="s">
        <v>7025</v>
      </c>
      <c r="C3839" s="18">
        <v>44020</v>
      </c>
      <c r="D3839" s="18">
        <v>44024</v>
      </c>
      <c r="E3839" s="17" t="s">
        <v>19</v>
      </c>
      <c r="F3839" s="17" t="s">
        <v>378</v>
      </c>
      <c r="G3839" s="19" t="str">
        <f>INDEX(Table12[[#This Row],[State]],MATCH(Orders!F3839,Table12[[#This Row],[Customer ID]],0))</f>
        <v>Delaware</v>
      </c>
      <c r="H3839" s="17" t="s">
        <v>7037</v>
      </c>
      <c r="I3839" s="19">
        <v>2</v>
      </c>
      <c r="J3839" s="17" t="s">
        <v>31</v>
      </c>
      <c r="K3839" s="10">
        <v>135.97999999999999</v>
      </c>
      <c r="L3839" s="25" t="str">
        <f>IF(Orders!$K3839&lt;=50,"Low",IF(Orders!$K3839&gt;=200000,"High","Medium"))</f>
        <v>Medium</v>
      </c>
    </row>
    <row r="3840" spans="1:12" x14ac:dyDescent="0.35">
      <c r="A3840" s="11">
        <v>9531</v>
      </c>
      <c r="B3840" s="13" t="s">
        <v>7039</v>
      </c>
      <c r="C3840" s="14">
        <v>44020</v>
      </c>
      <c r="D3840" s="14">
        <v>44024</v>
      </c>
      <c r="E3840" s="13" t="s">
        <v>19</v>
      </c>
      <c r="F3840" s="13" t="s">
        <v>7040</v>
      </c>
      <c r="G3840" s="15" t="str">
        <f>INDEX(Table12[[#This Row],[State]],MATCH(Orders!F3840,Table12[[#This Row],[Customer ID]],0))</f>
        <v>Washington</v>
      </c>
      <c r="H3840" s="13" t="s">
        <v>728</v>
      </c>
      <c r="I3840" s="15">
        <v>2</v>
      </c>
      <c r="J3840" s="13" t="s">
        <v>70</v>
      </c>
      <c r="K3840" s="16">
        <v>165.76</v>
      </c>
      <c r="L3840" s="24" t="str">
        <f>IF(Orders!$K3840&lt;=50,"Low",IF(Orders!$K3840&gt;=200000,"High","Medium"))</f>
        <v>Medium</v>
      </c>
    </row>
    <row r="3841" spans="1:12" x14ac:dyDescent="0.35">
      <c r="A3841" s="12">
        <v>1624</v>
      </c>
      <c r="B3841" s="17" t="s">
        <v>7031</v>
      </c>
      <c r="C3841" s="18">
        <v>44020</v>
      </c>
      <c r="D3841" s="18">
        <v>44027</v>
      </c>
      <c r="E3841" s="17" t="s">
        <v>19</v>
      </c>
      <c r="F3841" s="17" t="s">
        <v>7032</v>
      </c>
      <c r="G3841" s="19" t="str">
        <f>INDEX(Table12[[#This Row],[State]],MATCH(Orders!F3841,Table12[[#This Row],[Customer ID]],0))</f>
        <v>Washington</v>
      </c>
      <c r="H3841" s="17" t="s">
        <v>520</v>
      </c>
      <c r="I3841" s="19">
        <v>2</v>
      </c>
      <c r="J3841" s="17" t="s">
        <v>70</v>
      </c>
      <c r="K3841" s="10">
        <v>167</v>
      </c>
      <c r="L3841" s="25" t="str">
        <f>IF(Orders!$K3841&lt;=50,"Low",IF(Orders!$K3841&gt;=200000,"High","Medium"))</f>
        <v>Medium</v>
      </c>
    </row>
    <row r="3842" spans="1:12" x14ac:dyDescent="0.35">
      <c r="A3842" s="11">
        <v>6144</v>
      </c>
      <c r="B3842" s="13" t="s">
        <v>7042</v>
      </c>
      <c r="C3842" s="14">
        <v>44021</v>
      </c>
      <c r="D3842" s="14">
        <v>44027</v>
      </c>
      <c r="E3842" s="13" t="s">
        <v>19</v>
      </c>
      <c r="F3842" s="13" t="s">
        <v>5322</v>
      </c>
      <c r="G3842" s="15" t="str">
        <f>INDEX(Table12[[#This Row],[State]],MATCH(Orders!F3842,Table12[[#This Row],[Customer ID]],0))</f>
        <v>Connecticut</v>
      </c>
      <c r="H3842" s="13" t="s">
        <v>3837</v>
      </c>
      <c r="I3842" s="15">
        <v>6</v>
      </c>
      <c r="J3842" s="13" t="s">
        <v>70</v>
      </c>
      <c r="K3842" s="16">
        <v>159.04</v>
      </c>
      <c r="L3842" s="24" t="str">
        <f>IF(Orders!$K3842&lt;=50,"Low",IF(Orders!$K3842&gt;=200000,"High","Medium"))</f>
        <v>Medium</v>
      </c>
    </row>
    <row r="3843" spans="1:12" x14ac:dyDescent="0.35">
      <c r="A3843" s="12">
        <v>6142</v>
      </c>
      <c r="B3843" s="17" t="s">
        <v>7042</v>
      </c>
      <c r="C3843" s="18">
        <v>44021</v>
      </c>
      <c r="D3843" s="18">
        <v>44027</v>
      </c>
      <c r="E3843" s="17" t="s">
        <v>19</v>
      </c>
      <c r="F3843" s="17" t="s">
        <v>5322</v>
      </c>
      <c r="G3843" s="19" t="str">
        <f>INDEX(Table12[[#This Row],[State]],MATCH(Orders!F3843,Table12[[#This Row],[Customer ID]],0))</f>
        <v>Connecticut</v>
      </c>
      <c r="H3843" s="17" t="s">
        <v>1873</v>
      </c>
      <c r="I3843" s="19">
        <v>4</v>
      </c>
      <c r="J3843" s="17" t="s">
        <v>70</v>
      </c>
      <c r="K3843" s="10">
        <v>221.64</v>
      </c>
      <c r="L3843" s="25" t="str">
        <f>IF(Orders!$K3843&lt;=50,"Low",IF(Orders!$K3843&gt;=200000,"High","Medium"))</f>
        <v>Medium</v>
      </c>
    </row>
    <row r="3844" spans="1:12" x14ac:dyDescent="0.35">
      <c r="A3844" s="11">
        <v>2233</v>
      </c>
      <c r="B3844" s="13" t="s">
        <v>7043</v>
      </c>
      <c r="C3844" s="14">
        <v>44021</v>
      </c>
      <c r="D3844" s="14">
        <v>44026</v>
      </c>
      <c r="E3844" s="13" t="s">
        <v>19</v>
      </c>
      <c r="F3844" s="13" t="s">
        <v>5867</v>
      </c>
      <c r="G3844" s="15" t="str">
        <f>INDEX(Table12[[#This Row],[State]],MATCH(Orders!F3844,Table12[[#This Row],[Customer ID]],0))</f>
        <v>Illinois</v>
      </c>
      <c r="H3844" s="13" t="s">
        <v>45</v>
      </c>
      <c r="I3844" s="15">
        <v>5</v>
      </c>
      <c r="J3844" s="13" t="s">
        <v>31</v>
      </c>
      <c r="K3844" s="16">
        <v>278.92</v>
      </c>
      <c r="L3844" s="24" t="str">
        <f>IF(Orders!$K3844&lt;=50,"Low",IF(Orders!$K3844&gt;=200000,"High","Medium"))</f>
        <v>Medium</v>
      </c>
    </row>
    <row r="3845" spans="1:12" x14ac:dyDescent="0.35">
      <c r="A3845" s="12">
        <v>6143</v>
      </c>
      <c r="B3845" s="17" t="s">
        <v>7042</v>
      </c>
      <c r="C3845" s="18">
        <v>44021</v>
      </c>
      <c r="D3845" s="18">
        <v>44027</v>
      </c>
      <c r="E3845" s="17" t="s">
        <v>19</v>
      </c>
      <c r="F3845" s="17" t="s">
        <v>5322</v>
      </c>
      <c r="G3845" s="19" t="str">
        <f>INDEX(Table12[[#This Row],[State]],MATCH(Orders!F3845,Table12[[#This Row],[Customer ID]],0))</f>
        <v>Connecticut</v>
      </c>
      <c r="H3845" s="17" t="s">
        <v>2214</v>
      </c>
      <c r="I3845" s="19">
        <v>2</v>
      </c>
      <c r="J3845" s="17" t="s">
        <v>70</v>
      </c>
      <c r="K3845" s="10">
        <v>287.98</v>
      </c>
      <c r="L3845" s="25" t="str">
        <f>IF(Orders!$K3845&lt;=50,"Low",IF(Orders!$K3845&gt;=200000,"High","Medium"))</f>
        <v>Medium</v>
      </c>
    </row>
    <row r="3846" spans="1:12" x14ac:dyDescent="0.35">
      <c r="A3846" s="11">
        <v>6141</v>
      </c>
      <c r="B3846" s="13" t="s">
        <v>7042</v>
      </c>
      <c r="C3846" s="14">
        <v>44021</v>
      </c>
      <c r="D3846" s="14">
        <v>44027</v>
      </c>
      <c r="E3846" s="13" t="s">
        <v>19</v>
      </c>
      <c r="F3846" s="13" t="s">
        <v>5322</v>
      </c>
      <c r="G3846" s="15" t="str">
        <f>INDEX(Table12[[#This Row],[State]],MATCH(Orders!F3846,Table12[[#This Row],[Customer ID]],0))</f>
        <v>Connecticut</v>
      </c>
      <c r="H3846" s="13" t="s">
        <v>1828</v>
      </c>
      <c r="I3846" s="15">
        <v>5</v>
      </c>
      <c r="J3846" s="13" t="s">
        <v>70</v>
      </c>
      <c r="K3846" s="16">
        <v>313.8</v>
      </c>
      <c r="L3846" s="24" t="str">
        <f>IF(Orders!$K3846&lt;=50,"Low",IF(Orders!$K3846&gt;=200000,"High","Medium"))</f>
        <v>Medium</v>
      </c>
    </row>
    <row r="3847" spans="1:12" x14ac:dyDescent="0.35">
      <c r="A3847" s="12">
        <v>2574</v>
      </c>
      <c r="B3847" s="17" t="s">
        <v>7044</v>
      </c>
      <c r="C3847" s="18">
        <v>44021</v>
      </c>
      <c r="D3847" s="18">
        <v>44026</v>
      </c>
      <c r="E3847" s="17" t="s">
        <v>19</v>
      </c>
      <c r="F3847" s="17" t="s">
        <v>7045</v>
      </c>
      <c r="G3847" s="19" t="str">
        <f>INDEX(Table12[[#This Row],[State]],MATCH(Orders!F3847,Table12[[#This Row],[Customer ID]],0))</f>
        <v>Indiana</v>
      </c>
      <c r="H3847" s="17" t="s">
        <v>5901</v>
      </c>
      <c r="I3847" s="19">
        <v>5</v>
      </c>
      <c r="J3847" s="17" t="s">
        <v>31</v>
      </c>
      <c r="K3847" s="10">
        <v>536.45000000000005</v>
      </c>
      <c r="L3847" s="25" t="str">
        <f>IF(Orders!$K3847&lt;=50,"Low",IF(Orders!$K3847&gt;=200000,"High","Medium"))</f>
        <v>Medium</v>
      </c>
    </row>
    <row r="3848" spans="1:12" x14ac:dyDescent="0.35">
      <c r="A3848" s="11">
        <v>977</v>
      </c>
      <c r="B3848" s="13" t="s">
        <v>7047</v>
      </c>
      <c r="C3848" s="14">
        <v>44021</v>
      </c>
      <c r="D3848" s="14">
        <v>44027</v>
      </c>
      <c r="E3848" s="13" t="s">
        <v>19</v>
      </c>
      <c r="F3848" s="13" t="s">
        <v>255</v>
      </c>
      <c r="G3848" s="15" t="str">
        <f>INDEX(Table12[[#This Row],[State]],MATCH(Orders!F3848,Table12[[#This Row],[Customer ID]],0))</f>
        <v>Oregon</v>
      </c>
      <c r="H3848" s="13" t="s">
        <v>3227</v>
      </c>
      <c r="I3848" s="15">
        <v>2</v>
      </c>
      <c r="J3848" s="13" t="s">
        <v>70</v>
      </c>
      <c r="K3848" s="16">
        <v>64.08</v>
      </c>
      <c r="L3848" s="24" t="str">
        <f>IF(Orders!$K3848&lt;=50,"Low",IF(Orders!$K3848&gt;=200000,"High","Medium"))</f>
        <v>Medium</v>
      </c>
    </row>
    <row r="3849" spans="1:12" x14ac:dyDescent="0.35">
      <c r="A3849" s="12">
        <v>1044</v>
      </c>
      <c r="B3849" s="17" t="s">
        <v>7048</v>
      </c>
      <c r="C3849" s="18">
        <v>44021</v>
      </c>
      <c r="D3849" s="18">
        <v>44024</v>
      </c>
      <c r="E3849" s="17" t="s">
        <v>38</v>
      </c>
      <c r="F3849" s="17" t="s">
        <v>449</v>
      </c>
      <c r="G3849" s="19" t="str">
        <f>INDEX(Table12[[#This Row],[State]],MATCH(Orders!F3849,Table12[[#This Row],[Customer ID]],0))</f>
        <v>Illinois</v>
      </c>
      <c r="H3849" s="17" t="s">
        <v>7049</v>
      </c>
      <c r="I3849" s="19">
        <v>5</v>
      </c>
      <c r="J3849" s="17" t="s">
        <v>70</v>
      </c>
      <c r="K3849" s="10">
        <v>99.84</v>
      </c>
      <c r="L3849" s="25" t="str">
        <f>IF(Orders!$K3849&lt;=50,"Low",IF(Orders!$K3849&gt;=200000,"High","Medium"))</f>
        <v>Medium</v>
      </c>
    </row>
    <row r="3850" spans="1:12" x14ac:dyDescent="0.35">
      <c r="A3850" s="11">
        <v>1045</v>
      </c>
      <c r="B3850" s="13" t="s">
        <v>7048</v>
      </c>
      <c r="C3850" s="14">
        <v>44021</v>
      </c>
      <c r="D3850" s="14">
        <v>44024</v>
      </c>
      <c r="E3850" s="13" t="s">
        <v>38</v>
      </c>
      <c r="F3850" s="13" t="s">
        <v>449</v>
      </c>
      <c r="G3850" s="15" t="str">
        <f>INDEX(Table12[[#This Row],[State]],MATCH(Orders!F3850,Table12[[#This Row],[Customer ID]],0))</f>
        <v>Illinois</v>
      </c>
      <c r="H3850" s="13" t="s">
        <v>4906</v>
      </c>
      <c r="I3850" s="15">
        <v>9</v>
      </c>
      <c r="J3850" s="13" t="s">
        <v>70</v>
      </c>
      <c r="K3850" s="16">
        <v>152464</v>
      </c>
      <c r="L3850" s="24" t="str">
        <f>IF(Orders!$K3850&lt;=50,"Low",IF(Orders!$K3850&gt;=200000,"High","Medium"))</f>
        <v>Medium</v>
      </c>
    </row>
    <row r="3851" spans="1:12" x14ac:dyDescent="0.35">
      <c r="A3851" s="12">
        <v>3107</v>
      </c>
      <c r="B3851" s="17" t="s">
        <v>7051</v>
      </c>
      <c r="C3851" s="18">
        <v>44022</v>
      </c>
      <c r="D3851" s="18">
        <v>44026</v>
      </c>
      <c r="E3851" s="17" t="s">
        <v>19</v>
      </c>
      <c r="F3851" s="17" t="s">
        <v>7052</v>
      </c>
      <c r="G3851" s="19" t="str">
        <f>INDEX(Table12[[#This Row],[State]],MATCH(Orders!F3851,Table12[[#This Row],[Customer ID]],0))</f>
        <v>Illinois</v>
      </c>
      <c r="H3851" s="17" t="s">
        <v>506</v>
      </c>
      <c r="I3851" s="19">
        <v>6</v>
      </c>
      <c r="J3851" s="17" t="s">
        <v>70</v>
      </c>
      <c r="K3851" s="10">
        <v>325464</v>
      </c>
      <c r="L3851" s="25" t="str">
        <f>IF(Orders!$K3851&lt;=50,"Low",IF(Orders!$K3851&gt;=200000,"High","Medium"))</f>
        <v>High</v>
      </c>
    </row>
    <row r="3852" spans="1:12" x14ac:dyDescent="0.35">
      <c r="A3852" s="11">
        <v>2927</v>
      </c>
      <c r="B3852" s="13" t="s">
        <v>7054</v>
      </c>
      <c r="C3852" s="14">
        <v>44022</v>
      </c>
      <c r="D3852" s="14">
        <v>44026</v>
      </c>
      <c r="E3852" s="13" t="s">
        <v>94</v>
      </c>
      <c r="F3852" s="13" t="s">
        <v>2878</v>
      </c>
      <c r="G3852" s="15" t="str">
        <f>INDEX(Table12[[#This Row],[State]],MATCH(Orders!F3852,Table12[[#This Row],[Customer ID]],0))</f>
        <v>Georgia</v>
      </c>
      <c r="H3852" s="13" t="s">
        <v>5636</v>
      </c>
      <c r="I3852" s="15">
        <v>3</v>
      </c>
      <c r="J3852" s="13" t="s">
        <v>70</v>
      </c>
      <c r="K3852" s="16">
        <v>101.84</v>
      </c>
      <c r="L3852" s="24" t="str">
        <f>IF(Orders!$K3852&lt;=50,"Low",IF(Orders!$K3852&gt;=200000,"High","Medium"))</f>
        <v>Medium</v>
      </c>
    </row>
    <row r="3853" spans="1:12" x14ac:dyDescent="0.35">
      <c r="A3853" s="12">
        <v>8038</v>
      </c>
      <c r="B3853" s="17" t="s">
        <v>7055</v>
      </c>
      <c r="C3853" s="18">
        <v>44022</v>
      </c>
      <c r="D3853" s="18">
        <v>44026</v>
      </c>
      <c r="E3853" s="17" t="s">
        <v>19</v>
      </c>
      <c r="F3853" s="17" t="s">
        <v>7056</v>
      </c>
      <c r="G3853" s="19" t="str">
        <f>INDEX(Table12[[#This Row],[State]],MATCH(Orders!F3853,Table12[[#This Row],[Customer ID]],0))</f>
        <v>Georgia</v>
      </c>
      <c r="H3853" s="17" t="s">
        <v>1393</v>
      </c>
      <c r="I3853" s="19">
        <v>3</v>
      </c>
      <c r="J3853" s="17" t="s">
        <v>70</v>
      </c>
      <c r="K3853" s="10">
        <v>142.91</v>
      </c>
      <c r="L3853" s="25" t="str">
        <f>IF(Orders!$K3853&lt;=50,"Low",IF(Orders!$K3853&gt;=200000,"High","Medium"))</f>
        <v>Medium</v>
      </c>
    </row>
    <row r="3854" spans="1:12" x14ac:dyDescent="0.35">
      <c r="A3854" s="11">
        <v>8714</v>
      </c>
      <c r="B3854" s="13" t="s">
        <v>7058</v>
      </c>
      <c r="C3854" s="14">
        <v>44023</v>
      </c>
      <c r="D3854" s="14">
        <v>44028</v>
      </c>
      <c r="E3854" s="13" t="s">
        <v>19</v>
      </c>
      <c r="F3854" s="13" t="s">
        <v>3637</v>
      </c>
      <c r="G3854" s="15" t="str">
        <f>INDEX(Table12[[#This Row],[State]],MATCH(Orders!F3854,Table12[[#This Row],[Customer ID]],0))</f>
        <v>California</v>
      </c>
      <c r="H3854" s="13" t="s">
        <v>1145</v>
      </c>
      <c r="I3854" s="15">
        <v>6</v>
      </c>
      <c r="J3854" s="13" t="s">
        <v>31</v>
      </c>
      <c r="K3854" s="16">
        <v>117952</v>
      </c>
      <c r="L3854" s="24" t="str">
        <f>IF(Orders!$K3854&lt;=50,"Low",IF(Orders!$K3854&gt;=200000,"High","Medium"))</f>
        <v>Medium</v>
      </c>
    </row>
    <row r="3855" spans="1:12" x14ac:dyDescent="0.35">
      <c r="A3855" s="12">
        <v>2705</v>
      </c>
      <c r="B3855" s="17" t="s">
        <v>7059</v>
      </c>
      <c r="C3855" s="18">
        <v>44023</v>
      </c>
      <c r="D3855" s="18">
        <v>44025</v>
      </c>
      <c r="E3855" s="17" t="s">
        <v>94</v>
      </c>
      <c r="F3855" s="17" t="s">
        <v>6624</v>
      </c>
      <c r="G3855" s="19" t="str">
        <f>INDEX(Table12[[#This Row],[State]],MATCH(Orders!F3855,Table12[[#This Row],[Customer ID]],0))</f>
        <v>New York</v>
      </c>
      <c r="H3855" s="17" t="s">
        <v>4621</v>
      </c>
      <c r="I3855" s="19">
        <v>6</v>
      </c>
      <c r="J3855" s="17" t="s">
        <v>70</v>
      </c>
      <c r="K3855" s="10">
        <v>172.6</v>
      </c>
      <c r="L3855" s="25" t="str">
        <f>IF(Orders!$K3855&lt;=50,"Low",IF(Orders!$K3855&gt;=200000,"High","Medium"))</f>
        <v>Medium</v>
      </c>
    </row>
    <row r="3856" spans="1:12" x14ac:dyDescent="0.35">
      <c r="A3856" s="11">
        <v>8588</v>
      </c>
      <c r="B3856" s="13" t="s">
        <v>7060</v>
      </c>
      <c r="C3856" s="14">
        <v>44023</v>
      </c>
      <c r="D3856" s="14">
        <v>44030</v>
      </c>
      <c r="E3856" s="13" t="s">
        <v>19</v>
      </c>
      <c r="F3856" s="13" t="s">
        <v>511</v>
      </c>
      <c r="G3856" s="15" t="str">
        <f>INDEX(Table12[[#This Row],[State]],MATCH(Orders!F3856,Table12[[#This Row],[Customer ID]],0))</f>
        <v>California</v>
      </c>
      <c r="H3856" s="13" t="s">
        <v>6290</v>
      </c>
      <c r="I3856" s="15">
        <v>5</v>
      </c>
      <c r="J3856" s="13" t="s">
        <v>31</v>
      </c>
      <c r="K3856" s="16">
        <v>202.1</v>
      </c>
      <c r="L3856" s="24" t="str">
        <f>IF(Orders!$K3856&lt;=50,"Low",IF(Orders!$K3856&gt;=200000,"High","Medium"))</f>
        <v>Medium</v>
      </c>
    </row>
    <row r="3857" spans="1:12" x14ac:dyDescent="0.35">
      <c r="A3857" s="12">
        <v>8587</v>
      </c>
      <c r="B3857" s="17" t="s">
        <v>7060</v>
      </c>
      <c r="C3857" s="18">
        <v>44023</v>
      </c>
      <c r="D3857" s="18">
        <v>44030</v>
      </c>
      <c r="E3857" s="17" t="s">
        <v>19</v>
      </c>
      <c r="F3857" s="17" t="s">
        <v>511</v>
      </c>
      <c r="G3857" s="19" t="str">
        <f>INDEX(Table12[[#This Row],[State]],MATCH(Orders!F3857,Table12[[#This Row],[Customer ID]],0))</f>
        <v>California</v>
      </c>
      <c r="H3857" s="17" t="s">
        <v>1201</v>
      </c>
      <c r="I3857" s="19">
        <v>5</v>
      </c>
      <c r="J3857" s="17" t="s">
        <v>31</v>
      </c>
      <c r="K3857" s="10">
        <v>1300.45</v>
      </c>
      <c r="L3857" s="25" t="str">
        <f>IF(Orders!$K3857&lt;=50,"Low",IF(Orders!$K3857&gt;=200000,"High","Medium"))</f>
        <v>Medium</v>
      </c>
    </row>
    <row r="3858" spans="1:12" x14ac:dyDescent="0.35">
      <c r="A3858" s="11">
        <v>1473</v>
      </c>
      <c r="B3858" s="13" t="s">
        <v>7061</v>
      </c>
      <c r="C3858" s="14">
        <v>44023</v>
      </c>
      <c r="D3858" s="14">
        <v>44027</v>
      </c>
      <c r="E3858" s="13" t="s">
        <v>19</v>
      </c>
      <c r="F3858" s="13" t="s">
        <v>6422</v>
      </c>
      <c r="G3858" s="15" t="str">
        <f>INDEX(Table12[[#This Row],[State]],MATCH(Orders!F3858,Table12[[#This Row],[Customer ID]],0))</f>
        <v>California</v>
      </c>
      <c r="H3858" s="13" t="s">
        <v>7062</v>
      </c>
      <c r="I3858" s="15">
        <v>3</v>
      </c>
      <c r="J3858" s="13" t="s">
        <v>31</v>
      </c>
      <c r="K3858" s="16">
        <v>117.67</v>
      </c>
      <c r="L3858" s="24" t="str">
        <f>IF(Orders!$K3858&lt;=50,"Low",IF(Orders!$K3858&gt;=200000,"High","Medium"))</f>
        <v>Medium</v>
      </c>
    </row>
    <row r="3859" spans="1:12" x14ac:dyDescent="0.35">
      <c r="A3859" s="12">
        <v>6231</v>
      </c>
      <c r="B3859" s="17" t="s">
        <v>7064</v>
      </c>
      <c r="C3859" s="18">
        <v>44023</v>
      </c>
      <c r="D3859" s="18">
        <v>44029</v>
      </c>
      <c r="E3859" s="17" t="s">
        <v>19</v>
      </c>
      <c r="F3859" s="17" t="s">
        <v>4764</v>
      </c>
      <c r="G3859" s="19" t="str">
        <f>INDEX(Table12[[#This Row],[State]],MATCH(Orders!F3859,Table12[[#This Row],[Customer ID]],0))</f>
        <v>Iowa</v>
      </c>
      <c r="H3859" s="17" t="s">
        <v>7066</v>
      </c>
      <c r="I3859" s="19">
        <v>4</v>
      </c>
      <c r="J3859" s="17" t="s">
        <v>70</v>
      </c>
      <c r="K3859" s="10">
        <v>134.32</v>
      </c>
      <c r="L3859" s="25" t="str">
        <f>IF(Orders!$K3859&lt;=50,"Low",IF(Orders!$K3859&gt;=200000,"High","Medium"))</f>
        <v>Medium</v>
      </c>
    </row>
    <row r="3860" spans="1:12" x14ac:dyDescent="0.35">
      <c r="A3860" s="11">
        <v>8715</v>
      </c>
      <c r="B3860" s="13" t="s">
        <v>7058</v>
      </c>
      <c r="C3860" s="14">
        <v>44023</v>
      </c>
      <c r="D3860" s="14">
        <v>44028</v>
      </c>
      <c r="E3860" s="13" t="s">
        <v>19</v>
      </c>
      <c r="F3860" s="13" t="s">
        <v>3637</v>
      </c>
      <c r="G3860" s="15" t="str">
        <f>INDEX(Table12[[#This Row],[State]],MATCH(Orders!F3860,Table12[[#This Row],[Customer ID]],0))</f>
        <v>California</v>
      </c>
      <c r="H3860" s="13" t="s">
        <v>1252</v>
      </c>
      <c r="I3860" s="15">
        <v>5</v>
      </c>
      <c r="J3860" s="13" t="s">
        <v>31</v>
      </c>
      <c r="K3860" s="16">
        <v>134.80000000000001</v>
      </c>
      <c r="L3860" s="24" t="str">
        <f>IF(Orders!$K3860&lt;=50,"Low",IF(Orders!$K3860&gt;=200000,"High","Medium"))</f>
        <v>Medium</v>
      </c>
    </row>
    <row r="3861" spans="1:12" x14ac:dyDescent="0.35">
      <c r="A3861" s="12">
        <v>9010</v>
      </c>
      <c r="B3861" s="17" t="s">
        <v>7067</v>
      </c>
      <c r="C3861" s="18">
        <v>44024</v>
      </c>
      <c r="D3861" s="18">
        <v>44030</v>
      </c>
      <c r="E3861" s="17" t="s">
        <v>19</v>
      </c>
      <c r="F3861" s="17" t="s">
        <v>6756</v>
      </c>
      <c r="G3861" s="19" t="str">
        <f>INDEX(Table12[[#This Row],[State]],MATCH(Orders!F3861,Table12[[#This Row],[Customer ID]],0))</f>
        <v>Ohio</v>
      </c>
      <c r="H3861" s="17" t="s">
        <v>570</v>
      </c>
      <c r="I3861" s="19">
        <v>1</v>
      </c>
      <c r="J3861" s="17" t="s">
        <v>31</v>
      </c>
      <c r="K3861" s="10">
        <v>89816</v>
      </c>
      <c r="L3861" s="25" t="str">
        <f>IF(Orders!$K3861&lt;=50,"Low",IF(Orders!$K3861&gt;=200000,"High","Medium"))</f>
        <v>Medium</v>
      </c>
    </row>
    <row r="3862" spans="1:12" x14ac:dyDescent="0.35">
      <c r="A3862" s="11">
        <v>4805</v>
      </c>
      <c r="B3862" s="13" t="s">
        <v>7068</v>
      </c>
      <c r="C3862" s="14">
        <v>44025</v>
      </c>
      <c r="D3862" s="14">
        <v>44029</v>
      </c>
      <c r="E3862" s="13" t="s">
        <v>94</v>
      </c>
      <c r="F3862" s="13" t="s">
        <v>5209</v>
      </c>
      <c r="G3862" s="15" t="str">
        <f>INDEX(Table12[[#This Row],[State]],MATCH(Orders!F3862,Table12[[#This Row],[Customer ID]],0))</f>
        <v>Pennsylvania</v>
      </c>
      <c r="H3862" s="13" t="s">
        <v>4275</v>
      </c>
      <c r="I3862" s="15">
        <v>9</v>
      </c>
      <c r="J3862" s="13" t="s">
        <v>70</v>
      </c>
      <c r="K3862" s="16">
        <v>104008</v>
      </c>
      <c r="L3862" s="24" t="str">
        <f>IF(Orders!$K3862&lt;=50,"Low",IF(Orders!$K3862&gt;=200000,"High","Medium"))</f>
        <v>Medium</v>
      </c>
    </row>
    <row r="3863" spans="1:12" x14ac:dyDescent="0.35">
      <c r="A3863" s="12">
        <v>5976</v>
      </c>
      <c r="B3863" s="17" t="s">
        <v>7069</v>
      </c>
      <c r="C3863" s="18">
        <v>44025</v>
      </c>
      <c r="D3863" s="18">
        <v>44029</v>
      </c>
      <c r="E3863" s="17" t="s">
        <v>19</v>
      </c>
      <c r="F3863" s="17" t="s">
        <v>720</v>
      </c>
      <c r="G3863" s="19" t="str">
        <f>INDEX(Table12[[#This Row],[State]],MATCH(Orders!F3863,Table12[[#This Row],[Customer ID]],0))</f>
        <v>Kansas</v>
      </c>
      <c r="H3863" s="17" t="s">
        <v>669</v>
      </c>
      <c r="I3863" s="19">
        <v>2</v>
      </c>
      <c r="J3863" s="17" t="s">
        <v>31</v>
      </c>
      <c r="K3863" s="10">
        <v>374.38</v>
      </c>
      <c r="L3863" s="25" t="str">
        <f>IF(Orders!$K3863&lt;=50,"Low",IF(Orders!$K3863&gt;=200000,"High","Medium"))</f>
        <v>Medium</v>
      </c>
    </row>
    <row r="3864" spans="1:12" x14ac:dyDescent="0.35">
      <c r="A3864" s="11">
        <v>5977</v>
      </c>
      <c r="B3864" s="13" t="s">
        <v>7069</v>
      </c>
      <c r="C3864" s="14">
        <v>44025</v>
      </c>
      <c r="D3864" s="14">
        <v>44029</v>
      </c>
      <c r="E3864" s="13" t="s">
        <v>19</v>
      </c>
      <c r="F3864" s="13" t="s">
        <v>720</v>
      </c>
      <c r="G3864" s="15" t="str">
        <f>INDEX(Table12[[#This Row],[State]],MATCH(Orders!F3864,Table12[[#This Row],[Customer ID]],0))</f>
        <v>Kansas</v>
      </c>
      <c r="H3864" s="13" t="s">
        <v>5596</v>
      </c>
      <c r="I3864" s="15">
        <v>2</v>
      </c>
      <c r="J3864" s="13" t="s">
        <v>70</v>
      </c>
      <c r="K3864" s="16">
        <v>87.56</v>
      </c>
      <c r="L3864" s="24" t="str">
        <f>IF(Orders!$K3864&lt;=50,"Low",IF(Orders!$K3864&gt;=200000,"High","Medium"))</f>
        <v>Medium</v>
      </c>
    </row>
    <row r="3865" spans="1:12" x14ac:dyDescent="0.35">
      <c r="A3865" s="12">
        <v>4804</v>
      </c>
      <c r="B3865" s="17" t="s">
        <v>7068</v>
      </c>
      <c r="C3865" s="18">
        <v>44025</v>
      </c>
      <c r="D3865" s="18">
        <v>44029</v>
      </c>
      <c r="E3865" s="17" t="s">
        <v>94</v>
      </c>
      <c r="F3865" s="17" t="s">
        <v>5209</v>
      </c>
      <c r="G3865" s="19" t="str">
        <f>INDEX(Table12[[#This Row],[State]],MATCH(Orders!F3865,Table12[[#This Row],[Customer ID]],0))</f>
        <v>Pennsylvania</v>
      </c>
      <c r="H3865" s="17" t="s">
        <v>2289</v>
      </c>
      <c r="I3865" s="19">
        <v>1</v>
      </c>
      <c r="J3865" s="17" t="s">
        <v>31</v>
      </c>
      <c r="K3865" s="10">
        <v>133594</v>
      </c>
      <c r="L3865" s="25" t="str">
        <f>IF(Orders!$K3865&lt;=50,"Low",IF(Orders!$K3865&gt;=200000,"High","Medium"))</f>
        <v>Medium</v>
      </c>
    </row>
    <row r="3866" spans="1:12" x14ac:dyDescent="0.35">
      <c r="A3866" s="11">
        <v>7499</v>
      </c>
      <c r="B3866" s="13" t="s">
        <v>7070</v>
      </c>
      <c r="C3866" s="14">
        <v>44026</v>
      </c>
      <c r="D3866" s="14">
        <v>44030</v>
      </c>
      <c r="E3866" s="13" t="s">
        <v>19</v>
      </c>
      <c r="F3866" s="13" t="s">
        <v>2531</v>
      </c>
      <c r="G3866" s="15" t="str">
        <f>INDEX(Table12[[#This Row],[State]],MATCH(Orders!F3866,Table12[[#This Row],[Customer ID]],0))</f>
        <v>California</v>
      </c>
      <c r="H3866" s="13" t="s">
        <v>7071</v>
      </c>
      <c r="I3866" s="15">
        <v>4</v>
      </c>
      <c r="J3866" s="13" t="s">
        <v>31</v>
      </c>
      <c r="K3866" s="16">
        <v>103.92</v>
      </c>
      <c r="L3866" s="24" t="str">
        <f>IF(Orders!$K3866&lt;=50,"Low",IF(Orders!$K3866&gt;=200000,"High","Medium"))</f>
        <v>Medium</v>
      </c>
    </row>
    <row r="3867" spans="1:12" x14ac:dyDescent="0.35">
      <c r="A3867" s="12">
        <v>7511</v>
      </c>
      <c r="B3867" s="17" t="s">
        <v>7073</v>
      </c>
      <c r="C3867" s="18">
        <v>44026</v>
      </c>
      <c r="D3867" s="18">
        <v>44030</v>
      </c>
      <c r="E3867" s="17" t="s">
        <v>19</v>
      </c>
      <c r="F3867" s="17" t="s">
        <v>1805</v>
      </c>
      <c r="G3867" s="19" t="str">
        <f>INDEX(Table12[[#This Row],[State]],MATCH(Orders!F3867,Table12[[#This Row],[Customer ID]],0))</f>
        <v>Ohio</v>
      </c>
      <c r="H3867" s="17" t="s">
        <v>1352</v>
      </c>
      <c r="I3867" s="19">
        <v>5</v>
      </c>
      <c r="J3867" s="17" t="s">
        <v>31</v>
      </c>
      <c r="K3867" s="10">
        <v>107.04</v>
      </c>
      <c r="L3867" s="25" t="str">
        <f>IF(Orders!$K3867&lt;=50,"Low",IF(Orders!$K3867&gt;=200000,"High","Medium"))</f>
        <v>Medium</v>
      </c>
    </row>
    <row r="3868" spans="1:12" x14ac:dyDescent="0.35">
      <c r="A3868" s="11">
        <v>7501</v>
      </c>
      <c r="B3868" s="13" t="s">
        <v>7070</v>
      </c>
      <c r="C3868" s="14">
        <v>44026</v>
      </c>
      <c r="D3868" s="14">
        <v>44030</v>
      </c>
      <c r="E3868" s="13" t="s">
        <v>19</v>
      </c>
      <c r="F3868" s="13" t="s">
        <v>2531</v>
      </c>
      <c r="G3868" s="15" t="str">
        <f>INDEX(Table12[[#This Row],[State]],MATCH(Orders!F3868,Table12[[#This Row],[Customer ID]],0))</f>
        <v>California</v>
      </c>
      <c r="H3868" s="13" t="s">
        <v>1987</v>
      </c>
      <c r="I3868" s="15">
        <v>3</v>
      </c>
      <c r="J3868" s="13" t="s">
        <v>70</v>
      </c>
      <c r="K3868" s="16">
        <v>150.97</v>
      </c>
      <c r="L3868" s="24" t="str">
        <f>IF(Orders!$K3868&lt;=50,"Low",IF(Orders!$K3868&gt;=200000,"High","Medium"))</f>
        <v>Medium</v>
      </c>
    </row>
    <row r="3869" spans="1:12" x14ac:dyDescent="0.35">
      <c r="A3869" s="12">
        <v>7513</v>
      </c>
      <c r="B3869" s="17" t="s">
        <v>7073</v>
      </c>
      <c r="C3869" s="18">
        <v>44026</v>
      </c>
      <c r="D3869" s="18">
        <v>44030</v>
      </c>
      <c r="E3869" s="17" t="s">
        <v>19</v>
      </c>
      <c r="F3869" s="17" t="s">
        <v>1805</v>
      </c>
      <c r="G3869" s="19" t="str">
        <f>INDEX(Table12[[#This Row],[State]],MATCH(Orders!F3869,Table12[[#This Row],[Customer ID]],0))</f>
        <v>Ohio</v>
      </c>
      <c r="H3869" s="17" t="s">
        <v>2837</v>
      </c>
      <c r="I3869" s="19">
        <v>7</v>
      </c>
      <c r="J3869" s="17" t="s">
        <v>70</v>
      </c>
      <c r="K3869" s="10">
        <v>273456</v>
      </c>
      <c r="L3869" s="25" t="str">
        <f>IF(Orders!$K3869&lt;=50,"Low",IF(Orders!$K3869&gt;=200000,"High","Medium"))</f>
        <v>High</v>
      </c>
    </row>
    <row r="3870" spans="1:12" x14ac:dyDescent="0.35">
      <c r="A3870" s="11">
        <v>7497</v>
      </c>
      <c r="B3870" s="13" t="s">
        <v>7070</v>
      </c>
      <c r="C3870" s="14">
        <v>44026</v>
      </c>
      <c r="D3870" s="14">
        <v>44030</v>
      </c>
      <c r="E3870" s="13" t="s">
        <v>19</v>
      </c>
      <c r="F3870" s="13" t="s">
        <v>2531</v>
      </c>
      <c r="G3870" s="15" t="str">
        <f>INDEX(Table12[[#This Row],[State]],MATCH(Orders!F3870,Table12[[#This Row],[Customer ID]],0))</f>
        <v>California</v>
      </c>
      <c r="H3870" s="13" t="s">
        <v>452</v>
      </c>
      <c r="I3870" s="15">
        <v>3</v>
      </c>
      <c r="J3870" s="13" t="s">
        <v>70</v>
      </c>
      <c r="K3870" s="16">
        <v>307.69</v>
      </c>
      <c r="L3870" s="24" t="str">
        <f>IF(Orders!$K3870&lt;=50,"Low",IF(Orders!$K3870&gt;=200000,"High","Medium"))</f>
        <v>Medium</v>
      </c>
    </row>
    <row r="3871" spans="1:12" x14ac:dyDescent="0.35">
      <c r="A3871" s="12">
        <v>7512</v>
      </c>
      <c r="B3871" s="17" t="s">
        <v>7073</v>
      </c>
      <c r="C3871" s="18">
        <v>44026</v>
      </c>
      <c r="D3871" s="18">
        <v>44030</v>
      </c>
      <c r="E3871" s="17" t="s">
        <v>19</v>
      </c>
      <c r="F3871" s="17" t="s">
        <v>1805</v>
      </c>
      <c r="G3871" s="19" t="str">
        <f>INDEX(Table12[[#This Row],[State]],MATCH(Orders!F3871,Table12[[#This Row],[Customer ID]],0))</f>
        <v>Ohio</v>
      </c>
      <c r="H3871" s="17" t="s">
        <v>2059</v>
      </c>
      <c r="I3871" s="19">
        <v>5</v>
      </c>
      <c r="J3871" s="17" t="s">
        <v>31</v>
      </c>
      <c r="K3871" s="10">
        <v>421.92</v>
      </c>
      <c r="L3871" s="25" t="str">
        <f>IF(Orders!$K3871&lt;=50,"Low",IF(Orders!$K3871&gt;=200000,"High","Medium"))</f>
        <v>Medium</v>
      </c>
    </row>
    <row r="3872" spans="1:12" x14ac:dyDescent="0.35">
      <c r="A3872" s="11">
        <v>7502</v>
      </c>
      <c r="B3872" s="13" t="s">
        <v>7070</v>
      </c>
      <c r="C3872" s="14">
        <v>44026</v>
      </c>
      <c r="D3872" s="14">
        <v>44030</v>
      </c>
      <c r="E3872" s="13" t="s">
        <v>19</v>
      </c>
      <c r="F3872" s="13" t="s">
        <v>2531</v>
      </c>
      <c r="G3872" s="15" t="str">
        <f>INDEX(Table12[[#This Row],[State]],MATCH(Orders!F3872,Table12[[#This Row],[Customer ID]],0))</f>
        <v>California</v>
      </c>
      <c r="H3872" s="13" t="s">
        <v>5415</v>
      </c>
      <c r="I3872" s="15">
        <v>3</v>
      </c>
      <c r="J3872" s="13" t="s">
        <v>31</v>
      </c>
      <c r="K3872" s="16">
        <v>492376</v>
      </c>
      <c r="L3872" s="24" t="str">
        <f>IF(Orders!$K3872&lt;=50,"Low",IF(Orders!$K3872&gt;=200000,"High","Medium"))</f>
        <v>High</v>
      </c>
    </row>
    <row r="3873" spans="1:12" x14ac:dyDescent="0.35">
      <c r="A3873" s="12">
        <v>7510</v>
      </c>
      <c r="B3873" s="17" t="s">
        <v>7073</v>
      </c>
      <c r="C3873" s="18">
        <v>44026</v>
      </c>
      <c r="D3873" s="18">
        <v>44030</v>
      </c>
      <c r="E3873" s="17" t="s">
        <v>19</v>
      </c>
      <c r="F3873" s="17" t="s">
        <v>1805</v>
      </c>
      <c r="G3873" s="19" t="str">
        <f>INDEX(Table12[[#This Row],[State]],MATCH(Orders!F3873,Table12[[#This Row],[Customer ID]],0))</f>
        <v>Ohio</v>
      </c>
      <c r="H3873" s="17" t="s">
        <v>5374</v>
      </c>
      <c r="I3873" s="19">
        <v>9</v>
      </c>
      <c r="J3873" s="17" t="s">
        <v>31</v>
      </c>
      <c r="K3873" s="10">
        <v>1912946</v>
      </c>
      <c r="L3873" s="25" t="str">
        <f>IF(Orders!$K3873&lt;=50,"Low",IF(Orders!$K3873&gt;=200000,"High","Medium"))</f>
        <v>High</v>
      </c>
    </row>
    <row r="3874" spans="1:12" x14ac:dyDescent="0.35">
      <c r="A3874" s="11">
        <v>7496</v>
      </c>
      <c r="B3874" s="13" t="s">
        <v>7070</v>
      </c>
      <c r="C3874" s="14">
        <v>44026</v>
      </c>
      <c r="D3874" s="14">
        <v>44030</v>
      </c>
      <c r="E3874" s="13" t="s">
        <v>19</v>
      </c>
      <c r="F3874" s="13" t="s">
        <v>2531</v>
      </c>
      <c r="G3874" s="15" t="str">
        <f>INDEX(Table12[[#This Row],[State]],MATCH(Orders!F3874,Table12[[#This Row],[Customer ID]],0))</f>
        <v>California</v>
      </c>
      <c r="H3874" s="13" t="s">
        <v>4219</v>
      </c>
      <c r="I3874" s="15">
        <v>2</v>
      </c>
      <c r="J3874" s="13" t="s">
        <v>36</v>
      </c>
      <c r="K3874" s="16">
        <v>112448</v>
      </c>
      <c r="L3874" s="24" t="str">
        <f>IF(Orders!$K3874&lt;=50,"Low",IF(Orders!$K3874&gt;=200000,"High","Medium"))</f>
        <v>Medium</v>
      </c>
    </row>
    <row r="3875" spans="1:12" x14ac:dyDescent="0.35">
      <c r="A3875" s="12">
        <v>7498</v>
      </c>
      <c r="B3875" s="17" t="s">
        <v>7070</v>
      </c>
      <c r="C3875" s="18">
        <v>44026</v>
      </c>
      <c r="D3875" s="18">
        <v>44030</v>
      </c>
      <c r="E3875" s="17" t="s">
        <v>19</v>
      </c>
      <c r="F3875" s="17" t="s">
        <v>2531</v>
      </c>
      <c r="G3875" s="19" t="str">
        <f>INDEX(Table12[[#This Row],[State]],MATCH(Orders!F3875,Table12[[#This Row],[Customer ID]],0))</f>
        <v>California</v>
      </c>
      <c r="H3875" s="17" t="s">
        <v>7074</v>
      </c>
      <c r="I3875" s="19">
        <v>4</v>
      </c>
      <c r="J3875" s="17" t="s">
        <v>70</v>
      </c>
      <c r="K3875" s="10">
        <v>87.96</v>
      </c>
      <c r="L3875" s="25" t="str">
        <f>IF(Orders!$K3875&lt;=50,"Low",IF(Orders!$K3875&gt;=200000,"High","Medium"))</f>
        <v>Medium</v>
      </c>
    </row>
    <row r="3876" spans="1:12" x14ac:dyDescent="0.35">
      <c r="A3876" s="11">
        <v>7500</v>
      </c>
      <c r="B3876" s="13" t="s">
        <v>7070</v>
      </c>
      <c r="C3876" s="14">
        <v>44026</v>
      </c>
      <c r="D3876" s="14">
        <v>44030</v>
      </c>
      <c r="E3876" s="13" t="s">
        <v>19</v>
      </c>
      <c r="F3876" s="13" t="s">
        <v>2531</v>
      </c>
      <c r="G3876" s="15" t="str">
        <f>INDEX(Table12[[#This Row],[State]],MATCH(Orders!F3876,Table12[[#This Row],[Customer ID]],0))</f>
        <v>California</v>
      </c>
      <c r="H3876" s="13" t="s">
        <v>6768</v>
      </c>
      <c r="I3876" s="15">
        <v>3</v>
      </c>
      <c r="J3876" s="13" t="s">
        <v>70</v>
      </c>
      <c r="K3876" s="16">
        <v>117.84</v>
      </c>
      <c r="L3876" s="24" t="str">
        <f>IF(Orders!$K3876&lt;=50,"Low",IF(Orders!$K3876&gt;=200000,"High","Medium"))</f>
        <v>Medium</v>
      </c>
    </row>
    <row r="3877" spans="1:12" x14ac:dyDescent="0.35">
      <c r="A3877" s="12">
        <v>7509</v>
      </c>
      <c r="B3877" s="17" t="s">
        <v>7073</v>
      </c>
      <c r="C3877" s="18">
        <v>44026</v>
      </c>
      <c r="D3877" s="18">
        <v>44030</v>
      </c>
      <c r="E3877" s="17" t="s">
        <v>19</v>
      </c>
      <c r="F3877" s="17" t="s">
        <v>1805</v>
      </c>
      <c r="G3877" s="19" t="str">
        <f>INDEX(Table12[[#This Row],[State]],MATCH(Orders!F3877,Table12[[#This Row],[Customer ID]],0))</f>
        <v>Ohio</v>
      </c>
      <c r="H3877" s="17" t="s">
        <v>3650</v>
      </c>
      <c r="I3877" s="19">
        <v>2</v>
      </c>
      <c r="J3877" s="17" t="s">
        <v>70</v>
      </c>
      <c r="K3877" s="10">
        <v>122248</v>
      </c>
      <c r="L3877" s="25" t="str">
        <f>IF(Orders!$K3877&lt;=50,"Low",IF(Orders!$K3877&gt;=200000,"High","Medium"))</f>
        <v>Medium</v>
      </c>
    </row>
    <row r="3878" spans="1:12" x14ac:dyDescent="0.35">
      <c r="A3878" s="11">
        <v>7514</v>
      </c>
      <c r="B3878" s="13" t="s">
        <v>7073</v>
      </c>
      <c r="C3878" s="14">
        <v>44026</v>
      </c>
      <c r="D3878" s="14">
        <v>44030</v>
      </c>
      <c r="E3878" s="13" t="s">
        <v>19</v>
      </c>
      <c r="F3878" s="13" t="s">
        <v>1805</v>
      </c>
      <c r="G3878" s="15" t="str">
        <f>INDEX(Table12[[#This Row],[State]],MATCH(Orders!F3878,Table12[[#This Row],[Customer ID]],0))</f>
        <v>Ohio</v>
      </c>
      <c r="H3878" s="13" t="s">
        <v>5518</v>
      </c>
      <c r="I3878" s="15">
        <v>5</v>
      </c>
      <c r="J3878" s="13" t="s">
        <v>36</v>
      </c>
      <c r="K3878" s="16">
        <v>139.12</v>
      </c>
      <c r="L3878" s="24" t="str">
        <f>IF(Orders!$K3878&lt;=50,"Low",IF(Orders!$K3878&gt;=200000,"High","Medium"))</f>
        <v>Medium</v>
      </c>
    </row>
    <row r="3879" spans="1:12" x14ac:dyDescent="0.35">
      <c r="A3879" s="12">
        <v>7690</v>
      </c>
      <c r="B3879" s="17" t="s">
        <v>7076</v>
      </c>
      <c r="C3879" s="18">
        <v>44027</v>
      </c>
      <c r="D3879" s="18">
        <v>44029</v>
      </c>
      <c r="E3879" s="17" t="s">
        <v>38</v>
      </c>
      <c r="F3879" s="17" t="s">
        <v>1998</v>
      </c>
      <c r="G3879" s="19" t="str">
        <f>INDEX(Table12[[#This Row],[State]],MATCH(Orders!F3879,Table12[[#This Row],[Customer ID]],0))</f>
        <v>Virginia</v>
      </c>
      <c r="H3879" s="17" t="s">
        <v>7077</v>
      </c>
      <c r="I3879" s="19">
        <v>3</v>
      </c>
      <c r="J3879" s="17" t="s">
        <v>70</v>
      </c>
      <c r="K3879" s="10">
        <v>200.94</v>
      </c>
      <c r="L3879" s="25" t="str">
        <f>IF(Orders!$K3879&lt;=50,"Low",IF(Orders!$K3879&gt;=200000,"High","Medium"))</f>
        <v>Medium</v>
      </c>
    </row>
    <row r="3880" spans="1:12" x14ac:dyDescent="0.35">
      <c r="A3880" s="11">
        <v>2092</v>
      </c>
      <c r="B3880" s="13" t="s">
        <v>7079</v>
      </c>
      <c r="C3880" s="14">
        <v>44027</v>
      </c>
      <c r="D3880" s="14">
        <v>44031</v>
      </c>
      <c r="E3880" s="13" t="s">
        <v>19</v>
      </c>
      <c r="F3880" s="13" t="s">
        <v>4152</v>
      </c>
      <c r="G3880" s="15" t="str">
        <f>INDEX(Table12[[#This Row],[State]],MATCH(Orders!F3880,Table12[[#This Row],[Customer ID]],0))</f>
        <v>Delaware</v>
      </c>
      <c r="H3880" s="13" t="s">
        <v>7080</v>
      </c>
      <c r="I3880" s="15">
        <v>3</v>
      </c>
      <c r="J3880" s="13" t="s">
        <v>31</v>
      </c>
      <c r="K3880" s="16">
        <v>341443</v>
      </c>
      <c r="L3880" s="24" t="str">
        <f>IF(Orders!$K3880&lt;=50,"Low",IF(Orders!$K3880&gt;=200000,"High","Medium"))</f>
        <v>High</v>
      </c>
    </row>
    <row r="3881" spans="1:12" x14ac:dyDescent="0.35">
      <c r="A3881" s="12">
        <v>5501</v>
      </c>
      <c r="B3881" s="17" t="s">
        <v>7082</v>
      </c>
      <c r="C3881" s="18">
        <v>44027</v>
      </c>
      <c r="D3881" s="18">
        <v>44030</v>
      </c>
      <c r="E3881" s="17" t="s">
        <v>94</v>
      </c>
      <c r="F3881" s="17" t="s">
        <v>6559</v>
      </c>
      <c r="G3881" s="19" t="str">
        <f>INDEX(Table12[[#This Row],[State]],MATCH(Orders!F3881,Table12[[#This Row],[Customer ID]],0))</f>
        <v>New York</v>
      </c>
      <c r="H3881" s="17" t="s">
        <v>1955</v>
      </c>
      <c r="I3881" s="19">
        <v>6</v>
      </c>
      <c r="J3881" s="17" t="s">
        <v>70</v>
      </c>
      <c r="K3881" s="10">
        <v>699146</v>
      </c>
      <c r="L3881" s="25" t="str">
        <f>IF(Orders!$K3881&lt;=50,"Low",IF(Orders!$K3881&gt;=200000,"High","Medium"))</f>
        <v>High</v>
      </c>
    </row>
    <row r="3882" spans="1:12" x14ac:dyDescent="0.35">
      <c r="A3882" s="11">
        <v>7691</v>
      </c>
      <c r="B3882" s="13" t="s">
        <v>7076</v>
      </c>
      <c r="C3882" s="14">
        <v>44027</v>
      </c>
      <c r="D3882" s="14">
        <v>44029</v>
      </c>
      <c r="E3882" s="13" t="s">
        <v>38</v>
      </c>
      <c r="F3882" s="13" t="s">
        <v>1998</v>
      </c>
      <c r="G3882" s="15" t="str">
        <f>INDEX(Table12[[#This Row],[State]],MATCH(Orders!F3882,Table12[[#This Row],[Customer ID]],0))</f>
        <v>Virginia</v>
      </c>
      <c r="H3882" s="13" t="s">
        <v>4519</v>
      </c>
      <c r="I3882" s="15">
        <v>3</v>
      </c>
      <c r="J3882" s="13" t="s">
        <v>36</v>
      </c>
      <c r="K3882" s="16">
        <v>901.94</v>
      </c>
      <c r="L3882" s="24" t="str">
        <f>IF(Orders!$K3882&lt;=50,"Low",IF(Orders!$K3882&gt;=200000,"High","Medium"))</f>
        <v>Medium</v>
      </c>
    </row>
    <row r="3883" spans="1:12" x14ac:dyDescent="0.35">
      <c r="A3883" s="12">
        <v>5502</v>
      </c>
      <c r="B3883" s="17" t="s">
        <v>7082</v>
      </c>
      <c r="C3883" s="18">
        <v>44027</v>
      </c>
      <c r="D3883" s="18">
        <v>44030</v>
      </c>
      <c r="E3883" s="17" t="s">
        <v>94</v>
      </c>
      <c r="F3883" s="17" t="s">
        <v>6559</v>
      </c>
      <c r="G3883" s="19" t="str">
        <f>INDEX(Table12[[#This Row],[State]],MATCH(Orders!F3883,Table12[[#This Row],[Customer ID]],0))</f>
        <v>New York</v>
      </c>
      <c r="H3883" s="17" t="s">
        <v>7083</v>
      </c>
      <c r="I3883" s="19">
        <v>2</v>
      </c>
      <c r="J3883" s="17" t="s">
        <v>36</v>
      </c>
      <c r="K3883" s="10">
        <v>93.96</v>
      </c>
      <c r="L3883" s="25" t="str">
        <f>IF(Orders!$K3883&lt;=50,"Low",IF(Orders!$K3883&gt;=200000,"High","Medium"))</f>
        <v>Medium</v>
      </c>
    </row>
    <row r="3884" spans="1:12" x14ac:dyDescent="0.35">
      <c r="A3884" s="11">
        <v>5498</v>
      </c>
      <c r="B3884" s="13" t="s">
        <v>7082</v>
      </c>
      <c r="C3884" s="14">
        <v>44027</v>
      </c>
      <c r="D3884" s="14">
        <v>44030</v>
      </c>
      <c r="E3884" s="13" t="s">
        <v>94</v>
      </c>
      <c r="F3884" s="13" t="s">
        <v>6559</v>
      </c>
      <c r="G3884" s="15" t="str">
        <f>INDEX(Table12[[#This Row],[State]],MATCH(Orders!F3884,Table12[[#This Row],[Customer ID]],0))</f>
        <v>New York</v>
      </c>
      <c r="H3884" s="13" t="s">
        <v>7085</v>
      </c>
      <c r="I3884" s="15">
        <v>2</v>
      </c>
      <c r="J3884" s="13" t="s">
        <v>36</v>
      </c>
      <c r="K3884" s="16">
        <v>90.56</v>
      </c>
      <c r="L3884" s="24" t="str">
        <f>IF(Orders!$K3884&lt;=50,"Low",IF(Orders!$K3884&gt;=200000,"High","Medium"))</f>
        <v>Medium</v>
      </c>
    </row>
    <row r="3885" spans="1:12" x14ac:dyDescent="0.35">
      <c r="A3885" s="12">
        <v>5499</v>
      </c>
      <c r="B3885" s="17" t="s">
        <v>7082</v>
      </c>
      <c r="C3885" s="18">
        <v>44027</v>
      </c>
      <c r="D3885" s="18">
        <v>44030</v>
      </c>
      <c r="E3885" s="17" t="s">
        <v>94</v>
      </c>
      <c r="F3885" s="17" t="s">
        <v>6559</v>
      </c>
      <c r="G3885" s="19" t="str">
        <f>INDEX(Table12[[#This Row],[State]],MATCH(Orders!F3885,Table12[[#This Row],[Customer ID]],0))</f>
        <v>New York</v>
      </c>
      <c r="H3885" s="17" t="s">
        <v>4040</v>
      </c>
      <c r="I3885" s="19">
        <v>3</v>
      </c>
      <c r="J3885" s="17" t="s">
        <v>31</v>
      </c>
      <c r="K3885" s="10">
        <v>93.83</v>
      </c>
      <c r="L3885" s="25" t="str">
        <f>IF(Orders!$K3885&lt;=50,"Low",IF(Orders!$K3885&gt;=200000,"High","Medium"))</f>
        <v>Medium</v>
      </c>
    </row>
    <row r="3886" spans="1:12" x14ac:dyDescent="0.35">
      <c r="A3886" s="11">
        <v>7692</v>
      </c>
      <c r="B3886" s="13" t="s">
        <v>7076</v>
      </c>
      <c r="C3886" s="14">
        <v>44027</v>
      </c>
      <c r="D3886" s="14">
        <v>44029</v>
      </c>
      <c r="E3886" s="13" t="s">
        <v>38</v>
      </c>
      <c r="F3886" s="13" t="s">
        <v>1998</v>
      </c>
      <c r="G3886" s="15" t="str">
        <f>INDEX(Table12[[#This Row],[State]],MATCH(Orders!F3886,Table12[[#This Row],[Customer ID]],0))</f>
        <v>Virginia</v>
      </c>
      <c r="H3886" s="13" t="s">
        <v>4561</v>
      </c>
      <c r="I3886" s="15">
        <v>2</v>
      </c>
      <c r="J3886" s="13" t="s">
        <v>70</v>
      </c>
      <c r="K3886" s="16">
        <v>120.96</v>
      </c>
      <c r="L3886" s="24" t="str">
        <f>IF(Orders!$K3886&lt;=50,"Low",IF(Orders!$K3886&gt;=200000,"High","Medium"))</f>
        <v>Medium</v>
      </c>
    </row>
    <row r="3887" spans="1:12" x14ac:dyDescent="0.35">
      <c r="A3887" s="12">
        <v>2091</v>
      </c>
      <c r="B3887" s="17" t="s">
        <v>7079</v>
      </c>
      <c r="C3887" s="18">
        <v>44027</v>
      </c>
      <c r="D3887" s="18">
        <v>44031</v>
      </c>
      <c r="E3887" s="17" t="s">
        <v>19</v>
      </c>
      <c r="F3887" s="17" t="s">
        <v>4152</v>
      </c>
      <c r="G3887" s="19" t="str">
        <f>INDEX(Table12[[#This Row],[State]],MATCH(Orders!F3887,Table12[[#This Row],[Customer ID]],0))</f>
        <v>Delaware</v>
      </c>
      <c r="H3887" s="17" t="s">
        <v>3059</v>
      </c>
      <c r="I3887" s="19">
        <v>3</v>
      </c>
      <c r="J3887" s="17" t="s">
        <v>36</v>
      </c>
      <c r="K3887" s="10">
        <v>132.55000000000001</v>
      </c>
      <c r="L3887" s="25" t="str">
        <f>IF(Orders!$K3887&lt;=50,"Low",IF(Orders!$K3887&gt;=200000,"High","Medium"))</f>
        <v>Medium</v>
      </c>
    </row>
    <row r="3888" spans="1:12" x14ac:dyDescent="0.35">
      <c r="A3888" s="11">
        <v>5500</v>
      </c>
      <c r="B3888" s="13" t="s">
        <v>7082</v>
      </c>
      <c r="C3888" s="14">
        <v>44027</v>
      </c>
      <c r="D3888" s="14">
        <v>44030</v>
      </c>
      <c r="E3888" s="13" t="s">
        <v>94</v>
      </c>
      <c r="F3888" s="13" t="s">
        <v>6559</v>
      </c>
      <c r="G3888" s="15" t="str">
        <f>INDEX(Table12[[#This Row],[State]],MATCH(Orders!F3888,Table12[[#This Row],[Customer ID]],0))</f>
        <v>New York</v>
      </c>
      <c r="H3888" s="13" t="s">
        <v>7087</v>
      </c>
      <c r="I3888" s="15">
        <v>2</v>
      </c>
      <c r="J3888" s="13" t="s">
        <v>70</v>
      </c>
      <c r="K3888" s="16">
        <v>160.9</v>
      </c>
      <c r="L3888" s="24" t="str">
        <f>IF(Orders!$K3888&lt;=50,"Low",IF(Orders!$K3888&gt;=200000,"High","Medium"))</f>
        <v>Medium</v>
      </c>
    </row>
    <row r="3889" spans="1:12" x14ac:dyDescent="0.35">
      <c r="A3889" s="12">
        <v>24</v>
      </c>
      <c r="B3889" s="17" t="s">
        <v>7089</v>
      </c>
      <c r="C3889" s="18">
        <v>44028</v>
      </c>
      <c r="D3889" s="18">
        <v>44030</v>
      </c>
      <c r="E3889" s="17" t="s">
        <v>94</v>
      </c>
      <c r="F3889" s="17" t="s">
        <v>5542</v>
      </c>
      <c r="G3889" s="19" t="str">
        <f>INDEX(Table12[[#This Row],[State]],MATCH(Orders!F3889,Table12[[#This Row],[Customer ID]],0))</f>
        <v>Pennsylvania</v>
      </c>
      <c r="H3889" s="17" t="s">
        <v>2536</v>
      </c>
      <c r="I3889" s="19">
        <v>2</v>
      </c>
      <c r="J3889" s="17" t="s">
        <v>70</v>
      </c>
      <c r="K3889" s="10">
        <v>114372</v>
      </c>
      <c r="L3889" s="25" t="str">
        <f>IF(Orders!$K3889&lt;=50,"Low",IF(Orders!$K3889&gt;=200000,"High","Medium"))</f>
        <v>Medium</v>
      </c>
    </row>
    <row r="3890" spans="1:12" x14ac:dyDescent="0.35">
      <c r="A3890" s="11">
        <v>9830</v>
      </c>
      <c r="B3890" s="13" t="s">
        <v>7090</v>
      </c>
      <c r="C3890" s="14">
        <v>44028</v>
      </c>
      <c r="D3890" s="14">
        <v>44035</v>
      </c>
      <c r="E3890" s="13" t="s">
        <v>19</v>
      </c>
      <c r="F3890" s="13" t="s">
        <v>3536</v>
      </c>
      <c r="G3890" s="15" t="str">
        <f>INDEX(Table12[[#This Row],[State]],MATCH(Orders!F3890,Table12[[#This Row],[Customer ID]],0))</f>
        <v>North Carolina</v>
      </c>
      <c r="H3890" s="13" t="s">
        <v>4302</v>
      </c>
      <c r="I3890" s="15">
        <v>3</v>
      </c>
      <c r="J3890" s="13" t="s">
        <v>70</v>
      </c>
      <c r="K3890" s="16">
        <v>279352</v>
      </c>
      <c r="L3890" s="24" t="str">
        <f>IF(Orders!$K3890&lt;=50,"Low",IF(Orders!$K3890&gt;=200000,"High","Medium"))</f>
        <v>High</v>
      </c>
    </row>
    <row r="3891" spans="1:12" x14ac:dyDescent="0.35">
      <c r="A3891" s="12">
        <v>2572</v>
      </c>
      <c r="B3891" s="17" t="s">
        <v>7091</v>
      </c>
      <c r="C3891" s="18">
        <v>44028</v>
      </c>
      <c r="D3891" s="18">
        <v>44033</v>
      </c>
      <c r="E3891" s="17" t="s">
        <v>19</v>
      </c>
      <c r="F3891" s="17" t="s">
        <v>1367</v>
      </c>
      <c r="G3891" s="19" t="str">
        <f>INDEX(Table12[[#This Row],[State]],MATCH(Orders!F3891,Table12[[#This Row],[Customer ID]],0))</f>
        <v>Illinois</v>
      </c>
      <c r="H3891" s="17" t="s">
        <v>4029</v>
      </c>
      <c r="I3891" s="19">
        <v>2</v>
      </c>
      <c r="J3891" s="17" t="s">
        <v>36</v>
      </c>
      <c r="K3891" s="10">
        <v>103912</v>
      </c>
      <c r="L3891" s="25" t="str">
        <f>IF(Orders!$K3891&lt;=50,"Low",IF(Orders!$K3891&gt;=200000,"High","Medium"))</f>
        <v>Medium</v>
      </c>
    </row>
    <row r="3892" spans="1:12" x14ac:dyDescent="0.35">
      <c r="A3892" s="11">
        <v>5650</v>
      </c>
      <c r="B3892" s="13" t="s">
        <v>7092</v>
      </c>
      <c r="C3892" s="14">
        <v>44029</v>
      </c>
      <c r="D3892" s="14">
        <v>44031</v>
      </c>
      <c r="E3892" s="13" t="s">
        <v>94</v>
      </c>
      <c r="F3892" s="13" t="s">
        <v>95</v>
      </c>
      <c r="G3892" s="15" t="str">
        <f>INDEX(Table12[[#This Row],[State]],MATCH(Orders!F3892,Table12[[#This Row],[Customer ID]],0))</f>
        <v>California</v>
      </c>
      <c r="H3892" s="13" t="s">
        <v>5710</v>
      </c>
      <c r="I3892" s="15">
        <v>5</v>
      </c>
      <c r="J3892" s="13" t="s">
        <v>31</v>
      </c>
      <c r="K3892" s="16">
        <v>100.9</v>
      </c>
      <c r="L3892" s="24" t="str">
        <f>IF(Orders!$K3892&lt;=50,"Low",IF(Orders!$K3892&gt;=200000,"High","Medium"))</f>
        <v>Medium</v>
      </c>
    </row>
    <row r="3893" spans="1:12" x14ac:dyDescent="0.35">
      <c r="A3893" s="12">
        <v>4527</v>
      </c>
      <c r="B3893" s="17" t="s">
        <v>7093</v>
      </c>
      <c r="C3893" s="18">
        <v>44029</v>
      </c>
      <c r="D3893" s="18">
        <v>44035</v>
      </c>
      <c r="E3893" s="17" t="s">
        <v>19</v>
      </c>
      <c r="F3893" s="17" t="s">
        <v>227</v>
      </c>
      <c r="G3893" s="19" t="str">
        <f>INDEX(Table12[[#This Row],[State]],MATCH(Orders!F3893,Table12[[#This Row],[Customer ID]],0))</f>
        <v>New York</v>
      </c>
      <c r="H3893" s="17" t="s">
        <v>3689</v>
      </c>
      <c r="I3893" s="19">
        <v>5</v>
      </c>
      <c r="J3893" s="17" t="s">
        <v>31</v>
      </c>
      <c r="K3893" s="10">
        <v>119.9</v>
      </c>
      <c r="L3893" s="25" t="str">
        <f>IF(Orders!$K3893&lt;=50,"Low",IF(Orders!$K3893&gt;=200000,"High","Medium"))</f>
        <v>Medium</v>
      </c>
    </row>
    <row r="3894" spans="1:12" x14ac:dyDescent="0.35">
      <c r="A3894" s="11">
        <v>4526</v>
      </c>
      <c r="B3894" s="13" t="s">
        <v>7093</v>
      </c>
      <c r="C3894" s="14">
        <v>44029</v>
      </c>
      <c r="D3894" s="14">
        <v>44035</v>
      </c>
      <c r="E3894" s="13" t="s">
        <v>19</v>
      </c>
      <c r="F3894" s="13" t="s">
        <v>227</v>
      </c>
      <c r="G3894" s="15" t="str">
        <f>INDEX(Table12[[#This Row],[State]],MATCH(Orders!F3894,Table12[[#This Row],[Customer ID]],0))</f>
        <v>New York</v>
      </c>
      <c r="H3894" s="13" t="s">
        <v>5079</v>
      </c>
      <c r="I3894" s="15">
        <v>2</v>
      </c>
      <c r="J3894" s="13" t="s">
        <v>36</v>
      </c>
      <c r="K3894" s="16">
        <v>296.98</v>
      </c>
      <c r="L3894" s="24" t="str">
        <f>IF(Orders!$K3894&lt;=50,"Low",IF(Orders!$K3894&gt;=200000,"High","Medium"))</f>
        <v>Medium</v>
      </c>
    </row>
    <row r="3895" spans="1:12" x14ac:dyDescent="0.35">
      <c r="A3895" s="12">
        <v>4573</v>
      </c>
      <c r="B3895" s="17" t="s">
        <v>7094</v>
      </c>
      <c r="C3895" s="18">
        <v>44029</v>
      </c>
      <c r="D3895" s="18">
        <v>44033</v>
      </c>
      <c r="E3895" s="17" t="s">
        <v>19</v>
      </c>
      <c r="F3895" s="17" t="s">
        <v>2820</v>
      </c>
      <c r="G3895" s="19" t="str">
        <f>INDEX(Table12[[#This Row],[State]],MATCH(Orders!F3895,Table12[[#This Row],[Customer ID]],0))</f>
        <v>California</v>
      </c>
      <c r="H3895" s="17" t="s">
        <v>5393</v>
      </c>
      <c r="I3895" s="19">
        <v>2</v>
      </c>
      <c r="J3895" s="17" t="s">
        <v>70</v>
      </c>
      <c r="K3895" s="10">
        <v>525984</v>
      </c>
      <c r="L3895" s="25" t="str">
        <f>IF(Orders!$K3895&lt;=50,"Low",IF(Orders!$K3895&gt;=200000,"High","Medium"))</f>
        <v>High</v>
      </c>
    </row>
    <row r="3896" spans="1:12" x14ac:dyDescent="0.35">
      <c r="A3896" s="11">
        <v>5652</v>
      </c>
      <c r="B3896" s="13" t="s">
        <v>7092</v>
      </c>
      <c r="C3896" s="14">
        <v>44029</v>
      </c>
      <c r="D3896" s="14">
        <v>44031</v>
      </c>
      <c r="E3896" s="13" t="s">
        <v>94</v>
      </c>
      <c r="F3896" s="13" t="s">
        <v>95</v>
      </c>
      <c r="G3896" s="15" t="str">
        <f>INDEX(Table12[[#This Row],[State]],MATCH(Orders!F3896,Table12[[#This Row],[Customer ID]],0))</f>
        <v>California</v>
      </c>
      <c r="H3896" s="13" t="s">
        <v>4310</v>
      </c>
      <c r="I3896" s="15">
        <v>5</v>
      </c>
      <c r="J3896" s="13" t="s">
        <v>36</v>
      </c>
      <c r="K3896" s="16">
        <v>1222165</v>
      </c>
      <c r="L3896" s="24" t="str">
        <f>IF(Orders!$K3896&lt;=50,"Low",IF(Orders!$K3896&gt;=200000,"High","Medium"))</f>
        <v>High</v>
      </c>
    </row>
    <row r="3897" spans="1:12" x14ac:dyDescent="0.35">
      <c r="A3897" s="12">
        <v>2440</v>
      </c>
      <c r="B3897" s="17" t="s">
        <v>7095</v>
      </c>
      <c r="C3897" s="18">
        <v>44029</v>
      </c>
      <c r="D3897" s="18">
        <v>44034</v>
      </c>
      <c r="E3897" s="17" t="s">
        <v>19</v>
      </c>
      <c r="F3897" s="17" t="s">
        <v>4359</v>
      </c>
      <c r="G3897" s="19" t="str">
        <f>INDEX(Table12[[#This Row],[State]],MATCH(Orders!F3897,Table12[[#This Row],[Customer ID]],0))</f>
        <v>Florida</v>
      </c>
      <c r="H3897" s="17" t="s">
        <v>1430</v>
      </c>
      <c r="I3897" s="19">
        <v>2</v>
      </c>
      <c r="J3897" s="17" t="s">
        <v>70</v>
      </c>
      <c r="K3897" s="10">
        <v>92904</v>
      </c>
      <c r="L3897" s="25" t="str">
        <f>IF(Orders!$K3897&lt;=50,"Low",IF(Orders!$K3897&gt;=200000,"High","Medium"))</f>
        <v>Medium</v>
      </c>
    </row>
    <row r="3898" spans="1:12" x14ac:dyDescent="0.35">
      <c r="A3898" s="11">
        <v>5649</v>
      </c>
      <c r="B3898" s="13" t="s">
        <v>7092</v>
      </c>
      <c r="C3898" s="14">
        <v>44029</v>
      </c>
      <c r="D3898" s="14">
        <v>44031</v>
      </c>
      <c r="E3898" s="13" t="s">
        <v>94</v>
      </c>
      <c r="F3898" s="13" t="s">
        <v>95</v>
      </c>
      <c r="G3898" s="15" t="str">
        <f>INDEX(Table12[[#This Row],[State]],MATCH(Orders!F3898,Table12[[#This Row],[Customer ID]],0))</f>
        <v>California</v>
      </c>
      <c r="H3898" s="13" t="s">
        <v>5471</v>
      </c>
      <c r="I3898" s="15">
        <v>5</v>
      </c>
      <c r="J3898" s="13" t="s">
        <v>70</v>
      </c>
      <c r="K3898" s="16">
        <v>106.4</v>
      </c>
      <c r="L3898" s="24" t="str">
        <f>IF(Orders!$K3898&lt;=50,"Low",IF(Orders!$K3898&gt;=200000,"High","Medium"))</f>
        <v>Medium</v>
      </c>
    </row>
    <row r="3899" spans="1:12" x14ac:dyDescent="0.35">
      <c r="A3899" s="12">
        <v>4528</v>
      </c>
      <c r="B3899" s="17" t="s">
        <v>7093</v>
      </c>
      <c r="C3899" s="18">
        <v>44029</v>
      </c>
      <c r="D3899" s="18">
        <v>44035</v>
      </c>
      <c r="E3899" s="17" t="s">
        <v>19</v>
      </c>
      <c r="F3899" s="17" t="s">
        <v>227</v>
      </c>
      <c r="G3899" s="19" t="str">
        <f>INDEX(Table12[[#This Row],[State]],MATCH(Orders!F3899,Table12[[#This Row],[Customer ID]],0))</f>
        <v>New York</v>
      </c>
      <c r="H3899" s="17" t="s">
        <v>1254</v>
      </c>
      <c r="I3899" s="19">
        <v>4</v>
      </c>
      <c r="J3899" s="17" t="s">
        <v>70</v>
      </c>
      <c r="K3899" s="10">
        <v>128.08000000000001</v>
      </c>
      <c r="L3899" s="25" t="str">
        <f>IF(Orders!$K3899&lt;=50,"Low",IF(Orders!$K3899&gt;=200000,"High","Medium"))</f>
        <v>Medium</v>
      </c>
    </row>
    <row r="3900" spans="1:12" x14ac:dyDescent="0.35">
      <c r="A3900" s="11">
        <v>5651</v>
      </c>
      <c r="B3900" s="13" t="s">
        <v>7092</v>
      </c>
      <c r="C3900" s="14">
        <v>44029</v>
      </c>
      <c r="D3900" s="14">
        <v>44031</v>
      </c>
      <c r="E3900" s="13" t="s">
        <v>94</v>
      </c>
      <c r="F3900" s="13" t="s">
        <v>95</v>
      </c>
      <c r="G3900" s="15" t="str">
        <f>INDEX(Table12[[#This Row],[State]],MATCH(Orders!F3900,Table12[[#This Row],[Customer ID]],0))</f>
        <v>California</v>
      </c>
      <c r="H3900" s="13" t="s">
        <v>1846</v>
      </c>
      <c r="I3900" s="15">
        <v>2</v>
      </c>
      <c r="J3900" s="13" t="s">
        <v>36</v>
      </c>
      <c r="K3900" s="16">
        <v>121.56</v>
      </c>
      <c r="L3900" s="24" t="str">
        <f>IF(Orders!$K3900&lt;=50,"Low",IF(Orders!$K3900&gt;=200000,"High","Medium"))</f>
        <v>Medium</v>
      </c>
    </row>
    <row r="3901" spans="1:12" x14ac:dyDescent="0.35">
      <c r="A3901" s="12">
        <v>3916</v>
      </c>
      <c r="B3901" s="17" t="s">
        <v>7096</v>
      </c>
      <c r="C3901" s="18">
        <v>44030</v>
      </c>
      <c r="D3901" s="18">
        <v>44035</v>
      </c>
      <c r="E3901" s="17" t="s">
        <v>19</v>
      </c>
      <c r="F3901" s="17" t="s">
        <v>4386</v>
      </c>
      <c r="G3901" s="19" t="str">
        <f>INDEX(Table12[[#This Row],[State]],MATCH(Orders!F3901,Table12[[#This Row],[Customer ID]],0))</f>
        <v>Arizona</v>
      </c>
      <c r="H3901" s="17" t="s">
        <v>4302</v>
      </c>
      <c r="I3901" s="19">
        <v>2</v>
      </c>
      <c r="J3901" s="17" t="s">
        <v>70</v>
      </c>
      <c r="K3901" s="10">
        <v>174568</v>
      </c>
      <c r="L3901" s="25" t="str">
        <f>IF(Orders!$K3901&lt;=50,"Low",IF(Orders!$K3901&gt;=200000,"High","Medium"))</f>
        <v>Medium</v>
      </c>
    </row>
    <row r="3902" spans="1:12" x14ac:dyDescent="0.35">
      <c r="A3902" s="11">
        <v>7044</v>
      </c>
      <c r="B3902" s="13" t="s">
        <v>7097</v>
      </c>
      <c r="C3902" s="14">
        <v>44030</v>
      </c>
      <c r="D3902" s="14">
        <v>44035</v>
      </c>
      <c r="E3902" s="13" t="s">
        <v>19</v>
      </c>
      <c r="F3902" s="13" t="s">
        <v>2568</v>
      </c>
      <c r="G3902" s="15" t="str">
        <f>INDEX(Table12[[#This Row],[State]],MATCH(Orders!F3902,Table12[[#This Row],[Customer ID]],0))</f>
        <v>Pennsylvania</v>
      </c>
      <c r="H3902" s="13" t="s">
        <v>896</v>
      </c>
      <c r="I3902" s="15">
        <v>4</v>
      </c>
      <c r="J3902" s="13" t="s">
        <v>70</v>
      </c>
      <c r="K3902" s="16">
        <v>214744</v>
      </c>
      <c r="L3902" s="24" t="str">
        <f>IF(Orders!$K3902&lt;=50,"Low",IF(Orders!$K3902&gt;=200000,"High","Medium"))</f>
        <v>High</v>
      </c>
    </row>
    <row r="3903" spans="1:12" x14ac:dyDescent="0.35">
      <c r="A3903" s="12">
        <v>3919</v>
      </c>
      <c r="B3903" s="17" t="s">
        <v>7096</v>
      </c>
      <c r="C3903" s="18">
        <v>44030</v>
      </c>
      <c r="D3903" s="18">
        <v>44035</v>
      </c>
      <c r="E3903" s="17" t="s">
        <v>19</v>
      </c>
      <c r="F3903" s="17" t="s">
        <v>4386</v>
      </c>
      <c r="G3903" s="19" t="str">
        <f>INDEX(Table12[[#This Row],[State]],MATCH(Orders!F3903,Table12[[#This Row],[Customer ID]],0))</f>
        <v>Arizona</v>
      </c>
      <c r="H3903" s="17" t="s">
        <v>4347</v>
      </c>
      <c r="I3903" s="19">
        <v>3</v>
      </c>
      <c r="J3903" s="17" t="s">
        <v>31</v>
      </c>
      <c r="K3903" s="10">
        <v>350976</v>
      </c>
      <c r="L3903" s="25" t="str">
        <f>IF(Orders!$K3903&lt;=50,"Low",IF(Orders!$K3903&gt;=200000,"High","Medium"))</f>
        <v>High</v>
      </c>
    </row>
    <row r="3904" spans="1:12" x14ac:dyDescent="0.35">
      <c r="A3904" s="11">
        <v>7043</v>
      </c>
      <c r="B3904" s="13" t="s">
        <v>7097</v>
      </c>
      <c r="C3904" s="14">
        <v>44030</v>
      </c>
      <c r="D3904" s="14">
        <v>44035</v>
      </c>
      <c r="E3904" s="13" t="s">
        <v>19</v>
      </c>
      <c r="F3904" s="13" t="s">
        <v>2568</v>
      </c>
      <c r="G3904" s="15" t="str">
        <f>INDEX(Table12[[#This Row],[State]],MATCH(Orders!F3904,Table12[[#This Row],[Customer ID]],0))</f>
        <v>Pennsylvania</v>
      </c>
      <c r="H3904" s="13" t="s">
        <v>4017</v>
      </c>
      <c r="I3904" s="15">
        <v>5</v>
      </c>
      <c r="J3904" s="13" t="s">
        <v>70</v>
      </c>
      <c r="K3904" s="16">
        <v>641.97</v>
      </c>
      <c r="L3904" s="24" t="str">
        <f>IF(Orders!$K3904&lt;=50,"Low",IF(Orders!$K3904&gt;=200000,"High","Medium"))</f>
        <v>Medium</v>
      </c>
    </row>
    <row r="3905" spans="1:12" x14ac:dyDescent="0.35">
      <c r="A3905" s="12">
        <v>3915</v>
      </c>
      <c r="B3905" s="17" t="s">
        <v>7096</v>
      </c>
      <c r="C3905" s="18">
        <v>44030</v>
      </c>
      <c r="D3905" s="18">
        <v>44035</v>
      </c>
      <c r="E3905" s="17" t="s">
        <v>19</v>
      </c>
      <c r="F3905" s="17" t="s">
        <v>4386</v>
      </c>
      <c r="G3905" s="19" t="str">
        <f>INDEX(Table12[[#This Row],[State]],MATCH(Orders!F3905,Table12[[#This Row],[Customer ID]],0))</f>
        <v>Arizona</v>
      </c>
      <c r="H3905" s="17" t="s">
        <v>3418</v>
      </c>
      <c r="I3905" s="19">
        <v>5</v>
      </c>
      <c r="J3905" s="17" t="s">
        <v>70</v>
      </c>
      <c r="K3905" s="10">
        <v>830.6</v>
      </c>
      <c r="L3905" s="25" t="str">
        <f>IF(Orders!$K3905&lt;=50,"Low",IF(Orders!$K3905&gt;=200000,"High","Medium"))</f>
        <v>Medium</v>
      </c>
    </row>
    <row r="3906" spans="1:12" x14ac:dyDescent="0.35">
      <c r="A3906" s="11">
        <v>3918</v>
      </c>
      <c r="B3906" s="13" t="s">
        <v>7096</v>
      </c>
      <c r="C3906" s="14">
        <v>44030</v>
      </c>
      <c r="D3906" s="14">
        <v>44035</v>
      </c>
      <c r="E3906" s="13" t="s">
        <v>19</v>
      </c>
      <c r="F3906" s="13" t="s">
        <v>4386</v>
      </c>
      <c r="G3906" s="15" t="str">
        <f>INDEX(Table12[[#This Row],[State]],MATCH(Orders!F3906,Table12[[#This Row],[Customer ID]],0))</f>
        <v>Arizona</v>
      </c>
      <c r="H3906" s="13" t="s">
        <v>3815</v>
      </c>
      <c r="I3906" s="15">
        <v>4</v>
      </c>
      <c r="J3906" s="13" t="s">
        <v>31</v>
      </c>
      <c r="K3906" s="16">
        <v>116656</v>
      </c>
      <c r="L3906" s="24" t="str">
        <f>IF(Orders!$K3906&lt;=50,"Low",IF(Orders!$K3906&gt;=200000,"High","Medium"))</f>
        <v>Medium</v>
      </c>
    </row>
    <row r="3907" spans="1:12" x14ac:dyDescent="0.35">
      <c r="A3907" s="12">
        <v>7045</v>
      </c>
      <c r="B3907" s="17" t="s">
        <v>7097</v>
      </c>
      <c r="C3907" s="18">
        <v>44030</v>
      </c>
      <c r="D3907" s="18">
        <v>44035</v>
      </c>
      <c r="E3907" s="17" t="s">
        <v>19</v>
      </c>
      <c r="F3907" s="17" t="s">
        <v>2568</v>
      </c>
      <c r="G3907" s="19" t="str">
        <f>INDEX(Table12[[#This Row],[State]],MATCH(Orders!F3907,Table12[[#This Row],[Customer ID]],0))</f>
        <v>Pennsylvania</v>
      </c>
      <c r="H3907" s="17" t="s">
        <v>7098</v>
      </c>
      <c r="I3907" s="19">
        <v>2</v>
      </c>
      <c r="J3907" s="17" t="s">
        <v>70</v>
      </c>
      <c r="K3907" s="10">
        <v>113184</v>
      </c>
      <c r="L3907" s="25" t="str">
        <f>IF(Orders!$K3907&lt;=50,"Low",IF(Orders!$K3907&gt;=200000,"High","Medium"))</f>
        <v>Medium</v>
      </c>
    </row>
    <row r="3908" spans="1:12" x14ac:dyDescent="0.35">
      <c r="A3908" s="11">
        <v>3917</v>
      </c>
      <c r="B3908" s="13" t="s">
        <v>7096</v>
      </c>
      <c r="C3908" s="14">
        <v>44030</v>
      </c>
      <c r="D3908" s="14">
        <v>44035</v>
      </c>
      <c r="E3908" s="13" t="s">
        <v>19</v>
      </c>
      <c r="F3908" s="13" t="s">
        <v>4386</v>
      </c>
      <c r="G3908" s="15" t="str">
        <f>INDEX(Table12[[#This Row],[State]],MATCH(Orders!F3908,Table12[[#This Row],[Customer ID]],0))</f>
        <v>Arizona</v>
      </c>
      <c r="H3908" s="13" t="s">
        <v>2429</v>
      </c>
      <c r="I3908" s="15">
        <v>2</v>
      </c>
      <c r="J3908" s="13" t="s">
        <v>31</v>
      </c>
      <c r="K3908" s="16">
        <v>117096</v>
      </c>
      <c r="L3908" s="24" t="str">
        <f>IF(Orders!$K3908&lt;=50,"Low",IF(Orders!$K3908&gt;=200000,"High","Medium"))</f>
        <v>Medium</v>
      </c>
    </row>
    <row r="3909" spans="1:12" x14ac:dyDescent="0.35">
      <c r="A3909" s="12">
        <v>9320</v>
      </c>
      <c r="B3909" s="17" t="s">
        <v>7100</v>
      </c>
      <c r="C3909" s="18">
        <v>44032</v>
      </c>
      <c r="D3909" s="18">
        <v>44037</v>
      </c>
      <c r="E3909" s="17" t="s">
        <v>19</v>
      </c>
      <c r="F3909" s="17" t="s">
        <v>2657</v>
      </c>
      <c r="G3909" s="19" t="str">
        <f>INDEX(Table12[[#This Row],[State]],MATCH(Orders!F3909,Table12[[#This Row],[Customer ID]],0))</f>
        <v>New York</v>
      </c>
      <c r="H3909" s="17" t="s">
        <v>7101</v>
      </c>
      <c r="I3909" s="19">
        <v>2</v>
      </c>
      <c r="J3909" s="17" t="s">
        <v>31</v>
      </c>
      <c r="K3909" s="10">
        <v>194764</v>
      </c>
      <c r="L3909" s="25" t="str">
        <f>IF(Orders!$K3909&lt;=50,"Low",IF(Orders!$K3909&gt;=200000,"High","Medium"))</f>
        <v>Medium</v>
      </c>
    </row>
    <row r="3910" spans="1:12" x14ac:dyDescent="0.35">
      <c r="A3910" s="11">
        <v>2317</v>
      </c>
      <c r="B3910" s="13" t="s">
        <v>7103</v>
      </c>
      <c r="C3910" s="14">
        <v>44032</v>
      </c>
      <c r="D3910" s="14">
        <v>44037</v>
      </c>
      <c r="E3910" s="13" t="s">
        <v>19</v>
      </c>
      <c r="F3910" s="13" t="s">
        <v>3692</v>
      </c>
      <c r="G3910" s="15" t="str">
        <f>INDEX(Table12[[#This Row],[State]],MATCH(Orders!F3910,Table12[[#This Row],[Customer ID]],0))</f>
        <v>South Dakota</v>
      </c>
      <c r="H3910" s="13" t="s">
        <v>2327</v>
      </c>
      <c r="I3910" s="15">
        <v>3</v>
      </c>
      <c r="J3910" s="13" t="s">
        <v>70</v>
      </c>
      <c r="K3910" s="16">
        <v>218.94</v>
      </c>
      <c r="L3910" s="24" t="str">
        <f>IF(Orders!$K3910&lt;=50,"Low",IF(Orders!$K3910&gt;=200000,"High","Medium"))</f>
        <v>Medium</v>
      </c>
    </row>
    <row r="3911" spans="1:12" x14ac:dyDescent="0.35">
      <c r="A3911" s="12">
        <v>9321</v>
      </c>
      <c r="B3911" s="17" t="s">
        <v>7100</v>
      </c>
      <c r="C3911" s="18">
        <v>44032</v>
      </c>
      <c r="D3911" s="18">
        <v>44037</v>
      </c>
      <c r="E3911" s="17" t="s">
        <v>19</v>
      </c>
      <c r="F3911" s="17" t="s">
        <v>2657</v>
      </c>
      <c r="G3911" s="19" t="str">
        <f>INDEX(Table12[[#This Row],[State]],MATCH(Orders!F3911,Table12[[#This Row],[Customer ID]],0))</f>
        <v>New York</v>
      </c>
      <c r="H3911" s="17" t="s">
        <v>348</v>
      </c>
      <c r="I3911" s="19">
        <v>4</v>
      </c>
      <c r="J3911" s="17" t="s">
        <v>36</v>
      </c>
      <c r="K3911" s="10">
        <v>232.92</v>
      </c>
      <c r="L3911" s="25" t="str">
        <f>IF(Orders!$K3911&lt;=50,"Low",IF(Orders!$K3911&gt;=200000,"High","Medium"))</f>
        <v>Medium</v>
      </c>
    </row>
    <row r="3912" spans="1:12" x14ac:dyDescent="0.35">
      <c r="A3912" s="11">
        <v>2319</v>
      </c>
      <c r="B3912" s="13" t="s">
        <v>7103</v>
      </c>
      <c r="C3912" s="14">
        <v>44032</v>
      </c>
      <c r="D3912" s="14">
        <v>44037</v>
      </c>
      <c r="E3912" s="13" t="s">
        <v>19</v>
      </c>
      <c r="F3912" s="13" t="s">
        <v>3692</v>
      </c>
      <c r="G3912" s="15" t="str">
        <f>INDEX(Table12[[#This Row],[State]],MATCH(Orders!F3912,Table12[[#This Row],[Customer ID]],0))</f>
        <v>South Dakota</v>
      </c>
      <c r="H3912" s="13" t="s">
        <v>2565</v>
      </c>
      <c r="I3912" s="15">
        <v>3</v>
      </c>
      <c r="J3912" s="13" t="s">
        <v>36</v>
      </c>
      <c r="K3912" s="16">
        <v>400.97</v>
      </c>
      <c r="L3912" s="24" t="str">
        <f>IF(Orders!$K3912&lt;=50,"Low",IF(Orders!$K3912&gt;=200000,"High","Medium"))</f>
        <v>Medium</v>
      </c>
    </row>
    <row r="3913" spans="1:12" x14ac:dyDescent="0.35">
      <c r="A3913" s="12">
        <v>2315</v>
      </c>
      <c r="B3913" s="17" t="s">
        <v>7103</v>
      </c>
      <c r="C3913" s="18">
        <v>44032</v>
      </c>
      <c r="D3913" s="18">
        <v>44037</v>
      </c>
      <c r="E3913" s="17" t="s">
        <v>19</v>
      </c>
      <c r="F3913" s="17" t="s">
        <v>3692</v>
      </c>
      <c r="G3913" s="19" t="str">
        <f>INDEX(Table12[[#This Row],[State]],MATCH(Orders!F3913,Table12[[#This Row],[Customer ID]],0))</f>
        <v>South Dakota</v>
      </c>
      <c r="H3913" s="17" t="s">
        <v>2578</v>
      </c>
      <c r="I3913" s="19">
        <v>2</v>
      </c>
      <c r="J3913" s="17" t="s">
        <v>31</v>
      </c>
      <c r="K3913" s="10">
        <v>435.32</v>
      </c>
      <c r="L3913" s="25" t="str">
        <f>IF(Orders!$K3913&lt;=50,"Low",IF(Orders!$K3913&gt;=200000,"High","Medium"))</f>
        <v>Medium</v>
      </c>
    </row>
    <row r="3914" spans="1:12" x14ac:dyDescent="0.35">
      <c r="A3914" s="11">
        <v>3155</v>
      </c>
      <c r="B3914" s="13" t="s">
        <v>7106</v>
      </c>
      <c r="C3914" s="14">
        <v>44032</v>
      </c>
      <c r="D3914" s="14">
        <v>44036</v>
      </c>
      <c r="E3914" s="13" t="s">
        <v>19</v>
      </c>
      <c r="F3914" s="13" t="s">
        <v>429</v>
      </c>
      <c r="G3914" s="15" t="str">
        <f>INDEX(Table12[[#This Row],[State]],MATCH(Orders!F3914,Table12[[#This Row],[Customer ID]],0))</f>
        <v>Minnesota</v>
      </c>
      <c r="H3914" s="13" t="s">
        <v>1346</v>
      </c>
      <c r="I3914" s="15">
        <v>2</v>
      </c>
      <c r="J3914" s="13" t="s">
        <v>36</v>
      </c>
      <c r="K3914" s="16">
        <v>746.98</v>
      </c>
      <c r="L3914" s="24" t="str">
        <f>IF(Orders!$K3914&lt;=50,"Low",IF(Orders!$K3914&gt;=200000,"High","Medium"))</f>
        <v>Medium</v>
      </c>
    </row>
    <row r="3915" spans="1:12" x14ac:dyDescent="0.35">
      <c r="A3915" s="12">
        <v>580</v>
      </c>
      <c r="B3915" s="17" t="s">
        <v>7107</v>
      </c>
      <c r="C3915" s="18">
        <v>44032</v>
      </c>
      <c r="D3915" s="18">
        <v>44038</v>
      </c>
      <c r="E3915" s="17" t="s">
        <v>19</v>
      </c>
      <c r="F3915" s="17" t="s">
        <v>1270</v>
      </c>
      <c r="G3915" s="19" t="str">
        <f>INDEX(Table12[[#This Row],[State]],MATCH(Orders!F3915,Table12[[#This Row],[Customer ID]],0))</f>
        <v>Illinois</v>
      </c>
      <c r="H3915" s="17" t="s">
        <v>282</v>
      </c>
      <c r="I3915" s="19">
        <v>1</v>
      </c>
      <c r="J3915" s="17" t="s">
        <v>31</v>
      </c>
      <c r="K3915" s="10">
        <v>106792</v>
      </c>
      <c r="L3915" s="25" t="str">
        <f>IF(Orders!$K3915&lt;=50,"Low",IF(Orders!$K3915&gt;=200000,"High","Medium"))</f>
        <v>Medium</v>
      </c>
    </row>
    <row r="3916" spans="1:12" x14ac:dyDescent="0.35">
      <c r="A3916" s="11">
        <v>9319</v>
      </c>
      <c r="B3916" s="13" t="s">
        <v>7100</v>
      </c>
      <c r="C3916" s="14">
        <v>44032</v>
      </c>
      <c r="D3916" s="14">
        <v>44037</v>
      </c>
      <c r="E3916" s="13" t="s">
        <v>19</v>
      </c>
      <c r="F3916" s="13" t="s">
        <v>2657</v>
      </c>
      <c r="G3916" s="15" t="str">
        <f>INDEX(Table12[[#This Row],[State]],MATCH(Orders!F3916,Table12[[#This Row],[Customer ID]],0))</f>
        <v>New York</v>
      </c>
      <c r="H3916" s="13" t="s">
        <v>5404</v>
      </c>
      <c r="I3916" s="15">
        <v>2</v>
      </c>
      <c r="J3916" s="13" t="s">
        <v>36</v>
      </c>
      <c r="K3916" s="16">
        <v>105.36</v>
      </c>
      <c r="L3916" s="24" t="str">
        <f>IF(Orders!$K3916&lt;=50,"Low",IF(Orders!$K3916&gt;=200000,"High","Medium"))</f>
        <v>Medium</v>
      </c>
    </row>
    <row r="3917" spans="1:12" x14ac:dyDescent="0.35">
      <c r="A3917" s="12">
        <v>2314</v>
      </c>
      <c r="B3917" s="17" t="s">
        <v>7103</v>
      </c>
      <c r="C3917" s="18">
        <v>44032</v>
      </c>
      <c r="D3917" s="18">
        <v>44037</v>
      </c>
      <c r="E3917" s="17" t="s">
        <v>19</v>
      </c>
      <c r="F3917" s="17" t="s">
        <v>3692</v>
      </c>
      <c r="G3917" s="19" t="str">
        <f>INDEX(Table12[[#This Row],[State]],MATCH(Orders!F3917,Table12[[#This Row],[Customer ID]],0))</f>
        <v>South Dakota</v>
      </c>
      <c r="H3917" s="17" t="s">
        <v>2563</v>
      </c>
      <c r="I3917" s="19">
        <v>2</v>
      </c>
      <c r="J3917" s="17" t="s">
        <v>70</v>
      </c>
      <c r="K3917" s="10">
        <v>151.62</v>
      </c>
      <c r="L3917" s="25" t="str">
        <f>IF(Orders!$K3917&lt;=50,"Low",IF(Orders!$K3917&gt;=200000,"High","Medium"))</f>
        <v>Medium</v>
      </c>
    </row>
    <row r="3918" spans="1:12" x14ac:dyDescent="0.35">
      <c r="A3918" s="11">
        <v>2316</v>
      </c>
      <c r="B3918" s="13" t="s">
        <v>7103</v>
      </c>
      <c r="C3918" s="14">
        <v>44032</v>
      </c>
      <c r="D3918" s="14">
        <v>44037</v>
      </c>
      <c r="E3918" s="13" t="s">
        <v>19</v>
      </c>
      <c r="F3918" s="13" t="s">
        <v>3692</v>
      </c>
      <c r="G3918" s="15" t="str">
        <f>INDEX(Table12[[#This Row],[State]],MATCH(Orders!F3918,Table12[[#This Row],[Customer ID]],0))</f>
        <v>South Dakota</v>
      </c>
      <c r="H3918" s="13" t="s">
        <v>3172</v>
      </c>
      <c r="I3918" s="15">
        <v>5</v>
      </c>
      <c r="J3918" s="13" t="s">
        <v>31</v>
      </c>
      <c r="K3918" s="16">
        <v>155</v>
      </c>
      <c r="L3918" s="24" t="str">
        <f>IF(Orders!$K3918&lt;=50,"Low",IF(Orders!$K3918&gt;=200000,"High","Medium"))</f>
        <v>Medium</v>
      </c>
    </row>
    <row r="3919" spans="1:12" x14ac:dyDescent="0.35">
      <c r="A3919" s="12">
        <v>2318</v>
      </c>
      <c r="B3919" s="17" t="s">
        <v>7103</v>
      </c>
      <c r="C3919" s="18">
        <v>44032</v>
      </c>
      <c r="D3919" s="18">
        <v>44037</v>
      </c>
      <c r="E3919" s="17" t="s">
        <v>19</v>
      </c>
      <c r="F3919" s="17" t="s">
        <v>3692</v>
      </c>
      <c r="G3919" s="19" t="str">
        <f>INDEX(Table12[[#This Row],[State]],MATCH(Orders!F3919,Table12[[#This Row],[Customer ID]],0))</f>
        <v>South Dakota</v>
      </c>
      <c r="H3919" s="17" t="s">
        <v>4966</v>
      </c>
      <c r="I3919" s="19">
        <v>7</v>
      </c>
      <c r="J3919" s="17" t="s">
        <v>31</v>
      </c>
      <c r="K3919" s="10">
        <v>144.83000000000001</v>
      </c>
      <c r="L3919" s="25" t="str">
        <f>IF(Orders!$K3919&lt;=50,"Low",IF(Orders!$K3919&gt;=200000,"High","Medium"))</f>
        <v>Medium</v>
      </c>
    </row>
    <row r="3920" spans="1:12" x14ac:dyDescent="0.35">
      <c r="A3920" s="11">
        <v>579</v>
      </c>
      <c r="B3920" s="13" t="s">
        <v>7107</v>
      </c>
      <c r="C3920" s="14">
        <v>44032</v>
      </c>
      <c r="D3920" s="14">
        <v>44038</v>
      </c>
      <c r="E3920" s="13" t="s">
        <v>19</v>
      </c>
      <c r="F3920" s="13" t="s">
        <v>1270</v>
      </c>
      <c r="G3920" s="15" t="str">
        <f>INDEX(Table12[[#This Row],[State]],MATCH(Orders!F3920,Table12[[#This Row],[Customer ID]],0))</f>
        <v>Illinois</v>
      </c>
      <c r="H3920" s="13" t="s">
        <v>6949</v>
      </c>
      <c r="I3920" s="15">
        <v>2</v>
      </c>
      <c r="J3920" s="13" t="s">
        <v>36</v>
      </c>
      <c r="K3920" s="16">
        <v>146712</v>
      </c>
      <c r="L3920" s="24" t="str">
        <f>IF(Orders!$K3920&lt;=50,"Low",IF(Orders!$K3920&gt;=200000,"High","Medium"))</f>
        <v>Medium</v>
      </c>
    </row>
    <row r="3921" spans="1:12" x14ac:dyDescent="0.35">
      <c r="A3921" s="12">
        <v>4273</v>
      </c>
      <c r="B3921" s="17" t="s">
        <v>7108</v>
      </c>
      <c r="C3921" s="18">
        <v>44033</v>
      </c>
      <c r="D3921" s="18">
        <v>44033</v>
      </c>
      <c r="E3921" s="17" t="s">
        <v>208</v>
      </c>
      <c r="F3921" s="17" t="s">
        <v>1380</v>
      </c>
      <c r="G3921" s="19" t="str">
        <f>INDEX(Table12[[#This Row],[State]],MATCH(Orders!F3921,Table12[[#This Row],[Customer ID]],0))</f>
        <v>Utah</v>
      </c>
      <c r="H3921" s="17" t="s">
        <v>4210</v>
      </c>
      <c r="I3921" s="19">
        <v>9</v>
      </c>
      <c r="J3921" s="17" t="s">
        <v>31</v>
      </c>
      <c r="K3921" s="10">
        <v>114928</v>
      </c>
      <c r="L3921" s="25" t="str">
        <f>IF(Orders!$K3921&lt;=50,"Low",IF(Orders!$K3921&gt;=200000,"High","Medium"))</f>
        <v>Medium</v>
      </c>
    </row>
    <row r="3922" spans="1:12" x14ac:dyDescent="0.35">
      <c r="A3922" s="11">
        <v>6584</v>
      </c>
      <c r="B3922" s="13" t="s">
        <v>7109</v>
      </c>
      <c r="C3922" s="14">
        <v>44033</v>
      </c>
      <c r="D3922" s="14">
        <v>44039</v>
      </c>
      <c r="E3922" s="13" t="s">
        <v>19</v>
      </c>
      <c r="F3922" s="13" t="s">
        <v>4144</v>
      </c>
      <c r="G3922" s="15" t="str">
        <f>INDEX(Table12[[#This Row],[State]],MATCH(Orders!F3922,Table12[[#This Row],[Customer ID]],0))</f>
        <v>Virginia</v>
      </c>
      <c r="H3922" s="13" t="s">
        <v>796</v>
      </c>
      <c r="I3922" s="15">
        <v>6</v>
      </c>
      <c r="J3922" s="13" t="s">
        <v>36</v>
      </c>
      <c r="K3922" s="16">
        <v>117.94</v>
      </c>
      <c r="L3922" s="24" t="str">
        <f>IF(Orders!$K3922&lt;=50,"Low",IF(Orders!$K3922&gt;=200000,"High","Medium"))</f>
        <v>Medium</v>
      </c>
    </row>
    <row r="3923" spans="1:12" x14ac:dyDescent="0.35">
      <c r="A3923" s="12">
        <v>8328</v>
      </c>
      <c r="B3923" s="17" t="s">
        <v>7110</v>
      </c>
      <c r="C3923" s="18">
        <v>44033</v>
      </c>
      <c r="D3923" s="18">
        <v>44036</v>
      </c>
      <c r="E3923" s="17" t="s">
        <v>94</v>
      </c>
      <c r="F3923" s="17" t="s">
        <v>4244</v>
      </c>
      <c r="G3923" s="19" t="str">
        <f>INDEX(Table12[[#This Row],[State]],MATCH(Orders!F3923,Table12[[#This Row],[Customer ID]],0))</f>
        <v>Illinois</v>
      </c>
      <c r="H3923" s="17" t="s">
        <v>1427</v>
      </c>
      <c r="I3923" s="19">
        <v>7</v>
      </c>
      <c r="J3923" s="17" t="s">
        <v>70</v>
      </c>
      <c r="K3923" s="10">
        <v>122192</v>
      </c>
      <c r="L3923" s="25" t="str">
        <f>IF(Orders!$K3923&lt;=50,"Low",IF(Orders!$K3923&gt;=200000,"High","Medium"))</f>
        <v>Medium</v>
      </c>
    </row>
    <row r="3924" spans="1:12" x14ac:dyDescent="0.35">
      <c r="A3924" s="11">
        <v>7845</v>
      </c>
      <c r="B3924" s="13" t="s">
        <v>7111</v>
      </c>
      <c r="C3924" s="14">
        <v>44033</v>
      </c>
      <c r="D3924" s="14">
        <v>44037</v>
      </c>
      <c r="E3924" s="13" t="s">
        <v>19</v>
      </c>
      <c r="F3924" s="13" t="s">
        <v>1946</v>
      </c>
      <c r="G3924" s="15" t="str">
        <f>INDEX(Table12[[#This Row],[State]],MATCH(Orders!F3924,Table12[[#This Row],[Customer ID]],0))</f>
        <v>Texas</v>
      </c>
      <c r="H3924" s="13" t="s">
        <v>1915</v>
      </c>
      <c r="I3924" s="15">
        <v>4</v>
      </c>
      <c r="J3924" s="13" t="s">
        <v>36</v>
      </c>
      <c r="K3924" s="16">
        <v>148404</v>
      </c>
      <c r="L3924" s="24" t="str">
        <f>IF(Orders!$K3924&lt;=50,"Low",IF(Orders!$K3924&gt;=200000,"High","Medium"))</f>
        <v>Medium</v>
      </c>
    </row>
    <row r="3925" spans="1:12" x14ac:dyDescent="0.35">
      <c r="A3925" s="12">
        <v>5015</v>
      </c>
      <c r="B3925" s="17" t="s">
        <v>7112</v>
      </c>
      <c r="C3925" s="18">
        <v>44033</v>
      </c>
      <c r="D3925" s="18">
        <v>44038</v>
      </c>
      <c r="E3925" s="17" t="s">
        <v>19</v>
      </c>
      <c r="F3925" s="17" t="s">
        <v>1455</v>
      </c>
      <c r="G3925" s="19" t="str">
        <f>INDEX(Table12[[#This Row],[State]],MATCH(Orders!F3925,Table12[[#This Row],[Customer ID]],0))</f>
        <v>Ohio</v>
      </c>
      <c r="H3925" s="17" t="s">
        <v>7113</v>
      </c>
      <c r="I3925" s="19">
        <v>6</v>
      </c>
      <c r="J3925" s="17" t="s">
        <v>70</v>
      </c>
      <c r="K3925" s="10">
        <v>227564</v>
      </c>
      <c r="L3925" s="25" t="str">
        <f>IF(Orders!$K3925&lt;=50,"Low",IF(Orders!$K3925&gt;=200000,"High","Medium"))</f>
        <v>High</v>
      </c>
    </row>
    <row r="3926" spans="1:12" x14ac:dyDescent="0.35">
      <c r="A3926" s="11">
        <v>6700</v>
      </c>
      <c r="B3926" s="13" t="s">
        <v>7115</v>
      </c>
      <c r="C3926" s="14">
        <v>44033</v>
      </c>
      <c r="D3926" s="14">
        <v>44037</v>
      </c>
      <c r="E3926" s="13" t="s">
        <v>19</v>
      </c>
      <c r="F3926" s="13" t="s">
        <v>4359</v>
      </c>
      <c r="G3926" s="15" t="str">
        <f>INDEX(Table12[[#This Row],[State]],MATCH(Orders!F3926,Table12[[#This Row],[Customer ID]],0))</f>
        <v>California</v>
      </c>
      <c r="H3926" s="13" t="s">
        <v>3148</v>
      </c>
      <c r="I3926" s="15">
        <v>2</v>
      </c>
      <c r="J3926" s="13" t="s">
        <v>36</v>
      </c>
      <c r="K3926" s="16">
        <v>256296</v>
      </c>
      <c r="L3926" s="24" t="str">
        <f>IF(Orders!$K3926&lt;=50,"Low",IF(Orders!$K3926&gt;=200000,"High","Medium"))</f>
        <v>High</v>
      </c>
    </row>
    <row r="3927" spans="1:12" x14ac:dyDescent="0.35">
      <c r="A3927" s="12">
        <v>6590</v>
      </c>
      <c r="B3927" s="17" t="s">
        <v>7109</v>
      </c>
      <c r="C3927" s="18">
        <v>44033</v>
      </c>
      <c r="D3927" s="18">
        <v>44039</v>
      </c>
      <c r="E3927" s="17" t="s">
        <v>19</v>
      </c>
      <c r="F3927" s="17" t="s">
        <v>4144</v>
      </c>
      <c r="G3927" s="19" t="str">
        <f>INDEX(Table12[[#This Row],[State]],MATCH(Orders!F3927,Table12[[#This Row],[Customer ID]],0))</f>
        <v>Virginia</v>
      </c>
      <c r="H3927" s="17" t="s">
        <v>1702</v>
      </c>
      <c r="I3927" s="19">
        <v>2</v>
      </c>
      <c r="J3927" s="17" t="s">
        <v>36</v>
      </c>
      <c r="K3927" s="10">
        <v>271.72000000000003</v>
      </c>
      <c r="L3927" s="25" t="str">
        <f>IF(Orders!$K3927&lt;=50,"Low",IF(Orders!$K3927&gt;=200000,"High","Medium"))</f>
        <v>Medium</v>
      </c>
    </row>
    <row r="3928" spans="1:12" x14ac:dyDescent="0.35">
      <c r="A3928" s="11">
        <v>5014</v>
      </c>
      <c r="B3928" s="13" t="s">
        <v>7112</v>
      </c>
      <c r="C3928" s="14">
        <v>44033</v>
      </c>
      <c r="D3928" s="14">
        <v>44038</v>
      </c>
      <c r="E3928" s="13" t="s">
        <v>19</v>
      </c>
      <c r="F3928" s="13" t="s">
        <v>1455</v>
      </c>
      <c r="G3928" s="15" t="str">
        <f>INDEX(Table12[[#This Row],[State]],MATCH(Orders!F3928,Table12[[#This Row],[Customer ID]],0))</f>
        <v>Ohio</v>
      </c>
      <c r="H3928" s="13" t="s">
        <v>4437</v>
      </c>
      <c r="I3928" s="15">
        <v>7</v>
      </c>
      <c r="J3928" s="13" t="s">
        <v>36</v>
      </c>
      <c r="K3928" s="16">
        <v>272.32</v>
      </c>
      <c r="L3928" s="24" t="str">
        <f>IF(Orders!$K3928&lt;=50,"Low",IF(Orders!$K3928&gt;=200000,"High","Medium"))</f>
        <v>Medium</v>
      </c>
    </row>
    <row r="3929" spans="1:12" x14ac:dyDescent="0.35">
      <c r="A3929" s="12">
        <v>6585</v>
      </c>
      <c r="B3929" s="17" t="s">
        <v>7109</v>
      </c>
      <c r="C3929" s="18">
        <v>44033</v>
      </c>
      <c r="D3929" s="18">
        <v>44039</v>
      </c>
      <c r="E3929" s="17" t="s">
        <v>19</v>
      </c>
      <c r="F3929" s="17" t="s">
        <v>4144</v>
      </c>
      <c r="G3929" s="19" t="str">
        <f>INDEX(Table12[[#This Row],[State]],MATCH(Orders!F3929,Table12[[#This Row],[Customer ID]],0))</f>
        <v>Virginia</v>
      </c>
      <c r="H3929" s="17" t="s">
        <v>3885</v>
      </c>
      <c r="I3929" s="19">
        <v>4</v>
      </c>
      <c r="J3929" s="17" t="s">
        <v>70</v>
      </c>
      <c r="K3929" s="10">
        <v>308.95999999999998</v>
      </c>
      <c r="L3929" s="25" t="str">
        <f>IF(Orders!$K3929&lt;=50,"Low",IF(Orders!$K3929&gt;=200000,"High","Medium"))</f>
        <v>Medium</v>
      </c>
    </row>
    <row r="3930" spans="1:12" x14ac:dyDescent="0.35">
      <c r="A3930" s="11">
        <v>6588</v>
      </c>
      <c r="B3930" s="13" t="s">
        <v>7109</v>
      </c>
      <c r="C3930" s="14">
        <v>44033</v>
      </c>
      <c r="D3930" s="14">
        <v>44039</v>
      </c>
      <c r="E3930" s="13" t="s">
        <v>19</v>
      </c>
      <c r="F3930" s="13" t="s">
        <v>4144</v>
      </c>
      <c r="G3930" s="15" t="str">
        <f>INDEX(Table12[[#This Row],[State]],MATCH(Orders!F3930,Table12[[#This Row],[Customer ID]],0))</f>
        <v>Virginia</v>
      </c>
      <c r="H3930" s="13" t="s">
        <v>1605</v>
      </c>
      <c r="I3930" s="15">
        <v>3</v>
      </c>
      <c r="J3930" s="13" t="s">
        <v>36</v>
      </c>
      <c r="K3930" s="16">
        <v>325.94</v>
      </c>
      <c r="L3930" s="24" t="str">
        <f>IF(Orders!$K3930&lt;=50,"Low",IF(Orders!$K3930&gt;=200000,"High","Medium"))</f>
        <v>Medium</v>
      </c>
    </row>
    <row r="3931" spans="1:12" x14ac:dyDescent="0.35">
      <c r="A3931" s="12">
        <v>7085</v>
      </c>
      <c r="B3931" s="17" t="s">
        <v>7116</v>
      </c>
      <c r="C3931" s="18">
        <v>44033</v>
      </c>
      <c r="D3931" s="18">
        <v>44037</v>
      </c>
      <c r="E3931" s="17" t="s">
        <v>94</v>
      </c>
      <c r="F3931" s="17" t="s">
        <v>2657</v>
      </c>
      <c r="G3931" s="19" t="str">
        <f>INDEX(Table12[[#This Row],[State]],MATCH(Orders!F3931,Table12[[#This Row],[Customer ID]],0))</f>
        <v>California</v>
      </c>
      <c r="H3931" s="17" t="s">
        <v>5015</v>
      </c>
      <c r="I3931" s="19">
        <v>9</v>
      </c>
      <c r="J3931" s="17" t="s">
        <v>70</v>
      </c>
      <c r="K3931" s="10">
        <v>1652192</v>
      </c>
      <c r="L3931" s="25" t="str">
        <f>IF(Orders!$K3931&lt;=50,"Low",IF(Orders!$K3931&gt;=200000,"High","Medium"))</f>
        <v>High</v>
      </c>
    </row>
    <row r="3932" spans="1:12" x14ac:dyDescent="0.35">
      <c r="A3932" s="11">
        <v>9809</v>
      </c>
      <c r="B3932" s="13" t="s">
        <v>7117</v>
      </c>
      <c r="C3932" s="14">
        <v>44033</v>
      </c>
      <c r="D3932" s="14">
        <v>44038</v>
      </c>
      <c r="E3932" s="13" t="s">
        <v>19</v>
      </c>
      <c r="F3932" s="13" t="s">
        <v>3908</v>
      </c>
      <c r="G3932" s="15" t="str">
        <f>INDEX(Table12[[#This Row],[State]],MATCH(Orders!F3932,Table12[[#This Row],[Customer ID]],0))</f>
        <v>Illinois</v>
      </c>
      <c r="H3932" s="13" t="s">
        <v>3190</v>
      </c>
      <c r="I3932" s="15">
        <v>2</v>
      </c>
      <c r="J3932" s="13" t="s">
        <v>36</v>
      </c>
      <c r="K3932" s="16">
        <v>82112</v>
      </c>
      <c r="L3932" s="24" t="str">
        <f>IF(Orders!$K3932&lt;=50,"Low",IF(Orders!$K3932&gt;=200000,"High","Medium"))</f>
        <v>Medium</v>
      </c>
    </row>
    <row r="3933" spans="1:12" x14ac:dyDescent="0.35">
      <c r="A3933" s="12">
        <v>7084</v>
      </c>
      <c r="B3933" s="17" t="s">
        <v>7116</v>
      </c>
      <c r="C3933" s="18">
        <v>44033</v>
      </c>
      <c r="D3933" s="18">
        <v>44037</v>
      </c>
      <c r="E3933" s="17" t="s">
        <v>94</v>
      </c>
      <c r="F3933" s="17" t="s">
        <v>2657</v>
      </c>
      <c r="G3933" s="19" t="str">
        <f>INDEX(Table12[[#This Row],[State]],MATCH(Orders!F3933,Table12[[#This Row],[Customer ID]],0))</f>
        <v>California</v>
      </c>
      <c r="H3933" s="17" t="s">
        <v>2614</v>
      </c>
      <c r="I3933" s="19">
        <v>2</v>
      </c>
      <c r="J3933" s="17" t="s">
        <v>36</v>
      </c>
      <c r="K3933" s="10">
        <v>97.52</v>
      </c>
      <c r="L3933" s="25" t="str">
        <f>IF(Orders!$K3933&lt;=50,"Low",IF(Orders!$K3933&gt;=200000,"High","Medium"))</f>
        <v>Medium</v>
      </c>
    </row>
    <row r="3934" spans="1:12" x14ac:dyDescent="0.35">
      <c r="A3934" s="11">
        <v>8327</v>
      </c>
      <c r="B3934" s="13" t="s">
        <v>7110</v>
      </c>
      <c r="C3934" s="14">
        <v>44033</v>
      </c>
      <c r="D3934" s="14">
        <v>44036</v>
      </c>
      <c r="E3934" s="13" t="s">
        <v>94</v>
      </c>
      <c r="F3934" s="13" t="s">
        <v>4244</v>
      </c>
      <c r="G3934" s="15" t="str">
        <f>INDEX(Table12[[#This Row],[State]],MATCH(Orders!F3934,Table12[[#This Row],[Customer ID]],0))</f>
        <v>Illinois</v>
      </c>
      <c r="H3934" s="13" t="s">
        <v>1922</v>
      </c>
      <c r="I3934" s="15">
        <v>4</v>
      </c>
      <c r="J3934" s="13" t="s">
        <v>31</v>
      </c>
      <c r="K3934" s="16">
        <v>110864</v>
      </c>
      <c r="L3934" s="24" t="str">
        <f>IF(Orders!$K3934&lt;=50,"Low",IF(Orders!$K3934&gt;=200000,"High","Medium"))</f>
        <v>Medium</v>
      </c>
    </row>
    <row r="3935" spans="1:12" x14ac:dyDescent="0.35">
      <c r="A3935" s="12">
        <v>645</v>
      </c>
      <c r="B3935" s="17" t="s">
        <v>7118</v>
      </c>
      <c r="C3935" s="18">
        <v>44033</v>
      </c>
      <c r="D3935" s="18">
        <v>44037</v>
      </c>
      <c r="E3935" s="17" t="s">
        <v>19</v>
      </c>
      <c r="F3935" s="17" t="s">
        <v>974</v>
      </c>
      <c r="G3935" s="19" t="str">
        <f>INDEX(Table12[[#This Row],[State]],MATCH(Orders!F3935,Table12[[#This Row],[Customer ID]],0))</f>
        <v>New Jersey</v>
      </c>
      <c r="H3935" s="17" t="s">
        <v>864</v>
      </c>
      <c r="I3935" s="19">
        <v>1</v>
      </c>
      <c r="J3935" s="17" t="s">
        <v>31</v>
      </c>
      <c r="K3935" s="10">
        <v>100.48</v>
      </c>
      <c r="L3935" s="25" t="str">
        <f>IF(Orders!$K3935&lt;=50,"Low",IF(Orders!$K3935&gt;=200000,"High","Medium"))</f>
        <v>Medium</v>
      </c>
    </row>
    <row r="3936" spans="1:12" x14ac:dyDescent="0.35">
      <c r="A3936" s="11">
        <v>6699</v>
      </c>
      <c r="B3936" s="13" t="s">
        <v>7115</v>
      </c>
      <c r="C3936" s="14">
        <v>44033</v>
      </c>
      <c r="D3936" s="14">
        <v>44037</v>
      </c>
      <c r="E3936" s="13" t="s">
        <v>19</v>
      </c>
      <c r="F3936" s="13" t="s">
        <v>4359</v>
      </c>
      <c r="G3936" s="15" t="str">
        <f>INDEX(Table12[[#This Row],[State]],MATCH(Orders!F3936,Table12[[#This Row],[Customer ID]],0))</f>
        <v>California</v>
      </c>
      <c r="H3936" s="13" t="s">
        <v>7119</v>
      </c>
      <c r="I3936" s="15">
        <v>2</v>
      </c>
      <c r="J3936" s="13" t="s">
        <v>36</v>
      </c>
      <c r="K3936" s="16">
        <v>88.34</v>
      </c>
      <c r="L3936" s="24" t="str">
        <f>IF(Orders!$K3936&lt;=50,"Low",IF(Orders!$K3936&gt;=200000,"High","Medium"))</f>
        <v>Medium</v>
      </c>
    </row>
    <row r="3937" spans="1:12" x14ac:dyDescent="0.35">
      <c r="A3937" s="12">
        <v>6586</v>
      </c>
      <c r="B3937" s="17" t="s">
        <v>7109</v>
      </c>
      <c r="C3937" s="18">
        <v>44033</v>
      </c>
      <c r="D3937" s="18">
        <v>44039</v>
      </c>
      <c r="E3937" s="17" t="s">
        <v>19</v>
      </c>
      <c r="F3937" s="17" t="s">
        <v>4144</v>
      </c>
      <c r="G3937" s="19" t="str">
        <f>INDEX(Table12[[#This Row],[State]],MATCH(Orders!F3937,Table12[[#This Row],[Customer ID]],0))</f>
        <v>Virginia</v>
      </c>
      <c r="H3937" s="17" t="s">
        <v>576</v>
      </c>
      <c r="I3937" s="19">
        <v>5</v>
      </c>
      <c r="J3937" s="17" t="s">
        <v>36</v>
      </c>
      <c r="K3937" s="10">
        <v>99.8</v>
      </c>
      <c r="L3937" s="25" t="str">
        <f>IF(Orders!$K3937&lt;=50,"Low",IF(Orders!$K3937&gt;=200000,"High","Medium"))</f>
        <v>Medium</v>
      </c>
    </row>
    <row r="3938" spans="1:12" x14ac:dyDescent="0.35">
      <c r="A3938" s="11">
        <v>6589</v>
      </c>
      <c r="B3938" s="13" t="s">
        <v>7109</v>
      </c>
      <c r="C3938" s="14">
        <v>44033</v>
      </c>
      <c r="D3938" s="14">
        <v>44039</v>
      </c>
      <c r="E3938" s="13" t="s">
        <v>19</v>
      </c>
      <c r="F3938" s="13" t="s">
        <v>4144</v>
      </c>
      <c r="G3938" s="15" t="str">
        <f>INDEX(Table12[[#This Row],[State]],MATCH(Orders!F3938,Table12[[#This Row],[Customer ID]],0))</f>
        <v>Virginia</v>
      </c>
      <c r="H3938" s="13" t="s">
        <v>1765</v>
      </c>
      <c r="I3938" s="15">
        <v>3</v>
      </c>
      <c r="J3938" s="13" t="s">
        <v>31</v>
      </c>
      <c r="K3938" s="16">
        <v>138.94</v>
      </c>
      <c r="L3938" s="24" t="str">
        <f>IF(Orders!$K3938&lt;=50,"Low",IF(Orders!$K3938&gt;=200000,"High","Medium"))</f>
        <v>Medium</v>
      </c>
    </row>
    <row r="3939" spans="1:12" x14ac:dyDescent="0.35">
      <c r="A3939" s="12">
        <v>6832</v>
      </c>
      <c r="B3939" s="17" t="s">
        <v>7121</v>
      </c>
      <c r="C3939" s="18">
        <v>44033</v>
      </c>
      <c r="D3939" s="18">
        <v>44039</v>
      </c>
      <c r="E3939" s="17" t="s">
        <v>19</v>
      </c>
      <c r="F3939" s="17" t="s">
        <v>6756</v>
      </c>
      <c r="G3939" s="19" t="str">
        <f>INDEX(Table12[[#This Row],[State]],MATCH(Orders!F3939,Table12[[#This Row],[Customer ID]],0))</f>
        <v>New York</v>
      </c>
      <c r="H3939" s="17" t="s">
        <v>4098</v>
      </c>
      <c r="I3939" s="19">
        <v>4</v>
      </c>
      <c r="J3939" s="17" t="s">
        <v>31</v>
      </c>
      <c r="K3939" s="10">
        <v>123.48</v>
      </c>
      <c r="L3939" s="25" t="str">
        <f>IF(Orders!$K3939&lt;=50,"Low",IF(Orders!$K3939&gt;=200000,"High","Medium"))</f>
        <v>Medium</v>
      </c>
    </row>
    <row r="3940" spans="1:12" x14ac:dyDescent="0.35">
      <c r="A3940" s="11">
        <v>6587</v>
      </c>
      <c r="B3940" s="13" t="s">
        <v>7109</v>
      </c>
      <c r="C3940" s="14">
        <v>44033</v>
      </c>
      <c r="D3940" s="14">
        <v>44039</v>
      </c>
      <c r="E3940" s="13" t="s">
        <v>19</v>
      </c>
      <c r="F3940" s="13" t="s">
        <v>4144</v>
      </c>
      <c r="G3940" s="15" t="str">
        <f>INDEX(Table12[[#This Row],[State]],MATCH(Orders!F3940,Table12[[#This Row],[Customer ID]],0))</f>
        <v>Virginia</v>
      </c>
      <c r="H3940" s="13" t="s">
        <v>2706</v>
      </c>
      <c r="I3940" s="15">
        <v>6</v>
      </c>
      <c r="J3940" s="13" t="s">
        <v>31</v>
      </c>
      <c r="K3940" s="16">
        <v>124.68</v>
      </c>
      <c r="L3940" s="24" t="str">
        <f>IF(Orders!$K3940&lt;=50,"Low",IF(Orders!$K3940&gt;=200000,"High","Medium"))</f>
        <v>Medium</v>
      </c>
    </row>
    <row r="3941" spans="1:12" x14ac:dyDescent="0.35">
      <c r="A3941" s="12">
        <v>6701</v>
      </c>
      <c r="B3941" s="17" t="s">
        <v>7115</v>
      </c>
      <c r="C3941" s="18">
        <v>44033</v>
      </c>
      <c r="D3941" s="18">
        <v>44037</v>
      </c>
      <c r="E3941" s="17" t="s">
        <v>19</v>
      </c>
      <c r="F3941" s="17" t="s">
        <v>4359</v>
      </c>
      <c r="G3941" s="19" t="str">
        <f>INDEX(Table12[[#This Row],[State]],MATCH(Orders!F3941,Table12[[#This Row],[Customer ID]],0))</f>
        <v>California</v>
      </c>
      <c r="H3941" s="17" t="s">
        <v>2875</v>
      </c>
      <c r="I3941" s="19">
        <v>3</v>
      </c>
      <c r="J3941" s="17" t="s">
        <v>70</v>
      </c>
      <c r="K3941" s="10">
        <v>115352</v>
      </c>
      <c r="L3941" s="25" t="str">
        <f>IF(Orders!$K3941&lt;=50,"Low",IF(Orders!$K3941&gt;=200000,"High","Medium"))</f>
        <v>Medium</v>
      </c>
    </row>
    <row r="3942" spans="1:12" x14ac:dyDescent="0.35">
      <c r="A3942" s="11">
        <v>5013</v>
      </c>
      <c r="B3942" s="13" t="s">
        <v>7112</v>
      </c>
      <c r="C3942" s="14">
        <v>44033</v>
      </c>
      <c r="D3942" s="14">
        <v>44038</v>
      </c>
      <c r="E3942" s="13" t="s">
        <v>19</v>
      </c>
      <c r="F3942" s="13" t="s">
        <v>1455</v>
      </c>
      <c r="G3942" s="15" t="str">
        <f>INDEX(Table12[[#This Row],[State]],MATCH(Orders!F3942,Table12[[#This Row],[Customer ID]],0))</f>
        <v>Ohio</v>
      </c>
      <c r="H3942" s="13" t="s">
        <v>1858</v>
      </c>
      <c r="I3942" s="15">
        <v>3</v>
      </c>
      <c r="J3942" s="13" t="s">
        <v>36</v>
      </c>
      <c r="K3942" s="16">
        <v>127.93</v>
      </c>
      <c r="L3942" s="24" t="str">
        <f>IF(Orders!$K3942&lt;=50,"Low",IF(Orders!$K3942&gt;=200000,"High","Medium"))</f>
        <v>Medium</v>
      </c>
    </row>
    <row r="3943" spans="1:12" x14ac:dyDescent="0.35">
      <c r="A3943" s="12">
        <v>4274</v>
      </c>
      <c r="B3943" s="17" t="s">
        <v>7108</v>
      </c>
      <c r="C3943" s="18">
        <v>44033</v>
      </c>
      <c r="D3943" s="18">
        <v>44033</v>
      </c>
      <c r="E3943" s="17" t="s">
        <v>208</v>
      </c>
      <c r="F3943" s="17" t="s">
        <v>1380</v>
      </c>
      <c r="G3943" s="19" t="str">
        <f>INDEX(Table12[[#This Row],[State]],MATCH(Orders!F3943,Table12[[#This Row],[Customer ID]],0))</f>
        <v>Utah</v>
      </c>
      <c r="H3943" s="17" t="s">
        <v>1039</v>
      </c>
      <c r="I3943" s="19">
        <v>1</v>
      </c>
      <c r="J3943" s="17" t="s">
        <v>31</v>
      </c>
      <c r="K3943" s="10">
        <v>142.99</v>
      </c>
      <c r="L3943" s="25" t="str">
        <f>IF(Orders!$K3943&lt;=50,"Low",IF(Orders!$K3943&gt;=200000,"High","Medium"))</f>
        <v>Medium</v>
      </c>
    </row>
    <row r="3944" spans="1:12" x14ac:dyDescent="0.35">
      <c r="A3944" s="11">
        <v>8119</v>
      </c>
      <c r="B3944" s="13" t="s">
        <v>7122</v>
      </c>
      <c r="C3944" s="14">
        <v>44034</v>
      </c>
      <c r="D3944" s="14">
        <v>44039</v>
      </c>
      <c r="E3944" s="13" t="s">
        <v>19</v>
      </c>
      <c r="F3944" s="13" t="s">
        <v>704</v>
      </c>
      <c r="G3944" s="15" t="str">
        <f>INDEX(Table12[[#This Row],[State]],MATCH(Orders!F3944,Table12[[#This Row],[Customer ID]],0))</f>
        <v>Illinois</v>
      </c>
      <c r="H3944" s="13" t="s">
        <v>4950</v>
      </c>
      <c r="I3944" s="15">
        <v>4</v>
      </c>
      <c r="J3944" s="13" t="s">
        <v>31</v>
      </c>
      <c r="K3944" s="16">
        <v>556344</v>
      </c>
      <c r="L3944" s="24" t="str">
        <f>IF(Orders!$K3944&lt;=50,"Low",IF(Orders!$K3944&gt;=200000,"High","Medium"))</f>
        <v>High</v>
      </c>
    </row>
    <row r="3945" spans="1:12" x14ac:dyDescent="0.35">
      <c r="A3945" s="12">
        <v>3197</v>
      </c>
      <c r="B3945" s="17" t="s">
        <v>7123</v>
      </c>
      <c r="C3945" s="18">
        <v>44034</v>
      </c>
      <c r="D3945" s="18">
        <v>44040</v>
      </c>
      <c r="E3945" s="17" t="s">
        <v>19</v>
      </c>
      <c r="F3945" s="17" t="s">
        <v>5306</v>
      </c>
      <c r="G3945" s="19" t="str">
        <f>INDEX(Table12[[#This Row],[State]],MATCH(Orders!F3945,Table12[[#This Row],[Customer ID]],0))</f>
        <v>New York</v>
      </c>
      <c r="H3945" s="17" t="s">
        <v>6999</v>
      </c>
      <c r="I3945" s="19">
        <v>3</v>
      </c>
      <c r="J3945" s="17" t="s">
        <v>31</v>
      </c>
      <c r="K3945" s="10">
        <v>117.97</v>
      </c>
      <c r="L3945" s="25" t="str">
        <f>IF(Orders!$K3945&lt;=50,"Low",IF(Orders!$K3945&gt;=200000,"High","Medium"))</f>
        <v>Medium</v>
      </c>
    </row>
    <row r="3946" spans="1:12" x14ac:dyDescent="0.35">
      <c r="A3946" s="11">
        <v>9589</v>
      </c>
      <c r="B3946" s="13" t="s">
        <v>7124</v>
      </c>
      <c r="C3946" s="14">
        <v>44035</v>
      </c>
      <c r="D3946" s="14">
        <v>44040</v>
      </c>
      <c r="E3946" s="13" t="s">
        <v>19</v>
      </c>
      <c r="F3946" s="13" t="s">
        <v>502</v>
      </c>
      <c r="G3946" s="15" t="str">
        <f>INDEX(Table12[[#This Row],[State]],MATCH(Orders!F3946,Table12[[#This Row],[Customer ID]],0))</f>
        <v>Illinois</v>
      </c>
      <c r="H3946" s="13" t="s">
        <v>4742</v>
      </c>
      <c r="I3946" s="15">
        <v>4</v>
      </c>
      <c r="J3946" s="13" t="s">
        <v>31</v>
      </c>
      <c r="K3946" s="16">
        <v>168536</v>
      </c>
      <c r="L3946" s="24" t="str">
        <f>IF(Orders!$K3946&lt;=50,"Low",IF(Orders!$K3946&gt;=200000,"High","Medium"))</f>
        <v>Medium</v>
      </c>
    </row>
    <row r="3947" spans="1:12" x14ac:dyDescent="0.35">
      <c r="A3947" s="12">
        <v>4374</v>
      </c>
      <c r="B3947" s="17" t="s">
        <v>7125</v>
      </c>
      <c r="C3947" s="18">
        <v>44035</v>
      </c>
      <c r="D3947" s="18">
        <v>44037</v>
      </c>
      <c r="E3947" s="17" t="s">
        <v>94</v>
      </c>
      <c r="F3947" s="17" t="s">
        <v>2727</v>
      </c>
      <c r="G3947" s="19" t="str">
        <f>INDEX(Table12[[#This Row],[State]],MATCH(Orders!F3947,Table12[[#This Row],[Customer ID]],0))</f>
        <v>Indiana</v>
      </c>
      <c r="H3947" s="17" t="s">
        <v>4892</v>
      </c>
      <c r="I3947" s="19">
        <v>5</v>
      </c>
      <c r="J3947" s="17" t="s">
        <v>31</v>
      </c>
      <c r="K3947" s="10">
        <v>191.75</v>
      </c>
      <c r="L3947" s="25" t="str">
        <f>IF(Orders!$K3947&lt;=50,"Low",IF(Orders!$K3947&gt;=200000,"High","Medium"))</f>
        <v>Medium</v>
      </c>
    </row>
    <row r="3948" spans="1:12" x14ac:dyDescent="0.35">
      <c r="A3948" s="11">
        <v>8639</v>
      </c>
      <c r="B3948" s="13" t="s">
        <v>7127</v>
      </c>
      <c r="C3948" s="14">
        <v>44035</v>
      </c>
      <c r="D3948" s="14">
        <v>44036</v>
      </c>
      <c r="E3948" s="13" t="s">
        <v>38</v>
      </c>
      <c r="F3948" s="13" t="s">
        <v>2590</v>
      </c>
      <c r="G3948" s="15" t="str">
        <f>INDEX(Table12[[#This Row],[State]],MATCH(Orders!F3948,Table12[[#This Row],[Customer ID]],0))</f>
        <v>Wisconsin</v>
      </c>
      <c r="H3948" s="13" t="s">
        <v>6556</v>
      </c>
      <c r="I3948" s="15">
        <v>5</v>
      </c>
      <c r="J3948" s="13" t="s">
        <v>70</v>
      </c>
      <c r="K3948" s="16">
        <v>410.95</v>
      </c>
      <c r="L3948" s="24" t="str">
        <f>IF(Orders!$K3948&lt;=50,"Low",IF(Orders!$K3948&gt;=200000,"High","Medium"))</f>
        <v>Medium</v>
      </c>
    </row>
    <row r="3949" spans="1:12" x14ac:dyDescent="0.35">
      <c r="A3949" s="12">
        <v>7894</v>
      </c>
      <c r="B3949" s="17" t="s">
        <v>7129</v>
      </c>
      <c r="C3949" s="18">
        <v>44035</v>
      </c>
      <c r="D3949" s="18">
        <v>44042</v>
      </c>
      <c r="E3949" s="17" t="s">
        <v>19</v>
      </c>
      <c r="F3949" s="17" t="s">
        <v>7130</v>
      </c>
      <c r="G3949" s="19" t="str">
        <f>INDEX(Table12[[#This Row],[State]],MATCH(Orders!F3949,Table12[[#This Row],[Customer ID]],0))</f>
        <v>New York</v>
      </c>
      <c r="H3949" s="17" t="s">
        <v>612</v>
      </c>
      <c r="I3949" s="19">
        <v>3</v>
      </c>
      <c r="J3949" s="17" t="s">
        <v>70</v>
      </c>
      <c r="K3949" s="10">
        <v>120.92</v>
      </c>
      <c r="L3949" s="25" t="str">
        <f>IF(Orders!$K3949&lt;=50,"Low",IF(Orders!$K3949&gt;=200000,"High","Medium"))</f>
        <v>Medium</v>
      </c>
    </row>
    <row r="3950" spans="1:12" x14ac:dyDescent="0.35">
      <c r="A3950" s="11">
        <v>9230</v>
      </c>
      <c r="B3950" s="13" t="s">
        <v>7132</v>
      </c>
      <c r="C3950" s="14">
        <v>44035</v>
      </c>
      <c r="D3950" s="14">
        <v>44038</v>
      </c>
      <c r="E3950" s="13" t="s">
        <v>38</v>
      </c>
      <c r="F3950" s="13" t="s">
        <v>462</v>
      </c>
      <c r="G3950" s="15" t="str">
        <f>INDEX(Table12[[#This Row],[State]],MATCH(Orders!F3950,Table12[[#This Row],[Customer ID]],0))</f>
        <v>California</v>
      </c>
      <c r="H3950" s="13" t="s">
        <v>2206</v>
      </c>
      <c r="I3950" s="15">
        <v>3</v>
      </c>
      <c r="J3950" s="13" t="s">
        <v>36</v>
      </c>
      <c r="K3950" s="16">
        <v>99192</v>
      </c>
      <c r="L3950" s="24" t="str">
        <f>IF(Orders!$K3950&lt;=50,"Low",IF(Orders!$K3950&gt;=200000,"High","Medium"))</f>
        <v>Medium</v>
      </c>
    </row>
    <row r="3951" spans="1:12" x14ac:dyDescent="0.35">
      <c r="A3951" s="12">
        <v>4373</v>
      </c>
      <c r="B3951" s="17" t="s">
        <v>7125</v>
      </c>
      <c r="C3951" s="18">
        <v>44035</v>
      </c>
      <c r="D3951" s="18">
        <v>44037</v>
      </c>
      <c r="E3951" s="17" t="s">
        <v>94</v>
      </c>
      <c r="F3951" s="17" t="s">
        <v>2727</v>
      </c>
      <c r="G3951" s="19" t="str">
        <f>INDEX(Table12[[#This Row],[State]],MATCH(Orders!F3951,Table12[[#This Row],[Customer ID]],0))</f>
        <v>Indiana</v>
      </c>
      <c r="H3951" s="17" t="s">
        <v>5894</v>
      </c>
      <c r="I3951" s="19">
        <v>2</v>
      </c>
      <c r="J3951" s="17" t="s">
        <v>70</v>
      </c>
      <c r="K3951" s="10">
        <v>88.68</v>
      </c>
      <c r="L3951" s="25" t="str">
        <f>IF(Orders!$K3951&lt;=50,"Low",IF(Orders!$K3951&gt;=200000,"High","Medium"))</f>
        <v>Medium</v>
      </c>
    </row>
    <row r="3952" spans="1:12" x14ac:dyDescent="0.35">
      <c r="A3952" s="11">
        <v>759</v>
      </c>
      <c r="B3952" s="13" t="s">
        <v>7133</v>
      </c>
      <c r="C3952" s="14">
        <v>44035</v>
      </c>
      <c r="D3952" s="14">
        <v>44040</v>
      </c>
      <c r="E3952" s="13" t="s">
        <v>19</v>
      </c>
      <c r="F3952" s="13" t="s">
        <v>2191</v>
      </c>
      <c r="G3952" s="15" t="str">
        <f>INDEX(Table12[[#This Row],[State]],MATCH(Orders!F3952,Table12[[#This Row],[Customer ID]],0))</f>
        <v>New York</v>
      </c>
      <c r="H3952" s="13" t="s">
        <v>2366</v>
      </c>
      <c r="I3952" s="15">
        <v>3</v>
      </c>
      <c r="J3952" s="13" t="s">
        <v>36</v>
      </c>
      <c r="K3952" s="16">
        <v>116128</v>
      </c>
      <c r="L3952" s="24" t="str">
        <f>IF(Orders!$K3952&lt;=50,"Low",IF(Orders!$K3952&gt;=200000,"High","Medium"))</f>
        <v>Medium</v>
      </c>
    </row>
    <row r="3953" spans="1:12" x14ac:dyDescent="0.35">
      <c r="A3953" s="12">
        <v>8185</v>
      </c>
      <c r="B3953" s="17" t="s">
        <v>7134</v>
      </c>
      <c r="C3953" s="18">
        <v>44035</v>
      </c>
      <c r="D3953" s="18">
        <v>44039</v>
      </c>
      <c r="E3953" s="17" t="s">
        <v>19</v>
      </c>
      <c r="F3953" s="17" t="s">
        <v>2355</v>
      </c>
      <c r="G3953" s="19" t="str">
        <f>INDEX(Table12[[#This Row],[State]],MATCH(Orders!F3953,Table12[[#This Row],[Customer ID]],0))</f>
        <v>Illinois</v>
      </c>
      <c r="H3953" s="17" t="s">
        <v>1887</v>
      </c>
      <c r="I3953" s="19">
        <v>3</v>
      </c>
      <c r="J3953" s="17" t="s">
        <v>31</v>
      </c>
      <c r="K3953" s="10">
        <v>145312</v>
      </c>
      <c r="L3953" s="25" t="str">
        <f>IF(Orders!$K3953&lt;=50,"Low",IF(Orders!$K3953&gt;=200000,"High","Medium"))</f>
        <v>Medium</v>
      </c>
    </row>
    <row r="3954" spans="1:12" x14ac:dyDescent="0.35">
      <c r="A3954" s="11">
        <v>9231</v>
      </c>
      <c r="B3954" s="13" t="s">
        <v>7132</v>
      </c>
      <c r="C3954" s="14">
        <v>44035</v>
      </c>
      <c r="D3954" s="14">
        <v>44038</v>
      </c>
      <c r="E3954" s="13" t="s">
        <v>38</v>
      </c>
      <c r="F3954" s="13" t="s">
        <v>462</v>
      </c>
      <c r="G3954" s="15" t="str">
        <f>INDEX(Table12[[#This Row],[State]],MATCH(Orders!F3954,Table12[[#This Row],[Customer ID]],0))</f>
        <v>California</v>
      </c>
      <c r="H3954" s="13" t="s">
        <v>2272</v>
      </c>
      <c r="I3954" s="15">
        <v>9</v>
      </c>
      <c r="J3954" s="13" t="s">
        <v>31</v>
      </c>
      <c r="K3954" s="16">
        <v>165.32</v>
      </c>
      <c r="L3954" s="24" t="str">
        <f>IF(Orders!$K3954&lt;=50,"Low",IF(Orders!$K3954&gt;=200000,"High","Medium"))</f>
        <v>Medium</v>
      </c>
    </row>
    <row r="3955" spans="1:12" x14ac:dyDescent="0.35">
      <c r="A3955" s="12">
        <v>6262</v>
      </c>
      <c r="B3955" s="17" t="s">
        <v>7135</v>
      </c>
      <c r="C3955" s="18">
        <v>44035</v>
      </c>
      <c r="D3955" s="18">
        <v>44039</v>
      </c>
      <c r="E3955" s="17" t="s">
        <v>19</v>
      </c>
      <c r="F3955" s="17" t="s">
        <v>4343</v>
      </c>
      <c r="G3955" s="19" t="str">
        <f>INDEX(Table12[[#This Row],[State]],MATCH(Orders!F3955,Table12[[#This Row],[Customer ID]],0))</f>
        <v>New York</v>
      </c>
      <c r="H3955" s="17" t="s">
        <v>4221</v>
      </c>
      <c r="I3955" s="19">
        <v>4</v>
      </c>
      <c r="J3955" s="17" t="s">
        <v>70</v>
      </c>
      <c r="K3955" s="10">
        <v>158.4</v>
      </c>
      <c r="L3955" s="25" t="str">
        <f>IF(Orders!$K3955&lt;=50,"Low",IF(Orders!$K3955&gt;=200000,"High","Medium"))</f>
        <v>Medium</v>
      </c>
    </row>
    <row r="3956" spans="1:12" x14ac:dyDescent="0.35">
      <c r="A3956" s="11">
        <v>6902</v>
      </c>
      <c r="B3956" s="13" t="s">
        <v>7136</v>
      </c>
      <c r="C3956" s="14">
        <v>44036</v>
      </c>
      <c r="D3956" s="14">
        <v>44036</v>
      </c>
      <c r="E3956" s="13" t="s">
        <v>208</v>
      </c>
      <c r="F3956" s="13" t="s">
        <v>6200</v>
      </c>
      <c r="G3956" s="15" t="str">
        <f>INDEX(Table12[[#This Row],[State]],MATCH(Orders!F3956,Table12[[#This Row],[Customer ID]],0))</f>
        <v>California</v>
      </c>
      <c r="H3956" s="13" t="s">
        <v>3265</v>
      </c>
      <c r="I3956" s="15">
        <v>5</v>
      </c>
      <c r="J3956" s="13" t="s">
        <v>31</v>
      </c>
      <c r="K3956" s="16">
        <v>2441.96</v>
      </c>
      <c r="L3956" s="24" t="str">
        <f>IF(Orders!$K3956&lt;=50,"Low",IF(Orders!$K3956&gt;=200000,"High","Medium"))</f>
        <v>Medium</v>
      </c>
    </row>
    <row r="3957" spans="1:12" x14ac:dyDescent="0.35">
      <c r="A3957" s="12">
        <v>6785</v>
      </c>
      <c r="B3957" s="17" t="s">
        <v>7137</v>
      </c>
      <c r="C3957" s="18">
        <v>44037</v>
      </c>
      <c r="D3957" s="18">
        <v>44040</v>
      </c>
      <c r="E3957" s="17" t="s">
        <v>94</v>
      </c>
      <c r="F3957" s="17" t="s">
        <v>3502</v>
      </c>
      <c r="G3957" s="19" t="str">
        <f>INDEX(Table12[[#This Row],[State]],MATCH(Orders!F3957,Table12[[#This Row],[Customer ID]],0))</f>
        <v>Pennsylvania</v>
      </c>
      <c r="H3957" s="17" t="s">
        <v>2542</v>
      </c>
      <c r="I3957" s="19">
        <v>1</v>
      </c>
      <c r="J3957" s="17" t="s">
        <v>31</v>
      </c>
      <c r="K3957" s="10">
        <v>180588</v>
      </c>
      <c r="L3957" s="25" t="str">
        <f>IF(Orders!$K3957&lt;=50,"Low",IF(Orders!$K3957&gt;=200000,"High","Medium"))</f>
        <v>Medium</v>
      </c>
    </row>
    <row r="3958" spans="1:12" x14ac:dyDescent="0.35">
      <c r="A3958" s="11">
        <v>6786</v>
      </c>
      <c r="B3958" s="13" t="s">
        <v>7137</v>
      </c>
      <c r="C3958" s="14">
        <v>44037</v>
      </c>
      <c r="D3958" s="14">
        <v>44040</v>
      </c>
      <c r="E3958" s="13" t="s">
        <v>94</v>
      </c>
      <c r="F3958" s="13" t="s">
        <v>3502</v>
      </c>
      <c r="G3958" s="15" t="str">
        <f>INDEX(Table12[[#This Row],[State]],MATCH(Orders!F3958,Table12[[#This Row],[Customer ID]],0))</f>
        <v>Pennsylvania</v>
      </c>
      <c r="H3958" s="13" t="s">
        <v>1513</v>
      </c>
      <c r="I3958" s="15">
        <v>5</v>
      </c>
      <c r="J3958" s="13" t="s">
        <v>36</v>
      </c>
      <c r="K3958" s="16">
        <v>299.92</v>
      </c>
      <c r="L3958" s="24" t="str">
        <f>IF(Orders!$K3958&lt;=50,"Low",IF(Orders!$K3958&gt;=200000,"High","Medium"))</f>
        <v>Medium</v>
      </c>
    </row>
    <row r="3959" spans="1:12" x14ac:dyDescent="0.35">
      <c r="A3959" s="12">
        <v>7930</v>
      </c>
      <c r="B3959" s="17" t="s">
        <v>7138</v>
      </c>
      <c r="C3959" s="18">
        <v>44037</v>
      </c>
      <c r="D3959" s="18">
        <v>44039</v>
      </c>
      <c r="E3959" s="17" t="s">
        <v>38</v>
      </c>
      <c r="F3959" s="17" t="s">
        <v>6229</v>
      </c>
      <c r="G3959" s="19" t="str">
        <f>INDEX(Table12[[#This Row],[State]],MATCH(Orders!F3959,Table12[[#This Row],[Customer ID]],0))</f>
        <v>Texas</v>
      </c>
      <c r="H3959" s="17" t="s">
        <v>1169</v>
      </c>
      <c r="I3959" s="19">
        <v>6</v>
      </c>
      <c r="J3959" s="17" t="s">
        <v>36</v>
      </c>
      <c r="K3959" s="10">
        <v>337116</v>
      </c>
      <c r="L3959" s="25" t="str">
        <f>IF(Orders!$K3959&lt;=50,"Low",IF(Orders!$K3959&gt;=200000,"High","Medium"))</f>
        <v>High</v>
      </c>
    </row>
    <row r="3960" spans="1:12" x14ac:dyDescent="0.35">
      <c r="A3960" s="11">
        <v>5116</v>
      </c>
      <c r="B3960" s="13" t="s">
        <v>7139</v>
      </c>
      <c r="C3960" s="14">
        <v>44037</v>
      </c>
      <c r="D3960" s="14">
        <v>44041</v>
      </c>
      <c r="E3960" s="13" t="s">
        <v>19</v>
      </c>
      <c r="F3960" s="13" t="s">
        <v>3578</v>
      </c>
      <c r="G3960" s="15" t="str">
        <f>INDEX(Table12[[#This Row],[State]],MATCH(Orders!F3960,Table12[[#This Row],[Customer ID]],0))</f>
        <v>Pennsylvania</v>
      </c>
      <c r="H3960" s="13" t="s">
        <v>6654</v>
      </c>
      <c r="I3960" s="15">
        <v>1</v>
      </c>
      <c r="J3960" s="13" t="s">
        <v>31</v>
      </c>
      <c r="K3960" s="16">
        <v>119304</v>
      </c>
      <c r="L3960" s="24" t="str">
        <f>IF(Orders!$K3960&lt;=50,"Low",IF(Orders!$K3960&gt;=200000,"High","Medium"))</f>
        <v>Medium</v>
      </c>
    </row>
    <row r="3961" spans="1:12" x14ac:dyDescent="0.35">
      <c r="A3961" s="12">
        <v>2856</v>
      </c>
      <c r="B3961" s="17" t="s">
        <v>7140</v>
      </c>
      <c r="C3961" s="18">
        <v>44037</v>
      </c>
      <c r="D3961" s="18">
        <v>44043</v>
      </c>
      <c r="E3961" s="17" t="s">
        <v>19</v>
      </c>
      <c r="F3961" s="17" t="s">
        <v>1282</v>
      </c>
      <c r="G3961" s="19" t="str">
        <f>INDEX(Table12[[#This Row],[State]],MATCH(Orders!F3961,Table12[[#This Row],[Customer ID]],0))</f>
        <v>South Dakota</v>
      </c>
      <c r="H3961" s="17" t="s">
        <v>3336</v>
      </c>
      <c r="I3961" s="19">
        <v>7</v>
      </c>
      <c r="J3961" s="17" t="s">
        <v>31</v>
      </c>
      <c r="K3961" s="10">
        <v>122.23</v>
      </c>
      <c r="L3961" s="25" t="str">
        <f>IF(Orders!$K3961&lt;=50,"Low",IF(Orders!$K3961&gt;=200000,"High","Medium"))</f>
        <v>Medium</v>
      </c>
    </row>
    <row r="3962" spans="1:12" x14ac:dyDescent="0.35">
      <c r="A3962" s="11">
        <v>6783</v>
      </c>
      <c r="B3962" s="13" t="s">
        <v>7137</v>
      </c>
      <c r="C3962" s="14">
        <v>44037</v>
      </c>
      <c r="D3962" s="14">
        <v>44040</v>
      </c>
      <c r="E3962" s="13" t="s">
        <v>94</v>
      </c>
      <c r="F3962" s="13" t="s">
        <v>3502</v>
      </c>
      <c r="G3962" s="15" t="str">
        <f>INDEX(Table12[[#This Row],[State]],MATCH(Orders!F3962,Table12[[#This Row],[Customer ID]],0))</f>
        <v>Pennsylvania</v>
      </c>
      <c r="H3962" s="13" t="s">
        <v>1856</v>
      </c>
      <c r="I3962" s="15">
        <v>4</v>
      </c>
      <c r="J3962" s="13" t="s">
        <v>36</v>
      </c>
      <c r="K3962" s="16">
        <v>129096</v>
      </c>
      <c r="L3962" s="24" t="str">
        <f>IF(Orders!$K3962&lt;=50,"Low",IF(Orders!$K3962&gt;=200000,"High","Medium"))</f>
        <v>Medium</v>
      </c>
    </row>
    <row r="3963" spans="1:12" x14ac:dyDescent="0.35">
      <c r="A3963" s="12">
        <v>6787</v>
      </c>
      <c r="B3963" s="17" t="s">
        <v>7137</v>
      </c>
      <c r="C3963" s="18">
        <v>44037</v>
      </c>
      <c r="D3963" s="18">
        <v>44040</v>
      </c>
      <c r="E3963" s="17" t="s">
        <v>94</v>
      </c>
      <c r="F3963" s="17" t="s">
        <v>3502</v>
      </c>
      <c r="G3963" s="19" t="str">
        <f>INDEX(Table12[[#This Row],[State]],MATCH(Orders!F3963,Table12[[#This Row],[Customer ID]],0))</f>
        <v>Pennsylvania</v>
      </c>
      <c r="H3963" s="17" t="s">
        <v>3223</v>
      </c>
      <c r="I3963" s="19">
        <v>4</v>
      </c>
      <c r="J3963" s="17" t="s">
        <v>31</v>
      </c>
      <c r="K3963" s="10">
        <v>130736</v>
      </c>
      <c r="L3963" s="25" t="str">
        <f>IF(Orders!$K3963&lt;=50,"Low",IF(Orders!$K3963&gt;=200000,"High","Medium"))</f>
        <v>Medium</v>
      </c>
    </row>
    <row r="3964" spans="1:12" x14ac:dyDescent="0.35">
      <c r="A3964" s="11">
        <v>6784</v>
      </c>
      <c r="B3964" s="13" t="s">
        <v>7137</v>
      </c>
      <c r="C3964" s="14">
        <v>44037</v>
      </c>
      <c r="D3964" s="14">
        <v>44040</v>
      </c>
      <c r="E3964" s="13" t="s">
        <v>94</v>
      </c>
      <c r="F3964" s="13" t="s">
        <v>3502</v>
      </c>
      <c r="G3964" s="15" t="str">
        <f>INDEX(Table12[[#This Row],[State]],MATCH(Orders!F3964,Table12[[#This Row],[Customer ID]],0))</f>
        <v>Pennsylvania</v>
      </c>
      <c r="H3964" s="13" t="s">
        <v>5760</v>
      </c>
      <c r="I3964" s="15">
        <v>3</v>
      </c>
      <c r="J3964" s="13" t="s">
        <v>31</v>
      </c>
      <c r="K3964" s="16">
        <v>146752</v>
      </c>
      <c r="L3964" s="24" t="str">
        <f>IF(Orders!$K3964&lt;=50,"Low",IF(Orders!$K3964&gt;=200000,"High","Medium"))</f>
        <v>Medium</v>
      </c>
    </row>
    <row r="3965" spans="1:12" x14ac:dyDescent="0.35">
      <c r="A3965" s="12">
        <v>8303</v>
      </c>
      <c r="B3965" s="17" t="s">
        <v>7141</v>
      </c>
      <c r="C3965" s="18">
        <v>44038</v>
      </c>
      <c r="D3965" s="18">
        <v>44044</v>
      </c>
      <c r="E3965" s="17" t="s">
        <v>19</v>
      </c>
      <c r="F3965" s="17" t="s">
        <v>6165</v>
      </c>
      <c r="G3965" s="19" t="str">
        <f>INDEX(Table12[[#This Row],[State]],MATCH(Orders!F3965,Table12[[#This Row],[Customer ID]],0))</f>
        <v>California</v>
      </c>
      <c r="H3965" s="17" t="s">
        <v>1162</v>
      </c>
      <c r="I3965" s="19">
        <v>3</v>
      </c>
      <c r="J3965" s="17" t="s">
        <v>70</v>
      </c>
      <c r="K3965" s="10">
        <v>403352</v>
      </c>
      <c r="L3965" s="25" t="str">
        <f>IF(Orders!$K3965&lt;=50,"Low",IF(Orders!$K3965&gt;=200000,"High","Medium"))</f>
        <v>High</v>
      </c>
    </row>
    <row r="3966" spans="1:12" x14ac:dyDescent="0.35">
      <c r="A3966" s="11">
        <v>8302</v>
      </c>
      <c r="B3966" s="13" t="s">
        <v>7141</v>
      </c>
      <c r="C3966" s="14">
        <v>44038</v>
      </c>
      <c r="D3966" s="14">
        <v>44044</v>
      </c>
      <c r="E3966" s="13" t="s">
        <v>19</v>
      </c>
      <c r="F3966" s="13" t="s">
        <v>6165</v>
      </c>
      <c r="G3966" s="15" t="str">
        <f>INDEX(Table12[[#This Row],[State]],MATCH(Orders!F3966,Table12[[#This Row],[Customer ID]],0))</f>
        <v>California</v>
      </c>
      <c r="H3966" s="13" t="s">
        <v>5048</v>
      </c>
      <c r="I3966" s="15">
        <v>5</v>
      </c>
      <c r="J3966" s="13" t="s">
        <v>31</v>
      </c>
      <c r="K3966" s="16">
        <v>1687.95</v>
      </c>
      <c r="L3966" s="24" t="str">
        <f>IF(Orders!$K3966&lt;=50,"Low",IF(Orders!$K3966&gt;=200000,"High","Medium"))</f>
        <v>Medium</v>
      </c>
    </row>
    <row r="3967" spans="1:12" x14ac:dyDescent="0.35">
      <c r="A3967" s="12">
        <v>4126</v>
      </c>
      <c r="B3967" s="17" t="s">
        <v>7142</v>
      </c>
      <c r="C3967" s="18">
        <v>44039</v>
      </c>
      <c r="D3967" s="18">
        <v>44043</v>
      </c>
      <c r="E3967" s="17" t="s">
        <v>94</v>
      </c>
      <c r="F3967" s="17" t="s">
        <v>7143</v>
      </c>
      <c r="G3967" s="19" t="str">
        <f>INDEX(Table12[[#This Row],[State]],MATCH(Orders!F3967,Table12[[#This Row],[Customer ID]],0))</f>
        <v>Florida</v>
      </c>
      <c r="H3967" s="17" t="s">
        <v>1802</v>
      </c>
      <c r="I3967" s="19">
        <v>3</v>
      </c>
      <c r="J3967" s="17" t="s">
        <v>70</v>
      </c>
      <c r="K3967" s="10">
        <v>131032</v>
      </c>
      <c r="L3967" s="25" t="str">
        <f>IF(Orders!$K3967&lt;=50,"Low",IF(Orders!$K3967&gt;=200000,"High","Medium"))</f>
        <v>Medium</v>
      </c>
    </row>
    <row r="3968" spans="1:12" x14ac:dyDescent="0.35">
      <c r="A3968" s="11">
        <v>9808</v>
      </c>
      <c r="B3968" s="13" t="s">
        <v>7145</v>
      </c>
      <c r="C3968" s="14">
        <v>44039</v>
      </c>
      <c r="D3968" s="14">
        <v>44044</v>
      </c>
      <c r="E3968" s="13" t="s">
        <v>94</v>
      </c>
      <c r="F3968" s="13" t="s">
        <v>5689</v>
      </c>
      <c r="G3968" s="15" t="str">
        <f>INDEX(Table12[[#This Row],[State]],MATCH(Orders!F3968,Table12[[#This Row],[Customer ID]],0))</f>
        <v>North Carolina</v>
      </c>
      <c r="H3968" s="13" t="s">
        <v>2808</v>
      </c>
      <c r="I3968" s="15">
        <v>4</v>
      </c>
      <c r="J3968" s="13" t="s">
        <v>31</v>
      </c>
      <c r="K3968" s="16">
        <v>224848</v>
      </c>
      <c r="L3968" s="24" t="str">
        <f>IF(Orders!$K3968&lt;=50,"Low",IF(Orders!$K3968&gt;=200000,"High","Medium"))</f>
        <v>High</v>
      </c>
    </row>
    <row r="3969" spans="1:12" x14ac:dyDescent="0.35">
      <c r="A3969" s="12">
        <v>8097</v>
      </c>
      <c r="B3969" s="17" t="s">
        <v>7146</v>
      </c>
      <c r="C3969" s="18">
        <v>44039</v>
      </c>
      <c r="D3969" s="18">
        <v>44044</v>
      </c>
      <c r="E3969" s="17" t="s">
        <v>94</v>
      </c>
      <c r="F3969" s="17" t="s">
        <v>3124</v>
      </c>
      <c r="G3969" s="19" t="str">
        <f>INDEX(Table12[[#This Row],[State]],MATCH(Orders!F3969,Table12[[#This Row],[Customer ID]],0))</f>
        <v>Washington</v>
      </c>
      <c r="H3969" s="17" t="s">
        <v>1987</v>
      </c>
      <c r="I3969" s="19">
        <v>5</v>
      </c>
      <c r="J3969" s="17" t="s">
        <v>70</v>
      </c>
      <c r="K3969" s="10">
        <v>274.95</v>
      </c>
      <c r="L3969" s="25" t="str">
        <f>IF(Orders!$K3969&lt;=50,"Low",IF(Orders!$K3969&gt;=200000,"High","Medium"))</f>
        <v>Medium</v>
      </c>
    </row>
    <row r="3970" spans="1:12" x14ac:dyDescent="0.35">
      <c r="A3970" s="11">
        <v>5298</v>
      </c>
      <c r="B3970" s="13" t="s">
        <v>7147</v>
      </c>
      <c r="C3970" s="14">
        <v>44039</v>
      </c>
      <c r="D3970" s="14">
        <v>44043</v>
      </c>
      <c r="E3970" s="13" t="s">
        <v>19</v>
      </c>
      <c r="F3970" s="13" t="s">
        <v>6264</v>
      </c>
      <c r="G3970" s="15" t="str">
        <f>INDEX(Table12[[#This Row],[State]],MATCH(Orders!F3970,Table12[[#This Row],[Customer ID]],0))</f>
        <v>New York</v>
      </c>
      <c r="H3970" s="13" t="s">
        <v>3885</v>
      </c>
      <c r="I3970" s="15">
        <v>8</v>
      </c>
      <c r="J3970" s="13" t="s">
        <v>31</v>
      </c>
      <c r="K3970" s="16">
        <v>565.91999999999996</v>
      </c>
      <c r="L3970" s="24" t="str">
        <f>IF(Orders!$K3970&lt;=50,"Low",IF(Orders!$K3970&gt;=200000,"High","Medium"))</f>
        <v>Medium</v>
      </c>
    </row>
    <row r="3971" spans="1:12" x14ac:dyDescent="0.35">
      <c r="A3971" s="12">
        <v>8095</v>
      </c>
      <c r="B3971" s="17" t="s">
        <v>7146</v>
      </c>
      <c r="C3971" s="18">
        <v>44039</v>
      </c>
      <c r="D3971" s="18">
        <v>44044</v>
      </c>
      <c r="E3971" s="17" t="s">
        <v>94</v>
      </c>
      <c r="F3971" s="17" t="s">
        <v>3124</v>
      </c>
      <c r="G3971" s="19" t="str">
        <f>INDEX(Table12[[#This Row],[State]],MATCH(Orders!F3971,Table12[[#This Row],[Customer ID]],0))</f>
        <v>Washington</v>
      </c>
      <c r="H3971" s="17" t="s">
        <v>7148</v>
      </c>
      <c r="I3971" s="19">
        <v>4</v>
      </c>
      <c r="J3971" s="17" t="s">
        <v>31</v>
      </c>
      <c r="K3971" s="10">
        <v>103.2</v>
      </c>
      <c r="L3971" s="25" t="str">
        <f>IF(Orders!$K3971&lt;=50,"Low",IF(Orders!$K3971&gt;=200000,"High","Medium"))</f>
        <v>Medium</v>
      </c>
    </row>
    <row r="3972" spans="1:12" x14ac:dyDescent="0.35">
      <c r="A3972" s="11">
        <v>8096</v>
      </c>
      <c r="B3972" s="13" t="s">
        <v>7146</v>
      </c>
      <c r="C3972" s="14">
        <v>44039</v>
      </c>
      <c r="D3972" s="14">
        <v>44044</v>
      </c>
      <c r="E3972" s="13" t="s">
        <v>94</v>
      </c>
      <c r="F3972" s="13" t="s">
        <v>3124</v>
      </c>
      <c r="G3972" s="15" t="str">
        <f>INDEX(Table12[[#This Row],[State]],MATCH(Orders!F3972,Table12[[#This Row],[Customer ID]],0))</f>
        <v>Washington</v>
      </c>
      <c r="H3972" s="13" t="s">
        <v>1472</v>
      </c>
      <c r="I3972" s="15">
        <v>2</v>
      </c>
      <c r="J3972" s="13" t="s">
        <v>70</v>
      </c>
      <c r="K3972" s="16">
        <v>124.96</v>
      </c>
      <c r="L3972" s="24" t="str">
        <f>IF(Orders!$K3972&lt;=50,"Low",IF(Orders!$K3972&gt;=200000,"High","Medium"))</f>
        <v>Medium</v>
      </c>
    </row>
    <row r="3973" spans="1:12" x14ac:dyDescent="0.35">
      <c r="A3973" s="12">
        <v>5297</v>
      </c>
      <c r="B3973" s="17" t="s">
        <v>7147</v>
      </c>
      <c r="C3973" s="18">
        <v>44039</v>
      </c>
      <c r="D3973" s="18">
        <v>44043</v>
      </c>
      <c r="E3973" s="17" t="s">
        <v>19</v>
      </c>
      <c r="F3973" s="17" t="s">
        <v>6264</v>
      </c>
      <c r="G3973" s="19" t="str">
        <f>INDEX(Table12[[#This Row],[State]],MATCH(Orders!F3973,Table12[[#This Row],[Customer ID]],0))</f>
        <v>New York</v>
      </c>
      <c r="H3973" s="17" t="s">
        <v>5976</v>
      </c>
      <c r="I3973" s="19">
        <v>1</v>
      </c>
      <c r="J3973" s="17" t="s">
        <v>70</v>
      </c>
      <c r="K3973" s="10">
        <v>112.89</v>
      </c>
      <c r="L3973" s="25" t="str">
        <f>IF(Orders!$K3973&lt;=50,"Low",IF(Orders!$K3973&gt;=200000,"High","Medium"))</f>
        <v>Medium</v>
      </c>
    </row>
    <row r="3974" spans="1:12" x14ac:dyDescent="0.35">
      <c r="A3974" s="11">
        <v>8094</v>
      </c>
      <c r="B3974" s="13" t="s">
        <v>7146</v>
      </c>
      <c r="C3974" s="14">
        <v>44039</v>
      </c>
      <c r="D3974" s="14">
        <v>44044</v>
      </c>
      <c r="E3974" s="13" t="s">
        <v>94</v>
      </c>
      <c r="F3974" s="13" t="s">
        <v>3124</v>
      </c>
      <c r="G3974" s="15" t="str">
        <f>INDEX(Table12[[#This Row],[State]],MATCH(Orders!F3974,Table12[[#This Row],[Customer ID]],0))</f>
        <v>Washington</v>
      </c>
      <c r="H3974" s="13" t="s">
        <v>1961</v>
      </c>
      <c r="I3974" s="15">
        <v>3</v>
      </c>
      <c r="J3974" s="13" t="s">
        <v>70</v>
      </c>
      <c r="K3974" s="16">
        <v>123.88</v>
      </c>
      <c r="L3974" s="24" t="str">
        <f>IF(Orders!$K3974&lt;=50,"Low",IF(Orders!$K3974&gt;=200000,"High","Medium"))</f>
        <v>Medium</v>
      </c>
    </row>
    <row r="3975" spans="1:12" x14ac:dyDescent="0.35">
      <c r="A3975" s="12">
        <v>2221</v>
      </c>
      <c r="B3975" s="17" t="s">
        <v>7150</v>
      </c>
      <c r="C3975" s="18">
        <v>44040</v>
      </c>
      <c r="D3975" s="18">
        <v>44044</v>
      </c>
      <c r="E3975" s="17" t="s">
        <v>19</v>
      </c>
      <c r="F3975" s="17" t="s">
        <v>3821</v>
      </c>
      <c r="G3975" s="19" t="str">
        <f>INDEX(Table12[[#This Row],[State]],MATCH(Orders!F3975,Table12[[#This Row],[Customer ID]],0))</f>
        <v>California</v>
      </c>
      <c r="H3975" s="17" t="s">
        <v>2341</v>
      </c>
      <c r="I3975" s="19">
        <v>4</v>
      </c>
      <c r="J3975" s="17" t="s">
        <v>70</v>
      </c>
      <c r="K3975" s="10">
        <v>1175.5999999999999</v>
      </c>
      <c r="L3975" s="25" t="str">
        <f>IF(Orders!$K3975&lt;=50,"Low",IF(Orders!$K3975&gt;=200000,"High","Medium"))</f>
        <v>Medium</v>
      </c>
    </row>
    <row r="3976" spans="1:12" x14ac:dyDescent="0.35">
      <c r="A3976" s="11">
        <v>2219</v>
      </c>
      <c r="B3976" s="13" t="s">
        <v>7150</v>
      </c>
      <c r="C3976" s="14">
        <v>44040</v>
      </c>
      <c r="D3976" s="14">
        <v>44044</v>
      </c>
      <c r="E3976" s="13" t="s">
        <v>19</v>
      </c>
      <c r="F3976" s="13" t="s">
        <v>3821</v>
      </c>
      <c r="G3976" s="15" t="str">
        <f>INDEX(Table12[[#This Row],[State]],MATCH(Orders!F3976,Table12[[#This Row],[Customer ID]],0))</f>
        <v>California</v>
      </c>
      <c r="H3976" s="13" t="s">
        <v>2926</v>
      </c>
      <c r="I3976" s="15">
        <v>4</v>
      </c>
      <c r="J3976" s="13" t="s">
        <v>70</v>
      </c>
      <c r="K3976" s="16">
        <v>132984</v>
      </c>
      <c r="L3976" s="24" t="str">
        <f>IF(Orders!$K3976&lt;=50,"Low",IF(Orders!$K3976&gt;=200000,"High","Medium"))</f>
        <v>Medium</v>
      </c>
    </row>
    <row r="3977" spans="1:12" x14ac:dyDescent="0.35">
      <c r="A3977" s="12">
        <v>2220</v>
      </c>
      <c r="B3977" s="17" t="s">
        <v>7150</v>
      </c>
      <c r="C3977" s="18">
        <v>44040</v>
      </c>
      <c r="D3977" s="18">
        <v>44044</v>
      </c>
      <c r="E3977" s="17" t="s">
        <v>19</v>
      </c>
      <c r="F3977" s="17" t="s">
        <v>3821</v>
      </c>
      <c r="G3977" s="19" t="str">
        <f>INDEX(Table12[[#This Row],[State]],MATCH(Orders!F3977,Table12[[#This Row],[Customer ID]],0))</f>
        <v>California</v>
      </c>
      <c r="H3977" s="17" t="s">
        <v>1836</v>
      </c>
      <c r="I3977" s="19">
        <v>1</v>
      </c>
      <c r="J3977" s="17" t="s">
        <v>70</v>
      </c>
      <c r="K3977" s="10">
        <v>134.97999999999999</v>
      </c>
      <c r="L3977" s="25" t="str">
        <f>IF(Orders!$K3977&lt;=50,"Low",IF(Orders!$K3977&gt;=200000,"High","Medium"))</f>
        <v>Medium</v>
      </c>
    </row>
    <row r="3978" spans="1:12" x14ac:dyDescent="0.35">
      <c r="A3978" s="11">
        <v>1845</v>
      </c>
      <c r="B3978" s="13" t="s">
        <v>7151</v>
      </c>
      <c r="C3978" s="14">
        <v>44041</v>
      </c>
      <c r="D3978" s="14">
        <v>44045</v>
      </c>
      <c r="E3978" s="13" t="s">
        <v>19</v>
      </c>
      <c r="F3978" s="13" t="s">
        <v>607</v>
      </c>
      <c r="G3978" s="15" t="str">
        <f>INDEX(Table12[[#This Row],[State]],MATCH(Orders!F3978,Table12[[#This Row],[Customer ID]],0))</f>
        <v>Washington</v>
      </c>
      <c r="H3978" s="13" t="s">
        <v>236</v>
      </c>
      <c r="I3978" s="15">
        <v>3</v>
      </c>
      <c r="J3978" s="13" t="s">
        <v>31</v>
      </c>
      <c r="K3978" s="16">
        <v>133.57</v>
      </c>
      <c r="L3978" s="24" t="str">
        <f>IF(Orders!$K3978&lt;=50,"Low",IF(Orders!$K3978&gt;=200000,"High","Medium"))</f>
        <v>Medium</v>
      </c>
    </row>
    <row r="3979" spans="1:12" x14ac:dyDescent="0.35">
      <c r="A3979" s="12">
        <v>6911</v>
      </c>
      <c r="B3979" s="17" t="s">
        <v>7152</v>
      </c>
      <c r="C3979" s="18">
        <v>44041</v>
      </c>
      <c r="D3979" s="18">
        <v>44045</v>
      </c>
      <c r="E3979" s="17" t="s">
        <v>19</v>
      </c>
      <c r="F3979" s="17" t="s">
        <v>3396</v>
      </c>
      <c r="G3979" s="19" t="str">
        <f>INDEX(Table12[[#This Row],[State]],MATCH(Orders!F3979,Table12[[#This Row],[Customer ID]],0))</f>
        <v>Washington</v>
      </c>
      <c r="H3979" s="17" t="s">
        <v>27</v>
      </c>
      <c r="I3979" s="19">
        <v>2</v>
      </c>
      <c r="J3979" s="17" t="s">
        <v>70</v>
      </c>
      <c r="K3979" s="10">
        <v>149.96</v>
      </c>
      <c r="L3979" s="25" t="str">
        <f>IF(Orders!$K3979&lt;=50,"Low",IF(Orders!$K3979&gt;=200000,"High","Medium"))</f>
        <v>Medium</v>
      </c>
    </row>
    <row r="3980" spans="1:12" x14ac:dyDescent="0.35">
      <c r="A3980" s="11">
        <v>2228</v>
      </c>
      <c r="B3980" s="13" t="s">
        <v>7153</v>
      </c>
      <c r="C3980" s="14">
        <v>44041</v>
      </c>
      <c r="D3980" s="14">
        <v>44046</v>
      </c>
      <c r="E3980" s="13" t="s">
        <v>19</v>
      </c>
      <c r="F3980" s="13" t="s">
        <v>142</v>
      </c>
      <c r="G3980" s="15" t="str">
        <f>INDEX(Table12[[#This Row],[State]],MATCH(Orders!F3980,Table12[[#This Row],[Customer ID]],0))</f>
        <v>Texas</v>
      </c>
      <c r="H3980" s="13" t="s">
        <v>3802</v>
      </c>
      <c r="I3980" s="15">
        <v>1</v>
      </c>
      <c r="J3980" s="13" t="s">
        <v>31</v>
      </c>
      <c r="K3980" s="16">
        <v>151792</v>
      </c>
      <c r="L3980" s="24" t="str">
        <f>IF(Orders!$K3980&lt;=50,"Low",IF(Orders!$K3980&gt;=200000,"High","Medium"))</f>
        <v>Medium</v>
      </c>
    </row>
    <row r="3981" spans="1:12" x14ac:dyDescent="0.35">
      <c r="A3981" s="12">
        <v>5027</v>
      </c>
      <c r="B3981" s="17" t="s">
        <v>7154</v>
      </c>
      <c r="C3981" s="18">
        <v>44041</v>
      </c>
      <c r="D3981" s="18">
        <v>44046</v>
      </c>
      <c r="E3981" s="17" t="s">
        <v>19</v>
      </c>
      <c r="F3981" s="17" t="s">
        <v>2868</v>
      </c>
      <c r="G3981" s="19" t="str">
        <f>INDEX(Table12[[#This Row],[State]],MATCH(Orders!F3981,Table12[[#This Row],[Customer ID]],0))</f>
        <v>Oklahoma</v>
      </c>
      <c r="H3981" s="17" t="s">
        <v>2887</v>
      </c>
      <c r="I3981" s="19">
        <v>2</v>
      </c>
      <c r="J3981" s="17" t="s">
        <v>70</v>
      </c>
      <c r="K3981" s="10">
        <v>168.62</v>
      </c>
      <c r="L3981" s="25" t="str">
        <f>IF(Orders!$K3981&lt;=50,"Low",IF(Orders!$K3981&gt;=200000,"High","Medium"))</f>
        <v>Medium</v>
      </c>
    </row>
    <row r="3982" spans="1:12" x14ac:dyDescent="0.35">
      <c r="A3982" s="11">
        <v>5028</v>
      </c>
      <c r="B3982" s="13" t="s">
        <v>7154</v>
      </c>
      <c r="C3982" s="14">
        <v>44041</v>
      </c>
      <c r="D3982" s="14">
        <v>44046</v>
      </c>
      <c r="E3982" s="13" t="s">
        <v>19</v>
      </c>
      <c r="F3982" s="13" t="s">
        <v>2868</v>
      </c>
      <c r="G3982" s="15" t="str">
        <f>INDEX(Table12[[#This Row],[State]],MATCH(Orders!F3982,Table12[[#This Row],[Customer ID]],0))</f>
        <v>Oklahoma</v>
      </c>
      <c r="H3982" s="13" t="s">
        <v>3293</v>
      </c>
      <c r="I3982" s="15">
        <v>3</v>
      </c>
      <c r="J3982" s="13" t="s">
        <v>70</v>
      </c>
      <c r="K3982" s="16">
        <v>319.67</v>
      </c>
      <c r="L3982" s="24" t="str">
        <f>IF(Orders!$K3982&lt;=50,"Low",IF(Orders!$K3982&gt;=200000,"High","Medium"))</f>
        <v>Medium</v>
      </c>
    </row>
    <row r="3983" spans="1:12" x14ac:dyDescent="0.35">
      <c r="A3983" s="12">
        <v>5026</v>
      </c>
      <c r="B3983" s="17" t="s">
        <v>7154</v>
      </c>
      <c r="C3983" s="18">
        <v>44041</v>
      </c>
      <c r="D3983" s="18">
        <v>44046</v>
      </c>
      <c r="E3983" s="17" t="s">
        <v>19</v>
      </c>
      <c r="F3983" s="17" t="s">
        <v>2868</v>
      </c>
      <c r="G3983" s="19" t="str">
        <f>INDEX(Table12[[#This Row],[State]],MATCH(Orders!F3983,Table12[[#This Row],[Customer ID]],0))</f>
        <v>Oklahoma</v>
      </c>
      <c r="H3983" s="17" t="s">
        <v>1786</v>
      </c>
      <c r="I3983" s="19">
        <v>3</v>
      </c>
      <c r="J3983" s="17" t="s">
        <v>31</v>
      </c>
      <c r="K3983" s="10">
        <v>491.97</v>
      </c>
      <c r="L3983" s="25" t="str">
        <f>IF(Orders!$K3983&lt;=50,"Low",IF(Orders!$K3983&gt;=200000,"High","Medium"))</f>
        <v>Medium</v>
      </c>
    </row>
    <row r="3984" spans="1:12" x14ac:dyDescent="0.35">
      <c r="A3984" s="11">
        <v>2227</v>
      </c>
      <c r="B3984" s="13" t="s">
        <v>7153</v>
      </c>
      <c r="C3984" s="14">
        <v>44041</v>
      </c>
      <c r="D3984" s="14">
        <v>44046</v>
      </c>
      <c r="E3984" s="13" t="s">
        <v>19</v>
      </c>
      <c r="F3984" s="13" t="s">
        <v>142</v>
      </c>
      <c r="G3984" s="15" t="str">
        <f>INDEX(Table12[[#This Row],[State]],MATCH(Orders!F3984,Table12[[#This Row],[Customer ID]],0))</f>
        <v>Texas</v>
      </c>
      <c r="H3984" s="13" t="s">
        <v>4719</v>
      </c>
      <c r="I3984" s="15">
        <v>2</v>
      </c>
      <c r="J3984" s="13" t="s">
        <v>70</v>
      </c>
      <c r="K3984" s="16">
        <v>86896</v>
      </c>
      <c r="L3984" s="24" t="str">
        <f>IF(Orders!$K3984&lt;=50,"Low",IF(Orders!$K3984&gt;=200000,"High","Medium"))</f>
        <v>Medium</v>
      </c>
    </row>
    <row r="3985" spans="1:12" x14ac:dyDescent="0.35">
      <c r="A3985" s="12">
        <v>1737</v>
      </c>
      <c r="B3985" s="17" t="s">
        <v>7155</v>
      </c>
      <c r="C3985" s="18">
        <v>44041</v>
      </c>
      <c r="D3985" s="18">
        <v>44044</v>
      </c>
      <c r="E3985" s="17" t="s">
        <v>94</v>
      </c>
      <c r="F3985" s="17" t="s">
        <v>188</v>
      </c>
      <c r="G3985" s="19" t="str">
        <f>INDEX(Table12[[#This Row],[State]],MATCH(Orders!F3985,Table12[[#This Row],[Customer ID]],0))</f>
        <v>North Carolina</v>
      </c>
      <c r="H3985" s="17" t="s">
        <v>1382</v>
      </c>
      <c r="I3985" s="19">
        <v>3</v>
      </c>
      <c r="J3985" s="17" t="s">
        <v>70</v>
      </c>
      <c r="K3985" s="10">
        <v>114368</v>
      </c>
      <c r="L3985" s="25" t="str">
        <f>IF(Orders!$K3985&lt;=50,"Low",IF(Orders!$K3985&gt;=200000,"High","Medium"))</f>
        <v>Medium</v>
      </c>
    </row>
    <row r="3986" spans="1:12" x14ac:dyDescent="0.35">
      <c r="A3986" s="11">
        <v>1736</v>
      </c>
      <c r="B3986" s="13" t="s">
        <v>7155</v>
      </c>
      <c r="C3986" s="14">
        <v>44041</v>
      </c>
      <c r="D3986" s="14">
        <v>44044</v>
      </c>
      <c r="E3986" s="13" t="s">
        <v>94</v>
      </c>
      <c r="F3986" s="13" t="s">
        <v>188</v>
      </c>
      <c r="G3986" s="15" t="str">
        <f>INDEX(Table12[[#This Row],[State]],MATCH(Orders!F3986,Table12[[#This Row],[Customer ID]],0))</f>
        <v>North Carolina</v>
      </c>
      <c r="H3986" s="13" t="s">
        <v>3642</v>
      </c>
      <c r="I3986" s="15">
        <v>5</v>
      </c>
      <c r="J3986" s="13" t="s">
        <v>70</v>
      </c>
      <c r="K3986" s="16">
        <v>93</v>
      </c>
      <c r="L3986" s="24" t="str">
        <f>IF(Orders!$K3986&lt;=50,"Low",IF(Orders!$K3986&gt;=200000,"High","Medium"))</f>
        <v>Medium</v>
      </c>
    </row>
    <row r="3987" spans="1:12" x14ac:dyDescent="0.35">
      <c r="A3987" s="12">
        <v>5025</v>
      </c>
      <c r="B3987" s="17" t="s">
        <v>7154</v>
      </c>
      <c r="C3987" s="18">
        <v>44041</v>
      </c>
      <c r="D3987" s="18">
        <v>44046</v>
      </c>
      <c r="E3987" s="17" t="s">
        <v>19</v>
      </c>
      <c r="F3987" s="17" t="s">
        <v>2868</v>
      </c>
      <c r="G3987" s="19" t="str">
        <f>INDEX(Table12[[#This Row],[State]],MATCH(Orders!F3987,Table12[[#This Row],[Customer ID]],0))</f>
        <v>Oklahoma</v>
      </c>
      <c r="H3987" s="17" t="s">
        <v>4204</v>
      </c>
      <c r="I3987" s="19">
        <v>2</v>
      </c>
      <c r="J3987" s="17" t="s">
        <v>31</v>
      </c>
      <c r="K3987" s="10">
        <v>114.48</v>
      </c>
      <c r="L3987" s="25" t="str">
        <f>IF(Orders!$K3987&lt;=50,"Low",IF(Orders!$K3987&gt;=200000,"High","Medium"))</f>
        <v>Medium</v>
      </c>
    </row>
    <row r="3988" spans="1:12" x14ac:dyDescent="0.35">
      <c r="A3988" s="11">
        <v>1735</v>
      </c>
      <c r="B3988" s="13" t="s">
        <v>7155</v>
      </c>
      <c r="C3988" s="14">
        <v>44041</v>
      </c>
      <c r="D3988" s="14">
        <v>44044</v>
      </c>
      <c r="E3988" s="13" t="s">
        <v>94</v>
      </c>
      <c r="F3988" s="13" t="s">
        <v>188</v>
      </c>
      <c r="G3988" s="15" t="str">
        <f>INDEX(Table12[[#This Row],[State]],MATCH(Orders!F3988,Table12[[#This Row],[Customer ID]],0))</f>
        <v>North Carolina</v>
      </c>
      <c r="H3988" s="13" t="s">
        <v>2279</v>
      </c>
      <c r="I3988" s="15">
        <v>2</v>
      </c>
      <c r="J3988" s="13" t="s">
        <v>70</v>
      </c>
      <c r="K3988" s="16">
        <v>129848</v>
      </c>
      <c r="L3988" s="24" t="str">
        <f>IF(Orders!$K3988&lt;=50,"Low",IF(Orders!$K3988&gt;=200000,"High","Medium"))</f>
        <v>Medium</v>
      </c>
    </row>
    <row r="3989" spans="1:12" x14ac:dyDescent="0.35">
      <c r="A3989" s="12">
        <v>2713</v>
      </c>
      <c r="B3989" s="17" t="s">
        <v>7156</v>
      </c>
      <c r="C3989" s="18">
        <v>44041</v>
      </c>
      <c r="D3989" s="18">
        <v>44044</v>
      </c>
      <c r="E3989" s="17" t="s">
        <v>94</v>
      </c>
      <c r="F3989" s="17" t="s">
        <v>5345</v>
      </c>
      <c r="G3989" s="19" t="str">
        <f>INDEX(Table12[[#This Row],[State]],MATCH(Orders!F3989,Table12[[#This Row],[Customer ID]],0))</f>
        <v>New York</v>
      </c>
      <c r="H3989" s="17" t="s">
        <v>4127</v>
      </c>
      <c r="I3989" s="19">
        <v>9</v>
      </c>
      <c r="J3989" s="17" t="s">
        <v>70</v>
      </c>
      <c r="K3989" s="10">
        <v>155.12</v>
      </c>
      <c r="L3989" s="25" t="str">
        <f>IF(Orders!$K3989&lt;=50,"Low",IF(Orders!$K3989&gt;=200000,"High","Medium"))</f>
        <v>Medium</v>
      </c>
    </row>
    <row r="3990" spans="1:12" x14ac:dyDescent="0.35">
      <c r="A3990" s="11">
        <v>7659</v>
      </c>
      <c r="B3990" s="13" t="s">
        <v>7157</v>
      </c>
      <c r="C3990" s="14">
        <v>44042</v>
      </c>
      <c r="D3990" s="14">
        <v>44045</v>
      </c>
      <c r="E3990" s="13" t="s">
        <v>38</v>
      </c>
      <c r="F3990" s="13" t="s">
        <v>3589</v>
      </c>
      <c r="G3990" s="15" t="str">
        <f>INDEX(Table12[[#This Row],[State]],MATCH(Orders!F3990,Table12[[#This Row],[Customer ID]],0))</f>
        <v>Ohio</v>
      </c>
      <c r="H3990" s="13" t="s">
        <v>744</v>
      </c>
      <c r="I3990" s="15">
        <v>4</v>
      </c>
      <c r="J3990" s="13" t="s">
        <v>70</v>
      </c>
      <c r="K3990" s="16">
        <v>110776</v>
      </c>
      <c r="L3990" s="24" t="str">
        <f>IF(Orders!$K3990&lt;=50,"Low",IF(Orders!$K3990&gt;=200000,"High","Medium"))</f>
        <v>Medium</v>
      </c>
    </row>
    <row r="3991" spans="1:12" x14ac:dyDescent="0.35">
      <c r="A3991" s="12">
        <v>642</v>
      </c>
      <c r="B3991" s="17" t="s">
        <v>7158</v>
      </c>
      <c r="C3991" s="18">
        <v>44042</v>
      </c>
      <c r="D3991" s="18">
        <v>44046</v>
      </c>
      <c r="E3991" s="17" t="s">
        <v>94</v>
      </c>
      <c r="F3991" s="17" t="s">
        <v>1805</v>
      </c>
      <c r="G3991" s="19" t="str">
        <f>INDEX(Table12[[#This Row],[State]],MATCH(Orders!F3991,Table12[[#This Row],[Customer ID]],0))</f>
        <v>California</v>
      </c>
      <c r="H3991" s="17" t="s">
        <v>7159</v>
      </c>
      <c r="I3991" s="19">
        <v>2</v>
      </c>
      <c r="J3991" s="17" t="s">
        <v>70</v>
      </c>
      <c r="K3991" s="10">
        <v>361.4</v>
      </c>
      <c r="L3991" s="25" t="str">
        <f>IF(Orders!$K3991&lt;=50,"Low",IF(Orders!$K3991&gt;=200000,"High","Medium"))</f>
        <v>Medium</v>
      </c>
    </row>
    <row r="3992" spans="1:12" x14ac:dyDescent="0.35">
      <c r="A3992" s="11">
        <v>643</v>
      </c>
      <c r="B3992" s="13" t="s">
        <v>7158</v>
      </c>
      <c r="C3992" s="14">
        <v>44042</v>
      </c>
      <c r="D3992" s="14">
        <v>44046</v>
      </c>
      <c r="E3992" s="13" t="s">
        <v>94</v>
      </c>
      <c r="F3992" s="13" t="s">
        <v>1805</v>
      </c>
      <c r="G3992" s="15" t="str">
        <f>INDEX(Table12[[#This Row],[State]],MATCH(Orders!F3992,Table12[[#This Row],[Customer ID]],0))</f>
        <v>California</v>
      </c>
      <c r="H3992" s="13" t="s">
        <v>4158</v>
      </c>
      <c r="I3992" s="15">
        <v>7</v>
      </c>
      <c r="J3992" s="13" t="s">
        <v>31</v>
      </c>
      <c r="K3992" s="16">
        <v>116.25</v>
      </c>
      <c r="L3992" s="24" t="str">
        <f>IF(Orders!$K3992&lt;=50,"Low",IF(Orders!$K3992&gt;=200000,"High","Medium"))</f>
        <v>Medium</v>
      </c>
    </row>
    <row r="3993" spans="1:12" x14ac:dyDescent="0.35">
      <c r="A3993" s="12">
        <v>7739</v>
      </c>
      <c r="B3993" s="17" t="s">
        <v>7161</v>
      </c>
      <c r="C3993" s="18">
        <v>44042</v>
      </c>
      <c r="D3993" s="18">
        <v>44049</v>
      </c>
      <c r="E3993" s="17" t="s">
        <v>19</v>
      </c>
      <c r="F3993" s="17" t="s">
        <v>2905</v>
      </c>
      <c r="G3993" s="19" t="str">
        <f>INDEX(Table12[[#This Row],[State]],MATCH(Orders!F3993,Table12[[#This Row],[Customer ID]],0))</f>
        <v>Maryland</v>
      </c>
      <c r="H3993" s="17" t="s">
        <v>3184</v>
      </c>
      <c r="I3993" s="19">
        <v>5</v>
      </c>
      <c r="J3993" s="17" t="s">
        <v>31</v>
      </c>
      <c r="K3993" s="10">
        <v>173.95</v>
      </c>
      <c r="L3993" s="25" t="str">
        <f>IF(Orders!$K3993&lt;=50,"Low",IF(Orders!$K3993&gt;=200000,"High","Medium"))</f>
        <v>Medium</v>
      </c>
    </row>
    <row r="3994" spans="1:12" x14ac:dyDescent="0.35">
      <c r="A3994" s="11">
        <v>6692</v>
      </c>
      <c r="B3994" s="13" t="s">
        <v>7162</v>
      </c>
      <c r="C3994" s="14">
        <v>44043</v>
      </c>
      <c r="D3994" s="14">
        <v>44048</v>
      </c>
      <c r="E3994" s="13" t="s">
        <v>19</v>
      </c>
      <c r="F3994" s="13" t="s">
        <v>5148</v>
      </c>
      <c r="G3994" s="15" t="str">
        <f>INDEX(Table12[[#This Row],[State]],MATCH(Orders!F3994,Table12[[#This Row],[Customer ID]],0))</f>
        <v>Wisconsin</v>
      </c>
      <c r="H3994" s="13" t="s">
        <v>7163</v>
      </c>
      <c r="I3994" s="15">
        <v>6</v>
      </c>
      <c r="J3994" s="13" t="s">
        <v>31</v>
      </c>
      <c r="K3994" s="16">
        <v>182.88</v>
      </c>
      <c r="L3994" s="24" t="str">
        <f>IF(Orders!$K3994&lt;=50,"Low",IF(Orders!$K3994&gt;=200000,"High","Medium"))</f>
        <v>Medium</v>
      </c>
    </row>
    <row r="3995" spans="1:12" x14ac:dyDescent="0.35">
      <c r="A3995" s="12">
        <v>9439</v>
      </c>
      <c r="B3995" s="17" t="s">
        <v>7165</v>
      </c>
      <c r="C3995" s="18">
        <v>44043</v>
      </c>
      <c r="D3995" s="18">
        <v>44048</v>
      </c>
      <c r="E3995" s="17" t="s">
        <v>19</v>
      </c>
      <c r="F3995" s="17" t="s">
        <v>2528</v>
      </c>
      <c r="G3995" s="19" t="str">
        <f>INDEX(Table12[[#This Row],[State]],MATCH(Orders!F3995,Table12[[#This Row],[Customer ID]],0))</f>
        <v>Pennsylvania</v>
      </c>
      <c r="H3995" s="17" t="s">
        <v>3346</v>
      </c>
      <c r="I3995" s="19">
        <v>4</v>
      </c>
      <c r="J3995" s="17" t="s">
        <v>31</v>
      </c>
      <c r="K3995" s="10">
        <v>319576</v>
      </c>
      <c r="L3995" s="25" t="str">
        <f>IF(Orders!$K3995&lt;=50,"Low",IF(Orders!$K3995&gt;=200000,"High","Medium"))</f>
        <v>High</v>
      </c>
    </row>
    <row r="3996" spans="1:12" x14ac:dyDescent="0.35">
      <c r="A3996" s="11">
        <v>9704</v>
      </c>
      <c r="B3996" s="13" t="s">
        <v>7166</v>
      </c>
      <c r="C3996" s="14">
        <v>44043</v>
      </c>
      <c r="D3996" s="14">
        <v>44047</v>
      </c>
      <c r="E3996" s="13" t="s">
        <v>19</v>
      </c>
      <c r="F3996" s="13" t="s">
        <v>3752</v>
      </c>
      <c r="G3996" s="15" t="str">
        <f>INDEX(Table12[[#This Row],[State]],MATCH(Orders!F3996,Table12[[#This Row],[Customer ID]],0))</f>
        <v>Delaware</v>
      </c>
      <c r="H3996" s="13" t="s">
        <v>4192</v>
      </c>
      <c r="I3996" s="15">
        <v>5</v>
      </c>
      <c r="J3996" s="13" t="s">
        <v>70</v>
      </c>
      <c r="K3996" s="16">
        <v>877.95</v>
      </c>
      <c r="L3996" s="24" t="str">
        <f>IF(Orders!$K3996&lt;=50,"Low",IF(Orders!$K3996&gt;=200000,"High","Medium"))</f>
        <v>Medium</v>
      </c>
    </row>
    <row r="3997" spans="1:12" x14ac:dyDescent="0.35">
      <c r="A3997" s="12">
        <v>6691</v>
      </c>
      <c r="B3997" s="17" t="s">
        <v>7162</v>
      </c>
      <c r="C3997" s="18">
        <v>44043</v>
      </c>
      <c r="D3997" s="18">
        <v>44048</v>
      </c>
      <c r="E3997" s="17" t="s">
        <v>19</v>
      </c>
      <c r="F3997" s="17" t="s">
        <v>5148</v>
      </c>
      <c r="G3997" s="19" t="str">
        <f>INDEX(Table12[[#This Row],[State]],MATCH(Orders!F3997,Table12[[#This Row],[Customer ID]],0))</f>
        <v>Wisconsin</v>
      </c>
      <c r="H3997" s="17" t="s">
        <v>5087</v>
      </c>
      <c r="I3997" s="19">
        <v>4</v>
      </c>
      <c r="J3997" s="17" t="s">
        <v>70</v>
      </c>
      <c r="K3997" s="10">
        <v>103.52</v>
      </c>
      <c r="L3997" s="25" t="str">
        <f>IF(Orders!$K3997&lt;=50,"Low",IF(Orders!$K3997&gt;=200000,"High","Medium"))</f>
        <v>Medium</v>
      </c>
    </row>
    <row r="3998" spans="1:12" x14ac:dyDescent="0.35">
      <c r="A3998" s="11">
        <v>9703</v>
      </c>
      <c r="B3998" s="13" t="s">
        <v>7166</v>
      </c>
      <c r="C3998" s="14">
        <v>44043</v>
      </c>
      <c r="D3998" s="14">
        <v>44047</v>
      </c>
      <c r="E3998" s="13" t="s">
        <v>19</v>
      </c>
      <c r="F3998" s="13" t="s">
        <v>3752</v>
      </c>
      <c r="G3998" s="15" t="str">
        <f>INDEX(Table12[[#This Row],[State]],MATCH(Orders!F3998,Table12[[#This Row],[Customer ID]],0))</f>
        <v>Delaware</v>
      </c>
      <c r="H3998" s="13" t="s">
        <v>3712</v>
      </c>
      <c r="I3998" s="15">
        <v>1</v>
      </c>
      <c r="J3998" s="13" t="s">
        <v>70</v>
      </c>
      <c r="K3998" s="16">
        <v>123.54</v>
      </c>
      <c r="L3998" s="24" t="str">
        <f>IF(Orders!$K3998&lt;=50,"Low",IF(Orders!$K3998&gt;=200000,"High","Medium"))</f>
        <v>Medium</v>
      </c>
    </row>
    <row r="3999" spans="1:12" x14ac:dyDescent="0.35">
      <c r="A3999" s="12">
        <v>9705</v>
      </c>
      <c r="B3999" s="17" t="s">
        <v>7166</v>
      </c>
      <c r="C3999" s="18">
        <v>44043</v>
      </c>
      <c r="D3999" s="18">
        <v>44047</v>
      </c>
      <c r="E3999" s="17" t="s">
        <v>19</v>
      </c>
      <c r="F3999" s="17" t="s">
        <v>3752</v>
      </c>
      <c r="G3999" s="19" t="str">
        <f>INDEX(Table12[[#This Row],[State]],MATCH(Orders!F3999,Table12[[#This Row],[Customer ID]],0))</f>
        <v>Delaware</v>
      </c>
      <c r="H3999" s="17" t="s">
        <v>5497</v>
      </c>
      <c r="I3999" s="19">
        <v>3</v>
      </c>
      <c r="J3999" s="17" t="s">
        <v>70</v>
      </c>
      <c r="K3999" s="10">
        <v>130.01</v>
      </c>
      <c r="L3999" s="25" t="str">
        <f>IF(Orders!$K3999&lt;=50,"Low",IF(Orders!$K3999&gt;=200000,"High","Medium"))</f>
        <v>Medium</v>
      </c>
    </row>
    <row r="4000" spans="1:12" x14ac:dyDescent="0.35">
      <c r="A4000" s="11">
        <v>6456</v>
      </c>
      <c r="B4000" s="13" t="s">
        <v>7167</v>
      </c>
      <c r="C4000" s="14">
        <v>44043</v>
      </c>
      <c r="D4000" s="14">
        <v>44046</v>
      </c>
      <c r="E4000" s="13" t="s">
        <v>38</v>
      </c>
      <c r="F4000" s="13" t="s">
        <v>5503</v>
      </c>
      <c r="G4000" s="15" t="str">
        <f>INDEX(Table12[[#This Row],[State]],MATCH(Orders!F4000,Table12[[#This Row],[Customer ID]],0))</f>
        <v>California</v>
      </c>
      <c r="H4000" s="13" t="s">
        <v>5662</v>
      </c>
      <c r="I4000" s="15">
        <v>7</v>
      </c>
      <c r="J4000" s="13" t="s">
        <v>31</v>
      </c>
      <c r="K4000" s="16">
        <v>104.96</v>
      </c>
      <c r="L4000" s="24" t="str">
        <f>IF(Orders!$K4000&lt;=50,"Low",IF(Orders!$K4000&gt;=200000,"High","Medium"))</f>
        <v>Medium</v>
      </c>
    </row>
    <row r="4001" spans="1:12" x14ac:dyDescent="0.35">
      <c r="A4001" s="12">
        <v>3785</v>
      </c>
      <c r="B4001" s="17" t="s">
        <v>7168</v>
      </c>
      <c r="C4001" s="18">
        <v>44043</v>
      </c>
      <c r="D4001" s="18">
        <v>44047</v>
      </c>
      <c r="E4001" s="17" t="s">
        <v>19</v>
      </c>
      <c r="F4001" s="17" t="s">
        <v>1423</v>
      </c>
      <c r="G4001" s="19" t="str">
        <f>INDEX(Table12[[#This Row],[State]],MATCH(Orders!F4001,Table12[[#This Row],[Customer ID]],0))</f>
        <v>Florida</v>
      </c>
      <c r="H4001" s="17" t="s">
        <v>6439</v>
      </c>
      <c r="I4001" s="19">
        <v>2</v>
      </c>
      <c r="J4001" s="17" t="s">
        <v>70</v>
      </c>
      <c r="K4001" s="10">
        <v>134424</v>
      </c>
      <c r="L4001" s="25" t="str">
        <f>IF(Orders!$K4001&lt;=50,"Low",IF(Orders!$K4001&gt;=200000,"High","Medium"))</f>
        <v>Medium</v>
      </c>
    </row>
    <row r="4002" spans="1:12" x14ac:dyDescent="0.35">
      <c r="A4002" s="11">
        <v>5713</v>
      </c>
      <c r="B4002" s="13" t="s">
        <v>7169</v>
      </c>
      <c r="C4002" s="14">
        <v>44043</v>
      </c>
      <c r="D4002" s="14">
        <v>44043</v>
      </c>
      <c r="E4002" s="13" t="s">
        <v>208</v>
      </c>
      <c r="F4002" s="13" t="s">
        <v>4710</v>
      </c>
      <c r="G4002" s="15" t="str">
        <f>INDEX(Table12[[#This Row],[State]],MATCH(Orders!F4002,Table12[[#This Row],[Customer ID]],0))</f>
        <v>Illinois</v>
      </c>
      <c r="H4002" s="13" t="s">
        <v>1593</v>
      </c>
      <c r="I4002" s="15">
        <v>1</v>
      </c>
      <c r="J4002" s="13" t="s">
        <v>31</v>
      </c>
      <c r="K4002" s="16">
        <v>159792</v>
      </c>
      <c r="L4002" s="24" t="str">
        <f>IF(Orders!$K4002&lt;=50,"Low",IF(Orders!$K4002&gt;=200000,"High","Medium"))</f>
        <v>Medium</v>
      </c>
    </row>
    <row r="4003" spans="1:12" x14ac:dyDescent="0.35">
      <c r="A4003" s="12">
        <v>2225</v>
      </c>
      <c r="B4003" s="17" t="s">
        <v>7170</v>
      </c>
      <c r="C4003" s="18">
        <v>44043</v>
      </c>
      <c r="D4003" s="18">
        <v>44048</v>
      </c>
      <c r="E4003" s="17" t="s">
        <v>19</v>
      </c>
      <c r="F4003" s="17" t="s">
        <v>592</v>
      </c>
      <c r="G4003" s="19" t="str">
        <f>INDEX(Table12[[#This Row],[State]],MATCH(Orders!F4003,Table12[[#This Row],[Customer ID]],0))</f>
        <v>Pennsylvania</v>
      </c>
      <c r="H4003" s="17" t="s">
        <v>2334</v>
      </c>
      <c r="I4003" s="19">
        <v>3</v>
      </c>
      <c r="J4003" s="17" t="s">
        <v>70</v>
      </c>
      <c r="K4003" s="10">
        <v>166816</v>
      </c>
      <c r="L4003" s="25" t="str">
        <f>IF(Orders!$K4003&lt;=50,"Low",IF(Orders!$K4003&gt;=200000,"High","Medium"))</f>
        <v>Medium</v>
      </c>
    </row>
    <row r="4004" spans="1:12" x14ac:dyDescent="0.35">
      <c r="A4004" s="11">
        <v>6455</v>
      </c>
      <c r="B4004" s="13" t="s">
        <v>7167</v>
      </c>
      <c r="C4004" s="14">
        <v>44043</v>
      </c>
      <c r="D4004" s="14">
        <v>44046</v>
      </c>
      <c r="E4004" s="13" t="s">
        <v>38</v>
      </c>
      <c r="F4004" s="13" t="s">
        <v>5503</v>
      </c>
      <c r="G4004" s="15" t="str">
        <f>INDEX(Table12[[#This Row],[State]],MATCH(Orders!F4004,Table12[[#This Row],[Customer ID]],0))</f>
        <v>California</v>
      </c>
      <c r="H4004" s="13" t="s">
        <v>1359</v>
      </c>
      <c r="I4004" s="15">
        <v>2</v>
      </c>
      <c r="J4004" s="13" t="s">
        <v>70</v>
      </c>
      <c r="K4004" s="16">
        <v>156.56</v>
      </c>
      <c r="L4004" s="24" t="str">
        <f>IF(Orders!$K4004&lt;=50,"Low",IF(Orders!$K4004&gt;=200000,"High","Medium"))</f>
        <v>Medium</v>
      </c>
    </row>
    <row r="4005" spans="1:12" x14ac:dyDescent="0.35">
      <c r="A4005" s="12">
        <v>1010</v>
      </c>
      <c r="B4005" s="17" t="s">
        <v>7171</v>
      </c>
      <c r="C4005" s="18">
        <v>44044</v>
      </c>
      <c r="D4005" s="18">
        <v>44046</v>
      </c>
      <c r="E4005" s="17" t="s">
        <v>38</v>
      </c>
      <c r="F4005" s="17" t="s">
        <v>2408</v>
      </c>
      <c r="G4005" s="19" t="str">
        <f>INDEX(Table12[[#This Row],[State]],MATCH(Orders!F4005,Table12[[#This Row],[Customer ID]],0))</f>
        <v>Illinois</v>
      </c>
      <c r="H4005" s="17" t="s">
        <v>5298</v>
      </c>
      <c r="I4005" s="19">
        <v>2</v>
      </c>
      <c r="J4005" s="17" t="s">
        <v>70</v>
      </c>
      <c r="K4005" s="10">
        <v>113984</v>
      </c>
      <c r="L4005" s="25" t="str">
        <f>IF(Orders!$K4005&lt;=50,"Low",IF(Orders!$K4005&gt;=200000,"High","Medium"))</f>
        <v>Medium</v>
      </c>
    </row>
    <row r="4006" spans="1:12" x14ac:dyDescent="0.35">
      <c r="A4006" s="11">
        <v>6912</v>
      </c>
      <c r="B4006" s="13" t="s">
        <v>7172</v>
      </c>
      <c r="C4006" s="14">
        <v>44044</v>
      </c>
      <c r="D4006" s="14">
        <v>44048</v>
      </c>
      <c r="E4006" s="13" t="s">
        <v>94</v>
      </c>
      <c r="F4006" s="13" t="s">
        <v>7173</v>
      </c>
      <c r="G4006" s="15" t="str">
        <f>INDEX(Table12[[#This Row],[State]],MATCH(Orders!F4006,Table12[[#This Row],[Customer ID]],0))</f>
        <v>California</v>
      </c>
      <c r="H4006" s="13" t="s">
        <v>506</v>
      </c>
      <c r="I4006" s="15">
        <v>3</v>
      </c>
      <c r="J4006" s="13" t="s">
        <v>70</v>
      </c>
      <c r="K4006" s="16">
        <v>203.54</v>
      </c>
      <c r="L4006" s="24" t="str">
        <f>IF(Orders!$K4006&lt;=50,"Low",IF(Orders!$K4006&gt;=200000,"High","Medium"))</f>
        <v>Medium</v>
      </c>
    </row>
    <row r="4007" spans="1:12" x14ac:dyDescent="0.35">
      <c r="A4007" s="12">
        <v>1206</v>
      </c>
      <c r="B4007" s="17" t="s">
        <v>7175</v>
      </c>
      <c r="C4007" s="18">
        <v>44044</v>
      </c>
      <c r="D4007" s="18">
        <v>44047</v>
      </c>
      <c r="E4007" s="17" t="s">
        <v>38</v>
      </c>
      <c r="F4007" s="17" t="s">
        <v>6462</v>
      </c>
      <c r="G4007" s="19" t="str">
        <f>INDEX(Table12[[#This Row],[State]],MATCH(Orders!F4007,Table12[[#This Row],[Customer ID]],0))</f>
        <v>North Carolina</v>
      </c>
      <c r="H4007" s="17" t="s">
        <v>3885</v>
      </c>
      <c r="I4007" s="19">
        <v>5</v>
      </c>
      <c r="J4007" s="17" t="s">
        <v>31</v>
      </c>
      <c r="K4007" s="10">
        <v>317.95999999999998</v>
      </c>
      <c r="L4007" s="25" t="str">
        <f>IF(Orders!$K4007&lt;=50,"Low",IF(Orders!$K4007&gt;=200000,"High","Medium"))</f>
        <v>Medium</v>
      </c>
    </row>
    <row r="4008" spans="1:12" x14ac:dyDescent="0.35">
      <c r="A4008" s="11">
        <v>1834</v>
      </c>
      <c r="B4008" s="13" t="s">
        <v>7176</v>
      </c>
      <c r="C4008" s="14">
        <v>44044</v>
      </c>
      <c r="D4008" s="14">
        <v>44050</v>
      </c>
      <c r="E4008" s="13" t="s">
        <v>19</v>
      </c>
      <c r="F4008" s="13" t="s">
        <v>1231</v>
      </c>
      <c r="G4008" s="15" t="str">
        <f>INDEX(Table12[[#This Row],[State]],MATCH(Orders!F4008,Table12[[#This Row],[Customer ID]],0))</f>
        <v>Texas</v>
      </c>
      <c r="H4008" s="13" t="s">
        <v>1957</v>
      </c>
      <c r="I4008" s="15">
        <v>3</v>
      </c>
      <c r="J4008" s="13" t="s">
        <v>70</v>
      </c>
      <c r="K4008" s="16">
        <v>1453982</v>
      </c>
      <c r="L4008" s="24" t="str">
        <f>IF(Orders!$K4008&lt;=50,"Low",IF(Orders!$K4008&gt;=200000,"High","Medium"))</f>
        <v>High</v>
      </c>
    </row>
    <row r="4009" spans="1:12" x14ac:dyDescent="0.35">
      <c r="A4009" s="12">
        <v>1835</v>
      </c>
      <c r="B4009" s="17" t="s">
        <v>7176</v>
      </c>
      <c r="C4009" s="18">
        <v>44044</v>
      </c>
      <c r="D4009" s="18">
        <v>44050</v>
      </c>
      <c r="E4009" s="17" t="s">
        <v>19</v>
      </c>
      <c r="F4009" s="17" t="s">
        <v>1231</v>
      </c>
      <c r="G4009" s="19" t="str">
        <f>INDEX(Table12[[#This Row],[State]],MATCH(Orders!F4009,Table12[[#This Row],[Customer ID]],0))</f>
        <v>Texas</v>
      </c>
      <c r="H4009" s="17" t="s">
        <v>7177</v>
      </c>
      <c r="I4009" s="19">
        <v>7</v>
      </c>
      <c r="J4009" s="17" t="s">
        <v>70</v>
      </c>
      <c r="K4009" s="10">
        <v>128288</v>
      </c>
      <c r="L4009" s="25" t="str">
        <f>IF(Orders!$K4009&lt;=50,"Low",IF(Orders!$K4009&gt;=200000,"High","Medium"))</f>
        <v>Medium</v>
      </c>
    </row>
    <row r="4010" spans="1:12" x14ac:dyDescent="0.35">
      <c r="A4010" s="11">
        <v>2186</v>
      </c>
      <c r="B4010" s="13" t="s">
        <v>7179</v>
      </c>
      <c r="C4010" s="14">
        <v>44044</v>
      </c>
      <c r="D4010" s="14">
        <v>44047</v>
      </c>
      <c r="E4010" s="13" t="s">
        <v>94</v>
      </c>
      <c r="F4010" s="13" t="s">
        <v>1738</v>
      </c>
      <c r="G4010" s="15" t="str">
        <f>INDEX(Table12[[#This Row],[State]],MATCH(Orders!F4010,Table12[[#This Row],[Customer ID]],0))</f>
        <v>California</v>
      </c>
      <c r="H4010" s="13" t="s">
        <v>5380</v>
      </c>
      <c r="I4010" s="15">
        <v>2</v>
      </c>
      <c r="J4010" s="13" t="s">
        <v>31</v>
      </c>
      <c r="K4010" s="16">
        <v>161896</v>
      </c>
      <c r="L4010" s="24" t="str">
        <f>IF(Orders!$K4010&lt;=50,"Low",IF(Orders!$K4010&gt;=200000,"High","Medium"))</f>
        <v>Medium</v>
      </c>
    </row>
    <row r="4011" spans="1:12" x14ac:dyDescent="0.35">
      <c r="A4011" s="12">
        <v>7088</v>
      </c>
      <c r="B4011" s="17" t="s">
        <v>7180</v>
      </c>
      <c r="C4011" s="18">
        <v>44046</v>
      </c>
      <c r="D4011" s="18">
        <v>44049</v>
      </c>
      <c r="E4011" s="17" t="s">
        <v>94</v>
      </c>
      <c r="F4011" s="17" t="s">
        <v>5175</v>
      </c>
      <c r="G4011" s="19" t="str">
        <f>INDEX(Table12[[#This Row],[State]],MATCH(Orders!F4011,Table12[[#This Row],[Customer ID]],0))</f>
        <v>California</v>
      </c>
      <c r="H4011" s="17" t="s">
        <v>4526</v>
      </c>
      <c r="I4011" s="19">
        <v>3</v>
      </c>
      <c r="J4011" s="17" t="s">
        <v>70</v>
      </c>
      <c r="K4011" s="10">
        <v>119.87</v>
      </c>
      <c r="L4011" s="25" t="str">
        <f>IF(Orders!$K4011&lt;=50,"Low",IF(Orders!$K4011&gt;=200000,"High","Medium"))</f>
        <v>Medium</v>
      </c>
    </row>
    <row r="4012" spans="1:12" x14ac:dyDescent="0.35">
      <c r="A4012" s="11">
        <v>4633</v>
      </c>
      <c r="B4012" s="13" t="s">
        <v>7181</v>
      </c>
      <c r="C4012" s="14">
        <v>44046</v>
      </c>
      <c r="D4012" s="14">
        <v>44051</v>
      </c>
      <c r="E4012" s="13" t="s">
        <v>94</v>
      </c>
      <c r="F4012" s="13" t="s">
        <v>695</v>
      </c>
      <c r="G4012" s="15" t="str">
        <f>INDEX(Table12[[#This Row],[State]],MATCH(Orders!F4012,Table12[[#This Row],[Customer ID]],0))</f>
        <v>California</v>
      </c>
      <c r="H4012" s="13" t="s">
        <v>515</v>
      </c>
      <c r="I4012" s="15">
        <v>3</v>
      </c>
      <c r="J4012" s="13" t="s">
        <v>70</v>
      </c>
      <c r="K4012" s="16">
        <v>168.96</v>
      </c>
      <c r="L4012" s="24" t="str">
        <f>IF(Orders!$K4012&lt;=50,"Low",IF(Orders!$K4012&gt;=200000,"High","Medium"))</f>
        <v>Medium</v>
      </c>
    </row>
    <row r="4013" spans="1:12" x14ac:dyDescent="0.35">
      <c r="A4013" s="12">
        <v>2008</v>
      </c>
      <c r="B4013" s="17" t="s">
        <v>7182</v>
      </c>
      <c r="C4013" s="18">
        <v>44046</v>
      </c>
      <c r="D4013" s="18">
        <v>44047</v>
      </c>
      <c r="E4013" s="17" t="s">
        <v>38</v>
      </c>
      <c r="F4013" s="17" t="s">
        <v>7183</v>
      </c>
      <c r="G4013" s="19" t="str">
        <f>INDEX(Table12[[#This Row],[State]],MATCH(Orders!F4013,Table12[[#This Row],[Customer ID]],0))</f>
        <v>Illinois</v>
      </c>
      <c r="H4013" s="17" t="s">
        <v>4392</v>
      </c>
      <c r="I4013" s="19">
        <v>2</v>
      </c>
      <c r="J4013" s="17" t="s">
        <v>70</v>
      </c>
      <c r="K4013" s="10">
        <v>216372</v>
      </c>
      <c r="L4013" s="25" t="str">
        <f>IF(Orders!$K4013&lt;=50,"Low",IF(Orders!$K4013&gt;=200000,"High","Medium"))</f>
        <v>High</v>
      </c>
    </row>
    <row r="4014" spans="1:12" x14ac:dyDescent="0.35">
      <c r="A4014" s="11">
        <v>9209</v>
      </c>
      <c r="B4014" s="13" t="s">
        <v>7185</v>
      </c>
      <c r="C4014" s="14">
        <v>44046</v>
      </c>
      <c r="D4014" s="14">
        <v>44051</v>
      </c>
      <c r="E4014" s="13" t="s">
        <v>94</v>
      </c>
      <c r="F4014" s="13" t="s">
        <v>2491</v>
      </c>
      <c r="G4014" s="15" t="str">
        <f>INDEX(Table12[[#This Row],[State]],MATCH(Orders!F4014,Table12[[#This Row],[Customer ID]],0))</f>
        <v>Washington</v>
      </c>
      <c r="H4014" s="13" t="s">
        <v>7186</v>
      </c>
      <c r="I4014" s="15">
        <v>1</v>
      </c>
      <c r="J4014" s="13" t="s">
        <v>70</v>
      </c>
      <c r="K4014" s="16">
        <v>100.06</v>
      </c>
      <c r="L4014" s="24" t="str">
        <f>IF(Orders!$K4014&lt;=50,"Low",IF(Orders!$K4014&gt;=200000,"High","Medium"))</f>
        <v>Medium</v>
      </c>
    </row>
    <row r="4015" spans="1:12" x14ac:dyDescent="0.35">
      <c r="A4015" s="12">
        <v>9982</v>
      </c>
      <c r="B4015" s="17" t="s">
        <v>7188</v>
      </c>
      <c r="C4015" s="18">
        <v>44046</v>
      </c>
      <c r="D4015" s="18">
        <v>44049</v>
      </c>
      <c r="E4015" s="17" t="s">
        <v>38</v>
      </c>
      <c r="F4015" s="17" t="s">
        <v>2672</v>
      </c>
      <c r="G4015" s="19" t="str">
        <f>INDEX(Table12[[#This Row],[State]],MATCH(Orders!F4015,Table12[[#This Row],[Customer ID]],0))</f>
        <v>Ohio</v>
      </c>
      <c r="H4015" s="17" t="s">
        <v>295</v>
      </c>
      <c r="I4015" s="19">
        <v>5</v>
      </c>
      <c r="J4015" s="17" t="s">
        <v>70</v>
      </c>
      <c r="K4015" s="10">
        <v>137.52000000000001</v>
      </c>
      <c r="L4015" s="25" t="str">
        <f>IF(Orders!$K4015&lt;=50,"Low",IF(Orders!$K4015&gt;=200000,"High","Medium"))</f>
        <v>Medium</v>
      </c>
    </row>
    <row r="4016" spans="1:12" x14ac:dyDescent="0.35">
      <c r="A4016" s="11">
        <v>4632</v>
      </c>
      <c r="B4016" s="13" t="s">
        <v>7181</v>
      </c>
      <c r="C4016" s="14">
        <v>44046</v>
      </c>
      <c r="D4016" s="14">
        <v>44051</v>
      </c>
      <c r="E4016" s="13" t="s">
        <v>94</v>
      </c>
      <c r="F4016" s="13" t="s">
        <v>695</v>
      </c>
      <c r="G4016" s="15" t="str">
        <f>INDEX(Table12[[#This Row],[State]],MATCH(Orders!F4016,Table12[[#This Row],[Customer ID]],0))</f>
        <v>California</v>
      </c>
      <c r="H4016" s="13" t="s">
        <v>1305</v>
      </c>
      <c r="I4016" s="15">
        <v>5</v>
      </c>
      <c r="J4016" s="13" t="s">
        <v>31</v>
      </c>
      <c r="K4016" s="16">
        <v>147.75</v>
      </c>
      <c r="L4016" s="24" t="str">
        <f>IF(Orders!$K4016&lt;=50,"Low",IF(Orders!$K4016&gt;=200000,"High","Medium"))</f>
        <v>Medium</v>
      </c>
    </row>
    <row r="4017" spans="1:12" x14ac:dyDescent="0.35">
      <c r="A4017" s="12">
        <v>9208</v>
      </c>
      <c r="B4017" s="17" t="s">
        <v>7189</v>
      </c>
      <c r="C4017" s="18">
        <v>44046</v>
      </c>
      <c r="D4017" s="18">
        <v>44050</v>
      </c>
      <c r="E4017" s="17" t="s">
        <v>19</v>
      </c>
      <c r="F4017" s="17" t="s">
        <v>434</v>
      </c>
      <c r="G4017" s="19" t="str">
        <f>INDEX(Table12[[#This Row],[State]],MATCH(Orders!F4017,Table12[[#This Row],[Customer ID]],0))</f>
        <v>Illinois</v>
      </c>
      <c r="H4017" s="17" t="s">
        <v>4748</v>
      </c>
      <c r="I4017" s="19">
        <v>3</v>
      </c>
      <c r="J4017" s="17" t="s">
        <v>70</v>
      </c>
      <c r="K4017" s="10">
        <v>141816</v>
      </c>
      <c r="L4017" s="25" t="str">
        <f>IF(Orders!$K4017&lt;=50,"Low",IF(Orders!$K4017&gt;=200000,"High","Medium"))</f>
        <v>Medium</v>
      </c>
    </row>
    <row r="4018" spans="1:12" x14ac:dyDescent="0.35">
      <c r="A4018" s="11">
        <v>5090</v>
      </c>
      <c r="B4018" s="13" t="s">
        <v>7190</v>
      </c>
      <c r="C4018" s="14">
        <v>44047</v>
      </c>
      <c r="D4018" s="14">
        <v>44050</v>
      </c>
      <c r="E4018" s="13" t="s">
        <v>38</v>
      </c>
      <c r="F4018" s="13" t="s">
        <v>2043</v>
      </c>
      <c r="G4018" s="15" t="str">
        <f>INDEX(Table12[[#This Row],[State]],MATCH(Orders!F4018,Table12[[#This Row],[Customer ID]],0))</f>
        <v>Colorado</v>
      </c>
      <c r="H4018" s="13" t="s">
        <v>6602</v>
      </c>
      <c r="I4018" s="15">
        <v>2</v>
      </c>
      <c r="J4018" s="13" t="s">
        <v>70</v>
      </c>
      <c r="K4018" s="16">
        <v>107968</v>
      </c>
      <c r="L4018" s="24" t="str">
        <f>IF(Orders!$K4018&lt;=50,"Low",IF(Orders!$K4018&gt;=200000,"High","Medium"))</f>
        <v>Medium</v>
      </c>
    </row>
    <row r="4019" spans="1:12" x14ac:dyDescent="0.35">
      <c r="A4019" s="12">
        <v>5091</v>
      </c>
      <c r="B4019" s="17" t="s">
        <v>7190</v>
      </c>
      <c r="C4019" s="18">
        <v>44047</v>
      </c>
      <c r="D4019" s="18">
        <v>44050</v>
      </c>
      <c r="E4019" s="17" t="s">
        <v>38</v>
      </c>
      <c r="F4019" s="17" t="s">
        <v>2043</v>
      </c>
      <c r="G4019" s="19" t="str">
        <f>INDEX(Table12[[#This Row],[State]],MATCH(Orders!F4019,Table12[[#This Row],[Customer ID]],0))</f>
        <v>Colorado</v>
      </c>
      <c r="H4019" s="17" t="s">
        <v>2040</v>
      </c>
      <c r="I4019" s="19">
        <v>1</v>
      </c>
      <c r="J4019" s="17" t="s">
        <v>31</v>
      </c>
      <c r="K4019" s="10">
        <v>129784</v>
      </c>
      <c r="L4019" s="25" t="str">
        <f>IF(Orders!$K4019&lt;=50,"Low",IF(Orders!$K4019&gt;=200000,"High","Medium"))</f>
        <v>Medium</v>
      </c>
    </row>
    <row r="4020" spans="1:12" x14ac:dyDescent="0.35">
      <c r="A4020" s="11">
        <v>5243</v>
      </c>
      <c r="B4020" s="13" t="s">
        <v>7192</v>
      </c>
      <c r="C4020" s="14">
        <v>44047</v>
      </c>
      <c r="D4020" s="14">
        <v>44051</v>
      </c>
      <c r="E4020" s="13" t="s">
        <v>19</v>
      </c>
      <c r="F4020" s="13" t="s">
        <v>2043</v>
      </c>
      <c r="G4020" s="15" t="str">
        <f>INDEX(Table12[[#This Row],[State]],MATCH(Orders!F4020,Table12[[#This Row],[Customer ID]],0))</f>
        <v>Texas</v>
      </c>
      <c r="H4020" s="13" t="s">
        <v>3573</v>
      </c>
      <c r="I4020" s="15">
        <v>3</v>
      </c>
      <c r="J4020" s="13" t="s">
        <v>70</v>
      </c>
      <c r="K4020" s="16">
        <v>126318</v>
      </c>
      <c r="L4020" s="24" t="str">
        <f>IF(Orders!$K4020&lt;=50,"Low",IF(Orders!$K4020&gt;=200000,"High","Medium"))</f>
        <v>Medium</v>
      </c>
    </row>
    <row r="4021" spans="1:12" x14ac:dyDescent="0.35">
      <c r="A4021" s="12">
        <v>6642</v>
      </c>
      <c r="B4021" s="17" t="s">
        <v>7193</v>
      </c>
      <c r="C4021" s="18">
        <v>44048</v>
      </c>
      <c r="D4021" s="18">
        <v>44052</v>
      </c>
      <c r="E4021" s="17" t="s">
        <v>19</v>
      </c>
      <c r="F4021" s="17" t="s">
        <v>4130</v>
      </c>
      <c r="G4021" s="19" t="str">
        <f>INDEX(Table12[[#This Row],[State]],MATCH(Orders!F4021,Table12[[#This Row],[Customer ID]],0))</f>
        <v>Indiana</v>
      </c>
      <c r="H4021" s="17" t="s">
        <v>99</v>
      </c>
      <c r="I4021" s="19">
        <v>2</v>
      </c>
      <c r="J4021" s="17" t="s">
        <v>70</v>
      </c>
      <c r="K4021" s="10">
        <v>122.78</v>
      </c>
      <c r="L4021" s="25" t="str">
        <f>IF(Orders!$K4021&lt;=50,"Low",IF(Orders!$K4021&gt;=200000,"High","Medium"))</f>
        <v>Medium</v>
      </c>
    </row>
    <row r="4022" spans="1:12" x14ac:dyDescent="0.35">
      <c r="A4022" s="11">
        <v>6643</v>
      </c>
      <c r="B4022" s="13" t="s">
        <v>7193</v>
      </c>
      <c r="C4022" s="14">
        <v>44048</v>
      </c>
      <c r="D4022" s="14">
        <v>44052</v>
      </c>
      <c r="E4022" s="13" t="s">
        <v>19</v>
      </c>
      <c r="F4022" s="13" t="s">
        <v>4130</v>
      </c>
      <c r="G4022" s="15" t="str">
        <f>INDEX(Table12[[#This Row],[State]],MATCH(Orders!F4022,Table12[[#This Row],[Customer ID]],0))</f>
        <v>Indiana</v>
      </c>
      <c r="H4022" s="13" t="s">
        <v>292</v>
      </c>
      <c r="I4022" s="15">
        <v>9</v>
      </c>
      <c r="J4022" s="13" t="s">
        <v>70</v>
      </c>
      <c r="K4022" s="16">
        <v>154.19999999999999</v>
      </c>
      <c r="L4022" s="24" t="str">
        <f>IF(Orders!$K4022&lt;=50,"Low",IF(Orders!$K4022&gt;=200000,"High","Medium"))</f>
        <v>Medium</v>
      </c>
    </row>
    <row r="4023" spans="1:12" x14ac:dyDescent="0.35">
      <c r="A4023" s="12">
        <v>6641</v>
      </c>
      <c r="B4023" s="17" t="s">
        <v>7193</v>
      </c>
      <c r="C4023" s="18">
        <v>44048</v>
      </c>
      <c r="D4023" s="18">
        <v>44052</v>
      </c>
      <c r="E4023" s="17" t="s">
        <v>19</v>
      </c>
      <c r="F4023" s="17" t="s">
        <v>4130</v>
      </c>
      <c r="G4023" s="19" t="str">
        <f>INDEX(Table12[[#This Row],[State]],MATCH(Orders!F4023,Table12[[#This Row],[Customer ID]],0))</f>
        <v>Indiana</v>
      </c>
      <c r="H4023" s="17" t="s">
        <v>2633</v>
      </c>
      <c r="I4023" s="19">
        <v>6</v>
      </c>
      <c r="J4023" s="17" t="s">
        <v>70</v>
      </c>
      <c r="K4023" s="10">
        <v>164.88</v>
      </c>
      <c r="L4023" s="25" t="str">
        <f>IF(Orders!$K4023&lt;=50,"Low",IF(Orders!$K4023&gt;=200000,"High","Medium"))</f>
        <v>Medium</v>
      </c>
    </row>
    <row r="4024" spans="1:12" x14ac:dyDescent="0.35">
      <c r="A4024" s="11">
        <v>6081</v>
      </c>
      <c r="B4024" s="13" t="s">
        <v>7194</v>
      </c>
      <c r="C4024" s="14">
        <v>44048</v>
      </c>
      <c r="D4024" s="14">
        <v>44051</v>
      </c>
      <c r="E4024" s="13" t="s">
        <v>38</v>
      </c>
      <c r="F4024" s="13" t="s">
        <v>2924</v>
      </c>
      <c r="G4024" s="15" t="str">
        <f>INDEX(Table12[[#This Row],[State]],MATCH(Orders!F4024,Table12[[#This Row],[Customer ID]],0))</f>
        <v>Texas</v>
      </c>
      <c r="H4024" s="13" t="s">
        <v>7195</v>
      </c>
      <c r="I4024" s="15">
        <v>9</v>
      </c>
      <c r="J4024" s="13" t="s">
        <v>70</v>
      </c>
      <c r="K4024" s="16">
        <v>200056</v>
      </c>
      <c r="L4024" s="24" t="str">
        <f>IF(Orders!$K4024&lt;=50,"Low",IF(Orders!$K4024&gt;=200000,"High","Medium"))</f>
        <v>High</v>
      </c>
    </row>
    <row r="4025" spans="1:12" x14ac:dyDescent="0.35">
      <c r="A4025" s="12">
        <v>1443</v>
      </c>
      <c r="B4025" s="17" t="s">
        <v>7197</v>
      </c>
      <c r="C4025" s="18">
        <v>44048</v>
      </c>
      <c r="D4025" s="18">
        <v>44051</v>
      </c>
      <c r="E4025" s="17" t="s">
        <v>38</v>
      </c>
      <c r="F4025" s="17" t="s">
        <v>3595</v>
      </c>
      <c r="G4025" s="19" t="str">
        <f>INDEX(Table12[[#This Row],[State]],MATCH(Orders!F4025,Table12[[#This Row],[Customer ID]],0))</f>
        <v>Kentucky</v>
      </c>
      <c r="H4025" s="17" t="s">
        <v>1404</v>
      </c>
      <c r="I4025" s="19">
        <v>2</v>
      </c>
      <c r="J4025" s="17" t="s">
        <v>31</v>
      </c>
      <c r="K4025" s="10">
        <v>123.76</v>
      </c>
      <c r="L4025" s="25" t="str">
        <f>IF(Orders!$K4025&lt;=50,"Low",IF(Orders!$K4025&gt;=200000,"High","Medium"))</f>
        <v>Medium</v>
      </c>
    </row>
    <row r="4026" spans="1:12" x14ac:dyDescent="0.35">
      <c r="A4026" s="11">
        <v>7403</v>
      </c>
      <c r="B4026" s="13" t="s">
        <v>7198</v>
      </c>
      <c r="C4026" s="14">
        <v>44049</v>
      </c>
      <c r="D4026" s="14">
        <v>44053</v>
      </c>
      <c r="E4026" s="13" t="s">
        <v>19</v>
      </c>
      <c r="F4026" s="13" t="s">
        <v>5536</v>
      </c>
      <c r="G4026" s="15" t="str">
        <f>INDEX(Table12[[#This Row],[State]],MATCH(Orders!F4026,Table12[[#This Row],[Customer ID]],0))</f>
        <v>New York</v>
      </c>
      <c r="H4026" s="13" t="s">
        <v>3376</v>
      </c>
      <c r="I4026" s="15">
        <v>4</v>
      </c>
      <c r="J4026" s="13" t="s">
        <v>70</v>
      </c>
      <c r="K4026" s="16">
        <v>110.12</v>
      </c>
      <c r="L4026" s="24" t="str">
        <f>IF(Orders!$K4026&lt;=50,"Low",IF(Orders!$K4026&gt;=200000,"High","Medium"))</f>
        <v>Medium</v>
      </c>
    </row>
    <row r="4027" spans="1:12" x14ac:dyDescent="0.35">
      <c r="A4027" s="12">
        <v>5530</v>
      </c>
      <c r="B4027" s="17" t="s">
        <v>7199</v>
      </c>
      <c r="C4027" s="18">
        <v>44049</v>
      </c>
      <c r="D4027" s="18">
        <v>44054</v>
      </c>
      <c r="E4027" s="17" t="s">
        <v>19</v>
      </c>
      <c r="F4027" s="17" t="s">
        <v>334</v>
      </c>
      <c r="G4027" s="19" t="str">
        <f>INDEX(Table12[[#This Row],[State]],MATCH(Orders!F4027,Table12[[#This Row],[Customer ID]],0))</f>
        <v>Texas</v>
      </c>
      <c r="H4027" s="17" t="s">
        <v>3896</v>
      </c>
      <c r="I4027" s="19">
        <v>3</v>
      </c>
      <c r="J4027" s="17" t="s">
        <v>31</v>
      </c>
      <c r="K4027" s="10">
        <v>144296</v>
      </c>
      <c r="L4027" s="25" t="str">
        <f>IF(Orders!$K4027&lt;=50,"Low",IF(Orders!$K4027&gt;=200000,"High","Medium"))</f>
        <v>Medium</v>
      </c>
    </row>
    <row r="4028" spans="1:12" x14ac:dyDescent="0.35">
      <c r="A4028" s="11">
        <v>1933</v>
      </c>
      <c r="B4028" s="13" t="s">
        <v>7201</v>
      </c>
      <c r="C4028" s="14">
        <v>44049</v>
      </c>
      <c r="D4028" s="14">
        <v>44053</v>
      </c>
      <c r="E4028" s="13" t="s">
        <v>94</v>
      </c>
      <c r="F4028" s="13" t="s">
        <v>2568</v>
      </c>
      <c r="G4028" s="15" t="str">
        <f>INDEX(Table12[[#This Row],[State]],MATCH(Orders!F4028,Table12[[#This Row],[Customer ID]],0))</f>
        <v>Louisiana</v>
      </c>
      <c r="H4028" s="13" t="s">
        <v>375</v>
      </c>
      <c r="I4028" s="15">
        <v>3</v>
      </c>
      <c r="J4028" s="13" t="s">
        <v>70</v>
      </c>
      <c r="K4028" s="16">
        <v>190.74</v>
      </c>
      <c r="L4028" s="24" t="str">
        <f>IF(Orders!$K4028&lt;=50,"Low",IF(Orders!$K4028&gt;=200000,"High","Medium"))</f>
        <v>Medium</v>
      </c>
    </row>
    <row r="4029" spans="1:12" x14ac:dyDescent="0.35">
      <c r="A4029" s="12">
        <v>6401</v>
      </c>
      <c r="B4029" s="17" t="s">
        <v>7202</v>
      </c>
      <c r="C4029" s="18">
        <v>44049</v>
      </c>
      <c r="D4029" s="18">
        <v>44055</v>
      </c>
      <c r="E4029" s="17" t="s">
        <v>19</v>
      </c>
      <c r="F4029" s="17" t="s">
        <v>1357</v>
      </c>
      <c r="G4029" s="19" t="str">
        <f>INDEX(Table12[[#This Row],[State]],MATCH(Orders!F4029,Table12[[#This Row],[Customer ID]],0))</f>
        <v>New Hampshire</v>
      </c>
      <c r="H4029" s="17" t="s">
        <v>4742</v>
      </c>
      <c r="I4029" s="19">
        <v>6</v>
      </c>
      <c r="J4029" s="17" t="s">
        <v>70</v>
      </c>
      <c r="K4029" s="10">
        <v>274.88</v>
      </c>
      <c r="L4029" s="25" t="str">
        <f>IF(Orders!$K4029&lt;=50,"Low",IF(Orders!$K4029&gt;=200000,"High","Medium"))</f>
        <v>Medium</v>
      </c>
    </row>
    <row r="4030" spans="1:12" x14ac:dyDescent="0.35">
      <c r="A4030" s="11">
        <v>6399</v>
      </c>
      <c r="B4030" s="13" t="s">
        <v>7202</v>
      </c>
      <c r="C4030" s="14">
        <v>44049</v>
      </c>
      <c r="D4030" s="14">
        <v>44055</v>
      </c>
      <c r="E4030" s="13" t="s">
        <v>19</v>
      </c>
      <c r="F4030" s="13" t="s">
        <v>1357</v>
      </c>
      <c r="G4030" s="15" t="str">
        <f>INDEX(Table12[[#This Row],[State]],MATCH(Orders!F4030,Table12[[#This Row],[Customer ID]],0))</f>
        <v>New Hampshire</v>
      </c>
      <c r="H4030" s="13" t="s">
        <v>5834</v>
      </c>
      <c r="I4030" s="15">
        <v>5</v>
      </c>
      <c r="J4030" s="13" t="s">
        <v>31</v>
      </c>
      <c r="K4030" s="16">
        <v>851.95</v>
      </c>
      <c r="L4030" s="24" t="str">
        <f>IF(Orders!$K4030&lt;=50,"Low",IF(Orders!$K4030&gt;=200000,"High","Medium"))</f>
        <v>Medium</v>
      </c>
    </row>
    <row r="4031" spans="1:12" x14ac:dyDescent="0.35">
      <c r="A4031" s="12">
        <v>6400</v>
      </c>
      <c r="B4031" s="17" t="s">
        <v>7202</v>
      </c>
      <c r="C4031" s="18">
        <v>44049</v>
      </c>
      <c r="D4031" s="18">
        <v>44055</v>
      </c>
      <c r="E4031" s="17" t="s">
        <v>19</v>
      </c>
      <c r="F4031" s="17" t="s">
        <v>1357</v>
      </c>
      <c r="G4031" s="19" t="str">
        <f>INDEX(Table12[[#This Row],[State]],MATCH(Orders!F4031,Table12[[#This Row],[Customer ID]],0))</f>
        <v>New Hampshire</v>
      </c>
      <c r="H4031" s="17" t="s">
        <v>2117</v>
      </c>
      <c r="I4031" s="19">
        <v>8</v>
      </c>
      <c r="J4031" s="17" t="s">
        <v>31</v>
      </c>
      <c r="K4031" s="10">
        <v>115.64</v>
      </c>
      <c r="L4031" s="25" t="str">
        <f>IF(Orders!$K4031&lt;=50,"Low",IF(Orders!$K4031&gt;=200000,"High","Medium"))</f>
        <v>Medium</v>
      </c>
    </row>
    <row r="4032" spans="1:12" x14ac:dyDescent="0.35">
      <c r="A4032" s="11">
        <v>1934</v>
      </c>
      <c r="B4032" s="13" t="s">
        <v>7201</v>
      </c>
      <c r="C4032" s="14">
        <v>44049</v>
      </c>
      <c r="D4032" s="14">
        <v>44053</v>
      </c>
      <c r="E4032" s="13" t="s">
        <v>94</v>
      </c>
      <c r="F4032" s="13" t="s">
        <v>2568</v>
      </c>
      <c r="G4032" s="15" t="str">
        <f>INDEX(Table12[[#This Row],[State]],MATCH(Orders!F4032,Table12[[#This Row],[Customer ID]],0))</f>
        <v>Louisiana</v>
      </c>
      <c r="H4032" s="13" t="s">
        <v>4514</v>
      </c>
      <c r="I4032" s="15">
        <v>5</v>
      </c>
      <c r="J4032" s="13" t="s">
        <v>31</v>
      </c>
      <c r="K4032" s="16">
        <v>120.4</v>
      </c>
      <c r="L4032" s="24" t="str">
        <f>IF(Orders!$K4032&lt;=50,"Low",IF(Orders!$K4032&gt;=200000,"High","Medium"))</f>
        <v>Medium</v>
      </c>
    </row>
    <row r="4033" spans="1:12" x14ac:dyDescent="0.35">
      <c r="A4033" s="12">
        <v>9185</v>
      </c>
      <c r="B4033" s="17" t="s">
        <v>7203</v>
      </c>
      <c r="C4033" s="18">
        <v>44050</v>
      </c>
      <c r="D4033" s="18">
        <v>44054</v>
      </c>
      <c r="E4033" s="17" t="s">
        <v>19</v>
      </c>
      <c r="F4033" s="17" t="s">
        <v>1398</v>
      </c>
      <c r="G4033" s="19" t="str">
        <f>INDEX(Table12[[#This Row],[State]],MATCH(Orders!F4033,Table12[[#This Row],[Customer ID]],0))</f>
        <v>California</v>
      </c>
      <c r="H4033" s="17" t="s">
        <v>1254</v>
      </c>
      <c r="I4033" s="19">
        <v>1</v>
      </c>
      <c r="J4033" s="17" t="s">
        <v>70</v>
      </c>
      <c r="K4033" s="10">
        <v>100.75</v>
      </c>
      <c r="L4033" s="25" t="str">
        <f>IF(Orders!$K4033&lt;=50,"Low",IF(Orders!$K4033&gt;=200000,"High","Medium"))</f>
        <v>Medium</v>
      </c>
    </row>
    <row r="4034" spans="1:12" x14ac:dyDescent="0.35">
      <c r="A4034" s="11">
        <v>2746</v>
      </c>
      <c r="B4034" s="13" t="s">
        <v>7204</v>
      </c>
      <c r="C4034" s="14">
        <v>44050</v>
      </c>
      <c r="D4034" s="14">
        <v>44054</v>
      </c>
      <c r="E4034" s="13" t="s">
        <v>94</v>
      </c>
      <c r="F4034" s="13" t="s">
        <v>579</v>
      </c>
      <c r="G4034" s="15" t="str">
        <f>INDEX(Table12[[#This Row],[State]],MATCH(Orders!F4034,Table12[[#This Row],[Customer ID]],0))</f>
        <v>North Carolina</v>
      </c>
      <c r="H4034" s="13" t="s">
        <v>3627</v>
      </c>
      <c r="I4034" s="15">
        <v>1</v>
      </c>
      <c r="J4034" s="13" t="s">
        <v>70</v>
      </c>
      <c r="K4034" s="16">
        <v>100992</v>
      </c>
      <c r="L4034" s="24" t="str">
        <f>IF(Orders!$K4034&lt;=50,"Low",IF(Orders!$K4034&gt;=200000,"High","Medium"))</f>
        <v>Medium</v>
      </c>
    </row>
    <row r="4035" spans="1:12" x14ac:dyDescent="0.35">
      <c r="A4035" s="12">
        <v>4262</v>
      </c>
      <c r="B4035" s="17" t="s">
        <v>7205</v>
      </c>
      <c r="C4035" s="18">
        <v>44050</v>
      </c>
      <c r="D4035" s="18">
        <v>44054</v>
      </c>
      <c r="E4035" s="17" t="s">
        <v>19</v>
      </c>
      <c r="F4035" s="17" t="s">
        <v>1834</v>
      </c>
      <c r="G4035" s="19" t="str">
        <f>INDEX(Table12[[#This Row],[State]],MATCH(Orders!F4035,Table12[[#This Row],[Customer ID]],0))</f>
        <v>Minnesota</v>
      </c>
      <c r="H4035" s="17" t="s">
        <v>3647</v>
      </c>
      <c r="I4035" s="19">
        <v>4</v>
      </c>
      <c r="J4035" s="17" t="s">
        <v>36</v>
      </c>
      <c r="K4035" s="10">
        <v>104.96</v>
      </c>
      <c r="L4035" s="25" t="str">
        <f>IF(Orders!$K4035&lt;=50,"Low",IF(Orders!$K4035&gt;=200000,"High","Medium"))</f>
        <v>Medium</v>
      </c>
    </row>
    <row r="4036" spans="1:12" x14ac:dyDescent="0.35">
      <c r="A4036" s="11">
        <v>3575</v>
      </c>
      <c r="B4036" s="13" t="s">
        <v>7207</v>
      </c>
      <c r="C4036" s="14">
        <v>44050</v>
      </c>
      <c r="D4036" s="14">
        <v>44055</v>
      </c>
      <c r="E4036" s="13" t="s">
        <v>19</v>
      </c>
      <c r="F4036" s="13" t="s">
        <v>5689</v>
      </c>
      <c r="G4036" s="15" t="str">
        <f>INDEX(Table12[[#This Row],[State]],MATCH(Orders!F4036,Table12[[#This Row],[Customer ID]],0))</f>
        <v>New York</v>
      </c>
      <c r="H4036" s="13" t="s">
        <v>6709</v>
      </c>
      <c r="I4036" s="15">
        <v>10</v>
      </c>
      <c r="J4036" s="13" t="s">
        <v>31</v>
      </c>
      <c r="K4036" s="16">
        <v>133.80000000000001</v>
      </c>
      <c r="L4036" s="24" t="str">
        <f>IF(Orders!$K4036&lt;=50,"Low",IF(Orders!$K4036&gt;=200000,"High","Medium"))</f>
        <v>Medium</v>
      </c>
    </row>
    <row r="4037" spans="1:12" x14ac:dyDescent="0.35">
      <c r="A4037" s="12">
        <v>7652</v>
      </c>
      <c r="B4037" s="17" t="s">
        <v>7208</v>
      </c>
      <c r="C4037" s="18">
        <v>44050</v>
      </c>
      <c r="D4037" s="18">
        <v>44051</v>
      </c>
      <c r="E4037" s="17" t="s">
        <v>38</v>
      </c>
      <c r="F4037" s="17" t="s">
        <v>2474</v>
      </c>
      <c r="G4037" s="19" t="str">
        <f>INDEX(Table12[[#This Row],[State]],MATCH(Orders!F4037,Table12[[#This Row],[Customer ID]],0))</f>
        <v>Texas</v>
      </c>
      <c r="H4037" s="17" t="s">
        <v>6162</v>
      </c>
      <c r="I4037" s="19">
        <v>3</v>
      </c>
      <c r="J4037" s="17" t="s">
        <v>36</v>
      </c>
      <c r="K4037" s="10">
        <v>160448</v>
      </c>
      <c r="L4037" s="25" t="str">
        <f>IF(Orders!$K4037&lt;=50,"Low",IF(Orders!$K4037&gt;=200000,"High","Medium"))</f>
        <v>Medium</v>
      </c>
    </row>
    <row r="4038" spans="1:12" x14ac:dyDescent="0.35">
      <c r="A4038" s="11">
        <v>7653</v>
      </c>
      <c r="B4038" s="13" t="s">
        <v>7208</v>
      </c>
      <c r="C4038" s="14">
        <v>44050</v>
      </c>
      <c r="D4038" s="14">
        <v>44051</v>
      </c>
      <c r="E4038" s="13" t="s">
        <v>38</v>
      </c>
      <c r="F4038" s="13" t="s">
        <v>2474</v>
      </c>
      <c r="G4038" s="15" t="str">
        <f>INDEX(Table12[[#This Row],[State]],MATCH(Orders!F4038,Table12[[#This Row],[Customer ID]],0))</f>
        <v>Texas</v>
      </c>
      <c r="H4038" s="13" t="s">
        <v>4134</v>
      </c>
      <c r="I4038" s="15">
        <v>2</v>
      </c>
      <c r="J4038" s="13" t="s">
        <v>31</v>
      </c>
      <c r="K4038" s="16">
        <v>164.16</v>
      </c>
      <c r="L4038" s="24" t="str">
        <f>IF(Orders!$K4038&lt;=50,"Low",IF(Orders!$K4038&gt;=200000,"High","Medium"))</f>
        <v>Medium</v>
      </c>
    </row>
    <row r="4039" spans="1:12" x14ac:dyDescent="0.35">
      <c r="A4039" s="12">
        <v>4105</v>
      </c>
      <c r="B4039" s="17" t="s">
        <v>7209</v>
      </c>
      <c r="C4039" s="18">
        <v>44050</v>
      </c>
      <c r="D4039" s="18">
        <v>44056</v>
      </c>
      <c r="E4039" s="17" t="s">
        <v>19</v>
      </c>
      <c r="F4039" s="17" t="s">
        <v>3568</v>
      </c>
      <c r="G4039" s="19" t="str">
        <f>INDEX(Table12[[#This Row],[State]],MATCH(Orders!F4039,Table12[[#This Row],[Customer ID]],0))</f>
        <v>California</v>
      </c>
      <c r="H4039" s="17" t="s">
        <v>3533</v>
      </c>
      <c r="I4039" s="19">
        <v>5</v>
      </c>
      <c r="J4039" s="17" t="s">
        <v>31</v>
      </c>
      <c r="K4039" s="10">
        <v>195.96</v>
      </c>
      <c r="L4039" s="25" t="str">
        <f>IF(Orders!$K4039&lt;=50,"Low",IF(Orders!$K4039&gt;=200000,"High","Medium"))</f>
        <v>Medium</v>
      </c>
    </row>
    <row r="4040" spans="1:12" x14ac:dyDescent="0.35">
      <c r="A4040" s="11">
        <v>9186</v>
      </c>
      <c r="B4040" s="13" t="s">
        <v>7203</v>
      </c>
      <c r="C4040" s="14">
        <v>44050</v>
      </c>
      <c r="D4040" s="14">
        <v>44054</v>
      </c>
      <c r="E4040" s="13" t="s">
        <v>19</v>
      </c>
      <c r="F4040" s="13" t="s">
        <v>1398</v>
      </c>
      <c r="G4040" s="15" t="str">
        <f>INDEX(Table12[[#This Row],[State]],MATCH(Orders!F4040,Table12[[#This Row],[Customer ID]],0))</f>
        <v>California</v>
      </c>
      <c r="H4040" s="13" t="s">
        <v>7210</v>
      </c>
      <c r="I4040" s="15">
        <v>1</v>
      </c>
      <c r="J4040" s="13" t="s">
        <v>70</v>
      </c>
      <c r="K4040" s="16">
        <v>257184</v>
      </c>
      <c r="L4040" s="24" t="str">
        <f>IF(Orders!$K4040&lt;=50,"Low",IF(Orders!$K4040&gt;=200000,"High","Medium"))</f>
        <v>High</v>
      </c>
    </row>
    <row r="4041" spans="1:12" x14ac:dyDescent="0.35">
      <c r="A4041" s="12">
        <v>4458</v>
      </c>
      <c r="B4041" s="17" t="s">
        <v>7212</v>
      </c>
      <c r="C4041" s="18">
        <v>44050</v>
      </c>
      <c r="D4041" s="18">
        <v>44055</v>
      </c>
      <c r="E4041" s="17" t="s">
        <v>19</v>
      </c>
      <c r="F4041" s="17" t="s">
        <v>5594</v>
      </c>
      <c r="G4041" s="19" t="str">
        <f>INDEX(Table12[[#This Row],[State]],MATCH(Orders!F4041,Table12[[#This Row],[Customer ID]],0))</f>
        <v>California</v>
      </c>
      <c r="H4041" s="17" t="s">
        <v>4428</v>
      </c>
      <c r="I4041" s="19">
        <v>5</v>
      </c>
      <c r="J4041" s="17" t="s">
        <v>31</v>
      </c>
      <c r="K4041" s="10">
        <v>269.55</v>
      </c>
      <c r="L4041" s="25" t="str">
        <f>IF(Orders!$K4041&lt;=50,"Low",IF(Orders!$K4041&gt;=200000,"High","Medium"))</f>
        <v>Medium</v>
      </c>
    </row>
    <row r="4042" spans="1:12" x14ac:dyDescent="0.35">
      <c r="A4042" s="11">
        <v>9180</v>
      </c>
      <c r="B4042" s="13" t="s">
        <v>7203</v>
      </c>
      <c r="C4042" s="14">
        <v>44050</v>
      </c>
      <c r="D4042" s="14">
        <v>44054</v>
      </c>
      <c r="E4042" s="13" t="s">
        <v>19</v>
      </c>
      <c r="F4042" s="13" t="s">
        <v>1398</v>
      </c>
      <c r="G4042" s="15" t="str">
        <f>INDEX(Table12[[#This Row],[State]],MATCH(Orders!F4042,Table12[[#This Row],[Customer ID]],0))</f>
        <v>California</v>
      </c>
      <c r="H4042" s="13" t="s">
        <v>7213</v>
      </c>
      <c r="I4042" s="15">
        <v>3</v>
      </c>
      <c r="J4042" s="13" t="s">
        <v>31</v>
      </c>
      <c r="K4042" s="16">
        <v>732.88</v>
      </c>
      <c r="L4042" s="24" t="str">
        <f>IF(Orders!$K4042&lt;=50,"Low",IF(Orders!$K4042&gt;=200000,"High","Medium"))</f>
        <v>Medium</v>
      </c>
    </row>
    <row r="4043" spans="1:12" x14ac:dyDescent="0.35">
      <c r="A4043" s="12">
        <v>9187</v>
      </c>
      <c r="B4043" s="17" t="s">
        <v>7203</v>
      </c>
      <c r="C4043" s="18">
        <v>44050</v>
      </c>
      <c r="D4043" s="18">
        <v>44054</v>
      </c>
      <c r="E4043" s="17" t="s">
        <v>19</v>
      </c>
      <c r="F4043" s="17" t="s">
        <v>1398</v>
      </c>
      <c r="G4043" s="19" t="str">
        <f>INDEX(Table12[[#This Row],[State]],MATCH(Orders!F4043,Table12[[#This Row],[Customer ID]],0))</f>
        <v>California</v>
      </c>
      <c r="H4043" s="17" t="s">
        <v>3476</v>
      </c>
      <c r="I4043" s="19">
        <v>5</v>
      </c>
      <c r="J4043" s="17" t="s">
        <v>70</v>
      </c>
      <c r="K4043" s="10">
        <v>1489.1</v>
      </c>
      <c r="L4043" s="25" t="str">
        <f>IF(Orders!$K4043&lt;=50,"Low",IF(Orders!$K4043&gt;=200000,"High","Medium"))</f>
        <v>Medium</v>
      </c>
    </row>
    <row r="4044" spans="1:12" x14ac:dyDescent="0.35">
      <c r="A4044" s="11">
        <v>9181</v>
      </c>
      <c r="B4044" s="13" t="s">
        <v>7203</v>
      </c>
      <c r="C4044" s="14">
        <v>44050</v>
      </c>
      <c r="D4044" s="14">
        <v>44054</v>
      </c>
      <c r="E4044" s="13" t="s">
        <v>19</v>
      </c>
      <c r="F4044" s="13" t="s">
        <v>1398</v>
      </c>
      <c r="G4044" s="15" t="str">
        <f>INDEX(Table12[[#This Row],[State]],MATCH(Orders!F4044,Table12[[#This Row],[Customer ID]],0))</f>
        <v>California</v>
      </c>
      <c r="H4044" s="13" t="s">
        <v>1765</v>
      </c>
      <c r="I4044" s="15">
        <v>3</v>
      </c>
      <c r="J4044" s="13" t="s">
        <v>31</v>
      </c>
      <c r="K4044" s="16">
        <v>103952</v>
      </c>
      <c r="L4044" s="24" t="str">
        <f>IF(Orders!$K4044&lt;=50,"Low",IF(Orders!$K4044&gt;=200000,"High","Medium"))</f>
        <v>Medium</v>
      </c>
    </row>
    <row r="4045" spans="1:12" x14ac:dyDescent="0.35">
      <c r="A4045" s="12">
        <v>4106</v>
      </c>
      <c r="B4045" s="17" t="s">
        <v>7209</v>
      </c>
      <c r="C4045" s="18">
        <v>44050</v>
      </c>
      <c r="D4045" s="18">
        <v>44056</v>
      </c>
      <c r="E4045" s="17" t="s">
        <v>19</v>
      </c>
      <c r="F4045" s="17" t="s">
        <v>3568</v>
      </c>
      <c r="G4045" s="19" t="str">
        <f>INDEX(Table12[[#This Row],[State]],MATCH(Orders!F4045,Table12[[#This Row],[Customer ID]],0))</f>
        <v>California</v>
      </c>
      <c r="H4045" s="17" t="s">
        <v>3172</v>
      </c>
      <c r="I4045" s="19">
        <v>2</v>
      </c>
      <c r="J4045" s="17" t="s">
        <v>31</v>
      </c>
      <c r="K4045" s="10">
        <v>88.76</v>
      </c>
      <c r="L4045" s="25" t="str">
        <f>IF(Orders!$K4045&lt;=50,"Low",IF(Orders!$K4045&gt;=200000,"High","Medium"))</f>
        <v>Medium</v>
      </c>
    </row>
    <row r="4046" spans="1:12" x14ac:dyDescent="0.35">
      <c r="A4046" s="11">
        <v>9184</v>
      </c>
      <c r="B4046" s="13" t="s">
        <v>7203</v>
      </c>
      <c r="C4046" s="14">
        <v>44050</v>
      </c>
      <c r="D4046" s="14">
        <v>44054</v>
      </c>
      <c r="E4046" s="13" t="s">
        <v>19</v>
      </c>
      <c r="F4046" s="13" t="s">
        <v>1398</v>
      </c>
      <c r="G4046" s="15" t="str">
        <f>INDEX(Table12[[#This Row],[State]],MATCH(Orders!F4046,Table12[[#This Row],[Customer ID]],0))</f>
        <v>California</v>
      </c>
      <c r="H4046" s="13" t="s">
        <v>1793</v>
      </c>
      <c r="I4046" s="15">
        <v>2</v>
      </c>
      <c r="J4046" s="13" t="s">
        <v>31</v>
      </c>
      <c r="K4046" s="16">
        <v>96.56</v>
      </c>
      <c r="L4046" s="24" t="str">
        <f>IF(Orders!$K4046&lt;=50,"Low",IF(Orders!$K4046&gt;=200000,"High","Medium"))</f>
        <v>Medium</v>
      </c>
    </row>
    <row r="4047" spans="1:12" x14ac:dyDescent="0.35">
      <c r="A4047" s="12">
        <v>3574</v>
      </c>
      <c r="B4047" s="17" t="s">
        <v>7207</v>
      </c>
      <c r="C4047" s="18">
        <v>44050</v>
      </c>
      <c r="D4047" s="18">
        <v>44055</v>
      </c>
      <c r="E4047" s="17" t="s">
        <v>19</v>
      </c>
      <c r="F4047" s="17" t="s">
        <v>5689</v>
      </c>
      <c r="G4047" s="19" t="str">
        <f>INDEX(Table12[[#This Row],[State]],MATCH(Orders!F4047,Table12[[#This Row],[Customer ID]],0))</f>
        <v>New York</v>
      </c>
      <c r="H4047" s="17" t="s">
        <v>5894</v>
      </c>
      <c r="I4047" s="19">
        <v>2</v>
      </c>
      <c r="J4047" s="17" t="s">
        <v>36</v>
      </c>
      <c r="K4047" s="10">
        <v>129.68</v>
      </c>
      <c r="L4047" s="25" t="str">
        <f>IF(Orders!$K4047&lt;=50,"Low",IF(Orders!$K4047&gt;=200000,"High","Medium"))</f>
        <v>Medium</v>
      </c>
    </row>
    <row r="4048" spans="1:12" x14ac:dyDescent="0.35">
      <c r="A4048" s="11">
        <v>9182</v>
      </c>
      <c r="B4048" s="13" t="s">
        <v>7203</v>
      </c>
      <c r="C4048" s="14">
        <v>44050</v>
      </c>
      <c r="D4048" s="14">
        <v>44054</v>
      </c>
      <c r="E4048" s="13" t="s">
        <v>19</v>
      </c>
      <c r="F4048" s="13" t="s">
        <v>1398</v>
      </c>
      <c r="G4048" s="15" t="str">
        <f>INDEX(Table12[[#This Row],[State]],MATCH(Orders!F4048,Table12[[#This Row],[Customer ID]],0))</f>
        <v>California</v>
      </c>
      <c r="H4048" s="13" t="s">
        <v>7215</v>
      </c>
      <c r="I4048" s="15">
        <v>3</v>
      </c>
      <c r="J4048" s="13" t="s">
        <v>70</v>
      </c>
      <c r="K4048" s="16">
        <v>151128</v>
      </c>
      <c r="L4048" s="24" t="str">
        <f>IF(Orders!$K4048&lt;=50,"Low",IF(Orders!$K4048&gt;=200000,"High","Medium"))</f>
        <v>Medium</v>
      </c>
    </row>
    <row r="4049" spans="1:12" x14ac:dyDescent="0.35">
      <c r="A4049" s="12">
        <v>9183</v>
      </c>
      <c r="B4049" s="17" t="s">
        <v>7203</v>
      </c>
      <c r="C4049" s="18">
        <v>44050</v>
      </c>
      <c r="D4049" s="18">
        <v>44054</v>
      </c>
      <c r="E4049" s="17" t="s">
        <v>19</v>
      </c>
      <c r="F4049" s="17" t="s">
        <v>1398</v>
      </c>
      <c r="G4049" s="19" t="str">
        <f>INDEX(Table12[[#This Row],[State]],MATCH(Orders!F4049,Table12[[#This Row],[Customer ID]],0))</f>
        <v>California</v>
      </c>
      <c r="H4049" s="17" t="s">
        <v>3370</v>
      </c>
      <c r="I4049" s="19">
        <v>4</v>
      </c>
      <c r="J4049" s="17" t="s">
        <v>31</v>
      </c>
      <c r="K4049" s="10">
        <v>150.76</v>
      </c>
      <c r="L4049" s="25" t="str">
        <f>IF(Orders!$K4049&lt;=50,"Low",IF(Orders!$K4049&gt;=200000,"High","Medium"))</f>
        <v>Medium</v>
      </c>
    </row>
    <row r="4050" spans="1:12" x14ac:dyDescent="0.35">
      <c r="A4050" s="11">
        <v>2189</v>
      </c>
      <c r="B4050" s="13" t="s">
        <v>7217</v>
      </c>
      <c r="C4050" s="14">
        <v>44053</v>
      </c>
      <c r="D4050" s="14">
        <v>44058</v>
      </c>
      <c r="E4050" s="13" t="s">
        <v>19</v>
      </c>
      <c r="F4050" s="13" t="s">
        <v>3248</v>
      </c>
      <c r="G4050" s="15" t="str">
        <f>INDEX(Table12[[#This Row],[State]],MATCH(Orders!F4050,Table12[[#This Row],[Customer ID]],0))</f>
        <v>Indiana</v>
      </c>
      <c r="H4050" s="13" t="s">
        <v>6991</v>
      </c>
      <c r="I4050" s="15">
        <v>2</v>
      </c>
      <c r="J4050" s="13" t="s">
        <v>70</v>
      </c>
      <c r="K4050" s="16">
        <v>139.30000000000001</v>
      </c>
      <c r="L4050" s="24" t="str">
        <f>IF(Orders!$K4050&lt;=50,"Low",IF(Orders!$K4050&gt;=200000,"High","Medium"))</f>
        <v>Medium</v>
      </c>
    </row>
    <row r="4051" spans="1:12" x14ac:dyDescent="0.35">
      <c r="A4051" s="12">
        <v>6728</v>
      </c>
      <c r="B4051" s="17" t="s">
        <v>7218</v>
      </c>
      <c r="C4051" s="18">
        <v>44053</v>
      </c>
      <c r="D4051" s="18">
        <v>44058</v>
      </c>
      <c r="E4051" s="17" t="s">
        <v>94</v>
      </c>
      <c r="F4051" s="17" t="s">
        <v>2966</v>
      </c>
      <c r="G4051" s="19" t="str">
        <f>INDEX(Table12[[#This Row],[State]],MATCH(Orders!F4051,Table12[[#This Row],[Customer ID]],0))</f>
        <v>Indiana</v>
      </c>
      <c r="H4051" s="17" t="s">
        <v>5653</v>
      </c>
      <c r="I4051" s="19">
        <v>5</v>
      </c>
      <c r="J4051" s="17" t="s">
        <v>70</v>
      </c>
      <c r="K4051" s="10">
        <v>218.2</v>
      </c>
      <c r="L4051" s="25" t="str">
        <f>IF(Orders!$K4051&lt;=50,"Low",IF(Orders!$K4051&gt;=200000,"High","Medium"))</f>
        <v>Medium</v>
      </c>
    </row>
    <row r="4052" spans="1:12" x14ac:dyDescent="0.35">
      <c r="A4052" s="11">
        <v>2190</v>
      </c>
      <c r="B4052" s="13" t="s">
        <v>7217</v>
      </c>
      <c r="C4052" s="14">
        <v>44053</v>
      </c>
      <c r="D4052" s="14">
        <v>44058</v>
      </c>
      <c r="E4052" s="13" t="s">
        <v>19</v>
      </c>
      <c r="F4052" s="13" t="s">
        <v>3248</v>
      </c>
      <c r="G4052" s="15" t="str">
        <f>INDEX(Table12[[#This Row],[State]],MATCH(Orders!F4052,Table12[[#This Row],[Customer ID]],0))</f>
        <v>Indiana</v>
      </c>
      <c r="H4052" s="13" t="s">
        <v>495</v>
      </c>
      <c r="I4052" s="15">
        <v>9</v>
      </c>
      <c r="J4052" s="13" t="s">
        <v>36</v>
      </c>
      <c r="K4052" s="16">
        <v>1474.49</v>
      </c>
      <c r="L4052" s="24" t="str">
        <f>IF(Orders!$K4052&lt;=50,"Low",IF(Orders!$K4052&gt;=200000,"High","Medium"))</f>
        <v>Medium</v>
      </c>
    </row>
    <row r="4053" spans="1:12" x14ac:dyDescent="0.35">
      <c r="A4053" s="12">
        <v>2188</v>
      </c>
      <c r="B4053" s="17" t="s">
        <v>7217</v>
      </c>
      <c r="C4053" s="18">
        <v>44053</v>
      </c>
      <c r="D4053" s="18">
        <v>44058</v>
      </c>
      <c r="E4053" s="17" t="s">
        <v>19</v>
      </c>
      <c r="F4053" s="17" t="s">
        <v>3248</v>
      </c>
      <c r="G4053" s="19" t="str">
        <f>INDEX(Table12[[#This Row],[State]],MATCH(Orders!F4053,Table12[[#This Row],[Customer ID]],0))</f>
        <v>Indiana</v>
      </c>
      <c r="H4053" s="17" t="s">
        <v>411</v>
      </c>
      <c r="I4053" s="19">
        <v>6</v>
      </c>
      <c r="J4053" s="17" t="s">
        <v>36</v>
      </c>
      <c r="K4053" s="10">
        <v>169.08</v>
      </c>
      <c r="L4053" s="25" t="str">
        <f>IF(Orders!$K4053&lt;=50,"Low",IF(Orders!$K4053&gt;=200000,"High","Medium"))</f>
        <v>Medium</v>
      </c>
    </row>
    <row r="4054" spans="1:12" x14ac:dyDescent="0.35">
      <c r="A4054" s="11">
        <v>4028</v>
      </c>
      <c r="B4054" s="13" t="s">
        <v>7219</v>
      </c>
      <c r="C4054" s="14">
        <v>44054</v>
      </c>
      <c r="D4054" s="14">
        <v>44056</v>
      </c>
      <c r="E4054" s="13" t="s">
        <v>38</v>
      </c>
      <c r="F4054" s="13" t="s">
        <v>4734</v>
      </c>
      <c r="G4054" s="15" t="str">
        <f>INDEX(Table12[[#This Row],[State]],MATCH(Orders!F4054,Table12[[#This Row],[Customer ID]],0))</f>
        <v>Texas</v>
      </c>
      <c r="H4054" s="13" t="s">
        <v>746</v>
      </c>
      <c r="I4054" s="15">
        <v>2</v>
      </c>
      <c r="J4054" s="13" t="s">
        <v>70</v>
      </c>
      <c r="K4054" s="16">
        <v>201584</v>
      </c>
      <c r="L4054" s="24" t="str">
        <f>IF(Orders!$K4054&lt;=50,"Low",IF(Orders!$K4054&gt;=200000,"High","Medium"))</f>
        <v>High</v>
      </c>
    </row>
    <row r="4055" spans="1:12" x14ac:dyDescent="0.35">
      <c r="A4055" s="12">
        <v>6693</v>
      </c>
      <c r="B4055" s="17" t="s">
        <v>7221</v>
      </c>
      <c r="C4055" s="18">
        <v>44054</v>
      </c>
      <c r="D4055" s="18">
        <v>44056</v>
      </c>
      <c r="E4055" s="17" t="s">
        <v>94</v>
      </c>
      <c r="F4055" s="17" t="s">
        <v>4435</v>
      </c>
      <c r="G4055" s="19" t="str">
        <f>INDEX(Table12[[#This Row],[State]],MATCH(Orders!F4055,Table12[[#This Row],[Customer ID]],0))</f>
        <v>Louisiana</v>
      </c>
      <c r="H4055" s="17" t="s">
        <v>866</v>
      </c>
      <c r="I4055" s="19">
        <v>11</v>
      </c>
      <c r="J4055" s="17" t="s">
        <v>31</v>
      </c>
      <c r="K4055" s="10">
        <v>490.51</v>
      </c>
      <c r="L4055" s="25" t="str">
        <f>IF(Orders!$K4055&lt;=50,"Low",IF(Orders!$K4055&gt;=200000,"High","Medium"))</f>
        <v>Medium</v>
      </c>
    </row>
    <row r="4056" spans="1:12" x14ac:dyDescent="0.35">
      <c r="A4056" s="11">
        <v>9385</v>
      </c>
      <c r="B4056" s="13" t="s">
        <v>7223</v>
      </c>
      <c r="C4056" s="14">
        <v>44054</v>
      </c>
      <c r="D4056" s="14">
        <v>44059</v>
      </c>
      <c r="E4056" s="13" t="s">
        <v>19</v>
      </c>
      <c r="F4056" s="13" t="s">
        <v>869</v>
      </c>
      <c r="G4056" s="15" t="str">
        <f>INDEX(Table12[[#This Row],[State]],MATCH(Orders!F4056,Table12[[#This Row],[Customer ID]],0))</f>
        <v>New York</v>
      </c>
      <c r="H4056" s="13" t="s">
        <v>1771</v>
      </c>
      <c r="I4056" s="15">
        <v>4</v>
      </c>
      <c r="J4056" s="13" t="s">
        <v>36</v>
      </c>
      <c r="K4056" s="16">
        <v>110.92</v>
      </c>
      <c r="L4056" s="24" t="str">
        <f>IF(Orders!$K4056&lt;=50,"Low",IF(Orders!$K4056&gt;=200000,"High","Medium"))</f>
        <v>Medium</v>
      </c>
    </row>
    <row r="4057" spans="1:12" x14ac:dyDescent="0.35">
      <c r="A4057" s="12">
        <v>4027</v>
      </c>
      <c r="B4057" s="17" t="s">
        <v>7219</v>
      </c>
      <c r="C4057" s="18">
        <v>44054</v>
      </c>
      <c r="D4057" s="18">
        <v>44056</v>
      </c>
      <c r="E4057" s="17" t="s">
        <v>38</v>
      </c>
      <c r="F4057" s="17" t="s">
        <v>4734</v>
      </c>
      <c r="G4057" s="19" t="str">
        <f>INDEX(Table12[[#This Row],[State]],MATCH(Orders!F4057,Table12[[#This Row],[Customer ID]],0))</f>
        <v>Texas</v>
      </c>
      <c r="H4057" s="17" t="s">
        <v>1665</v>
      </c>
      <c r="I4057" s="19">
        <v>7</v>
      </c>
      <c r="J4057" s="17" t="s">
        <v>70</v>
      </c>
      <c r="K4057" s="10">
        <v>108184</v>
      </c>
      <c r="L4057" s="25" t="str">
        <f>IF(Orders!$K4057&lt;=50,"Low",IF(Orders!$K4057&gt;=200000,"High","Medium"))</f>
        <v>Medium</v>
      </c>
    </row>
    <row r="4058" spans="1:12" x14ac:dyDescent="0.35">
      <c r="A4058" s="11">
        <v>4026</v>
      </c>
      <c r="B4058" s="13" t="s">
        <v>7219</v>
      </c>
      <c r="C4058" s="14">
        <v>44054</v>
      </c>
      <c r="D4058" s="14">
        <v>44056</v>
      </c>
      <c r="E4058" s="13" t="s">
        <v>38</v>
      </c>
      <c r="F4058" s="13" t="s">
        <v>4734</v>
      </c>
      <c r="G4058" s="15" t="str">
        <f>INDEX(Table12[[#This Row],[State]],MATCH(Orders!F4058,Table12[[#This Row],[Customer ID]],0))</f>
        <v>Texas</v>
      </c>
      <c r="H4058" s="13" t="s">
        <v>1341</v>
      </c>
      <c r="I4058" s="15">
        <v>4</v>
      </c>
      <c r="J4058" s="13" t="s">
        <v>36</v>
      </c>
      <c r="K4058" s="16">
        <v>133664</v>
      </c>
      <c r="L4058" s="24" t="str">
        <f>IF(Orders!$K4058&lt;=50,"Low",IF(Orders!$K4058&gt;=200000,"High","Medium"))</f>
        <v>Medium</v>
      </c>
    </row>
    <row r="4059" spans="1:12" x14ac:dyDescent="0.35">
      <c r="A4059" s="12">
        <v>4029</v>
      </c>
      <c r="B4059" s="17" t="s">
        <v>7219</v>
      </c>
      <c r="C4059" s="18">
        <v>44054</v>
      </c>
      <c r="D4059" s="18">
        <v>44056</v>
      </c>
      <c r="E4059" s="17" t="s">
        <v>38</v>
      </c>
      <c r="F4059" s="17" t="s">
        <v>4734</v>
      </c>
      <c r="G4059" s="19" t="str">
        <f>INDEX(Table12[[#This Row],[State]],MATCH(Orders!F4059,Table12[[#This Row],[Customer ID]],0))</f>
        <v>Texas</v>
      </c>
      <c r="H4059" s="17" t="s">
        <v>3006</v>
      </c>
      <c r="I4059" s="19">
        <v>8</v>
      </c>
      <c r="J4059" s="17" t="s">
        <v>36</v>
      </c>
      <c r="K4059" s="10">
        <v>109864</v>
      </c>
      <c r="L4059" s="25" t="str">
        <f>IF(Orders!$K4059&lt;=50,"Low",IF(Orders!$K4059&gt;=200000,"High","Medium"))</f>
        <v>Medium</v>
      </c>
    </row>
    <row r="4060" spans="1:12" x14ac:dyDescent="0.35">
      <c r="A4060" s="11">
        <v>8259</v>
      </c>
      <c r="B4060" s="13" t="s">
        <v>7224</v>
      </c>
      <c r="C4060" s="14">
        <v>44055</v>
      </c>
      <c r="D4060" s="14">
        <v>44062</v>
      </c>
      <c r="E4060" s="13" t="s">
        <v>19</v>
      </c>
      <c r="F4060" s="13" t="s">
        <v>7225</v>
      </c>
      <c r="G4060" s="15" t="str">
        <f>INDEX(Table12[[#This Row],[State]],MATCH(Orders!F4060,Table12[[#This Row],[Customer ID]],0))</f>
        <v>Washington</v>
      </c>
      <c r="H4060" s="13" t="s">
        <v>2243</v>
      </c>
      <c r="I4060" s="15">
        <v>6</v>
      </c>
      <c r="J4060" s="13" t="s">
        <v>36</v>
      </c>
      <c r="K4060" s="16">
        <v>133704</v>
      </c>
      <c r="L4060" s="24" t="str">
        <f>IF(Orders!$K4060&lt;=50,"Low",IF(Orders!$K4060&gt;=200000,"High","Medium"))</f>
        <v>Medium</v>
      </c>
    </row>
    <row r="4061" spans="1:12" x14ac:dyDescent="0.35">
      <c r="A4061" s="12">
        <v>8255</v>
      </c>
      <c r="B4061" s="17" t="s">
        <v>7224</v>
      </c>
      <c r="C4061" s="18">
        <v>44055</v>
      </c>
      <c r="D4061" s="18">
        <v>44062</v>
      </c>
      <c r="E4061" s="17" t="s">
        <v>19</v>
      </c>
      <c r="F4061" s="17" t="s">
        <v>7225</v>
      </c>
      <c r="G4061" s="19" t="str">
        <f>INDEX(Table12[[#This Row],[State]],MATCH(Orders!F4061,Table12[[#This Row],[Customer ID]],0))</f>
        <v>Washington</v>
      </c>
      <c r="H4061" s="17" t="s">
        <v>2716</v>
      </c>
      <c r="I4061" s="19">
        <v>4</v>
      </c>
      <c r="J4061" s="17" t="s">
        <v>36</v>
      </c>
      <c r="K4061" s="10">
        <v>222.16</v>
      </c>
      <c r="L4061" s="25" t="str">
        <f>IF(Orders!$K4061&lt;=50,"Low",IF(Orders!$K4061&gt;=200000,"High","Medium"))</f>
        <v>Medium</v>
      </c>
    </row>
    <row r="4062" spans="1:12" x14ac:dyDescent="0.35">
      <c r="A4062" s="11">
        <v>8258</v>
      </c>
      <c r="B4062" s="13" t="s">
        <v>7224</v>
      </c>
      <c r="C4062" s="14">
        <v>44055</v>
      </c>
      <c r="D4062" s="14">
        <v>44062</v>
      </c>
      <c r="E4062" s="13" t="s">
        <v>19</v>
      </c>
      <c r="F4062" s="13" t="s">
        <v>7225</v>
      </c>
      <c r="G4062" s="15" t="str">
        <f>INDEX(Table12[[#This Row],[State]],MATCH(Orders!F4062,Table12[[#This Row],[Customer ID]],0))</f>
        <v>Washington</v>
      </c>
      <c r="H4062" s="13" t="s">
        <v>2851</v>
      </c>
      <c r="I4062" s="15">
        <v>5</v>
      </c>
      <c r="J4062" s="13" t="s">
        <v>70</v>
      </c>
      <c r="K4062" s="16">
        <v>224.95</v>
      </c>
      <c r="L4062" s="24" t="str">
        <f>IF(Orders!$K4062&lt;=50,"Low",IF(Orders!$K4062&gt;=200000,"High","Medium"))</f>
        <v>Medium</v>
      </c>
    </row>
    <row r="4063" spans="1:12" x14ac:dyDescent="0.35">
      <c r="A4063" s="12">
        <v>7767</v>
      </c>
      <c r="B4063" s="17" t="s">
        <v>7227</v>
      </c>
      <c r="C4063" s="18">
        <v>44055</v>
      </c>
      <c r="D4063" s="18">
        <v>44055</v>
      </c>
      <c r="E4063" s="17" t="s">
        <v>208</v>
      </c>
      <c r="F4063" s="17" t="s">
        <v>4931</v>
      </c>
      <c r="G4063" s="19" t="str">
        <f>INDEX(Table12[[#This Row],[State]],MATCH(Orders!F4063,Table12[[#This Row],[Customer ID]],0))</f>
        <v>Maryland</v>
      </c>
      <c r="H4063" s="17" t="s">
        <v>1287</v>
      </c>
      <c r="I4063" s="19">
        <v>5</v>
      </c>
      <c r="J4063" s="17" t="s">
        <v>31</v>
      </c>
      <c r="K4063" s="10">
        <v>236.9</v>
      </c>
      <c r="L4063" s="25" t="str">
        <f>IF(Orders!$K4063&lt;=50,"Low",IF(Orders!$K4063&gt;=200000,"High","Medium"))</f>
        <v>Medium</v>
      </c>
    </row>
    <row r="4064" spans="1:12" x14ac:dyDescent="0.35">
      <c r="A4064" s="11">
        <v>8256</v>
      </c>
      <c r="B4064" s="13" t="s">
        <v>7224</v>
      </c>
      <c r="C4064" s="14">
        <v>44055</v>
      </c>
      <c r="D4064" s="14">
        <v>44062</v>
      </c>
      <c r="E4064" s="13" t="s">
        <v>19</v>
      </c>
      <c r="F4064" s="13" t="s">
        <v>7225</v>
      </c>
      <c r="G4064" s="15" t="str">
        <f>INDEX(Table12[[#This Row],[State]],MATCH(Orders!F4064,Table12[[#This Row],[Customer ID]],0))</f>
        <v>Washington</v>
      </c>
      <c r="H4064" s="13" t="s">
        <v>830</v>
      </c>
      <c r="I4064" s="15">
        <v>8</v>
      </c>
      <c r="J4064" s="13" t="s">
        <v>31</v>
      </c>
      <c r="K4064" s="16">
        <v>282624</v>
      </c>
      <c r="L4064" s="24" t="str">
        <f>IF(Orders!$K4064&lt;=50,"Low",IF(Orders!$K4064&gt;=200000,"High","Medium"))</f>
        <v>High</v>
      </c>
    </row>
    <row r="4065" spans="1:12" x14ac:dyDescent="0.35">
      <c r="A4065" s="12">
        <v>8254</v>
      </c>
      <c r="B4065" s="17" t="s">
        <v>7224</v>
      </c>
      <c r="C4065" s="18">
        <v>44055</v>
      </c>
      <c r="D4065" s="18">
        <v>44062</v>
      </c>
      <c r="E4065" s="17" t="s">
        <v>19</v>
      </c>
      <c r="F4065" s="17" t="s">
        <v>7225</v>
      </c>
      <c r="G4065" s="19" t="str">
        <f>INDEX(Table12[[#This Row],[State]],MATCH(Orders!F4065,Table12[[#This Row],[Customer ID]],0))</f>
        <v>Washington</v>
      </c>
      <c r="H4065" s="17" t="s">
        <v>80</v>
      </c>
      <c r="I4065" s="19">
        <v>1</v>
      </c>
      <c r="J4065" s="17" t="s">
        <v>31</v>
      </c>
      <c r="K4065" s="10">
        <v>337.99</v>
      </c>
      <c r="L4065" s="25" t="str">
        <f>IF(Orders!$K4065&lt;=50,"Low",IF(Orders!$K4065&gt;=200000,"High","Medium"))</f>
        <v>Medium</v>
      </c>
    </row>
    <row r="4066" spans="1:12" x14ac:dyDescent="0.35">
      <c r="A4066" s="11">
        <v>5762</v>
      </c>
      <c r="B4066" s="13" t="s">
        <v>7228</v>
      </c>
      <c r="C4066" s="14">
        <v>44055</v>
      </c>
      <c r="D4066" s="14">
        <v>44058</v>
      </c>
      <c r="E4066" s="13" t="s">
        <v>38</v>
      </c>
      <c r="F4066" s="13" t="s">
        <v>2379</v>
      </c>
      <c r="G4066" s="15" t="str">
        <f>INDEX(Table12[[#This Row],[State]],MATCH(Orders!F4066,Table12[[#This Row],[Customer ID]],0))</f>
        <v>California</v>
      </c>
      <c r="H4066" s="13" t="s">
        <v>5813</v>
      </c>
      <c r="I4066" s="15">
        <v>3</v>
      </c>
      <c r="J4066" s="13" t="s">
        <v>36</v>
      </c>
      <c r="K4066" s="16">
        <v>555.94000000000005</v>
      </c>
      <c r="L4066" s="24" t="str">
        <f>IF(Orders!$K4066&lt;=50,"Low",IF(Orders!$K4066&gt;=200000,"High","Medium"))</f>
        <v>Medium</v>
      </c>
    </row>
    <row r="4067" spans="1:12" x14ac:dyDescent="0.35">
      <c r="A4067" s="12">
        <v>7766</v>
      </c>
      <c r="B4067" s="17" t="s">
        <v>7227</v>
      </c>
      <c r="C4067" s="18">
        <v>44055</v>
      </c>
      <c r="D4067" s="18">
        <v>44055</v>
      </c>
      <c r="E4067" s="17" t="s">
        <v>208</v>
      </c>
      <c r="F4067" s="17" t="s">
        <v>4931</v>
      </c>
      <c r="G4067" s="19" t="str">
        <f>INDEX(Table12[[#This Row],[State]],MATCH(Orders!F4067,Table12[[#This Row],[Customer ID]],0))</f>
        <v>Maryland</v>
      </c>
      <c r="H4067" s="17" t="s">
        <v>3142</v>
      </c>
      <c r="I4067" s="19">
        <v>5</v>
      </c>
      <c r="J4067" s="17" t="s">
        <v>31</v>
      </c>
      <c r="K4067" s="10">
        <v>1810.9</v>
      </c>
      <c r="L4067" s="25" t="str">
        <f>IF(Orders!$K4067&lt;=50,"Low",IF(Orders!$K4067&gt;=200000,"High","Medium"))</f>
        <v>Medium</v>
      </c>
    </row>
    <row r="4068" spans="1:12" x14ac:dyDescent="0.35">
      <c r="A4068" s="11">
        <v>7765</v>
      </c>
      <c r="B4068" s="13" t="s">
        <v>7227</v>
      </c>
      <c r="C4068" s="14">
        <v>44055</v>
      </c>
      <c r="D4068" s="14">
        <v>44055</v>
      </c>
      <c r="E4068" s="13" t="s">
        <v>208</v>
      </c>
      <c r="F4068" s="13" t="s">
        <v>4931</v>
      </c>
      <c r="G4068" s="15" t="str">
        <f>INDEX(Table12[[#This Row],[State]],MATCH(Orders!F4068,Table12[[#This Row],[Customer ID]],0))</f>
        <v>Maryland</v>
      </c>
      <c r="H4068" s="13" t="s">
        <v>88</v>
      </c>
      <c r="I4068" s="15">
        <v>3</v>
      </c>
      <c r="J4068" s="13" t="s">
        <v>31</v>
      </c>
      <c r="K4068" s="16">
        <v>123.52</v>
      </c>
      <c r="L4068" s="24" t="str">
        <f>IF(Orders!$K4068&lt;=50,"Low",IF(Orders!$K4068&gt;=200000,"High","Medium"))</f>
        <v>Medium</v>
      </c>
    </row>
    <row r="4069" spans="1:12" x14ac:dyDescent="0.35">
      <c r="A4069" s="12">
        <v>2863</v>
      </c>
      <c r="B4069" s="17" t="s">
        <v>7229</v>
      </c>
      <c r="C4069" s="18">
        <v>44055</v>
      </c>
      <c r="D4069" s="18">
        <v>44060</v>
      </c>
      <c r="E4069" s="17" t="s">
        <v>19</v>
      </c>
      <c r="F4069" s="17" t="s">
        <v>7230</v>
      </c>
      <c r="G4069" s="19" t="str">
        <f>INDEX(Table12[[#This Row],[State]],MATCH(Orders!F4069,Table12[[#This Row],[Customer ID]],0))</f>
        <v>Florida</v>
      </c>
      <c r="H4069" s="17" t="s">
        <v>7232</v>
      </c>
      <c r="I4069" s="19">
        <v>4</v>
      </c>
      <c r="J4069" s="17" t="s">
        <v>31</v>
      </c>
      <c r="K4069" s="10">
        <v>150736</v>
      </c>
      <c r="L4069" s="25" t="str">
        <f>IF(Orders!$K4069&lt;=50,"Low",IF(Orders!$K4069&gt;=200000,"High","Medium"))</f>
        <v>Medium</v>
      </c>
    </row>
    <row r="4070" spans="1:12" x14ac:dyDescent="0.35">
      <c r="A4070" s="11">
        <v>5763</v>
      </c>
      <c r="B4070" s="13" t="s">
        <v>7228</v>
      </c>
      <c r="C4070" s="14">
        <v>44055</v>
      </c>
      <c r="D4070" s="14">
        <v>44058</v>
      </c>
      <c r="E4070" s="13" t="s">
        <v>38</v>
      </c>
      <c r="F4070" s="13" t="s">
        <v>2379</v>
      </c>
      <c r="G4070" s="15" t="str">
        <f>INDEX(Table12[[#This Row],[State]],MATCH(Orders!F4070,Table12[[#This Row],[Customer ID]],0))</f>
        <v>California</v>
      </c>
      <c r="H4070" s="13" t="s">
        <v>6402</v>
      </c>
      <c r="I4070" s="15">
        <v>4</v>
      </c>
      <c r="J4070" s="13" t="s">
        <v>70</v>
      </c>
      <c r="K4070" s="16">
        <v>157.91999999999999</v>
      </c>
      <c r="L4070" s="24" t="str">
        <f>IF(Orders!$K4070&lt;=50,"Low",IF(Orders!$K4070&gt;=200000,"High","Medium"))</f>
        <v>Medium</v>
      </c>
    </row>
    <row r="4071" spans="1:12" x14ac:dyDescent="0.35">
      <c r="A4071" s="12">
        <v>8257</v>
      </c>
      <c r="B4071" s="17" t="s">
        <v>7224</v>
      </c>
      <c r="C4071" s="18">
        <v>44055</v>
      </c>
      <c r="D4071" s="18">
        <v>44062</v>
      </c>
      <c r="E4071" s="17" t="s">
        <v>19</v>
      </c>
      <c r="F4071" s="17" t="s">
        <v>7225</v>
      </c>
      <c r="G4071" s="19" t="str">
        <f>INDEX(Table12[[#This Row],[State]],MATCH(Orders!F4071,Table12[[#This Row],[Customer ID]],0))</f>
        <v>Washington</v>
      </c>
      <c r="H4071" s="17" t="s">
        <v>1530</v>
      </c>
      <c r="I4071" s="19">
        <v>3</v>
      </c>
      <c r="J4071" s="17" t="s">
        <v>36</v>
      </c>
      <c r="K4071" s="10">
        <v>145.74</v>
      </c>
      <c r="L4071" s="25" t="str">
        <f>IF(Orders!$K4071&lt;=50,"Low",IF(Orders!$K4071&gt;=200000,"High","Medium"))</f>
        <v>Medium</v>
      </c>
    </row>
    <row r="4072" spans="1:12" x14ac:dyDescent="0.35">
      <c r="A4072" s="11">
        <v>2866</v>
      </c>
      <c r="B4072" s="13" t="s">
        <v>7234</v>
      </c>
      <c r="C4072" s="14">
        <v>44056</v>
      </c>
      <c r="D4072" s="14">
        <v>44056</v>
      </c>
      <c r="E4072" s="13" t="s">
        <v>208</v>
      </c>
      <c r="F4072" s="13" t="s">
        <v>3568</v>
      </c>
      <c r="G4072" s="15" t="str">
        <f>INDEX(Table12[[#This Row],[State]],MATCH(Orders!F4072,Table12[[#This Row],[Customer ID]],0))</f>
        <v>California</v>
      </c>
      <c r="H4072" s="13" t="s">
        <v>353</v>
      </c>
      <c r="I4072" s="15">
        <v>3</v>
      </c>
      <c r="J4072" s="13" t="s">
        <v>31</v>
      </c>
      <c r="K4072" s="16">
        <v>108.52</v>
      </c>
      <c r="L4072" s="24" t="str">
        <f>IF(Orders!$K4072&lt;=50,"Low",IF(Orders!$K4072&gt;=200000,"High","Medium"))</f>
        <v>Medium</v>
      </c>
    </row>
    <row r="4073" spans="1:12" x14ac:dyDescent="0.35">
      <c r="A4073" s="12">
        <v>2865</v>
      </c>
      <c r="B4073" s="17" t="s">
        <v>7234</v>
      </c>
      <c r="C4073" s="18">
        <v>44056</v>
      </c>
      <c r="D4073" s="18">
        <v>44056</v>
      </c>
      <c r="E4073" s="17" t="s">
        <v>208</v>
      </c>
      <c r="F4073" s="17" t="s">
        <v>3568</v>
      </c>
      <c r="G4073" s="19" t="str">
        <f>INDEX(Table12[[#This Row],[State]],MATCH(Orders!F4073,Table12[[#This Row],[Customer ID]],0))</f>
        <v>California</v>
      </c>
      <c r="H4073" s="17" t="s">
        <v>6848</v>
      </c>
      <c r="I4073" s="19">
        <v>7</v>
      </c>
      <c r="J4073" s="17" t="s">
        <v>31</v>
      </c>
      <c r="K4073" s="10">
        <v>119.79</v>
      </c>
      <c r="L4073" s="25" t="str">
        <f>IF(Orders!$K4073&lt;=50,"Low",IF(Orders!$K4073&gt;=200000,"High","Medium"))</f>
        <v>Medium</v>
      </c>
    </row>
    <row r="4074" spans="1:12" x14ac:dyDescent="0.35">
      <c r="A4074" s="11">
        <v>7898</v>
      </c>
      <c r="B4074" s="13" t="s">
        <v>7235</v>
      </c>
      <c r="C4074" s="14">
        <v>44056</v>
      </c>
      <c r="D4074" s="14">
        <v>44061</v>
      </c>
      <c r="E4074" s="13" t="s">
        <v>19</v>
      </c>
      <c r="F4074" s="13" t="s">
        <v>1193</v>
      </c>
      <c r="G4074" s="15" t="str">
        <f>INDEX(Table12[[#This Row],[State]],MATCH(Orders!F4074,Table12[[#This Row],[Customer ID]],0))</f>
        <v>Tennessee</v>
      </c>
      <c r="H4074" s="13" t="s">
        <v>2149</v>
      </c>
      <c r="I4074" s="15">
        <v>7</v>
      </c>
      <c r="J4074" s="13" t="s">
        <v>70</v>
      </c>
      <c r="K4074" s="16">
        <v>314048</v>
      </c>
      <c r="L4074" s="24" t="str">
        <f>IF(Orders!$K4074&lt;=50,"Low",IF(Orders!$K4074&gt;=200000,"High","Medium"))</f>
        <v>High</v>
      </c>
    </row>
    <row r="4075" spans="1:12" x14ac:dyDescent="0.35">
      <c r="A4075" s="12">
        <v>7904</v>
      </c>
      <c r="B4075" s="17" t="s">
        <v>7235</v>
      </c>
      <c r="C4075" s="18">
        <v>44056</v>
      </c>
      <c r="D4075" s="18">
        <v>44061</v>
      </c>
      <c r="E4075" s="17" t="s">
        <v>19</v>
      </c>
      <c r="F4075" s="17" t="s">
        <v>1193</v>
      </c>
      <c r="G4075" s="19" t="str">
        <f>INDEX(Table12[[#This Row],[State]],MATCH(Orders!F4075,Table12[[#This Row],[Customer ID]],0))</f>
        <v>Tennessee</v>
      </c>
      <c r="H4075" s="17" t="s">
        <v>4045</v>
      </c>
      <c r="I4075" s="19">
        <v>2</v>
      </c>
      <c r="J4075" s="17" t="s">
        <v>70</v>
      </c>
      <c r="K4075" s="10">
        <v>460648</v>
      </c>
      <c r="L4075" s="25" t="str">
        <f>IF(Orders!$K4075&lt;=50,"Low",IF(Orders!$K4075&gt;=200000,"High","Medium"))</f>
        <v>High</v>
      </c>
    </row>
    <row r="4076" spans="1:12" x14ac:dyDescent="0.35">
      <c r="A4076" s="11">
        <v>7899</v>
      </c>
      <c r="B4076" s="13" t="s">
        <v>7235</v>
      </c>
      <c r="C4076" s="14">
        <v>44056</v>
      </c>
      <c r="D4076" s="14">
        <v>44061</v>
      </c>
      <c r="E4076" s="13" t="s">
        <v>19</v>
      </c>
      <c r="F4076" s="13" t="s">
        <v>1193</v>
      </c>
      <c r="G4076" s="15" t="str">
        <f>INDEX(Table12[[#This Row],[State]],MATCH(Orders!F4076,Table12[[#This Row],[Customer ID]],0))</f>
        <v>Tennessee</v>
      </c>
      <c r="H4076" s="13" t="s">
        <v>5560</v>
      </c>
      <c r="I4076" s="15">
        <v>6</v>
      </c>
      <c r="J4076" s="13" t="s">
        <v>36</v>
      </c>
      <c r="K4076" s="16">
        <v>1641582</v>
      </c>
      <c r="L4076" s="24" t="str">
        <f>IF(Orders!$K4076&lt;=50,"Low",IF(Orders!$K4076&gt;=200000,"High","Medium"))</f>
        <v>High</v>
      </c>
    </row>
    <row r="4077" spans="1:12" x14ac:dyDescent="0.35">
      <c r="A4077" s="12">
        <v>7903</v>
      </c>
      <c r="B4077" s="17" t="s">
        <v>7235</v>
      </c>
      <c r="C4077" s="18">
        <v>44056</v>
      </c>
      <c r="D4077" s="18">
        <v>44061</v>
      </c>
      <c r="E4077" s="17" t="s">
        <v>19</v>
      </c>
      <c r="F4077" s="17" t="s">
        <v>1193</v>
      </c>
      <c r="G4077" s="19" t="str">
        <f>INDEX(Table12[[#This Row],[State]],MATCH(Orders!F4077,Table12[[#This Row],[Customer ID]],0))</f>
        <v>Tennessee</v>
      </c>
      <c r="H4077" s="17" t="s">
        <v>6187</v>
      </c>
      <c r="I4077" s="19">
        <v>5</v>
      </c>
      <c r="J4077" s="17" t="s">
        <v>70</v>
      </c>
      <c r="K4077" s="10">
        <v>104.76</v>
      </c>
      <c r="L4077" s="25" t="str">
        <f>IF(Orders!$K4077&lt;=50,"Low",IF(Orders!$K4077&gt;=200000,"High","Medium"))</f>
        <v>Medium</v>
      </c>
    </row>
    <row r="4078" spans="1:12" x14ac:dyDescent="0.35">
      <c r="A4078" s="11">
        <v>7901</v>
      </c>
      <c r="B4078" s="13" t="s">
        <v>7235</v>
      </c>
      <c r="C4078" s="14">
        <v>44056</v>
      </c>
      <c r="D4078" s="14">
        <v>44061</v>
      </c>
      <c r="E4078" s="13" t="s">
        <v>19</v>
      </c>
      <c r="F4078" s="13" t="s">
        <v>1193</v>
      </c>
      <c r="G4078" s="15" t="str">
        <f>INDEX(Table12[[#This Row],[State]],MATCH(Orders!F4078,Table12[[#This Row],[Customer ID]],0))</f>
        <v>Tennessee</v>
      </c>
      <c r="H4078" s="13" t="s">
        <v>7236</v>
      </c>
      <c r="I4078" s="15">
        <v>2</v>
      </c>
      <c r="J4078" s="13" t="s">
        <v>70</v>
      </c>
      <c r="K4078" s="16">
        <v>125584</v>
      </c>
      <c r="L4078" s="24" t="str">
        <f>IF(Orders!$K4078&lt;=50,"Low",IF(Orders!$K4078&gt;=200000,"High","Medium"))</f>
        <v>Medium</v>
      </c>
    </row>
    <row r="4079" spans="1:12" x14ac:dyDescent="0.35">
      <c r="A4079" s="12">
        <v>7900</v>
      </c>
      <c r="B4079" s="17" t="s">
        <v>7235</v>
      </c>
      <c r="C4079" s="18">
        <v>44056</v>
      </c>
      <c r="D4079" s="18">
        <v>44061</v>
      </c>
      <c r="E4079" s="17" t="s">
        <v>19</v>
      </c>
      <c r="F4079" s="17" t="s">
        <v>1193</v>
      </c>
      <c r="G4079" s="19" t="str">
        <f>INDEX(Table12[[#This Row],[State]],MATCH(Orders!F4079,Table12[[#This Row],[Customer ID]],0))</f>
        <v>Tennessee</v>
      </c>
      <c r="H4079" s="17" t="s">
        <v>722</v>
      </c>
      <c r="I4079" s="19">
        <v>5</v>
      </c>
      <c r="J4079" s="17" t="s">
        <v>70</v>
      </c>
      <c r="K4079" s="10">
        <v>121.32</v>
      </c>
      <c r="L4079" s="25" t="str">
        <f>IF(Orders!$K4079&lt;=50,"Low",IF(Orders!$K4079&gt;=200000,"High","Medium"))</f>
        <v>Medium</v>
      </c>
    </row>
    <row r="4080" spans="1:12" x14ac:dyDescent="0.35">
      <c r="A4080" s="11">
        <v>2864</v>
      </c>
      <c r="B4080" s="13" t="s">
        <v>7234</v>
      </c>
      <c r="C4080" s="14">
        <v>44056</v>
      </c>
      <c r="D4080" s="14">
        <v>44056</v>
      </c>
      <c r="E4080" s="13" t="s">
        <v>208</v>
      </c>
      <c r="F4080" s="13" t="s">
        <v>3568</v>
      </c>
      <c r="G4080" s="15" t="str">
        <f>INDEX(Table12[[#This Row],[State]],MATCH(Orders!F4080,Table12[[#This Row],[Customer ID]],0))</f>
        <v>California</v>
      </c>
      <c r="H4080" s="13" t="s">
        <v>3023</v>
      </c>
      <c r="I4080" s="15">
        <v>3</v>
      </c>
      <c r="J4080" s="13" t="s">
        <v>70</v>
      </c>
      <c r="K4080" s="16">
        <v>126.44</v>
      </c>
      <c r="L4080" s="24" t="str">
        <f>IF(Orders!$K4080&lt;=50,"Low",IF(Orders!$K4080&gt;=200000,"High","Medium"))</f>
        <v>Medium</v>
      </c>
    </row>
    <row r="4081" spans="1:12" x14ac:dyDescent="0.35">
      <c r="A4081" s="12">
        <v>7902</v>
      </c>
      <c r="B4081" s="17" t="s">
        <v>7235</v>
      </c>
      <c r="C4081" s="18">
        <v>44056</v>
      </c>
      <c r="D4081" s="18">
        <v>44061</v>
      </c>
      <c r="E4081" s="17" t="s">
        <v>19</v>
      </c>
      <c r="F4081" s="17" t="s">
        <v>1193</v>
      </c>
      <c r="G4081" s="19" t="str">
        <f>INDEX(Table12[[#This Row],[State]],MATCH(Orders!F4081,Table12[[#This Row],[Customer ID]],0))</f>
        <v>Tennessee</v>
      </c>
      <c r="H4081" s="17" t="s">
        <v>1447</v>
      </c>
      <c r="I4081" s="19">
        <v>1</v>
      </c>
      <c r="J4081" s="17" t="s">
        <v>36</v>
      </c>
      <c r="K4081" s="10">
        <v>132984</v>
      </c>
      <c r="L4081" s="25" t="str">
        <f>IF(Orders!$K4081&lt;=50,"Low",IF(Orders!$K4081&gt;=200000,"High","Medium"))</f>
        <v>Medium</v>
      </c>
    </row>
    <row r="4082" spans="1:12" x14ac:dyDescent="0.35">
      <c r="A4082" s="11">
        <v>6071</v>
      </c>
      <c r="B4082" s="13" t="s">
        <v>7238</v>
      </c>
      <c r="C4082" s="14">
        <v>44056</v>
      </c>
      <c r="D4082" s="14">
        <v>44063</v>
      </c>
      <c r="E4082" s="13" t="s">
        <v>19</v>
      </c>
      <c r="F4082" s="13" t="s">
        <v>4094</v>
      </c>
      <c r="G4082" s="15" t="str">
        <f>INDEX(Table12[[#This Row],[State]],MATCH(Orders!F4082,Table12[[#This Row],[Customer ID]],0))</f>
        <v>Pennsylvania</v>
      </c>
      <c r="H4082" s="13" t="s">
        <v>2563</v>
      </c>
      <c r="I4082" s="15">
        <v>3</v>
      </c>
      <c r="J4082" s="13" t="s">
        <v>70</v>
      </c>
      <c r="K4082" s="16">
        <v>129544</v>
      </c>
      <c r="L4082" s="24" t="str">
        <f>IF(Orders!$K4082&lt;=50,"Low",IF(Orders!$K4082&gt;=200000,"High","Medium"))</f>
        <v>Medium</v>
      </c>
    </row>
    <row r="4083" spans="1:12" x14ac:dyDescent="0.35">
      <c r="A4083" s="12">
        <v>2867</v>
      </c>
      <c r="B4083" s="17" t="s">
        <v>7234</v>
      </c>
      <c r="C4083" s="18">
        <v>44056</v>
      </c>
      <c r="D4083" s="18">
        <v>44056</v>
      </c>
      <c r="E4083" s="17" t="s">
        <v>208</v>
      </c>
      <c r="F4083" s="17" t="s">
        <v>3568</v>
      </c>
      <c r="G4083" s="19" t="str">
        <f>INDEX(Table12[[#This Row],[State]],MATCH(Orders!F4083,Table12[[#This Row],[Customer ID]],0))</f>
        <v>California</v>
      </c>
      <c r="H4083" s="17" t="s">
        <v>1314</v>
      </c>
      <c r="I4083" s="19">
        <v>4</v>
      </c>
      <c r="J4083" s="17" t="s">
        <v>31</v>
      </c>
      <c r="K4083" s="10">
        <v>149.91999999999999</v>
      </c>
      <c r="L4083" s="25" t="str">
        <f>IF(Orders!$K4083&lt;=50,"Low",IF(Orders!$K4083&gt;=200000,"High","Medium"))</f>
        <v>Medium</v>
      </c>
    </row>
    <row r="4084" spans="1:12" x14ac:dyDescent="0.35">
      <c r="A4084" s="11">
        <v>7376</v>
      </c>
      <c r="B4084" s="13" t="s">
        <v>7239</v>
      </c>
      <c r="C4084" s="14">
        <v>44056</v>
      </c>
      <c r="D4084" s="14">
        <v>44063</v>
      </c>
      <c r="E4084" s="13" t="s">
        <v>19</v>
      </c>
      <c r="F4084" s="13" t="s">
        <v>2062</v>
      </c>
      <c r="G4084" s="15" t="str">
        <f>INDEX(Table12[[#This Row],[State]],MATCH(Orders!F4084,Table12[[#This Row],[Customer ID]],0))</f>
        <v>California</v>
      </c>
      <c r="H4084" s="13" t="s">
        <v>1483</v>
      </c>
      <c r="I4084" s="15">
        <v>3</v>
      </c>
      <c r="J4084" s="13" t="s">
        <v>70</v>
      </c>
      <c r="K4084" s="16">
        <v>134024</v>
      </c>
      <c r="L4084" s="24" t="str">
        <f>IF(Orders!$K4084&lt;=50,"Low",IF(Orders!$K4084&gt;=200000,"High","Medium"))</f>
        <v>Medium</v>
      </c>
    </row>
    <row r="4085" spans="1:12" x14ac:dyDescent="0.35">
      <c r="A4085" s="12">
        <v>4491</v>
      </c>
      <c r="B4085" s="17" t="s">
        <v>7240</v>
      </c>
      <c r="C4085" s="18">
        <v>44057</v>
      </c>
      <c r="D4085" s="18">
        <v>44064</v>
      </c>
      <c r="E4085" s="17" t="s">
        <v>19</v>
      </c>
      <c r="F4085" s="17" t="s">
        <v>1248</v>
      </c>
      <c r="G4085" s="19" t="str">
        <f>INDEX(Table12[[#This Row],[State]],MATCH(Orders!F4085,Table12[[#This Row],[Customer ID]],0))</f>
        <v>California</v>
      </c>
      <c r="H4085" s="17" t="s">
        <v>346</v>
      </c>
      <c r="I4085" s="19">
        <v>3</v>
      </c>
      <c r="J4085" s="17" t="s">
        <v>70</v>
      </c>
      <c r="K4085" s="10">
        <v>450296</v>
      </c>
      <c r="L4085" s="25" t="str">
        <f>IF(Orders!$K4085&lt;=50,"Low",IF(Orders!$K4085&gt;=200000,"High","Medium"))</f>
        <v>High</v>
      </c>
    </row>
    <row r="4086" spans="1:12" x14ac:dyDescent="0.35">
      <c r="A4086" s="11">
        <v>2398</v>
      </c>
      <c r="B4086" s="13" t="s">
        <v>7241</v>
      </c>
      <c r="C4086" s="14">
        <v>44057</v>
      </c>
      <c r="D4086" s="14">
        <v>44059</v>
      </c>
      <c r="E4086" s="13" t="s">
        <v>94</v>
      </c>
      <c r="F4086" s="13" t="s">
        <v>3453</v>
      </c>
      <c r="G4086" s="15" t="str">
        <f>INDEX(Table12[[#This Row],[State]],MATCH(Orders!F4086,Table12[[#This Row],[Customer ID]],0))</f>
        <v>California</v>
      </c>
      <c r="H4086" s="13" t="s">
        <v>4884</v>
      </c>
      <c r="I4086" s="15">
        <v>2</v>
      </c>
      <c r="J4086" s="13" t="s">
        <v>31</v>
      </c>
      <c r="K4086" s="16">
        <v>116.76</v>
      </c>
      <c r="L4086" s="24" t="str">
        <f>IF(Orders!$K4086&lt;=50,"Low",IF(Orders!$K4086&gt;=200000,"High","Medium"))</f>
        <v>Medium</v>
      </c>
    </row>
    <row r="4087" spans="1:12" x14ac:dyDescent="0.35">
      <c r="A4087" s="12">
        <v>2399</v>
      </c>
      <c r="B4087" s="17" t="s">
        <v>7241</v>
      </c>
      <c r="C4087" s="18">
        <v>44057</v>
      </c>
      <c r="D4087" s="18">
        <v>44059</v>
      </c>
      <c r="E4087" s="17" t="s">
        <v>94</v>
      </c>
      <c r="F4087" s="17" t="s">
        <v>3453</v>
      </c>
      <c r="G4087" s="19" t="str">
        <f>INDEX(Table12[[#This Row],[State]],MATCH(Orders!F4087,Table12[[#This Row],[Customer ID]],0))</f>
        <v>California</v>
      </c>
      <c r="H4087" s="17" t="s">
        <v>5443</v>
      </c>
      <c r="I4087" s="19">
        <v>6</v>
      </c>
      <c r="J4087" s="17" t="s">
        <v>70</v>
      </c>
      <c r="K4087" s="10">
        <v>135.68</v>
      </c>
      <c r="L4087" s="25" t="str">
        <f>IF(Orders!$K4087&lt;=50,"Low",IF(Orders!$K4087&gt;=200000,"High","Medium"))</f>
        <v>Medium</v>
      </c>
    </row>
    <row r="4088" spans="1:12" x14ac:dyDescent="0.35">
      <c r="A4088" s="11">
        <v>2460</v>
      </c>
      <c r="B4088" s="13" t="s">
        <v>7242</v>
      </c>
      <c r="C4088" s="14">
        <v>44058</v>
      </c>
      <c r="D4088" s="14">
        <v>44064</v>
      </c>
      <c r="E4088" s="13" t="s">
        <v>19</v>
      </c>
      <c r="F4088" s="13" t="s">
        <v>3258</v>
      </c>
      <c r="G4088" s="15" t="str">
        <f>INDEX(Table12[[#This Row],[State]],MATCH(Orders!F4088,Table12[[#This Row],[Customer ID]],0))</f>
        <v>New Jersey</v>
      </c>
      <c r="H4088" s="13" t="s">
        <v>1704</v>
      </c>
      <c r="I4088" s="15">
        <v>2</v>
      </c>
      <c r="J4088" s="13" t="s">
        <v>31</v>
      </c>
      <c r="K4088" s="16">
        <v>144.84</v>
      </c>
      <c r="L4088" s="24" t="str">
        <f>IF(Orders!$K4088&lt;=50,"Low",IF(Orders!$K4088&gt;=200000,"High","Medium"))</f>
        <v>Medium</v>
      </c>
    </row>
    <row r="4089" spans="1:12" x14ac:dyDescent="0.35">
      <c r="A4089" s="12">
        <v>2535</v>
      </c>
      <c r="B4089" s="17" t="s">
        <v>7243</v>
      </c>
      <c r="C4089" s="18">
        <v>44058</v>
      </c>
      <c r="D4089" s="18">
        <v>44061</v>
      </c>
      <c r="E4089" s="17" t="s">
        <v>94</v>
      </c>
      <c r="F4089" s="17" t="s">
        <v>249</v>
      </c>
      <c r="G4089" s="19" t="str">
        <f>INDEX(Table12[[#This Row],[State]],MATCH(Orders!F4089,Table12[[#This Row],[Customer ID]],0))</f>
        <v>Pennsylvania</v>
      </c>
      <c r="H4089" s="17" t="s">
        <v>5267</v>
      </c>
      <c r="I4089" s="19">
        <v>6</v>
      </c>
      <c r="J4089" s="17" t="s">
        <v>31</v>
      </c>
      <c r="K4089" s="10">
        <v>1829632</v>
      </c>
      <c r="L4089" s="25" t="str">
        <f>IF(Orders!$K4089&lt;=50,"Low",IF(Orders!$K4089&gt;=200000,"High","Medium"))</f>
        <v>High</v>
      </c>
    </row>
    <row r="4090" spans="1:12" x14ac:dyDescent="0.35">
      <c r="A4090" s="11">
        <v>5295</v>
      </c>
      <c r="B4090" s="13" t="s">
        <v>7244</v>
      </c>
      <c r="C4090" s="14">
        <v>44058</v>
      </c>
      <c r="D4090" s="14">
        <v>44062</v>
      </c>
      <c r="E4090" s="13" t="s">
        <v>19</v>
      </c>
      <c r="F4090" s="13" t="s">
        <v>63</v>
      </c>
      <c r="G4090" s="15" t="str">
        <f>INDEX(Table12[[#This Row],[State]],MATCH(Orders!F4090,Table12[[#This Row],[Customer ID]],0))</f>
        <v>Minnesota</v>
      </c>
      <c r="H4090" s="13" t="s">
        <v>3307</v>
      </c>
      <c r="I4090" s="15">
        <v>8</v>
      </c>
      <c r="J4090" s="13" t="s">
        <v>31</v>
      </c>
      <c r="K4090" s="16">
        <v>149.4</v>
      </c>
      <c r="L4090" s="24" t="str">
        <f>IF(Orders!$K4090&lt;=50,"Low",IF(Orders!$K4090&gt;=200000,"High","Medium"))</f>
        <v>Medium</v>
      </c>
    </row>
    <row r="4091" spans="1:12" x14ac:dyDescent="0.35">
      <c r="A4091" s="12">
        <v>7267</v>
      </c>
      <c r="B4091" s="17" t="s">
        <v>7245</v>
      </c>
      <c r="C4091" s="18">
        <v>44059</v>
      </c>
      <c r="D4091" s="18">
        <v>44059</v>
      </c>
      <c r="E4091" s="17" t="s">
        <v>208</v>
      </c>
      <c r="F4091" s="17" t="s">
        <v>4389</v>
      </c>
      <c r="G4091" s="19" t="str">
        <f>INDEX(Table12[[#This Row],[State]],MATCH(Orders!F4091,Table12[[#This Row],[Customer ID]],0))</f>
        <v>Tennessee</v>
      </c>
      <c r="H4091" s="17" t="s">
        <v>2153</v>
      </c>
      <c r="I4091" s="19">
        <v>3</v>
      </c>
      <c r="J4091" s="17" t="s">
        <v>36</v>
      </c>
      <c r="K4091" s="10">
        <v>111428</v>
      </c>
      <c r="L4091" s="25" t="str">
        <f>IF(Orders!$K4091&lt;=50,"Low",IF(Orders!$K4091&gt;=200000,"High","Medium"))</f>
        <v>Medium</v>
      </c>
    </row>
    <row r="4092" spans="1:12" x14ac:dyDescent="0.35">
      <c r="A4092" s="11">
        <v>7268</v>
      </c>
      <c r="B4092" s="13" t="s">
        <v>7245</v>
      </c>
      <c r="C4092" s="14">
        <v>44059</v>
      </c>
      <c r="D4092" s="14">
        <v>44059</v>
      </c>
      <c r="E4092" s="13" t="s">
        <v>208</v>
      </c>
      <c r="F4092" s="13" t="s">
        <v>4389</v>
      </c>
      <c r="G4092" s="15" t="str">
        <f>INDEX(Table12[[#This Row],[State]],MATCH(Orders!F4092,Table12[[#This Row],[Customer ID]],0))</f>
        <v>Tennessee</v>
      </c>
      <c r="H4092" s="13" t="s">
        <v>4618</v>
      </c>
      <c r="I4092" s="15">
        <v>4</v>
      </c>
      <c r="J4092" s="13" t="s">
        <v>31</v>
      </c>
      <c r="K4092" s="16">
        <v>154136</v>
      </c>
      <c r="L4092" s="24" t="str">
        <f>IF(Orders!$K4092&lt;=50,"Low",IF(Orders!$K4092&gt;=200000,"High","Medium"))</f>
        <v>Medium</v>
      </c>
    </row>
    <row r="4093" spans="1:12" x14ac:dyDescent="0.35">
      <c r="A4093" s="12">
        <v>6414</v>
      </c>
      <c r="B4093" s="17" t="s">
        <v>7247</v>
      </c>
      <c r="C4093" s="18">
        <v>44060</v>
      </c>
      <c r="D4093" s="18">
        <v>44066</v>
      </c>
      <c r="E4093" s="17" t="s">
        <v>19</v>
      </c>
      <c r="F4093" s="17" t="s">
        <v>2902</v>
      </c>
      <c r="G4093" s="19" t="str">
        <f>INDEX(Table12[[#This Row],[State]],MATCH(Orders!F4093,Table12[[#This Row],[Customer ID]],0))</f>
        <v>Kentucky</v>
      </c>
      <c r="H4093" s="17" t="s">
        <v>1942</v>
      </c>
      <c r="I4093" s="19">
        <v>6</v>
      </c>
      <c r="J4093" s="17" t="s">
        <v>70</v>
      </c>
      <c r="K4093" s="10">
        <v>109.16</v>
      </c>
      <c r="L4093" s="25" t="str">
        <f>IF(Orders!$K4093&lt;=50,"Low",IF(Orders!$K4093&gt;=200000,"High","Medium"))</f>
        <v>Medium</v>
      </c>
    </row>
    <row r="4094" spans="1:12" x14ac:dyDescent="0.35">
      <c r="A4094" s="11">
        <v>6413</v>
      </c>
      <c r="B4094" s="13" t="s">
        <v>7247</v>
      </c>
      <c r="C4094" s="14">
        <v>44060</v>
      </c>
      <c r="D4094" s="14">
        <v>44066</v>
      </c>
      <c r="E4094" s="13" t="s">
        <v>19</v>
      </c>
      <c r="F4094" s="13" t="s">
        <v>2902</v>
      </c>
      <c r="G4094" s="15" t="str">
        <f>INDEX(Table12[[#This Row],[State]],MATCH(Orders!F4094,Table12[[#This Row],[Customer ID]],0))</f>
        <v>Kentucky</v>
      </c>
      <c r="H4094" s="13" t="s">
        <v>5380</v>
      </c>
      <c r="I4094" s="15">
        <v>3</v>
      </c>
      <c r="J4094" s="13" t="s">
        <v>70</v>
      </c>
      <c r="K4094" s="16">
        <v>137.93</v>
      </c>
      <c r="L4094" s="24" t="str">
        <f>IF(Orders!$K4094&lt;=50,"Low",IF(Orders!$K4094&gt;=200000,"High","Medium"))</f>
        <v>Medium</v>
      </c>
    </row>
    <row r="4095" spans="1:12" x14ac:dyDescent="0.35">
      <c r="A4095" s="12">
        <v>7940</v>
      </c>
      <c r="B4095" s="17" t="s">
        <v>7248</v>
      </c>
      <c r="C4095" s="18">
        <v>44060</v>
      </c>
      <c r="D4095" s="18">
        <v>44067</v>
      </c>
      <c r="E4095" s="17" t="s">
        <v>19</v>
      </c>
      <c r="F4095" s="17" t="s">
        <v>6549</v>
      </c>
      <c r="G4095" s="19" t="str">
        <f>INDEX(Table12[[#This Row],[State]],MATCH(Orders!F4095,Table12[[#This Row],[Customer ID]],0))</f>
        <v>California</v>
      </c>
      <c r="H4095" s="17" t="s">
        <v>7250</v>
      </c>
      <c r="I4095" s="19">
        <v>8</v>
      </c>
      <c r="J4095" s="17" t="s">
        <v>36</v>
      </c>
      <c r="K4095" s="10">
        <v>264056</v>
      </c>
      <c r="L4095" s="25" t="str">
        <f>IF(Orders!$K4095&lt;=50,"Low",IF(Orders!$K4095&gt;=200000,"High","Medium"))</f>
        <v>High</v>
      </c>
    </row>
    <row r="4096" spans="1:12" x14ac:dyDescent="0.35">
      <c r="A4096" s="11">
        <v>1921</v>
      </c>
      <c r="B4096" s="13" t="s">
        <v>7252</v>
      </c>
      <c r="C4096" s="14">
        <v>44060</v>
      </c>
      <c r="D4096" s="14">
        <v>44062</v>
      </c>
      <c r="E4096" s="13" t="s">
        <v>38</v>
      </c>
      <c r="F4096" s="13" t="s">
        <v>1001</v>
      </c>
      <c r="G4096" s="15" t="str">
        <f>INDEX(Table12[[#This Row],[State]],MATCH(Orders!F4096,Table12[[#This Row],[Customer ID]],0))</f>
        <v>New York</v>
      </c>
      <c r="H4096" s="13" t="s">
        <v>2864</v>
      </c>
      <c r="I4096" s="15">
        <v>2</v>
      </c>
      <c r="J4096" s="13" t="s">
        <v>36</v>
      </c>
      <c r="K4096" s="16">
        <v>482564</v>
      </c>
      <c r="L4096" s="24" t="str">
        <f>IF(Orders!$K4096&lt;=50,"Low",IF(Orders!$K4096&gt;=200000,"High","Medium"))</f>
        <v>High</v>
      </c>
    </row>
    <row r="4097" spans="1:12" x14ac:dyDescent="0.35">
      <c r="A4097" s="12">
        <v>7939</v>
      </c>
      <c r="B4097" s="17" t="s">
        <v>7248</v>
      </c>
      <c r="C4097" s="18">
        <v>44060</v>
      </c>
      <c r="D4097" s="18">
        <v>44067</v>
      </c>
      <c r="E4097" s="17" t="s">
        <v>19</v>
      </c>
      <c r="F4097" s="17" t="s">
        <v>6549</v>
      </c>
      <c r="G4097" s="19" t="str">
        <f>INDEX(Table12[[#This Row],[State]],MATCH(Orders!F4097,Table12[[#This Row],[Customer ID]],0))</f>
        <v>California</v>
      </c>
      <c r="H4097" s="17" t="s">
        <v>669</v>
      </c>
      <c r="I4097" s="19">
        <v>3</v>
      </c>
      <c r="J4097" s="17" t="s">
        <v>70</v>
      </c>
      <c r="K4097" s="10">
        <v>568.57000000000005</v>
      </c>
      <c r="L4097" s="25" t="str">
        <f>IF(Orders!$K4097&lt;=50,"Low",IF(Orders!$K4097&gt;=200000,"High","Medium"))</f>
        <v>Medium</v>
      </c>
    </row>
    <row r="4098" spans="1:12" x14ac:dyDescent="0.35">
      <c r="A4098" s="11">
        <v>1920</v>
      </c>
      <c r="B4098" s="13" t="s">
        <v>7252</v>
      </c>
      <c r="C4098" s="14">
        <v>44060</v>
      </c>
      <c r="D4098" s="14">
        <v>44062</v>
      </c>
      <c r="E4098" s="13" t="s">
        <v>38</v>
      </c>
      <c r="F4098" s="13" t="s">
        <v>1001</v>
      </c>
      <c r="G4098" s="15" t="str">
        <f>INDEX(Table12[[#This Row],[State]],MATCH(Orders!F4098,Table12[[#This Row],[Customer ID]],0))</f>
        <v>New York</v>
      </c>
      <c r="H4098" s="13" t="s">
        <v>6093</v>
      </c>
      <c r="I4098" s="15">
        <v>5</v>
      </c>
      <c r="J4098" s="13" t="s">
        <v>36</v>
      </c>
      <c r="K4098" s="16">
        <v>933.92</v>
      </c>
      <c r="L4098" s="24" t="str">
        <f>IF(Orders!$K4098&lt;=50,"Low",IF(Orders!$K4098&gt;=200000,"High","Medium"))</f>
        <v>Medium</v>
      </c>
    </row>
    <row r="4099" spans="1:12" x14ac:dyDescent="0.35">
      <c r="A4099" s="12">
        <v>7938</v>
      </c>
      <c r="B4099" s="17" t="s">
        <v>7248</v>
      </c>
      <c r="C4099" s="18">
        <v>44060</v>
      </c>
      <c r="D4099" s="18">
        <v>44067</v>
      </c>
      <c r="E4099" s="17" t="s">
        <v>19</v>
      </c>
      <c r="F4099" s="17" t="s">
        <v>6549</v>
      </c>
      <c r="G4099" s="19" t="str">
        <f>INDEX(Table12[[#This Row],[State]],MATCH(Orders!F4099,Table12[[#This Row],[Customer ID]],0))</f>
        <v>California</v>
      </c>
      <c r="H4099" s="17" t="s">
        <v>2742</v>
      </c>
      <c r="I4099" s="19">
        <v>9</v>
      </c>
      <c r="J4099" s="17" t="s">
        <v>70</v>
      </c>
      <c r="K4099" s="10">
        <v>2547.29</v>
      </c>
      <c r="L4099" s="25" t="str">
        <f>IF(Orders!$K4099&lt;=50,"Low",IF(Orders!$K4099&gt;=200000,"High","Medium"))</f>
        <v>Medium</v>
      </c>
    </row>
    <row r="4100" spans="1:12" x14ac:dyDescent="0.35">
      <c r="A4100" s="11">
        <v>7244</v>
      </c>
      <c r="B4100" s="13" t="s">
        <v>7253</v>
      </c>
      <c r="C4100" s="14">
        <v>44060</v>
      </c>
      <c r="D4100" s="14">
        <v>44065</v>
      </c>
      <c r="E4100" s="13" t="s">
        <v>94</v>
      </c>
      <c r="F4100" s="13" t="s">
        <v>3704</v>
      </c>
      <c r="G4100" s="15" t="str">
        <f>INDEX(Table12[[#This Row],[State]],MATCH(Orders!F4100,Table12[[#This Row],[Customer ID]],0))</f>
        <v>Pennsylvania</v>
      </c>
      <c r="H4100" s="13" t="s">
        <v>1553</v>
      </c>
      <c r="I4100" s="15">
        <v>9</v>
      </c>
      <c r="J4100" s="13" t="s">
        <v>70</v>
      </c>
      <c r="K4100" s="16">
        <v>4439174</v>
      </c>
      <c r="L4100" s="24" t="str">
        <f>IF(Orders!$K4100&lt;=50,"Low",IF(Orders!$K4100&gt;=200000,"High","Medium"))</f>
        <v>High</v>
      </c>
    </row>
    <row r="4101" spans="1:12" x14ac:dyDescent="0.35">
      <c r="A4101" s="12">
        <v>7185</v>
      </c>
      <c r="B4101" s="17" t="s">
        <v>7254</v>
      </c>
      <c r="C4101" s="18">
        <v>44060</v>
      </c>
      <c r="D4101" s="18">
        <v>44067</v>
      </c>
      <c r="E4101" s="17" t="s">
        <v>19</v>
      </c>
      <c r="F4101" s="17" t="s">
        <v>4653</v>
      </c>
      <c r="G4101" s="19" t="str">
        <f>INDEX(Table12[[#This Row],[State]],MATCH(Orders!F4101,Table12[[#This Row],[Customer ID]],0))</f>
        <v>Texas</v>
      </c>
      <c r="H4101" s="17" t="s">
        <v>7255</v>
      </c>
      <c r="I4101" s="19">
        <v>2</v>
      </c>
      <c r="J4101" s="17" t="s">
        <v>70</v>
      </c>
      <c r="K4101" s="10">
        <v>103552</v>
      </c>
      <c r="L4101" s="25" t="str">
        <f>IF(Orders!$K4101&lt;=50,"Low",IF(Orders!$K4101&gt;=200000,"High","Medium"))</f>
        <v>Medium</v>
      </c>
    </row>
    <row r="4102" spans="1:12" x14ac:dyDescent="0.35">
      <c r="A4102" s="11">
        <v>7186</v>
      </c>
      <c r="B4102" s="13" t="s">
        <v>7254</v>
      </c>
      <c r="C4102" s="14">
        <v>44060</v>
      </c>
      <c r="D4102" s="14">
        <v>44067</v>
      </c>
      <c r="E4102" s="13" t="s">
        <v>19</v>
      </c>
      <c r="F4102" s="13" t="s">
        <v>4653</v>
      </c>
      <c r="G4102" s="15" t="str">
        <f>INDEX(Table12[[#This Row],[State]],MATCH(Orders!F4102,Table12[[#This Row],[Customer ID]],0))</f>
        <v>Texas</v>
      </c>
      <c r="H4102" s="13" t="s">
        <v>4507</v>
      </c>
      <c r="I4102" s="15">
        <v>3</v>
      </c>
      <c r="J4102" s="13" t="s">
        <v>36</v>
      </c>
      <c r="K4102" s="16">
        <v>92016</v>
      </c>
      <c r="L4102" s="24" t="str">
        <f>IF(Orders!$K4102&lt;=50,"Low",IF(Orders!$K4102&gt;=200000,"High","Medium"))</f>
        <v>Medium</v>
      </c>
    </row>
    <row r="4103" spans="1:12" x14ac:dyDescent="0.35">
      <c r="A4103" s="12">
        <v>7937</v>
      </c>
      <c r="B4103" s="17" t="s">
        <v>7248</v>
      </c>
      <c r="C4103" s="18">
        <v>44060</v>
      </c>
      <c r="D4103" s="18">
        <v>44067</v>
      </c>
      <c r="E4103" s="17" t="s">
        <v>19</v>
      </c>
      <c r="F4103" s="17" t="s">
        <v>6549</v>
      </c>
      <c r="G4103" s="19" t="str">
        <f>INDEX(Table12[[#This Row],[State]],MATCH(Orders!F4103,Table12[[#This Row],[Customer ID]],0))</f>
        <v>California</v>
      </c>
      <c r="H4103" s="17" t="s">
        <v>647</v>
      </c>
      <c r="I4103" s="19">
        <v>3</v>
      </c>
      <c r="J4103" s="17" t="s">
        <v>36</v>
      </c>
      <c r="K4103" s="10">
        <v>104.92</v>
      </c>
      <c r="L4103" s="25" t="str">
        <f>IF(Orders!$K4103&lt;=50,"Low",IF(Orders!$K4103&gt;=200000,"High","Medium"))</f>
        <v>Medium</v>
      </c>
    </row>
    <row r="4104" spans="1:12" x14ac:dyDescent="0.35">
      <c r="A4104" s="11">
        <v>7189</v>
      </c>
      <c r="B4104" s="13" t="s">
        <v>7254</v>
      </c>
      <c r="C4104" s="14">
        <v>44060</v>
      </c>
      <c r="D4104" s="14">
        <v>44067</v>
      </c>
      <c r="E4104" s="13" t="s">
        <v>19</v>
      </c>
      <c r="F4104" s="13" t="s">
        <v>4653</v>
      </c>
      <c r="G4104" s="15" t="str">
        <f>INDEX(Table12[[#This Row],[State]],MATCH(Orders!F4104,Table12[[#This Row],[Customer ID]],0))</f>
        <v>Texas</v>
      </c>
      <c r="H4104" s="13" t="s">
        <v>2149</v>
      </c>
      <c r="I4104" s="15">
        <v>4</v>
      </c>
      <c r="J4104" s="13" t="s">
        <v>70</v>
      </c>
      <c r="K4104" s="16">
        <v>103864</v>
      </c>
      <c r="L4104" s="24" t="str">
        <f>IF(Orders!$K4104&lt;=50,"Low",IF(Orders!$K4104&gt;=200000,"High","Medium"))</f>
        <v>Medium</v>
      </c>
    </row>
    <row r="4105" spans="1:12" x14ac:dyDescent="0.35">
      <c r="A4105" s="12">
        <v>7934</v>
      </c>
      <c r="B4105" s="17" t="s">
        <v>7248</v>
      </c>
      <c r="C4105" s="18">
        <v>44060</v>
      </c>
      <c r="D4105" s="18">
        <v>44067</v>
      </c>
      <c r="E4105" s="17" t="s">
        <v>19</v>
      </c>
      <c r="F4105" s="17" t="s">
        <v>6549</v>
      </c>
      <c r="G4105" s="19" t="str">
        <f>INDEX(Table12[[#This Row],[State]],MATCH(Orders!F4105,Table12[[#This Row],[Customer ID]],0))</f>
        <v>California</v>
      </c>
      <c r="H4105" s="17" t="s">
        <v>411</v>
      </c>
      <c r="I4105" s="19">
        <v>2</v>
      </c>
      <c r="J4105" s="17" t="s">
        <v>31</v>
      </c>
      <c r="K4105" s="10">
        <v>115.36</v>
      </c>
      <c r="L4105" s="25" t="str">
        <f>IF(Orders!$K4105&lt;=50,"Low",IF(Orders!$K4105&gt;=200000,"High","Medium"))</f>
        <v>Medium</v>
      </c>
    </row>
    <row r="4106" spans="1:12" x14ac:dyDescent="0.35">
      <c r="A4106" s="11">
        <v>7936</v>
      </c>
      <c r="B4106" s="13" t="s">
        <v>7248</v>
      </c>
      <c r="C4106" s="14">
        <v>44060</v>
      </c>
      <c r="D4106" s="14">
        <v>44067</v>
      </c>
      <c r="E4106" s="13" t="s">
        <v>19</v>
      </c>
      <c r="F4106" s="13" t="s">
        <v>6549</v>
      </c>
      <c r="G4106" s="15" t="str">
        <f>INDEX(Table12[[#This Row],[State]],MATCH(Orders!F4106,Table12[[#This Row],[Customer ID]],0))</f>
        <v>California</v>
      </c>
      <c r="H4106" s="13" t="s">
        <v>1338</v>
      </c>
      <c r="I4106" s="15">
        <v>2</v>
      </c>
      <c r="J4106" s="13" t="s">
        <v>70</v>
      </c>
      <c r="K4106" s="16">
        <v>119.56</v>
      </c>
      <c r="L4106" s="24" t="str">
        <f>IF(Orders!$K4106&lt;=50,"Low",IF(Orders!$K4106&gt;=200000,"High","Medium"))</f>
        <v>Medium</v>
      </c>
    </row>
    <row r="4107" spans="1:12" x14ac:dyDescent="0.35">
      <c r="A4107" s="12">
        <v>7188</v>
      </c>
      <c r="B4107" s="17" t="s">
        <v>7254</v>
      </c>
      <c r="C4107" s="18">
        <v>44060</v>
      </c>
      <c r="D4107" s="18">
        <v>44067</v>
      </c>
      <c r="E4107" s="17" t="s">
        <v>19</v>
      </c>
      <c r="F4107" s="17" t="s">
        <v>4653</v>
      </c>
      <c r="G4107" s="19" t="str">
        <f>INDEX(Table12[[#This Row],[State]],MATCH(Orders!F4107,Table12[[#This Row],[Customer ID]],0))</f>
        <v>Texas</v>
      </c>
      <c r="H4107" s="17" t="s">
        <v>2310</v>
      </c>
      <c r="I4107" s="19">
        <v>2</v>
      </c>
      <c r="J4107" s="17" t="s">
        <v>31</v>
      </c>
      <c r="K4107" s="10">
        <v>144784</v>
      </c>
      <c r="L4107" s="25" t="str">
        <f>IF(Orders!$K4107&lt;=50,"Low",IF(Orders!$K4107&gt;=200000,"High","Medium"))</f>
        <v>Medium</v>
      </c>
    </row>
    <row r="4108" spans="1:12" x14ac:dyDescent="0.35">
      <c r="A4108" s="11">
        <v>7935</v>
      </c>
      <c r="B4108" s="13" t="s">
        <v>7248</v>
      </c>
      <c r="C4108" s="14">
        <v>44060</v>
      </c>
      <c r="D4108" s="14">
        <v>44067</v>
      </c>
      <c r="E4108" s="13" t="s">
        <v>19</v>
      </c>
      <c r="F4108" s="13" t="s">
        <v>6549</v>
      </c>
      <c r="G4108" s="15" t="str">
        <f>INDEX(Table12[[#This Row],[State]],MATCH(Orders!F4108,Table12[[#This Row],[Customer ID]],0))</f>
        <v>California</v>
      </c>
      <c r="H4108" s="13" t="s">
        <v>2963</v>
      </c>
      <c r="I4108" s="15">
        <v>3</v>
      </c>
      <c r="J4108" s="13" t="s">
        <v>31</v>
      </c>
      <c r="K4108" s="16">
        <v>161976</v>
      </c>
      <c r="L4108" s="24" t="str">
        <f>IF(Orders!$K4108&lt;=50,"Low",IF(Orders!$K4108&gt;=200000,"High","Medium"))</f>
        <v>Medium</v>
      </c>
    </row>
    <row r="4109" spans="1:12" x14ac:dyDescent="0.35">
      <c r="A4109" s="12">
        <v>7187</v>
      </c>
      <c r="B4109" s="17" t="s">
        <v>7254</v>
      </c>
      <c r="C4109" s="18">
        <v>44060</v>
      </c>
      <c r="D4109" s="18">
        <v>44067</v>
      </c>
      <c r="E4109" s="17" t="s">
        <v>19</v>
      </c>
      <c r="F4109" s="17" t="s">
        <v>4653</v>
      </c>
      <c r="G4109" s="19" t="str">
        <f>INDEX(Table12[[#This Row],[State]],MATCH(Orders!F4109,Table12[[#This Row],[Customer ID]],0))</f>
        <v>Texas</v>
      </c>
      <c r="H4109" s="17" t="s">
        <v>6553</v>
      </c>
      <c r="I4109" s="19">
        <v>4</v>
      </c>
      <c r="J4109" s="17" t="s">
        <v>31</v>
      </c>
      <c r="K4109" s="10">
        <v>164592</v>
      </c>
      <c r="L4109" s="25" t="str">
        <f>IF(Orders!$K4109&lt;=50,"Low",IF(Orders!$K4109&gt;=200000,"High","Medium"))</f>
        <v>Medium</v>
      </c>
    </row>
    <row r="4110" spans="1:12" x14ac:dyDescent="0.35">
      <c r="A4110" s="11">
        <v>6212</v>
      </c>
      <c r="B4110" s="13" t="s">
        <v>7257</v>
      </c>
      <c r="C4110" s="14">
        <v>44061</v>
      </c>
      <c r="D4110" s="14">
        <v>44068</v>
      </c>
      <c r="E4110" s="13" t="s">
        <v>19</v>
      </c>
      <c r="F4110" s="13" t="s">
        <v>6368</v>
      </c>
      <c r="G4110" s="15" t="str">
        <f>INDEX(Table12[[#This Row],[State]],MATCH(Orders!F4110,Table12[[#This Row],[Customer ID]],0))</f>
        <v>Washington</v>
      </c>
      <c r="H4110" s="13" t="s">
        <v>282</v>
      </c>
      <c r="I4110" s="15">
        <v>3</v>
      </c>
      <c r="J4110" s="13" t="s">
        <v>36</v>
      </c>
      <c r="K4110" s="16">
        <v>101.94</v>
      </c>
      <c r="L4110" s="24" t="str">
        <f>IF(Orders!$K4110&lt;=50,"Low",IF(Orders!$K4110&gt;=200000,"High","Medium"))</f>
        <v>Medium</v>
      </c>
    </row>
    <row r="4111" spans="1:12" x14ac:dyDescent="0.35">
      <c r="A4111" s="12">
        <v>621</v>
      </c>
      <c r="B4111" s="17" t="s">
        <v>7258</v>
      </c>
      <c r="C4111" s="18">
        <v>44061</v>
      </c>
      <c r="D4111" s="18">
        <v>44066</v>
      </c>
      <c r="E4111" s="17" t="s">
        <v>94</v>
      </c>
      <c r="F4111" s="17" t="s">
        <v>5946</v>
      </c>
      <c r="G4111" s="19" t="str">
        <f>INDEX(Table12[[#This Row],[State]],MATCH(Orders!F4111,Table12[[#This Row],[Customer ID]],0))</f>
        <v>New York</v>
      </c>
      <c r="H4111" s="17" t="s">
        <v>7259</v>
      </c>
      <c r="I4111" s="19">
        <v>3</v>
      </c>
      <c r="J4111" s="17" t="s">
        <v>36</v>
      </c>
      <c r="K4111" s="10">
        <v>111.02</v>
      </c>
      <c r="L4111" s="25" t="str">
        <f>IF(Orders!$K4111&lt;=50,"Low",IF(Orders!$K4111&gt;=200000,"High","Medium"))</f>
        <v>Medium</v>
      </c>
    </row>
    <row r="4112" spans="1:12" x14ac:dyDescent="0.35">
      <c r="A4112" s="11">
        <v>619</v>
      </c>
      <c r="B4112" s="13" t="s">
        <v>7258</v>
      </c>
      <c r="C4112" s="14">
        <v>44061</v>
      </c>
      <c r="D4112" s="14">
        <v>44066</v>
      </c>
      <c r="E4112" s="13" t="s">
        <v>94</v>
      </c>
      <c r="F4112" s="13" t="s">
        <v>5946</v>
      </c>
      <c r="G4112" s="15" t="str">
        <f>INDEX(Table12[[#This Row],[State]],MATCH(Orders!F4112,Table12[[#This Row],[Customer ID]],0))</f>
        <v>New York</v>
      </c>
      <c r="H4112" s="13" t="s">
        <v>2153</v>
      </c>
      <c r="I4112" s="15">
        <v>9</v>
      </c>
      <c r="J4112" s="13" t="s">
        <v>70</v>
      </c>
      <c r="K4112" s="16">
        <v>140424</v>
      </c>
      <c r="L4112" s="24" t="str">
        <f>IF(Orders!$K4112&lt;=50,"Low",IF(Orders!$K4112&gt;=200000,"High","Medium"))</f>
        <v>Medium</v>
      </c>
    </row>
    <row r="4113" spans="1:12" x14ac:dyDescent="0.35">
      <c r="A4113" s="12">
        <v>1513</v>
      </c>
      <c r="B4113" s="17" t="s">
        <v>7261</v>
      </c>
      <c r="C4113" s="18">
        <v>44061</v>
      </c>
      <c r="D4113" s="18">
        <v>44065</v>
      </c>
      <c r="E4113" s="17" t="s">
        <v>19</v>
      </c>
      <c r="F4113" s="17" t="s">
        <v>4247</v>
      </c>
      <c r="G4113" s="19" t="str">
        <f>INDEX(Table12[[#This Row],[State]],MATCH(Orders!F4113,Table12[[#This Row],[Customer ID]],0))</f>
        <v>Texas</v>
      </c>
      <c r="H4113" s="17" t="s">
        <v>3192</v>
      </c>
      <c r="I4113" s="19">
        <v>3</v>
      </c>
      <c r="J4113" s="17" t="s">
        <v>70</v>
      </c>
      <c r="K4113" s="10">
        <v>220064</v>
      </c>
      <c r="L4113" s="25" t="str">
        <f>IF(Orders!$K4113&lt;=50,"Low",IF(Orders!$K4113&gt;=200000,"High","Medium"))</f>
        <v>High</v>
      </c>
    </row>
    <row r="4114" spans="1:12" x14ac:dyDescent="0.35">
      <c r="A4114" s="11">
        <v>4277</v>
      </c>
      <c r="B4114" s="13" t="s">
        <v>7262</v>
      </c>
      <c r="C4114" s="14">
        <v>44061</v>
      </c>
      <c r="D4114" s="14">
        <v>44065</v>
      </c>
      <c r="E4114" s="13" t="s">
        <v>19</v>
      </c>
      <c r="F4114" s="13" t="s">
        <v>7263</v>
      </c>
      <c r="G4114" s="15" t="str">
        <f>INDEX(Table12[[#This Row],[State]],MATCH(Orders!F4114,Table12[[#This Row],[Customer ID]],0))</f>
        <v>Washington</v>
      </c>
      <c r="H4114" s="13" t="s">
        <v>7265</v>
      </c>
      <c r="I4114" s="15">
        <v>2</v>
      </c>
      <c r="J4114" s="13" t="s">
        <v>36</v>
      </c>
      <c r="K4114" s="16">
        <v>343.1</v>
      </c>
      <c r="L4114" s="24" t="str">
        <f>IF(Orders!$K4114&lt;=50,"Low",IF(Orders!$K4114&gt;=200000,"High","Medium"))</f>
        <v>Medium</v>
      </c>
    </row>
    <row r="4115" spans="1:12" x14ac:dyDescent="0.35">
      <c r="A4115" s="12">
        <v>5612</v>
      </c>
      <c r="B4115" s="17" t="s">
        <v>7267</v>
      </c>
      <c r="C4115" s="18">
        <v>44061</v>
      </c>
      <c r="D4115" s="18">
        <v>44065</v>
      </c>
      <c r="E4115" s="17" t="s">
        <v>19</v>
      </c>
      <c r="F4115" s="17" t="s">
        <v>3526</v>
      </c>
      <c r="G4115" s="19" t="str">
        <f>INDEX(Table12[[#This Row],[State]],MATCH(Orders!F4115,Table12[[#This Row],[Customer ID]],0))</f>
        <v>Washington</v>
      </c>
      <c r="H4115" s="17" t="s">
        <v>246</v>
      </c>
      <c r="I4115" s="19">
        <v>2</v>
      </c>
      <c r="J4115" s="17" t="s">
        <v>36</v>
      </c>
      <c r="K4115" s="10">
        <v>886.9</v>
      </c>
      <c r="L4115" s="25" t="str">
        <f>IF(Orders!$K4115&lt;=50,"Low",IF(Orders!$K4115&gt;=200000,"High","Medium"))</f>
        <v>Medium</v>
      </c>
    </row>
    <row r="4116" spans="1:12" x14ac:dyDescent="0.35">
      <c r="A4116" s="11">
        <v>6211</v>
      </c>
      <c r="B4116" s="13" t="s">
        <v>7257</v>
      </c>
      <c r="C4116" s="14">
        <v>44061</v>
      </c>
      <c r="D4116" s="14">
        <v>44068</v>
      </c>
      <c r="E4116" s="13" t="s">
        <v>19</v>
      </c>
      <c r="F4116" s="13" t="s">
        <v>6368</v>
      </c>
      <c r="G4116" s="15" t="str">
        <f>INDEX(Table12[[#This Row],[State]],MATCH(Orders!F4116,Table12[[#This Row],[Customer ID]],0))</f>
        <v>Washington</v>
      </c>
      <c r="H4116" s="13" t="s">
        <v>2488</v>
      </c>
      <c r="I4116" s="15">
        <v>7</v>
      </c>
      <c r="J4116" s="13" t="s">
        <v>31</v>
      </c>
      <c r="K4116" s="16">
        <v>1032.02</v>
      </c>
      <c r="L4116" s="24" t="str">
        <f>IF(Orders!$K4116&lt;=50,"Low",IF(Orders!$K4116&gt;=200000,"High","Medium"))</f>
        <v>Medium</v>
      </c>
    </row>
    <row r="4117" spans="1:12" x14ac:dyDescent="0.35">
      <c r="A4117" s="12">
        <v>5613</v>
      </c>
      <c r="B4117" s="17" t="s">
        <v>7267</v>
      </c>
      <c r="C4117" s="18">
        <v>44061</v>
      </c>
      <c r="D4117" s="18">
        <v>44065</v>
      </c>
      <c r="E4117" s="17" t="s">
        <v>19</v>
      </c>
      <c r="F4117" s="17" t="s">
        <v>3526</v>
      </c>
      <c r="G4117" s="19" t="str">
        <f>INDEX(Table12[[#This Row],[State]],MATCH(Orders!F4117,Table12[[#This Row],[Customer ID]],0))</f>
        <v>Washington</v>
      </c>
      <c r="H4117" s="17" t="s">
        <v>7268</v>
      </c>
      <c r="I4117" s="19">
        <v>9</v>
      </c>
      <c r="J4117" s="17" t="s">
        <v>70</v>
      </c>
      <c r="K4117" s="10">
        <v>1539.16</v>
      </c>
      <c r="L4117" s="25" t="str">
        <f>IF(Orders!$K4117&lt;=50,"Low",IF(Orders!$K4117&gt;=200000,"High","Medium"))</f>
        <v>Medium</v>
      </c>
    </row>
    <row r="4118" spans="1:12" x14ac:dyDescent="0.35">
      <c r="A4118" s="11">
        <v>6210</v>
      </c>
      <c r="B4118" s="13" t="s">
        <v>7257</v>
      </c>
      <c r="C4118" s="14">
        <v>44061</v>
      </c>
      <c r="D4118" s="14">
        <v>44068</v>
      </c>
      <c r="E4118" s="13" t="s">
        <v>19</v>
      </c>
      <c r="F4118" s="13" t="s">
        <v>6368</v>
      </c>
      <c r="G4118" s="15" t="str">
        <f>INDEX(Table12[[#This Row],[State]],MATCH(Orders!F4118,Table12[[#This Row],[Customer ID]],0))</f>
        <v>Washington</v>
      </c>
      <c r="H4118" s="13" t="s">
        <v>7270</v>
      </c>
      <c r="I4118" s="15">
        <v>9</v>
      </c>
      <c r="J4118" s="13" t="s">
        <v>31</v>
      </c>
      <c r="K4118" s="16">
        <v>2831528</v>
      </c>
      <c r="L4118" s="24" t="str">
        <f>IF(Orders!$K4118&lt;=50,"Low",IF(Orders!$K4118&gt;=200000,"High","Medium"))</f>
        <v>High</v>
      </c>
    </row>
    <row r="4119" spans="1:12" x14ac:dyDescent="0.35">
      <c r="A4119" s="12">
        <v>1514</v>
      </c>
      <c r="B4119" s="17" t="s">
        <v>7261</v>
      </c>
      <c r="C4119" s="18">
        <v>44061</v>
      </c>
      <c r="D4119" s="18">
        <v>44065</v>
      </c>
      <c r="E4119" s="17" t="s">
        <v>19</v>
      </c>
      <c r="F4119" s="17" t="s">
        <v>4247</v>
      </c>
      <c r="G4119" s="19" t="str">
        <f>INDEX(Table12[[#This Row],[State]],MATCH(Orders!F4119,Table12[[#This Row],[Customer ID]],0))</f>
        <v>Texas</v>
      </c>
      <c r="H4119" s="17" t="s">
        <v>5799</v>
      </c>
      <c r="I4119" s="19">
        <v>5</v>
      </c>
      <c r="J4119" s="17" t="s">
        <v>70</v>
      </c>
      <c r="K4119" s="10">
        <v>86.38</v>
      </c>
      <c r="L4119" s="25" t="str">
        <f>IF(Orders!$K4119&lt;=50,"Low",IF(Orders!$K4119&gt;=200000,"High","Medium"))</f>
        <v>Medium</v>
      </c>
    </row>
    <row r="4120" spans="1:12" x14ac:dyDescent="0.35">
      <c r="A4120" s="11">
        <v>1515</v>
      </c>
      <c r="B4120" s="13" t="s">
        <v>7261</v>
      </c>
      <c r="C4120" s="14">
        <v>44061</v>
      </c>
      <c r="D4120" s="14">
        <v>44065</v>
      </c>
      <c r="E4120" s="13" t="s">
        <v>19</v>
      </c>
      <c r="F4120" s="13" t="s">
        <v>4247</v>
      </c>
      <c r="G4120" s="15" t="str">
        <f>INDEX(Table12[[#This Row],[State]],MATCH(Orders!F4120,Table12[[#This Row],[Customer ID]],0))</f>
        <v>Texas</v>
      </c>
      <c r="H4120" s="13" t="s">
        <v>4837</v>
      </c>
      <c r="I4120" s="15">
        <v>4</v>
      </c>
      <c r="J4120" s="13" t="s">
        <v>36</v>
      </c>
      <c r="K4120" s="16">
        <v>101744</v>
      </c>
      <c r="L4120" s="24" t="str">
        <f>IF(Orders!$K4120&lt;=50,"Low",IF(Orders!$K4120&gt;=200000,"High","Medium"))</f>
        <v>Medium</v>
      </c>
    </row>
    <row r="4121" spans="1:12" x14ac:dyDescent="0.35">
      <c r="A4121" s="12">
        <v>618</v>
      </c>
      <c r="B4121" s="17" t="s">
        <v>7258</v>
      </c>
      <c r="C4121" s="18">
        <v>44061</v>
      </c>
      <c r="D4121" s="18">
        <v>44066</v>
      </c>
      <c r="E4121" s="17" t="s">
        <v>94</v>
      </c>
      <c r="F4121" s="17" t="s">
        <v>5946</v>
      </c>
      <c r="G4121" s="19" t="str">
        <f>INDEX(Table12[[#This Row],[State]],MATCH(Orders!F4121,Table12[[#This Row],[Customer ID]],0))</f>
        <v>New York</v>
      </c>
      <c r="H4121" s="17" t="s">
        <v>169</v>
      </c>
      <c r="I4121" s="19">
        <v>2</v>
      </c>
      <c r="J4121" s="17" t="s">
        <v>36</v>
      </c>
      <c r="K4121" s="10">
        <v>109.94</v>
      </c>
      <c r="L4121" s="25" t="str">
        <f>IF(Orders!$K4121&lt;=50,"Low",IF(Orders!$K4121&gt;=200000,"High","Medium"))</f>
        <v>Medium</v>
      </c>
    </row>
    <row r="4122" spans="1:12" x14ac:dyDescent="0.35">
      <c r="A4122" s="11">
        <v>6898</v>
      </c>
      <c r="B4122" s="13" t="s">
        <v>7272</v>
      </c>
      <c r="C4122" s="14">
        <v>44061</v>
      </c>
      <c r="D4122" s="14">
        <v>44068</v>
      </c>
      <c r="E4122" s="13" t="s">
        <v>19</v>
      </c>
      <c r="F4122" s="13" t="s">
        <v>2474</v>
      </c>
      <c r="G4122" s="15" t="str">
        <f>INDEX(Table12[[#This Row],[State]],MATCH(Orders!F4122,Table12[[#This Row],[Customer ID]],0))</f>
        <v>Ohio</v>
      </c>
      <c r="H4122" s="13" t="s">
        <v>2158</v>
      </c>
      <c r="I4122" s="15">
        <v>3</v>
      </c>
      <c r="J4122" s="13" t="s">
        <v>70</v>
      </c>
      <c r="K4122" s="16">
        <v>121782</v>
      </c>
      <c r="L4122" s="24" t="str">
        <f>IF(Orders!$K4122&lt;=50,"Low",IF(Orders!$K4122&gt;=200000,"High","Medium"))</f>
        <v>Medium</v>
      </c>
    </row>
    <row r="4123" spans="1:12" x14ac:dyDescent="0.35">
      <c r="A4123" s="12">
        <v>6712</v>
      </c>
      <c r="B4123" s="17" t="s">
        <v>7273</v>
      </c>
      <c r="C4123" s="18">
        <v>44061</v>
      </c>
      <c r="D4123" s="18">
        <v>44064</v>
      </c>
      <c r="E4123" s="17" t="s">
        <v>94</v>
      </c>
      <c r="F4123" s="17" t="s">
        <v>3182</v>
      </c>
      <c r="G4123" s="19" t="str">
        <f>INDEX(Table12[[#This Row],[State]],MATCH(Orders!F4123,Table12[[#This Row],[Customer ID]],0))</f>
        <v>Ohio</v>
      </c>
      <c r="H4123" s="17" t="s">
        <v>3288</v>
      </c>
      <c r="I4123" s="19">
        <v>3</v>
      </c>
      <c r="J4123" s="17" t="s">
        <v>70</v>
      </c>
      <c r="K4123" s="10">
        <v>125912</v>
      </c>
      <c r="L4123" s="25" t="str">
        <f>IF(Orders!$K4123&lt;=50,"Low",IF(Orders!$K4123&gt;=200000,"High","Medium"))</f>
        <v>Medium</v>
      </c>
    </row>
    <row r="4124" spans="1:12" x14ac:dyDescent="0.35">
      <c r="A4124" s="11">
        <v>620</v>
      </c>
      <c r="B4124" s="13" t="s">
        <v>7258</v>
      </c>
      <c r="C4124" s="14">
        <v>44061</v>
      </c>
      <c r="D4124" s="14">
        <v>44066</v>
      </c>
      <c r="E4124" s="13" t="s">
        <v>94</v>
      </c>
      <c r="F4124" s="13" t="s">
        <v>5946</v>
      </c>
      <c r="G4124" s="15" t="str">
        <f>INDEX(Table12[[#This Row],[State]],MATCH(Orders!F4124,Table12[[#This Row],[Customer ID]],0))</f>
        <v>New York</v>
      </c>
      <c r="H4124" s="13" t="s">
        <v>830</v>
      </c>
      <c r="I4124" s="15">
        <v>1</v>
      </c>
      <c r="J4124" s="13" t="s">
        <v>36</v>
      </c>
      <c r="K4124" s="16">
        <v>111.91</v>
      </c>
      <c r="L4124" s="24" t="str">
        <f>IF(Orders!$K4124&lt;=50,"Low",IF(Orders!$K4124&gt;=200000,"High","Medium"))</f>
        <v>Medium</v>
      </c>
    </row>
    <row r="4125" spans="1:12" x14ac:dyDescent="0.35">
      <c r="A4125" s="12">
        <v>8607</v>
      </c>
      <c r="B4125" s="17" t="s">
        <v>7274</v>
      </c>
      <c r="C4125" s="18">
        <v>44061</v>
      </c>
      <c r="D4125" s="18">
        <v>44065</v>
      </c>
      <c r="E4125" s="17" t="s">
        <v>19</v>
      </c>
      <c r="F4125" s="17" t="s">
        <v>4608</v>
      </c>
      <c r="G4125" s="19" t="str">
        <f>INDEX(Table12[[#This Row],[State]],MATCH(Orders!F4125,Table12[[#This Row],[Customer ID]],0))</f>
        <v>Massachusetts</v>
      </c>
      <c r="H4125" s="17" t="s">
        <v>6159</v>
      </c>
      <c r="I4125" s="19">
        <v>2</v>
      </c>
      <c r="J4125" s="17" t="s">
        <v>36</v>
      </c>
      <c r="K4125" s="10">
        <v>142.18</v>
      </c>
      <c r="L4125" s="25" t="str">
        <f>IF(Orders!$K4125&lt;=50,"Low",IF(Orders!$K4125&gt;=200000,"High","Medium"))</f>
        <v>Medium</v>
      </c>
    </row>
    <row r="4126" spans="1:12" x14ac:dyDescent="0.35">
      <c r="A4126" s="11">
        <v>617</v>
      </c>
      <c r="B4126" s="13" t="s">
        <v>7258</v>
      </c>
      <c r="C4126" s="14">
        <v>44061</v>
      </c>
      <c r="D4126" s="14">
        <v>44066</v>
      </c>
      <c r="E4126" s="13" t="s">
        <v>94</v>
      </c>
      <c r="F4126" s="13" t="s">
        <v>5946</v>
      </c>
      <c r="G4126" s="15" t="str">
        <f>INDEX(Table12[[#This Row],[State]],MATCH(Orders!F4126,Table12[[#This Row],[Customer ID]],0))</f>
        <v>New York</v>
      </c>
      <c r="H4126" s="13" t="s">
        <v>7276</v>
      </c>
      <c r="I4126" s="15">
        <v>2</v>
      </c>
      <c r="J4126" s="13" t="s">
        <v>36</v>
      </c>
      <c r="K4126" s="16">
        <v>134.47999999999999</v>
      </c>
      <c r="L4126" s="24" t="str">
        <f>IF(Orders!$K4126&lt;=50,"Low",IF(Orders!$K4126&gt;=200000,"High","Medium"))</f>
        <v>Medium</v>
      </c>
    </row>
    <row r="4127" spans="1:12" x14ac:dyDescent="0.35">
      <c r="A4127" s="12">
        <v>8806</v>
      </c>
      <c r="B4127" s="17" t="s">
        <v>7278</v>
      </c>
      <c r="C4127" s="18">
        <v>44062</v>
      </c>
      <c r="D4127" s="18">
        <v>44066</v>
      </c>
      <c r="E4127" s="17" t="s">
        <v>19</v>
      </c>
      <c r="F4127" s="17" t="s">
        <v>2108</v>
      </c>
      <c r="G4127" s="19" t="str">
        <f>INDEX(Table12[[#This Row],[State]],MATCH(Orders!F4127,Table12[[#This Row],[Customer ID]],0))</f>
        <v>Utah</v>
      </c>
      <c r="H4127" s="17" t="s">
        <v>5108</v>
      </c>
      <c r="I4127" s="19">
        <v>3</v>
      </c>
      <c r="J4127" s="17" t="s">
        <v>36</v>
      </c>
      <c r="K4127" s="10">
        <v>116.72</v>
      </c>
      <c r="L4127" s="25" t="str">
        <f>IF(Orders!$K4127&lt;=50,"Low",IF(Orders!$K4127&gt;=200000,"High","Medium"))</f>
        <v>Medium</v>
      </c>
    </row>
    <row r="4128" spans="1:12" x14ac:dyDescent="0.35">
      <c r="A4128" s="11">
        <v>4415</v>
      </c>
      <c r="B4128" s="13" t="s">
        <v>7279</v>
      </c>
      <c r="C4128" s="14">
        <v>44062</v>
      </c>
      <c r="D4128" s="14">
        <v>44066</v>
      </c>
      <c r="E4128" s="13" t="s">
        <v>19</v>
      </c>
      <c r="F4128" s="13" t="s">
        <v>473</v>
      </c>
      <c r="G4128" s="15" t="str">
        <f>INDEX(Table12[[#This Row],[State]],MATCH(Orders!F4128,Table12[[#This Row],[Customer ID]],0))</f>
        <v>Massachusetts</v>
      </c>
      <c r="H4128" s="13" t="s">
        <v>7270</v>
      </c>
      <c r="I4128" s="15">
        <v>1</v>
      </c>
      <c r="J4128" s="13" t="s">
        <v>70</v>
      </c>
      <c r="K4128" s="16">
        <v>404.99</v>
      </c>
      <c r="L4128" s="24" t="str">
        <f>IF(Orders!$K4128&lt;=50,"Low",IF(Orders!$K4128&gt;=200000,"High","Medium"))</f>
        <v>Medium</v>
      </c>
    </row>
    <row r="4129" spans="1:12" x14ac:dyDescent="0.35">
      <c r="A4129" s="12">
        <v>4921</v>
      </c>
      <c r="B4129" s="17" t="s">
        <v>7280</v>
      </c>
      <c r="C4129" s="18">
        <v>44062</v>
      </c>
      <c r="D4129" s="18">
        <v>44066</v>
      </c>
      <c r="E4129" s="17" t="s">
        <v>19</v>
      </c>
      <c r="F4129" s="17" t="s">
        <v>6916</v>
      </c>
      <c r="G4129" s="19" t="str">
        <f>INDEX(Table12[[#This Row],[State]],MATCH(Orders!F4129,Table12[[#This Row],[Customer ID]],0))</f>
        <v>Illinois</v>
      </c>
      <c r="H4129" s="17" t="s">
        <v>2090</v>
      </c>
      <c r="I4129" s="19">
        <v>2</v>
      </c>
      <c r="J4129" s="17" t="s">
        <v>70</v>
      </c>
      <c r="K4129" s="10">
        <v>107296</v>
      </c>
      <c r="L4129" s="25" t="str">
        <f>IF(Orders!$K4129&lt;=50,"Low",IF(Orders!$K4129&gt;=200000,"High","Medium"))</f>
        <v>Medium</v>
      </c>
    </row>
    <row r="4130" spans="1:12" x14ac:dyDescent="0.35">
      <c r="A4130" s="11">
        <v>6425</v>
      </c>
      <c r="B4130" s="13" t="s">
        <v>7281</v>
      </c>
      <c r="C4130" s="14">
        <v>44062</v>
      </c>
      <c r="D4130" s="14">
        <v>44067</v>
      </c>
      <c r="E4130" s="13" t="s">
        <v>19</v>
      </c>
      <c r="F4130" s="13" t="s">
        <v>7282</v>
      </c>
      <c r="G4130" s="15" t="str">
        <f>INDEX(Table12[[#This Row],[State]],MATCH(Orders!F4130,Table12[[#This Row],[Customer ID]],0))</f>
        <v>Massachusetts</v>
      </c>
      <c r="H4130" s="13" t="s">
        <v>2943</v>
      </c>
      <c r="I4130" s="15">
        <v>3</v>
      </c>
      <c r="J4130" s="13" t="s">
        <v>70</v>
      </c>
      <c r="K4130" s="16">
        <v>111.44</v>
      </c>
      <c r="L4130" s="24" t="str">
        <f>IF(Orders!$K4130&lt;=50,"Low",IF(Orders!$K4130&gt;=200000,"High","Medium"))</f>
        <v>Medium</v>
      </c>
    </row>
    <row r="4131" spans="1:12" x14ac:dyDescent="0.35">
      <c r="A4131" s="12">
        <v>5967</v>
      </c>
      <c r="B4131" s="17" t="s">
        <v>7284</v>
      </c>
      <c r="C4131" s="18">
        <v>44063</v>
      </c>
      <c r="D4131" s="18">
        <v>44068</v>
      </c>
      <c r="E4131" s="17" t="s">
        <v>19</v>
      </c>
      <c r="F4131" s="17" t="s">
        <v>4343</v>
      </c>
      <c r="G4131" s="19" t="str">
        <f>INDEX(Table12[[#This Row],[State]],MATCH(Orders!F4131,Table12[[#This Row],[Customer ID]],0))</f>
        <v>California</v>
      </c>
      <c r="H4131" s="17" t="s">
        <v>763</v>
      </c>
      <c r="I4131" s="19">
        <v>3</v>
      </c>
      <c r="J4131" s="17" t="s">
        <v>70</v>
      </c>
      <c r="K4131" s="10">
        <v>145.88</v>
      </c>
      <c r="L4131" s="25" t="str">
        <f>IF(Orders!$K4131&lt;=50,"Low",IF(Orders!$K4131&gt;=200000,"High","Medium"))</f>
        <v>Medium</v>
      </c>
    </row>
    <row r="4132" spans="1:12" x14ac:dyDescent="0.35">
      <c r="A4132" s="11">
        <v>5966</v>
      </c>
      <c r="B4132" s="13" t="s">
        <v>7284</v>
      </c>
      <c r="C4132" s="14">
        <v>44063</v>
      </c>
      <c r="D4132" s="14">
        <v>44068</v>
      </c>
      <c r="E4132" s="13" t="s">
        <v>19</v>
      </c>
      <c r="F4132" s="13" t="s">
        <v>4343</v>
      </c>
      <c r="G4132" s="15" t="str">
        <f>INDEX(Table12[[#This Row],[State]],MATCH(Orders!F4132,Table12[[#This Row],[Customer ID]],0))</f>
        <v>California</v>
      </c>
      <c r="H4132" s="13" t="s">
        <v>2585</v>
      </c>
      <c r="I4132" s="15">
        <v>6</v>
      </c>
      <c r="J4132" s="13" t="s">
        <v>31</v>
      </c>
      <c r="K4132" s="16">
        <v>237.56</v>
      </c>
      <c r="L4132" s="24" t="str">
        <f>IF(Orders!$K4132&lt;=50,"Low",IF(Orders!$K4132&gt;=200000,"High","Medium"))</f>
        <v>Medium</v>
      </c>
    </row>
    <row r="4133" spans="1:12" x14ac:dyDescent="0.35">
      <c r="A4133" s="12">
        <v>2025</v>
      </c>
      <c r="B4133" s="17" t="s">
        <v>7285</v>
      </c>
      <c r="C4133" s="18">
        <v>44063</v>
      </c>
      <c r="D4133" s="18">
        <v>44065</v>
      </c>
      <c r="E4133" s="17" t="s">
        <v>94</v>
      </c>
      <c r="F4133" s="17" t="s">
        <v>1946</v>
      </c>
      <c r="G4133" s="19" t="str">
        <f>INDEX(Table12[[#This Row],[State]],MATCH(Orders!F4133,Table12[[#This Row],[Customer ID]],0))</f>
        <v>California</v>
      </c>
      <c r="H4133" s="17" t="s">
        <v>6335</v>
      </c>
      <c r="I4133" s="19">
        <v>5</v>
      </c>
      <c r="J4133" s="17" t="s">
        <v>36</v>
      </c>
      <c r="K4133" s="10">
        <v>259.12</v>
      </c>
      <c r="L4133" s="25" t="str">
        <f>IF(Orders!$K4133&lt;=50,"Low",IF(Orders!$K4133&gt;=200000,"High","Medium"))</f>
        <v>Medium</v>
      </c>
    </row>
    <row r="4134" spans="1:12" x14ac:dyDescent="0.35">
      <c r="A4134" s="11">
        <v>5965</v>
      </c>
      <c r="B4134" s="13" t="s">
        <v>7284</v>
      </c>
      <c r="C4134" s="14">
        <v>44063</v>
      </c>
      <c r="D4134" s="14">
        <v>44068</v>
      </c>
      <c r="E4134" s="13" t="s">
        <v>19</v>
      </c>
      <c r="F4134" s="13" t="s">
        <v>4343</v>
      </c>
      <c r="G4134" s="15" t="str">
        <f>INDEX(Table12[[#This Row],[State]],MATCH(Orders!F4134,Table12[[#This Row],[Customer ID]],0))</f>
        <v>California</v>
      </c>
      <c r="H4134" s="13" t="s">
        <v>7098</v>
      </c>
      <c r="I4134" s="15">
        <v>3</v>
      </c>
      <c r="J4134" s="13" t="s">
        <v>31</v>
      </c>
      <c r="K4134" s="16">
        <v>108.22</v>
      </c>
      <c r="L4134" s="24" t="str">
        <f>IF(Orders!$K4134&lt;=50,"Low",IF(Orders!$K4134&gt;=200000,"High","Medium"))</f>
        <v>Medium</v>
      </c>
    </row>
    <row r="4135" spans="1:12" x14ac:dyDescent="0.35">
      <c r="A4135" s="12">
        <v>7743</v>
      </c>
      <c r="B4135" s="17" t="s">
        <v>7286</v>
      </c>
      <c r="C4135" s="18">
        <v>44063</v>
      </c>
      <c r="D4135" s="18">
        <v>44070</v>
      </c>
      <c r="E4135" s="17" t="s">
        <v>19</v>
      </c>
      <c r="F4135" s="17" t="s">
        <v>3996</v>
      </c>
      <c r="G4135" s="19" t="str">
        <f>INDEX(Table12[[#This Row],[State]],MATCH(Orders!F4135,Table12[[#This Row],[Customer ID]],0))</f>
        <v>California</v>
      </c>
      <c r="H4135" s="17" t="s">
        <v>6832</v>
      </c>
      <c r="I4135" s="19">
        <v>4</v>
      </c>
      <c r="J4135" s="17" t="s">
        <v>31</v>
      </c>
      <c r="K4135" s="10">
        <v>140.91999999999999</v>
      </c>
      <c r="L4135" s="25" t="str">
        <f>IF(Orders!$K4135&lt;=50,"Low",IF(Orders!$K4135&gt;=200000,"High","Medium"))</f>
        <v>Medium</v>
      </c>
    </row>
    <row r="4136" spans="1:12" x14ac:dyDescent="0.35">
      <c r="A4136" s="11">
        <v>8860</v>
      </c>
      <c r="B4136" s="13" t="s">
        <v>7287</v>
      </c>
      <c r="C4136" s="14">
        <v>44063</v>
      </c>
      <c r="D4136" s="14">
        <v>44069</v>
      </c>
      <c r="E4136" s="13" t="s">
        <v>19</v>
      </c>
      <c r="F4136" s="13" t="s">
        <v>1713</v>
      </c>
      <c r="G4136" s="15" t="str">
        <f>INDEX(Table12[[#This Row],[State]],MATCH(Orders!F4136,Table12[[#This Row],[Customer ID]],0))</f>
        <v>North Carolina</v>
      </c>
      <c r="H4136" s="13" t="s">
        <v>763</v>
      </c>
      <c r="I4136" s="15">
        <v>1</v>
      </c>
      <c r="J4136" s="13" t="s">
        <v>70</v>
      </c>
      <c r="K4136" s="16">
        <v>144.96</v>
      </c>
      <c r="L4136" s="24" t="str">
        <f>IF(Orders!$K4136&lt;=50,"Low",IF(Orders!$K4136&gt;=200000,"High","Medium"))</f>
        <v>Medium</v>
      </c>
    </row>
    <row r="4137" spans="1:12" x14ac:dyDescent="0.35">
      <c r="A4137" s="12">
        <v>2855</v>
      </c>
      <c r="B4137" s="17" t="s">
        <v>7288</v>
      </c>
      <c r="C4137" s="18">
        <v>44063</v>
      </c>
      <c r="D4137" s="18">
        <v>44063</v>
      </c>
      <c r="E4137" s="17" t="s">
        <v>208</v>
      </c>
      <c r="F4137" s="17" t="s">
        <v>811</v>
      </c>
      <c r="G4137" s="19" t="str">
        <f>INDEX(Table12[[#This Row],[State]],MATCH(Orders!F4137,Table12[[#This Row],[Customer ID]],0))</f>
        <v>Massachusetts</v>
      </c>
      <c r="H4137" s="17" t="s">
        <v>6139</v>
      </c>
      <c r="I4137" s="19">
        <v>3</v>
      </c>
      <c r="J4137" s="17" t="s">
        <v>36</v>
      </c>
      <c r="K4137" s="10">
        <v>142.29</v>
      </c>
      <c r="L4137" s="25" t="str">
        <f>IF(Orders!$K4137&lt;=50,"Low",IF(Orders!$K4137&gt;=200000,"High","Medium"))</f>
        <v>Medium</v>
      </c>
    </row>
    <row r="4138" spans="1:12" x14ac:dyDescent="0.35">
      <c r="A4138" s="11">
        <v>6416</v>
      </c>
      <c r="B4138" s="13" t="s">
        <v>7289</v>
      </c>
      <c r="C4138" s="14">
        <v>44064</v>
      </c>
      <c r="D4138" s="14">
        <v>44064</v>
      </c>
      <c r="E4138" s="13" t="s">
        <v>208</v>
      </c>
      <c r="F4138" s="13" t="s">
        <v>249</v>
      </c>
      <c r="G4138" s="15" t="str">
        <f>INDEX(Table12[[#This Row],[State]],MATCH(Orders!F4138,Table12[[#This Row],[Customer ID]],0))</f>
        <v>Arizona</v>
      </c>
      <c r="H4138" s="13" t="s">
        <v>7290</v>
      </c>
      <c r="I4138" s="15">
        <v>1</v>
      </c>
      <c r="J4138" s="13" t="s">
        <v>70</v>
      </c>
      <c r="K4138" s="16">
        <v>100.88</v>
      </c>
      <c r="L4138" s="24" t="str">
        <f>IF(Orders!$K4138&lt;=50,"Low",IF(Orders!$K4138&gt;=200000,"High","Medium"))</f>
        <v>Medium</v>
      </c>
    </row>
    <row r="4139" spans="1:12" x14ac:dyDescent="0.35">
      <c r="A4139" s="12">
        <v>3606</v>
      </c>
      <c r="B4139" s="17" t="s">
        <v>7292</v>
      </c>
      <c r="C4139" s="18">
        <v>44064</v>
      </c>
      <c r="D4139" s="18">
        <v>44070</v>
      </c>
      <c r="E4139" s="17" t="s">
        <v>19</v>
      </c>
      <c r="F4139" s="17" t="s">
        <v>6941</v>
      </c>
      <c r="G4139" s="19" t="str">
        <f>INDEX(Table12[[#This Row],[State]],MATCH(Orders!F4139,Table12[[#This Row],[Customer ID]],0))</f>
        <v>Maryland</v>
      </c>
      <c r="H4139" s="17" t="s">
        <v>5573</v>
      </c>
      <c r="I4139" s="19">
        <v>4</v>
      </c>
      <c r="J4139" s="17" t="s">
        <v>31</v>
      </c>
      <c r="K4139" s="10">
        <v>122.92</v>
      </c>
      <c r="L4139" s="25" t="str">
        <f>IF(Orders!$K4139&lt;=50,"Low",IF(Orders!$K4139&gt;=200000,"High","Medium"))</f>
        <v>Medium</v>
      </c>
    </row>
    <row r="4140" spans="1:12" x14ac:dyDescent="0.35">
      <c r="A4140" s="11">
        <v>3337</v>
      </c>
      <c r="B4140" s="13" t="s">
        <v>7293</v>
      </c>
      <c r="C4140" s="14">
        <v>44064</v>
      </c>
      <c r="D4140" s="14">
        <v>44065</v>
      </c>
      <c r="E4140" s="13" t="s">
        <v>38</v>
      </c>
      <c r="F4140" s="13" t="s">
        <v>7294</v>
      </c>
      <c r="G4140" s="15" t="str">
        <f>INDEX(Table12[[#This Row],[State]],MATCH(Orders!F4140,Table12[[#This Row],[Customer ID]],0))</f>
        <v>California</v>
      </c>
      <c r="H4140" s="13" t="s">
        <v>6434</v>
      </c>
      <c r="I4140" s="15">
        <v>4</v>
      </c>
      <c r="J4140" s="13" t="s">
        <v>70</v>
      </c>
      <c r="K4140" s="16">
        <v>153.91999999999999</v>
      </c>
      <c r="L4140" s="24" t="str">
        <f>IF(Orders!$K4140&lt;=50,"Low",IF(Orders!$K4140&gt;=200000,"High","Medium"))</f>
        <v>Medium</v>
      </c>
    </row>
    <row r="4141" spans="1:12" x14ac:dyDescent="0.35">
      <c r="A4141" s="12">
        <v>3339</v>
      </c>
      <c r="B4141" s="17" t="s">
        <v>7293</v>
      </c>
      <c r="C4141" s="18">
        <v>44064</v>
      </c>
      <c r="D4141" s="18">
        <v>44065</v>
      </c>
      <c r="E4141" s="17" t="s">
        <v>38</v>
      </c>
      <c r="F4141" s="17" t="s">
        <v>7294</v>
      </c>
      <c r="G4141" s="19" t="str">
        <f>INDEX(Table12[[#This Row],[State]],MATCH(Orders!F4141,Table12[[#This Row],[Customer ID]],0))</f>
        <v>California</v>
      </c>
      <c r="H4141" s="17" t="s">
        <v>1086</v>
      </c>
      <c r="I4141" s="19">
        <v>9</v>
      </c>
      <c r="J4141" s="17" t="s">
        <v>70</v>
      </c>
      <c r="K4141" s="10">
        <v>154144</v>
      </c>
      <c r="L4141" s="25" t="str">
        <f>IF(Orders!$K4141&lt;=50,"Low",IF(Orders!$K4141&gt;=200000,"High","Medium"))</f>
        <v>Medium</v>
      </c>
    </row>
    <row r="4142" spans="1:12" x14ac:dyDescent="0.35">
      <c r="A4142" s="11">
        <v>3340</v>
      </c>
      <c r="B4142" s="13" t="s">
        <v>7293</v>
      </c>
      <c r="C4142" s="14">
        <v>44064</v>
      </c>
      <c r="D4142" s="14">
        <v>44065</v>
      </c>
      <c r="E4142" s="13" t="s">
        <v>38</v>
      </c>
      <c r="F4142" s="13" t="s">
        <v>7294</v>
      </c>
      <c r="G4142" s="15" t="str">
        <f>INDEX(Table12[[#This Row],[State]],MATCH(Orders!F4142,Table12[[#This Row],[Customer ID]],0))</f>
        <v>California</v>
      </c>
      <c r="H4142" s="13" t="s">
        <v>5041</v>
      </c>
      <c r="I4142" s="15">
        <v>3</v>
      </c>
      <c r="J4142" s="13" t="s">
        <v>36</v>
      </c>
      <c r="K4142" s="16">
        <v>237.52</v>
      </c>
      <c r="L4142" s="24" t="str">
        <f>IF(Orders!$K4142&lt;=50,"Low",IF(Orders!$K4142&gt;=200000,"High","Medium"))</f>
        <v>Medium</v>
      </c>
    </row>
    <row r="4143" spans="1:12" x14ac:dyDescent="0.35">
      <c r="A4143" s="12">
        <v>9901</v>
      </c>
      <c r="B4143" s="17" t="s">
        <v>7296</v>
      </c>
      <c r="C4143" s="18">
        <v>44064</v>
      </c>
      <c r="D4143" s="18">
        <v>44068</v>
      </c>
      <c r="E4143" s="17" t="s">
        <v>19</v>
      </c>
      <c r="F4143" s="17" t="s">
        <v>4957</v>
      </c>
      <c r="G4143" s="19" t="str">
        <f>INDEX(Table12[[#This Row],[State]],MATCH(Orders!F4143,Table12[[#This Row],[Customer ID]],0))</f>
        <v>Colorado</v>
      </c>
      <c r="H4143" s="17" t="s">
        <v>659</v>
      </c>
      <c r="I4143" s="19">
        <v>3</v>
      </c>
      <c r="J4143" s="17" t="s">
        <v>31</v>
      </c>
      <c r="K4143" s="10">
        <v>261096</v>
      </c>
      <c r="L4143" s="25" t="str">
        <f>IF(Orders!$K4143&lt;=50,"Low",IF(Orders!$K4143&gt;=200000,"High","Medium"))</f>
        <v>High</v>
      </c>
    </row>
    <row r="4144" spans="1:12" x14ac:dyDescent="0.35">
      <c r="A4144" s="11">
        <v>3604</v>
      </c>
      <c r="B4144" s="13" t="s">
        <v>7292</v>
      </c>
      <c r="C4144" s="14">
        <v>44064</v>
      </c>
      <c r="D4144" s="14">
        <v>44070</v>
      </c>
      <c r="E4144" s="13" t="s">
        <v>19</v>
      </c>
      <c r="F4144" s="13" t="s">
        <v>6941</v>
      </c>
      <c r="G4144" s="15" t="str">
        <f>INDEX(Table12[[#This Row],[State]],MATCH(Orders!F4144,Table12[[#This Row],[Customer ID]],0))</f>
        <v>Maryland</v>
      </c>
      <c r="H4144" s="13" t="s">
        <v>497</v>
      </c>
      <c r="I4144" s="15">
        <v>5</v>
      </c>
      <c r="J4144" s="13" t="s">
        <v>31</v>
      </c>
      <c r="K4144" s="16">
        <v>311.39999999999998</v>
      </c>
      <c r="L4144" s="24" t="str">
        <f>IF(Orders!$K4144&lt;=50,"Low",IF(Orders!$K4144&gt;=200000,"High","Medium"))</f>
        <v>Medium</v>
      </c>
    </row>
    <row r="4145" spans="1:12" x14ac:dyDescent="0.35">
      <c r="A4145" s="12">
        <v>8040</v>
      </c>
      <c r="B4145" s="17" t="s">
        <v>7297</v>
      </c>
      <c r="C4145" s="18">
        <v>44064</v>
      </c>
      <c r="D4145" s="18">
        <v>44068</v>
      </c>
      <c r="E4145" s="17" t="s">
        <v>94</v>
      </c>
      <c r="F4145" s="17" t="s">
        <v>4250</v>
      </c>
      <c r="G4145" s="19" t="str">
        <f>INDEX(Table12[[#This Row],[State]],MATCH(Orders!F4145,Table12[[#This Row],[Customer ID]],0))</f>
        <v>Washington</v>
      </c>
      <c r="H4145" s="17" t="s">
        <v>5211</v>
      </c>
      <c r="I4145" s="19">
        <v>6</v>
      </c>
      <c r="J4145" s="17" t="s">
        <v>31</v>
      </c>
      <c r="K4145" s="10">
        <v>435704</v>
      </c>
      <c r="L4145" s="25" t="str">
        <f>IF(Orders!$K4145&lt;=50,"Low",IF(Orders!$K4145&gt;=200000,"High","Medium"))</f>
        <v>High</v>
      </c>
    </row>
    <row r="4146" spans="1:12" x14ac:dyDescent="0.35">
      <c r="A4146" s="11">
        <v>3336</v>
      </c>
      <c r="B4146" s="13" t="s">
        <v>7293</v>
      </c>
      <c r="C4146" s="14">
        <v>44064</v>
      </c>
      <c r="D4146" s="14">
        <v>44065</v>
      </c>
      <c r="E4146" s="13" t="s">
        <v>38</v>
      </c>
      <c r="F4146" s="13" t="s">
        <v>7294</v>
      </c>
      <c r="G4146" s="15" t="str">
        <f>INDEX(Table12[[#This Row],[State]],MATCH(Orders!F4146,Table12[[#This Row],[Customer ID]],0))</f>
        <v>California</v>
      </c>
      <c r="H4146" s="13" t="s">
        <v>4013</v>
      </c>
      <c r="I4146" s="15">
        <v>4</v>
      </c>
      <c r="J4146" s="13" t="s">
        <v>31</v>
      </c>
      <c r="K4146" s="16">
        <v>450968</v>
      </c>
      <c r="L4146" s="24" t="str">
        <f>IF(Orders!$K4146&lt;=50,"Low",IF(Orders!$K4146&gt;=200000,"High","Medium"))</f>
        <v>High</v>
      </c>
    </row>
    <row r="4147" spans="1:12" x14ac:dyDescent="0.35">
      <c r="A4147" s="12">
        <v>3338</v>
      </c>
      <c r="B4147" s="17" t="s">
        <v>7293</v>
      </c>
      <c r="C4147" s="18">
        <v>44064</v>
      </c>
      <c r="D4147" s="18">
        <v>44065</v>
      </c>
      <c r="E4147" s="17" t="s">
        <v>38</v>
      </c>
      <c r="F4147" s="17" t="s">
        <v>7294</v>
      </c>
      <c r="G4147" s="19" t="str">
        <f>INDEX(Table12[[#This Row],[State]],MATCH(Orders!F4147,Table12[[#This Row],[Customer ID]],0))</f>
        <v>California</v>
      </c>
      <c r="H4147" s="17" t="s">
        <v>3797</v>
      </c>
      <c r="I4147" s="19">
        <v>3</v>
      </c>
      <c r="J4147" s="17" t="s">
        <v>31</v>
      </c>
      <c r="K4147" s="10">
        <v>590728</v>
      </c>
      <c r="L4147" s="25" t="str">
        <f>IF(Orders!$K4147&lt;=50,"Low",IF(Orders!$K4147&gt;=200000,"High","Medium"))</f>
        <v>High</v>
      </c>
    </row>
    <row r="4148" spans="1:12" x14ac:dyDescent="0.35">
      <c r="A4148" s="11">
        <v>8041</v>
      </c>
      <c r="B4148" s="13" t="s">
        <v>7297</v>
      </c>
      <c r="C4148" s="14">
        <v>44064</v>
      </c>
      <c r="D4148" s="14">
        <v>44068</v>
      </c>
      <c r="E4148" s="13" t="s">
        <v>94</v>
      </c>
      <c r="F4148" s="13" t="s">
        <v>4250</v>
      </c>
      <c r="G4148" s="15" t="str">
        <f>INDEX(Table12[[#This Row],[State]],MATCH(Orders!F4148,Table12[[#This Row],[Customer ID]],0))</f>
        <v>Washington</v>
      </c>
      <c r="H4148" s="13" t="s">
        <v>6515</v>
      </c>
      <c r="I4148" s="15">
        <v>6</v>
      </c>
      <c r="J4148" s="13" t="s">
        <v>36</v>
      </c>
      <c r="K4148" s="16">
        <v>612.58000000000004</v>
      </c>
      <c r="L4148" s="24" t="str">
        <f>IF(Orders!$K4148&lt;=50,"Low",IF(Orders!$K4148&gt;=200000,"High","Medium"))</f>
        <v>Medium</v>
      </c>
    </row>
    <row r="4149" spans="1:12" x14ac:dyDescent="0.35">
      <c r="A4149" s="12">
        <v>425</v>
      </c>
      <c r="B4149" s="17" t="s">
        <v>7298</v>
      </c>
      <c r="C4149" s="18">
        <v>44064</v>
      </c>
      <c r="D4149" s="18">
        <v>44066</v>
      </c>
      <c r="E4149" s="17" t="s">
        <v>94</v>
      </c>
      <c r="F4149" s="17" t="s">
        <v>3536</v>
      </c>
      <c r="G4149" s="19" t="str">
        <f>INDEX(Table12[[#This Row],[State]],MATCH(Orders!F4149,Table12[[#This Row],[Customer ID]],0))</f>
        <v>Mississippi</v>
      </c>
      <c r="H4149" s="17" t="s">
        <v>459</v>
      </c>
      <c r="I4149" s="19">
        <v>4</v>
      </c>
      <c r="J4149" s="17" t="s">
        <v>31</v>
      </c>
      <c r="K4149" s="10">
        <v>896.4</v>
      </c>
      <c r="L4149" s="25" t="str">
        <f>IF(Orders!$K4149&lt;=50,"Low",IF(Orders!$K4149&gt;=200000,"High","Medium"))</f>
        <v>Medium</v>
      </c>
    </row>
    <row r="4150" spans="1:12" x14ac:dyDescent="0.35">
      <c r="A4150" s="11">
        <v>9271</v>
      </c>
      <c r="B4150" s="13" t="s">
        <v>7299</v>
      </c>
      <c r="C4150" s="14">
        <v>44064</v>
      </c>
      <c r="D4150" s="14">
        <v>44071</v>
      </c>
      <c r="E4150" s="13" t="s">
        <v>19</v>
      </c>
      <c r="F4150" s="13" t="s">
        <v>1586</v>
      </c>
      <c r="G4150" s="15" t="str">
        <f>INDEX(Table12[[#This Row],[State]],MATCH(Orders!F4150,Table12[[#This Row],[Customer ID]],0))</f>
        <v>New York</v>
      </c>
      <c r="H4150" s="13" t="s">
        <v>5560</v>
      </c>
      <c r="I4150" s="15">
        <v>6</v>
      </c>
      <c r="J4150" s="13" t="s">
        <v>70</v>
      </c>
      <c r="K4150" s="16">
        <v>4330552</v>
      </c>
      <c r="L4150" s="24" t="str">
        <f>IF(Orders!$K4150&lt;=50,"Low",IF(Orders!$K4150&gt;=200000,"High","Medium"))</f>
        <v>High</v>
      </c>
    </row>
    <row r="4151" spans="1:12" x14ac:dyDescent="0.35">
      <c r="A4151" s="12">
        <v>829</v>
      </c>
      <c r="B4151" s="17" t="s">
        <v>7300</v>
      </c>
      <c r="C4151" s="18">
        <v>44064</v>
      </c>
      <c r="D4151" s="18">
        <v>44071</v>
      </c>
      <c r="E4151" s="17" t="s">
        <v>19</v>
      </c>
      <c r="F4151" s="17" t="s">
        <v>620</v>
      </c>
      <c r="G4151" s="19" t="str">
        <f>INDEX(Table12[[#This Row],[State]],MATCH(Orders!F4151,Table12[[#This Row],[Customer ID]],0))</f>
        <v>Minnesota</v>
      </c>
      <c r="H4151" s="17" t="s">
        <v>964</v>
      </c>
      <c r="I4151" s="19">
        <v>2</v>
      </c>
      <c r="J4151" s="17" t="s">
        <v>70</v>
      </c>
      <c r="K4151" s="10">
        <v>91.28</v>
      </c>
      <c r="L4151" s="25" t="str">
        <f>IF(Orders!$K4151&lt;=50,"Low",IF(Orders!$K4151&gt;=200000,"High","Medium"))</f>
        <v>Medium</v>
      </c>
    </row>
    <row r="4152" spans="1:12" x14ac:dyDescent="0.35">
      <c r="A4152" s="11">
        <v>9902</v>
      </c>
      <c r="B4152" s="13" t="s">
        <v>7296</v>
      </c>
      <c r="C4152" s="14">
        <v>44064</v>
      </c>
      <c r="D4152" s="14">
        <v>44068</v>
      </c>
      <c r="E4152" s="13" t="s">
        <v>19</v>
      </c>
      <c r="F4152" s="13" t="s">
        <v>4957</v>
      </c>
      <c r="G4152" s="15" t="str">
        <f>INDEX(Table12[[#This Row],[State]],MATCH(Orders!F4152,Table12[[#This Row],[Customer ID]],0))</f>
        <v>Colorado</v>
      </c>
      <c r="H4152" s="13" t="s">
        <v>946</v>
      </c>
      <c r="I4152" s="15">
        <v>3</v>
      </c>
      <c r="J4152" s="13" t="s">
        <v>36</v>
      </c>
      <c r="K4152" s="16">
        <v>121752</v>
      </c>
      <c r="L4152" s="24" t="str">
        <f>IF(Orders!$K4152&lt;=50,"Low",IF(Orders!$K4152&gt;=200000,"High","Medium"))</f>
        <v>Medium</v>
      </c>
    </row>
    <row r="4153" spans="1:12" x14ac:dyDescent="0.35">
      <c r="A4153" s="12">
        <v>3335</v>
      </c>
      <c r="B4153" s="17" t="s">
        <v>7293</v>
      </c>
      <c r="C4153" s="18">
        <v>44064</v>
      </c>
      <c r="D4153" s="18">
        <v>44065</v>
      </c>
      <c r="E4153" s="17" t="s">
        <v>38</v>
      </c>
      <c r="F4153" s="17" t="s">
        <v>7294</v>
      </c>
      <c r="G4153" s="19" t="str">
        <f>INDEX(Table12[[#This Row],[State]],MATCH(Orders!F4153,Table12[[#This Row],[Customer ID]],0))</f>
        <v>California</v>
      </c>
      <c r="H4153" s="17" t="s">
        <v>7302</v>
      </c>
      <c r="I4153" s="19">
        <v>4</v>
      </c>
      <c r="J4153" s="17" t="s">
        <v>70</v>
      </c>
      <c r="K4153" s="10">
        <v>107.12</v>
      </c>
      <c r="L4153" s="25" t="str">
        <f>IF(Orders!$K4153&lt;=50,"Low",IF(Orders!$K4153&gt;=200000,"High","Medium"))</f>
        <v>Medium</v>
      </c>
    </row>
    <row r="4154" spans="1:12" x14ac:dyDescent="0.35">
      <c r="A4154" s="11">
        <v>9903</v>
      </c>
      <c r="B4154" s="13" t="s">
        <v>7296</v>
      </c>
      <c r="C4154" s="14">
        <v>44064</v>
      </c>
      <c r="D4154" s="14">
        <v>44068</v>
      </c>
      <c r="E4154" s="13" t="s">
        <v>19</v>
      </c>
      <c r="F4154" s="13" t="s">
        <v>4957</v>
      </c>
      <c r="G4154" s="15" t="str">
        <f>INDEX(Table12[[#This Row],[State]],MATCH(Orders!F4154,Table12[[#This Row],[Customer ID]],0))</f>
        <v>Colorado</v>
      </c>
      <c r="H4154" s="13" t="s">
        <v>2921</v>
      </c>
      <c r="I4154" s="15">
        <v>1</v>
      </c>
      <c r="J4154" s="13" t="s">
        <v>31</v>
      </c>
      <c r="K4154" s="16">
        <v>112672</v>
      </c>
      <c r="L4154" s="24" t="str">
        <f>IF(Orders!$K4154&lt;=50,"Low",IF(Orders!$K4154&gt;=200000,"High","Medium"))</f>
        <v>Medium</v>
      </c>
    </row>
    <row r="4155" spans="1:12" x14ac:dyDescent="0.35">
      <c r="A4155" s="12">
        <v>9270</v>
      </c>
      <c r="B4155" s="17" t="s">
        <v>7299</v>
      </c>
      <c r="C4155" s="18">
        <v>44064</v>
      </c>
      <c r="D4155" s="18">
        <v>44071</v>
      </c>
      <c r="E4155" s="17" t="s">
        <v>19</v>
      </c>
      <c r="F4155" s="17" t="s">
        <v>1586</v>
      </c>
      <c r="G4155" s="19" t="str">
        <f>INDEX(Table12[[#This Row],[State]],MATCH(Orders!F4155,Table12[[#This Row],[Customer ID]],0))</f>
        <v>New York</v>
      </c>
      <c r="H4155" s="17" t="s">
        <v>7304</v>
      </c>
      <c r="I4155" s="19">
        <v>7</v>
      </c>
      <c r="J4155" s="17" t="s">
        <v>70</v>
      </c>
      <c r="K4155" s="10">
        <v>139088</v>
      </c>
      <c r="L4155" s="25" t="str">
        <f>IF(Orders!$K4155&lt;=50,"Low",IF(Orders!$K4155&gt;=200000,"High","Medium"))</f>
        <v>Medium</v>
      </c>
    </row>
    <row r="4156" spans="1:12" x14ac:dyDescent="0.35">
      <c r="A4156" s="11">
        <v>3605</v>
      </c>
      <c r="B4156" s="13" t="s">
        <v>7292</v>
      </c>
      <c r="C4156" s="14">
        <v>44064</v>
      </c>
      <c r="D4156" s="14">
        <v>44070</v>
      </c>
      <c r="E4156" s="13" t="s">
        <v>19</v>
      </c>
      <c r="F4156" s="13" t="s">
        <v>6941</v>
      </c>
      <c r="G4156" s="15" t="str">
        <f>INDEX(Table12[[#This Row],[State]],MATCH(Orders!F4156,Table12[[#This Row],[Customer ID]],0))</f>
        <v>Maryland</v>
      </c>
      <c r="H4156" s="13" t="s">
        <v>2853</v>
      </c>
      <c r="I4156" s="15">
        <v>2</v>
      </c>
      <c r="J4156" s="13" t="s">
        <v>31</v>
      </c>
      <c r="K4156" s="16">
        <v>136.16</v>
      </c>
      <c r="L4156" s="24" t="str">
        <f>IF(Orders!$K4156&lt;=50,"Low",IF(Orders!$K4156&gt;=200000,"High","Medium"))</f>
        <v>Medium</v>
      </c>
    </row>
    <row r="4157" spans="1:12" x14ac:dyDescent="0.35">
      <c r="A4157" s="12">
        <v>827</v>
      </c>
      <c r="B4157" s="17" t="s">
        <v>7300</v>
      </c>
      <c r="C4157" s="18">
        <v>44064</v>
      </c>
      <c r="D4157" s="18">
        <v>44071</v>
      </c>
      <c r="E4157" s="17" t="s">
        <v>19</v>
      </c>
      <c r="F4157" s="17" t="s">
        <v>620</v>
      </c>
      <c r="G4157" s="19" t="str">
        <f>INDEX(Table12[[#This Row],[State]],MATCH(Orders!F4157,Table12[[#This Row],[Customer ID]],0))</f>
        <v>Minnesota</v>
      </c>
      <c r="H4157" s="17" t="s">
        <v>1445</v>
      </c>
      <c r="I4157" s="19">
        <v>7</v>
      </c>
      <c r="J4157" s="17" t="s">
        <v>70</v>
      </c>
      <c r="K4157" s="10">
        <v>156</v>
      </c>
      <c r="L4157" s="25" t="str">
        <f>IF(Orders!$K4157&lt;=50,"Low",IF(Orders!$K4157&gt;=200000,"High","Medium"))</f>
        <v>Medium</v>
      </c>
    </row>
    <row r="4158" spans="1:12" x14ac:dyDescent="0.35">
      <c r="A4158" s="11">
        <v>8042</v>
      </c>
      <c r="B4158" s="13" t="s">
        <v>7297</v>
      </c>
      <c r="C4158" s="14">
        <v>44064</v>
      </c>
      <c r="D4158" s="14">
        <v>44068</v>
      </c>
      <c r="E4158" s="13" t="s">
        <v>94</v>
      </c>
      <c r="F4158" s="13" t="s">
        <v>4250</v>
      </c>
      <c r="G4158" s="15" t="str">
        <f>INDEX(Table12[[#This Row],[State]],MATCH(Orders!F4158,Table12[[#This Row],[Customer ID]],0))</f>
        <v>Washington</v>
      </c>
      <c r="H4158" s="13" t="s">
        <v>4748</v>
      </c>
      <c r="I4158" s="15">
        <v>2</v>
      </c>
      <c r="J4158" s="13" t="s">
        <v>70</v>
      </c>
      <c r="K4158" s="16">
        <v>135.18</v>
      </c>
      <c r="L4158" s="24" t="str">
        <f>IF(Orders!$K4158&lt;=50,"Low",IF(Orders!$K4158&gt;=200000,"High","Medium"))</f>
        <v>Medium</v>
      </c>
    </row>
    <row r="4159" spans="1:12" x14ac:dyDescent="0.35">
      <c r="A4159" s="12">
        <v>828</v>
      </c>
      <c r="B4159" s="17" t="s">
        <v>7300</v>
      </c>
      <c r="C4159" s="18">
        <v>44064</v>
      </c>
      <c r="D4159" s="18">
        <v>44071</v>
      </c>
      <c r="E4159" s="17" t="s">
        <v>19</v>
      </c>
      <c r="F4159" s="17" t="s">
        <v>620</v>
      </c>
      <c r="G4159" s="19" t="str">
        <f>INDEX(Table12[[#This Row],[State]],MATCH(Orders!F4159,Table12[[#This Row],[Customer ID]],0))</f>
        <v>Minnesota</v>
      </c>
      <c r="H4159" s="17" t="s">
        <v>2127</v>
      </c>
      <c r="I4159" s="19">
        <v>4</v>
      </c>
      <c r="J4159" s="17" t="s">
        <v>31</v>
      </c>
      <c r="K4159" s="10">
        <v>164.24</v>
      </c>
      <c r="L4159" s="25" t="str">
        <f>IF(Orders!$K4159&lt;=50,"Low",IF(Orders!$K4159&gt;=200000,"High","Medium"))</f>
        <v>Medium</v>
      </c>
    </row>
    <row r="4160" spans="1:12" x14ac:dyDescent="0.35">
      <c r="A4160" s="11">
        <v>3341</v>
      </c>
      <c r="B4160" s="13" t="s">
        <v>7293</v>
      </c>
      <c r="C4160" s="14">
        <v>44064</v>
      </c>
      <c r="D4160" s="14">
        <v>44065</v>
      </c>
      <c r="E4160" s="13" t="s">
        <v>38</v>
      </c>
      <c r="F4160" s="13" t="s">
        <v>7294</v>
      </c>
      <c r="G4160" s="15" t="str">
        <f>INDEX(Table12[[#This Row],[State]],MATCH(Orders!F4160,Table12[[#This Row],[Customer ID]],0))</f>
        <v>California</v>
      </c>
      <c r="H4160" s="13" t="s">
        <v>4221</v>
      </c>
      <c r="I4160" s="15">
        <v>5</v>
      </c>
      <c r="J4160" s="13" t="s">
        <v>36</v>
      </c>
      <c r="K4160" s="16">
        <v>186.75</v>
      </c>
      <c r="L4160" s="24" t="str">
        <f>IF(Orders!$K4160&lt;=50,"Low",IF(Orders!$K4160&gt;=200000,"High","Medium"))</f>
        <v>Medium</v>
      </c>
    </row>
    <row r="4161" spans="1:12" x14ac:dyDescent="0.35">
      <c r="A4161" s="12">
        <v>5235</v>
      </c>
      <c r="B4161" s="17" t="s">
        <v>7306</v>
      </c>
      <c r="C4161" s="18">
        <v>44065</v>
      </c>
      <c r="D4161" s="18">
        <v>44066</v>
      </c>
      <c r="E4161" s="17" t="s">
        <v>38</v>
      </c>
      <c r="F4161" s="17" t="s">
        <v>6264</v>
      </c>
      <c r="G4161" s="19" t="str">
        <f>INDEX(Table12[[#This Row],[State]],MATCH(Orders!F4161,Table12[[#This Row],[Customer ID]],0))</f>
        <v>California</v>
      </c>
      <c r="H4161" s="17" t="s">
        <v>3780</v>
      </c>
      <c r="I4161" s="19">
        <v>1</v>
      </c>
      <c r="J4161" s="17" t="s">
        <v>36</v>
      </c>
      <c r="K4161" s="10">
        <v>258008</v>
      </c>
      <c r="L4161" s="25" t="str">
        <f>IF(Orders!$K4161&lt;=50,"Low",IF(Orders!$K4161&gt;=200000,"High","Medium"))</f>
        <v>High</v>
      </c>
    </row>
    <row r="4162" spans="1:12" x14ac:dyDescent="0.35">
      <c r="A4162" s="11">
        <v>6105</v>
      </c>
      <c r="B4162" s="13" t="s">
        <v>7307</v>
      </c>
      <c r="C4162" s="14">
        <v>44065</v>
      </c>
      <c r="D4162" s="14">
        <v>44067</v>
      </c>
      <c r="E4162" s="13" t="s">
        <v>38</v>
      </c>
      <c r="F4162" s="13" t="s">
        <v>196</v>
      </c>
      <c r="G4162" s="15" t="str">
        <f>INDEX(Table12[[#This Row],[State]],MATCH(Orders!F4162,Table12[[#This Row],[Customer ID]],0))</f>
        <v>Pennsylvania</v>
      </c>
      <c r="H4162" s="13" t="s">
        <v>574</v>
      </c>
      <c r="I4162" s="15">
        <v>2</v>
      </c>
      <c r="J4162" s="13" t="s">
        <v>70</v>
      </c>
      <c r="K4162" s="16">
        <v>362532</v>
      </c>
      <c r="L4162" s="24" t="str">
        <f>IF(Orders!$K4162&lt;=50,"Low",IF(Orders!$K4162&gt;=200000,"High","Medium"))</f>
        <v>High</v>
      </c>
    </row>
    <row r="4163" spans="1:12" x14ac:dyDescent="0.35">
      <c r="A4163" s="12">
        <v>4300</v>
      </c>
      <c r="B4163" s="17" t="s">
        <v>7308</v>
      </c>
      <c r="C4163" s="18">
        <v>44066</v>
      </c>
      <c r="D4163" s="18">
        <v>44069</v>
      </c>
      <c r="E4163" s="17" t="s">
        <v>94</v>
      </c>
      <c r="F4163" s="17" t="s">
        <v>3724</v>
      </c>
      <c r="G4163" s="19" t="str">
        <f>INDEX(Table12[[#This Row],[State]],MATCH(Orders!F4163,Table12[[#This Row],[Customer ID]],0))</f>
        <v>Florida</v>
      </c>
      <c r="H4163" s="17" t="s">
        <v>6290</v>
      </c>
      <c r="I4163" s="19">
        <v>6</v>
      </c>
      <c r="J4163" s="17" t="s">
        <v>36</v>
      </c>
      <c r="K4163" s="10">
        <v>202376</v>
      </c>
      <c r="L4163" s="25" t="str">
        <f>IF(Orders!$K4163&lt;=50,"Low",IF(Orders!$K4163&gt;=200000,"High","Medium"))</f>
        <v>High</v>
      </c>
    </row>
    <row r="4164" spans="1:12" x14ac:dyDescent="0.35">
      <c r="A4164" s="11">
        <v>4298</v>
      </c>
      <c r="B4164" s="13" t="s">
        <v>7308</v>
      </c>
      <c r="C4164" s="14">
        <v>44066</v>
      </c>
      <c r="D4164" s="14">
        <v>44069</v>
      </c>
      <c r="E4164" s="13" t="s">
        <v>94</v>
      </c>
      <c r="F4164" s="13" t="s">
        <v>3724</v>
      </c>
      <c r="G4164" s="15" t="str">
        <f>INDEX(Table12[[#This Row],[State]],MATCH(Orders!F4164,Table12[[#This Row],[Customer ID]],0))</f>
        <v>Florida</v>
      </c>
      <c r="H4164" s="13" t="s">
        <v>2507</v>
      </c>
      <c r="I4164" s="15">
        <v>13</v>
      </c>
      <c r="J4164" s="13" t="s">
        <v>31</v>
      </c>
      <c r="K4164" s="16">
        <v>4395896</v>
      </c>
      <c r="L4164" s="24" t="str">
        <f>IF(Orders!$K4164&lt;=50,"Low",IF(Orders!$K4164&gt;=200000,"High","Medium"))</f>
        <v>High</v>
      </c>
    </row>
    <row r="4165" spans="1:12" x14ac:dyDescent="0.35">
      <c r="A4165" s="12">
        <v>4301</v>
      </c>
      <c r="B4165" s="17" t="s">
        <v>7308</v>
      </c>
      <c r="C4165" s="18">
        <v>44066</v>
      </c>
      <c r="D4165" s="18">
        <v>44069</v>
      </c>
      <c r="E4165" s="17" t="s">
        <v>94</v>
      </c>
      <c r="F4165" s="17" t="s">
        <v>3724</v>
      </c>
      <c r="G4165" s="19" t="str">
        <f>INDEX(Table12[[#This Row],[State]],MATCH(Orders!F4165,Table12[[#This Row],[Customer ID]],0))</f>
        <v>Florida</v>
      </c>
      <c r="H4165" s="17" t="s">
        <v>4939</v>
      </c>
      <c r="I4165" s="19">
        <v>2</v>
      </c>
      <c r="J4165" s="17" t="s">
        <v>70</v>
      </c>
      <c r="K4165" s="10">
        <v>101784</v>
      </c>
      <c r="L4165" s="25" t="str">
        <f>IF(Orders!$K4165&lt;=50,"Low",IF(Orders!$K4165&gt;=200000,"High","Medium"))</f>
        <v>Medium</v>
      </c>
    </row>
    <row r="4166" spans="1:12" x14ac:dyDescent="0.35">
      <c r="A4166" s="11">
        <v>4302</v>
      </c>
      <c r="B4166" s="13" t="s">
        <v>7308</v>
      </c>
      <c r="C4166" s="14">
        <v>44066</v>
      </c>
      <c r="D4166" s="14">
        <v>44069</v>
      </c>
      <c r="E4166" s="13" t="s">
        <v>94</v>
      </c>
      <c r="F4166" s="13" t="s">
        <v>3724</v>
      </c>
      <c r="G4166" s="15" t="str">
        <f>INDEX(Table12[[#This Row],[State]],MATCH(Orders!F4166,Table12[[#This Row],[Customer ID]],0))</f>
        <v>Florida</v>
      </c>
      <c r="H4166" s="13" t="s">
        <v>4313</v>
      </c>
      <c r="I4166" s="15">
        <v>5</v>
      </c>
      <c r="J4166" s="13" t="s">
        <v>36</v>
      </c>
      <c r="K4166" s="16">
        <v>89.72</v>
      </c>
      <c r="L4166" s="24" t="str">
        <f>IF(Orders!$K4166&lt;=50,"Low",IF(Orders!$K4166&gt;=200000,"High","Medium"))</f>
        <v>Medium</v>
      </c>
    </row>
    <row r="4167" spans="1:12" x14ac:dyDescent="0.35">
      <c r="A4167" s="12">
        <v>4299</v>
      </c>
      <c r="B4167" s="17" t="s">
        <v>7308</v>
      </c>
      <c r="C4167" s="18">
        <v>44066</v>
      </c>
      <c r="D4167" s="18">
        <v>44069</v>
      </c>
      <c r="E4167" s="17" t="s">
        <v>94</v>
      </c>
      <c r="F4167" s="17" t="s">
        <v>3724</v>
      </c>
      <c r="G4167" s="19" t="str">
        <f>INDEX(Table12[[#This Row],[State]],MATCH(Orders!F4167,Table12[[#This Row],[Customer ID]],0))</f>
        <v>Florida</v>
      </c>
      <c r="H4167" s="17" t="s">
        <v>2601</v>
      </c>
      <c r="I4167" s="19">
        <v>2</v>
      </c>
      <c r="J4167" s="17" t="s">
        <v>70</v>
      </c>
      <c r="K4167" s="10">
        <v>179568</v>
      </c>
      <c r="L4167" s="25" t="str">
        <f>IF(Orders!$K4167&lt;=50,"Low",IF(Orders!$K4167&gt;=200000,"High","Medium"))</f>
        <v>Medium</v>
      </c>
    </row>
    <row r="4168" spans="1:12" x14ac:dyDescent="0.35">
      <c r="A4168" s="11">
        <v>6025</v>
      </c>
      <c r="B4168" s="13" t="s">
        <v>7309</v>
      </c>
      <c r="C4168" s="14">
        <v>44067</v>
      </c>
      <c r="D4168" s="14">
        <v>44069</v>
      </c>
      <c r="E4168" s="13" t="s">
        <v>94</v>
      </c>
      <c r="F4168" s="13" t="s">
        <v>1903</v>
      </c>
      <c r="G4168" s="15" t="str">
        <f>INDEX(Table12[[#This Row],[State]],MATCH(Orders!F4168,Table12[[#This Row],[Customer ID]],0))</f>
        <v>Ohio</v>
      </c>
      <c r="H4168" s="13" t="s">
        <v>2948</v>
      </c>
      <c r="I4168" s="15">
        <v>8</v>
      </c>
      <c r="J4168" s="13" t="s">
        <v>36</v>
      </c>
      <c r="K4168" s="16">
        <v>667272</v>
      </c>
      <c r="L4168" s="24" t="str">
        <f>IF(Orders!$K4168&lt;=50,"Low",IF(Orders!$K4168&gt;=200000,"High","Medium"))</f>
        <v>High</v>
      </c>
    </row>
    <row r="4169" spans="1:12" x14ac:dyDescent="0.35">
      <c r="A4169" s="12">
        <v>6026</v>
      </c>
      <c r="B4169" s="17" t="s">
        <v>7309</v>
      </c>
      <c r="C4169" s="18">
        <v>44067</v>
      </c>
      <c r="D4169" s="18">
        <v>44069</v>
      </c>
      <c r="E4169" s="17" t="s">
        <v>94</v>
      </c>
      <c r="F4169" s="17" t="s">
        <v>1903</v>
      </c>
      <c r="G4169" s="19" t="str">
        <f>INDEX(Table12[[#This Row],[State]],MATCH(Orders!F4169,Table12[[#This Row],[Customer ID]],0))</f>
        <v>Ohio</v>
      </c>
      <c r="H4169" s="17" t="s">
        <v>3835</v>
      </c>
      <c r="I4169" s="19">
        <v>2</v>
      </c>
      <c r="J4169" s="17" t="s">
        <v>31</v>
      </c>
      <c r="K4169" s="10">
        <v>138368</v>
      </c>
      <c r="L4169" s="25" t="str">
        <f>IF(Orders!$K4169&lt;=50,"Low",IF(Orders!$K4169&gt;=200000,"High","Medium"))</f>
        <v>Medium</v>
      </c>
    </row>
    <row r="4170" spans="1:12" x14ac:dyDescent="0.35">
      <c r="A4170" s="11">
        <v>5404</v>
      </c>
      <c r="B4170" s="13" t="s">
        <v>7310</v>
      </c>
      <c r="C4170" s="14">
        <v>44067</v>
      </c>
      <c r="D4170" s="14">
        <v>44072</v>
      </c>
      <c r="E4170" s="13" t="s">
        <v>19</v>
      </c>
      <c r="F4170" s="13" t="s">
        <v>5563</v>
      </c>
      <c r="G4170" s="15" t="str">
        <f>INDEX(Table12[[#This Row],[State]],MATCH(Orders!F4170,Table12[[#This Row],[Customer ID]],0))</f>
        <v>New York</v>
      </c>
      <c r="H4170" s="13" t="s">
        <v>2433</v>
      </c>
      <c r="I4170" s="15">
        <v>1</v>
      </c>
      <c r="J4170" s="13" t="s">
        <v>36</v>
      </c>
      <c r="K4170" s="16">
        <v>141744</v>
      </c>
      <c r="L4170" s="24" t="str">
        <f>IF(Orders!$K4170&lt;=50,"Low",IF(Orders!$K4170&gt;=200000,"High","Medium"))</f>
        <v>Medium</v>
      </c>
    </row>
    <row r="4171" spans="1:12" x14ac:dyDescent="0.35">
      <c r="A4171" s="12">
        <v>5403</v>
      </c>
      <c r="B4171" s="17" t="s">
        <v>7310</v>
      </c>
      <c r="C4171" s="18">
        <v>44067</v>
      </c>
      <c r="D4171" s="18">
        <v>44072</v>
      </c>
      <c r="E4171" s="17" t="s">
        <v>19</v>
      </c>
      <c r="F4171" s="17" t="s">
        <v>5563</v>
      </c>
      <c r="G4171" s="19" t="str">
        <f>INDEX(Table12[[#This Row],[State]],MATCH(Orders!F4171,Table12[[#This Row],[Customer ID]],0))</f>
        <v>New York</v>
      </c>
      <c r="H4171" s="17" t="s">
        <v>2583</v>
      </c>
      <c r="I4171" s="19">
        <v>4</v>
      </c>
      <c r="J4171" s="17" t="s">
        <v>36</v>
      </c>
      <c r="K4171" s="10">
        <v>121672</v>
      </c>
      <c r="L4171" s="25" t="str">
        <f>IF(Orders!$K4171&lt;=50,"Low",IF(Orders!$K4171&gt;=200000,"High","Medium"))</f>
        <v>Medium</v>
      </c>
    </row>
    <row r="4172" spans="1:12" x14ac:dyDescent="0.35">
      <c r="A4172" s="11">
        <v>8635</v>
      </c>
      <c r="B4172" s="13" t="s">
        <v>7311</v>
      </c>
      <c r="C4172" s="14">
        <v>44068</v>
      </c>
      <c r="D4172" s="14">
        <v>44072</v>
      </c>
      <c r="E4172" s="13" t="s">
        <v>19</v>
      </c>
      <c r="F4172" s="13" t="s">
        <v>2568</v>
      </c>
      <c r="G4172" s="15" t="str">
        <f>INDEX(Table12[[#This Row],[State]],MATCH(Orders!F4172,Table12[[#This Row],[Customer ID]],0))</f>
        <v>Pennsylvania</v>
      </c>
      <c r="H4172" s="13" t="s">
        <v>1463</v>
      </c>
      <c r="I4172" s="15">
        <v>2</v>
      </c>
      <c r="J4172" s="13" t="s">
        <v>70</v>
      </c>
      <c r="K4172" s="16">
        <v>165.98</v>
      </c>
      <c r="L4172" s="24" t="str">
        <f>IF(Orders!$K4172&lt;=50,"Low",IF(Orders!$K4172&gt;=200000,"High","Medium"))</f>
        <v>Medium</v>
      </c>
    </row>
    <row r="4173" spans="1:12" x14ac:dyDescent="0.35">
      <c r="A4173" s="12">
        <v>875</v>
      </c>
      <c r="B4173" s="17" t="s">
        <v>7312</v>
      </c>
      <c r="C4173" s="18">
        <v>44068</v>
      </c>
      <c r="D4173" s="18">
        <v>44072</v>
      </c>
      <c r="E4173" s="17" t="s">
        <v>19</v>
      </c>
      <c r="F4173" s="17" t="s">
        <v>5745</v>
      </c>
      <c r="G4173" s="19" t="str">
        <f>INDEX(Table12[[#This Row],[State]],MATCH(Orders!F4173,Table12[[#This Row],[Customer ID]],0))</f>
        <v>North Carolina</v>
      </c>
      <c r="H4173" s="17" t="s">
        <v>2303</v>
      </c>
      <c r="I4173" s="19">
        <v>5</v>
      </c>
      <c r="J4173" s="17" t="s">
        <v>31</v>
      </c>
      <c r="K4173" s="10">
        <v>233.16</v>
      </c>
      <c r="L4173" s="25" t="str">
        <f>IF(Orders!$K4173&lt;=50,"Low",IF(Orders!$K4173&gt;=200000,"High","Medium"))</f>
        <v>Medium</v>
      </c>
    </row>
    <row r="4174" spans="1:12" x14ac:dyDescent="0.35">
      <c r="A4174" s="11">
        <v>1484</v>
      </c>
      <c r="B4174" s="13" t="s">
        <v>7313</v>
      </c>
      <c r="C4174" s="14">
        <v>44068</v>
      </c>
      <c r="D4174" s="14">
        <v>44071</v>
      </c>
      <c r="E4174" s="13" t="s">
        <v>94</v>
      </c>
      <c r="F4174" s="13" t="s">
        <v>710</v>
      </c>
      <c r="G4174" s="15" t="str">
        <f>INDEX(Table12[[#This Row],[State]],MATCH(Orders!F4174,Table12[[#This Row],[Customer ID]],0))</f>
        <v>Tennessee</v>
      </c>
      <c r="H4174" s="13" t="s">
        <v>3428</v>
      </c>
      <c r="I4174" s="15">
        <v>1</v>
      </c>
      <c r="J4174" s="13" t="s">
        <v>31</v>
      </c>
      <c r="K4174" s="16">
        <v>129424</v>
      </c>
      <c r="L4174" s="24" t="str">
        <f>IF(Orders!$K4174&lt;=50,"Low",IF(Orders!$K4174&gt;=200000,"High","Medium"))</f>
        <v>Medium</v>
      </c>
    </row>
    <row r="4175" spans="1:12" x14ac:dyDescent="0.35">
      <c r="A4175" s="12">
        <v>1483</v>
      </c>
      <c r="B4175" s="17" t="s">
        <v>7313</v>
      </c>
      <c r="C4175" s="18">
        <v>44068</v>
      </c>
      <c r="D4175" s="18">
        <v>44071</v>
      </c>
      <c r="E4175" s="17" t="s">
        <v>94</v>
      </c>
      <c r="F4175" s="17" t="s">
        <v>710</v>
      </c>
      <c r="G4175" s="19" t="str">
        <f>INDEX(Table12[[#This Row],[State]],MATCH(Orders!F4175,Table12[[#This Row],[Customer ID]],0))</f>
        <v>Tennessee</v>
      </c>
      <c r="H4175" s="17" t="s">
        <v>3778</v>
      </c>
      <c r="I4175" s="19">
        <v>2</v>
      </c>
      <c r="J4175" s="17" t="s">
        <v>36</v>
      </c>
      <c r="K4175" s="10">
        <v>143728</v>
      </c>
      <c r="L4175" s="25" t="str">
        <f>IF(Orders!$K4175&lt;=50,"Low",IF(Orders!$K4175&gt;=200000,"High","Medium"))</f>
        <v>Medium</v>
      </c>
    </row>
    <row r="4176" spans="1:12" x14ac:dyDescent="0.35">
      <c r="A4176" s="11">
        <v>7914</v>
      </c>
      <c r="B4176" s="13" t="s">
        <v>7314</v>
      </c>
      <c r="C4176" s="14">
        <v>44068</v>
      </c>
      <c r="D4176" s="14">
        <v>44070</v>
      </c>
      <c r="E4176" s="13" t="s">
        <v>38</v>
      </c>
      <c r="F4176" s="13" t="s">
        <v>3000</v>
      </c>
      <c r="G4176" s="15" t="str">
        <f>INDEX(Table12[[#This Row],[State]],MATCH(Orders!F4176,Table12[[#This Row],[Customer ID]],0))</f>
        <v>Ohio</v>
      </c>
      <c r="H4176" s="13" t="s">
        <v>7186</v>
      </c>
      <c r="I4176" s="15">
        <v>2</v>
      </c>
      <c r="J4176" s="13" t="s">
        <v>70</v>
      </c>
      <c r="K4176" s="16">
        <v>128696</v>
      </c>
      <c r="L4176" s="24" t="str">
        <f>IF(Orders!$K4176&lt;=50,"Low",IF(Orders!$K4176&gt;=200000,"High","Medium"))</f>
        <v>Medium</v>
      </c>
    </row>
    <row r="4177" spans="1:12" x14ac:dyDescent="0.35">
      <c r="A4177" s="12">
        <v>9585</v>
      </c>
      <c r="B4177" s="17" t="s">
        <v>7315</v>
      </c>
      <c r="C4177" s="18">
        <v>44069</v>
      </c>
      <c r="D4177" s="18">
        <v>44070</v>
      </c>
      <c r="E4177" s="17" t="s">
        <v>38</v>
      </c>
      <c r="F4177" s="17" t="s">
        <v>4207</v>
      </c>
      <c r="G4177" s="19" t="str">
        <f>INDEX(Table12[[#This Row],[State]],MATCH(Orders!F4177,Table12[[#This Row],[Customer ID]],0))</f>
        <v>Michigan</v>
      </c>
      <c r="H4177" s="17" t="s">
        <v>6139</v>
      </c>
      <c r="I4177" s="19">
        <v>4</v>
      </c>
      <c r="J4177" s="17" t="s">
        <v>70</v>
      </c>
      <c r="K4177" s="10">
        <v>143.72</v>
      </c>
      <c r="L4177" s="25" t="str">
        <f>IF(Orders!$K4177&lt;=50,"Low",IF(Orders!$K4177&gt;=200000,"High","Medium"))</f>
        <v>Medium</v>
      </c>
    </row>
    <row r="4178" spans="1:12" x14ac:dyDescent="0.35">
      <c r="A4178" s="11">
        <v>8129</v>
      </c>
      <c r="B4178" s="13" t="s">
        <v>7316</v>
      </c>
      <c r="C4178" s="14">
        <v>44069</v>
      </c>
      <c r="D4178" s="14">
        <v>44075</v>
      </c>
      <c r="E4178" s="13" t="s">
        <v>19</v>
      </c>
      <c r="F4178" s="13" t="s">
        <v>2093</v>
      </c>
      <c r="G4178" s="15" t="str">
        <f>INDEX(Table12[[#This Row],[State]],MATCH(Orders!F4178,Table12[[#This Row],[Customer ID]],0))</f>
        <v>Illinois</v>
      </c>
      <c r="H4178" s="13" t="s">
        <v>6499</v>
      </c>
      <c r="I4178" s="15">
        <v>5</v>
      </c>
      <c r="J4178" s="13" t="s">
        <v>31</v>
      </c>
      <c r="K4178" s="16">
        <v>149.96</v>
      </c>
      <c r="L4178" s="24" t="str">
        <f>IF(Orders!$K4178&lt;=50,"Low",IF(Orders!$K4178&gt;=200000,"High","Medium"))</f>
        <v>Medium</v>
      </c>
    </row>
    <row r="4179" spans="1:12" x14ac:dyDescent="0.35">
      <c r="A4179" s="12">
        <v>2717</v>
      </c>
      <c r="B4179" s="17" t="s">
        <v>7317</v>
      </c>
      <c r="C4179" s="18">
        <v>44069</v>
      </c>
      <c r="D4179" s="18">
        <v>44075</v>
      </c>
      <c r="E4179" s="17" t="s">
        <v>19</v>
      </c>
      <c r="F4179" s="17" t="s">
        <v>3298</v>
      </c>
      <c r="G4179" s="19" t="str">
        <f>INDEX(Table12[[#This Row],[State]],MATCH(Orders!F4179,Table12[[#This Row],[Customer ID]],0))</f>
        <v>Georgia</v>
      </c>
      <c r="H4179" s="17" t="s">
        <v>3470</v>
      </c>
      <c r="I4179" s="19">
        <v>2</v>
      </c>
      <c r="J4179" s="17" t="s">
        <v>31</v>
      </c>
      <c r="K4179" s="10">
        <v>149.97999999999999</v>
      </c>
      <c r="L4179" s="25" t="str">
        <f>IF(Orders!$K4179&lt;=50,"Low",IF(Orders!$K4179&gt;=200000,"High","Medium"))</f>
        <v>Medium</v>
      </c>
    </row>
    <row r="4180" spans="1:12" x14ac:dyDescent="0.35">
      <c r="A4180" s="11">
        <v>3753</v>
      </c>
      <c r="B4180" s="13" t="s">
        <v>7318</v>
      </c>
      <c r="C4180" s="14">
        <v>44070</v>
      </c>
      <c r="D4180" s="14">
        <v>44072</v>
      </c>
      <c r="E4180" s="13" t="s">
        <v>94</v>
      </c>
      <c r="F4180" s="13" t="s">
        <v>1182</v>
      </c>
      <c r="G4180" s="15" t="str">
        <f>INDEX(Table12[[#This Row],[State]],MATCH(Orders!F4180,Table12[[#This Row],[Customer ID]],0))</f>
        <v>California</v>
      </c>
      <c r="H4180" s="13" t="s">
        <v>483</v>
      </c>
      <c r="I4180" s="15">
        <v>3</v>
      </c>
      <c r="J4180" s="13" t="s">
        <v>31</v>
      </c>
      <c r="K4180" s="16">
        <v>149.28</v>
      </c>
      <c r="L4180" s="24" t="str">
        <f>IF(Orders!$K4180&lt;=50,"Low",IF(Orders!$K4180&gt;=200000,"High","Medium"))</f>
        <v>Medium</v>
      </c>
    </row>
    <row r="4181" spans="1:12" x14ac:dyDescent="0.35">
      <c r="A4181" s="12">
        <v>9386</v>
      </c>
      <c r="B4181" s="17" t="s">
        <v>7320</v>
      </c>
      <c r="C4181" s="18">
        <v>44070</v>
      </c>
      <c r="D4181" s="18">
        <v>44074</v>
      </c>
      <c r="E4181" s="17" t="s">
        <v>19</v>
      </c>
      <c r="F4181" s="17" t="s">
        <v>1380</v>
      </c>
      <c r="G4181" s="19" t="str">
        <f>INDEX(Table12[[#This Row],[State]],MATCH(Orders!F4181,Table12[[#This Row],[Customer ID]],0))</f>
        <v>Arizona</v>
      </c>
      <c r="H4181" s="17" t="s">
        <v>1810</v>
      </c>
      <c r="I4181" s="19">
        <v>8</v>
      </c>
      <c r="J4181" s="17" t="s">
        <v>70</v>
      </c>
      <c r="K4181" s="10">
        <v>167576</v>
      </c>
      <c r="L4181" s="25" t="str">
        <f>IF(Orders!$K4181&lt;=50,"Low",IF(Orders!$K4181&gt;=200000,"High","Medium"))</f>
        <v>Medium</v>
      </c>
    </row>
    <row r="4182" spans="1:12" x14ac:dyDescent="0.35">
      <c r="A4182" s="11">
        <v>3748</v>
      </c>
      <c r="B4182" s="13" t="s">
        <v>7318</v>
      </c>
      <c r="C4182" s="14">
        <v>44070</v>
      </c>
      <c r="D4182" s="14">
        <v>44072</v>
      </c>
      <c r="E4182" s="13" t="s">
        <v>94</v>
      </c>
      <c r="F4182" s="13" t="s">
        <v>1182</v>
      </c>
      <c r="G4182" s="15" t="str">
        <f>INDEX(Table12[[#This Row],[State]],MATCH(Orders!F4182,Table12[[#This Row],[Customer ID]],0))</f>
        <v>California</v>
      </c>
      <c r="H4182" s="13" t="s">
        <v>2059</v>
      </c>
      <c r="I4182" s="15">
        <v>2</v>
      </c>
      <c r="J4182" s="13" t="s">
        <v>70</v>
      </c>
      <c r="K4182" s="16">
        <v>242.46</v>
      </c>
      <c r="L4182" s="24" t="str">
        <f>IF(Orders!$K4182&lt;=50,"Low",IF(Orders!$K4182&gt;=200000,"High","Medium"))</f>
        <v>Medium</v>
      </c>
    </row>
    <row r="4183" spans="1:12" x14ac:dyDescent="0.35">
      <c r="A4183" s="12">
        <v>3752</v>
      </c>
      <c r="B4183" s="17" t="s">
        <v>7318</v>
      </c>
      <c r="C4183" s="18">
        <v>44070</v>
      </c>
      <c r="D4183" s="18">
        <v>44072</v>
      </c>
      <c r="E4183" s="17" t="s">
        <v>94</v>
      </c>
      <c r="F4183" s="17" t="s">
        <v>1182</v>
      </c>
      <c r="G4183" s="19" t="str">
        <f>INDEX(Table12[[#This Row],[State]],MATCH(Orders!F4183,Table12[[#This Row],[Customer ID]],0))</f>
        <v>California</v>
      </c>
      <c r="H4183" s="17" t="s">
        <v>1525</v>
      </c>
      <c r="I4183" s="19">
        <v>3</v>
      </c>
      <c r="J4183" s="17" t="s">
        <v>70</v>
      </c>
      <c r="K4183" s="10">
        <v>261.27999999999997</v>
      </c>
      <c r="L4183" s="25" t="str">
        <f>IF(Orders!$K4183&lt;=50,"Low",IF(Orders!$K4183&gt;=200000,"High","Medium"))</f>
        <v>Medium</v>
      </c>
    </row>
    <row r="4184" spans="1:12" x14ac:dyDescent="0.35">
      <c r="A4184" s="11">
        <v>3749</v>
      </c>
      <c r="B4184" s="13" t="s">
        <v>7318</v>
      </c>
      <c r="C4184" s="14">
        <v>44070</v>
      </c>
      <c r="D4184" s="14">
        <v>44072</v>
      </c>
      <c r="E4184" s="13" t="s">
        <v>94</v>
      </c>
      <c r="F4184" s="13" t="s">
        <v>1182</v>
      </c>
      <c r="G4184" s="15" t="str">
        <f>INDEX(Table12[[#This Row],[State]],MATCH(Orders!F4184,Table12[[#This Row],[Customer ID]],0))</f>
        <v>California</v>
      </c>
      <c r="H4184" s="13" t="s">
        <v>2610</v>
      </c>
      <c r="I4184" s="15">
        <v>4</v>
      </c>
      <c r="J4184" s="13" t="s">
        <v>31</v>
      </c>
      <c r="K4184" s="16">
        <v>337.92</v>
      </c>
      <c r="L4184" s="24" t="str">
        <f>IF(Orders!$K4184&lt;=50,"Low",IF(Orders!$K4184&gt;=200000,"High","Medium"))</f>
        <v>Medium</v>
      </c>
    </row>
    <row r="4185" spans="1:12" x14ac:dyDescent="0.35">
      <c r="A4185" s="12">
        <v>1797</v>
      </c>
      <c r="B4185" s="17" t="s">
        <v>7321</v>
      </c>
      <c r="C4185" s="18">
        <v>44070</v>
      </c>
      <c r="D4185" s="18">
        <v>44073</v>
      </c>
      <c r="E4185" s="17" t="s">
        <v>38</v>
      </c>
      <c r="F4185" s="17" t="s">
        <v>7040</v>
      </c>
      <c r="G4185" s="19" t="str">
        <f>INDEX(Table12[[#This Row],[State]],MATCH(Orders!F4185,Table12[[#This Row],[Customer ID]],0))</f>
        <v>New York</v>
      </c>
      <c r="H4185" s="17" t="s">
        <v>32</v>
      </c>
      <c r="I4185" s="19">
        <v>3</v>
      </c>
      <c r="J4185" s="17" t="s">
        <v>70</v>
      </c>
      <c r="K4185" s="10">
        <v>367.97</v>
      </c>
      <c r="L4185" s="25" t="str">
        <f>IF(Orders!$K4185&lt;=50,"Low",IF(Orders!$K4185&gt;=200000,"High","Medium"))</f>
        <v>Medium</v>
      </c>
    </row>
    <row r="4186" spans="1:12" x14ac:dyDescent="0.35">
      <c r="A4186" s="11">
        <v>3755</v>
      </c>
      <c r="B4186" s="13" t="s">
        <v>7318</v>
      </c>
      <c r="C4186" s="14">
        <v>44070</v>
      </c>
      <c r="D4186" s="14">
        <v>44072</v>
      </c>
      <c r="E4186" s="13" t="s">
        <v>94</v>
      </c>
      <c r="F4186" s="13" t="s">
        <v>1182</v>
      </c>
      <c r="G4186" s="15" t="str">
        <f>INDEX(Table12[[#This Row],[State]],MATCH(Orders!F4186,Table12[[#This Row],[Customer ID]],0))</f>
        <v>California</v>
      </c>
      <c r="H4186" s="13" t="s">
        <v>4280</v>
      </c>
      <c r="I4186" s="15">
        <v>5</v>
      </c>
      <c r="J4186" s="13" t="s">
        <v>31</v>
      </c>
      <c r="K4186" s="16">
        <v>378.9</v>
      </c>
      <c r="L4186" s="24" t="str">
        <f>IF(Orders!$K4186&lt;=50,"Low",IF(Orders!$K4186&gt;=200000,"High","Medium"))</f>
        <v>Medium</v>
      </c>
    </row>
    <row r="4187" spans="1:12" x14ac:dyDescent="0.35">
      <c r="A4187" s="12">
        <v>3754</v>
      </c>
      <c r="B4187" s="17" t="s">
        <v>7318</v>
      </c>
      <c r="C4187" s="18">
        <v>44070</v>
      </c>
      <c r="D4187" s="18">
        <v>44072</v>
      </c>
      <c r="E4187" s="17" t="s">
        <v>94</v>
      </c>
      <c r="F4187" s="17" t="s">
        <v>1182</v>
      </c>
      <c r="G4187" s="19" t="str">
        <f>INDEX(Table12[[#This Row],[State]],MATCH(Orders!F4187,Table12[[#This Row],[Customer ID]],0))</f>
        <v>California</v>
      </c>
      <c r="H4187" s="17" t="s">
        <v>4074</v>
      </c>
      <c r="I4187" s="19">
        <v>2</v>
      </c>
      <c r="J4187" s="17" t="s">
        <v>70</v>
      </c>
      <c r="K4187" s="10">
        <v>855568</v>
      </c>
      <c r="L4187" s="25" t="str">
        <f>IF(Orders!$K4187&lt;=50,"Low",IF(Orders!$K4187&gt;=200000,"High","Medium"))</f>
        <v>High</v>
      </c>
    </row>
    <row r="4188" spans="1:12" x14ac:dyDescent="0.35">
      <c r="A4188" s="11">
        <v>3750</v>
      </c>
      <c r="B4188" s="13" t="s">
        <v>7318</v>
      </c>
      <c r="C4188" s="14">
        <v>44070</v>
      </c>
      <c r="D4188" s="14">
        <v>44072</v>
      </c>
      <c r="E4188" s="13" t="s">
        <v>94</v>
      </c>
      <c r="F4188" s="13" t="s">
        <v>1182</v>
      </c>
      <c r="G4188" s="15" t="str">
        <f>INDEX(Table12[[#This Row],[State]],MATCH(Orders!F4188,Table12[[#This Row],[Customer ID]],0))</f>
        <v>California</v>
      </c>
      <c r="H4188" s="13" t="s">
        <v>7322</v>
      </c>
      <c r="I4188" s="15">
        <v>2</v>
      </c>
      <c r="J4188" s="13" t="s">
        <v>70</v>
      </c>
      <c r="K4188" s="16">
        <v>889984</v>
      </c>
      <c r="L4188" s="24" t="str">
        <f>IF(Orders!$K4188&lt;=50,"Low",IF(Orders!$K4188&gt;=200000,"High","Medium"))</f>
        <v>High</v>
      </c>
    </row>
    <row r="4189" spans="1:12" x14ac:dyDescent="0.35">
      <c r="A4189" s="12">
        <v>8936</v>
      </c>
      <c r="B4189" s="17" t="s">
        <v>7324</v>
      </c>
      <c r="C4189" s="18">
        <v>44070</v>
      </c>
      <c r="D4189" s="18">
        <v>44070</v>
      </c>
      <c r="E4189" s="17" t="s">
        <v>208</v>
      </c>
      <c r="F4189" s="17" t="s">
        <v>84</v>
      </c>
      <c r="G4189" s="19" t="str">
        <f>INDEX(Table12[[#This Row],[State]],MATCH(Orders!F4189,Table12[[#This Row],[Customer ID]],0))</f>
        <v>Pennsylvania</v>
      </c>
      <c r="H4189" s="17" t="s">
        <v>1735</v>
      </c>
      <c r="I4189" s="19">
        <v>14</v>
      </c>
      <c r="J4189" s="17" t="s">
        <v>31</v>
      </c>
      <c r="K4189" s="10">
        <v>1131888</v>
      </c>
      <c r="L4189" s="25" t="str">
        <f>IF(Orders!$K4189&lt;=50,"Low",IF(Orders!$K4189&gt;=200000,"High","Medium"))</f>
        <v>High</v>
      </c>
    </row>
    <row r="4190" spans="1:12" x14ac:dyDescent="0.35">
      <c r="A4190" s="11">
        <v>378</v>
      </c>
      <c r="B4190" s="13" t="s">
        <v>7325</v>
      </c>
      <c r="C4190" s="14">
        <v>44070</v>
      </c>
      <c r="D4190" s="14">
        <v>44075</v>
      </c>
      <c r="E4190" s="13" t="s">
        <v>19</v>
      </c>
      <c r="F4190" s="13" t="s">
        <v>6675</v>
      </c>
      <c r="G4190" s="15" t="str">
        <f>INDEX(Table12[[#This Row],[State]],MATCH(Orders!F4190,Table12[[#This Row],[Customer ID]],0))</f>
        <v>Massachusetts</v>
      </c>
      <c r="H4190" s="13" t="s">
        <v>768</v>
      </c>
      <c r="I4190" s="15">
        <v>7</v>
      </c>
      <c r="J4190" s="13" t="s">
        <v>70</v>
      </c>
      <c r="K4190" s="16">
        <v>1505424</v>
      </c>
      <c r="L4190" s="24" t="str">
        <f>IF(Orders!$K4190&lt;=50,"Low",IF(Orders!$K4190&gt;=200000,"High","Medium"))</f>
        <v>High</v>
      </c>
    </row>
    <row r="4191" spans="1:12" x14ac:dyDescent="0.35">
      <c r="A4191" s="12">
        <v>2918</v>
      </c>
      <c r="B4191" s="17" t="s">
        <v>7326</v>
      </c>
      <c r="C4191" s="18">
        <v>44070</v>
      </c>
      <c r="D4191" s="18">
        <v>44073</v>
      </c>
      <c r="E4191" s="17" t="s">
        <v>38</v>
      </c>
      <c r="F4191" s="17" t="s">
        <v>439</v>
      </c>
      <c r="G4191" s="19" t="str">
        <f>INDEX(Table12[[#This Row],[State]],MATCH(Orders!F4191,Table12[[#This Row],[Customer ID]],0))</f>
        <v>Texas</v>
      </c>
      <c r="H4191" s="17" t="s">
        <v>3101</v>
      </c>
      <c r="I4191" s="19">
        <v>1</v>
      </c>
      <c r="J4191" s="17" t="s">
        <v>31</v>
      </c>
      <c r="K4191" s="10">
        <v>109952</v>
      </c>
      <c r="L4191" s="25" t="str">
        <f>IF(Orders!$K4191&lt;=50,"Low",IF(Orders!$K4191&gt;=200000,"High","Medium"))</f>
        <v>Medium</v>
      </c>
    </row>
    <row r="4192" spans="1:12" x14ac:dyDescent="0.35">
      <c r="A4192" s="11">
        <v>4340</v>
      </c>
      <c r="B4192" s="13" t="s">
        <v>7327</v>
      </c>
      <c r="C4192" s="14">
        <v>44070</v>
      </c>
      <c r="D4192" s="14">
        <v>44075</v>
      </c>
      <c r="E4192" s="13" t="s">
        <v>19</v>
      </c>
      <c r="F4192" s="13" t="s">
        <v>7225</v>
      </c>
      <c r="G4192" s="15" t="str">
        <f>INDEX(Table12[[#This Row],[State]],MATCH(Orders!F4192,Table12[[#This Row],[Customer ID]],0))</f>
        <v>Tennessee</v>
      </c>
      <c r="H4192" s="13" t="s">
        <v>2397</v>
      </c>
      <c r="I4192" s="15">
        <v>1</v>
      </c>
      <c r="J4192" s="13" t="s">
        <v>70</v>
      </c>
      <c r="K4192" s="16">
        <v>109184</v>
      </c>
      <c r="L4192" s="24" t="str">
        <f>IF(Orders!$K4192&lt;=50,"Low",IF(Orders!$K4192&gt;=200000,"High","Medium"))</f>
        <v>Medium</v>
      </c>
    </row>
    <row r="4193" spans="1:12" x14ac:dyDescent="0.35">
      <c r="A4193" s="12">
        <v>8576</v>
      </c>
      <c r="B4193" s="17" t="s">
        <v>7328</v>
      </c>
      <c r="C4193" s="18">
        <v>44070</v>
      </c>
      <c r="D4193" s="18">
        <v>44073</v>
      </c>
      <c r="E4193" s="17" t="s">
        <v>94</v>
      </c>
      <c r="F4193" s="17" t="s">
        <v>6905</v>
      </c>
      <c r="G4193" s="19" t="str">
        <f>INDEX(Table12[[#This Row],[State]],MATCH(Orders!F4193,Table12[[#This Row],[Customer ID]],0))</f>
        <v>Florida</v>
      </c>
      <c r="H4193" s="17" t="s">
        <v>6150</v>
      </c>
      <c r="I4193" s="19">
        <v>4</v>
      </c>
      <c r="J4193" s="17" t="s">
        <v>70</v>
      </c>
      <c r="K4193" s="10">
        <v>125336</v>
      </c>
      <c r="L4193" s="25" t="str">
        <f>IF(Orders!$K4193&lt;=50,"Low",IF(Orders!$K4193&gt;=200000,"High","Medium"))</f>
        <v>Medium</v>
      </c>
    </row>
    <row r="4194" spans="1:12" x14ac:dyDescent="0.35">
      <c r="A4194" s="11">
        <v>3382</v>
      </c>
      <c r="B4194" s="13" t="s">
        <v>7329</v>
      </c>
      <c r="C4194" s="14">
        <v>44070</v>
      </c>
      <c r="D4194" s="14">
        <v>44073</v>
      </c>
      <c r="E4194" s="13" t="s">
        <v>38</v>
      </c>
      <c r="F4194" s="13" t="s">
        <v>5407</v>
      </c>
      <c r="G4194" s="15" t="str">
        <f>INDEX(Table12[[#This Row],[State]],MATCH(Orders!F4194,Table12[[#This Row],[Customer ID]],0))</f>
        <v>Florida</v>
      </c>
      <c r="H4194" s="13" t="s">
        <v>3513</v>
      </c>
      <c r="I4194" s="15">
        <v>1</v>
      </c>
      <c r="J4194" s="13" t="s">
        <v>70</v>
      </c>
      <c r="K4194" s="16">
        <v>138896</v>
      </c>
      <c r="L4194" s="24" t="str">
        <f>IF(Orders!$K4194&lt;=50,"Low",IF(Orders!$K4194&gt;=200000,"High","Medium"))</f>
        <v>Medium</v>
      </c>
    </row>
    <row r="4195" spans="1:12" x14ac:dyDescent="0.35">
      <c r="A4195" s="12">
        <v>8935</v>
      </c>
      <c r="B4195" s="17" t="s">
        <v>7324</v>
      </c>
      <c r="C4195" s="18">
        <v>44070</v>
      </c>
      <c r="D4195" s="18">
        <v>44070</v>
      </c>
      <c r="E4195" s="17" t="s">
        <v>208</v>
      </c>
      <c r="F4195" s="17" t="s">
        <v>84</v>
      </c>
      <c r="G4195" s="19" t="str">
        <f>INDEX(Table12[[#This Row],[State]],MATCH(Orders!F4195,Table12[[#This Row],[Customer ID]],0))</f>
        <v>Pennsylvania</v>
      </c>
      <c r="H4195" s="17" t="s">
        <v>7330</v>
      </c>
      <c r="I4195" s="19">
        <v>3</v>
      </c>
      <c r="J4195" s="17" t="s">
        <v>31</v>
      </c>
      <c r="K4195" s="10">
        <v>116672</v>
      </c>
      <c r="L4195" s="25" t="str">
        <f>IF(Orders!$K4195&lt;=50,"Low",IF(Orders!$K4195&gt;=200000,"High","Medium"))</f>
        <v>Medium</v>
      </c>
    </row>
    <row r="4196" spans="1:12" x14ac:dyDescent="0.35">
      <c r="A4196" s="11">
        <v>1798</v>
      </c>
      <c r="B4196" s="13" t="s">
        <v>7321</v>
      </c>
      <c r="C4196" s="14">
        <v>44070</v>
      </c>
      <c r="D4196" s="14">
        <v>44073</v>
      </c>
      <c r="E4196" s="13" t="s">
        <v>38</v>
      </c>
      <c r="F4196" s="13" t="s">
        <v>7040</v>
      </c>
      <c r="G4196" s="15" t="str">
        <f>INDEX(Table12[[#This Row],[State]],MATCH(Orders!F4196,Table12[[#This Row],[Customer ID]],0))</f>
        <v>New York</v>
      </c>
      <c r="H4196" s="13" t="s">
        <v>2583</v>
      </c>
      <c r="I4196" s="15">
        <v>6</v>
      </c>
      <c r="J4196" s="13" t="s">
        <v>31</v>
      </c>
      <c r="K4196" s="16">
        <v>133008</v>
      </c>
      <c r="L4196" s="24" t="str">
        <f>IF(Orders!$K4196&lt;=50,"Low",IF(Orders!$K4196&gt;=200000,"High","Medium"))</f>
        <v>Medium</v>
      </c>
    </row>
    <row r="4197" spans="1:12" x14ac:dyDescent="0.35">
      <c r="A4197" s="12">
        <v>3751</v>
      </c>
      <c r="B4197" s="17" t="s">
        <v>7318</v>
      </c>
      <c r="C4197" s="18">
        <v>44070</v>
      </c>
      <c r="D4197" s="18">
        <v>44072</v>
      </c>
      <c r="E4197" s="17" t="s">
        <v>94</v>
      </c>
      <c r="F4197" s="17" t="s">
        <v>1182</v>
      </c>
      <c r="G4197" s="19" t="str">
        <f>INDEX(Table12[[#This Row],[State]],MATCH(Orders!F4197,Table12[[#This Row],[Customer ID]],0))</f>
        <v>California</v>
      </c>
      <c r="H4197" s="17" t="s">
        <v>3829</v>
      </c>
      <c r="I4197" s="19">
        <v>5</v>
      </c>
      <c r="J4197" s="17" t="s">
        <v>70</v>
      </c>
      <c r="K4197" s="10">
        <v>149.4</v>
      </c>
      <c r="L4197" s="25" t="str">
        <f>IF(Orders!$K4197&lt;=50,"Low",IF(Orders!$K4197&gt;=200000,"High","Medium"))</f>
        <v>Medium</v>
      </c>
    </row>
    <row r="4198" spans="1:12" x14ac:dyDescent="0.35">
      <c r="A4198" s="11">
        <v>1796</v>
      </c>
      <c r="B4198" s="13" t="s">
        <v>7321</v>
      </c>
      <c r="C4198" s="14">
        <v>44070</v>
      </c>
      <c r="D4198" s="14">
        <v>44073</v>
      </c>
      <c r="E4198" s="13" t="s">
        <v>38</v>
      </c>
      <c r="F4198" s="13" t="s">
        <v>7040</v>
      </c>
      <c r="G4198" s="15" t="str">
        <f>INDEX(Table12[[#This Row],[State]],MATCH(Orders!F4198,Table12[[#This Row],[Customer ID]],0))</f>
        <v>New York</v>
      </c>
      <c r="H4198" s="13" t="s">
        <v>6205</v>
      </c>
      <c r="I4198" s="15">
        <v>8</v>
      </c>
      <c r="J4198" s="13" t="s">
        <v>70</v>
      </c>
      <c r="K4198" s="16">
        <v>170.84</v>
      </c>
      <c r="L4198" s="24" t="str">
        <f>IF(Orders!$K4198&lt;=50,"Low",IF(Orders!$K4198&gt;=200000,"High","Medium"))</f>
        <v>Medium</v>
      </c>
    </row>
    <row r="4199" spans="1:12" x14ac:dyDescent="0.35">
      <c r="A4199" s="12">
        <v>4599</v>
      </c>
      <c r="B4199" s="17" t="s">
        <v>7332</v>
      </c>
      <c r="C4199" s="18">
        <v>44071</v>
      </c>
      <c r="D4199" s="18">
        <v>44075</v>
      </c>
      <c r="E4199" s="17" t="s">
        <v>19</v>
      </c>
      <c r="F4199" s="17" t="s">
        <v>5151</v>
      </c>
      <c r="G4199" s="19" t="str">
        <f>INDEX(Table12[[#This Row],[State]],MATCH(Orders!F4199,Table12[[#This Row],[Customer ID]],0))</f>
        <v>Wisconsin</v>
      </c>
      <c r="H4199" s="17" t="s">
        <v>5066</v>
      </c>
      <c r="I4199" s="19">
        <v>5</v>
      </c>
      <c r="J4199" s="17" t="s">
        <v>31</v>
      </c>
      <c r="K4199" s="10">
        <v>109.6</v>
      </c>
      <c r="L4199" s="25" t="str">
        <f>IF(Orders!$K4199&lt;=50,"Low",IF(Orders!$K4199&gt;=200000,"High","Medium"))</f>
        <v>Medium</v>
      </c>
    </row>
    <row r="4200" spans="1:12" x14ac:dyDescent="0.35">
      <c r="A4200" s="11">
        <v>2485</v>
      </c>
      <c r="B4200" s="13" t="s">
        <v>7333</v>
      </c>
      <c r="C4200" s="14">
        <v>44071</v>
      </c>
      <c r="D4200" s="14">
        <v>44077</v>
      </c>
      <c r="E4200" s="13" t="s">
        <v>19</v>
      </c>
      <c r="F4200" s="13" t="s">
        <v>3218</v>
      </c>
      <c r="G4200" s="15" t="str">
        <f>INDEX(Table12[[#This Row],[State]],MATCH(Orders!F4200,Table12[[#This Row],[Customer ID]],0))</f>
        <v>Washington</v>
      </c>
      <c r="H4200" s="13" t="s">
        <v>2358</v>
      </c>
      <c r="I4200" s="15">
        <v>5</v>
      </c>
      <c r="J4200" s="13" t="s">
        <v>70</v>
      </c>
      <c r="K4200" s="16">
        <v>143.68</v>
      </c>
      <c r="L4200" s="24" t="str">
        <f>IF(Orders!$K4200&lt;=50,"Low",IF(Orders!$K4200&gt;=200000,"High","Medium"))</f>
        <v>Medium</v>
      </c>
    </row>
    <row r="4201" spans="1:12" x14ac:dyDescent="0.35">
      <c r="A4201" s="12">
        <v>2484</v>
      </c>
      <c r="B4201" s="17" t="s">
        <v>7333</v>
      </c>
      <c r="C4201" s="18">
        <v>44071</v>
      </c>
      <c r="D4201" s="18">
        <v>44077</v>
      </c>
      <c r="E4201" s="17" t="s">
        <v>19</v>
      </c>
      <c r="F4201" s="17" t="s">
        <v>3218</v>
      </c>
      <c r="G4201" s="19" t="str">
        <f>INDEX(Table12[[#This Row],[State]],MATCH(Orders!F4201,Table12[[#This Row],[Customer ID]],0))</f>
        <v>Washington</v>
      </c>
      <c r="H4201" s="17" t="s">
        <v>67</v>
      </c>
      <c r="I4201" s="19">
        <v>5</v>
      </c>
      <c r="J4201" s="17" t="s">
        <v>70</v>
      </c>
      <c r="K4201" s="10">
        <v>1176.75</v>
      </c>
      <c r="L4201" s="25" t="str">
        <f>IF(Orders!$K4201&lt;=50,"Low",IF(Orders!$K4201&gt;=200000,"High","Medium"))</f>
        <v>Medium</v>
      </c>
    </row>
    <row r="4202" spans="1:12" x14ac:dyDescent="0.35">
      <c r="A4202" s="11">
        <v>2486</v>
      </c>
      <c r="B4202" s="13" t="s">
        <v>7333</v>
      </c>
      <c r="C4202" s="14">
        <v>44071</v>
      </c>
      <c r="D4202" s="14">
        <v>44077</v>
      </c>
      <c r="E4202" s="13" t="s">
        <v>19</v>
      </c>
      <c r="F4202" s="13" t="s">
        <v>3218</v>
      </c>
      <c r="G4202" s="15" t="str">
        <f>INDEX(Table12[[#This Row],[State]],MATCH(Orders!F4202,Table12[[#This Row],[Customer ID]],0))</f>
        <v>Washington</v>
      </c>
      <c r="H4202" s="13" t="s">
        <v>2085</v>
      </c>
      <c r="I4202" s="15">
        <v>2</v>
      </c>
      <c r="J4202" s="13" t="s">
        <v>31</v>
      </c>
      <c r="K4202" s="16">
        <v>77.56</v>
      </c>
      <c r="L4202" s="24" t="str">
        <f>IF(Orders!$K4202&lt;=50,"Low",IF(Orders!$K4202&gt;=200000,"High","Medium"))</f>
        <v>Medium</v>
      </c>
    </row>
    <row r="4203" spans="1:12" x14ac:dyDescent="0.35">
      <c r="A4203" s="12">
        <v>3924</v>
      </c>
      <c r="B4203" s="17" t="s">
        <v>7334</v>
      </c>
      <c r="C4203" s="18">
        <v>44071</v>
      </c>
      <c r="D4203" s="18">
        <v>44075</v>
      </c>
      <c r="E4203" s="17" t="s">
        <v>19</v>
      </c>
      <c r="F4203" s="17" t="s">
        <v>5634</v>
      </c>
      <c r="G4203" s="19" t="str">
        <f>INDEX(Table12[[#This Row],[State]],MATCH(Orders!F4203,Table12[[#This Row],[Customer ID]],0))</f>
        <v>Illinois</v>
      </c>
      <c r="H4203" s="17" t="s">
        <v>3105</v>
      </c>
      <c r="I4203" s="19">
        <v>5</v>
      </c>
      <c r="J4203" s="17" t="s">
        <v>70</v>
      </c>
      <c r="K4203" s="10">
        <v>102.72</v>
      </c>
      <c r="L4203" s="25" t="str">
        <f>IF(Orders!$K4203&lt;=50,"Low",IF(Orders!$K4203&gt;=200000,"High","Medium"))</f>
        <v>Medium</v>
      </c>
    </row>
    <row r="4204" spans="1:12" x14ac:dyDescent="0.35">
      <c r="A4204" s="11">
        <v>4598</v>
      </c>
      <c r="B4204" s="13" t="s">
        <v>7332</v>
      </c>
      <c r="C4204" s="14">
        <v>44071</v>
      </c>
      <c r="D4204" s="14">
        <v>44075</v>
      </c>
      <c r="E4204" s="13" t="s">
        <v>19</v>
      </c>
      <c r="F4204" s="13" t="s">
        <v>5151</v>
      </c>
      <c r="G4204" s="15" t="str">
        <f>INDEX(Table12[[#This Row],[State]],MATCH(Orders!F4204,Table12[[#This Row],[Customer ID]],0))</f>
        <v>Wisconsin</v>
      </c>
      <c r="H4204" s="13" t="s">
        <v>3044</v>
      </c>
      <c r="I4204" s="15">
        <v>3</v>
      </c>
      <c r="J4204" s="13" t="s">
        <v>31</v>
      </c>
      <c r="K4204" s="16">
        <v>109.81</v>
      </c>
      <c r="L4204" s="24" t="str">
        <f>IF(Orders!$K4204&lt;=50,"Low",IF(Orders!$K4204&gt;=200000,"High","Medium"))</f>
        <v>Medium</v>
      </c>
    </row>
    <row r="4205" spans="1:12" x14ac:dyDescent="0.35">
      <c r="A4205" s="12">
        <v>3923</v>
      </c>
      <c r="B4205" s="17" t="s">
        <v>7334</v>
      </c>
      <c r="C4205" s="18">
        <v>44071</v>
      </c>
      <c r="D4205" s="18">
        <v>44075</v>
      </c>
      <c r="E4205" s="17" t="s">
        <v>19</v>
      </c>
      <c r="F4205" s="17" t="s">
        <v>5634</v>
      </c>
      <c r="G4205" s="19" t="str">
        <f>INDEX(Table12[[#This Row],[State]],MATCH(Orders!F4205,Table12[[#This Row],[Customer ID]],0))</f>
        <v>Illinois</v>
      </c>
      <c r="H4205" s="17" t="s">
        <v>4994</v>
      </c>
      <c r="I4205" s="19">
        <v>6</v>
      </c>
      <c r="J4205" s="17" t="s">
        <v>70</v>
      </c>
      <c r="K4205" s="10">
        <v>137344</v>
      </c>
      <c r="L4205" s="25" t="str">
        <f>IF(Orders!$K4205&lt;=50,"Low",IF(Orders!$K4205&gt;=200000,"High","Medium"))</f>
        <v>Medium</v>
      </c>
    </row>
    <row r="4206" spans="1:12" x14ac:dyDescent="0.35">
      <c r="A4206" s="11">
        <v>2483</v>
      </c>
      <c r="B4206" s="13" t="s">
        <v>7333</v>
      </c>
      <c r="C4206" s="14">
        <v>44071</v>
      </c>
      <c r="D4206" s="14">
        <v>44077</v>
      </c>
      <c r="E4206" s="13" t="s">
        <v>19</v>
      </c>
      <c r="F4206" s="13" t="s">
        <v>3218</v>
      </c>
      <c r="G4206" s="15" t="str">
        <f>INDEX(Table12[[#This Row],[State]],MATCH(Orders!F4206,Table12[[#This Row],[Customer ID]],0))</f>
        <v>Washington</v>
      </c>
      <c r="H4206" s="13" t="s">
        <v>7335</v>
      </c>
      <c r="I4206" s="15">
        <v>4</v>
      </c>
      <c r="J4206" s="13" t="s">
        <v>70</v>
      </c>
      <c r="K4206" s="16">
        <v>150168</v>
      </c>
      <c r="L4206" s="24" t="str">
        <f>IF(Orders!$K4206&lt;=50,"Low",IF(Orders!$K4206&gt;=200000,"High","Medium"))</f>
        <v>Medium</v>
      </c>
    </row>
    <row r="4207" spans="1:12" x14ac:dyDescent="0.35">
      <c r="A4207" s="12">
        <v>8116</v>
      </c>
      <c r="B4207" s="17" t="s">
        <v>7337</v>
      </c>
      <c r="C4207" s="18">
        <v>44072</v>
      </c>
      <c r="D4207" s="18">
        <v>44078</v>
      </c>
      <c r="E4207" s="17" t="s">
        <v>19</v>
      </c>
      <c r="F4207" s="17" t="s">
        <v>6549</v>
      </c>
      <c r="G4207" s="19" t="str">
        <f>INDEX(Table12[[#This Row],[State]],MATCH(Orders!F4207,Table12[[#This Row],[Customer ID]],0))</f>
        <v>California</v>
      </c>
      <c r="H4207" s="17" t="s">
        <v>193</v>
      </c>
      <c r="I4207" s="19">
        <v>3</v>
      </c>
      <c r="J4207" s="17" t="s">
        <v>70</v>
      </c>
      <c r="K4207" s="10">
        <v>180.02</v>
      </c>
      <c r="L4207" s="25" t="str">
        <f>IF(Orders!$K4207&lt;=50,"Low",IF(Orders!$K4207&gt;=200000,"High","Medium"))</f>
        <v>Medium</v>
      </c>
    </row>
    <row r="4208" spans="1:12" x14ac:dyDescent="0.35">
      <c r="A4208" s="11">
        <v>4238</v>
      </c>
      <c r="B4208" s="13" t="s">
        <v>7338</v>
      </c>
      <c r="C4208" s="14">
        <v>44072</v>
      </c>
      <c r="D4208" s="14">
        <v>44077</v>
      </c>
      <c r="E4208" s="13" t="s">
        <v>94</v>
      </c>
      <c r="F4208" s="13" t="s">
        <v>6713</v>
      </c>
      <c r="G4208" s="15" t="str">
        <f>INDEX(Table12[[#This Row],[State]],MATCH(Orders!F4208,Table12[[#This Row],[Customer ID]],0))</f>
        <v>Pennsylvania</v>
      </c>
      <c r="H4208" s="13" t="s">
        <v>6075</v>
      </c>
      <c r="I4208" s="15">
        <v>7</v>
      </c>
      <c r="J4208" s="13" t="s">
        <v>31</v>
      </c>
      <c r="K4208" s="16">
        <v>89408</v>
      </c>
      <c r="L4208" s="24" t="str">
        <f>IF(Orders!$K4208&lt;=50,"Low",IF(Orders!$K4208&gt;=200000,"High","Medium"))</f>
        <v>Medium</v>
      </c>
    </row>
    <row r="4209" spans="1:12" x14ac:dyDescent="0.35">
      <c r="A4209" s="12">
        <v>1943</v>
      </c>
      <c r="B4209" s="17" t="s">
        <v>7339</v>
      </c>
      <c r="C4209" s="18">
        <v>44072</v>
      </c>
      <c r="D4209" s="18">
        <v>44075</v>
      </c>
      <c r="E4209" s="17" t="s">
        <v>38</v>
      </c>
      <c r="F4209" s="17" t="s">
        <v>1264</v>
      </c>
      <c r="G4209" s="19" t="str">
        <f>INDEX(Table12[[#This Row],[State]],MATCH(Orders!F4209,Table12[[#This Row],[Customer ID]],0))</f>
        <v>Illinois</v>
      </c>
      <c r="H4209" s="17" t="s">
        <v>4332</v>
      </c>
      <c r="I4209" s="19">
        <v>2</v>
      </c>
      <c r="J4209" s="17" t="s">
        <v>31</v>
      </c>
      <c r="K4209" s="10">
        <v>93.44</v>
      </c>
      <c r="L4209" s="25" t="str">
        <f>IF(Orders!$K4209&lt;=50,"Low",IF(Orders!$K4209&gt;=200000,"High","Medium"))</f>
        <v>Medium</v>
      </c>
    </row>
    <row r="4210" spans="1:12" x14ac:dyDescent="0.35">
      <c r="A4210" s="11">
        <v>1944</v>
      </c>
      <c r="B4210" s="13" t="s">
        <v>7339</v>
      </c>
      <c r="C4210" s="14">
        <v>44072</v>
      </c>
      <c r="D4210" s="14">
        <v>44075</v>
      </c>
      <c r="E4210" s="13" t="s">
        <v>38</v>
      </c>
      <c r="F4210" s="13" t="s">
        <v>1264</v>
      </c>
      <c r="G4210" s="15" t="str">
        <f>INDEX(Table12[[#This Row],[State]],MATCH(Orders!F4210,Table12[[#This Row],[Customer ID]],0))</f>
        <v>Illinois</v>
      </c>
      <c r="H4210" s="13" t="s">
        <v>3227</v>
      </c>
      <c r="I4210" s="15">
        <v>9</v>
      </c>
      <c r="J4210" s="13" t="s">
        <v>70</v>
      </c>
      <c r="K4210" s="16">
        <v>96.24</v>
      </c>
      <c r="L4210" s="24" t="str">
        <f>IF(Orders!$K4210&lt;=50,"Low",IF(Orders!$K4210&gt;=200000,"High","Medium"))</f>
        <v>Medium</v>
      </c>
    </row>
    <row r="4211" spans="1:12" x14ac:dyDescent="0.35">
      <c r="A4211" s="12">
        <v>1942</v>
      </c>
      <c r="B4211" s="17" t="s">
        <v>7339</v>
      </c>
      <c r="C4211" s="18">
        <v>44072</v>
      </c>
      <c r="D4211" s="18">
        <v>44075</v>
      </c>
      <c r="E4211" s="17" t="s">
        <v>38</v>
      </c>
      <c r="F4211" s="17" t="s">
        <v>1264</v>
      </c>
      <c r="G4211" s="19" t="str">
        <f>INDEX(Table12[[#This Row],[State]],MATCH(Orders!F4211,Table12[[#This Row],[Customer ID]],0))</f>
        <v>Illinois</v>
      </c>
      <c r="H4211" s="17" t="s">
        <v>6536</v>
      </c>
      <c r="I4211" s="19">
        <v>4</v>
      </c>
      <c r="J4211" s="17" t="s">
        <v>70</v>
      </c>
      <c r="K4211" s="10">
        <v>137.36000000000001</v>
      </c>
      <c r="L4211" s="25" t="str">
        <f>IF(Orders!$K4211&lt;=50,"Low",IF(Orders!$K4211&gt;=200000,"High","Medium"))</f>
        <v>Medium</v>
      </c>
    </row>
    <row r="4212" spans="1:12" x14ac:dyDescent="0.35">
      <c r="A4212" s="11">
        <v>6407</v>
      </c>
      <c r="B4212" s="13" t="s">
        <v>7340</v>
      </c>
      <c r="C4212" s="14">
        <v>44074</v>
      </c>
      <c r="D4212" s="14">
        <v>44076</v>
      </c>
      <c r="E4212" s="13" t="s">
        <v>94</v>
      </c>
      <c r="F4212" s="13" t="s">
        <v>4473</v>
      </c>
      <c r="G4212" s="15" t="str">
        <f>INDEX(Table12[[#This Row],[State]],MATCH(Orders!F4212,Table12[[#This Row],[Customer ID]],0))</f>
        <v>Washington</v>
      </c>
      <c r="H4212" s="13" t="s">
        <v>4230</v>
      </c>
      <c r="I4212" s="15">
        <v>7</v>
      </c>
      <c r="J4212" s="13" t="s">
        <v>70</v>
      </c>
      <c r="K4212" s="16">
        <v>160.72999999999999</v>
      </c>
      <c r="L4212" s="24" t="str">
        <f>IF(Orders!$K4212&lt;=50,"Low",IF(Orders!$K4212&gt;=200000,"High","Medium"))</f>
        <v>Medium</v>
      </c>
    </row>
    <row r="4213" spans="1:12" x14ac:dyDescent="0.35">
      <c r="A4213" s="12">
        <v>9664</v>
      </c>
      <c r="B4213" s="17" t="s">
        <v>7341</v>
      </c>
      <c r="C4213" s="18">
        <v>44074</v>
      </c>
      <c r="D4213" s="18">
        <v>44079</v>
      </c>
      <c r="E4213" s="17" t="s">
        <v>19</v>
      </c>
      <c r="F4213" s="17" t="s">
        <v>3606</v>
      </c>
      <c r="G4213" s="19" t="str">
        <f>INDEX(Table12[[#This Row],[State]],MATCH(Orders!F4213,Table12[[#This Row],[Customer ID]],0))</f>
        <v>California</v>
      </c>
      <c r="H4213" s="17" t="s">
        <v>5887</v>
      </c>
      <c r="I4213" s="19">
        <v>3</v>
      </c>
      <c r="J4213" s="17" t="s">
        <v>70</v>
      </c>
      <c r="K4213" s="10">
        <v>227.95</v>
      </c>
      <c r="L4213" s="25" t="str">
        <f>IF(Orders!$K4213&lt;=50,"Low",IF(Orders!$K4213&gt;=200000,"High","Medium"))</f>
        <v>Medium</v>
      </c>
    </row>
    <row r="4214" spans="1:12" x14ac:dyDescent="0.35">
      <c r="A4214" s="11">
        <v>2842</v>
      </c>
      <c r="B4214" s="13" t="s">
        <v>7342</v>
      </c>
      <c r="C4214" s="14">
        <v>44074</v>
      </c>
      <c r="D4214" s="14">
        <v>44078</v>
      </c>
      <c r="E4214" s="13" t="s">
        <v>94</v>
      </c>
      <c r="F4214" s="13" t="s">
        <v>2344</v>
      </c>
      <c r="G4214" s="15" t="str">
        <f>INDEX(Table12[[#This Row],[State]],MATCH(Orders!F4214,Table12[[#This Row],[Customer ID]],0))</f>
        <v>North Carolina</v>
      </c>
      <c r="H4214" s="13" t="s">
        <v>1495</v>
      </c>
      <c r="I4214" s="15">
        <v>7</v>
      </c>
      <c r="J4214" s="13" t="s">
        <v>70</v>
      </c>
      <c r="K4214" s="16">
        <v>277544</v>
      </c>
      <c r="L4214" s="24" t="str">
        <f>IF(Orders!$K4214&lt;=50,"Low",IF(Orders!$K4214&gt;=200000,"High","Medium"))</f>
        <v>High</v>
      </c>
    </row>
    <row r="4215" spans="1:12" x14ac:dyDescent="0.35">
      <c r="A4215" s="12">
        <v>6406</v>
      </c>
      <c r="B4215" s="17" t="s">
        <v>7340</v>
      </c>
      <c r="C4215" s="18">
        <v>44074</v>
      </c>
      <c r="D4215" s="18">
        <v>44076</v>
      </c>
      <c r="E4215" s="17" t="s">
        <v>94</v>
      </c>
      <c r="F4215" s="17" t="s">
        <v>4473</v>
      </c>
      <c r="G4215" s="19" t="str">
        <f>INDEX(Table12[[#This Row],[State]],MATCH(Orders!F4215,Table12[[#This Row],[Customer ID]],0))</f>
        <v>Washington</v>
      </c>
      <c r="H4215" s="17" t="s">
        <v>3142</v>
      </c>
      <c r="I4215" s="19">
        <v>2</v>
      </c>
      <c r="J4215" s="17" t="s">
        <v>70</v>
      </c>
      <c r="K4215" s="10">
        <v>599568</v>
      </c>
      <c r="L4215" s="25" t="str">
        <f>IF(Orders!$K4215&lt;=50,"Low",IF(Orders!$K4215&gt;=200000,"High","Medium"))</f>
        <v>High</v>
      </c>
    </row>
    <row r="4216" spans="1:12" x14ac:dyDescent="0.35">
      <c r="A4216" s="11">
        <v>3655</v>
      </c>
      <c r="B4216" s="13" t="s">
        <v>7343</v>
      </c>
      <c r="C4216" s="14">
        <v>44074</v>
      </c>
      <c r="D4216" s="14">
        <v>44079</v>
      </c>
      <c r="E4216" s="13" t="s">
        <v>19</v>
      </c>
      <c r="F4216" s="13" t="s">
        <v>5044</v>
      </c>
      <c r="G4216" s="15" t="str">
        <f>INDEX(Table12[[#This Row],[State]],MATCH(Orders!F4216,Table12[[#This Row],[Customer ID]],0))</f>
        <v>Indiana</v>
      </c>
      <c r="H4216" s="13" t="s">
        <v>3571</v>
      </c>
      <c r="I4216" s="15">
        <v>9</v>
      </c>
      <c r="J4216" s="13" t="s">
        <v>70</v>
      </c>
      <c r="K4216" s="16">
        <v>649.73</v>
      </c>
      <c r="L4216" s="24" t="str">
        <f>IF(Orders!$K4216&lt;=50,"Low",IF(Orders!$K4216&gt;=200000,"High","Medium"))</f>
        <v>Medium</v>
      </c>
    </row>
    <row r="4217" spans="1:12" x14ac:dyDescent="0.35">
      <c r="A4217" s="12">
        <v>5610</v>
      </c>
      <c r="B4217" s="17" t="s">
        <v>7344</v>
      </c>
      <c r="C4217" s="18">
        <v>44074</v>
      </c>
      <c r="D4217" s="18">
        <v>44079</v>
      </c>
      <c r="E4217" s="17" t="s">
        <v>19</v>
      </c>
      <c r="F4217" s="17" t="s">
        <v>5025</v>
      </c>
      <c r="G4217" s="19" t="str">
        <f>INDEX(Table12[[#This Row],[State]],MATCH(Orders!F4217,Table12[[#This Row],[Customer ID]],0))</f>
        <v>Louisiana</v>
      </c>
      <c r="H4217" s="17" t="s">
        <v>2376</v>
      </c>
      <c r="I4217" s="19">
        <v>2</v>
      </c>
      <c r="J4217" s="17" t="s">
        <v>70</v>
      </c>
      <c r="K4217" s="10">
        <v>680.9</v>
      </c>
      <c r="L4217" s="25" t="str">
        <f>IF(Orders!$K4217&lt;=50,"Low",IF(Orders!$K4217&gt;=200000,"High","Medium"))</f>
        <v>Medium</v>
      </c>
    </row>
    <row r="4218" spans="1:12" x14ac:dyDescent="0.35">
      <c r="A4218" s="11">
        <v>4991</v>
      </c>
      <c r="B4218" s="13" t="s">
        <v>7345</v>
      </c>
      <c r="C4218" s="14">
        <v>44074</v>
      </c>
      <c r="D4218" s="14">
        <v>44078</v>
      </c>
      <c r="E4218" s="13" t="s">
        <v>19</v>
      </c>
      <c r="F4218" s="13" t="s">
        <v>2608</v>
      </c>
      <c r="G4218" s="15" t="str">
        <f>INDEX(Table12[[#This Row],[State]],MATCH(Orders!F4218,Table12[[#This Row],[Customer ID]],0))</f>
        <v>California</v>
      </c>
      <c r="H4218" s="13" t="s">
        <v>5642</v>
      </c>
      <c r="I4218" s="15">
        <v>4</v>
      </c>
      <c r="J4218" s="13" t="s">
        <v>31</v>
      </c>
      <c r="K4218" s="16">
        <v>733408</v>
      </c>
      <c r="L4218" s="24" t="str">
        <f>IF(Orders!$K4218&lt;=50,"Low",IF(Orders!$K4218&gt;=200000,"High","Medium"))</f>
        <v>High</v>
      </c>
    </row>
    <row r="4219" spans="1:12" x14ac:dyDescent="0.35">
      <c r="A4219" s="12">
        <v>1533</v>
      </c>
      <c r="B4219" s="17" t="s">
        <v>7346</v>
      </c>
      <c r="C4219" s="18">
        <v>44074</v>
      </c>
      <c r="D4219" s="18">
        <v>44079</v>
      </c>
      <c r="E4219" s="17" t="s">
        <v>19</v>
      </c>
      <c r="F4219" s="17" t="s">
        <v>356</v>
      </c>
      <c r="G4219" s="19" t="str">
        <f>INDEX(Table12[[#This Row],[State]],MATCH(Orders!F4219,Table12[[#This Row],[Customer ID]],0))</f>
        <v>Arizona</v>
      </c>
      <c r="H4219" s="17" t="s">
        <v>3410</v>
      </c>
      <c r="I4219" s="19">
        <v>3</v>
      </c>
      <c r="J4219" s="17" t="s">
        <v>70</v>
      </c>
      <c r="K4219" s="10">
        <v>70376</v>
      </c>
      <c r="L4219" s="25" t="str">
        <f>IF(Orders!$K4219&lt;=50,"Low",IF(Orders!$K4219&gt;=200000,"High","Medium"))</f>
        <v>Medium</v>
      </c>
    </row>
    <row r="4220" spans="1:12" x14ac:dyDescent="0.35">
      <c r="A4220" s="11">
        <v>7064</v>
      </c>
      <c r="B4220" s="13" t="s">
        <v>7347</v>
      </c>
      <c r="C4220" s="14">
        <v>44074</v>
      </c>
      <c r="D4220" s="14">
        <v>44079</v>
      </c>
      <c r="E4220" s="13" t="s">
        <v>19</v>
      </c>
      <c r="F4220" s="13" t="s">
        <v>794</v>
      </c>
      <c r="G4220" s="15" t="str">
        <f>INDEX(Table12[[#This Row],[State]],MATCH(Orders!F4220,Table12[[#This Row],[Customer ID]],0))</f>
        <v>Oregon</v>
      </c>
      <c r="H4220" s="13" t="s">
        <v>1669</v>
      </c>
      <c r="I4220" s="15">
        <v>2</v>
      </c>
      <c r="J4220" s="13" t="s">
        <v>70</v>
      </c>
      <c r="K4220" s="16">
        <v>93208</v>
      </c>
      <c r="L4220" s="24" t="str">
        <f>IF(Orders!$K4220&lt;=50,"Low",IF(Orders!$K4220&gt;=200000,"High","Medium"))</f>
        <v>Medium</v>
      </c>
    </row>
    <row r="4221" spans="1:12" x14ac:dyDescent="0.35">
      <c r="A4221" s="12">
        <v>4990</v>
      </c>
      <c r="B4221" s="17" t="s">
        <v>7345</v>
      </c>
      <c r="C4221" s="18">
        <v>44074</v>
      </c>
      <c r="D4221" s="18">
        <v>44078</v>
      </c>
      <c r="E4221" s="17" t="s">
        <v>19</v>
      </c>
      <c r="F4221" s="17" t="s">
        <v>2608</v>
      </c>
      <c r="G4221" s="19" t="str">
        <f>INDEX(Table12[[#This Row],[State]],MATCH(Orders!F4221,Table12[[#This Row],[Customer ID]],0))</f>
        <v>California</v>
      </c>
      <c r="H4221" s="17" t="s">
        <v>4219</v>
      </c>
      <c r="I4221" s="19">
        <v>3</v>
      </c>
      <c r="J4221" s="17" t="s">
        <v>70</v>
      </c>
      <c r="K4221" s="10">
        <v>112672</v>
      </c>
      <c r="L4221" s="25" t="str">
        <f>IF(Orders!$K4221&lt;=50,"Low",IF(Orders!$K4221&gt;=200000,"High","Medium"))</f>
        <v>Medium</v>
      </c>
    </row>
    <row r="4222" spans="1:12" x14ac:dyDescent="0.35">
      <c r="A4222" s="11">
        <v>1532</v>
      </c>
      <c r="B4222" s="13" t="s">
        <v>7346</v>
      </c>
      <c r="C4222" s="14">
        <v>44074</v>
      </c>
      <c r="D4222" s="14">
        <v>44079</v>
      </c>
      <c r="E4222" s="13" t="s">
        <v>19</v>
      </c>
      <c r="F4222" s="13" t="s">
        <v>356</v>
      </c>
      <c r="G4222" s="15" t="str">
        <f>INDEX(Table12[[#This Row],[State]],MATCH(Orders!F4222,Table12[[#This Row],[Customer ID]],0))</f>
        <v>Arizona</v>
      </c>
      <c r="H4222" s="13" t="s">
        <v>6139</v>
      </c>
      <c r="I4222" s="15">
        <v>1</v>
      </c>
      <c r="J4222" s="13" t="s">
        <v>70</v>
      </c>
      <c r="K4222" s="16">
        <v>140744</v>
      </c>
      <c r="L4222" s="24" t="str">
        <f>IF(Orders!$K4222&lt;=50,"Low",IF(Orders!$K4222&gt;=200000,"High","Medium"))</f>
        <v>Medium</v>
      </c>
    </row>
    <row r="4223" spans="1:12" x14ac:dyDescent="0.35">
      <c r="A4223" s="12">
        <v>3231</v>
      </c>
      <c r="B4223" s="17" t="s">
        <v>7348</v>
      </c>
      <c r="C4223" s="18">
        <v>44075</v>
      </c>
      <c r="D4223" s="18">
        <v>44079</v>
      </c>
      <c r="E4223" s="17" t="s">
        <v>94</v>
      </c>
      <c r="F4223" s="17" t="s">
        <v>2147</v>
      </c>
      <c r="G4223" s="19" t="str">
        <f>INDEX(Table12[[#This Row],[State]],MATCH(Orders!F4223,Table12[[#This Row],[Customer ID]],0))</f>
        <v>New York</v>
      </c>
      <c r="H4223" s="17" t="s">
        <v>5573</v>
      </c>
      <c r="I4223" s="19">
        <v>5</v>
      </c>
      <c r="J4223" s="17" t="s">
        <v>70</v>
      </c>
      <c r="K4223" s="10">
        <v>145.9</v>
      </c>
      <c r="L4223" s="25" t="str">
        <f>IF(Orders!$K4223&lt;=50,"Low",IF(Orders!$K4223&gt;=200000,"High","Medium"))</f>
        <v>Medium</v>
      </c>
    </row>
    <row r="4224" spans="1:12" x14ac:dyDescent="0.35">
      <c r="A4224" s="11">
        <v>9032</v>
      </c>
      <c r="B4224" s="13" t="s">
        <v>7349</v>
      </c>
      <c r="C4224" s="14">
        <v>44075</v>
      </c>
      <c r="D4224" s="14">
        <v>44075</v>
      </c>
      <c r="E4224" s="13" t="s">
        <v>208</v>
      </c>
      <c r="F4224" s="13" t="s">
        <v>6549</v>
      </c>
      <c r="G4224" s="15" t="str">
        <f>INDEX(Table12[[#This Row],[State]],MATCH(Orders!F4224,Table12[[#This Row],[Customer ID]],0))</f>
        <v>Washington</v>
      </c>
      <c r="H4224" s="13" t="s">
        <v>2445</v>
      </c>
      <c r="I4224" s="15">
        <v>4</v>
      </c>
      <c r="J4224" s="13" t="s">
        <v>31</v>
      </c>
      <c r="K4224" s="16">
        <v>321.56</v>
      </c>
      <c r="L4224" s="24" t="str">
        <f>IF(Orders!$K4224&lt;=50,"Low",IF(Orders!$K4224&gt;=200000,"High","Medium"))</f>
        <v>Medium</v>
      </c>
    </row>
    <row r="4225" spans="1:12" x14ac:dyDescent="0.35">
      <c r="A4225" s="12">
        <v>9031</v>
      </c>
      <c r="B4225" s="17" t="s">
        <v>7349</v>
      </c>
      <c r="C4225" s="18">
        <v>44075</v>
      </c>
      <c r="D4225" s="18">
        <v>44075</v>
      </c>
      <c r="E4225" s="17" t="s">
        <v>208</v>
      </c>
      <c r="F4225" s="17" t="s">
        <v>6549</v>
      </c>
      <c r="G4225" s="19" t="str">
        <f>INDEX(Table12[[#This Row],[State]],MATCH(Orders!F4225,Table12[[#This Row],[Customer ID]],0))</f>
        <v>Washington</v>
      </c>
      <c r="H4225" s="17" t="s">
        <v>3342</v>
      </c>
      <c r="I4225" s="19">
        <v>4</v>
      </c>
      <c r="J4225" s="17" t="s">
        <v>70</v>
      </c>
      <c r="K4225" s="10">
        <v>341.6</v>
      </c>
      <c r="L4225" s="25" t="str">
        <f>IF(Orders!$K4225&lt;=50,"Low",IF(Orders!$K4225&gt;=200000,"High","Medium"))</f>
        <v>Medium</v>
      </c>
    </row>
    <row r="4226" spans="1:12" x14ac:dyDescent="0.35">
      <c r="A4226" s="11">
        <v>5220</v>
      </c>
      <c r="B4226" s="13" t="s">
        <v>7350</v>
      </c>
      <c r="C4226" s="14">
        <v>44075</v>
      </c>
      <c r="D4226" s="14">
        <v>44075</v>
      </c>
      <c r="E4226" s="13" t="s">
        <v>208</v>
      </c>
      <c r="F4226" s="13" t="s">
        <v>5494</v>
      </c>
      <c r="G4226" s="15" t="str">
        <f>INDEX(Table12[[#This Row],[State]],MATCH(Orders!F4226,Table12[[#This Row],[Customer ID]],0))</f>
        <v>Michigan</v>
      </c>
      <c r="H4226" s="13" t="s">
        <v>4119</v>
      </c>
      <c r="I4226" s="15">
        <v>7</v>
      </c>
      <c r="J4226" s="13" t="s">
        <v>70</v>
      </c>
      <c r="K4226" s="16">
        <v>519.26</v>
      </c>
      <c r="L4226" s="24" t="str">
        <f>IF(Orders!$K4226&lt;=50,"Low",IF(Orders!$K4226&gt;=200000,"High","Medium"))</f>
        <v>Medium</v>
      </c>
    </row>
    <row r="4227" spans="1:12" x14ac:dyDescent="0.35">
      <c r="A4227" s="12">
        <v>4332</v>
      </c>
      <c r="B4227" s="17" t="s">
        <v>7351</v>
      </c>
      <c r="C4227" s="18">
        <v>44075</v>
      </c>
      <c r="D4227" s="18">
        <v>44080</v>
      </c>
      <c r="E4227" s="17" t="s">
        <v>19</v>
      </c>
      <c r="F4227" s="17" t="s">
        <v>3674</v>
      </c>
      <c r="G4227" s="19" t="str">
        <f>INDEX(Table12[[#This Row],[State]],MATCH(Orders!F4227,Table12[[#This Row],[Customer ID]],0))</f>
        <v>Washington</v>
      </c>
      <c r="H4227" s="17" t="s">
        <v>6427</v>
      </c>
      <c r="I4227" s="19">
        <v>1</v>
      </c>
      <c r="J4227" s="17" t="s">
        <v>70</v>
      </c>
      <c r="K4227" s="10">
        <v>89.99</v>
      </c>
      <c r="L4227" s="25" t="str">
        <f>IF(Orders!$K4227&lt;=50,"Low",IF(Orders!$K4227&gt;=200000,"High","Medium"))</f>
        <v>Medium</v>
      </c>
    </row>
    <row r="4228" spans="1:12" x14ac:dyDescent="0.35">
      <c r="A4228" s="11">
        <v>4723</v>
      </c>
      <c r="B4228" s="13" t="s">
        <v>7352</v>
      </c>
      <c r="C4228" s="14">
        <v>44075</v>
      </c>
      <c r="D4228" s="14">
        <v>44081</v>
      </c>
      <c r="E4228" s="13" t="s">
        <v>19</v>
      </c>
      <c r="F4228" s="13" t="s">
        <v>1441</v>
      </c>
      <c r="G4228" s="15" t="str">
        <f>INDEX(Table12[[#This Row],[State]],MATCH(Orders!F4228,Table12[[#This Row],[Customer ID]],0))</f>
        <v>Washington</v>
      </c>
      <c r="H4228" s="13" t="s">
        <v>7066</v>
      </c>
      <c r="I4228" s="15">
        <v>1</v>
      </c>
      <c r="J4228" s="13" t="s">
        <v>31</v>
      </c>
      <c r="K4228" s="16">
        <v>123.58</v>
      </c>
      <c r="L4228" s="24" t="str">
        <f>IF(Orders!$K4228&lt;=50,"Low",IF(Orders!$K4228&gt;=200000,"High","Medium"))</f>
        <v>Medium</v>
      </c>
    </row>
    <row r="4229" spans="1:12" x14ac:dyDescent="0.35">
      <c r="A4229" s="12">
        <v>4333</v>
      </c>
      <c r="B4229" s="17" t="s">
        <v>7351</v>
      </c>
      <c r="C4229" s="18">
        <v>44075</v>
      </c>
      <c r="D4229" s="18">
        <v>44080</v>
      </c>
      <c r="E4229" s="17" t="s">
        <v>19</v>
      </c>
      <c r="F4229" s="17" t="s">
        <v>3674</v>
      </c>
      <c r="G4229" s="19" t="str">
        <f>INDEX(Table12[[#This Row],[State]],MATCH(Orders!F4229,Table12[[#This Row],[Customer ID]],0))</f>
        <v>Washington</v>
      </c>
      <c r="H4229" s="17" t="s">
        <v>7304</v>
      </c>
      <c r="I4229" s="19">
        <v>5</v>
      </c>
      <c r="J4229" s="17" t="s">
        <v>70</v>
      </c>
      <c r="K4229" s="10">
        <v>130.91999999999999</v>
      </c>
      <c r="L4229" s="25" t="str">
        <f>IF(Orders!$K4229&lt;=50,"Low",IF(Orders!$K4229&gt;=200000,"High","Medium"))</f>
        <v>Medium</v>
      </c>
    </row>
    <row r="4230" spans="1:12" x14ac:dyDescent="0.35">
      <c r="A4230" s="11">
        <v>6681</v>
      </c>
      <c r="B4230" s="13" t="s">
        <v>7353</v>
      </c>
      <c r="C4230" s="14">
        <v>44076</v>
      </c>
      <c r="D4230" s="14">
        <v>44081</v>
      </c>
      <c r="E4230" s="13" t="s">
        <v>94</v>
      </c>
      <c r="F4230" s="13" t="s">
        <v>2672</v>
      </c>
      <c r="G4230" s="15" t="str">
        <f>INDEX(Table12[[#This Row],[State]],MATCH(Orders!F4230,Table12[[#This Row],[Customer ID]],0))</f>
        <v>Connecticut</v>
      </c>
      <c r="H4230" s="13" t="s">
        <v>2494</v>
      </c>
      <c r="I4230" s="15">
        <v>4</v>
      </c>
      <c r="J4230" s="13" t="s">
        <v>70</v>
      </c>
      <c r="K4230" s="16">
        <v>101.92</v>
      </c>
      <c r="L4230" s="24" t="str">
        <f>IF(Orders!$K4230&lt;=50,"Low",IF(Orders!$K4230&gt;=200000,"High","Medium"))</f>
        <v>Medium</v>
      </c>
    </row>
    <row r="4231" spans="1:12" x14ac:dyDescent="0.35">
      <c r="A4231" s="12">
        <v>3935</v>
      </c>
      <c r="B4231" s="17" t="s">
        <v>7354</v>
      </c>
      <c r="C4231" s="18">
        <v>44076</v>
      </c>
      <c r="D4231" s="18">
        <v>44082</v>
      </c>
      <c r="E4231" s="17" t="s">
        <v>19</v>
      </c>
      <c r="F4231" s="17" t="s">
        <v>7355</v>
      </c>
      <c r="G4231" s="19" t="str">
        <f>INDEX(Table12[[#This Row],[State]],MATCH(Orders!F4231,Table12[[#This Row],[Customer ID]],0))</f>
        <v>California</v>
      </c>
      <c r="H4231" s="17" t="s">
        <v>6536</v>
      </c>
      <c r="I4231" s="19">
        <v>5</v>
      </c>
      <c r="J4231" s="17" t="s">
        <v>31</v>
      </c>
      <c r="K4231" s="10">
        <v>113</v>
      </c>
      <c r="L4231" s="25" t="str">
        <f>IF(Orders!$K4231&lt;=50,"Low",IF(Orders!$K4231&gt;=200000,"High","Medium"))</f>
        <v>Medium</v>
      </c>
    </row>
    <row r="4232" spans="1:12" x14ac:dyDescent="0.35">
      <c r="A4232" s="11">
        <v>6682</v>
      </c>
      <c r="B4232" s="13" t="s">
        <v>7353</v>
      </c>
      <c r="C4232" s="14">
        <v>44076</v>
      </c>
      <c r="D4232" s="14">
        <v>44081</v>
      </c>
      <c r="E4232" s="13" t="s">
        <v>94</v>
      </c>
      <c r="F4232" s="13" t="s">
        <v>2672</v>
      </c>
      <c r="G4232" s="15" t="str">
        <f>INDEX(Table12[[#This Row],[State]],MATCH(Orders!F4232,Table12[[#This Row],[Customer ID]],0))</f>
        <v>Connecticut</v>
      </c>
      <c r="H4232" s="13" t="s">
        <v>7357</v>
      </c>
      <c r="I4232" s="15">
        <v>3</v>
      </c>
      <c r="J4232" s="13" t="s">
        <v>31</v>
      </c>
      <c r="K4232" s="16">
        <v>166.82</v>
      </c>
      <c r="L4232" s="24" t="str">
        <f>IF(Orders!$K4232&lt;=50,"Low",IF(Orders!$K4232&gt;=200000,"High","Medium"))</f>
        <v>Medium</v>
      </c>
    </row>
    <row r="4233" spans="1:12" x14ac:dyDescent="0.35">
      <c r="A4233" s="12">
        <v>9849</v>
      </c>
      <c r="B4233" s="17" t="s">
        <v>7359</v>
      </c>
      <c r="C4233" s="18">
        <v>44076</v>
      </c>
      <c r="D4233" s="18">
        <v>44078</v>
      </c>
      <c r="E4233" s="17" t="s">
        <v>94</v>
      </c>
      <c r="F4233" s="17" t="s">
        <v>2641</v>
      </c>
      <c r="G4233" s="19" t="str">
        <f>INDEX(Table12[[#This Row],[State]],MATCH(Orders!F4233,Table12[[#This Row],[Customer ID]],0))</f>
        <v>California</v>
      </c>
      <c r="H4233" s="17" t="s">
        <v>1328</v>
      </c>
      <c r="I4233" s="19">
        <v>5</v>
      </c>
      <c r="J4233" s="17" t="s">
        <v>70</v>
      </c>
      <c r="K4233" s="10">
        <v>173.92</v>
      </c>
      <c r="L4233" s="25" t="str">
        <f>IF(Orders!$K4233&lt;=50,"Low",IF(Orders!$K4233&gt;=200000,"High","Medium"))</f>
        <v>Medium</v>
      </c>
    </row>
    <row r="4234" spans="1:12" x14ac:dyDescent="0.35">
      <c r="A4234" s="11">
        <v>1957</v>
      </c>
      <c r="B4234" s="13" t="s">
        <v>7360</v>
      </c>
      <c r="C4234" s="14">
        <v>44076</v>
      </c>
      <c r="D4234" s="14">
        <v>44080</v>
      </c>
      <c r="E4234" s="13" t="s">
        <v>19</v>
      </c>
      <c r="F4234" s="13" t="s">
        <v>5995</v>
      </c>
      <c r="G4234" s="15" t="str">
        <f>INDEX(Table12[[#This Row],[State]],MATCH(Orders!F4234,Table12[[#This Row],[Customer ID]],0))</f>
        <v>New York</v>
      </c>
      <c r="H4234" s="13" t="s">
        <v>2405</v>
      </c>
      <c r="I4234" s="15">
        <v>3</v>
      </c>
      <c r="J4234" s="13" t="s">
        <v>70</v>
      </c>
      <c r="K4234" s="16">
        <v>177.97</v>
      </c>
      <c r="L4234" s="24" t="str">
        <f>IF(Orders!$K4234&lt;=50,"Low",IF(Orders!$K4234&gt;=200000,"High","Medium"))</f>
        <v>Medium</v>
      </c>
    </row>
    <row r="4235" spans="1:12" x14ac:dyDescent="0.35">
      <c r="A4235" s="12">
        <v>9262</v>
      </c>
      <c r="B4235" s="17" t="s">
        <v>7361</v>
      </c>
      <c r="C4235" s="18">
        <v>44076</v>
      </c>
      <c r="D4235" s="18">
        <v>44076</v>
      </c>
      <c r="E4235" s="17" t="s">
        <v>208</v>
      </c>
      <c r="F4235" s="17" t="s">
        <v>2915</v>
      </c>
      <c r="G4235" s="19" t="str">
        <f>INDEX(Table12[[#This Row],[State]],MATCH(Orders!F4235,Table12[[#This Row],[Customer ID]],0))</f>
        <v>Washington</v>
      </c>
      <c r="H4235" s="17" t="s">
        <v>2981</v>
      </c>
      <c r="I4235" s="19">
        <v>3</v>
      </c>
      <c r="J4235" s="17" t="s">
        <v>70</v>
      </c>
      <c r="K4235" s="10">
        <v>236976</v>
      </c>
      <c r="L4235" s="25" t="str">
        <f>IF(Orders!$K4235&lt;=50,"Low",IF(Orders!$K4235&gt;=200000,"High","Medium"))</f>
        <v>High</v>
      </c>
    </row>
    <row r="4236" spans="1:12" x14ac:dyDescent="0.35">
      <c r="A4236" s="11">
        <v>1952</v>
      </c>
      <c r="B4236" s="13" t="s">
        <v>7360</v>
      </c>
      <c r="C4236" s="14">
        <v>44076</v>
      </c>
      <c r="D4236" s="14">
        <v>44080</v>
      </c>
      <c r="E4236" s="13" t="s">
        <v>19</v>
      </c>
      <c r="F4236" s="13" t="s">
        <v>5995</v>
      </c>
      <c r="G4236" s="15" t="str">
        <f>INDEX(Table12[[#This Row],[State]],MATCH(Orders!F4236,Table12[[#This Row],[Customer ID]],0))</f>
        <v>New York</v>
      </c>
      <c r="H4236" s="13" t="s">
        <v>2289</v>
      </c>
      <c r="I4236" s="15">
        <v>3</v>
      </c>
      <c r="J4236" s="13" t="s">
        <v>70</v>
      </c>
      <c r="K4236" s="16">
        <v>244.97</v>
      </c>
      <c r="L4236" s="24" t="str">
        <f>IF(Orders!$K4236&lt;=50,"Low",IF(Orders!$K4236&gt;=200000,"High","Medium"))</f>
        <v>Medium</v>
      </c>
    </row>
    <row r="4237" spans="1:12" x14ac:dyDescent="0.35">
      <c r="A4237" s="12">
        <v>3936</v>
      </c>
      <c r="B4237" s="17" t="s">
        <v>7354</v>
      </c>
      <c r="C4237" s="18">
        <v>44076</v>
      </c>
      <c r="D4237" s="18">
        <v>44082</v>
      </c>
      <c r="E4237" s="17" t="s">
        <v>19</v>
      </c>
      <c r="F4237" s="17" t="s">
        <v>7355</v>
      </c>
      <c r="G4237" s="19" t="str">
        <f>INDEX(Table12[[#This Row],[State]],MATCH(Orders!F4237,Table12[[#This Row],[Customer ID]],0))</f>
        <v>California</v>
      </c>
      <c r="H4237" s="17" t="s">
        <v>2625</v>
      </c>
      <c r="I4237" s="19">
        <v>2</v>
      </c>
      <c r="J4237" s="17" t="s">
        <v>70</v>
      </c>
      <c r="K4237" s="10">
        <v>247584</v>
      </c>
      <c r="L4237" s="25" t="str">
        <f>IF(Orders!$K4237&lt;=50,"Low",IF(Orders!$K4237&gt;=200000,"High","Medium"))</f>
        <v>High</v>
      </c>
    </row>
    <row r="4238" spans="1:12" x14ac:dyDescent="0.35">
      <c r="A4238" s="11">
        <v>6905</v>
      </c>
      <c r="B4238" s="13" t="s">
        <v>7362</v>
      </c>
      <c r="C4238" s="14">
        <v>44076</v>
      </c>
      <c r="D4238" s="14">
        <v>44082</v>
      </c>
      <c r="E4238" s="13" t="s">
        <v>19</v>
      </c>
      <c r="F4238" s="13" t="s">
        <v>4658</v>
      </c>
      <c r="G4238" s="15" t="str">
        <f>INDEX(Table12[[#This Row],[State]],MATCH(Orders!F4238,Table12[[#This Row],[Customer ID]],0))</f>
        <v>Illinois</v>
      </c>
      <c r="H4238" s="13" t="s">
        <v>436</v>
      </c>
      <c r="I4238" s="15">
        <v>5</v>
      </c>
      <c r="J4238" s="13" t="s">
        <v>70</v>
      </c>
      <c r="K4238" s="16">
        <v>260.92</v>
      </c>
      <c r="L4238" s="24" t="str">
        <f>IF(Orders!$K4238&lt;=50,"Low",IF(Orders!$K4238&gt;=200000,"High","Medium"))</f>
        <v>Medium</v>
      </c>
    </row>
    <row r="4239" spans="1:12" x14ac:dyDescent="0.35">
      <c r="A4239" s="12">
        <v>7441</v>
      </c>
      <c r="B4239" s="17" t="s">
        <v>7363</v>
      </c>
      <c r="C4239" s="18">
        <v>44076</v>
      </c>
      <c r="D4239" s="18">
        <v>44080</v>
      </c>
      <c r="E4239" s="17" t="s">
        <v>19</v>
      </c>
      <c r="F4239" s="17" t="s">
        <v>2467</v>
      </c>
      <c r="G4239" s="19" t="str">
        <f>INDEX(Table12[[#This Row],[State]],MATCH(Orders!F4239,Table12[[#This Row],[Customer ID]],0))</f>
        <v>California</v>
      </c>
      <c r="H4239" s="17" t="s">
        <v>7080</v>
      </c>
      <c r="I4239" s="19">
        <v>2</v>
      </c>
      <c r="J4239" s="17" t="s">
        <v>36</v>
      </c>
      <c r="K4239" s="10">
        <v>265528</v>
      </c>
      <c r="L4239" s="25" t="str">
        <f>IF(Orders!$K4239&lt;=50,"Low",IF(Orders!$K4239&gt;=200000,"High","Medium"))</f>
        <v>High</v>
      </c>
    </row>
    <row r="4240" spans="1:12" x14ac:dyDescent="0.35">
      <c r="A4240" s="11">
        <v>1956</v>
      </c>
      <c r="B4240" s="13" t="s">
        <v>7360</v>
      </c>
      <c r="C4240" s="14">
        <v>44076</v>
      </c>
      <c r="D4240" s="14">
        <v>44080</v>
      </c>
      <c r="E4240" s="13" t="s">
        <v>19</v>
      </c>
      <c r="F4240" s="13" t="s">
        <v>5995</v>
      </c>
      <c r="G4240" s="15" t="str">
        <f>INDEX(Table12[[#This Row],[State]],MATCH(Orders!F4240,Table12[[#This Row],[Customer ID]],0))</f>
        <v>New York</v>
      </c>
      <c r="H4240" s="13" t="s">
        <v>3603</v>
      </c>
      <c r="I4240" s="15">
        <v>2</v>
      </c>
      <c r="J4240" s="13" t="s">
        <v>31</v>
      </c>
      <c r="K4240" s="16">
        <v>284</v>
      </c>
      <c r="L4240" s="24" t="str">
        <f>IF(Orders!$K4240&lt;=50,"Low",IF(Orders!$K4240&gt;=200000,"High","Medium"))</f>
        <v>Medium</v>
      </c>
    </row>
    <row r="4241" spans="1:12" x14ac:dyDescent="0.35">
      <c r="A4241" s="12">
        <v>1949</v>
      </c>
      <c r="B4241" s="17" t="s">
        <v>7360</v>
      </c>
      <c r="C4241" s="18">
        <v>44076</v>
      </c>
      <c r="D4241" s="18">
        <v>44080</v>
      </c>
      <c r="E4241" s="17" t="s">
        <v>19</v>
      </c>
      <c r="F4241" s="17" t="s">
        <v>5995</v>
      </c>
      <c r="G4241" s="19" t="str">
        <f>INDEX(Table12[[#This Row],[State]],MATCH(Orders!F4241,Table12[[#This Row],[Customer ID]],0))</f>
        <v>New York</v>
      </c>
      <c r="H4241" s="17" t="s">
        <v>1698</v>
      </c>
      <c r="I4241" s="19">
        <v>1</v>
      </c>
      <c r="J4241" s="17" t="s">
        <v>70</v>
      </c>
      <c r="K4241" s="10">
        <v>303526</v>
      </c>
      <c r="L4241" s="25" t="str">
        <f>IF(Orders!$K4241&lt;=50,"Low",IF(Orders!$K4241&gt;=200000,"High","Medium"))</f>
        <v>High</v>
      </c>
    </row>
    <row r="4242" spans="1:12" x14ac:dyDescent="0.35">
      <c r="A4242" s="11">
        <v>912</v>
      </c>
      <c r="B4242" s="13" t="s">
        <v>7364</v>
      </c>
      <c r="C4242" s="14">
        <v>44076</v>
      </c>
      <c r="D4242" s="14">
        <v>44081</v>
      </c>
      <c r="E4242" s="13" t="s">
        <v>19</v>
      </c>
      <c r="F4242" s="13" t="s">
        <v>227</v>
      </c>
      <c r="G4242" s="15" t="str">
        <f>INDEX(Table12[[#This Row],[State]],MATCH(Orders!F4242,Table12[[#This Row],[Customer ID]],0))</f>
        <v>Michigan</v>
      </c>
      <c r="H4242" s="13" t="s">
        <v>3328</v>
      </c>
      <c r="I4242" s="15">
        <v>2</v>
      </c>
      <c r="J4242" s="13" t="s">
        <v>36</v>
      </c>
      <c r="K4242" s="16">
        <v>376.38</v>
      </c>
      <c r="L4242" s="24" t="str">
        <f>IF(Orders!$K4242&lt;=50,"Low",IF(Orders!$K4242&gt;=200000,"High","Medium"))</f>
        <v>Medium</v>
      </c>
    </row>
    <row r="4243" spans="1:12" x14ac:dyDescent="0.35">
      <c r="A4243" s="12">
        <v>9848</v>
      </c>
      <c r="B4243" s="17" t="s">
        <v>7359</v>
      </c>
      <c r="C4243" s="18">
        <v>44076</v>
      </c>
      <c r="D4243" s="18">
        <v>44078</v>
      </c>
      <c r="E4243" s="17" t="s">
        <v>94</v>
      </c>
      <c r="F4243" s="17" t="s">
        <v>2641</v>
      </c>
      <c r="G4243" s="19" t="str">
        <f>INDEX(Table12[[#This Row],[State]],MATCH(Orders!F4243,Table12[[#This Row],[Customer ID]],0))</f>
        <v>California</v>
      </c>
      <c r="H4243" s="17" t="s">
        <v>6321</v>
      </c>
      <c r="I4243" s="19">
        <v>5</v>
      </c>
      <c r="J4243" s="17" t="s">
        <v>70</v>
      </c>
      <c r="K4243" s="10">
        <v>559.5</v>
      </c>
      <c r="L4243" s="25" t="str">
        <f>IF(Orders!$K4243&lt;=50,"Low",IF(Orders!$K4243&gt;=200000,"High","Medium"))</f>
        <v>Medium</v>
      </c>
    </row>
    <row r="4244" spans="1:12" x14ac:dyDescent="0.35">
      <c r="A4244" s="11">
        <v>910</v>
      </c>
      <c r="B4244" s="13" t="s">
        <v>7364</v>
      </c>
      <c r="C4244" s="14">
        <v>44076</v>
      </c>
      <c r="D4244" s="14">
        <v>44081</v>
      </c>
      <c r="E4244" s="13" t="s">
        <v>19</v>
      </c>
      <c r="F4244" s="13" t="s">
        <v>227</v>
      </c>
      <c r="G4244" s="15" t="str">
        <f>INDEX(Table12[[#This Row],[State]],MATCH(Orders!F4244,Table12[[#This Row],[Customer ID]],0))</f>
        <v>Michigan</v>
      </c>
      <c r="H4244" s="13" t="s">
        <v>1012</v>
      </c>
      <c r="I4244" s="15">
        <v>4</v>
      </c>
      <c r="J4244" s="13" t="s">
        <v>31</v>
      </c>
      <c r="K4244" s="16">
        <v>1240.8</v>
      </c>
      <c r="L4244" s="24" t="str">
        <f>IF(Orders!$K4244&lt;=50,"Low",IF(Orders!$K4244&gt;=200000,"High","Medium"))</f>
        <v>Medium</v>
      </c>
    </row>
    <row r="4245" spans="1:12" x14ac:dyDescent="0.35">
      <c r="A4245" s="12">
        <v>1954</v>
      </c>
      <c r="B4245" s="17" t="s">
        <v>7360</v>
      </c>
      <c r="C4245" s="18">
        <v>44076</v>
      </c>
      <c r="D4245" s="18">
        <v>44080</v>
      </c>
      <c r="E4245" s="17" t="s">
        <v>19</v>
      </c>
      <c r="F4245" s="17" t="s">
        <v>5995</v>
      </c>
      <c r="G4245" s="19" t="str">
        <f>INDEX(Table12[[#This Row],[State]],MATCH(Orders!F4245,Table12[[#This Row],[Customer ID]],0))</f>
        <v>New York</v>
      </c>
      <c r="H4245" s="17" t="s">
        <v>5452</v>
      </c>
      <c r="I4245" s="19">
        <v>5</v>
      </c>
      <c r="J4245" s="17" t="s">
        <v>31</v>
      </c>
      <c r="K4245" s="10">
        <v>1311.41</v>
      </c>
      <c r="L4245" s="25" t="str">
        <f>IF(Orders!$K4245&lt;=50,"Low",IF(Orders!$K4245&gt;=200000,"High","Medium"))</f>
        <v>Medium</v>
      </c>
    </row>
    <row r="4246" spans="1:12" x14ac:dyDescent="0.35">
      <c r="A4246" s="11">
        <v>9274</v>
      </c>
      <c r="B4246" s="13" t="s">
        <v>7365</v>
      </c>
      <c r="C4246" s="14">
        <v>44076</v>
      </c>
      <c r="D4246" s="14">
        <v>44080</v>
      </c>
      <c r="E4246" s="13" t="s">
        <v>19</v>
      </c>
      <c r="F4246" s="13" t="s">
        <v>637</v>
      </c>
      <c r="G4246" s="15" t="str">
        <f>INDEX(Table12[[#This Row],[State]],MATCH(Orders!F4246,Table12[[#This Row],[Customer ID]],0))</f>
        <v>Kentucky</v>
      </c>
      <c r="H4246" s="13" t="s">
        <v>4074</v>
      </c>
      <c r="I4246" s="15">
        <v>3</v>
      </c>
      <c r="J4246" s="13" t="s">
        <v>31</v>
      </c>
      <c r="K4246" s="16">
        <v>1593.94</v>
      </c>
      <c r="L4246" s="24" t="str">
        <f>IF(Orders!$K4246&lt;=50,"Low",IF(Orders!$K4246&gt;=200000,"High","Medium"))</f>
        <v>Medium</v>
      </c>
    </row>
    <row r="4247" spans="1:12" x14ac:dyDescent="0.35">
      <c r="A4247" s="12">
        <v>911</v>
      </c>
      <c r="B4247" s="17" t="s">
        <v>7364</v>
      </c>
      <c r="C4247" s="18">
        <v>44076</v>
      </c>
      <c r="D4247" s="18">
        <v>44081</v>
      </c>
      <c r="E4247" s="17" t="s">
        <v>19</v>
      </c>
      <c r="F4247" s="17" t="s">
        <v>227</v>
      </c>
      <c r="G4247" s="19" t="str">
        <f>INDEX(Table12[[#This Row],[State]],MATCH(Orders!F4247,Table12[[#This Row],[Customer ID]],0))</f>
        <v>Michigan</v>
      </c>
      <c r="H4247" s="17" t="s">
        <v>7366</v>
      </c>
      <c r="I4247" s="19">
        <v>7</v>
      </c>
      <c r="J4247" s="17" t="s">
        <v>31</v>
      </c>
      <c r="K4247" s="10">
        <v>1976.78</v>
      </c>
      <c r="L4247" s="25" t="str">
        <f>IF(Orders!$K4247&lt;=50,"Low",IF(Orders!$K4247&gt;=200000,"High","Medium"))</f>
        <v>Medium</v>
      </c>
    </row>
    <row r="4248" spans="1:12" x14ac:dyDescent="0.35">
      <c r="A4248" s="11">
        <v>933</v>
      </c>
      <c r="B4248" s="13" t="s">
        <v>7368</v>
      </c>
      <c r="C4248" s="14">
        <v>44076</v>
      </c>
      <c r="D4248" s="14">
        <v>44080</v>
      </c>
      <c r="E4248" s="13" t="s">
        <v>19</v>
      </c>
      <c r="F4248" s="13" t="s">
        <v>7369</v>
      </c>
      <c r="G4248" s="15" t="str">
        <f>INDEX(Table12[[#This Row],[State]],MATCH(Orders!F4248,Table12[[#This Row],[Customer ID]],0))</f>
        <v>Pennsylvania</v>
      </c>
      <c r="H4248" s="13" t="s">
        <v>3835</v>
      </c>
      <c r="I4248" s="15">
        <v>3</v>
      </c>
      <c r="J4248" s="13" t="s">
        <v>36</v>
      </c>
      <c r="K4248" s="16">
        <v>112192</v>
      </c>
      <c r="L4248" s="24" t="str">
        <f>IF(Orders!$K4248&lt;=50,"Low",IF(Orders!$K4248&gt;=200000,"High","Medium"))</f>
        <v>Medium</v>
      </c>
    </row>
    <row r="4249" spans="1:12" x14ac:dyDescent="0.35">
      <c r="A4249" s="12">
        <v>1955</v>
      </c>
      <c r="B4249" s="17" t="s">
        <v>7360</v>
      </c>
      <c r="C4249" s="18">
        <v>44076</v>
      </c>
      <c r="D4249" s="18">
        <v>44080</v>
      </c>
      <c r="E4249" s="17" t="s">
        <v>19</v>
      </c>
      <c r="F4249" s="17" t="s">
        <v>5995</v>
      </c>
      <c r="G4249" s="19" t="str">
        <f>INDEX(Table12[[#This Row],[State]],MATCH(Orders!F4249,Table12[[#This Row],[Customer ID]],0))</f>
        <v>New York</v>
      </c>
      <c r="H4249" s="17" t="s">
        <v>1665</v>
      </c>
      <c r="I4249" s="19">
        <v>3</v>
      </c>
      <c r="J4249" s="17" t="s">
        <v>36</v>
      </c>
      <c r="K4249" s="10">
        <v>95.92</v>
      </c>
      <c r="L4249" s="25" t="str">
        <f>IF(Orders!$K4249&lt;=50,"Low",IF(Orders!$K4249&gt;=200000,"High","Medium"))</f>
        <v>Medium</v>
      </c>
    </row>
    <row r="4250" spans="1:12" x14ac:dyDescent="0.35">
      <c r="A4250" s="11">
        <v>6904</v>
      </c>
      <c r="B4250" s="13" t="s">
        <v>7362</v>
      </c>
      <c r="C4250" s="14">
        <v>44076</v>
      </c>
      <c r="D4250" s="14">
        <v>44082</v>
      </c>
      <c r="E4250" s="13" t="s">
        <v>19</v>
      </c>
      <c r="F4250" s="13" t="s">
        <v>4658</v>
      </c>
      <c r="G4250" s="15" t="str">
        <f>INDEX(Table12[[#This Row],[State]],MATCH(Orders!F4250,Table12[[#This Row],[Customer ID]],0))</f>
        <v>Illinois</v>
      </c>
      <c r="H4250" s="13" t="s">
        <v>1393</v>
      </c>
      <c r="I4250" s="15">
        <v>2</v>
      </c>
      <c r="J4250" s="13" t="s">
        <v>36</v>
      </c>
      <c r="K4250" s="16">
        <v>82588</v>
      </c>
      <c r="L4250" s="24" t="str">
        <f>IF(Orders!$K4250&lt;=50,"Low",IF(Orders!$K4250&gt;=200000,"High","Medium"))</f>
        <v>Medium</v>
      </c>
    </row>
    <row r="4251" spans="1:12" x14ac:dyDescent="0.35">
      <c r="A4251" s="12">
        <v>1958</v>
      </c>
      <c r="B4251" s="17" t="s">
        <v>7360</v>
      </c>
      <c r="C4251" s="18">
        <v>44076</v>
      </c>
      <c r="D4251" s="18">
        <v>44080</v>
      </c>
      <c r="E4251" s="17" t="s">
        <v>19</v>
      </c>
      <c r="F4251" s="17" t="s">
        <v>5995</v>
      </c>
      <c r="G4251" s="19" t="str">
        <f>INDEX(Table12[[#This Row],[State]],MATCH(Orders!F4251,Table12[[#This Row],[Customer ID]],0))</f>
        <v>New York</v>
      </c>
      <c r="H4251" s="17" t="s">
        <v>1338</v>
      </c>
      <c r="I4251" s="19">
        <v>4</v>
      </c>
      <c r="J4251" s="17" t="s">
        <v>70</v>
      </c>
      <c r="K4251" s="10">
        <v>90.12</v>
      </c>
      <c r="L4251" s="25" t="str">
        <f>IF(Orders!$K4251&lt;=50,"Low",IF(Orders!$K4251&gt;=200000,"High","Medium"))</f>
        <v>Medium</v>
      </c>
    </row>
    <row r="4252" spans="1:12" x14ac:dyDescent="0.35">
      <c r="A4252" s="11">
        <v>1950</v>
      </c>
      <c r="B4252" s="13" t="s">
        <v>7360</v>
      </c>
      <c r="C4252" s="14">
        <v>44076</v>
      </c>
      <c r="D4252" s="14">
        <v>44080</v>
      </c>
      <c r="E4252" s="13" t="s">
        <v>19</v>
      </c>
      <c r="F4252" s="13" t="s">
        <v>5995</v>
      </c>
      <c r="G4252" s="15" t="str">
        <f>INDEX(Table12[[#This Row],[State]],MATCH(Orders!F4252,Table12[[#This Row],[Customer ID]],0))</f>
        <v>New York</v>
      </c>
      <c r="H4252" s="13" t="s">
        <v>3935</v>
      </c>
      <c r="I4252" s="15">
        <v>1</v>
      </c>
      <c r="J4252" s="13" t="s">
        <v>70</v>
      </c>
      <c r="K4252" s="16">
        <v>110.98</v>
      </c>
      <c r="L4252" s="24" t="str">
        <f>IF(Orders!$K4252&lt;=50,"Low",IF(Orders!$K4252&gt;=200000,"High","Medium"))</f>
        <v>Medium</v>
      </c>
    </row>
    <row r="4253" spans="1:12" x14ac:dyDescent="0.35">
      <c r="A4253" s="12">
        <v>7440</v>
      </c>
      <c r="B4253" s="17" t="s">
        <v>7363</v>
      </c>
      <c r="C4253" s="18">
        <v>44076</v>
      </c>
      <c r="D4253" s="18">
        <v>44080</v>
      </c>
      <c r="E4253" s="17" t="s">
        <v>19</v>
      </c>
      <c r="F4253" s="17" t="s">
        <v>2467</v>
      </c>
      <c r="G4253" s="19" t="str">
        <f>INDEX(Table12[[#This Row],[State]],MATCH(Orders!F4253,Table12[[#This Row],[Customer ID]],0))</f>
        <v>California</v>
      </c>
      <c r="H4253" s="17" t="s">
        <v>2433</v>
      </c>
      <c r="I4253" s="19">
        <v>5</v>
      </c>
      <c r="J4253" s="17" t="s">
        <v>36</v>
      </c>
      <c r="K4253" s="10">
        <v>111.72</v>
      </c>
      <c r="L4253" s="25" t="str">
        <f>IF(Orders!$K4253&lt;=50,"Low",IF(Orders!$K4253&gt;=200000,"High","Medium"))</f>
        <v>Medium</v>
      </c>
    </row>
    <row r="4254" spans="1:12" x14ac:dyDescent="0.35">
      <c r="A4254" s="11">
        <v>1951</v>
      </c>
      <c r="B4254" s="13" t="s">
        <v>7360</v>
      </c>
      <c r="C4254" s="14">
        <v>44076</v>
      </c>
      <c r="D4254" s="14">
        <v>44080</v>
      </c>
      <c r="E4254" s="13" t="s">
        <v>19</v>
      </c>
      <c r="F4254" s="13" t="s">
        <v>5995</v>
      </c>
      <c r="G4254" s="15" t="str">
        <f>INDEX(Table12[[#This Row],[State]],MATCH(Orders!F4254,Table12[[#This Row],[Customer ID]],0))</f>
        <v>New York</v>
      </c>
      <c r="H4254" s="13" t="s">
        <v>3762</v>
      </c>
      <c r="I4254" s="15">
        <v>8</v>
      </c>
      <c r="J4254" s="13" t="s">
        <v>70</v>
      </c>
      <c r="K4254" s="16">
        <v>104432</v>
      </c>
      <c r="L4254" s="24" t="str">
        <f>IF(Orders!$K4254&lt;=50,"Low",IF(Orders!$K4254&gt;=200000,"High","Medium"))</f>
        <v>Medium</v>
      </c>
    </row>
    <row r="4255" spans="1:12" x14ac:dyDescent="0.35">
      <c r="A4255" s="12">
        <v>6680</v>
      </c>
      <c r="B4255" s="17" t="s">
        <v>7353</v>
      </c>
      <c r="C4255" s="18">
        <v>44076</v>
      </c>
      <c r="D4255" s="18">
        <v>44081</v>
      </c>
      <c r="E4255" s="17" t="s">
        <v>94</v>
      </c>
      <c r="F4255" s="17" t="s">
        <v>2672</v>
      </c>
      <c r="G4255" s="19" t="str">
        <f>INDEX(Table12[[#This Row],[State]],MATCH(Orders!F4255,Table12[[#This Row],[Customer ID]],0))</f>
        <v>Connecticut</v>
      </c>
      <c r="H4255" s="17" t="s">
        <v>3811</v>
      </c>
      <c r="I4255" s="19">
        <v>1</v>
      </c>
      <c r="J4255" s="17" t="s">
        <v>36</v>
      </c>
      <c r="K4255" s="10">
        <v>110.9</v>
      </c>
      <c r="L4255" s="25" t="str">
        <f>IF(Orders!$K4255&lt;=50,"Low",IF(Orders!$K4255&gt;=200000,"High","Medium"))</f>
        <v>Medium</v>
      </c>
    </row>
    <row r="4256" spans="1:12" x14ac:dyDescent="0.35">
      <c r="A4256" s="11">
        <v>1266</v>
      </c>
      <c r="B4256" s="13" t="s">
        <v>7371</v>
      </c>
      <c r="C4256" s="14">
        <v>44076</v>
      </c>
      <c r="D4256" s="14">
        <v>44081</v>
      </c>
      <c r="E4256" s="13" t="s">
        <v>19</v>
      </c>
      <c r="F4256" s="13" t="s">
        <v>2856</v>
      </c>
      <c r="G4256" s="15" t="str">
        <f>INDEX(Table12[[#This Row],[State]],MATCH(Orders!F4256,Table12[[#This Row],[Customer ID]],0))</f>
        <v>California</v>
      </c>
      <c r="H4256" s="13" t="s">
        <v>6359</v>
      </c>
      <c r="I4256" s="15">
        <v>3</v>
      </c>
      <c r="J4256" s="13" t="s">
        <v>70</v>
      </c>
      <c r="K4256" s="16">
        <v>115.57</v>
      </c>
      <c r="L4256" s="24" t="str">
        <f>IF(Orders!$K4256&lt;=50,"Low",IF(Orders!$K4256&gt;=200000,"High","Medium"))</f>
        <v>Medium</v>
      </c>
    </row>
    <row r="4257" spans="1:12" x14ac:dyDescent="0.35">
      <c r="A4257" s="12">
        <v>702</v>
      </c>
      <c r="B4257" s="17" t="s">
        <v>7372</v>
      </c>
      <c r="C4257" s="18">
        <v>44076</v>
      </c>
      <c r="D4257" s="18">
        <v>44082</v>
      </c>
      <c r="E4257" s="17" t="s">
        <v>19</v>
      </c>
      <c r="F4257" s="17" t="s">
        <v>1377</v>
      </c>
      <c r="G4257" s="19" t="str">
        <f>INDEX(Table12[[#This Row],[State]],MATCH(Orders!F4257,Table12[[#This Row],[Customer ID]],0))</f>
        <v>Ohio</v>
      </c>
      <c r="H4257" s="17" t="s">
        <v>6768</v>
      </c>
      <c r="I4257" s="19">
        <v>3</v>
      </c>
      <c r="J4257" s="17" t="s">
        <v>36</v>
      </c>
      <c r="K4257" s="10">
        <v>131072</v>
      </c>
      <c r="L4257" s="25" t="str">
        <f>IF(Orders!$K4257&lt;=50,"Low",IF(Orders!$K4257&gt;=200000,"High","Medium"))</f>
        <v>Medium</v>
      </c>
    </row>
    <row r="4258" spans="1:12" x14ac:dyDescent="0.35">
      <c r="A4258" s="11">
        <v>9284</v>
      </c>
      <c r="B4258" s="13" t="s">
        <v>7373</v>
      </c>
      <c r="C4258" s="14">
        <v>44076</v>
      </c>
      <c r="D4258" s="14">
        <v>44078</v>
      </c>
      <c r="E4258" s="13" t="s">
        <v>94</v>
      </c>
      <c r="F4258" s="13" t="s">
        <v>2132</v>
      </c>
      <c r="G4258" s="15" t="str">
        <f>INDEX(Table12[[#This Row],[State]],MATCH(Orders!F4258,Table12[[#This Row],[Customer ID]],0))</f>
        <v>Colorado</v>
      </c>
      <c r="H4258" s="13" t="s">
        <v>2129</v>
      </c>
      <c r="I4258" s="15">
        <v>2</v>
      </c>
      <c r="J4258" s="13" t="s">
        <v>70</v>
      </c>
      <c r="K4258" s="16">
        <v>126696</v>
      </c>
      <c r="L4258" s="24" t="str">
        <f>IF(Orders!$K4258&lt;=50,"Low",IF(Orders!$K4258&gt;=200000,"High","Medium"))</f>
        <v>Medium</v>
      </c>
    </row>
    <row r="4259" spans="1:12" x14ac:dyDescent="0.35">
      <c r="A4259" s="12">
        <v>3934</v>
      </c>
      <c r="B4259" s="17" t="s">
        <v>7354</v>
      </c>
      <c r="C4259" s="18">
        <v>44076</v>
      </c>
      <c r="D4259" s="18">
        <v>44082</v>
      </c>
      <c r="E4259" s="17" t="s">
        <v>19</v>
      </c>
      <c r="F4259" s="17" t="s">
        <v>7355</v>
      </c>
      <c r="G4259" s="19" t="str">
        <f>INDEX(Table12[[#This Row],[State]],MATCH(Orders!F4259,Table12[[#This Row],[Customer ID]],0))</f>
        <v>California</v>
      </c>
      <c r="H4259" s="17" t="s">
        <v>2277</v>
      </c>
      <c r="I4259" s="19">
        <v>5</v>
      </c>
      <c r="J4259" s="17" t="s">
        <v>31</v>
      </c>
      <c r="K4259" s="10">
        <v>101.4</v>
      </c>
      <c r="L4259" s="25" t="str">
        <f>IF(Orders!$K4259&lt;=50,"Low",IF(Orders!$K4259&gt;=200000,"High","Medium"))</f>
        <v>Medium</v>
      </c>
    </row>
    <row r="4260" spans="1:12" x14ac:dyDescent="0.35">
      <c r="A4260" s="11">
        <v>1948</v>
      </c>
      <c r="B4260" s="13" t="s">
        <v>7360</v>
      </c>
      <c r="C4260" s="14">
        <v>44076</v>
      </c>
      <c r="D4260" s="14">
        <v>44080</v>
      </c>
      <c r="E4260" s="13" t="s">
        <v>19</v>
      </c>
      <c r="F4260" s="13" t="s">
        <v>5995</v>
      </c>
      <c r="G4260" s="15" t="str">
        <f>INDEX(Table12[[#This Row],[State]],MATCH(Orders!F4260,Table12[[#This Row],[Customer ID]],0))</f>
        <v>New York</v>
      </c>
      <c r="H4260" s="13" t="s">
        <v>4636</v>
      </c>
      <c r="I4260" s="15">
        <v>2</v>
      </c>
      <c r="J4260" s="13" t="s">
        <v>31</v>
      </c>
      <c r="K4260" s="16">
        <v>125.54</v>
      </c>
      <c r="L4260" s="24" t="str">
        <f>IF(Orders!$K4260&lt;=50,"Low",IF(Orders!$K4260&gt;=200000,"High","Medium"))</f>
        <v>Medium</v>
      </c>
    </row>
    <row r="4261" spans="1:12" x14ac:dyDescent="0.35">
      <c r="A4261" s="12">
        <v>6903</v>
      </c>
      <c r="B4261" s="17" t="s">
        <v>7362</v>
      </c>
      <c r="C4261" s="18">
        <v>44076</v>
      </c>
      <c r="D4261" s="18">
        <v>44082</v>
      </c>
      <c r="E4261" s="17" t="s">
        <v>19</v>
      </c>
      <c r="F4261" s="17" t="s">
        <v>4658</v>
      </c>
      <c r="G4261" s="19" t="str">
        <f>INDEX(Table12[[#This Row],[State]],MATCH(Orders!F4261,Table12[[#This Row],[Customer ID]],0))</f>
        <v>Illinois</v>
      </c>
      <c r="H4261" s="17" t="s">
        <v>1445</v>
      </c>
      <c r="I4261" s="19">
        <v>4</v>
      </c>
      <c r="J4261" s="17" t="s">
        <v>36</v>
      </c>
      <c r="K4261" s="10">
        <v>112</v>
      </c>
      <c r="L4261" s="25" t="str">
        <f>IF(Orders!$K4261&lt;=50,"Low",IF(Orders!$K4261&gt;=200000,"High","Medium"))</f>
        <v>Medium</v>
      </c>
    </row>
    <row r="4262" spans="1:12" x14ac:dyDescent="0.35">
      <c r="A4262" s="11">
        <v>1947</v>
      </c>
      <c r="B4262" s="13" t="s">
        <v>7360</v>
      </c>
      <c r="C4262" s="14">
        <v>44076</v>
      </c>
      <c r="D4262" s="14">
        <v>44080</v>
      </c>
      <c r="E4262" s="13" t="s">
        <v>19</v>
      </c>
      <c r="F4262" s="13" t="s">
        <v>5995</v>
      </c>
      <c r="G4262" s="15" t="str">
        <f>INDEX(Table12[[#This Row],[State]],MATCH(Orders!F4262,Table12[[#This Row],[Customer ID]],0))</f>
        <v>New York</v>
      </c>
      <c r="H4262" s="13" t="s">
        <v>5252</v>
      </c>
      <c r="I4262" s="15">
        <v>2</v>
      </c>
      <c r="J4262" s="13" t="s">
        <v>70</v>
      </c>
      <c r="K4262" s="16">
        <v>144.1</v>
      </c>
      <c r="L4262" s="24" t="str">
        <f>IF(Orders!$K4262&lt;=50,"Low",IF(Orders!$K4262&gt;=200000,"High","Medium"))</f>
        <v>Medium</v>
      </c>
    </row>
    <row r="4263" spans="1:12" x14ac:dyDescent="0.35">
      <c r="A4263" s="12">
        <v>1953</v>
      </c>
      <c r="B4263" s="17" t="s">
        <v>7360</v>
      </c>
      <c r="C4263" s="18">
        <v>44076</v>
      </c>
      <c r="D4263" s="18">
        <v>44080</v>
      </c>
      <c r="E4263" s="17" t="s">
        <v>19</v>
      </c>
      <c r="F4263" s="17" t="s">
        <v>5995</v>
      </c>
      <c r="G4263" s="19" t="str">
        <f>INDEX(Table12[[#This Row],[State]],MATCH(Orders!F4263,Table12[[#This Row],[Customer ID]],0))</f>
        <v>New York</v>
      </c>
      <c r="H4263" s="17" t="s">
        <v>802</v>
      </c>
      <c r="I4263" s="19">
        <v>6</v>
      </c>
      <c r="J4263" s="17" t="s">
        <v>70</v>
      </c>
      <c r="K4263" s="10">
        <v>145.9</v>
      </c>
      <c r="L4263" s="25" t="str">
        <f>IF(Orders!$K4263&lt;=50,"Low",IF(Orders!$K4263&gt;=200000,"High","Medium"))</f>
        <v>Medium</v>
      </c>
    </row>
    <row r="4264" spans="1:12" x14ac:dyDescent="0.35">
      <c r="A4264" s="11">
        <v>7223</v>
      </c>
      <c r="B4264" s="13" t="s">
        <v>7374</v>
      </c>
      <c r="C4264" s="14">
        <v>44076</v>
      </c>
      <c r="D4264" s="14">
        <v>44080</v>
      </c>
      <c r="E4264" s="13" t="s">
        <v>19</v>
      </c>
      <c r="F4264" s="13" t="s">
        <v>4469</v>
      </c>
      <c r="G4264" s="15" t="str">
        <f>INDEX(Table12[[#This Row],[State]],MATCH(Orders!F4264,Table12[[#This Row],[Customer ID]],0))</f>
        <v>Illinois</v>
      </c>
      <c r="H4264" s="13" t="s">
        <v>5265</v>
      </c>
      <c r="I4264" s="15">
        <v>3</v>
      </c>
      <c r="J4264" s="13" t="s">
        <v>70</v>
      </c>
      <c r="K4264" s="16">
        <v>142.68</v>
      </c>
      <c r="L4264" s="24" t="str">
        <f>IF(Orders!$K4264&lt;=50,"Low",IF(Orders!$K4264&gt;=200000,"High","Medium"))</f>
        <v>Medium</v>
      </c>
    </row>
    <row r="4265" spans="1:12" x14ac:dyDescent="0.35">
      <c r="A4265" s="12">
        <v>9847</v>
      </c>
      <c r="B4265" s="17" t="s">
        <v>7359</v>
      </c>
      <c r="C4265" s="18">
        <v>44076</v>
      </c>
      <c r="D4265" s="18">
        <v>44078</v>
      </c>
      <c r="E4265" s="17" t="s">
        <v>94</v>
      </c>
      <c r="F4265" s="17" t="s">
        <v>2641</v>
      </c>
      <c r="G4265" s="19" t="str">
        <f>INDEX(Table12[[#This Row],[State]],MATCH(Orders!F4265,Table12[[#This Row],[Customer ID]],0))</f>
        <v>California</v>
      </c>
      <c r="H4265" s="17" t="s">
        <v>3608</v>
      </c>
      <c r="I4265" s="19">
        <v>5</v>
      </c>
      <c r="J4265" s="17" t="s">
        <v>36</v>
      </c>
      <c r="K4265" s="10">
        <v>179.1</v>
      </c>
      <c r="L4265" s="25" t="str">
        <f>IF(Orders!$K4265&lt;=50,"Low",IF(Orders!$K4265&gt;=200000,"High","Medium"))</f>
        <v>Medium</v>
      </c>
    </row>
    <row r="4266" spans="1:12" x14ac:dyDescent="0.35">
      <c r="A4266" s="11">
        <v>5827</v>
      </c>
      <c r="B4266" s="13" t="s">
        <v>7375</v>
      </c>
      <c r="C4266" s="14">
        <v>44077</v>
      </c>
      <c r="D4266" s="14">
        <v>44080</v>
      </c>
      <c r="E4266" s="13" t="s">
        <v>94</v>
      </c>
      <c r="F4266" s="13" t="s">
        <v>7376</v>
      </c>
      <c r="G4266" s="15" t="str">
        <f>INDEX(Table12[[#This Row],[State]],MATCH(Orders!F4266,Table12[[#This Row],[Customer ID]],0))</f>
        <v>New York</v>
      </c>
      <c r="H4266" s="13" t="s">
        <v>3293</v>
      </c>
      <c r="I4266" s="15">
        <v>1</v>
      </c>
      <c r="J4266" s="13" t="s">
        <v>31</v>
      </c>
      <c r="K4266" s="16">
        <v>105801</v>
      </c>
      <c r="L4266" s="24" t="str">
        <f>IF(Orders!$K4266&lt;=50,"Low",IF(Orders!$K4266&gt;=200000,"High","Medium"))</f>
        <v>Medium</v>
      </c>
    </row>
    <row r="4267" spans="1:12" x14ac:dyDescent="0.35">
      <c r="A4267" s="12">
        <v>5636</v>
      </c>
      <c r="B4267" s="17" t="s">
        <v>7378</v>
      </c>
      <c r="C4267" s="18">
        <v>44077</v>
      </c>
      <c r="D4267" s="18">
        <v>44082</v>
      </c>
      <c r="E4267" s="17" t="s">
        <v>19</v>
      </c>
      <c r="F4267" s="17" t="s">
        <v>395</v>
      </c>
      <c r="G4267" s="19" t="str">
        <f>INDEX(Table12[[#This Row],[State]],MATCH(Orders!F4267,Table12[[#This Row],[Customer ID]],0))</f>
        <v>California</v>
      </c>
      <c r="H4267" s="17" t="s">
        <v>224</v>
      </c>
      <c r="I4267" s="19">
        <v>5</v>
      </c>
      <c r="J4267" s="17" t="s">
        <v>36</v>
      </c>
      <c r="K4267" s="10">
        <v>113.56</v>
      </c>
      <c r="L4267" s="25" t="str">
        <f>IF(Orders!$K4267&lt;=50,"Low",IF(Orders!$K4267&gt;=200000,"High","Medium"))</f>
        <v>Medium</v>
      </c>
    </row>
    <row r="4268" spans="1:12" x14ac:dyDescent="0.35">
      <c r="A4268" s="11">
        <v>7323</v>
      </c>
      <c r="B4268" s="13" t="s">
        <v>7380</v>
      </c>
      <c r="C4268" s="14">
        <v>44077</v>
      </c>
      <c r="D4268" s="14">
        <v>44081</v>
      </c>
      <c r="E4268" s="13" t="s">
        <v>19</v>
      </c>
      <c r="F4268" s="13" t="s">
        <v>1070</v>
      </c>
      <c r="G4268" s="15" t="str">
        <f>INDEX(Table12[[#This Row],[State]],MATCH(Orders!F4268,Table12[[#This Row],[Customer ID]],0))</f>
        <v>Illinois</v>
      </c>
      <c r="H4268" s="13" t="s">
        <v>5655</v>
      </c>
      <c r="I4268" s="15">
        <v>2</v>
      </c>
      <c r="J4268" s="13" t="s">
        <v>31</v>
      </c>
      <c r="K4268" s="16">
        <v>135.80000000000001</v>
      </c>
      <c r="L4268" s="24" t="str">
        <f>IF(Orders!$K4268&lt;=50,"Low",IF(Orders!$K4268&gt;=200000,"High","Medium"))</f>
        <v>Medium</v>
      </c>
    </row>
    <row r="4269" spans="1:12" x14ac:dyDescent="0.35">
      <c r="A4269" s="12">
        <v>6351</v>
      </c>
      <c r="B4269" s="17" t="s">
        <v>7381</v>
      </c>
      <c r="C4269" s="18">
        <v>44077</v>
      </c>
      <c r="D4269" s="18">
        <v>44082</v>
      </c>
      <c r="E4269" s="17" t="s">
        <v>19</v>
      </c>
      <c r="F4269" s="17" t="s">
        <v>2124</v>
      </c>
      <c r="G4269" s="19" t="str">
        <f>INDEX(Table12[[#This Row],[State]],MATCH(Orders!F4269,Table12[[#This Row],[Customer ID]],0))</f>
        <v>Texas</v>
      </c>
      <c r="H4269" s="17" t="s">
        <v>6418</v>
      </c>
      <c r="I4269" s="19">
        <v>5</v>
      </c>
      <c r="J4269" s="17" t="s">
        <v>31</v>
      </c>
      <c r="K4269" s="10">
        <v>142.4</v>
      </c>
      <c r="L4269" s="25" t="str">
        <f>IF(Orders!$K4269&lt;=50,"Low",IF(Orders!$K4269&gt;=200000,"High","Medium"))</f>
        <v>Medium</v>
      </c>
    </row>
    <row r="4270" spans="1:12" x14ac:dyDescent="0.35">
      <c r="A4270" s="11">
        <v>5828</v>
      </c>
      <c r="B4270" s="13" t="s">
        <v>7375</v>
      </c>
      <c r="C4270" s="14">
        <v>44077</v>
      </c>
      <c r="D4270" s="14">
        <v>44080</v>
      </c>
      <c r="E4270" s="13" t="s">
        <v>94</v>
      </c>
      <c r="F4270" s="13" t="s">
        <v>7376</v>
      </c>
      <c r="G4270" s="15" t="str">
        <f>INDEX(Table12[[#This Row],[State]],MATCH(Orders!F4270,Table12[[#This Row],[Customer ID]],0))</f>
        <v>New York</v>
      </c>
      <c r="H4270" s="13" t="s">
        <v>2291</v>
      </c>
      <c r="I4270" s="15">
        <v>2</v>
      </c>
      <c r="J4270" s="13" t="s">
        <v>36</v>
      </c>
      <c r="K4270" s="16">
        <v>193764</v>
      </c>
      <c r="L4270" s="24" t="str">
        <f>IF(Orders!$K4270&lt;=50,"Low",IF(Orders!$K4270&gt;=200000,"High","Medium"))</f>
        <v>Medium</v>
      </c>
    </row>
    <row r="4271" spans="1:12" x14ac:dyDescent="0.35">
      <c r="A4271" s="12">
        <v>5859</v>
      </c>
      <c r="B4271" s="17" t="s">
        <v>7382</v>
      </c>
      <c r="C4271" s="18">
        <v>44077</v>
      </c>
      <c r="D4271" s="18">
        <v>44081</v>
      </c>
      <c r="E4271" s="17" t="s">
        <v>94</v>
      </c>
      <c r="F4271" s="17" t="s">
        <v>2173</v>
      </c>
      <c r="G4271" s="19" t="str">
        <f>INDEX(Table12[[#This Row],[State]],MATCH(Orders!F4271,Table12[[#This Row],[Customer ID]],0))</f>
        <v>California</v>
      </c>
      <c r="H4271" s="17" t="s">
        <v>2643</v>
      </c>
      <c r="I4271" s="19">
        <v>2</v>
      </c>
      <c r="J4271" s="17" t="s">
        <v>70</v>
      </c>
      <c r="K4271" s="10">
        <v>274666</v>
      </c>
      <c r="L4271" s="25" t="str">
        <f>IF(Orders!$K4271&lt;=50,"Low",IF(Orders!$K4271&gt;=200000,"High","Medium"))</f>
        <v>High</v>
      </c>
    </row>
    <row r="4272" spans="1:12" x14ac:dyDescent="0.35">
      <c r="A4272" s="11">
        <v>5637</v>
      </c>
      <c r="B4272" s="13" t="s">
        <v>7378</v>
      </c>
      <c r="C4272" s="14">
        <v>44077</v>
      </c>
      <c r="D4272" s="14">
        <v>44082</v>
      </c>
      <c r="E4272" s="13" t="s">
        <v>19</v>
      </c>
      <c r="F4272" s="13" t="s">
        <v>395</v>
      </c>
      <c r="G4272" s="15" t="str">
        <f>INDEX(Table12[[#This Row],[State]],MATCH(Orders!F4272,Table12[[#This Row],[Customer ID]],0))</f>
        <v>California</v>
      </c>
      <c r="H4272" s="13" t="s">
        <v>1010</v>
      </c>
      <c r="I4272" s="15">
        <v>3</v>
      </c>
      <c r="J4272" s="13" t="s">
        <v>70</v>
      </c>
      <c r="K4272" s="16">
        <v>313.97000000000003</v>
      </c>
      <c r="L4272" s="24" t="str">
        <f>IF(Orders!$K4272&lt;=50,"Low",IF(Orders!$K4272&gt;=200000,"High","Medium"))</f>
        <v>Medium</v>
      </c>
    </row>
    <row r="4273" spans="1:12" x14ac:dyDescent="0.35">
      <c r="A4273" s="12">
        <v>5826</v>
      </c>
      <c r="B4273" s="17" t="s">
        <v>7375</v>
      </c>
      <c r="C4273" s="18">
        <v>44077</v>
      </c>
      <c r="D4273" s="18">
        <v>44080</v>
      </c>
      <c r="E4273" s="17" t="s">
        <v>94</v>
      </c>
      <c r="F4273" s="17" t="s">
        <v>7376</v>
      </c>
      <c r="G4273" s="19" t="str">
        <f>INDEX(Table12[[#This Row],[State]],MATCH(Orders!F4273,Table12[[#This Row],[Customer ID]],0))</f>
        <v>New York</v>
      </c>
      <c r="H4273" s="17" t="s">
        <v>1643</v>
      </c>
      <c r="I4273" s="19">
        <v>4</v>
      </c>
      <c r="J4273" s="17" t="s">
        <v>36</v>
      </c>
      <c r="K4273" s="10">
        <v>469.4</v>
      </c>
      <c r="L4273" s="25" t="str">
        <f>IF(Orders!$K4273&lt;=50,"Low",IF(Orders!$K4273&gt;=200000,"High","Medium"))</f>
        <v>Medium</v>
      </c>
    </row>
    <row r="4274" spans="1:12" x14ac:dyDescent="0.35">
      <c r="A4274" s="11">
        <v>5829</v>
      </c>
      <c r="B4274" s="13" t="s">
        <v>7375</v>
      </c>
      <c r="C4274" s="14">
        <v>44077</v>
      </c>
      <c r="D4274" s="14">
        <v>44080</v>
      </c>
      <c r="E4274" s="13" t="s">
        <v>94</v>
      </c>
      <c r="F4274" s="13" t="s">
        <v>7376</v>
      </c>
      <c r="G4274" s="15" t="str">
        <f>INDEX(Table12[[#This Row],[State]],MATCH(Orders!F4274,Table12[[#This Row],[Customer ID]],0))</f>
        <v>New York</v>
      </c>
      <c r="H4274" s="13" t="s">
        <v>5496</v>
      </c>
      <c r="I4274" s="15">
        <v>2</v>
      </c>
      <c r="J4274" s="13" t="s">
        <v>31</v>
      </c>
      <c r="K4274" s="16">
        <v>97.56</v>
      </c>
      <c r="L4274" s="24" t="str">
        <f>IF(Orders!$K4274&lt;=50,"Low",IF(Orders!$K4274&gt;=200000,"High","Medium"))</f>
        <v>Medium</v>
      </c>
    </row>
    <row r="4275" spans="1:12" x14ac:dyDescent="0.35">
      <c r="A4275" s="12">
        <v>7322</v>
      </c>
      <c r="B4275" s="17" t="s">
        <v>7380</v>
      </c>
      <c r="C4275" s="18">
        <v>44077</v>
      </c>
      <c r="D4275" s="18">
        <v>44081</v>
      </c>
      <c r="E4275" s="17" t="s">
        <v>19</v>
      </c>
      <c r="F4275" s="17" t="s">
        <v>1070</v>
      </c>
      <c r="G4275" s="19" t="str">
        <f>INDEX(Table12[[#This Row],[State]],MATCH(Orders!F4275,Table12[[#This Row],[Customer ID]],0))</f>
        <v>Illinois</v>
      </c>
      <c r="H4275" s="17" t="s">
        <v>7383</v>
      </c>
      <c r="I4275" s="19">
        <v>3</v>
      </c>
      <c r="J4275" s="17" t="s">
        <v>70</v>
      </c>
      <c r="K4275" s="10">
        <v>113904</v>
      </c>
      <c r="L4275" s="25" t="str">
        <f>IF(Orders!$K4275&lt;=50,"Low",IF(Orders!$K4275&gt;=200000,"High","Medium"))</f>
        <v>Medium</v>
      </c>
    </row>
    <row r="4276" spans="1:12" x14ac:dyDescent="0.35">
      <c r="A4276" s="11">
        <v>3587</v>
      </c>
      <c r="B4276" s="13" t="s">
        <v>7385</v>
      </c>
      <c r="C4276" s="14">
        <v>44077</v>
      </c>
      <c r="D4276" s="14">
        <v>44082</v>
      </c>
      <c r="E4276" s="13" t="s">
        <v>19</v>
      </c>
      <c r="F4276" s="13" t="s">
        <v>5384</v>
      </c>
      <c r="G4276" s="15" t="str">
        <f>INDEX(Table12[[#This Row],[State]],MATCH(Orders!F4276,Table12[[#This Row],[Customer ID]],0))</f>
        <v>California</v>
      </c>
      <c r="H4276" s="13" t="s">
        <v>4584</v>
      </c>
      <c r="I4276" s="15">
        <v>2</v>
      </c>
      <c r="J4276" s="13" t="s">
        <v>31</v>
      </c>
      <c r="K4276" s="16">
        <v>105.96</v>
      </c>
      <c r="L4276" s="24" t="str">
        <f>IF(Orders!$K4276&lt;=50,"Low",IF(Orders!$K4276&gt;=200000,"High","Medium"))</f>
        <v>Medium</v>
      </c>
    </row>
    <row r="4277" spans="1:12" x14ac:dyDescent="0.35">
      <c r="A4277" s="12">
        <v>712</v>
      </c>
      <c r="B4277" s="17" t="s">
        <v>7386</v>
      </c>
      <c r="C4277" s="18">
        <v>44077</v>
      </c>
      <c r="D4277" s="18">
        <v>44081</v>
      </c>
      <c r="E4277" s="17" t="s">
        <v>19</v>
      </c>
      <c r="F4277" s="17" t="s">
        <v>1567</v>
      </c>
      <c r="G4277" s="19" t="str">
        <f>INDEX(Table12[[#This Row],[State]],MATCH(Orders!F4277,Table12[[#This Row],[Customer ID]],0))</f>
        <v>Florida</v>
      </c>
      <c r="H4277" s="17" t="s">
        <v>5308</v>
      </c>
      <c r="I4277" s="19">
        <v>4</v>
      </c>
      <c r="J4277" s="17" t="s">
        <v>36</v>
      </c>
      <c r="K4277" s="10">
        <v>113448</v>
      </c>
      <c r="L4277" s="25" t="str">
        <f>IF(Orders!$K4277&lt;=50,"Low",IF(Orders!$K4277&gt;=200000,"High","Medium"))</f>
        <v>Medium</v>
      </c>
    </row>
    <row r="4278" spans="1:12" x14ac:dyDescent="0.35">
      <c r="A4278" s="11">
        <v>537</v>
      </c>
      <c r="B4278" s="13" t="s">
        <v>7387</v>
      </c>
      <c r="C4278" s="14">
        <v>44077</v>
      </c>
      <c r="D4278" s="14">
        <v>44082</v>
      </c>
      <c r="E4278" s="13" t="s">
        <v>94</v>
      </c>
      <c r="F4278" s="13" t="s">
        <v>4505</v>
      </c>
      <c r="G4278" s="15" t="str">
        <f>INDEX(Table12[[#This Row],[State]],MATCH(Orders!F4278,Table12[[#This Row],[Customer ID]],0))</f>
        <v>Illinois</v>
      </c>
      <c r="H4278" s="13" t="s">
        <v>3330</v>
      </c>
      <c r="I4278" s="15">
        <v>7</v>
      </c>
      <c r="J4278" s="13" t="s">
        <v>31</v>
      </c>
      <c r="K4278" s="16">
        <v>129616</v>
      </c>
      <c r="L4278" s="24" t="str">
        <f>IF(Orders!$K4278&lt;=50,"Low",IF(Orders!$K4278&gt;=200000,"High","Medium"))</f>
        <v>Medium</v>
      </c>
    </row>
    <row r="4279" spans="1:12" x14ac:dyDescent="0.35">
      <c r="A4279" s="12">
        <v>9129</v>
      </c>
      <c r="B4279" s="17" t="s">
        <v>7388</v>
      </c>
      <c r="C4279" s="18">
        <v>44078</v>
      </c>
      <c r="D4279" s="18">
        <v>44079</v>
      </c>
      <c r="E4279" s="17" t="s">
        <v>38</v>
      </c>
      <c r="F4279" s="17" t="s">
        <v>1231</v>
      </c>
      <c r="G4279" s="19" t="str">
        <f>INDEX(Table12[[#This Row],[State]],MATCH(Orders!F4279,Table12[[#This Row],[Customer ID]],0))</f>
        <v>Oregon</v>
      </c>
      <c r="H4279" s="17" t="s">
        <v>7389</v>
      </c>
      <c r="I4279" s="19">
        <v>7</v>
      </c>
      <c r="J4279" s="17" t="s">
        <v>31</v>
      </c>
      <c r="K4279" s="10">
        <v>103074</v>
      </c>
      <c r="L4279" s="25" t="str">
        <f>IF(Orders!$K4279&lt;=50,"Low",IF(Orders!$K4279&gt;=200000,"High","Medium"))</f>
        <v>Medium</v>
      </c>
    </row>
    <row r="4280" spans="1:12" x14ac:dyDescent="0.35">
      <c r="A4280" s="11">
        <v>7304</v>
      </c>
      <c r="B4280" s="13" t="s">
        <v>7391</v>
      </c>
      <c r="C4280" s="14">
        <v>44078</v>
      </c>
      <c r="D4280" s="14">
        <v>44082</v>
      </c>
      <c r="E4280" s="13" t="s">
        <v>19</v>
      </c>
      <c r="F4280" s="13" t="s">
        <v>7282</v>
      </c>
      <c r="G4280" s="15" t="str">
        <f>INDEX(Table12[[#This Row],[State]],MATCH(Orders!F4280,Table12[[#This Row],[Customer ID]],0))</f>
        <v>Florida</v>
      </c>
      <c r="H4280" s="13" t="s">
        <v>1279</v>
      </c>
      <c r="I4280" s="15">
        <v>2</v>
      </c>
      <c r="J4280" s="13" t="s">
        <v>70</v>
      </c>
      <c r="K4280" s="16">
        <v>112184</v>
      </c>
      <c r="L4280" s="24" t="str">
        <f>IF(Orders!$K4280&lt;=50,"Low",IF(Orders!$K4280&gt;=200000,"High","Medium"))</f>
        <v>Medium</v>
      </c>
    </row>
    <row r="4281" spans="1:12" x14ac:dyDescent="0.35">
      <c r="A4281" s="12">
        <v>1556</v>
      </c>
      <c r="B4281" s="17" t="s">
        <v>7392</v>
      </c>
      <c r="C4281" s="18">
        <v>44078</v>
      </c>
      <c r="D4281" s="18">
        <v>44082</v>
      </c>
      <c r="E4281" s="17" t="s">
        <v>19</v>
      </c>
      <c r="F4281" s="17" t="s">
        <v>402</v>
      </c>
      <c r="G4281" s="19" t="str">
        <f>INDEX(Table12[[#This Row],[State]],MATCH(Orders!F4281,Table12[[#This Row],[Customer ID]],0))</f>
        <v>New York</v>
      </c>
      <c r="H4281" s="17" t="s">
        <v>303</v>
      </c>
      <c r="I4281" s="19">
        <v>4</v>
      </c>
      <c r="J4281" s="17" t="s">
        <v>70</v>
      </c>
      <c r="K4281" s="10">
        <v>140.96</v>
      </c>
      <c r="L4281" s="25" t="str">
        <f>IF(Orders!$K4281&lt;=50,"Low",IF(Orders!$K4281&gt;=200000,"High","Medium"))</f>
        <v>Medium</v>
      </c>
    </row>
    <row r="4282" spans="1:12" x14ac:dyDescent="0.35">
      <c r="A4282" s="11">
        <v>3620</v>
      </c>
      <c r="B4282" s="13" t="s">
        <v>7393</v>
      </c>
      <c r="C4282" s="14">
        <v>44078</v>
      </c>
      <c r="D4282" s="14">
        <v>44082</v>
      </c>
      <c r="E4282" s="13" t="s">
        <v>19</v>
      </c>
      <c r="F4282" s="13" t="s">
        <v>3383</v>
      </c>
      <c r="G4282" s="15" t="str">
        <f>INDEX(Table12[[#This Row],[State]],MATCH(Orders!F4282,Table12[[#This Row],[Customer ID]],0))</f>
        <v>California</v>
      </c>
      <c r="H4282" s="13" t="s">
        <v>6949</v>
      </c>
      <c r="I4282" s="15">
        <v>5</v>
      </c>
      <c r="J4282" s="13" t="s">
        <v>70</v>
      </c>
      <c r="K4282" s="16">
        <v>235.85</v>
      </c>
      <c r="L4282" s="24" t="str">
        <f>IF(Orders!$K4282&lt;=50,"Low",IF(Orders!$K4282&gt;=200000,"High","Medium"))</f>
        <v>Medium</v>
      </c>
    </row>
    <row r="4283" spans="1:12" x14ac:dyDescent="0.35">
      <c r="A4283" s="12">
        <v>7104</v>
      </c>
      <c r="B4283" s="17" t="s">
        <v>7394</v>
      </c>
      <c r="C4283" s="18">
        <v>44078</v>
      </c>
      <c r="D4283" s="18">
        <v>44082</v>
      </c>
      <c r="E4283" s="17" t="s">
        <v>19</v>
      </c>
      <c r="F4283" s="17" t="s">
        <v>5289</v>
      </c>
      <c r="G4283" s="19" t="str">
        <f>INDEX(Table12[[#This Row],[State]],MATCH(Orders!F4283,Table12[[#This Row],[Customer ID]],0))</f>
        <v>California</v>
      </c>
      <c r="H4283" s="17" t="s">
        <v>5269</v>
      </c>
      <c r="I4283" s="19">
        <v>2</v>
      </c>
      <c r="J4283" s="17" t="s">
        <v>31</v>
      </c>
      <c r="K4283" s="10">
        <v>469.1</v>
      </c>
      <c r="L4283" s="25" t="str">
        <f>IF(Orders!$K4283&lt;=50,"Low",IF(Orders!$K4283&gt;=200000,"High","Medium"))</f>
        <v>Medium</v>
      </c>
    </row>
    <row r="4284" spans="1:12" x14ac:dyDescent="0.35">
      <c r="A4284" s="11">
        <v>3618</v>
      </c>
      <c r="B4284" s="13" t="s">
        <v>7393</v>
      </c>
      <c r="C4284" s="14">
        <v>44078</v>
      </c>
      <c r="D4284" s="14">
        <v>44082</v>
      </c>
      <c r="E4284" s="13" t="s">
        <v>19</v>
      </c>
      <c r="F4284" s="13" t="s">
        <v>3383</v>
      </c>
      <c r="G4284" s="15" t="str">
        <f>INDEX(Table12[[#This Row],[State]],MATCH(Orders!F4284,Table12[[#This Row],[Customer ID]],0))</f>
        <v>California</v>
      </c>
      <c r="H4284" s="13" t="s">
        <v>900</v>
      </c>
      <c r="I4284" s="15">
        <v>2</v>
      </c>
      <c r="J4284" s="13" t="s">
        <v>36</v>
      </c>
      <c r="K4284" s="16">
        <v>522984</v>
      </c>
      <c r="L4284" s="24" t="str">
        <f>IF(Orders!$K4284&lt;=50,"Low",IF(Orders!$K4284&gt;=200000,"High","Medium"))</f>
        <v>High</v>
      </c>
    </row>
    <row r="4285" spans="1:12" x14ac:dyDescent="0.35">
      <c r="A4285" s="12">
        <v>3513</v>
      </c>
      <c r="B4285" s="17" t="s">
        <v>7395</v>
      </c>
      <c r="C4285" s="18">
        <v>44078</v>
      </c>
      <c r="D4285" s="18">
        <v>44080</v>
      </c>
      <c r="E4285" s="17" t="s">
        <v>38</v>
      </c>
      <c r="F4285" s="17" t="s">
        <v>3526</v>
      </c>
      <c r="G4285" s="19" t="str">
        <f>INDEX(Table12[[#This Row],[State]],MATCH(Orders!F4285,Table12[[#This Row],[Customer ID]],0))</f>
        <v>Illinois</v>
      </c>
      <c r="H4285" s="17" t="s">
        <v>7396</v>
      </c>
      <c r="I4285" s="19">
        <v>9</v>
      </c>
      <c r="J4285" s="17" t="s">
        <v>36</v>
      </c>
      <c r="K4285" s="10">
        <v>843174</v>
      </c>
      <c r="L4285" s="25" t="str">
        <f>IF(Orders!$K4285&lt;=50,"Low",IF(Orders!$K4285&gt;=200000,"High","Medium"))</f>
        <v>High</v>
      </c>
    </row>
    <row r="4286" spans="1:12" x14ac:dyDescent="0.35">
      <c r="A4286" s="11">
        <v>2478</v>
      </c>
      <c r="B4286" s="13" t="s">
        <v>7398</v>
      </c>
      <c r="C4286" s="14">
        <v>44078</v>
      </c>
      <c r="D4286" s="14">
        <v>44082</v>
      </c>
      <c r="E4286" s="13" t="s">
        <v>94</v>
      </c>
      <c r="F4286" s="13" t="s">
        <v>4190</v>
      </c>
      <c r="G4286" s="15" t="str">
        <f>INDEX(Table12[[#This Row],[State]],MATCH(Orders!F4286,Table12[[#This Row],[Customer ID]],0))</f>
        <v>California</v>
      </c>
      <c r="H4286" s="13" t="s">
        <v>5528</v>
      </c>
      <c r="I4286" s="15">
        <v>3</v>
      </c>
      <c r="J4286" s="13" t="s">
        <v>36</v>
      </c>
      <c r="K4286" s="16">
        <v>1334352</v>
      </c>
      <c r="L4286" s="24" t="str">
        <f>IF(Orders!$K4286&lt;=50,"Low",IF(Orders!$K4286&gt;=200000,"High","Medium"))</f>
        <v>High</v>
      </c>
    </row>
    <row r="4287" spans="1:12" x14ac:dyDescent="0.35">
      <c r="A4287" s="12">
        <v>5460</v>
      </c>
      <c r="B4287" s="17" t="s">
        <v>7399</v>
      </c>
      <c r="C4287" s="18">
        <v>44078</v>
      </c>
      <c r="D4287" s="18">
        <v>44080</v>
      </c>
      <c r="E4287" s="17" t="s">
        <v>94</v>
      </c>
      <c r="F4287" s="17" t="s">
        <v>1586</v>
      </c>
      <c r="G4287" s="19" t="str">
        <f>INDEX(Table12[[#This Row],[State]],MATCH(Orders!F4287,Table12[[#This Row],[Customer ID]],0))</f>
        <v>California</v>
      </c>
      <c r="H4287" s="17" t="s">
        <v>2542</v>
      </c>
      <c r="I4287" s="19">
        <v>8</v>
      </c>
      <c r="J4287" s="17" t="s">
        <v>36</v>
      </c>
      <c r="K4287" s="10">
        <v>1511272</v>
      </c>
      <c r="L4287" s="25" t="str">
        <f>IF(Orders!$K4287&lt;=50,"Low",IF(Orders!$K4287&gt;=200000,"High","Medium"))</f>
        <v>High</v>
      </c>
    </row>
    <row r="4288" spans="1:12" x14ac:dyDescent="0.35">
      <c r="A4288" s="11">
        <v>3563</v>
      </c>
      <c r="B4288" s="13" t="s">
        <v>7400</v>
      </c>
      <c r="C4288" s="14">
        <v>44078</v>
      </c>
      <c r="D4288" s="14">
        <v>44083</v>
      </c>
      <c r="E4288" s="13" t="s">
        <v>94</v>
      </c>
      <c r="F4288" s="13" t="s">
        <v>3917</v>
      </c>
      <c r="G4288" s="15" t="str">
        <f>INDEX(Table12[[#This Row],[State]],MATCH(Orders!F4288,Table12[[#This Row],[Customer ID]],0))</f>
        <v>Ohio</v>
      </c>
      <c r="H4288" s="13" t="s">
        <v>234</v>
      </c>
      <c r="I4288" s="15">
        <v>2</v>
      </c>
      <c r="J4288" s="13" t="s">
        <v>36</v>
      </c>
      <c r="K4288" s="16">
        <v>88368</v>
      </c>
      <c r="L4288" s="24" t="str">
        <f>IF(Orders!$K4288&lt;=50,"Low",IF(Orders!$K4288&gt;=200000,"High","Medium"))</f>
        <v>Medium</v>
      </c>
    </row>
    <row r="4289" spans="1:12" x14ac:dyDescent="0.35">
      <c r="A4289" s="12">
        <v>3515</v>
      </c>
      <c r="B4289" s="17" t="s">
        <v>7395</v>
      </c>
      <c r="C4289" s="18">
        <v>44078</v>
      </c>
      <c r="D4289" s="18">
        <v>44080</v>
      </c>
      <c r="E4289" s="17" t="s">
        <v>38</v>
      </c>
      <c r="F4289" s="17" t="s">
        <v>3526</v>
      </c>
      <c r="G4289" s="19" t="str">
        <f>INDEX(Table12[[#This Row],[State]],MATCH(Orders!F4289,Table12[[#This Row],[Customer ID]],0))</f>
        <v>Illinois</v>
      </c>
      <c r="H4289" s="17" t="s">
        <v>4376</v>
      </c>
      <c r="I4289" s="19">
        <v>3</v>
      </c>
      <c r="J4289" s="17" t="s">
        <v>31</v>
      </c>
      <c r="K4289" s="10">
        <v>88912</v>
      </c>
      <c r="L4289" s="25" t="str">
        <f>IF(Orders!$K4289&lt;=50,"Low",IF(Orders!$K4289&gt;=200000,"High","Medium"))</f>
        <v>Medium</v>
      </c>
    </row>
    <row r="4290" spans="1:12" x14ac:dyDescent="0.35">
      <c r="A4290" s="11">
        <v>1496</v>
      </c>
      <c r="B4290" s="13" t="s">
        <v>7401</v>
      </c>
      <c r="C4290" s="14">
        <v>44078</v>
      </c>
      <c r="D4290" s="14">
        <v>44082</v>
      </c>
      <c r="E4290" s="13" t="s">
        <v>19</v>
      </c>
      <c r="F4290" s="13" t="s">
        <v>601</v>
      </c>
      <c r="G4290" s="15" t="str">
        <f>INDEX(Table12[[#This Row],[State]],MATCH(Orders!F4290,Table12[[#This Row],[Customer ID]],0))</f>
        <v>Texas</v>
      </c>
      <c r="H4290" s="13" t="s">
        <v>4029</v>
      </c>
      <c r="I4290" s="15">
        <v>7</v>
      </c>
      <c r="J4290" s="13" t="s">
        <v>31</v>
      </c>
      <c r="K4290" s="16">
        <v>120192</v>
      </c>
      <c r="L4290" s="24" t="str">
        <f>IF(Orders!$K4290&lt;=50,"Low",IF(Orders!$K4290&gt;=200000,"High","Medium"))</f>
        <v>Medium</v>
      </c>
    </row>
    <row r="4291" spans="1:12" x14ac:dyDescent="0.35">
      <c r="A4291" s="12">
        <v>3080</v>
      </c>
      <c r="B4291" s="17" t="s">
        <v>7403</v>
      </c>
      <c r="C4291" s="18">
        <v>44078</v>
      </c>
      <c r="D4291" s="18">
        <v>44079</v>
      </c>
      <c r="E4291" s="17" t="s">
        <v>38</v>
      </c>
      <c r="F4291" s="17" t="s">
        <v>7376</v>
      </c>
      <c r="G4291" s="19" t="str">
        <f>INDEX(Table12[[#This Row],[State]],MATCH(Orders!F4291,Table12[[#This Row],[Customer ID]],0))</f>
        <v>California</v>
      </c>
      <c r="H4291" s="17" t="s">
        <v>7404</v>
      </c>
      <c r="I4291" s="19">
        <v>2</v>
      </c>
      <c r="J4291" s="17" t="s">
        <v>70</v>
      </c>
      <c r="K4291" s="10">
        <v>100.96</v>
      </c>
      <c r="L4291" s="25" t="str">
        <f>IF(Orders!$K4291&lt;=50,"Low",IF(Orders!$K4291&gt;=200000,"High","Medium"))</f>
        <v>Medium</v>
      </c>
    </row>
    <row r="4292" spans="1:12" x14ac:dyDescent="0.35">
      <c r="A4292" s="11">
        <v>4121</v>
      </c>
      <c r="B4292" s="13" t="s">
        <v>7406</v>
      </c>
      <c r="C4292" s="14">
        <v>44078</v>
      </c>
      <c r="D4292" s="14">
        <v>44084</v>
      </c>
      <c r="E4292" s="13" t="s">
        <v>19</v>
      </c>
      <c r="F4292" s="13" t="s">
        <v>1722</v>
      </c>
      <c r="G4292" s="15" t="str">
        <f>INDEX(Table12[[#This Row],[State]],MATCH(Orders!F4292,Table12[[#This Row],[Customer ID]],0))</f>
        <v>Pennsylvania</v>
      </c>
      <c r="H4292" s="13" t="s">
        <v>5445</v>
      </c>
      <c r="I4292" s="15">
        <v>4</v>
      </c>
      <c r="J4292" s="13" t="s">
        <v>31</v>
      </c>
      <c r="K4292" s="16">
        <v>94.04</v>
      </c>
      <c r="L4292" s="24" t="str">
        <f>IF(Orders!$K4292&lt;=50,"Low",IF(Orders!$K4292&gt;=200000,"High","Medium"))</f>
        <v>Medium</v>
      </c>
    </row>
    <row r="4293" spans="1:12" x14ac:dyDescent="0.35">
      <c r="A4293" s="12">
        <v>5459</v>
      </c>
      <c r="B4293" s="17" t="s">
        <v>7399</v>
      </c>
      <c r="C4293" s="18">
        <v>44078</v>
      </c>
      <c r="D4293" s="18">
        <v>44080</v>
      </c>
      <c r="E4293" s="17" t="s">
        <v>94</v>
      </c>
      <c r="F4293" s="17" t="s">
        <v>1586</v>
      </c>
      <c r="G4293" s="19" t="str">
        <f>INDEX(Table12[[#This Row],[State]],MATCH(Orders!F4293,Table12[[#This Row],[Customer ID]],0))</f>
        <v>California</v>
      </c>
      <c r="H4293" s="17" t="s">
        <v>4219</v>
      </c>
      <c r="I4293" s="19">
        <v>6</v>
      </c>
      <c r="J4293" s="17" t="s">
        <v>31</v>
      </c>
      <c r="K4293" s="10">
        <v>119344</v>
      </c>
      <c r="L4293" s="25" t="str">
        <f>IF(Orders!$K4293&lt;=50,"Low",IF(Orders!$K4293&gt;=200000,"High","Medium"))</f>
        <v>Medium</v>
      </c>
    </row>
    <row r="4294" spans="1:12" x14ac:dyDescent="0.35">
      <c r="A4294" s="11">
        <v>7918</v>
      </c>
      <c r="B4294" s="13" t="s">
        <v>7407</v>
      </c>
      <c r="C4294" s="14">
        <v>44078</v>
      </c>
      <c r="D4294" s="14">
        <v>44082</v>
      </c>
      <c r="E4294" s="13" t="s">
        <v>94</v>
      </c>
      <c r="F4294" s="13" t="s">
        <v>1562</v>
      </c>
      <c r="G4294" s="15" t="str">
        <f>INDEX(Table12[[#This Row],[State]],MATCH(Orders!F4294,Table12[[#This Row],[Customer ID]],0))</f>
        <v>Texas</v>
      </c>
      <c r="H4294" s="13" t="s">
        <v>4742</v>
      </c>
      <c r="I4294" s="15">
        <v>1</v>
      </c>
      <c r="J4294" s="13" t="s">
        <v>31</v>
      </c>
      <c r="K4294" s="16">
        <v>108384</v>
      </c>
      <c r="L4294" s="24" t="str">
        <f>IF(Orders!$K4294&lt;=50,"Low",IF(Orders!$K4294&gt;=200000,"High","Medium"))</f>
        <v>Medium</v>
      </c>
    </row>
    <row r="4295" spans="1:12" x14ac:dyDescent="0.35">
      <c r="A4295" s="12">
        <v>3561</v>
      </c>
      <c r="B4295" s="17" t="s">
        <v>7400</v>
      </c>
      <c r="C4295" s="18">
        <v>44078</v>
      </c>
      <c r="D4295" s="18">
        <v>44083</v>
      </c>
      <c r="E4295" s="17" t="s">
        <v>94</v>
      </c>
      <c r="F4295" s="17" t="s">
        <v>3917</v>
      </c>
      <c r="G4295" s="19" t="str">
        <f>INDEX(Table12[[#This Row],[State]],MATCH(Orders!F4295,Table12[[#This Row],[Customer ID]],0))</f>
        <v>Ohio</v>
      </c>
      <c r="H4295" s="17" t="s">
        <v>2733</v>
      </c>
      <c r="I4295" s="19">
        <v>4</v>
      </c>
      <c r="J4295" s="17" t="s">
        <v>70</v>
      </c>
      <c r="K4295" s="10">
        <v>125256</v>
      </c>
      <c r="L4295" s="25" t="str">
        <f>IF(Orders!$K4295&lt;=50,"Low",IF(Orders!$K4295&gt;=200000,"High","Medium"))</f>
        <v>Medium</v>
      </c>
    </row>
    <row r="4296" spans="1:12" x14ac:dyDescent="0.35">
      <c r="A4296" s="11">
        <v>3564</v>
      </c>
      <c r="B4296" s="13" t="s">
        <v>7400</v>
      </c>
      <c r="C4296" s="14">
        <v>44078</v>
      </c>
      <c r="D4296" s="14">
        <v>44083</v>
      </c>
      <c r="E4296" s="13" t="s">
        <v>94</v>
      </c>
      <c r="F4296" s="13" t="s">
        <v>3917</v>
      </c>
      <c r="G4296" s="15" t="str">
        <f>INDEX(Table12[[#This Row],[State]],MATCH(Orders!F4296,Table12[[#This Row],[Customer ID]],0))</f>
        <v>Ohio</v>
      </c>
      <c r="H4296" s="13" t="s">
        <v>339</v>
      </c>
      <c r="I4296" s="15">
        <v>4</v>
      </c>
      <c r="J4296" s="13" t="s">
        <v>36</v>
      </c>
      <c r="K4296" s="16">
        <v>107.52</v>
      </c>
      <c r="L4296" s="24" t="str">
        <f>IF(Orders!$K4296&lt;=50,"Low",IF(Orders!$K4296&gt;=200000,"High","Medium"))</f>
        <v>Medium</v>
      </c>
    </row>
    <row r="4297" spans="1:12" x14ac:dyDescent="0.35">
      <c r="A4297" s="12">
        <v>7305</v>
      </c>
      <c r="B4297" s="17" t="s">
        <v>7391</v>
      </c>
      <c r="C4297" s="18">
        <v>44078</v>
      </c>
      <c r="D4297" s="18">
        <v>44082</v>
      </c>
      <c r="E4297" s="17" t="s">
        <v>19</v>
      </c>
      <c r="F4297" s="17" t="s">
        <v>7282</v>
      </c>
      <c r="G4297" s="19" t="str">
        <f>INDEX(Table12[[#This Row],[State]],MATCH(Orders!F4297,Table12[[#This Row],[Customer ID]],0))</f>
        <v>Florida</v>
      </c>
      <c r="H4297" s="17" t="s">
        <v>3014</v>
      </c>
      <c r="I4297" s="19">
        <v>2</v>
      </c>
      <c r="J4297" s="17" t="s">
        <v>70</v>
      </c>
      <c r="K4297" s="10">
        <v>133368</v>
      </c>
      <c r="L4297" s="25" t="str">
        <f>IF(Orders!$K4297&lt;=50,"Low",IF(Orders!$K4297&gt;=200000,"High","Medium"))</f>
        <v>Medium</v>
      </c>
    </row>
    <row r="4298" spans="1:12" x14ac:dyDescent="0.35">
      <c r="A4298" s="11">
        <v>8386</v>
      </c>
      <c r="B4298" s="13" t="s">
        <v>7409</v>
      </c>
      <c r="C4298" s="14">
        <v>44078</v>
      </c>
      <c r="D4298" s="14">
        <v>44082</v>
      </c>
      <c r="E4298" s="13" t="s">
        <v>19</v>
      </c>
      <c r="F4298" s="13" t="s">
        <v>2011</v>
      </c>
      <c r="G4298" s="15" t="str">
        <f>INDEX(Table12[[#This Row],[State]],MATCH(Orders!F4298,Table12[[#This Row],[Customer ID]],0))</f>
        <v>California</v>
      </c>
      <c r="H4298" s="13" t="s">
        <v>871</v>
      </c>
      <c r="I4298" s="15">
        <v>3</v>
      </c>
      <c r="J4298" s="13" t="s">
        <v>70</v>
      </c>
      <c r="K4298" s="16">
        <v>124808</v>
      </c>
      <c r="L4298" s="24" t="str">
        <f>IF(Orders!$K4298&lt;=50,"Low",IF(Orders!$K4298&gt;=200000,"High","Medium"))</f>
        <v>Medium</v>
      </c>
    </row>
    <row r="4299" spans="1:12" x14ac:dyDescent="0.35">
      <c r="A4299" s="12">
        <v>1497</v>
      </c>
      <c r="B4299" s="17" t="s">
        <v>7401</v>
      </c>
      <c r="C4299" s="18">
        <v>44078</v>
      </c>
      <c r="D4299" s="18">
        <v>44082</v>
      </c>
      <c r="E4299" s="17" t="s">
        <v>19</v>
      </c>
      <c r="F4299" s="17" t="s">
        <v>601</v>
      </c>
      <c r="G4299" s="19" t="str">
        <f>INDEX(Table12[[#This Row],[State]],MATCH(Orders!F4299,Table12[[#This Row],[Customer ID]],0))</f>
        <v>Texas</v>
      </c>
      <c r="H4299" s="17" t="s">
        <v>4618</v>
      </c>
      <c r="I4299" s="19">
        <v>1</v>
      </c>
      <c r="J4299" s="17" t="s">
        <v>70</v>
      </c>
      <c r="K4299" s="10">
        <v>102784</v>
      </c>
      <c r="L4299" s="25" t="str">
        <f>IF(Orders!$K4299&lt;=50,"Low",IF(Orders!$K4299&gt;=200000,"High","Medium"))</f>
        <v>Medium</v>
      </c>
    </row>
    <row r="4300" spans="1:12" x14ac:dyDescent="0.35">
      <c r="A4300" s="11">
        <v>3619</v>
      </c>
      <c r="B4300" s="13" t="s">
        <v>7393</v>
      </c>
      <c r="C4300" s="14">
        <v>44078</v>
      </c>
      <c r="D4300" s="14">
        <v>44082</v>
      </c>
      <c r="E4300" s="13" t="s">
        <v>19</v>
      </c>
      <c r="F4300" s="13" t="s">
        <v>3383</v>
      </c>
      <c r="G4300" s="15" t="str">
        <f>INDEX(Table12[[#This Row],[State]],MATCH(Orders!F4300,Table12[[#This Row],[Customer ID]],0))</f>
        <v>California</v>
      </c>
      <c r="H4300" s="13" t="s">
        <v>6626</v>
      </c>
      <c r="I4300" s="15">
        <v>1</v>
      </c>
      <c r="J4300" s="13" t="s">
        <v>70</v>
      </c>
      <c r="K4300" s="16">
        <v>139.56</v>
      </c>
      <c r="L4300" s="24" t="str">
        <f>IF(Orders!$K4300&lt;=50,"Low",IF(Orders!$K4300&gt;=200000,"High","Medium"))</f>
        <v>Medium</v>
      </c>
    </row>
    <row r="4301" spans="1:12" x14ac:dyDescent="0.35">
      <c r="A4301" s="12">
        <v>1498</v>
      </c>
      <c r="B4301" s="17" t="s">
        <v>7401</v>
      </c>
      <c r="C4301" s="18">
        <v>44078</v>
      </c>
      <c r="D4301" s="18">
        <v>44082</v>
      </c>
      <c r="E4301" s="17" t="s">
        <v>19</v>
      </c>
      <c r="F4301" s="17" t="s">
        <v>601</v>
      </c>
      <c r="G4301" s="19" t="str">
        <f>INDEX(Table12[[#This Row],[State]],MATCH(Orders!F4301,Table12[[#This Row],[Customer ID]],0))</f>
        <v>Texas</v>
      </c>
      <c r="H4301" s="17" t="s">
        <v>7410</v>
      </c>
      <c r="I4301" s="19">
        <v>5</v>
      </c>
      <c r="J4301" s="17" t="s">
        <v>36</v>
      </c>
      <c r="K4301" s="10">
        <v>105.12</v>
      </c>
      <c r="L4301" s="25" t="str">
        <f>IF(Orders!$K4301&lt;=50,"Low",IF(Orders!$K4301&gt;=200000,"High","Medium"))</f>
        <v>Medium</v>
      </c>
    </row>
    <row r="4302" spans="1:12" x14ac:dyDescent="0.35">
      <c r="A4302" s="11">
        <v>3081</v>
      </c>
      <c r="B4302" s="13" t="s">
        <v>7403</v>
      </c>
      <c r="C4302" s="14">
        <v>44078</v>
      </c>
      <c r="D4302" s="14">
        <v>44079</v>
      </c>
      <c r="E4302" s="13" t="s">
        <v>38</v>
      </c>
      <c r="F4302" s="13" t="s">
        <v>7376</v>
      </c>
      <c r="G4302" s="15" t="str">
        <f>INDEX(Table12[[#This Row],[State]],MATCH(Orders!F4302,Table12[[#This Row],[Customer ID]],0))</f>
        <v>California</v>
      </c>
      <c r="H4302" s="13" t="s">
        <v>3184</v>
      </c>
      <c r="I4302" s="15">
        <v>3</v>
      </c>
      <c r="J4302" s="13" t="s">
        <v>70</v>
      </c>
      <c r="K4302" s="16">
        <v>123176</v>
      </c>
      <c r="L4302" s="24" t="str">
        <f>IF(Orders!$K4302&lt;=50,"Low",IF(Orders!$K4302&gt;=200000,"High","Medium"))</f>
        <v>Medium</v>
      </c>
    </row>
    <row r="4303" spans="1:12" x14ac:dyDescent="0.35">
      <c r="A4303" s="12">
        <v>6724</v>
      </c>
      <c r="B4303" s="17" t="s">
        <v>7412</v>
      </c>
      <c r="C4303" s="18">
        <v>44078</v>
      </c>
      <c r="D4303" s="18">
        <v>44080</v>
      </c>
      <c r="E4303" s="17" t="s">
        <v>94</v>
      </c>
      <c r="F4303" s="17" t="s">
        <v>1082</v>
      </c>
      <c r="G4303" s="19" t="str">
        <f>INDEX(Table12[[#This Row],[State]],MATCH(Orders!F4303,Table12[[#This Row],[Customer ID]],0))</f>
        <v>New Hampshire</v>
      </c>
      <c r="H4303" s="17" t="s">
        <v>3901</v>
      </c>
      <c r="I4303" s="19">
        <v>6</v>
      </c>
      <c r="J4303" s="17" t="s">
        <v>70</v>
      </c>
      <c r="K4303" s="10">
        <v>141.82</v>
      </c>
      <c r="L4303" s="25" t="str">
        <f>IF(Orders!$K4303&lt;=50,"Low",IF(Orders!$K4303&gt;=200000,"High","Medium"))</f>
        <v>Medium</v>
      </c>
    </row>
    <row r="4304" spans="1:12" x14ac:dyDescent="0.35">
      <c r="A4304" s="11">
        <v>3562</v>
      </c>
      <c r="B4304" s="13" t="s">
        <v>7400</v>
      </c>
      <c r="C4304" s="14">
        <v>44078</v>
      </c>
      <c r="D4304" s="14">
        <v>44083</v>
      </c>
      <c r="E4304" s="13" t="s">
        <v>94</v>
      </c>
      <c r="F4304" s="13" t="s">
        <v>3917</v>
      </c>
      <c r="G4304" s="15" t="str">
        <f>INDEX(Table12[[#This Row],[State]],MATCH(Orders!F4304,Table12[[#This Row],[Customer ID]],0))</f>
        <v>Ohio</v>
      </c>
      <c r="H4304" s="13" t="s">
        <v>4350</v>
      </c>
      <c r="I4304" s="15">
        <v>5</v>
      </c>
      <c r="J4304" s="13" t="s">
        <v>70</v>
      </c>
      <c r="K4304" s="16">
        <v>122.56</v>
      </c>
      <c r="L4304" s="24" t="str">
        <f>IF(Orders!$K4304&lt;=50,"Low",IF(Orders!$K4304&gt;=200000,"High","Medium"))</f>
        <v>Medium</v>
      </c>
    </row>
    <row r="4305" spans="1:12" x14ac:dyDescent="0.35">
      <c r="A4305" s="12">
        <v>3514</v>
      </c>
      <c r="B4305" s="17" t="s">
        <v>7395</v>
      </c>
      <c r="C4305" s="18">
        <v>44078</v>
      </c>
      <c r="D4305" s="18">
        <v>44080</v>
      </c>
      <c r="E4305" s="17" t="s">
        <v>38</v>
      </c>
      <c r="F4305" s="17" t="s">
        <v>3526</v>
      </c>
      <c r="G4305" s="19" t="str">
        <f>INDEX(Table12[[#This Row],[State]],MATCH(Orders!F4305,Table12[[#This Row],[Customer ID]],0))</f>
        <v>Illinois</v>
      </c>
      <c r="H4305" s="17" t="s">
        <v>5684</v>
      </c>
      <c r="I4305" s="19">
        <v>3</v>
      </c>
      <c r="J4305" s="17" t="s">
        <v>36</v>
      </c>
      <c r="K4305" s="10">
        <v>150.76</v>
      </c>
      <c r="L4305" s="25" t="str">
        <f>IF(Orders!$K4305&lt;=50,"Low",IF(Orders!$K4305&gt;=200000,"High","Medium"))</f>
        <v>Medium</v>
      </c>
    </row>
    <row r="4306" spans="1:12" x14ac:dyDescent="0.35">
      <c r="A4306" s="11">
        <v>4297</v>
      </c>
      <c r="B4306" s="13" t="s">
        <v>7413</v>
      </c>
      <c r="C4306" s="14">
        <v>44078</v>
      </c>
      <c r="D4306" s="14">
        <v>44084</v>
      </c>
      <c r="E4306" s="13" t="s">
        <v>19</v>
      </c>
      <c r="F4306" s="13" t="s">
        <v>2077</v>
      </c>
      <c r="G4306" s="15" t="str">
        <f>INDEX(Table12[[#This Row],[State]],MATCH(Orders!F4306,Table12[[#This Row],[Customer ID]],0))</f>
        <v>California</v>
      </c>
      <c r="H4306" s="13" t="s">
        <v>2688</v>
      </c>
      <c r="I4306" s="15">
        <v>4</v>
      </c>
      <c r="J4306" s="13" t="s">
        <v>70</v>
      </c>
      <c r="K4306" s="16">
        <v>151.32</v>
      </c>
      <c r="L4306" s="24" t="str">
        <f>IF(Orders!$K4306&lt;=50,"Low",IF(Orders!$K4306&gt;=200000,"High","Medium"))</f>
        <v>Medium</v>
      </c>
    </row>
    <row r="4307" spans="1:12" x14ac:dyDescent="0.35">
      <c r="A4307" s="12">
        <v>8198</v>
      </c>
      <c r="B4307" s="17" t="s">
        <v>7414</v>
      </c>
      <c r="C4307" s="18">
        <v>44079</v>
      </c>
      <c r="D4307" s="18">
        <v>44083</v>
      </c>
      <c r="E4307" s="17" t="s">
        <v>19</v>
      </c>
      <c r="F4307" s="17" t="s">
        <v>2514</v>
      </c>
      <c r="G4307" s="19" t="str">
        <f>INDEX(Table12[[#This Row],[State]],MATCH(Orders!F4307,Table12[[#This Row],[Customer ID]],0))</f>
        <v>Tennessee</v>
      </c>
      <c r="H4307" s="17" t="s">
        <v>5671</v>
      </c>
      <c r="I4307" s="19">
        <v>5</v>
      </c>
      <c r="J4307" s="17" t="s">
        <v>36</v>
      </c>
      <c r="K4307" s="10">
        <v>115.96</v>
      </c>
      <c r="L4307" s="25" t="str">
        <f>IF(Orders!$K4307&lt;=50,"Low",IF(Orders!$K4307&gt;=200000,"High","Medium"))</f>
        <v>Medium</v>
      </c>
    </row>
    <row r="4308" spans="1:12" x14ac:dyDescent="0.35">
      <c r="A4308" s="11">
        <v>8197</v>
      </c>
      <c r="B4308" s="13" t="s">
        <v>7414</v>
      </c>
      <c r="C4308" s="14">
        <v>44079</v>
      </c>
      <c r="D4308" s="14">
        <v>44083</v>
      </c>
      <c r="E4308" s="13" t="s">
        <v>19</v>
      </c>
      <c r="F4308" s="13" t="s">
        <v>2514</v>
      </c>
      <c r="G4308" s="15" t="str">
        <f>INDEX(Table12[[#This Row],[State]],MATCH(Orders!F4308,Table12[[#This Row],[Customer ID]],0))</f>
        <v>Tennessee</v>
      </c>
      <c r="H4308" s="13" t="s">
        <v>6080</v>
      </c>
      <c r="I4308" s="15">
        <v>4</v>
      </c>
      <c r="J4308" s="13" t="s">
        <v>36</v>
      </c>
      <c r="K4308" s="16">
        <v>133568</v>
      </c>
      <c r="L4308" s="24" t="str">
        <f>IF(Orders!$K4308&lt;=50,"Low",IF(Orders!$K4308&gt;=200000,"High","Medium"))</f>
        <v>Medium</v>
      </c>
    </row>
    <row r="4309" spans="1:12" x14ac:dyDescent="0.35">
      <c r="A4309" s="12">
        <v>3488</v>
      </c>
      <c r="B4309" s="17" t="s">
        <v>7415</v>
      </c>
      <c r="C4309" s="18">
        <v>44079</v>
      </c>
      <c r="D4309" s="18">
        <v>44085</v>
      </c>
      <c r="E4309" s="17" t="s">
        <v>19</v>
      </c>
      <c r="F4309" s="17" t="s">
        <v>3962</v>
      </c>
      <c r="G4309" s="19" t="str">
        <f>INDEX(Table12[[#This Row],[State]],MATCH(Orders!F4309,Table12[[#This Row],[Customer ID]],0))</f>
        <v>Florida</v>
      </c>
      <c r="H4309" s="17" t="s">
        <v>1207</v>
      </c>
      <c r="I4309" s="19">
        <v>2</v>
      </c>
      <c r="J4309" s="17" t="s">
        <v>31</v>
      </c>
      <c r="K4309" s="10">
        <v>158184</v>
      </c>
      <c r="L4309" s="25" t="str">
        <f>IF(Orders!$K4309&lt;=50,"Low",IF(Orders!$K4309&gt;=200000,"High","Medium"))</f>
        <v>Medium</v>
      </c>
    </row>
    <row r="4310" spans="1:12" x14ac:dyDescent="0.35">
      <c r="A4310" s="11">
        <v>1562</v>
      </c>
      <c r="B4310" s="13" t="s">
        <v>7416</v>
      </c>
      <c r="C4310" s="14">
        <v>44079</v>
      </c>
      <c r="D4310" s="14">
        <v>44080</v>
      </c>
      <c r="E4310" s="13" t="s">
        <v>38</v>
      </c>
      <c r="F4310" s="13" t="s">
        <v>2024</v>
      </c>
      <c r="G4310" s="15" t="str">
        <f>INDEX(Table12[[#This Row],[State]],MATCH(Orders!F4310,Table12[[#This Row],[Customer ID]],0))</f>
        <v>Washington</v>
      </c>
      <c r="H4310" s="13" t="s">
        <v>2350</v>
      </c>
      <c r="I4310" s="15">
        <v>1</v>
      </c>
      <c r="J4310" s="13" t="s">
        <v>36</v>
      </c>
      <c r="K4310" s="16">
        <v>89.78</v>
      </c>
      <c r="L4310" s="24" t="str">
        <f>IF(Orders!$K4310&lt;=50,"Low",IF(Orders!$K4310&gt;=200000,"High","Medium"))</f>
        <v>Medium</v>
      </c>
    </row>
    <row r="4311" spans="1:12" x14ac:dyDescent="0.35">
      <c r="A4311" s="12">
        <v>8199</v>
      </c>
      <c r="B4311" s="17" t="s">
        <v>7414</v>
      </c>
      <c r="C4311" s="18">
        <v>44079</v>
      </c>
      <c r="D4311" s="18">
        <v>44083</v>
      </c>
      <c r="E4311" s="17" t="s">
        <v>19</v>
      </c>
      <c r="F4311" s="17" t="s">
        <v>2514</v>
      </c>
      <c r="G4311" s="19" t="str">
        <f>INDEX(Table12[[#This Row],[State]],MATCH(Orders!F4311,Table12[[#This Row],[Customer ID]],0))</f>
        <v>Tennessee</v>
      </c>
      <c r="H4311" s="17" t="s">
        <v>7404</v>
      </c>
      <c r="I4311" s="19">
        <v>3</v>
      </c>
      <c r="J4311" s="17" t="s">
        <v>70</v>
      </c>
      <c r="K4311" s="10">
        <v>144552</v>
      </c>
      <c r="L4311" s="25" t="str">
        <f>IF(Orders!$K4311&lt;=50,"Low",IF(Orders!$K4311&gt;=200000,"High","Medium"))</f>
        <v>Medium</v>
      </c>
    </row>
    <row r="4312" spans="1:12" x14ac:dyDescent="0.35">
      <c r="A4312" s="11">
        <v>8211</v>
      </c>
      <c r="B4312" s="13" t="s">
        <v>7417</v>
      </c>
      <c r="C4312" s="14">
        <v>44081</v>
      </c>
      <c r="D4312" s="14">
        <v>44086</v>
      </c>
      <c r="E4312" s="13" t="s">
        <v>19</v>
      </c>
      <c r="F4312" s="13" t="s">
        <v>1167</v>
      </c>
      <c r="G4312" s="15" t="str">
        <f>INDEX(Table12[[#This Row],[State]],MATCH(Orders!F4312,Table12[[#This Row],[Customer ID]],0))</f>
        <v>Tennessee</v>
      </c>
      <c r="H4312" s="13" t="s">
        <v>1624</v>
      </c>
      <c r="I4312" s="15">
        <v>2</v>
      </c>
      <c r="J4312" s="13" t="s">
        <v>70</v>
      </c>
      <c r="K4312" s="16">
        <v>102568</v>
      </c>
      <c r="L4312" s="24" t="str">
        <f>IF(Orders!$K4312&lt;=50,"Low",IF(Orders!$K4312&gt;=200000,"High","Medium"))</f>
        <v>Medium</v>
      </c>
    </row>
    <row r="4313" spans="1:12" x14ac:dyDescent="0.35">
      <c r="A4313" s="12">
        <v>9327</v>
      </c>
      <c r="B4313" s="17" t="s">
        <v>7418</v>
      </c>
      <c r="C4313" s="18">
        <v>44081</v>
      </c>
      <c r="D4313" s="18">
        <v>44084</v>
      </c>
      <c r="E4313" s="17" t="s">
        <v>38</v>
      </c>
      <c r="F4313" s="17" t="s">
        <v>2856</v>
      </c>
      <c r="G4313" s="19" t="str">
        <f>INDEX(Table12[[#This Row],[State]],MATCH(Orders!F4313,Table12[[#This Row],[Customer ID]],0))</f>
        <v>Washington</v>
      </c>
      <c r="H4313" s="17" t="s">
        <v>712</v>
      </c>
      <c r="I4313" s="19">
        <v>4</v>
      </c>
      <c r="J4313" s="17" t="s">
        <v>31</v>
      </c>
      <c r="K4313" s="10">
        <v>115.96</v>
      </c>
      <c r="L4313" s="25" t="str">
        <f>IF(Orders!$K4313&lt;=50,"Low",IF(Orders!$K4313&gt;=200000,"High","Medium"))</f>
        <v>Medium</v>
      </c>
    </row>
    <row r="4314" spans="1:12" x14ac:dyDescent="0.35">
      <c r="A4314" s="11">
        <v>7141</v>
      </c>
      <c r="B4314" s="13" t="s">
        <v>7419</v>
      </c>
      <c r="C4314" s="14">
        <v>44081</v>
      </c>
      <c r="D4314" s="14">
        <v>44081</v>
      </c>
      <c r="E4314" s="13" t="s">
        <v>208</v>
      </c>
      <c r="F4314" s="13" t="s">
        <v>7420</v>
      </c>
      <c r="G4314" s="15" t="str">
        <f>INDEX(Table12[[#This Row],[State]],MATCH(Orders!F4314,Table12[[#This Row],[Customer ID]],0))</f>
        <v>Missouri</v>
      </c>
      <c r="H4314" s="13" t="s">
        <v>4538</v>
      </c>
      <c r="I4314" s="15">
        <v>4</v>
      </c>
      <c r="J4314" s="13" t="s">
        <v>31</v>
      </c>
      <c r="K4314" s="16">
        <v>125.52</v>
      </c>
      <c r="L4314" s="24" t="str">
        <f>IF(Orders!$K4314&lt;=50,"Low",IF(Orders!$K4314&gt;=200000,"High","Medium"))</f>
        <v>Medium</v>
      </c>
    </row>
    <row r="4315" spans="1:12" x14ac:dyDescent="0.35">
      <c r="A4315" s="12">
        <v>5548</v>
      </c>
      <c r="B4315" s="17" t="s">
        <v>7422</v>
      </c>
      <c r="C4315" s="18">
        <v>44081</v>
      </c>
      <c r="D4315" s="18">
        <v>44082</v>
      </c>
      <c r="E4315" s="17" t="s">
        <v>38</v>
      </c>
      <c r="F4315" s="17" t="s">
        <v>2379</v>
      </c>
      <c r="G4315" s="19" t="str">
        <f>INDEX(Table12[[#This Row],[State]],MATCH(Orders!F4315,Table12[[#This Row],[Customer ID]],0))</f>
        <v>Utah</v>
      </c>
      <c r="H4315" s="17" t="s">
        <v>7424</v>
      </c>
      <c r="I4315" s="19">
        <v>4</v>
      </c>
      <c r="J4315" s="17" t="s">
        <v>31</v>
      </c>
      <c r="K4315" s="10">
        <v>166.56</v>
      </c>
      <c r="L4315" s="25" t="str">
        <f>IF(Orders!$K4315&lt;=50,"Low",IF(Orders!$K4315&gt;=200000,"High","Medium"))</f>
        <v>Medium</v>
      </c>
    </row>
    <row r="4316" spans="1:12" x14ac:dyDescent="0.35">
      <c r="A4316" s="11">
        <v>7142</v>
      </c>
      <c r="B4316" s="13" t="s">
        <v>7419</v>
      </c>
      <c r="C4316" s="14">
        <v>44081</v>
      </c>
      <c r="D4316" s="14">
        <v>44081</v>
      </c>
      <c r="E4316" s="13" t="s">
        <v>208</v>
      </c>
      <c r="F4316" s="13" t="s">
        <v>7420</v>
      </c>
      <c r="G4316" s="15" t="str">
        <f>INDEX(Table12[[#This Row],[State]],MATCH(Orders!F4316,Table12[[#This Row],[Customer ID]],0))</f>
        <v>Missouri</v>
      </c>
      <c r="H4316" s="13" t="s">
        <v>7426</v>
      </c>
      <c r="I4316" s="15">
        <v>5</v>
      </c>
      <c r="J4316" s="13" t="s">
        <v>70</v>
      </c>
      <c r="K4316" s="16">
        <v>170.3</v>
      </c>
      <c r="L4316" s="24" t="str">
        <f>IF(Orders!$K4316&lt;=50,"Low",IF(Orders!$K4316&gt;=200000,"High","Medium"))</f>
        <v>Medium</v>
      </c>
    </row>
    <row r="4317" spans="1:12" x14ac:dyDescent="0.35">
      <c r="A4317" s="12">
        <v>8125</v>
      </c>
      <c r="B4317" s="17" t="s">
        <v>7428</v>
      </c>
      <c r="C4317" s="18">
        <v>44081</v>
      </c>
      <c r="D4317" s="18">
        <v>44086</v>
      </c>
      <c r="E4317" s="17" t="s">
        <v>19</v>
      </c>
      <c r="F4317" s="17" t="s">
        <v>3747</v>
      </c>
      <c r="G4317" s="19" t="str">
        <f>INDEX(Table12[[#This Row],[State]],MATCH(Orders!F4317,Table12[[#This Row],[Customer ID]],0))</f>
        <v>California</v>
      </c>
      <c r="H4317" s="17" t="s">
        <v>2291</v>
      </c>
      <c r="I4317" s="19">
        <v>2</v>
      </c>
      <c r="J4317" s="17" t="s">
        <v>70</v>
      </c>
      <c r="K4317" s="10">
        <v>192568</v>
      </c>
      <c r="L4317" s="25" t="str">
        <f>IF(Orders!$K4317&lt;=50,"Low",IF(Orders!$K4317&gt;=200000,"High","Medium"))</f>
        <v>Medium</v>
      </c>
    </row>
    <row r="4318" spans="1:12" x14ac:dyDescent="0.35">
      <c r="A4318" s="11">
        <v>2100</v>
      </c>
      <c r="B4318" s="13" t="s">
        <v>7430</v>
      </c>
      <c r="C4318" s="14">
        <v>44081</v>
      </c>
      <c r="D4318" s="14">
        <v>44086</v>
      </c>
      <c r="E4318" s="13" t="s">
        <v>19</v>
      </c>
      <c r="F4318" s="13" t="s">
        <v>2779</v>
      </c>
      <c r="G4318" s="15" t="str">
        <f>INDEX(Table12[[#This Row],[State]],MATCH(Orders!F4318,Table12[[#This Row],[Customer ID]],0))</f>
        <v>Oregon</v>
      </c>
      <c r="H4318" s="13" t="s">
        <v>320</v>
      </c>
      <c r="I4318" s="15">
        <v>7</v>
      </c>
      <c r="J4318" s="13" t="s">
        <v>31</v>
      </c>
      <c r="K4318" s="16">
        <v>311944</v>
      </c>
      <c r="L4318" s="24" t="str">
        <f>IF(Orders!$K4318&lt;=50,"Low",IF(Orders!$K4318&gt;=200000,"High","Medium"))</f>
        <v>High</v>
      </c>
    </row>
    <row r="4319" spans="1:12" x14ac:dyDescent="0.35">
      <c r="A4319" s="12">
        <v>9328</v>
      </c>
      <c r="B4319" s="17" t="s">
        <v>7418</v>
      </c>
      <c r="C4319" s="18">
        <v>44081</v>
      </c>
      <c r="D4319" s="18">
        <v>44084</v>
      </c>
      <c r="E4319" s="17" t="s">
        <v>38</v>
      </c>
      <c r="F4319" s="17" t="s">
        <v>2856</v>
      </c>
      <c r="G4319" s="19" t="str">
        <f>INDEX(Table12[[#This Row],[State]],MATCH(Orders!F4319,Table12[[#This Row],[Customer ID]],0))</f>
        <v>Washington</v>
      </c>
      <c r="H4319" s="17" t="s">
        <v>7431</v>
      </c>
      <c r="I4319" s="19">
        <v>2</v>
      </c>
      <c r="J4319" s="17" t="s">
        <v>36</v>
      </c>
      <c r="K4319" s="10">
        <v>485712</v>
      </c>
      <c r="L4319" s="25" t="str">
        <f>IF(Orders!$K4319&lt;=50,"Low",IF(Orders!$K4319&gt;=200000,"High","Medium"))</f>
        <v>High</v>
      </c>
    </row>
    <row r="4320" spans="1:12" x14ac:dyDescent="0.35">
      <c r="A4320" s="11">
        <v>2569</v>
      </c>
      <c r="B4320" s="13" t="s">
        <v>7433</v>
      </c>
      <c r="C4320" s="14">
        <v>44081</v>
      </c>
      <c r="D4320" s="14">
        <v>44085</v>
      </c>
      <c r="E4320" s="13" t="s">
        <v>19</v>
      </c>
      <c r="F4320" s="13" t="s">
        <v>5407</v>
      </c>
      <c r="G4320" s="15" t="str">
        <f>INDEX(Table12[[#This Row],[State]],MATCH(Orders!F4320,Table12[[#This Row],[Customer ID]],0))</f>
        <v>New York</v>
      </c>
      <c r="H4320" s="13" t="s">
        <v>6270</v>
      </c>
      <c r="I4320" s="15">
        <v>8</v>
      </c>
      <c r="J4320" s="13" t="s">
        <v>70</v>
      </c>
      <c r="K4320" s="16">
        <v>491.08</v>
      </c>
      <c r="L4320" s="24" t="str">
        <f>IF(Orders!$K4320&lt;=50,"Low",IF(Orders!$K4320&gt;=200000,"High","Medium"))</f>
        <v>Medium</v>
      </c>
    </row>
    <row r="4321" spans="1:12" x14ac:dyDescent="0.35">
      <c r="A4321" s="12">
        <v>3567</v>
      </c>
      <c r="B4321" s="17" t="s">
        <v>7434</v>
      </c>
      <c r="C4321" s="18">
        <v>44081</v>
      </c>
      <c r="D4321" s="18">
        <v>44088</v>
      </c>
      <c r="E4321" s="17" t="s">
        <v>19</v>
      </c>
      <c r="F4321" s="17" t="s">
        <v>1148</v>
      </c>
      <c r="G4321" s="19" t="str">
        <f>INDEX(Table12[[#This Row],[State]],MATCH(Orders!F4321,Table12[[#This Row],[Customer ID]],0))</f>
        <v>Missouri</v>
      </c>
      <c r="H4321" s="17" t="s">
        <v>4074</v>
      </c>
      <c r="I4321" s="19">
        <v>3</v>
      </c>
      <c r="J4321" s="17" t="s">
        <v>36</v>
      </c>
      <c r="K4321" s="10">
        <v>1600.94</v>
      </c>
      <c r="L4321" s="25" t="str">
        <f>IF(Orders!$K4321&lt;=50,"Low",IF(Orders!$K4321&gt;=200000,"High","Medium"))</f>
        <v>Medium</v>
      </c>
    </row>
    <row r="4322" spans="1:12" x14ac:dyDescent="0.35">
      <c r="A4322" s="11">
        <v>4154</v>
      </c>
      <c r="B4322" s="13" t="s">
        <v>7436</v>
      </c>
      <c r="C4322" s="14">
        <v>44081</v>
      </c>
      <c r="D4322" s="14">
        <v>44085</v>
      </c>
      <c r="E4322" s="13" t="s">
        <v>19</v>
      </c>
      <c r="F4322" s="13" t="s">
        <v>5247</v>
      </c>
      <c r="G4322" s="15" t="str">
        <f>INDEX(Table12[[#This Row],[State]],MATCH(Orders!F4322,Table12[[#This Row],[Customer ID]],0))</f>
        <v>Pennsylvania</v>
      </c>
      <c r="H4322" s="13" t="s">
        <v>1520</v>
      </c>
      <c r="I4322" s="15">
        <v>3</v>
      </c>
      <c r="J4322" s="13" t="s">
        <v>36</v>
      </c>
      <c r="K4322" s="16">
        <v>92896</v>
      </c>
      <c r="L4322" s="24" t="str">
        <f>IF(Orders!$K4322&lt;=50,"Low",IF(Orders!$K4322&gt;=200000,"High","Medium"))</f>
        <v>Medium</v>
      </c>
    </row>
    <row r="4323" spans="1:12" x14ac:dyDescent="0.35">
      <c r="A4323" s="12">
        <v>4085</v>
      </c>
      <c r="B4323" s="17" t="s">
        <v>7437</v>
      </c>
      <c r="C4323" s="18">
        <v>44081</v>
      </c>
      <c r="D4323" s="18">
        <v>44083</v>
      </c>
      <c r="E4323" s="17" t="s">
        <v>38</v>
      </c>
      <c r="F4323" s="17" t="s">
        <v>196</v>
      </c>
      <c r="G4323" s="19" t="str">
        <f>INDEX(Table12[[#This Row],[State]],MATCH(Orders!F4323,Table12[[#This Row],[Customer ID]],0))</f>
        <v>Arizona</v>
      </c>
      <c r="H4323" s="17" t="s">
        <v>934</v>
      </c>
      <c r="I4323" s="19">
        <v>3</v>
      </c>
      <c r="J4323" s="17" t="s">
        <v>70</v>
      </c>
      <c r="K4323" s="10">
        <v>70857</v>
      </c>
      <c r="L4323" s="25" t="str">
        <f>IF(Orders!$K4323&lt;=50,"Low",IF(Orders!$K4323&gt;=200000,"High","Medium"))</f>
        <v>Medium</v>
      </c>
    </row>
    <row r="4324" spans="1:12" x14ac:dyDescent="0.35">
      <c r="A4324" s="11">
        <v>5280</v>
      </c>
      <c r="B4324" s="13" t="s">
        <v>7438</v>
      </c>
      <c r="C4324" s="14">
        <v>44081</v>
      </c>
      <c r="D4324" s="14">
        <v>44085</v>
      </c>
      <c r="E4324" s="13" t="s">
        <v>19</v>
      </c>
      <c r="F4324" s="13" t="s">
        <v>188</v>
      </c>
      <c r="G4324" s="15" t="str">
        <f>INDEX(Table12[[#This Row],[State]],MATCH(Orders!F4324,Table12[[#This Row],[Customer ID]],0))</f>
        <v>Wisconsin</v>
      </c>
      <c r="H4324" s="13" t="s">
        <v>2509</v>
      </c>
      <c r="I4324" s="15">
        <v>1</v>
      </c>
      <c r="J4324" s="13" t="s">
        <v>70</v>
      </c>
      <c r="K4324" s="16">
        <v>81.48</v>
      </c>
      <c r="L4324" s="24" t="str">
        <f>IF(Orders!$K4324&lt;=50,"Low",IF(Orders!$K4324&gt;=200000,"High","Medium"))</f>
        <v>Medium</v>
      </c>
    </row>
    <row r="4325" spans="1:12" x14ac:dyDescent="0.35">
      <c r="A4325" s="12">
        <v>4153</v>
      </c>
      <c r="B4325" s="17" t="s">
        <v>7436</v>
      </c>
      <c r="C4325" s="18">
        <v>44081</v>
      </c>
      <c r="D4325" s="18">
        <v>44085</v>
      </c>
      <c r="E4325" s="17" t="s">
        <v>19</v>
      </c>
      <c r="F4325" s="17" t="s">
        <v>5247</v>
      </c>
      <c r="G4325" s="19" t="str">
        <f>INDEX(Table12[[#This Row],[State]],MATCH(Orders!F4325,Table12[[#This Row],[Customer ID]],0))</f>
        <v>Pennsylvania</v>
      </c>
      <c r="H4325" s="17" t="s">
        <v>4650</v>
      </c>
      <c r="I4325" s="19">
        <v>3</v>
      </c>
      <c r="J4325" s="17" t="s">
        <v>31</v>
      </c>
      <c r="K4325" s="10">
        <v>93552</v>
      </c>
      <c r="L4325" s="25" t="str">
        <f>IF(Orders!$K4325&lt;=50,"Low",IF(Orders!$K4325&gt;=200000,"High","Medium"))</f>
        <v>Medium</v>
      </c>
    </row>
    <row r="4326" spans="1:12" x14ac:dyDescent="0.35">
      <c r="A4326" s="11">
        <v>4152</v>
      </c>
      <c r="B4326" s="13" t="s">
        <v>7436</v>
      </c>
      <c r="C4326" s="14">
        <v>44081</v>
      </c>
      <c r="D4326" s="14">
        <v>44085</v>
      </c>
      <c r="E4326" s="13" t="s">
        <v>19</v>
      </c>
      <c r="F4326" s="13" t="s">
        <v>5247</v>
      </c>
      <c r="G4326" s="15" t="str">
        <f>INDEX(Table12[[#This Row],[State]],MATCH(Orders!F4326,Table12[[#This Row],[Customer ID]],0))</f>
        <v>Pennsylvania</v>
      </c>
      <c r="H4326" s="13" t="s">
        <v>2129</v>
      </c>
      <c r="I4326" s="15">
        <v>5</v>
      </c>
      <c r="J4326" s="13" t="s">
        <v>70</v>
      </c>
      <c r="K4326" s="16">
        <v>126.24</v>
      </c>
      <c r="L4326" s="24" t="str">
        <f>IF(Orders!$K4326&lt;=50,"Low",IF(Orders!$K4326&gt;=200000,"High","Medium"))</f>
        <v>Medium</v>
      </c>
    </row>
    <row r="4327" spans="1:12" x14ac:dyDescent="0.35">
      <c r="A4327" s="12">
        <v>9539</v>
      </c>
      <c r="B4327" s="17" t="s">
        <v>7439</v>
      </c>
      <c r="C4327" s="18">
        <v>44081</v>
      </c>
      <c r="D4327" s="18">
        <v>44083</v>
      </c>
      <c r="E4327" s="17" t="s">
        <v>38</v>
      </c>
      <c r="F4327" s="17" t="s">
        <v>3020</v>
      </c>
      <c r="G4327" s="19" t="str">
        <f>INDEX(Table12[[#This Row],[State]],MATCH(Orders!F4327,Table12[[#This Row],[Customer ID]],0))</f>
        <v>Rhode Island</v>
      </c>
      <c r="H4327" s="17" t="s">
        <v>7440</v>
      </c>
      <c r="I4327" s="19">
        <v>5</v>
      </c>
      <c r="J4327" s="17" t="s">
        <v>70</v>
      </c>
      <c r="K4327" s="10">
        <v>118.9</v>
      </c>
      <c r="L4327" s="25" t="str">
        <f>IF(Orders!$K4327&lt;=50,"Low",IF(Orders!$K4327&gt;=200000,"High","Medium"))</f>
        <v>Medium</v>
      </c>
    </row>
    <row r="4328" spans="1:12" x14ac:dyDescent="0.35">
      <c r="A4328" s="11">
        <v>5547</v>
      </c>
      <c r="B4328" s="13" t="s">
        <v>7422</v>
      </c>
      <c r="C4328" s="14">
        <v>44081</v>
      </c>
      <c r="D4328" s="14">
        <v>44082</v>
      </c>
      <c r="E4328" s="13" t="s">
        <v>38</v>
      </c>
      <c r="F4328" s="13" t="s">
        <v>2379</v>
      </c>
      <c r="G4328" s="15" t="str">
        <f>INDEX(Table12[[#This Row],[State]],MATCH(Orders!F4328,Table12[[#This Row],[Customer ID]],0))</f>
        <v>Utah</v>
      </c>
      <c r="H4328" s="13" t="s">
        <v>2068</v>
      </c>
      <c r="I4328" s="15">
        <v>2</v>
      </c>
      <c r="J4328" s="13" t="s">
        <v>31</v>
      </c>
      <c r="K4328" s="16">
        <v>129.16</v>
      </c>
      <c r="L4328" s="24" t="str">
        <f>IF(Orders!$K4328&lt;=50,"Low",IF(Orders!$K4328&gt;=200000,"High","Medium"))</f>
        <v>Medium</v>
      </c>
    </row>
    <row r="4329" spans="1:12" x14ac:dyDescent="0.35">
      <c r="A4329" s="12">
        <v>2099</v>
      </c>
      <c r="B4329" s="17" t="s">
        <v>7430</v>
      </c>
      <c r="C4329" s="18">
        <v>44081</v>
      </c>
      <c r="D4329" s="18">
        <v>44086</v>
      </c>
      <c r="E4329" s="17" t="s">
        <v>19</v>
      </c>
      <c r="F4329" s="17" t="s">
        <v>2779</v>
      </c>
      <c r="G4329" s="19" t="str">
        <f>INDEX(Table12[[#This Row],[State]],MATCH(Orders!F4329,Table12[[#This Row],[Customer ID]],0))</f>
        <v>Oregon</v>
      </c>
      <c r="H4329" s="17" t="s">
        <v>1233</v>
      </c>
      <c r="I4329" s="19">
        <v>3</v>
      </c>
      <c r="J4329" s="17" t="s">
        <v>70</v>
      </c>
      <c r="K4329" s="10">
        <v>130.68</v>
      </c>
      <c r="L4329" s="25" t="str">
        <f>IF(Orders!$K4329&lt;=50,"Low",IF(Orders!$K4329&gt;=200000,"High","Medium"))</f>
        <v>Medium</v>
      </c>
    </row>
    <row r="4330" spans="1:12" x14ac:dyDescent="0.35">
      <c r="A4330" s="11">
        <v>6005</v>
      </c>
      <c r="B4330" s="13" t="s">
        <v>7442</v>
      </c>
      <c r="C4330" s="14">
        <v>44081</v>
      </c>
      <c r="D4330" s="14">
        <v>44085</v>
      </c>
      <c r="E4330" s="13" t="s">
        <v>19</v>
      </c>
      <c r="F4330" s="13" t="s">
        <v>5083</v>
      </c>
      <c r="G4330" s="15" t="str">
        <f>INDEX(Table12[[#This Row],[State]],MATCH(Orders!F4330,Table12[[#This Row],[Customer ID]],0))</f>
        <v>California</v>
      </c>
      <c r="H4330" s="13" t="s">
        <v>1430</v>
      </c>
      <c r="I4330" s="15">
        <v>4</v>
      </c>
      <c r="J4330" s="13" t="s">
        <v>70</v>
      </c>
      <c r="K4330" s="16">
        <v>137.76</v>
      </c>
      <c r="L4330" s="24" t="str">
        <f>IF(Orders!$K4330&lt;=50,"Low",IF(Orders!$K4330&gt;=200000,"High","Medium"))</f>
        <v>Medium</v>
      </c>
    </row>
    <row r="4331" spans="1:12" x14ac:dyDescent="0.35">
      <c r="A4331" s="12">
        <v>533</v>
      </c>
      <c r="B4331" s="17" t="s">
        <v>7443</v>
      </c>
      <c r="C4331" s="18">
        <v>44081</v>
      </c>
      <c r="D4331" s="18">
        <v>44085</v>
      </c>
      <c r="E4331" s="17" t="s">
        <v>19</v>
      </c>
      <c r="F4331" s="17" t="s">
        <v>3877</v>
      </c>
      <c r="G4331" s="19" t="str">
        <f>INDEX(Table12[[#This Row],[State]],MATCH(Orders!F4331,Table12[[#This Row],[Customer ID]],0))</f>
        <v>California</v>
      </c>
      <c r="H4331" s="17" t="s">
        <v>5075</v>
      </c>
      <c r="I4331" s="19">
        <v>3</v>
      </c>
      <c r="J4331" s="17" t="s">
        <v>70</v>
      </c>
      <c r="K4331" s="10">
        <v>142.94</v>
      </c>
      <c r="L4331" s="25" t="str">
        <f>IF(Orders!$K4331&lt;=50,"Low",IF(Orders!$K4331&gt;=200000,"High","Medium"))</f>
        <v>Medium</v>
      </c>
    </row>
    <row r="4332" spans="1:12" x14ac:dyDescent="0.35">
      <c r="A4332" s="11">
        <v>9329</v>
      </c>
      <c r="B4332" s="13" t="s">
        <v>7418</v>
      </c>
      <c r="C4332" s="14">
        <v>44081</v>
      </c>
      <c r="D4332" s="14">
        <v>44084</v>
      </c>
      <c r="E4332" s="13" t="s">
        <v>38</v>
      </c>
      <c r="F4332" s="13" t="s">
        <v>2856</v>
      </c>
      <c r="G4332" s="15" t="str">
        <f>INDEX(Table12[[#This Row],[State]],MATCH(Orders!F4332,Table12[[#This Row],[Customer ID]],0))</f>
        <v>Washington</v>
      </c>
      <c r="H4332" s="13" t="s">
        <v>6839</v>
      </c>
      <c r="I4332" s="15">
        <v>1</v>
      </c>
      <c r="J4332" s="13" t="s">
        <v>70</v>
      </c>
      <c r="K4332" s="16">
        <v>138.97999999999999</v>
      </c>
      <c r="L4332" s="24" t="str">
        <f>IF(Orders!$K4332&lt;=50,"Low",IF(Orders!$K4332&gt;=200000,"High","Medium"))</f>
        <v>Medium</v>
      </c>
    </row>
    <row r="4333" spans="1:12" x14ac:dyDescent="0.35">
      <c r="A4333" s="12">
        <v>9540</v>
      </c>
      <c r="B4333" s="17" t="s">
        <v>7439</v>
      </c>
      <c r="C4333" s="18">
        <v>44081</v>
      </c>
      <c r="D4333" s="18">
        <v>44083</v>
      </c>
      <c r="E4333" s="17" t="s">
        <v>38</v>
      </c>
      <c r="F4333" s="17" t="s">
        <v>3020</v>
      </c>
      <c r="G4333" s="19" t="str">
        <f>INDEX(Table12[[#This Row],[State]],MATCH(Orders!F4333,Table12[[#This Row],[Customer ID]],0))</f>
        <v>Rhode Island</v>
      </c>
      <c r="H4333" s="17" t="s">
        <v>2494</v>
      </c>
      <c r="I4333" s="19">
        <v>2</v>
      </c>
      <c r="J4333" s="17" t="s">
        <v>70</v>
      </c>
      <c r="K4333" s="10">
        <v>144.96</v>
      </c>
      <c r="L4333" s="25" t="str">
        <f>IF(Orders!$K4333&lt;=50,"Low",IF(Orders!$K4333&gt;=200000,"High","Medium"))</f>
        <v>Medium</v>
      </c>
    </row>
    <row r="4334" spans="1:12" x14ac:dyDescent="0.35">
      <c r="A4334" s="11">
        <v>3358</v>
      </c>
      <c r="B4334" s="13" t="s">
        <v>7444</v>
      </c>
      <c r="C4334" s="14">
        <v>44081</v>
      </c>
      <c r="D4334" s="14">
        <v>44087</v>
      </c>
      <c r="E4334" s="13" t="s">
        <v>19</v>
      </c>
      <c r="F4334" s="13" t="s">
        <v>7263</v>
      </c>
      <c r="G4334" s="15" t="str">
        <f>INDEX(Table12[[#This Row],[State]],MATCH(Orders!F4334,Table12[[#This Row],[Customer ID]],0))</f>
        <v>Illinois</v>
      </c>
      <c r="H4334" s="13" t="s">
        <v>5214</v>
      </c>
      <c r="I4334" s="15">
        <v>9</v>
      </c>
      <c r="J4334" s="13" t="s">
        <v>70</v>
      </c>
      <c r="K4334" s="16">
        <v>157008</v>
      </c>
      <c r="L4334" s="24" t="str">
        <f>IF(Orders!$K4334&lt;=50,"Low",IF(Orders!$K4334&gt;=200000,"High","Medium"))</f>
        <v>Medium</v>
      </c>
    </row>
    <row r="4335" spans="1:12" x14ac:dyDescent="0.35">
      <c r="A4335" s="12">
        <v>8325</v>
      </c>
      <c r="B4335" s="17" t="s">
        <v>7445</v>
      </c>
      <c r="C4335" s="18">
        <v>44082</v>
      </c>
      <c r="D4335" s="18">
        <v>44083</v>
      </c>
      <c r="E4335" s="17" t="s">
        <v>38</v>
      </c>
      <c r="F4335" s="17" t="s">
        <v>4572</v>
      </c>
      <c r="G4335" s="19" t="str">
        <f>INDEX(Table12[[#This Row],[State]],MATCH(Orders!F4335,Table12[[#This Row],[Customer ID]],0))</f>
        <v>Florida</v>
      </c>
      <c r="H4335" s="17" t="s">
        <v>7446</v>
      </c>
      <c r="I4335" s="19">
        <v>5</v>
      </c>
      <c r="J4335" s="17" t="s">
        <v>70</v>
      </c>
      <c r="K4335" s="10">
        <v>105.68</v>
      </c>
      <c r="L4335" s="25" t="str">
        <f>IF(Orders!$K4335&lt;=50,"Low",IF(Orders!$K4335&gt;=200000,"High","Medium"))</f>
        <v>Medium</v>
      </c>
    </row>
    <row r="4336" spans="1:12" x14ac:dyDescent="0.35">
      <c r="A4336" s="11">
        <v>4529</v>
      </c>
      <c r="B4336" s="13" t="s">
        <v>7448</v>
      </c>
      <c r="C4336" s="14">
        <v>44082</v>
      </c>
      <c r="D4336" s="14">
        <v>44084</v>
      </c>
      <c r="E4336" s="13" t="s">
        <v>94</v>
      </c>
      <c r="F4336" s="13" t="s">
        <v>6025</v>
      </c>
      <c r="G4336" s="15" t="str">
        <f>INDEX(Table12[[#This Row],[State]],MATCH(Orders!F4336,Table12[[#This Row],[Customer ID]],0))</f>
        <v>Ohio</v>
      </c>
      <c r="H4336" s="13" t="s">
        <v>5277</v>
      </c>
      <c r="I4336" s="15">
        <v>4</v>
      </c>
      <c r="J4336" s="13" t="s">
        <v>31</v>
      </c>
      <c r="K4336" s="16">
        <v>133832</v>
      </c>
      <c r="L4336" s="24" t="str">
        <f>IF(Orders!$K4336&lt;=50,"Low",IF(Orders!$K4336&gt;=200000,"High","Medium"))</f>
        <v>Medium</v>
      </c>
    </row>
    <row r="4337" spans="1:12" x14ac:dyDescent="0.35">
      <c r="A4337" s="12">
        <v>8326</v>
      </c>
      <c r="B4337" s="17" t="s">
        <v>7445</v>
      </c>
      <c r="C4337" s="18">
        <v>44082</v>
      </c>
      <c r="D4337" s="18">
        <v>44083</v>
      </c>
      <c r="E4337" s="17" t="s">
        <v>38</v>
      </c>
      <c r="F4337" s="17" t="s">
        <v>4572</v>
      </c>
      <c r="G4337" s="19" t="str">
        <f>INDEX(Table12[[#This Row],[State]],MATCH(Orders!F4337,Table12[[#This Row],[Customer ID]],0))</f>
        <v>Florida</v>
      </c>
      <c r="H4337" s="17" t="s">
        <v>5631</v>
      </c>
      <c r="I4337" s="19">
        <v>3</v>
      </c>
      <c r="J4337" s="17" t="s">
        <v>70</v>
      </c>
      <c r="K4337" s="10">
        <v>168376</v>
      </c>
      <c r="L4337" s="25" t="str">
        <f>IF(Orders!$K4337&lt;=50,"Low",IF(Orders!$K4337&gt;=200000,"High","Medium"))</f>
        <v>Medium</v>
      </c>
    </row>
    <row r="4338" spans="1:12" x14ac:dyDescent="0.35">
      <c r="A4338" s="11">
        <v>6654</v>
      </c>
      <c r="B4338" s="13" t="s">
        <v>7449</v>
      </c>
      <c r="C4338" s="14">
        <v>44082</v>
      </c>
      <c r="D4338" s="14">
        <v>44085</v>
      </c>
      <c r="E4338" s="13" t="s">
        <v>38</v>
      </c>
      <c r="F4338" s="13" t="s">
        <v>2976</v>
      </c>
      <c r="G4338" s="15" t="str">
        <f>INDEX(Table12[[#This Row],[State]],MATCH(Orders!F4338,Table12[[#This Row],[Customer ID]],0))</f>
        <v>Texas</v>
      </c>
      <c r="H4338" s="13" t="s">
        <v>2881</v>
      </c>
      <c r="I4338" s="15">
        <v>5</v>
      </c>
      <c r="J4338" s="13" t="s">
        <v>70</v>
      </c>
      <c r="K4338" s="16">
        <v>224.43</v>
      </c>
      <c r="L4338" s="24" t="str">
        <f>IF(Orders!$K4338&lt;=50,"Low",IF(Orders!$K4338&gt;=200000,"High","Medium"))</f>
        <v>Medium</v>
      </c>
    </row>
    <row r="4339" spans="1:12" x14ac:dyDescent="0.35">
      <c r="A4339" s="12">
        <v>3127</v>
      </c>
      <c r="B4339" s="17" t="s">
        <v>7450</v>
      </c>
      <c r="C4339" s="18">
        <v>44082</v>
      </c>
      <c r="D4339" s="18">
        <v>44086</v>
      </c>
      <c r="E4339" s="17" t="s">
        <v>19</v>
      </c>
      <c r="F4339" s="17" t="s">
        <v>4020</v>
      </c>
      <c r="G4339" s="19" t="str">
        <f>INDEX(Table12[[#This Row],[State]],MATCH(Orders!F4339,Table12[[#This Row],[Customer ID]],0))</f>
        <v>Pennsylvania</v>
      </c>
      <c r="H4339" s="17" t="s">
        <v>5642</v>
      </c>
      <c r="I4339" s="19">
        <v>2</v>
      </c>
      <c r="J4339" s="17" t="s">
        <v>31</v>
      </c>
      <c r="K4339" s="10">
        <v>299528</v>
      </c>
      <c r="L4339" s="25" t="str">
        <f>IF(Orders!$K4339&lt;=50,"Low",IF(Orders!$K4339&gt;=200000,"High","Medium"))</f>
        <v>High</v>
      </c>
    </row>
    <row r="4340" spans="1:12" x14ac:dyDescent="0.35">
      <c r="A4340" s="11">
        <v>6650</v>
      </c>
      <c r="B4340" s="13" t="s">
        <v>7449</v>
      </c>
      <c r="C4340" s="14">
        <v>44082</v>
      </c>
      <c r="D4340" s="14">
        <v>44085</v>
      </c>
      <c r="E4340" s="13" t="s">
        <v>38</v>
      </c>
      <c r="F4340" s="13" t="s">
        <v>2976</v>
      </c>
      <c r="G4340" s="15" t="str">
        <f>INDEX(Table12[[#This Row],[State]],MATCH(Orders!F4340,Table12[[#This Row],[Customer ID]],0))</f>
        <v>Texas</v>
      </c>
      <c r="H4340" s="13" t="s">
        <v>4017</v>
      </c>
      <c r="I4340" s="15">
        <v>2</v>
      </c>
      <c r="J4340" s="13" t="s">
        <v>70</v>
      </c>
      <c r="K4340" s="16">
        <v>331984</v>
      </c>
      <c r="L4340" s="24" t="str">
        <f>IF(Orders!$K4340&lt;=50,"Low",IF(Orders!$K4340&gt;=200000,"High","Medium"))</f>
        <v>High</v>
      </c>
    </row>
    <row r="4341" spans="1:12" x14ac:dyDescent="0.35">
      <c r="A4341" s="12">
        <v>1714</v>
      </c>
      <c r="B4341" s="17" t="s">
        <v>7451</v>
      </c>
      <c r="C4341" s="18">
        <v>44082</v>
      </c>
      <c r="D4341" s="18">
        <v>44087</v>
      </c>
      <c r="E4341" s="17" t="s">
        <v>94</v>
      </c>
      <c r="F4341" s="17" t="s">
        <v>6559</v>
      </c>
      <c r="G4341" s="19" t="str">
        <f>INDEX(Table12[[#This Row],[State]],MATCH(Orders!F4341,Table12[[#This Row],[Customer ID]],0))</f>
        <v>Illinois</v>
      </c>
      <c r="H4341" s="17" t="s">
        <v>7452</v>
      </c>
      <c r="I4341" s="19">
        <v>7</v>
      </c>
      <c r="J4341" s="17" t="s">
        <v>70</v>
      </c>
      <c r="K4341" s="10">
        <v>780625</v>
      </c>
      <c r="L4341" s="25" t="str">
        <f>IF(Orders!$K4341&lt;=50,"Low",IF(Orders!$K4341&gt;=200000,"High","Medium"))</f>
        <v>High</v>
      </c>
    </row>
    <row r="4342" spans="1:12" x14ac:dyDescent="0.35">
      <c r="A4342" s="11">
        <v>6652</v>
      </c>
      <c r="B4342" s="13" t="s">
        <v>7449</v>
      </c>
      <c r="C4342" s="14">
        <v>44082</v>
      </c>
      <c r="D4342" s="14">
        <v>44085</v>
      </c>
      <c r="E4342" s="13" t="s">
        <v>38</v>
      </c>
      <c r="F4342" s="13" t="s">
        <v>2976</v>
      </c>
      <c r="G4342" s="15" t="str">
        <f>INDEX(Table12[[#This Row],[State]],MATCH(Orders!F4342,Table12[[#This Row],[Customer ID]],0))</f>
        <v>Texas</v>
      </c>
      <c r="H4342" s="13" t="s">
        <v>6254</v>
      </c>
      <c r="I4342" s="15">
        <v>2</v>
      </c>
      <c r="J4342" s="13" t="s">
        <v>31</v>
      </c>
      <c r="K4342" s="16">
        <v>118184</v>
      </c>
      <c r="L4342" s="24" t="str">
        <f>IF(Orders!$K4342&lt;=50,"Low",IF(Orders!$K4342&gt;=200000,"High","Medium"))</f>
        <v>Medium</v>
      </c>
    </row>
    <row r="4343" spans="1:12" x14ac:dyDescent="0.35">
      <c r="A4343" s="12">
        <v>3657</v>
      </c>
      <c r="B4343" s="17" t="s">
        <v>7454</v>
      </c>
      <c r="C4343" s="18">
        <v>44082</v>
      </c>
      <c r="D4343" s="18">
        <v>44088</v>
      </c>
      <c r="E4343" s="17" t="s">
        <v>19</v>
      </c>
      <c r="F4343" s="17" t="s">
        <v>6015</v>
      </c>
      <c r="G4343" s="19" t="str">
        <f>INDEX(Table12[[#This Row],[State]],MATCH(Orders!F4343,Table12[[#This Row],[Customer ID]],0))</f>
        <v>Ohio</v>
      </c>
      <c r="H4343" s="17" t="s">
        <v>7455</v>
      </c>
      <c r="I4343" s="19">
        <v>1</v>
      </c>
      <c r="J4343" s="17" t="s">
        <v>70</v>
      </c>
      <c r="K4343" s="10">
        <v>105096</v>
      </c>
      <c r="L4343" s="25" t="str">
        <f>IF(Orders!$K4343&lt;=50,"Low",IF(Orders!$K4343&gt;=200000,"High","Medium"))</f>
        <v>Medium</v>
      </c>
    </row>
    <row r="4344" spans="1:12" x14ac:dyDescent="0.35">
      <c r="A4344" s="11">
        <v>6653</v>
      </c>
      <c r="B4344" s="13" t="s">
        <v>7449</v>
      </c>
      <c r="C4344" s="14">
        <v>44082</v>
      </c>
      <c r="D4344" s="14">
        <v>44085</v>
      </c>
      <c r="E4344" s="13" t="s">
        <v>38</v>
      </c>
      <c r="F4344" s="13" t="s">
        <v>2976</v>
      </c>
      <c r="G4344" s="15" t="str">
        <f>INDEX(Table12[[#This Row],[State]],MATCH(Orders!F4344,Table12[[#This Row],[Customer ID]],0))</f>
        <v>Texas</v>
      </c>
      <c r="H4344" s="13" t="s">
        <v>7457</v>
      </c>
      <c r="I4344" s="15">
        <v>4</v>
      </c>
      <c r="J4344" s="13" t="s">
        <v>70</v>
      </c>
      <c r="K4344" s="16">
        <v>115736</v>
      </c>
      <c r="L4344" s="24" t="str">
        <f>IF(Orders!$K4344&lt;=50,"Low",IF(Orders!$K4344&gt;=200000,"High","Medium"))</f>
        <v>Medium</v>
      </c>
    </row>
    <row r="4345" spans="1:12" x14ac:dyDescent="0.35">
      <c r="A4345" s="12">
        <v>6651</v>
      </c>
      <c r="B4345" s="17" t="s">
        <v>7449</v>
      </c>
      <c r="C4345" s="18">
        <v>44082</v>
      </c>
      <c r="D4345" s="18">
        <v>44085</v>
      </c>
      <c r="E4345" s="17" t="s">
        <v>38</v>
      </c>
      <c r="F4345" s="17" t="s">
        <v>2976</v>
      </c>
      <c r="G4345" s="19" t="str">
        <f>INDEX(Table12[[#This Row],[State]],MATCH(Orders!F4345,Table12[[#This Row],[Customer ID]],0))</f>
        <v>Texas</v>
      </c>
      <c r="H4345" s="17" t="s">
        <v>5949</v>
      </c>
      <c r="I4345" s="19">
        <v>5</v>
      </c>
      <c r="J4345" s="17" t="s">
        <v>31</v>
      </c>
      <c r="K4345" s="10">
        <v>120.92</v>
      </c>
      <c r="L4345" s="25" t="str">
        <f>IF(Orders!$K4345&lt;=50,"Low",IF(Orders!$K4345&gt;=200000,"High","Medium"))</f>
        <v>Medium</v>
      </c>
    </row>
    <row r="4346" spans="1:12" x14ac:dyDescent="0.35">
      <c r="A4346" s="11">
        <v>6649</v>
      </c>
      <c r="B4346" s="13" t="s">
        <v>7449</v>
      </c>
      <c r="C4346" s="14">
        <v>44082</v>
      </c>
      <c r="D4346" s="14">
        <v>44085</v>
      </c>
      <c r="E4346" s="13" t="s">
        <v>38</v>
      </c>
      <c r="F4346" s="13" t="s">
        <v>2976</v>
      </c>
      <c r="G4346" s="15" t="str">
        <f>INDEX(Table12[[#This Row],[State]],MATCH(Orders!F4346,Table12[[#This Row],[Customer ID]],0))</f>
        <v>Texas</v>
      </c>
      <c r="H4346" s="13" t="s">
        <v>3330</v>
      </c>
      <c r="I4346" s="15">
        <v>7</v>
      </c>
      <c r="J4346" s="13" t="s">
        <v>70</v>
      </c>
      <c r="K4346" s="16">
        <v>125616</v>
      </c>
      <c r="L4346" s="24" t="str">
        <f>IF(Orders!$K4346&lt;=50,"Low",IF(Orders!$K4346&gt;=200000,"High","Medium"))</f>
        <v>Medium</v>
      </c>
    </row>
    <row r="4347" spans="1:12" x14ac:dyDescent="0.35">
      <c r="A4347" s="12">
        <v>8620</v>
      </c>
      <c r="B4347" s="17" t="s">
        <v>7459</v>
      </c>
      <c r="C4347" s="18">
        <v>44082</v>
      </c>
      <c r="D4347" s="18">
        <v>44087</v>
      </c>
      <c r="E4347" s="17" t="s">
        <v>94</v>
      </c>
      <c r="F4347" s="17" t="s">
        <v>4833</v>
      </c>
      <c r="G4347" s="19" t="str">
        <f>INDEX(Table12[[#This Row],[State]],MATCH(Orders!F4347,Table12[[#This Row],[Customer ID]],0))</f>
        <v>New York</v>
      </c>
      <c r="H4347" s="17" t="s">
        <v>6257</v>
      </c>
      <c r="I4347" s="19">
        <v>4</v>
      </c>
      <c r="J4347" s="17" t="s">
        <v>70</v>
      </c>
      <c r="K4347" s="10">
        <v>165.12</v>
      </c>
      <c r="L4347" s="25" t="str">
        <f>IF(Orders!$K4347&lt;=50,"Low",IF(Orders!$K4347&gt;=200000,"High","Medium"))</f>
        <v>Medium</v>
      </c>
    </row>
    <row r="4348" spans="1:12" x14ac:dyDescent="0.35">
      <c r="A4348" s="11">
        <v>5768</v>
      </c>
      <c r="B4348" s="13" t="s">
        <v>7460</v>
      </c>
      <c r="C4348" s="14">
        <v>44082</v>
      </c>
      <c r="D4348" s="14">
        <v>44086</v>
      </c>
      <c r="E4348" s="13" t="s">
        <v>94</v>
      </c>
      <c r="F4348" s="13" t="s">
        <v>7461</v>
      </c>
      <c r="G4348" s="15" t="str">
        <f>INDEX(Table12[[#This Row],[State]],MATCH(Orders!F4348,Table12[[#This Row],[Customer ID]],0))</f>
        <v>Texas</v>
      </c>
      <c r="H4348" s="13" t="s">
        <v>3291</v>
      </c>
      <c r="I4348" s="15">
        <v>6</v>
      </c>
      <c r="J4348" s="13" t="s">
        <v>31</v>
      </c>
      <c r="K4348" s="16">
        <v>153.19999999999999</v>
      </c>
      <c r="L4348" s="24" t="str">
        <f>IF(Orders!$K4348&lt;=50,"Low",IF(Orders!$K4348&gt;=200000,"High","Medium"))</f>
        <v>Medium</v>
      </c>
    </row>
    <row r="4349" spans="1:12" x14ac:dyDescent="0.35">
      <c r="A4349" s="12">
        <v>2401</v>
      </c>
      <c r="B4349" s="17" t="s">
        <v>7463</v>
      </c>
      <c r="C4349" s="18">
        <v>44083</v>
      </c>
      <c r="D4349" s="18">
        <v>44089</v>
      </c>
      <c r="E4349" s="17" t="s">
        <v>19</v>
      </c>
      <c r="F4349" s="17" t="s">
        <v>5035</v>
      </c>
      <c r="G4349" s="19" t="str">
        <f>INDEX(Table12[[#This Row],[State]],MATCH(Orders!F4349,Table12[[#This Row],[Customer ID]],0))</f>
        <v>South Carolina</v>
      </c>
      <c r="H4349" s="17" t="s">
        <v>426</v>
      </c>
      <c r="I4349" s="19">
        <v>5</v>
      </c>
      <c r="J4349" s="17" t="s">
        <v>31</v>
      </c>
      <c r="K4349" s="10">
        <v>101.45</v>
      </c>
      <c r="L4349" s="25" t="str">
        <f>IF(Orders!$K4349&lt;=50,"Low",IF(Orders!$K4349&gt;=200000,"High","Medium"))</f>
        <v>Medium</v>
      </c>
    </row>
    <row r="4350" spans="1:12" x14ac:dyDescent="0.35">
      <c r="A4350" s="11">
        <v>5895</v>
      </c>
      <c r="B4350" s="13" t="s">
        <v>7464</v>
      </c>
      <c r="C4350" s="14">
        <v>44083</v>
      </c>
      <c r="D4350" s="14">
        <v>44088</v>
      </c>
      <c r="E4350" s="13" t="s">
        <v>19</v>
      </c>
      <c r="F4350" s="13" t="s">
        <v>4094</v>
      </c>
      <c r="G4350" s="15" t="str">
        <f>INDEX(Table12[[#This Row],[State]],MATCH(Orders!F4350,Table12[[#This Row],[Customer ID]],0))</f>
        <v>California</v>
      </c>
      <c r="H4350" s="13" t="s">
        <v>4526</v>
      </c>
      <c r="I4350" s="15">
        <v>3</v>
      </c>
      <c r="J4350" s="13" t="s">
        <v>70</v>
      </c>
      <c r="K4350" s="16">
        <v>133.87</v>
      </c>
      <c r="L4350" s="24" t="str">
        <f>IF(Orders!$K4350&lt;=50,"Low",IF(Orders!$K4350&gt;=200000,"High","Medium"))</f>
        <v>Medium</v>
      </c>
    </row>
    <row r="4351" spans="1:12" x14ac:dyDescent="0.35">
      <c r="A4351" s="12">
        <v>1217</v>
      </c>
      <c r="B4351" s="17" t="s">
        <v>7465</v>
      </c>
      <c r="C4351" s="18">
        <v>44083</v>
      </c>
      <c r="D4351" s="18">
        <v>44087</v>
      </c>
      <c r="E4351" s="17" t="s">
        <v>19</v>
      </c>
      <c r="F4351" s="17" t="s">
        <v>5407</v>
      </c>
      <c r="G4351" s="19" t="str">
        <f>INDEX(Table12[[#This Row],[State]],MATCH(Orders!F4351,Table12[[#This Row],[Customer ID]],0))</f>
        <v>Pennsylvania</v>
      </c>
      <c r="H4351" s="17" t="s">
        <v>887</v>
      </c>
      <c r="I4351" s="19">
        <v>3</v>
      </c>
      <c r="J4351" s="17" t="s">
        <v>31</v>
      </c>
      <c r="K4351" s="10">
        <v>136.88</v>
      </c>
      <c r="L4351" s="25" t="str">
        <f>IF(Orders!$K4351&lt;=50,"Low",IF(Orders!$K4351&gt;=200000,"High","Medium"))</f>
        <v>Medium</v>
      </c>
    </row>
    <row r="4352" spans="1:12" x14ac:dyDescent="0.35">
      <c r="A4352" s="11">
        <v>1213</v>
      </c>
      <c r="B4352" s="13" t="s">
        <v>7465</v>
      </c>
      <c r="C4352" s="14">
        <v>44083</v>
      </c>
      <c r="D4352" s="14">
        <v>44087</v>
      </c>
      <c r="E4352" s="13" t="s">
        <v>19</v>
      </c>
      <c r="F4352" s="13" t="s">
        <v>5407</v>
      </c>
      <c r="G4352" s="15" t="str">
        <f>INDEX(Table12[[#This Row],[State]],MATCH(Orders!F4352,Table12[[#This Row],[Customer ID]],0))</f>
        <v>Pennsylvania</v>
      </c>
      <c r="H4352" s="13" t="s">
        <v>2291</v>
      </c>
      <c r="I4352" s="15">
        <v>2</v>
      </c>
      <c r="J4352" s="13" t="s">
        <v>31</v>
      </c>
      <c r="K4352" s="16">
        <v>167372</v>
      </c>
      <c r="L4352" s="24" t="str">
        <f>IF(Orders!$K4352&lt;=50,"Low",IF(Orders!$K4352&gt;=200000,"High","Medium"))</f>
        <v>Medium</v>
      </c>
    </row>
    <row r="4353" spans="1:12" x14ac:dyDescent="0.35">
      <c r="A4353" s="12">
        <v>7719</v>
      </c>
      <c r="B4353" s="17" t="s">
        <v>7466</v>
      </c>
      <c r="C4353" s="18">
        <v>44083</v>
      </c>
      <c r="D4353" s="18">
        <v>44088</v>
      </c>
      <c r="E4353" s="17" t="s">
        <v>19</v>
      </c>
      <c r="F4353" s="17" t="s">
        <v>5101</v>
      </c>
      <c r="G4353" s="19" t="str">
        <f>INDEX(Table12[[#This Row],[State]],MATCH(Orders!F4353,Table12[[#This Row],[Customer ID]],0))</f>
        <v>California</v>
      </c>
      <c r="H4353" s="17" t="s">
        <v>5989</v>
      </c>
      <c r="I4353" s="19">
        <v>4</v>
      </c>
      <c r="J4353" s="17" t="s">
        <v>70</v>
      </c>
      <c r="K4353" s="10">
        <v>180.96</v>
      </c>
      <c r="L4353" s="25" t="str">
        <f>IF(Orders!$K4353&lt;=50,"Low",IF(Orders!$K4353&gt;=200000,"High","Medium"))</f>
        <v>Medium</v>
      </c>
    </row>
    <row r="4354" spans="1:12" x14ac:dyDescent="0.35">
      <c r="A4354" s="11">
        <v>4624</v>
      </c>
      <c r="B4354" s="13" t="s">
        <v>7467</v>
      </c>
      <c r="C4354" s="14">
        <v>44083</v>
      </c>
      <c r="D4354" s="14">
        <v>44088</v>
      </c>
      <c r="E4354" s="13" t="s">
        <v>19</v>
      </c>
      <c r="F4354" s="13" t="s">
        <v>5786</v>
      </c>
      <c r="G4354" s="15" t="str">
        <f>INDEX(Table12[[#This Row],[State]],MATCH(Orders!F4354,Table12[[#This Row],[Customer ID]],0))</f>
        <v>Tennessee</v>
      </c>
      <c r="H4354" s="13" t="s">
        <v>497</v>
      </c>
      <c r="I4354" s="15">
        <v>4</v>
      </c>
      <c r="J4354" s="13" t="s">
        <v>70</v>
      </c>
      <c r="K4354" s="16">
        <v>213536</v>
      </c>
      <c r="L4354" s="24" t="str">
        <f>IF(Orders!$K4354&lt;=50,"Low",IF(Orders!$K4354&gt;=200000,"High","Medium"))</f>
        <v>High</v>
      </c>
    </row>
    <row r="4355" spans="1:12" x14ac:dyDescent="0.35">
      <c r="A4355" s="12">
        <v>5580</v>
      </c>
      <c r="B4355" s="17" t="s">
        <v>7468</v>
      </c>
      <c r="C4355" s="18">
        <v>44083</v>
      </c>
      <c r="D4355" s="18">
        <v>44088</v>
      </c>
      <c r="E4355" s="17" t="s">
        <v>94</v>
      </c>
      <c r="F4355" s="17" t="s">
        <v>455</v>
      </c>
      <c r="G4355" s="19" t="str">
        <f>INDEX(Table12[[#This Row],[State]],MATCH(Orders!F4355,Table12[[#This Row],[Customer ID]],0))</f>
        <v>California</v>
      </c>
      <c r="H4355" s="17" t="s">
        <v>2327</v>
      </c>
      <c r="I4355" s="19">
        <v>5</v>
      </c>
      <c r="J4355" s="17" t="s">
        <v>70</v>
      </c>
      <c r="K4355" s="10">
        <v>286.92</v>
      </c>
      <c r="L4355" s="25" t="str">
        <f>IF(Orders!$K4355&lt;=50,"Low",IF(Orders!$K4355&gt;=200000,"High","Medium"))</f>
        <v>Medium</v>
      </c>
    </row>
    <row r="4356" spans="1:12" x14ac:dyDescent="0.35">
      <c r="A4356" s="11">
        <v>4625</v>
      </c>
      <c r="B4356" s="13" t="s">
        <v>7467</v>
      </c>
      <c r="C4356" s="14">
        <v>44083</v>
      </c>
      <c r="D4356" s="14">
        <v>44088</v>
      </c>
      <c r="E4356" s="13" t="s">
        <v>19</v>
      </c>
      <c r="F4356" s="13" t="s">
        <v>5786</v>
      </c>
      <c r="G4356" s="15" t="str">
        <f>INDEX(Table12[[#This Row],[State]],MATCH(Orders!F4356,Table12[[#This Row],[Customer ID]],0))</f>
        <v>Tennessee</v>
      </c>
      <c r="H4356" s="13" t="s">
        <v>7265</v>
      </c>
      <c r="I4356" s="15">
        <v>2</v>
      </c>
      <c r="J4356" s="13" t="s">
        <v>31</v>
      </c>
      <c r="K4356" s="16">
        <v>292.48</v>
      </c>
      <c r="L4356" s="24" t="str">
        <f>IF(Orders!$K4356&lt;=50,"Low",IF(Orders!$K4356&gt;=200000,"High","Medium"))</f>
        <v>Medium</v>
      </c>
    </row>
    <row r="4357" spans="1:12" x14ac:dyDescent="0.35">
      <c r="A4357" s="12">
        <v>1219</v>
      </c>
      <c r="B4357" s="17" t="s">
        <v>7465</v>
      </c>
      <c r="C4357" s="18">
        <v>44083</v>
      </c>
      <c r="D4357" s="18">
        <v>44087</v>
      </c>
      <c r="E4357" s="17" t="s">
        <v>19</v>
      </c>
      <c r="F4357" s="17" t="s">
        <v>5407</v>
      </c>
      <c r="G4357" s="19" t="str">
        <f>INDEX(Table12[[#This Row],[State]],MATCH(Orders!F4357,Table12[[#This Row],[Customer ID]],0))</f>
        <v>Pennsylvania</v>
      </c>
      <c r="H4357" s="17" t="s">
        <v>1760</v>
      </c>
      <c r="I4357" s="19">
        <v>3</v>
      </c>
      <c r="J4357" s="17" t="s">
        <v>70</v>
      </c>
      <c r="K4357" s="10">
        <v>292696</v>
      </c>
      <c r="L4357" s="25" t="str">
        <f>IF(Orders!$K4357&lt;=50,"Low",IF(Orders!$K4357&gt;=200000,"High","Medium"))</f>
        <v>High</v>
      </c>
    </row>
    <row r="4358" spans="1:12" x14ac:dyDescent="0.35">
      <c r="A4358" s="11">
        <v>2400</v>
      </c>
      <c r="B4358" s="13" t="s">
        <v>7463</v>
      </c>
      <c r="C4358" s="14">
        <v>44083</v>
      </c>
      <c r="D4358" s="14">
        <v>44089</v>
      </c>
      <c r="E4358" s="13" t="s">
        <v>19</v>
      </c>
      <c r="F4358" s="13" t="s">
        <v>5035</v>
      </c>
      <c r="G4358" s="15" t="str">
        <f>INDEX(Table12[[#This Row],[State]],MATCH(Orders!F4358,Table12[[#This Row],[Customer ID]],0))</f>
        <v>South Carolina</v>
      </c>
      <c r="H4358" s="13" t="s">
        <v>649</v>
      </c>
      <c r="I4358" s="15">
        <v>7</v>
      </c>
      <c r="J4358" s="13" t="s">
        <v>70</v>
      </c>
      <c r="K4358" s="16">
        <v>667.81</v>
      </c>
      <c r="L4358" s="24" t="str">
        <f>IF(Orders!$K4358&lt;=50,"Low",IF(Orders!$K4358&gt;=200000,"High","Medium"))</f>
        <v>Medium</v>
      </c>
    </row>
    <row r="4359" spans="1:12" x14ac:dyDescent="0.35">
      <c r="A4359" s="12">
        <v>1220</v>
      </c>
      <c r="B4359" s="17" t="s">
        <v>7465</v>
      </c>
      <c r="C4359" s="18">
        <v>44083</v>
      </c>
      <c r="D4359" s="18">
        <v>44087</v>
      </c>
      <c r="E4359" s="17" t="s">
        <v>19</v>
      </c>
      <c r="F4359" s="17" t="s">
        <v>5407</v>
      </c>
      <c r="G4359" s="19" t="str">
        <f>INDEX(Table12[[#This Row],[State]],MATCH(Orders!F4359,Table12[[#This Row],[Customer ID]],0))</f>
        <v>Pennsylvania</v>
      </c>
      <c r="H4359" s="17" t="s">
        <v>5642</v>
      </c>
      <c r="I4359" s="19">
        <v>7</v>
      </c>
      <c r="J4359" s="17" t="s">
        <v>70</v>
      </c>
      <c r="K4359" s="10">
        <v>1981958</v>
      </c>
      <c r="L4359" s="25" t="str">
        <f>IF(Orders!$K4359&lt;=50,"Low",IF(Orders!$K4359&gt;=200000,"High","Medium"))</f>
        <v>High</v>
      </c>
    </row>
    <row r="4360" spans="1:12" x14ac:dyDescent="0.35">
      <c r="A4360" s="11">
        <v>1214</v>
      </c>
      <c r="B4360" s="13" t="s">
        <v>7465</v>
      </c>
      <c r="C4360" s="14">
        <v>44083</v>
      </c>
      <c r="D4360" s="14">
        <v>44087</v>
      </c>
      <c r="E4360" s="13" t="s">
        <v>19</v>
      </c>
      <c r="F4360" s="13" t="s">
        <v>5407</v>
      </c>
      <c r="G4360" s="15" t="str">
        <f>INDEX(Table12[[#This Row],[State]],MATCH(Orders!F4360,Table12[[#This Row],[Customer ID]],0))</f>
        <v>Pennsylvania</v>
      </c>
      <c r="H4360" s="13" t="s">
        <v>1578</v>
      </c>
      <c r="I4360" s="15">
        <v>2</v>
      </c>
      <c r="J4360" s="13" t="s">
        <v>70</v>
      </c>
      <c r="K4360" s="16">
        <v>94036</v>
      </c>
      <c r="L4360" s="24" t="str">
        <f>IF(Orders!$K4360&lt;=50,"Low",IF(Orders!$K4360&gt;=200000,"High","Medium"))</f>
        <v>Medium</v>
      </c>
    </row>
    <row r="4361" spans="1:12" x14ac:dyDescent="0.35">
      <c r="A4361" s="12">
        <v>8756</v>
      </c>
      <c r="B4361" s="17" t="s">
        <v>7469</v>
      </c>
      <c r="C4361" s="18">
        <v>44083</v>
      </c>
      <c r="D4361" s="18">
        <v>44084</v>
      </c>
      <c r="E4361" s="17" t="s">
        <v>38</v>
      </c>
      <c r="F4361" s="17" t="s">
        <v>6624</v>
      </c>
      <c r="G4361" s="19" t="str">
        <f>INDEX(Table12[[#This Row],[State]],MATCH(Orders!F4361,Table12[[#This Row],[Customer ID]],0))</f>
        <v>Ohio</v>
      </c>
      <c r="H4361" s="17" t="s">
        <v>4552</v>
      </c>
      <c r="I4361" s="19">
        <v>2</v>
      </c>
      <c r="J4361" s="17" t="s">
        <v>31</v>
      </c>
      <c r="K4361" s="10">
        <v>102258</v>
      </c>
      <c r="L4361" s="25" t="str">
        <f>IF(Orders!$K4361&lt;=50,"Low",IF(Orders!$K4361&gt;=200000,"High","Medium"))</f>
        <v>Medium</v>
      </c>
    </row>
    <row r="4362" spans="1:12" x14ac:dyDescent="0.35">
      <c r="A4362" s="11">
        <v>5442</v>
      </c>
      <c r="B4362" s="13" t="s">
        <v>7470</v>
      </c>
      <c r="C4362" s="14">
        <v>44083</v>
      </c>
      <c r="D4362" s="14">
        <v>44087</v>
      </c>
      <c r="E4362" s="13" t="s">
        <v>19</v>
      </c>
      <c r="F4362" s="13" t="s">
        <v>4904</v>
      </c>
      <c r="G4362" s="15" t="str">
        <f>INDEX(Table12[[#This Row],[State]],MATCH(Orders!F4362,Table12[[#This Row],[Customer ID]],0))</f>
        <v>Arizona</v>
      </c>
      <c r="H4362" s="13" t="s">
        <v>6244</v>
      </c>
      <c r="I4362" s="15">
        <v>2</v>
      </c>
      <c r="J4362" s="13" t="s">
        <v>70</v>
      </c>
      <c r="K4362" s="16">
        <v>73368</v>
      </c>
      <c r="L4362" s="24" t="str">
        <f>IF(Orders!$K4362&lt;=50,"Low",IF(Orders!$K4362&gt;=200000,"High","Medium"))</f>
        <v>Medium</v>
      </c>
    </row>
    <row r="4363" spans="1:12" x14ac:dyDescent="0.35">
      <c r="A4363" s="12">
        <v>5217</v>
      </c>
      <c r="B4363" s="17" t="s">
        <v>7471</v>
      </c>
      <c r="C4363" s="18">
        <v>44083</v>
      </c>
      <c r="D4363" s="18">
        <v>44089</v>
      </c>
      <c r="E4363" s="17" t="s">
        <v>19</v>
      </c>
      <c r="F4363" s="17" t="s">
        <v>166</v>
      </c>
      <c r="G4363" s="19" t="str">
        <f>INDEX(Table12[[#This Row],[State]],MATCH(Orders!F4363,Table12[[#This Row],[Customer ID]],0))</f>
        <v>Michigan</v>
      </c>
      <c r="H4363" s="17" t="s">
        <v>7472</v>
      </c>
      <c r="I4363" s="19">
        <v>2</v>
      </c>
      <c r="J4363" s="17" t="s">
        <v>31</v>
      </c>
      <c r="K4363" s="10">
        <v>89.48</v>
      </c>
      <c r="L4363" s="25" t="str">
        <f>IF(Orders!$K4363&lt;=50,"Low",IF(Orders!$K4363&gt;=200000,"High","Medium"))</f>
        <v>Medium</v>
      </c>
    </row>
    <row r="4364" spans="1:12" x14ac:dyDescent="0.35">
      <c r="A4364" s="11">
        <v>1218</v>
      </c>
      <c r="B4364" s="13" t="s">
        <v>7465</v>
      </c>
      <c r="C4364" s="14">
        <v>44083</v>
      </c>
      <c r="D4364" s="14">
        <v>44087</v>
      </c>
      <c r="E4364" s="13" t="s">
        <v>19</v>
      </c>
      <c r="F4364" s="13" t="s">
        <v>5407</v>
      </c>
      <c r="G4364" s="15" t="str">
        <f>INDEX(Table12[[#This Row],[State]],MATCH(Orders!F4364,Table12[[#This Row],[Customer ID]],0))</f>
        <v>Pennsylvania</v>
      </c>
      <c r="H4364" s="13" t="s">
        <v>7474</v>
      </c>
      <c r="I4364" s="15">
        <v>2</v>
      </c>
      <c r="J4364" s="13" t="s">
        <v>70</v>
      </c>
      <c r="K4364" s="16">
        <v>88024</v>
      </c>
      <c r="L4364" s="24" t="str">
        <f>IF(Orders!$K4364&lt;=50,"Low",IF(Orders!$K4364&gt;=200000,"High","Medium"))</f>
        <v>Medium</v>
      </c>
    </row>
    <row r="4365" spans="1:12" x14ac:dyDescent="0.35">
      <c r="A4365" s="12">
        <v>1215</v>
      </c>
      <c r="B4365" s="17" t="s">
        <v>7465</v>
      </c>
      <c r="C4365" s="18">
        <v>44083</v>
      </c>
      <c r="D4365" s="18">
        <v>44087</v>
      </c>
      <c r="E4365" s="17" t="s">
        <v>19</v>
      </c>
      <c r="F4365" s="17" t="s">
        <v>5407</v>
      </c>
      <c r="G4365" s="19" t="str">
        <f>INDEX(Table12[[#This Row],[State]],MATCH(Orders!F4365,Table12[[#This Row],[Customer ID]],0))</f>
        <v>Pennsylvania</v>
      </c>
      <c r="H4365" s="17" t="s">
        <v>1483</v>
      </c>
      <c r="I4365" s="19">
        <v>1</v>
      </c>
      <c r="J4365" s="17" t="s">
        <v>31</v>
      </c>
      <c r="K4365" s="10">
        <v>124503</v>
      </c>
      <c r="L4365" s="25" t="str">
        <f>IF(Orders!$K4365&lt;=50,"Low",IF(Orders!$K4365&gt;=200000,"High","Medium"))</f>
        <v>Medium</v>
      </c>
    </row>
    <row r="4366" spans="1:12" x14ac:dyDescent="0.35">
      <c r="A4366" s="11">
        <v>5579</v>
      </c>
      <c r="B4366" s="13" t="s">
        <v>7468</v>
      </c>
      <c r="C4366" s="14">
        <v>44083</v>
      </c>
      <c r="D4366" s="14">
        <v>44088</v>
      </c>
      <c r="E4366" s="13" t="s">
        <v>94</v>
      </c>
      <c r="F4366" s="13" t="s">
        <v>455</v>
      </c>
      <c r="G4366" s="15" t="str">
        <f>INDEX(Table12[[#This Row],[State]],MATCH(Orders!F4366,Table12[[#This Row],[Customer ID]],0))</f>
        <v>California</v>
      </c>
      <c r="H4366" s="13" t="s">
        <v>2706</v>
      </c>
      <c r="I4366" s="15">
        <v>2</v>
      </c>
      <c r="J4366" s="13" t="s">
        <v>70</v>
      </c>
      <c r="K4366" s="16">
        <v>132.56</v>
      </c>
      <c r="L4366" s="24" t="str">
        <f>IF(Orders!$K4366&lt;=50,"Low",IF(Orders!$K4366&gt;=200000,"High","Medium"))</f>
        <v>Medium</v>
      </c>
    </row>
    <row r="4367" spans="1:12" x14ac:dyDescent="0.35">
      <c r="A4367" s="12">
        <v>1216</v>
      </c>
      <c r="B4367" s="17" t="s">
        <v>7465</v>
      </c>
      <c r="C4367" s="18">
        <v>44083</v>
      </c>
      <c r="D4367" s="18">
        <v>44087</v>
      </c>
      <c r="E4367" s="17" t="s">
        <v>19</v>
      </c>
      <c r="F4367" s="17" t="s">
        <v>5407</v>
      </c>
      <c r="G4367" s="19" t="str">
        <f>INDEX(Table12[[#This Row],[State]],MATCH(Orders!F4367,Table12[[#This Row],[Customer ID]],0))</f>
        <v>Pennsylvania</v>
      </c>
      <c r="H4367" s="17" t="s">
        <v>5894</v>
      </c>
      <c r="I4367" s="19">
        <v>1</v>
      </c>
      <c r="J4367" s="17" t="s">
        <v>31</v>
      </c>
      <c r="K4367" s="10">
        <v>105672</v>
      </c>
      <c r="L4367" s="25" t="str">
        <f>IF(Orders!$K4367&lt;=50,"Low",IF(Orders!$K4367&gt;=200000,"High","Medium"))</f>
        <v>Medium</v>
      </c>
    </row>
    <row r="4368" spans="1:12" x14ac:dyDescent="0.35">
      <c r="A4368" s="11">
        <v>4623</v>
      </c>
      <c r="B4368" s="13" t="s">
        <v>7467</v>
      </c>
      <c r="C4368" s="14">
        <v>44083</v>
      </c>
      <c r="D4368" s="14">
        <v>44088</v>
      </c>
      <c r="E4368" s="13" t="s">
        <v>19</v>
      </c>
      <c r="F4368" s="13" t="s">
        <v>5786</v>
      </c>
      <c r="G4368" s="15" t="str">
        <f>INDEX(Table12[[#This Row],[State]],MATCH(Orders!F4368,Table12[[#This Row],[Customer ID]],0))</f>
        <v>Tennessee</v>
      </c>
      <c r="H4368" s="13" t="s">
        <v>4601</v>
      </c>
      <c r="I4368" s="15">
        <v>3</v>
      </c>
      <c r="J4368" s="13" t="s">
        <v>70</v>
      </c>
      <c r="K4368" s="16">
        <v>101832</v>
      </c>
      <c r="L4368" s="24" t="str">
        <f>IF(Orders!$K4368&lt;=50,"Low",IF(Orders!$K4368&gt;=200000,"High","Medium"))</f>
        <v>Medium</v>
      </c>
    </row>
    <row r="4369" spans="1:12" x14ac:dyDescent="0.35">
      <c r="A4369" s="12">
        <v>8755</v>
      </c>
      <c r="B4369" s="17" t="s">
        <v>7469</v>
      </c>
      <c r="C4369" s="18">
        <v>44083</v>
      </c>
      <c r="D4369" s="18">
        <v>44084</v>
      </c>
      <c r="E4369" s="17" t="s">
        <v>38</v>
      </c>
      <c r="F4369" s="17" t="s">
        <v>6624</v>
      </c>
      <c r="G4369" s="19" t="str">
        <f>INDEX(Table12[[#This Row],[State]],MATCH(Orders!F4369,Table12[[#This Row],[Customer ID]],0))</f>
        <v>Ohio</v>
      </c>
      <c r="H4369" s="17" t="s">
        <v>6068</v>
      </c>
      <c r="I4369" s="19">
        <v>3</v>
      </c>
      <c r="J4369" s="17" t="s">
        <v>31</v>
      </c>
      <c r="K4369" s="10">
        <v>131.86000000000001</v>
      </c>
      <c r="L4369" s="25" t="str">
        <f>IF(Orders!$K4369&lt;=50,"Low",IF(Orders!$K4369&gt;=200000,"High","Medium"))</f>
        <v>Medium</v>
      </c>
    </row>
    <row r="4370" spans="1:12" x14ac:dyDescent="0.35">
      <c r="A4370" s="11">
        <v>7284</v>
      </c>
      <c r="B4370" s="13" t="s">
        <v>7476</v>
      </c>
      <c r="C4370" s="14">
        <v>44083</v>
      </c>
      <c r="D4370" s="14">
        <v>44087</v>
      </c>
      <c r="E4370" s="13" t="s">
        <v>19</v>
      </c>
      <c r="F4370" s="13" t="s">
        <v>1407</v>
      </c>
      <c r="G4370" s="15" t="str">
        <f>INDEX(Table12[[#This Row],[State]],MATCH(Orders!F4370,Table12[[#This Row],[Customer ID]],0))</f>
        <v>Ohio</v>
      </c>
      <c r="H4370" s="13" t="s">
        <v>6670</v>
      </c>
      <c r="I4370" s="15">
        <v>5</v>
      </c>
      <c r="J4370" s="13" t="s">
        <v>70</v>
      </c>
      <c r="K4370" s="16">
        <v>104.92</v>
      </c>
      <c r="L4370" s="24" t="str">
        <f>IF(Orders!$K4370&lt;=50,"Low",IF(Orders!$K4370&gt;=200000,"High","Medium"))</f>
        <v>Medium</v>
      </c>
    </row>
    <row r="4371" spans="1:12" x14ac:dyDescent="0.35">
      <c r="A4371" s="12">
        <v>7877</v>
      </c>
      <c r="B4371" s="17" t="s">
        <v>7477</v>
      </c>
      <c r="C4371" s="18">
        <v>44083</v>
      </c>
      <c r="D4371" s="18">
        <v>44089</v>
      </c>
      <c r="E4371" s="17" t="s">
        <v>19</v>
      </c>
      <c r="F4371" s="17" t="s">
        <v>1204</v>
      </c>
      <c r="G4371" s="19" t="str">
        <f>INDEX(Table12[[#This Row],[State]],MATCH(Orders!F4371,Table12[[#This Row],[Customer ID]],0))</f>
        <v>Oregon</v>
      </c>
      <c r="H4371" s="17" t="s">
        <v>1393</v>
      </c>
      <c r="I4371" s="19">
        <v>1</v>
      </c>
      <c r="J4371" s="17" t="s">
        <v>70</v>
      </c>
      <c r="K4371" s="10">
        <v>135176</v>
      </c>
      <c r="L4371" s="25" t="str">
        <f>IF(Orders!$K4371&lt;=50,"Low",IF(Orders!$K4371&gt;=200000,"High","Medium"))</f>
        <v>Medium</v>
      </c>
    </row>
    <row r="4372" spans="1:12" x14ac:dyDescent="0.35">
      <c r="A4372" s="11">
        <v>6256</v>
      </c>
      <c r="B4372" s="13" t="s">
        <v>7478</v>
      </c>
      <c r="C4372" s="14">
        <v>44083</v>
      </c>
      <c r="D4372" s="14">
        <v>44089</v>
      </c>
      <c r="E4372" s="13" t="s">
        <v>19</v>
      </c>
      <c r="F4372" s="13" t="s">
        <v>1730</v>
      </c>
      <c r="G4372" s="15" t="str">
        <f>INDEX(Table12[[#This Row],[State]],MATCH(Orders!F4372,Table12[[#This Row],[Customer ID]],0))</f>
        <v>Texas</v>
      </c>
      <c r="H4372" s="13" t="s">
        <v>4466</v>
      </c>
      <c r="I4372" s="15">
        <v>4</v>
      </c>
      <c r="J4372" s="13" t="s">
        <v>31</v>
      </c>
      <c r="K4372" s="16">
        <v>120856</v>
      </c>
      <c r="L4372" s="24" t="str">
        <f>IF(Orders!$K4372&lt;=50,"Low",IF(Orders!$K4372&gt;=200000,"High","Medium"))</f>
        <v>Medium</v>
      </c>
    </row>
    <row r="4373" spans="1:12" x14ac:dyDescent="0.35">
      <c r="A4373" s="12">
        <v>8754</v>
      </c>
      <c r="B4373" s="17" t="s">
        <v>7469</v>
      </c>
      <c r="C4373" s="18">
        <v>44083</v>
      </c>
      <c r="D4373" s="18">
        <v>44084</v>
      </c>
      <c r="E4373" s="17" t="s">
        <v>38</v>
      </c>
      <c r="F4373" s="17" t="s">
        <v>6624</v>
      </c>
      <c r="G4373" s="19" t="str">
        <f>INDEX(Table12[[#This Row],[State]],MATCH(Orders!F4373,Table12[[#This Row],[Customer ID]],0))</f>
        <v>Ohio</v>
      </c>
      <c r="H4373" s="17" t="s">
        <v>6591</v>
      </c>
      <c r="I4373" s="19">
        <v>6</v>
      </c>
      <c r="J4373" s="17" t="s">
        <v>31</v>
      </c>
      <c r="K4373" s="10">
        <v>140712</v>
      </c>
      <c r="L4373" s="25" t="str">
        <f>IF(Orders!$K4373&lt;=50,"Low",IF(Orders!$K4373&gt;=200000,"High","Medium"))</f>
        <v>Medium</v>
      </c>
    </row>
    <row r="4374" spans="1:12" x14ac:dyDescent="0.35">
      <c r="A4374" s="11">
        <v>4626</v>
      </c>
      <c r="B4374" s="13" t="s">
        <v>7467</v>
      </c>
      <c r="C4374" s="14">
        <v>44083</v>
      </c>
      <c r="D4374" s="14">
        <v>44088</v>
      </c>
      <c r="E4374" s="13" t="s">
        <v>19</v>
      </c>
      <c r="F4374" s="13" t="s">
        <v>5786</v>
      </c>
      <c r="G4374" s="15" t="str">
        <f>INDEX(Table12[[#This Row],[State]],MATCH(Orders!F4374,Table12[[#This Row],[Customer ID]],0))</f>
        <v>Tennessee</v>
      </c>
      <c r="H4374" s="13" t="s">
        <v>1696</v>
      </c>
      <c r="I4374" s="15">
        <v>3</v>
      </c>
      <c r="J4374" s="13" t="s">
        <v>70</v>
      </c>
      <c r="K4374" s="16">
        <v>151136</v>
      </c>
      <c r="L4374" s="24" t="str">
        <f>IF(Orders!$K4374&lt;=50,"Low",IF(Orders!$K4374&gt;=200000,"High","Medium"))</f>
        <v>Medium</v>
      </c>
    </row>
    <row r="4375" spans="1:12" x14ac:dyDescent="0.35">
      <c r="A4375" s="12">
        <v>7876</v>
      </c>
      <c r="B4375" s="17" t="s">
        <v>7477</v>
      </c>
      <c r="C4375" s="18">
        <v>44083</v>
      </c>
      <c r="D4375" s="18">
        <v>44089</v>
      </c>
      <c r="E4375" s="17" t="s">
        <v>19</v>
      </c>
      <c r="F4375" s="17" t="s">
        <v>1204</v>
      </c>
      <c r="G4375" s="19" t="str">
        <f>INDEX(Table12[[#This Row],[State]],MATCH(Orders!F4375,Table12[[#This Row],[Customer ID]],0))</f>
        <v>Oregon</v>
      </c>
      <c r="H4375" s="17" t="s">
        <v>3902</v>
      </c>
      <c r="I4375" s="19">
        <v>6</v>
      </c>
      <c r="J4375" s="17" t="s">
        <v>31</v>
      </c>
      <c r="K4375" s="10">
        <v>162104</v>
      </c>
      <c r="L4375" s="25" t="str">
        <f>IF(Orders!$K4375&lt;=50,"Low",IF(Orders!$K4375&gt;=200000,"High","Medium"))</f>
        <v>Medium</v>
      </c>
    </row>
    <row r="4376" spans="1:12" x14ac:dyDescent="0.35">
      <c r="A4376" s="11">
        <v>7285</v>
      </c>
      <c r="B4376" s="13" t="s">
        <v>7476</v>
      </c>
      <c r="C4376" s="14">
        <v>44083</v>
      </c>
      <c r="D4376" s="14">
        <v>44087</v>
      </c>
      <c r="E4376" s="13" t="s">
        <v>19</v>
      </c>
      <c r="F4376" s="13" t="s">
        <v>1407</v>
      </c>
      <c r="G4376" s="15" t="str">
        <f>INDEX(Table12[[#This Row],[State]],MATCH(Orders!F4376,Table12[[#This Row],[Customer ID]],0))</f>
        <v>Ohio</v>
      </c>
      <c r="H4376" s="13" t="s">
        <v>515</v>
      </c>
      <c r="I4376" s="15">
        <v>2</v>
      </c>
      <c r="J4376" s="13" t="s">
        <v>31</v>
      </c>
      <c r="K4376" s="16">
        <v>171112</v>
      </c>
      <c r="L4376" s="24" t="str">
        <f>IF(Orders!$K4376&lt;=50,"Low",IF(Orders!$K4376&gt;=200000,"High","Medium"))</f>
        <v>Medium</v>
      </c>
    </row>
    <row r="4377" spans="1:12" x14ac:dyDescent="0.35">
      <c r="A4377" s="12">
        <v>5581</v>
      </c>
      <c r="B4377" s="17" t="s">
        <v>7468</v>
      </c>
      <c r="C4377" s="18">
        <v>44083</v>
      </c>
      <c r="D4377" s="18">
        <v>44088</v>
      </c>
      <c r="E4377" s="17" t="s">
        <v>94</v>
      </c>
      <c r="F4377" s="17" t="s">
        <v>455</v>
      </c>
      <c r="G4377" s="19" t="str">
        <f>INDEX(Table12[[#This Row],[State]],MATCH(Orders!F4377,Table12[[#This Row],[Customer ID]],0))</f>
        <v>California</v>
      </c>
      <c r="H4377" s="17" t="s">
        <v>4463</v>
      </c>
      <c r="I4377" s="19">
        <v>9</v>
      </c>
      <c r="J4377" s="17" t="s">
        <v>70</v>
      </c>
      <c r="K4377" s="10">
        <v>145.52000000000001</v>
      </c>
      <c r="L4377" s="25" t="str">
        <f>IF(Orders!$K4377&lt;=50,"Low",IF(Orders!$K4377&gt;=200000,"High","Medium"))</f>
        <v>Medium</v>
      </c>
    </row>
    <row r="4378" spans="1:12" x14ac:dyDescent="0.35">
      <c r="A4378" s="11">
        <v>5370</v>
      </c>
      <c r="B4378" s="13" t="s">
        <v>7479</v>
      </c>
      <c r="C4378" s="14">
        <v>44084</v>
      </c>
      <c r="D4378" s="14">
        <v>44087</v>
      </c>
      <c r="E4378" s="13" t="s">
        <v>38</v>
      </c>
      <c r="F4378" s="13" t="s">
        <v>3274</v>
      </c>
      <c r="G4378" s="15" t="str">
        <f>INDEX(Table12[[#This Row],[State]],MATCH(Orders!F4378,Table12[[#This Row],[Customer ID]],0))</f>
        <v>Ohio</v>
      </c>
      <c r="H4378" s="13" t="s">
        <v>5653</v>
      </c>
      <c r="I4378" s="15">
        <v>3</v>
      </c>
      <c r="J4378" s="13" t="s">
        <v>70</v>
      </c>
      <c r="K4378" s="16">
        <v>133056</v>
      </c>
      <c r="L4378" s="24" t="str">
        <f>IF(Orders!$K4378&lt;=50,"Low",IF(Orders!$K4378&gt;=200000,"High","Medium"))</f>
        <v>Medium</v>
      </c>
    </row>
    <row r="4379" spans="1:12" x14ac:dyDescent="0.35">
      <c r="A4379" s="12">
        <v>1962</v>
      </c>
      <c r="B4379" s="17" t="s">
        <v>7480</v>
      </c>
      <c r="C4379" s="18">
        <v>44084</v>
      </c>
      <c r="D4379" s="18">
        <v>44089</v>
      </c>
      <c r="E4379" s="17" t="s">
        <v>94</v>
      </c>
      <c r="F4379" s="17" t="s">
        <v>2363</v>
      </c>
      <c r="G4379" s="19" t="str">
        <f>INDEX(Table12[[#This Row],[State]],MATCH(Orders!F4379,Table12[[#This Row],[Customer ID]],0))</f>
        <v>Missouri</v>
      </c>
      <c r="H4379" s="17" t="s">
        <v>55</v>
      </c>
      <c r="I4379" s="19">
        <v>6</v>
      </c>
      <c r="J4379" s="17" t="s">
        <v>70</v>
      </c>
      <c r="K4379" s="10">
        <v>138.80000000000001</v>
      </c>
      <c r="L4379" s="25" t="str">
        <f>IF(Orders!$K4379&lt;=50,"Low",IF(Orders!$K4379&gt;=200000,"High","Medium"))</f>
        <v>Medium</v>
      </c>
    </row>
    <row r="4380" spans="1:12" x14ac:dyDescent="0.35">
      <c r="A4380" s="11">
        <v>42</v>
      </c>
      <c r="B4380" s="13" t="s">
        <v>7481</v>
      </c>
      <c r="C4380" s="14">
        <v>44084</v>
      </c>
      <c r="D4380" s="14">
        <v>44089</v>
      </c>
      <c r="E4380" s="13" t="s">
        <v>19</v>
      </c>
      <c r="F4380" s="13" t="s">
        <v>2185</v>
      </c>
      <c r="G4380" s="15" t="str">
        <f>INDEX(Table12[[#This Row],[State]],MATCH(Orders!F4380,Table12[[#This Row],[Customer ID]],0))</f>
        <v>Illinois</v>
      </c>
      <c r="H4380" s="13" t="s">
        <v>301</v>
      </c>
      <c r="I4380" s="15">
        <v>4</v>
      </c>
      <c r="J4380" s="13" t="s">
        <v>70</v>
      </c>
      <c r="K4380" s="16">
        <v>183168</v>
      </c>
      <c r="L4380" s="24" t="str">
        <f>IF(Orders!$K4380&lt;=50,"Low",IF(Orders!$K4380&gt;=200000,"High","Medium"))</f>
        <v>Medium</v>
      </c>
    </row>
    <row r="4381" spans="1:12" x14ac:dyDescent="0.35">
      <c r="A4381" s="12">
        <v>6887</v>
      </c>
      <c r="B4381" s="17" t="s">
        <v>7483</v>
      </c>
      <c r="C4381" s="18">
        <v>44084</v>
      </c>
      <c r="D4381" s="18">
        <v>44091</v>
      </c>
      <c r="E4381" s="17" t="s">
        <v>19</v>
      </c>
      <c r="F4381" s="17" t="s">
        <v>4200</v>
      </c>
      <c r="G4381" s="19" t="str">
        <f>INDEX(Table12[[#This Row],[State]],MATCH(Orders!F4381,Table12[[#This Row],[Customer ID]],0))</f>
        <v>Ohio</v>
      </c>
      <c r="H4381" s="17" t="s">
        <v>3488</v>
      </c>
      <c r="I4381" s="19">
        <v>2</v>
      </c>
      <c r="J4381" s="17" t="s">
        <v>70</v>
      </c>
      <c r="K4381" s="10">
        <v>282896</v>
      </c>
      <c r="L4381" s="25" t="str">
        <f>IF(Orders!$K4381&lt;=50,"Low",IF(Orders!$K4381&gt;=200000,"High","Medium"))</f>
        <v>High</v>
      </c>
    </row>
    <row r="4382" spans="1:12" x14ac:dyDescent="0.35">
      <c r="A4382" s="11">
        <v>1965</v>
      </c>
      <c r="B4382" s="13" t="s">
        <v>7480</v>
      </c>
      <c r="C4382" s="14">
        <v>44084</v>
      </c>
      <c r="D4382" s="14">
        <v>44089</v>
      </c>
      <c r="E4382" s="13" t="s">
        <v>94</v>
      </c>
      <c r="F4382" s="13" t="s">
        <v>2363</v>
      </c>
      <c r="G4382" s="15" t="str">
        <f>INDEX(Table12[[#This Row],[State]],MATCH(Orders!F4382,Table12[[#This Row],[Customer ID]],0))</f>
        <v>Missouri</v>
      </c>
      <c r="H4382" s="13" t="s">
        <v>6515</v>
      </c>
      <c r="I4382" s="15">
        <v>3</v>
      </c>
      <c r="J4382" s="13" t="s">
        <v>70</v>
      </c>
      <c r="K4382" s="16">
        <v>300.29000000000002</v>
      </c>
      <c r="L4382" s="24" t="str">
        <f>IF(Orders!$K4382&lt;=50,"Low",IF(Orders!$K4382&gt;=200000,"High","Medium"))</f>
        <v>Medium</v>
      </c>
    </row>
    <row r="4383" spans="1:12" x14ac:dyDescent="0.35">
      <c r="A4383" s="12">
        <v>1961</v>
      </c>
      <c r="B4383" s="17" t="s">
        <v>7480</v>
      </c>
      <c r="C4383" s="18">
        <v>44084</v>
      </c>
      <c r="D4383" s="18">
        <v>44089</v>
      </c>
      <c r="E4383" s="17" t="s">
        <v>94</v>
      </c>
      <c r="F4383" s="17" t="s">
        <v>2363</v>
      </c>
      <c r="G4383" s="19" t="str">
        <f>INDEX(Table12[[#This Row],[State]],MATCH(Orders!F4383,Table12[[#This Row],[Customer ID]],0))</f>
        <v>Missouri</v>
      </c>
      <c r="H4383" s="17" t="s">
        <v>5166</v>
      </c>
      <c r="I4383" s="19">
        <v>5</v>
      </c>
      <c r="J4383" s="17" t="s">
        <v>31</v>
      </c>
      <c r="K4383" s="10">
        <v>324.85000000000002</v>
      </c>
      <c r="L4383" s="25" t="str">
        <f>IF(Orders!$K4383&lt;=50,"Low",IF(Orders!$K4383&gt;=200000,"High","Medium"))</f>
        <v>Medium</v>
      </c>
    </row>
    <row r="4384" spans="1:12" x14ac:dyDescent="0.35">
      <c r="A4384" s="11">
        <v>1848</v>
      </c>
      <c r="B4384" s="13" t="s">
        <v>7484</v>
      </c>
      <c r="C4384" s="14">
        <v>44084</v>
      </c>
      <c r="D4384" s="14">
        <v>44084</v>
      </c>
      <c r="E4384" s="13" t="s">
        <v>208</v>
      </c>
      <c r="F4384" s="13" t="s">
        <v>4187</v>
      </c>
      <c r="G4384" s="15" t="str">
        <f>INDEX(Table12[[#This Row],[State]],MATCH(Orders!F4384,Table12[[#This Row],[Customer ID]],0))</f>
        <v>California</v>
      </c>
      <c r="H4384" s="13" t="s">
        <v>3262</v>
      </c>
      <c r="I4384" s="15">
        <v>3</v>
      </c>
      <c r="J4384" s="13" t="s">
        <v>70</v>
      </c>
      <c r="K4384" s="16">
        <v>382352</v>
      </c>
      <c r="L4384" s="24" t="str">
        <f>IF(Orders!$K4384&lt;=50,"Low",IF(Orders!$K4384&gt;=200000,"High","Medium"))</f>
        <v>High</v>
      </c>
    </row>
    <row r="4385" spans="1:12" x14ac:dyDescent="0.35">
      <c r="A4385" s="12">
        <v>2847</v>
      </c>
      <c r="B4385" s="17" t="s">
        <v>7485</v>
      </c>
      <c r="C4385" s="18">
        <v>44084</v>
      </c>
      <c r="D4385" s="18">
        <v>44089</v>
      </c>
      <c r="E4385" s="17" t="s">
        <v>19</v>
      </c>
      <c r="F4385" s="17" t="s">
        <v>2834</v>
      </c>
      <c r="G4385" s="19" t="str">
        <f>INDEX(Table12[[#This Row],[State]],MATCH(Orders!F4385,Table12[[#This Row],[Customer ID]],0))</f>
        <v>Illinois</v>
      </c>
      <c r="H4385" s="17" t="s">
        <v>417</v>
      </c>
      <c r="I4385" s="19">
        <v>3</v>
      </c>
      <c r="J4385" s="17" t="s">
        <v>70</v>
      </c>
      <c r="K4385" s="10">
        <v>804594</v>
      </c>
      <c r="L4385" s="25" t="str">
        <f>IF(Orders!$K4385&lt;=50,"Low",IF(Orders!$K4385&gt;=200000,"High","Medium"))</f>
        <v>High</v>
      </c>
    </row>
    <row r="4386" spans="1:12" x14ac:dyDescent="0.35">
      <c r="A4386" s="11">
        <v>5894</v>
      </c>
      <c r="B4386" s="13" t="s">
        <v>7486</v>
      </c>
      <c r="C4386" s="14">
        <v>44084</v>
      </c>
      <c r="D4386" s="14">
        <v>44088</v>
      </c>
      <c r="E4386" s="13" t="s">
        <v>19</v>
      </c>
      <c r="F4386" s="13" t="s">
        <v>7487</v>
      </c>
      <c r="G4386" s="15" t="str">
        <f>INDEX(Table12[[#This Row],[State]],MATCH(Orders!F4386,Table12[[#This Row],[Customer ID]],0))</f>
        <v>Georgia</v>
      </c>
      <c r="H4386" s="13" t="s">
        <v>7489</v>
      </c>
      <c r="I4386" s="15">
        <v>1</v>
      </c>
      <c r="J4386" s="13" t="s">
        <v>70</v>
      </c>
      <c r="K4386" s="16">
        <v>73.78</v>
      </c>
      <c r="L4386" s="24" t="str">
        <f>IF(Orders!$K4386&lt;=50,"Low",IF(Orders!$K4386&gt;=200000,"High","Medium"))</f>
        <v>Medium</v>
      </c>
    </row>
    <row r="4387" spans="1:12" x14ac:dyDescent="0.35">
      <c r="A4387" s="12">
        <v>3178</v>
      </c>
      <c r="B4387" s="17" t="s">
        <v>7491</v>
      </c>
      <c r="C4387" s="18">
        <v>44084</v>
      </c>
      <c r="D4387" s="18">
        <v>44084</v>
      </c>
      <c r="E4387" s="17" t="s">
        <v>208</v>
      </c>
      <c r="F4387" s="17" t="s">
        <v>5536</v>
      </c>
      <c r="G4387" s="19" t="str">
        <f>INDEX(Table12[[#This Row],[State]],MATCH(Orders!F4387,Table12[[#This Row],[Customer ID]],0))</f>
        <v>New York</v>
      </c>
      <c r="H4387" s="17" t="s">
        <v>3510</v>
      </c>
      <c r="I4387" s="19">
        <v>2</v>
      </c>
      <c r="J4387" s="17" t="s">
        <v>31</v>
      </c>
      <c r="K4387" s="10">
        <v>100.76</v>
      </c>
      <c r="L4387" s="25" t="str">
        <f>IF(Orders!$K4387&lt;=50,"Low",IF(Orders!$K4387&gt;=200000,"High","Medium"))</f>
        <v>Medium</v>
      </c>
    </row>
    <row r="4388" spans="1:12" x14ac:dyDescent="0.35">
      <c r="A4388" s="11">
        <v>1849</v>
      </c>
      <c r="B4388" s="13" t="s">
        <v>7484</v>
      </c>
      <c r="C4388" s="14">
        <v>44084</v>
      </c>
      <c r="D4388" s="14">
        <v>44084</v>
      </c>
      <c r="E4388" s="13" t="s">
        <v>208</v>
      </c>
      <c r="F4388" s="13" t="s">
        <v>4187</v>
      </c>
      <c r="G4388" s="15" t="str">
        <f>INDEX(Table12[[#This Row],[State]],MATCH(Orders!F4388,Table12[[#This Row],[Customer ID]],0))</f>
        <v>California</v>
      </c>
      <c r="H4388" s="13" t="s">
        <v>1316</v>
      </c>
      <c r="I4388" s="15">
        <v>2</v>
      </c>
      <c r="J4388" s="13" t="s">
        <v>70</v>
      </c>
      <c r="K4388" s="16">
        <v>113184</v>
      </c>
      <c r="L4388" s="24" t="str">
        <f>IF(Orders!$K4388&lt;=50,"Low",IF(Orders!$K4388&gt;=200000,"High","Medium"))</f>
        <v>Medium</v>
      </c>
    </row>
    <row r="4389" spans="1:12" x14ac:dyDescent="0.35">
      <c r="A4389" s="12">
        <v>1959</v>
      </c>
      <c r="B4389" s="17" t="s">
        <v>7480</v>
      </c>
      <c r="C4389" s="18">
        <v>44084</v>
      </c>
      <c r="D4389" s="18">
        <v>44089</v>
      </c>
      <c r="E4389" s="17" t="s">
        <v>94</v>
      </c>
      <c r="F4389" s="17" t="s">
        <v>2363</v>
      </c>
      <c r="G4389" s="19" t="str">
        <f>INDEX(Table12[[#This Row],[State]],MATCH(Orders!F4389,Table12[[#This Row],[Customer ID]],0))</f>
        <v>Missouri</v>
      </c>
      <c r="H4389" s="17" t="s">
        <v>6068</v>
      </c>
      <c r="I4389" s="19">
        <v>3</v>
      </c>
      <c r="J4389" s="17" t="s">
        <v>70</v>
      </c>
      <c r="K4389" s="10">
        <v>113.2</v>
      </c>
      <c r="L4389" s="25" t="str">
        <f>IF(Orders!$K4389&lt;=50,"Low",IF(Orders!$K4389&gt;=200000,"High","Medium"))</f>
        <v>Medium</v>
      </c>
    </row>
    <row r="4390" spans="1:12" x14ac:dyDescent="0.35">
      <c r="A4390" s="11">
        <v>1964</v>
      </c>
      <c r="B4390" s="13" t="s">
        <v>7480</v>
      </c>
      <c r="C4390" s="14">
        <v>44084</v>
      </c>
      <c r="D4390" s="14">
        <v>44089</v>
      </c>
      <c r="E4390" s="13" t="s">
        <v>94</v>
      </c>
      <c r="F4390" s="13" t="s">
        <v>2363</v>
      </c>
      <c r="G4390" s="15" t="str">
        <f>INDEX(Table12[[#This Row],[State]],MATCH(Orders!F4390,Table12[[#This Row],[Customer ID]],0))</f>
        <v>Missouri</v>
      </c>
      <c r="H4390" s="13" t="s">
        <v>4259</v>
      </c>
      <c r="I4390" s="15">
        <v>5</v>
      </c>
      <c r="J4390" s="13" t="s">
        <v>70</v>
      </c>
      <c r="K4390" s="16">
        <v>92.9</v>
      </c>
      <c r="L4390" s="24" t="str">
        <f>IF(Orders!$K4390&lt;=50,"Low",IF(Orders!$K4390&gt;=200000,"High","Medium"))</f>
        <v>Medium</v>
      </c>
    </row>
    <row r="4391" spans="1:12" x14ac:dyDescent="0.35">
      <c r="A4391" s="12">
        <v>1963</v>
      </c>
      <c r="B4391" s="17" t="s">
        <v>7480</v>
      </c>
      <c r="C4391" s="18">
        <v>44084</v>
      </c>
      <c r="D4391" s="18">
        <v>44089</v>
      </c>
      <c r="E4391" s="17" t="s">
        <v>94</v>
      </c>
      <c r="F4391" s="17" t="s">
        <v>2363</v>
      </c>
      <c r="G4391" s="19" t="str">
        <f>INDEX(Table12[[#This Row],[State]],MATCH(Orders!F4391,Table12[[#This Row],[Customer ID]],0))</f>
        <v>Missouri</v>
      </c>
      <c r="H4391" s="17" t="s">
        <v>1822</v>
      </c>
      <c r="I4391" s="19">
        <v>3</v>
      </c>
      <c r="J4391" s="17" t="s">
        <v>70</v>
      </c>
      <c r="K4391" s="10">
        <v>110.71</v>
      </c>
      <c r="L4391" s="25" t="str">
        <f>IF(Orders!$K4391&lt;=50,"Low",IF(Orders!$K4391&gt;=200000,"High","Medium"))</f>
        <v>Medium</v>
      </c>
    </row>
    <row r="4392" spans="1:12" x14ac:dyDescent="0.35">
      <c r="A4392" s="11">
        <v>1966</v>
      </c>
      <c r="B4392" s="13" t="s">
        <v>7480</v>
      </c>
      <c r="C4392" s="14">
        <v>44084</v>
      </c>
      <c r="D4392" s="14">
        <v>44089</v>
      </c>
      <c r="E4392" s="13" t="s">
        <v>94</v>
      </c>
      <c r="F4392" s="13" t="s">
        <v>2363</v>
      </c>
      <c r="G4392" s="15" t="str">
        <f>INDEX(Table12[[#This Row],[State]],MATCH(Orders!F4392,Table12[[#This Row],[Customer ID]],0))</f>
        <v>Missouri</v>
      </c>
      <c r="H4392" s="13" t="s">
        <v>7492</v>
      </c>
      <c r="I4392" s="15">
        <v>2</v>
      </c>
      <c r="J4392" s="13" t="s">
        <v>31</v>
      </c>
      <c r="K4392" s="16">
        <v>104.18</v>
      </c>
      <c r="L4392" s="24" t="str">
        <f>IF(Orders!$K4392&lt;=50,"Low",IF(Orders!$K4392&gt;=200000,"High","Medium"))</f>
        <v>Medium</v>
      </c>
    </row>
    <row r="4393" spans="1:12" x14ac:dyDescent="0.35">
      <c r="A4393" s="12">
        <v>4926</v>
      </c>
      <c r="B4393" s="17" t="s">
        <v>7494</v>
      </c>
      <c r="C4393" s="18">
        <v>44084</v>
      </c>
      <c r="D4393" s="18">
        <v>44087</v>
      </c>
      <c r="E4393" s="17" t="s">
        <v>38</v>
      </c>
      <c r="F4393" s="17" t="s">
        <v>7461</v>
      </c>
      <c r="G4393" s="19" t="str">
        <f>INDEX(Table12[[#This Row],[State]],MATCH(Orders!F4393,Table12[[#This Row],[Customer ID]],0))</f>
        <v>Massachusetts</v>
      </c>
      <c r="H4393" s="17" t="s">
        <v>3101</v>
      </c>
      <c r="I4393" s="19">
        <v>2</v>
      </c>
      <c r="J4393" s="17" t="s">
        <v>70</v>
      </c>
      <c r="K4393" s="10">
        <v>145.88</v>
      </c>
      <c r="L4393" s="25" t="str">
        <f>IF(Orders!$K4393&lt;=50,"Low",IF(Orders!$K4393&gt;=200000,"High","Medium"))</f>
        <v>Medium</v>
      </c>
    </row>
    <row r="4394" spans="1:12" x14ac:dyDescent="0.35">
      <c r="A4394" s="11">
        <v>6886</v>
      </c>
      <c r="B4394" s="13" t="s">
        <v>7483</v>
      </c>
      <c r="C4394" s="14">
        <v>44084</v>
      </c>
      <c r="D4394" s="14">
        <v>44091</v>
      </c>
      <c r="E4394" s="13" t="s">
        <v>19</v>
      </c>
      <c r="F4394" s="13" t="s">
        <v>4200</v>
      </c>
      <c r="G4394" s="15" t="str">
        <f>INDEX(Table12[[#This Row],[State]],MATCH(Orders!F4394,Table12[[#This Row],[Customer ID]],0))</f>
        <v>Ohio</v>
      </c>
      <c r="H4394" s="13" t="s">
        <v>7495</v>
      </c>
      <c r="I4394" s="15">
        <v>4</v>
      </c>
      <c r="J4394" s="13" t="s">
        <v>70</v>
      </c>
      <c r="K4394" s="16">
        <v>158056</v>
      </c>
      <c r="L4394" s="24" t="str">
        <f>IF(Orders!$K4394&lt;=50,"Low",IF(Orders!$K4394&gt;=200000,"High","Medium"))</f>
        <v>Medium</v>
      </c>
    </row>
    <row r="4395" spans="1:12" x14ac:dyDescent="0.35">
      <c r="A4395" s="12">
        <v>1960</v>
      </c>
      <c r="B4395" s="17" t="s">
        <v>7480</v>
      </c>
      <c r="C4395" s="18">
        <v>44084</v>
      </c>
      <c r="D4395" s="18">
        <v>44089</v>
      </c>
      <c r="E4395" s="17" t="s">
        <v>94</v>
      </c>
      <c r="F4395" s="17" t="s">
        <v>2363</v>
      </c>
      <c r="G4395" s="19" t="str">
        <f>INDEX(Table12[[#This Row],[State]],MATCH(Orders!F4395,Table12[[#This Row],[Customer ID]],0))</f>
        <v>Missouri</v>
      </c>
      <c r="H4395" s="17" t="s">
        <v>5936</v>
      </c>
      <c r="I4395" s="19">
        <v>3</v>
      </c>
      <c r="J4395" s="17" t="s">
        <v>70</v>
      </c>
      <c r="K4395" s="10">
        <v>147.99</v>
      </c>
      <c r="L4395" s="25" t="str">
        <f>IF(Orders!$K4395&lt;=50,"Low",IF(Orders!$K4395&gt;=200000,"High","Medium"))</f>
        <v>Medium</v>
      </c>
    </row>
    <row r="4396" spans="1:12" x14ac:dyDescent="0.35">
      <c r="A4396" s="11">
        <v>6234</v>
      </c>
      <c r="B4396" s="13" t="s">
        <v>7497</v>
      </c>
      <c r="C4396" s="14">
        <v>44085</v>
      </c>
      <c r="D4396" s="14">
        <v>44085</v>
      </c>
      <c r="E4396" s="13" t="s">
        <v>208</v>
      </c>
      <c r="F4396" s="13" t="s">
        <v>7498</v>
      </c>
      <c r="G4396" s="15" t="str">
        <f>INDEX(Table12[[#This Row],[State]],MATCH(Orders!F4396,Table12[[#This Row],[Customer ID]],0))</f>
        <v>Washington</v>
      </c>
      <c r="H4396" s="13" t="s">
        <v>1139</v>
      </c>
      <c r="I4396" s="15">
        <v>11</v>
      </c>
      <c r="J4396" s="13" t="s">
        <v>70</v>
      </c>
      <c r="K4396" s="16">
        <v>108.28</v>
      </c>
      <c r="L4396" s="24" t="str">
        <f>IF(Orders!$K4396&lt;=50,"Low",IF(Orders!$K4396&gt;=200000,"High","Medium"))</f>
        <v>Medium</v>
      </c>
    </row>
    <row r="4397" spans="1:12" x14ac:dyDescent="0.35">
      <c r="A4397" s="12">
        <v>9081</v>
      </c>
      <c r="B4397" s="17" t="s">
        <v>7500</v>
      </c>
      <c r="C4397" s="18">
        <v>44085</v>
      </c>
      <c r="D4397" s="18">
        <v>44087</v>
      </c>
      <c r="E4397" s="17" t="s">
        <v>94</v>
      </c>
      <c r="F4397" s="17" t="s">
        <v>3274</v>
      </c>
      <c r="G4397" s="19" t="str">
        <f>INDEX(Table12[[#This Row],[State]],MATCH(Orders!F4397,Table12[[#This Row],[Customer ID]],0))</f>
        <v>California</v>
      </c>
      <c r="H4397" s="17" t="s">
        <v>2963</v>
      </c>
      <c r="I4397" s="19">
        <v>6</v>
      </c>
      <c r="J4397" s="17" t="s">
        <v>70</v>
      </c>
      <c r="K4397" s="10">
        <v>175952</v>
      </c>
      <c r="L4397" s="25" t="str">
        <f>IF(Orders!$K4397&lt;=50,"Low",IF(Orders!$K4397&gt;=200000,"High","Medium"))</f>
        <v>Medium</v>
      </c>
    </row>
    <row r="4398" spans="1:12" x14ac:dyDescent="0.35">
      <c r="A4398" s="11">
        <v>2902</v>
      </c>
      <c r="B4398" s="13" t="s">
        <v>7501</v>
      </c>
      <c r="C4398" s="14">
        <v>44085</v>
      </c>
      <c r="D4398" s="14">
        <v>44089</v>
      </c>
      <c r="E4398" s="13" t="s">
        <v>19</v>
      </c>
      <c r="F4398" s="13" t="s">
        <v>1319</v>
      </c>
      <c r="G4398" s="15" t="str">
        <f>INDEX(Table12[[#This Row],[State]],MATCH(Orders!F4398,Table12[[#This Row],[Customer ID]],0))</f>
        <v>Georgia</v>
      </c>
      <c r="H4398" s="13" t="s">
        <v>177</v>
      </c>
      <c r="I4398" s="15">
        <v>7</v>
      </c>
      <c r="J4398" s="13" t="s">
        <v>31</v>
      </c>
      <c r="K4398" s="16">
        <v>197.66</v>
      </c>
      <c r="L4398" s="24" t="str">
        <f>IF(Orders!$K4398&lt;=50,"Low",IF(Orders!$K4398&gt;=200000,"High","Medium"))</f>
        <v>Medium</v>
      </c>
    </row>
    <row r="4399" spans="1:12" x14ac:dyDescent="0.35">
      <c r="A4399" s="12">
        <v>6232</v>
      </c>
      <c r="B4399" s="17" t="s">
        <v>7497</v>
      </c>
      <c r="C4399" s="18">
        <v>44085</v>
      </c>
      <c r="D4399" s="18">
        <v>44085</v>
      </c>
      <c r="E4399" s="17" t="s">
        <v>208</v>
      </c>
      <c r="F4399" s="17" t="s">
        <v>7498</v>
      </c>
      <c r="G4399" s="19" t="str">
        <f>INDEX(Table12[[#This Row],[State]],MATCH(Orders!F4399,Table12[[#This Row],[Customer ID]],0))</f>
        <v>Washington</v>
      </c>
      <c r="H4399" s="17" t="s">
        <v>4267</v>
      </c>
      <c r="I4399" s="19">
        <v>2</v>
      </c>
      <c r="J4399" s="17" t="s">
        <v>70</v>
      </c>
      <c r="K4399" s="10">
        <v>209568</v>
      </c>
      <c r="L4399" s="25" t="str">
        <f>IF(Orders!$K4399&lt;=50,"Low",IF(Orders!$K4399&gt;=200000,"High","Medium"))</f>
        <v>High</v>
      </c>
    </row>
    <row r="4400" spans="1:12" x14ac:dyDescent="0.35">
      <c r="A4400" s="11">
        <v>9333</v>
      </c>
      <c r="B4400" s="13" t="s">
        <v>7502</v>
      </c>
      <c r="C4400" s="14">
        <v>44085</v>
      </c>
      <c r="D4400" s="14">
        <v>44087</v>
      </c>
      <c r="E4400" s="13" t="s">
        <v>94</v>
      </c>
      <c r="F4400" s="13" t="s">
        <v>7487</v>
      </c>
      <c r="G4400" s="15" t="str">
        <f>INDEX(Table12[[#This Row],[State]],MATCH(Orders!F4400,Table12[[#This Row],[Customer ID]],0))</f>
        <v>Kentucky</v>
      </c>
      <c r="H4400" s="13" t="s">
        <v>1704</v>
      </c>
      <c r="I4400" s="15">
        <v>4</v>
      </c>
      <c r="J4400" s="13" t="s">
        <v>70</v>
      </c>
      <c r="K4400" s="16">
        <v>217.68</v>
      </c>
      <c r="L4400" s="24" t="str">
        <f>IF(Orders!$K4400&lt;=50,"Low",IF(Orders!$K4400&gt;=200000,"High","Medium"))</f>
        <v>Medium</v>
      </c>
    </row>
    <row r="4401" spans="1:12" x14ac:dyDescent="0.35">
      <c r="A4401" s="12">
        <v>5271</v>
      </c>
      <c r="B4401" s="17" t="s">
        <v>7503</v>
      </c>
      <c r="C4401" s="18">
        <v>44085</v>
      </c>
      <c r="D4401" s="18">
        <v>44085</v>
      </c>
      <c r="E4401" s="17" t="s">
        <v>208</v>
      </c>
      <c r="F4401" s="17" t="s">
        <v>5247</v>
      </c>
      <c r="G4401" s="19" t="str">
        <f>INDEX(Table12[[#This Row],[State]],MATCH(Orders!F4401,Table12[[#This Row],[Customer ID]],0))</f>
        <v>California</v>
      </c>
      <c r="H4401" s="17" t="s">
        <v>1678</v>
      </c>
      <c r="I4401" s="19">
        <v>5</v>
      </c>
      <c r="J4401" s="17" t="s">
        <v>31</v>
      </c>
      <c r="K4401" s="10">
        <v>447.6</v>
      </c>
      <c r="L4401" s="25" t="str">
        <f>IF(Orders!$K4401&lt;=50,"Low",IF(Orders!$K4401&gt;=200000,"High","Medium"))</f>
        <v>Medium</v>
      </c>
    </row>
    <row r="4402" spans="1:12" x14ac:dyDescent="0.35">
      <c r="A4402" s="11">
        <v>7494</v>
      </c>
      <c r="B4402" s="13" t="s">
        <v>7504</v>
      </c>
      <c r="C4402" s="14">
        <v>44085</v>
      </c>
      <c r="D4402" s="14">
        <v>44090</v>
      </c>
      <c r="E4402" s="13" t="s">
        <v>19</v>
      </c>
      <c r="F4402" s="13" t="s">
        <v>1834</v>
      </c>
      <c r="G4402" s="15" t="str">
        <f>INDEX(Table12[[#This Row],[State]],MATCH(Orders!F4402,Table12[[#This Row],[Customer ID]],0))</f>
        <v>Texas</v>
      </c>
      <c r="H4402" s="13" t="s">
        <v>6952</v>
      </c>
      <c r="I4402" s="15">
        <v>5</v>
      </c>
      <c r="J4402" s="13" t="s">
        <v>70</v>
      </c>
      <c r="K4402" s="16">
        <v>527.19000000000005</v>
      </c>
      <c r="L4402" s="24" t="str">
        <f>IF(Orders!$K4402&lt;=50,"Low",IF(Orders!$K4402&gt;=200000,"High","Medium"))</f>
        <v>Medium</v>
      </c>
    </row>
    <row r="4403" spans="1:12" x14ac:dyDescent="0.35">
      <c r="A4403" s="12">
        <v>6235</v>
      </c>
      <c r="B4403" s="17" t="s">
        <v>7497</v>
      </c>
      <c r="C4403" s="18">
        <v>44085</v>
      </c>
      <c r="D4403" s="18">
        <v>44085</v>
      </c>
      <c r="E4403" s="17" t="s">
        <v>208</v>
      </c>
      <c r="F4403" s="17" t="s">
        <v>7498</v>
      </c>
      <c r="G4403" s="19" t="str">
        <f>INDEX(Table12[[#This Row],[State]],MATCH(Orders!F4403,Table12[[#This Row],[Customer ID]],0))</f>
        <v>Washington</v>
      </c>
      <c r="H4403" s="17" t="s">
        <v>1346</v>
      </c>
      <c r="I4403" s="19">
        <v>5</v>
      </c>
      <c r="J4403" s="17" t="s">
        <v>70</v>
      </c>
      <c r="K4403" s="10">
        <v>1509.96</v>
      </c>
      <c r="L4403" s="25" t="str">
        <f>IF(Orders!$K4403&lt;=50,"Low",IF(Orders!$K4403&gt;=200000,"High","Medium"))</f>
        <v>Medium</v>
      </c>
    </row>
    <row r="4404" spans="1:12" x14ac:dyDescent="0.35">
      <c r="A4404" s="11">
        <v>3044</v>
      </c>
      <c r="B4404" s="13" t="s">
        <v>7505</v>
      </c>
      <c r="C4404" s="14">
        <v>44085</v>
      </c>
      <c r="D4404" s="14">
        <v>44086</v>
      </c>
      <c r="E4404" s="13" t="s">
        <v>208</v>
      </c>
      <c r="F4404" s="13" t="s">
        <v>913</v>
      </c>
      <c r="G4404" s="15" t="str">
        <f>INDEX(Table12[[#This Row],[State]],MATCH(Orders!F4404,Table12[[#This Row],[Customer ID]],0))</f>
        <v>California</v>
      </c>
      <c r="H4404" s="13" t="s">
        <v>7506</v>
      </c>
      <c r="I4404" s="15">
        <v>8</v>
      </c>
      <c r="J4404" s="13" t="s">
        <v>31</v>
      </c>
      <c r="K4404" s="16">
        <v>2101272</v>
      </c>
      <c r="L4404" s="24" t="str">
        <f>IF(Orders!$K4404&lt;=50,"Low",IF(Orders!$K4404&gt;=200000,"High","Medium"))</f>
        <v>High</v>
      </c>
    </row>
    <row r="4405" spans="1:12" x14ac:dyDescent="0.35">
      <c r="A4405" s="12">
        <v>7495</v>
      </c>
      <c r="B4405" s="17" t="s">
        <v>7504</v>
      </c>
      <c r="C4405" s="18">
        <v>44085</v>
      </c>
      <c r="D4405" s="18">
        <v>44090</v>
      </c>
      <c r="E4405" s="17" t="s">
        <v>19</v>
      </c>
      <c r="F4405" s="17" t="s">
        <v>1834</v>
      </c>
      <c r="G4405" s="19" t="str">
        <f>INDEX(Table12[[#This Row],[State]],MATCH(Orders!F4405,Table12[[#This Row],[Customer ID]],0))</f>
        <v>Texas</v>
      </c>
      <c r="H4405" s="17" t="s">
        <v>833</v>
      </c>
      <c r="I4405" s="19">
        <v>2</v>
      </c>
      <c r="J4405" s="17" t="s">
        <v>70</v>
      </c>
      <c r="K4405" s="10">
        <v>86556</v>
      </c>
      <c r="L4405" s="25" t="str">
        <f>IF(Orders!$K4405&lt;=50,"Low",IF(Orders!$K4405&gt;=200000,"High","Medium"))</f>
        <v>Medium</v>
      </c>
    </row>
    <row r="4406" spans="1:12" x14ac:dyDescent="0.35">
      <c r="A4406" s="11">
        <v>9334</v>
      </c>
      <c r="B4406" s="13" t="s">
        <v>7502</v>
      </c>
      <c r="C4406" s="14">
        <v>44085</v>
      </c>
      <c r="D4406" s="14">
        <v>44087</v>
      </c>
      <c r="E4406" s="13" t="s">
        <v>94</v>
      </c>
      <c r="F4406" s="13" t="s">
        <v>7487</v>
      </c>
      <c r="G4406" s="15" t="str">
        <f>INDEX(Table12[[#This Row],[State]],MATCH(Orders!F4406,Table12[[#This Row],[Customer ID]],0))</f>
        <v>Kentucky</v>
      </c>
      <c r="H4406" s="13" t="s">
        <v>687</v>
      </c>
      <c r="I4406" s="15">
        <v>4</v>
      </c>
      <c r="J4406" s="13" t="s">
        <v>31</v>
      </c>
      <c r="K4406" s="16">
        <v>124.2</v>
      </c>
      <c r="L4406" s="24" t="str">
        <f>IF(Orders!$K4406&lt;=50,"Low",IF(Orders!$K4406&gt;=200000,"High","Medium"))</f>
        <v>Medium</v>
      </c>
    </row>
    <row r="4407" spans="1:12" x14ac:dyDescent="0.35">
      <c r="A4407" s="12">
        <v>4368</v>
      </c>
      <c r="B4407" s="17" t="s">
        <v>7508</v>
      </c>
      <c r="C4407" s="18">
        <v>44085</v>
      </c>
      <c r="D4407" s="18">
        <v>44087</v>
      </c>
      <c r="E4407" s="17" t="s">
        <v>94</v>
      </c>
      <c r="F4407" s="17" t="s">
        <v>3426</v>
      </c>
      <c r="G4407" s="19" t="str">
        <f>INDEX(Table12[[#This Row],[State]],MATCH(Orders!F4407,Table12[[#This Row],[Customer ID]],0))</f>
        <v>Illinois</v>
      </c>
      <c r="H4407" s="17" t="s">
        <v>2136</v>
      </c>
      <c r="I4407" s="19">
        <v>4</v>
      </c>
      <c r="J4407" s="17" t="s">
        <v>70</v>
      </c>
      <c r="K4407" s="10">
        <v>101528</v>
      </c>
      <c r="L4407" s="25" t="str">
        <f>IF(Orders!$K4407&lt;=50,"Low",IF(Orders!$K4407&gt;=200000,"High","Medium"))</f>
        <v>Medium</v>
      </c>
    </row>
    <row r="4408" spans="1:12" x14ac:dyDescent="0.35">
      <c r="A4408" s="11">
        <v>6233</v>
      </c>
      <c r="B4408" s="13" t="s">
        <v>7497</v>
      </c>
      <c r="C4408" s="14">
        <v>44085</v>
      </c>
      <c r="D4408" s="14">
        <v>44085</v>
      </c>
      <c r="E4408" s="13" t="s">
        <v>208</v>
      </c>
      <c r="F4408" s="13" t="s">
        <v>7498</v>
      </c>
      <c r="G4408" s="15" t="str">
        <f>INDEX(Table12[[#This Row],[State]],MATCH(Orders!F4408,Table12[[#This Row],[Customer ID]],0))</f>
        <v>Washington</v>
      </c>
      <c r="H4408" s="13" t="s">
        <v>1135</v>
      </c>
      <c r="I4408" s="15">
        <v>3</v>
      </c>
      <c r="J4408" s="13" t="s">
        <v>70</v>
      </c>
      <c r="K4408" s="16">
        <v>116.44</v>
      </c>
      <c r="L4408" s="24" t="str">
        <f>IF(Orders!$K4408&lt;=50,"Low",IF(Orders!$K4408&gt;=200000,"High","Medium"))</f>
        <v>Medium</v>
      </c>
    </row>
    <row r="4409" spans="1:12" x14ac:dyDescent="0.35">
      <c r="A4409" s="12">
        <v>9082</v>
      </c>
      <c r="B4409" s="17" t="s">
        <v>7500</v>
      </c>
      <c r="C4409" s="18">
        <v>44085</v>
      </c>
      <c r="D4409" s="18">
        <v>44087</v>
      </c>
      <c r="E4409" s="17" t="s">
        <v>94</v>
      </c>
      <c r="F4409" s="17" t="s">
        <v>3274</v>
      </c>
      <c r="G4409" s="19" t="str">
        <f>INDEX(Table12[[#This Row],[State]],MATCH(Orders!F4409,Table12[[#This Row],[Customer ID]],0))</f>
        <v>California</v>
      </c>
      <c r="H4409" s="17" t="s">
        <v>3215</v>
      </c>
      <c r="I4409" s="19">
        <v>3</v>
      </c>
      <c r="J4409" s="17" t="s">
        <v>31</v>
      </c>
      <c r="K4409" s="10">
        <v>115.44</v>
      </c>
      <c r="L4409" s="25" t="str">
        <f>IF(Orders!$K4409&lt;=50,"Low",IF(Orders!$K4409&gt;=200000,"High","Medium"))</f>
        <v>Medium</v>
      </c>
    </row>
    <row r="4410" spans="1:12" x14ac:dyDescent="0.35">
      <c r="A4410" s="11">
        <v>3043</v>
      </c>
      <c r="B4410" s="13" t="s">
        <v>7505</v>
      </c>
      <c r="C4410" s="14">
        <v>44085</v>
      </c>
      <c r="D4410" s="14">
        <v>44086</v>
      </c>
      <c r="E4410" s="13" t="s">
        <v>208</v>
      </c>
      <c r="F4410" s="13" t="s">
        <v>913</v>
      </c>
      <c r="G4410" s="15" t="str">
        <f>INDEX(Table12[[#This Row],[State]],MATCH(Orders!F4410,Table12[[#This Row],[Customer ID]],0))</f>
        <v>California</v>
      </c>
      <c r="H4410" s="13" t="s">
        <v>1425</v>
      </c>
      <c r="I4410" s="15">
        <v>2</v>
      </c>
      <c r="J4410" s="13" t="s">
        <v>70</v>
      </c>
      <c r="K4410" s="16">
        <v>109.18</v>
      </c>
      <c r="L4410" s="24" t="str">
        <f>IF(Orders!$K4410&lt;=50,"Low",IF(Orders!$K4410&gt;=200000,"High","Medium"))</f>
        <v>Medium</v>
      </c>
    </row>
    <row r="4411" spans="1:12" x14ac:dyDescent="0.35">
      <c r="A4411" s="12">
        <v>553</v>
      </c>
      <c r="B4411" s="17" t="s">
        <v>7509</v>
      </c>
      <c r="C4411" s="18">
        <v>44085</v>
      </c>
      <c r="D4411" s="18">
        <v>44086</v>
      </c>
      <c r="E4411" s="17" t="s">
        <v>38</v>
      </c>
      <c r="F4411" s="17" t="s">
        <v>4034</v>
      </c>
      <c r="G4411" s="19" t="str">
        <f>INDEX(Table12[[#This Row],[State]],MATCH(Orders!F4411,Table12[[#This Row],[Customer ID]],0))</f>
        <v>Florida</v>
      </c>
      <c r="H4411" s="17" t="s">
        <v>2973</v>
      </c>
      <c r="I4411" s="19">
        <v>1</v>
      </c>
      <c r="J4411" s="17" t="s">
        <v>31</v>
      </c>
      <c r="K4411" s="10">
        <v>111504</v>
      </c>
      <c r="L4411" s="25" t="str">
        <f>IF(Orders!$K4411&lt;=50,"Low",IF(Orders!$K4411&gt;=200000,"High","Medium"))</f>
        <v>Medium</v>
      </c>
    </row>
    <row r="4412" spans="1:12" x14ac:dyDescent="0.35">
      <c r="A4412" s="11">
        <v>3042</v>
      </c>
      <c r="B4412" s="13" t="s">
        <v>7505</v>
      </c>
      <c r="C4412" s="14">
        <v>44085</v>
      </c>
      <c r="D4412" s="14">
        <v>44086</v>
      </c>
      <c r="E4412" s="13" t="s">
        <v>208</v>
      </c>
      <c r="F4412" s="13" t="s">
        <v>913</v>
      </c>
      <c r="G4412" s="15" t="str">
        <f>INDEX(Table12[[#This Row],[State]],MATCH(Orders!F4412,Table12[[#This Row],[Customer ID]],0))</f>
        <v>California</v>
      </c>
      <c r="H4412" s="13" t="s">
        <v>4874</v>
      </c>
      <c r="I4412" s="15">
        <v>2</v>
      </c>
      <c r="J4412" s="13" t="s">
        <v>70</v>
      </c>
      <c r="K4412" s="16">
        <v>115.96</v>
      </c>
      <c r="L4412" s="24" t="str">
        <f>IF(Orders!$K4412&lt;=50,"Low",IF(Orders!$K4412&gt;=200000,"High","Medium"))</f>
        <v>Medium</v>
      </c>
    </row>
    <row r="4413" spans="1:12" x14ac:dyDescent="0.35">
      <c r="A4413" s="12">
        <v>5270</v>
      </c>
      <c r="B4413" s="17" t="s">
        <v>7503</v>
      </c>
      <c r="C4413" s="18">
        <v>44085</v>
      </c>
      <c r="D4413" s="18">
        <v>44085</v>
      </c>
      <c r="E4413" s="17" t="s">
        <v>208</v>
      </c>
      <c r="F4413" s="17" t="s">
        <v>5247</v>
      </c>
      <c r="G4413" s="19" t="str">
        <f>INDEX(Table12[[#This Row],[State]],MATCH(Orders!F4413,Table12[[#This Row],[Customer ID]],0))</f>
        <v>California</v>
      </c>
      <c r="H4413" s="17" t="s">
        <v>3852</v>
      </c>
      <c r="I4413" s="19">
        <v>4</v>
      </c>
      <c r="J4413" s="17" t="s">
        <v>31</v>
      </c>
      <c r="K4413" s="10">
        <v>114.36</v>
      </c>
      <c r="L4413" s="25" t="str">
        <f>IF(Orders!$K4413&lt;=50,"Low",IF(Orders!$K4413&gt;=200000,"High","Medium"))</f>
        <v>Medium</v>
      </c>
    </row>
    <row r="4414" spans="1:12" x14ac:dyDescent="0.35">
      <c r="A4414" s="11">
        <v>4369</v>
      </c>
      <c r="B4414" s="13" t="s">
        <v>7508</v>
      </c>
      <c r="C4414" s="14">
        <v>44085</v>
      </c>
      <c r="D4414" s="14">
        <v>44087</v>
      </c>
      <c r="E4414" s="13" t="s">
        <v>94</v>
      </c>
      <c r="F4414" s="13" t="s">
        <v>3426</v>
      </c>
      <c r="G4414" s="15" t="str">
        <f>INDEX(Table12[[#This Row],[State]],MATCH(Orders!F4414,Table12[[#This Row],[Customer ID]],0))</f>
        <v>Illinois</v>
      </c>
      <c r="H4414" s="13" t="s">
        <v>6576</v>
      </c>
      <c r="I4414" s="15">
        <v>6</v>
      </c>
      <c r="J4414" s="13" t="s">
        <v>70</v>
      </c>
      <c r="K4414" s="16">
        <v>107544</v>
      </c>
      <c r="L4414" s="24" t="str">
        <f>IF(Orders!$K4414&lt;=50,"Low",IF(Orders!$K4414&gt;=200000,"High","Medium"))</f>
        <v>Medium</v>
      </c>
    </row>
    <row r="4415" spans="1:12" x14ac:dyDescent="0.35">
      <c r="A4415" s="12">
        <v>7493</v>
      </c>
      <c r="B4415" s="17" t="s">
        <v>7504</v>
      </c>
      <c r="C4415" s="18">
        <v>44085</v>
      </c>
      <c r="D4415" s="18">
        <v>44090</v>
      </c>
      <c r="E4415" s="17" t="s">
        <v>19</v>
      </c>
      <c r="F4415" s="17" t="s">
        <v>1834</v>
      </c>
      <c r="G4415" s="19" t="str">
        <f>INDEX(Table12[[#This Row],[State]],MATCH(Orders!F4415,Table12[[#This Row],[Customer ID]],0))</f>
        <v>Texas</v>
      </c>
      <c r="H4415" s="17" t="s">
        <v>6211</v>
      </c>
      <c r="I4415" s="19">
        <v>3</v>
      </c>
      <c r="J4415" s="17" t="s">
        <v>70</v>
      </c>
      <c r="K4415" s="10">
        <v>127272</v>
      </c>
      <c r="L4415" s="25" t="str">
        <f>IF(Orders!$K4415&lt;=50,"Low",IF(Orders!$K4415&gt;=200000,"High","Medium"))</f>
        <v>Medium</v>
      </c>
    </row>
    <row r="4416" spans="1:12" x14ac:dyDescent="0.35">
      <c r="A4416" s="11">
        <v>9282</v>
      </c>
      <c r="B4416" s="13" t="s">
        <v>7510</v>
      </c>
      <c r="C4416" s="14">
        <v>44085</v>
      </c>
      <c r="D4416" s="14">
        <v>44089</v>
      </c>
      <c r="E4416" s="13" t="s">
        <v>19</v>
      </c>
      <c r="F4416" s="13" t="s">
        <v>5247</v>
      </c>
      <c r="G4416" s="15" t="str">
        <f>INDEX(Table12[[#This Row],[State]],MATCH(Orders!F4416,Table12[[#This Row],[Customer ID]],0))</f>
        <v>Virginia</v>
      </c>
      <c r="H4416" s="13" t="s">
        <v>5749</v>
      </c>
      <c r="I4416" s="15">
        <v>5</v>
      </c>
      <c r="J4416" s="13" t="s">
        <v>31</v>
      </c>
      <c r="K4416" s="16">
        <v>171.9</v>
      </c>
      <c r="L4416" s="24" t="str">
        <f>IF(Orders!$K4416&lt;=50,"Low",IF(Orders!$K4416&gt;=200000,"High","Medium"))</f>
        <v>Medium</v>
      </c>
    </row>
    <row r="4417" spans="1:12" x14ac:dyDescent="0.35">
      <c r="A4417" s="12">
        <v>6236</v>
      </c>
      <c r="B4417" s="17" t="s">
        <v>7497</v>
      </c>
      <c r="C4417" s="18">
        <v>44085</v>
      </c>
      <c r="D4417" s="18">
        <v>44085</v>
      </c>
      <c r="E4417" s="17" t="s">
        <v>208</v>
      </c>
      <c r="F4417" s="17" t="s">
        <v>7498</v>
      </c>
      <c r="G4417" s="19" t="str">
        <f>INDEX(Table12[[#This Row],[State]],MATCH(Orders!F4417,Table12[[#This Row],[Customer ID]],0))</f>
        <v>Washington</v>
      </c>
      <c r="H4417" s="17" t="s">
        <v>7511</v>
      </c>
      <c r="I4417" s="19">
        <v>5</v>
      </c>
      <c r="J4417" s="17" t="s">
        <v>70</v>
      </c>
      <c r="K4417" s="10">
        <v>163.96</v>
      </c>
      <c r="L4417" s="25" t="str">
        <f>IF(Orders!$K4417&lt;=50,"Low",IF(Orders!$K4417&gt;=200000,"High","Medium"))</f>
        <v>Medium</v>
      </c>
    </row>
    <row r="4418" spans="1:12" x14ac:dyDescent="0.35">
      <c r="A4418" s="11">
        <v>2078</v>
      </c>
      <c r="B4418" s="13" t="s">
        <v>7513</v>
      </c>
      <c r="C4418" s="14">
        <v>44086</v>
      </c>
      <c r="D4418" s="14">
        <v>44089</v>
      </c>
      <c r="E4418" s="13" t="s">
        <v>38</v>
      </c>
      <c r="F4418" s="13" t="s">
        <v>7514</v>
      </c>
      <c r="G4418" s="15" t="str">
        <f>INDEX(Table12[[#This Row],[State]],MATCH(Orders!F4418,Table12[[#This Row],[Customer ID]],0))</f>
        <v>Maryland</v>
      </c>
      <c r="H4418" s="13" t="s">
        <v>3935</v>
      </c>
      <c r="I4418" s="15">
        <v>7</v>
      </c>
      <c r="J4418" s="13" t="s">
        <v>70</v>
      </c>
      <c r="K4418" s="16">
        <v>137.86000000000001</v>
      </c>
      <c r="L4418" s="24" t="str">
        <f>IF(Orders!$K4418&lt;=50,"Low",IF(Orders!$K4418&gt;=200000,"High","Medium"))</f>
        <v>Medium</v>
      </c>
    </row>
    <row r="4419" spans="1:12" x14ac:dyDescent="0.35">
      <c r="A4419" s="12">
        <v>2079</v>
      </c>
      <c r="B4419" s="17" t="s">
        <v>7513</v>
      </c>
      <c r="C4419" s="18">
        <v>44086</v>
      </c>
      <c r="D4419" s="18">
        <v>44089</v>
      </c>
      <c r="E4419" s="17" t="s">
        <v>38</v>
      </c>
      <c r="F4419" s="17" t="s">
        <v>7514</v>
      </c>
      <c r="G4419" s="19" t="str">
        <f>INDEX(Table12[[#This Row],[State]],MATCH(Orders!F4419,Table12[[#This Row],[Customer ID]],0))</f>
        <v>Maryland</v>
      </c>
      <c r="H4419" s="17" t="s">
        <v>1388</v>
      </c>
      <c r="I4419" s="19">
        <v>5</v>
      </c>
      <c r="J4419" s="17" t="s">
        <v>36</v>
      </c>
      <c r="K4419" s="10">
        <v>142.85</v>
      </c>
      <c r="L4419" s="25" t="str">
        <f>IF(Orders!$K4419&lt;=50,"Low",IF(Orders!$K4419&gt;=200000,"High","Medium"))</f>
        <v>Medium</v>
      </c>
    </row>
    <row r="4420" spans="1:12" x14ac:dyDescent="0.35">
      <c r="A4420" s="11">
        <v>5225</v>
      </c>
      <c r="B4420" s="13" t="s">
        <v>7516</v>
      </c>
      <c r="C4420" s="14">
        <v>44086</v>
      </c>
      <c r="D4420" s="14">
        <v>44091</v>
      </c>
      <c r="E4420" s="13" t="s">
        <v>94</v>
      </c>
      <c r="F4420" s="13" t="s">
        <v>5294</v>
      </c>
      <c r="G4420" s="15" t="str">
        <f>INDEX(Table12[[#This Row],[State]],MATCH(Orders!F4420,Table12[[#This Row],[Customer ID]],0))</f>
        <v>California</v>
      </c>
      <c r="H4420" s="13" t="s">
        <v>3114</v>
      </c>
      <c r="I4420" s="15">
        <v>3</v>
      </c>
      <c r="J4420" s="13" t="s">
        <v>70</v>
      </c>
      <c r="K4420" s="16">
        <v>180.44</v>
      </c>
      <c r="L4420" s="24" t="str">
        <f>IF(Orders!$K4420&lt;=50,"Low",IF(Orders!$K4420&gt;=200000,"High","Medium"))</f>
        <v>Medium</v>
      </c>
    </row>
    <row r="4421" spans="1:12" x14ac:dyDescent="0.35">
      <c r="A4421" s="12">
        <v>1510</v>
      </c>
      <c r="B4421" s="17" t="s">
        <v>7517</v>
      </c>
      <c r="C4421" s="18">
        <v>44086</v>
      </c>
      <c r="D4421" s="18">
        <v>44089</v>
      </c>
      <c r="E4421" s="17" t="s">
        <v>38</v>
      </c>
      <c r="F4421" s="17" t="s">
        <v>1603</v>
      </c>
      <c r="G4421" s="19" t="str">
        <f>INDEX(Table12[[#This Row],[State]],MATCH(Orders!F4421,Table12[[#This Row],[Customer ID]],0))</f>
        <v>California</v>
      </c>
      <c r="H4421" s="17" t="s">
        <v>116</v>
      </c>
      <c r="I4421" s="19">
        <v>2</v>
      </c>
      <c r="J4421" s="17" t="s">
        <v>31</v>
      </c>
      <c r="K4421" s="10">
        <v>115.36</v>
      </c>
      <c r="L4421" s="25" t="str">
        <f>IF(Orders!$K4421&lt;=50,"Low",IF(Orders!$K4421&gt;=200000,"High","Medium"))</f>
        <v>Medium</v>
      </c>
    </row>
    <row r="4422" spans="1:12" x14ac:dyDescent="0.35">
      <c r="A4422" s="11">
        <v>2077</v>
      </c>
      <c r="B4422" s="13" t="s">
        <v>7513</v>
      </c>
      <c r="C4422" s="14">
        <v>44086</v>
      </c>
      <c r="D4422" s="14">
        <v>44089</v>
      </c>
      <c r="E4422" s="13" t="s">
        <v>38</v>
      </c>
      <c r="F4422" s="13" t="s">
        <v>7514</v>
      </c>
      <c r="G4422" s="15" t="str">
        <f>INDEX(Table12[[#This Row],[State]],MATCH(Orders!F4422,Table12[[#This Row],[Customer ID]],0))</f>
        <v>Maryland</v>
      </c>
      <c r="H4422" s="13" t="s">
        <v>6727</v>
      </c>
      <c r="I4422" s="15">
        <v>5</v>
      </c>
      <c r="J4422" s="13" t="s">
        <v>70</v>
      </c>
      <c r="K4422" s="16">
        <v>142.9</v>
      </c>
      <c r="L4422" s="24" t="str">
        <f>IF(Orders!$K4422&lt;=50,"Low",IF(Orders!$K4422&gt;=200000,"High","Medium"))</f>
        <v>Medium</v>
      </c>
    </row>
    <row r="4423" spans="1:12" x14ac:dyDescent="0.35">
      <c r="A4423" s="12">
        <v>5183</v>
      </c>
      <c r="B4423" s="17" t="s">
        <v>7518</v>
      </c>
      <c r="C4423" s="18">
        <v>44086</v>
      </c>
      <c r="D4423" s="18">
        <v>44089</v>
      </c>
      <c r="E4423" s="17" t="s">
        <v>38</v>
      </c>
      <c r="F4423" s="17" t="s">
        <v>3631</v>
      </c>
      <c r="G4423" s="19" t="str">
        <f>INDEX(Table12[[#This Row],[State]],MATCH(Orders!F4423,Table12[[#This Row],[Customer ID]],0))</f>
        <v>Rhode Island</v>
      </c>
      <c r="H4423" s="17" t="s">
        <v>1509</v>
      </c>
      <c r="I4423" s="19">
        <v>3</v>
      </c>
      <c r="J4423" s="17" t="s">
        <v>31</v>
      </c>
      <c r="K4423" s="10">
        <v>150.78</v>
      </c>
      <c r="L4423" s="25" t="str">
        <f>IF(Orders!$K4423&lt;=50,"Low",IF(Orders!$K4423&gt;=200000,"High","Medium"))</f>
        <v>Medium</v>
      </c>
    </row>
    <row r="4424" spans="1:12" x14ac:dyDescent="0.35">
      <c r="A4424" s="11">
        <v>5182</v>
      </c>
      <c r="B4424" s="13" t="s">
        <v>7518</v>
      </c>
      <c r="C4424" s="14">
        <v>44086</v>
      </c>
      <c r="D4424" s="14">
        <v>44089</v>
      </c>
      <c r="E4424" s="13" t="s">
        <v>38</v>
      </c>
      <c r="F4424" s="13" t="s">
        <v>3631</v>
      </c>
      <c r="G4424" s="15" t="str">
        <f>INDEX(Table12[[#This Row],[State]],MATCH(Orders!F4424,Table12[[#This Row],[Customer ID]],0))</f>
        <v>Rhode Island</v>
      </c>
      <c r="H4424" s="13" t="s">
        <v>1690</v>
      </c>
      <c r="I4424" s="15">
        <v>7</v>
      </c>
      <c r="J4424" s="13" t="s">
        <v>36</v>
      </c>
      <c r="K4424" s="16">
        <v>138.36000000000001</v>
      </c>
      <c r="L4424" s="24" t="str">
        <f>IF(Orders!$K4424&lt;=50,"Low",IF(Orders!$K4424&gt;=200000,"High","Medium"))</f>
        <v>Medium</v>
      </c>
    </row>
    <row r="4425" spans="1:12" x14ac:dyDescent="0.35">
      <c r="A4425" s="12">
        <v>7664</v>
      </c>
      <c r="B4425" s="17" t="s">
        <v>7520</v>
      </c>
      <c r="C4425" s="18">
        <v>44087</v>
      </c>
      <c r="D4425" s="18">
        <v>44093</v>
      </c>
      <c r="E4425" s="17" t="s">
        <v>19</v>
      </c>
      <c r="F4425" s="17" t="s">
        <v>6458</v>
      </c>
      <c r="G4425" s="19" t="str">
        <f>INDEX(Table12[[#This Row],[State]],MATCH(Orders!F4425,Table12[[#This Row],[Customer ID]],0))</f>
        <v>North Carolina</v>
      </c>
      <c r="H4425" s="17" t="s">
        <v>5739</v>
      </c>
      <c r="I4425" s="19">
        <v>5</v>
      </c>
      <c r="J4425" s="17" t="s">
        <v>36</v>
      </c>
      <c r="K4425" s="10">
        <v>130.91999999999999</v>
      </c>
      <c r="L4425" s="25" t="str">
        <f>IF(Orders!$K4425&lt;=50,"Low",IF(Orders!$K4425&gt;=200000,"High","Medium"))</f>
        <v>Medium</v>
      </c>
    </row>
    <row r="4426" spans="1:12" x14ac:dyDescent="0.35">
      <c r="A4426" s="11">
        <v>8773</v>
      </c>
      <c r="B4426" s="13" t="s">
        <v>7521</v>
      </c>
      <c r="C4426" s="14">
        <v>44088</v>
      </c>
      <c r="D4426" s="14">
        <v>44091</v>
      </c>
      <c r="E4426" s="13" t="s">
        <v>38</v>
      </c>
      <c r="F4426" s="13" t="s">
        <v>6015</v>
      </c>
      <c r="G4426" s="15" t="str">
        <f>INDEX(Table12[[#This Row],[State]],MATCH(Orders!F4426,Table12[[#This Row],[Customer ID]],0))</f>
        <v>North Carolina</v>
      </c>
      <c r="H4426" s="13" t="s">
        <v>5461</v>
      </c>
      <c r="I4426" s="15">
        <v>3</v>
      </c>
      <c r="J4426" s="13" t="s">
        <v>70</v>
      </c>
      <c r="K4426" s="16">
        <v>102352</v>
      </c>
      <c r="L4426" s="24" t="str">
        <f>IF(Orders!$K4426&lt;=50,"Low",IF(Orders!$K4426&gt;=200000,"High","Medium"))</f>
        <v>Medium</v>
      </c>
    </row>
    <row r="4427" spans="1:12" x14ac:dyDescent="0.35">
      <c r="A4427" s="12">
        <v>9580</v>
      </c>
      <c r="B4427" s="17" t="s">
        <v>7522</v>
      </c>
      <c r="C4427" s="18">
        <v>44088</v>
      </c>
      <c r="D4427" s="18">
        <v>44090</v>
      </c>
      <c r="E4427" s="17" t="s">
        <v>38</v>
      </c>
      <c r="F4427" s="17" t="s">
        <v>7523</v>
      </c>
      <c r="G4427" s="19" t="str">
        <f>INDEX(Table12[[#This Row],[State]],MATCH(Orders!F4427,Table12[[#This Row],[Customer ID]],0))</f>
        <v>New York</v>
      </c>
      <c r="H4427" s="17" t="s">
        <v>4280</v>
      </c>
      <c r="I4427" s="19">
        <v>1</v>
      </c>
      <c r="J4427" s="17" t="s">
        <v>36</v>
      </c>
      <c r="K4427" s="10">
        <v>102.98</v>
      </c>
      <c r="L4427" s="25" t="str">
        <f>IF(Orders!$K4427&lt;=50,"Low",IF(Orders!$K4427&gt;=200000,"High","Medium"))</f>
        <v>Medium</v>
      </c>
    </row>
    <row r="4428" spans="1:12" x14ac:dyDescent="0.35">
      <c r="A4428" s="11">
        <v>6222</v>
      </c>
      <c r="B4428" s="13" t="s">
        <v>7525</v>
      </c>
      <c r="C4428" s="14">
        <v>44088</v>
      </c>
      <c r="D4428" s="14">
        <v>44092</v>
      </c>
      <c r="E4428" s="13" t="s">
        <v>94</v>
      </c>
      <c r="F4428" s="13" t="s">
        <v>166</v>
      </c>
      <c r="G4428" s="15" t="str">
        <f>INDEX(Table12[[#This Row],[State]],MATCH(Orders!F4428,Table12[[#This Row],[Customer ID]],0))</f>
        <v>California</v>
      </c>
      <c r="H4428" s="13" t="s">
        <v>6341</v>
      </c>
      <c r="I4428" s="15">
        <v>9</v>
      </c>
      <c r="J4428" s="13" t="s">
        <v>36</v>
      </c>
      <c r="K4428" s="16">
        <v>106.7</v>
      </c>
      <c r="L4428" s="24" t="str">
        <f>IF(Orders!$K4428&lt;=50,"Low",IF(Orders!$K4428&gt;=200000,"High","Medium"))</f>
        <v>Medium</v>
      </c>
    </row>
    <row r="4429" spans="1:12" x14ac:dyDescent="0.35">
      <c r="A4429" s="12">
        <v>6814</v>
      </c>
      <c r="B4429" s="17" t="s">
        <v>7526</v>
      </c>
      <c r="C4429" s="18">
        <v>44088</v>
      </c>
      <c r="D4429" s="18">
        <v>44089</v>
      </c>
      <c r="E4429" s="17" t="s">
        <v>38</v>
      </c>
      <c r="F4429" s="17" t="s">
        <v>890</v>
      </c>
      <c r="G4429" s="19" t="str">
        <f>INDEX(Table12[[#This Row],[State]],MATCH(Orders!F4429,Table12[[#This Row],[Customer ID]],0))</f>
        <v>Pennsylvania</v>
      </c>
      <c r="H4429" s="17" t="s">
        <v>7037</v>
      </c>
      <c r="I4429" s="19">
        <v>8</v>
      </c>
      <c r="J4429" s="17" t="s">
        <v>70</v>
      </c>
      <c r="K4429" s="10">
        <v>150936</v>
      </c>
      <c r="L4429" s="25" t="str">
        <f>IF(Orders!$K4429&lt;=50,"Low",IF(Orders!$K4429&gt;=200000,"High","Medium"))</f>
        <v>Medium</v>
      </c>
    </row>
    <row r="4430" spans="1:12" x14ac:dyDescent="0.35">
      <c r="A4430" s="11">
        <v>6812</v>
      </c>
      <c r="B4430" s="13" t="s">
        <v>7526</v>
      </c>
      <c r="C4430" s="14">
        <v>44088</v>
      </c>
      <c r="D4430" s="14">
        <v>44089</v>
      </c>
      <c r="E4430" s="13" t="s">
        <v>38</v>
      </c>
      <c r="F4430" s="13" t="s">
        <v>890</v>
      </c>
      <c r="G4430" s="15" t="str">
        <f>INDEX(Table12[[#This Row],[State]],MATCH(Orders!F4430,Table12[[#This Row],[Customer ID]],0))</f>
        <v>Pennsylvania</v>
      </c>
      <c r="H4430" s="13" t="s">
        <v>3862</v>
      </c>
      <c r="I4430" s="15">
        <v>2</v>
      </c>
      <c r="J4430" s="13" t="s">
        <v>36</v>
      </c>
      <c r="K4430" s="16">
        <v>155372</v>
      </c>
      <c r="L4430" s="24" t="str">
        <f>IF(Orders!$K4430&lt;=50,"Low",IF(Orders!$K4430&gt;=200000,"High","Medium"))</f>
        <v>Medium</v>
      </c>
    </row>
    <row r="4431" spans="1:12" x14ac:dyDescent="0.35">
      <c r="A4431" s="12">
        <v>6815</v>
      </c>
      <c r="B4431" s="17" t="s">
        <v>7526</v>
      </c>
      <c r="C4431" s="18">
        <v>44088</v>
      </c>
      <c r="D4431" s="18">
        <v>44089</v>
      </c>
      <c r="E4431" s="17" t="s">
        <v>38</v>
      </c>
      <c r="F4431" s="17" t="s">
        <v>890</v>
      </c>
      <c r="G4431" s="19" t="str">
        <f>INDEX(Table12[[#This Row],[State]],MATCH(Orders!F4431,Table12[[#This Row],[Customer ID]],0))</f>
        <v>Pennsylvania</v>
      </c>
      <c r="H4431" s="17" t="s">
        <v>7527</v>
      </c>
      <c r="I4431" s="19">
        <v>2</v>
      </c>
      <c r="J4431" s="17" t="s">
        <v>31</v>
      </c>
      <c r="K4431" s="10">
        <v>264.17</v>
      </c>
      <c r="L4431" s="25" t="str">
        <f>IF(Orders!$K4431&lt;=50,"Low",IF(Orders!$K4431&gt;=200000,"High","Medium"))</f>
        <v>Medium</v>
      </c>
    </row>
    <row r="4432" spans="1:12" x14ac:dyDescent="0.35">
      <c r="A4432" s="11">
        <v>9582</v>
      </c>
      <c r="B4432" s="13" t="s">
        <v>7522</v>
      </c>
      <c r="C4432" s="14">
        <v>44088</v>
      </c>
      <c r="D4432" s="14">
        <v>44090</v>
      </c>
      <c r="E4432" s="13" t="s">
        <v>38</v>
      </c>
      <c r="F4432" s="13" t="s">
        <v>7523</v>
      </c>
      <c r="G4432" s="15" t="str">
        <f>INDEX(Table12[[#This Row],[State]],MATCH(Orders!F4432,Table12[[#This Row],[Customer ID]],0))</f>
        <v>New York</v>
      </c>
      <c r="H4432" s="13" t="s">
        <v>1853</v>
      </c>
      <c r="I4432" s="15">
        <v>5</v>
      </c>
      <c r="J4432" s="13" t="s">
        <v>36</v>
      </c>
      <c r="K4432" s="16">
        <v>624.41</v>
      </c>
      <c r="L4432" s="24" t="str">
        <f>IF(Orders!$K4432&lt;=50,"Low",IF(Orders!$K4432&gt;=200000,"High","Medium"))</f>
        <v>Medium</v>
      </c>
    </row>
    <row r="4433" spans="1:12" x14ac:dyDescent="0.35">
      <c r="A4433" s="12">
        <v>9834</v>
      </c>
      <c r="B4433" s="17" t="s">
        <v>7529</v>
      </c>
      <c r="C4433" s="18">
        <v>44088</v>
      </c>
      <c r="D4433" s="18">
        <v>44093</v>
      </c>
      <c r="E4433" s="17" t="s">
        <v>19</v>
      </c>
      <c r="F4433" s="17" t="s">
        <v>3497</v>
      </c>
      <c r="G4433" s="19" t="str">
        <f>INDEX(Table12[[#This Row],[State]],MATCH(Orders!F4433,Table12[[#This Row],[Customer ID]],0))</f>
        <v>Ohio</v>
      </c>
      <c r="H4433" s="17" t="s">
        <v>4866</v>
      </c>
      <c r="I4433" s="19">
        <v>7</v>
      </c>
      <c r="J4433" s="17" t="s">
        <v>70</v>
      </c>
      <c r="K4433" s="10">
        <v>943944</v>
      </c>
      <c r="L4433" s="25" t="str">
        <f>IF(Orders!$K4433&lt;=50,"Low",IF(Orders!$K4433&gt;=200000,"High","Medium"))</f>
        <v>High</v>
      </c>
    </row>
    <row r="4434" spans="1:12" x14ac:dyDescent="0.35">
      <c r="A4434" s="11">
        <v>8772</v>
      </c>
      <c r="B4434" s="13" t="s">
        <v>7521</v>
      </c>
      <c r="C4434" s="14">
        <v>44088</v>
      </c>
      <c r="D4434" s="14">
        <v>44091</v>
      </c>
      <c r="E4434" s="13" t="s">
        <v>38</v>
      </c>
      <c r="F4434" s="13" t="s">
        <v>6015</v>
      </c>
      <c r="G4434" s="15" t="str">
        <f>INDEX(Table12[[#This Row],[State]],MATCH(Orders!F4434,Table12[[#This Row],[Customer ID]],0))</f>
        <v>North Carolina</v>
      </c>
      <c r="H4434" s="13" t="s">
        <v>3476</v>
      </c>
      <c r="I4434" s="15">
        <v>4</v>
      </c>
      <c r="J4434" s="13" t="s">
        <v>31</v>
      </c>
      <c r="K4434" s="16">
        <v>977784</v>
      </c>
      <c r="L4434" s="24" t="str">
        <f>IF(Orders!$K4434&lt;=50,"Low",IF(Orders!$K4434&gt;=200000,"High","Medium"))</f>
        <v>High</v>
      </c>
    </row>
    <row r="4435" spans="1:12" x14ac:dyDescent="0.35">
      <c r="A4435" s="12">
        <v>9579</v>
      </c>
      <c r="B4435" s="17" t="s">
        <v>7522</v>
      </c>
      <c r="C4435" s="18">
        <v>44088</v>
      </c>
      <c r="D4435" s="18">
        <v>44090</v>
      </c>
      <c r="E4435" s="17" t="s">
        <v>38</v>
      </c>
      <c r="F4435" s="17" t="s">
        <v>7523</v>
      </c>
      <c r="G4435" s="19" t="str">
        <f>INDEX(Table12[[#This Row],[State]],MATCH(Orders!F4435,Table12[[#This Row],[Customer ID]],0))</f>
        <v>New York</v>
      </c>
      <c r="H4435" s="17" t="s">
        <v>826</v>
      </c>
      <c r="I4435" s="19">
        <v>3</v>
      </c>
      <c r="J4435" s="17" t="s">
        <v>31</v>
      </c>
      <c r="K4435" s="10">
        <v>1125.8499999999999</v>
      </c>
      <c r="L4435" s="25" t="str">
        <f>IF(Orders!$K4435&lt;=50,"Low",IF(Orders!$K4435&gt;=200000,"High","Medium"))</f>
        <v>Medium</v>
      </c>
    </row>
    <row r="4436" spans="1:12" x14ac:dyDescent="0.35">
      <c r="A4436" s="11">
        <v>6810</v>
      </c>
      <c r="B4436" s="13" t="s">
        <v>7526</v>
      </c>
      <c r="C4436" s="14">
        <v>44088</v>
      </c>
      <c r="D4436" s="14">
        <v>44089</v>
      </c>
      <c r="E4436" s="13" t="s">
        <v>38</v>
      </c>
      <c r="F4436" s="13" t="s">
        <v>890</v>
      </c>
      <c r="G4436" s="15" t="str">
        <f>INDEX(Table12[[#This Row],[State]],MATCH(Orders!F4436,Table12[[#This Row],[Customer ID]],0))</f>
        <v>Pennsylvania</v>
      </c>
      <c r="H4436" s="13" t="s">
        <v>2096</v>
      </c>
      <c r="I4436" s="15">
        <v>2</v>
      </c>
      <c r="J4436" s="13" t="s">
        <v>31</v>
      </c>
      <c r="K4436" s="16">
        <v>68882</v>
      </c>
      <c r="L4436" s="24" t="str">
        <f>IF(Orders!$K4436&lt;=50,"Low",IF(Orders!$K4436&gt;=200000,"High","Medium"))</f>
        <v>Medium</v>
      </c>
    </row>
    <row r="4437" spans="1:12" x14ac:dyDescent="0.35">
      <c r="A4437" s="12">
        <v>9594</v>
      </c>
      <c r="B4437" s="17" t="s">
        <v>7530</v>
      </c>
      <c r="C4437" s="18">
        <v>44088</v>
      </c>
      <c r="D4437" s="18">
        <v>44093</v>
      </c>
      <c r="E4437" s="17" t="s">
        <v>19</v>
      </c>
      <c r="F4437" s="17" t="s">
        <v>1031</v>
      </c>
      <c r="G4437" s="19" t="str">
        <f>INDEX(Table12[[#This Row],[State]],MATCH(Orders!F4437,Table12[[#This Row],[Customer ID]],0))</f>
        <v>New York</v>
      </c>
      <c r="H4437" s="17" t="s">
        <v>6194</v>
      </c>
      <c r="I4437" s="19">
        <v>2</v>
      </c>
      <c r="J4437" s="17" t="s">
        <v>31</v>
      </c>
      <c r="K4437" s="10">
        <v>90.56</v>
      </c>
      <c r="L4437" s="25" t="str">
        <f>IF(Orders!$K4437&lt;=50,"Low",IF(Orders!$K4437&gt;=200000,"High","Medium"))</f>
        <v>Medium</v>
      </c>
    </row>
    <row r="4438" spans="1:12" x14ac:dyDescent="0.35">
      <c r="A4438" s="11">
        <v>9595</v>
      </c>
      <c r="B4438" s="13" t="s">
        <v>7530</v>
      </c>
      <c r="C4438" s="14">
        <v>44088</v>
      </c>
      <c r="D4438" s="14">
        <v>44093</v>
      </c>
      <c r="E4438" s="13" t="s">
        <v>19</v>
      </c>
      <c r="F4438" s="13" t="s">
        <v>1031</v>
      </c>
      <c r="G4438" s="15" t="str">
        <f>INDEX(Table12[[#This Row],[State]],MATCH(Orders!F4438,Table12[[#This Row],[Customer ID]],0))</f>
        <v>New York</v>
      </c>
      <c r="H4438" s="13" t="s">
        <v>5120</v>
      </c>
      <c r="I4438" s="15">
        <v>2</v>
      </c>
      <c r="J4438" s="13" t="s">
        <v>36</v>
      </c>
      <c r="K4438" s="16">
        <v>119.56</v>
      </c>
      <c r="L4438" s="24" t="str">
        <f>IF(Orders!$K4438&lt;=50,"Low",IF(Orders!$K4438&gt;=200000,"High","Medium"))</f>
        <v>Medium</v>
      </c>
    </row>
    <row r="4439" spans="1:12" x14ac:dyDescent="0.35">
      <c r="A4439" s="12">
        <v>9581</v>
      </c>
      <c r="B4439" s="17" t="s">
        <v>7522</v>
      </c>
      <c r="C4439" s="18">
        <v>44088</v>
      </c>
      <c r="D4439" s="18">
        <v>44090</v>
      </c>
      <c r="E4439" s="17" t="s">
        <v>38</v>
      </c>
      <c r="F4439" s="17" t="s">
        <v>7523</v>
      </c>
      <c r="G4439" s="19" t="str">
        <f>INDEX(Table12[[#This Row],[State]],MATCH(Orders!F4439,Table12[[#This Row],[Customer ID]],0))</f>
        <v>New York</v>
      </c>
      <c r="H4439" s="17" t="s">
        <v>6678</v>
      </c>
      <c r="I4439" s="19">
        <v>5</v>
      </c>
      <c r="J4439" s="17" t="s">
        <v>31</v>
      </c>
      <c r="K4439" s="10">
        <v>94.95</v>
      </c>
      <c r="L4439" s="25" t="str">
        <f>IF(Orders!$K4439&lt;=50,"Low",IF(Orders!$K4439&gt;=200000,"High","Medium"))</f>
        <v>Medium</v>
      </c>
    </row>
    <row r="4440" spans="1:12" x14ac:dyDescent="0.35">
      <c r="A4440" s="11">
        <v>6811</v>
      </c>
      <c r="B4440" s="13" t="s">
        <v>7526</v>
      </c>
      <c r="C4440" s="14">
        <v>44088</v>
      </c>
      <c r="D4440" s="14">
        <v>44089</v>
      </c>
      <c r="E4440" s="13" t="s">
        <v>38</v>
      </c>
      <c r="F4440" s="13" t="s">
        <v>890</v>
      </c>
      <c r="G4440" s="15" t="str">
        <f>INDEX(Table12[[#This Row],[State]],MATCH(Orders!F4440,Table12[[#This Row],[Customer ID]],0))</f>
        <v>Pennsylvania</v>
      </c>
      <c r="H4440" s="13" t="s">
        <v>7531</v>
      </c>
      <c r="I4440" s="15">
        <v>1</v>
      </c>
      <c r="J4440" s="13" t="s">
        <v>70</v>
      </c>
      <c r="K4440" s="16">
        <v>99585</v>
      </c>
      <c r="L4440" s="24" t="str">
        <f>IF(Orders!$K4440&lt;=50,"Low",IF(Orders!$K4440&gt;=200000,"High","Medium"))</f>
        <v>Medium</v>
      </c>
    </row>
    <row r="4441" spans="1:12" x14ac:dyDescent="0.35">
      <c r="A4441" s="12">
        <v>72</v>
      </c>
      <c r="B4441" s="17" t="s">
        <v>7533</v>
      </c>
      <c r="C4441" s="18">
        <v>44088</v>
      </c>
      <c r="D4441" s="18">
        <v>44091</v>
      </c>
      <c r="E4441" s="17" t="s">
        <v>94</v>
      </c>
      <c r="F4441" s="17" t="s">
        <v>462</v>
      </c>
      <c r="G4441" s="19" t="str">
        <f>INDEX(Table12[[#This Row],[State]],MATCH(Orders!F4441,Table12[[#This Row],[Customer ID]],0))</f>
        <v>Michigan</v>
      </c>
      <c r="H4441" s="17" t="s">
        <v>2274</v>
      </c>
      <c r="I4441" s="19">
        <v>3</v>
      </c>
      <c r="J4441" s="17" t="s">
        <v>31</v>
      </c>
      <c r="K4441" s="10">
        <v>145.05000000000001</v>
      </c>
      <c r="L4441" s="25" t="str">
        <f>IF(Orders!$K4441&lt;=50,"Low",IF(Orders!$K4441&gt;=200000,"High","Medium"))</f>
        <v>Medium</v>
      </c>
    </row>
    <row r="4442" spans="1:12" x14ac:dyDescent="0.35">
      <c r="A4442" s="11">
        <v>6813</v>
      </c>
      <c r="B4442" s="13" t="s">
        <v>7526</v>
      </c>
      <c r="C4442" s="14">
        <v>44088</v>
      </c>
      <c r="D4442" s="14">
        <v>44089</v>
      </c>
      <c r="E4442" s="13" t="s">
        <v>38</v>
      </c>
      <c r="F4442" s="13" t="s">
        <v>890</v>
      </c>
      <c r="G4442" s="15" t="str">
        <f>INDEX(Table12[[#This Row],[State]],MATCH(Orders!F4442,Table12[[#This Row],[Customer ID]],0))</f>
        <v>Pennsylvania</v>
      </c>
      <c r="H4442" s="13" t="s">
        <v>1509</v>
      </c>
      <c r="I4442" s="15">
        <v>4</v>
      </c>
      <c r="J4442" s="13" t="s">
        <v>31</v>
      </c>
      <c r="K4442" s="16">
        <v>143312</v>
      </c>
      <c r="L4442" s="24" t="str">
        <f>IF(Orders!$K4442&lt;=50,"Low",IF(Orders!$K4442&gt;=200000,"High","Medium"))</f>
        <v>Medium</v>
      </c>
    </row>
    <row r="4443" spans="1:12" x14ac:dyDescent="0.35">
      <c r="A4443" s="12">
        <v>4430</v>
      </c>
      <c r="B4443" s="17" t="s">
        <v>7534</v>
      </c>
      <c r="C4443" s="18">
        <v>44088</v>
      </c>
      <c r="D4443" s="18">
        <v>44088</v>
      </c>
      <c r="E4443" s="17" t="s">
        <v>208</v>
      </c>
      <c r="F4443" s="17" t="s">
        <v>982</v>
      </c>
      <c r="G4443" s="19" t="str">
        <f>INDEX(Table12[[#This Row],[State]],MATCH(Orders!F4443,Table12[[#This Row],[Customer ID]],0))</f>
        <v>New Jersey</v>
      </c>
      <c r="H4443" s="17" t="s">
        <v>5010</v>
      </c>
      <c r="I4443" s="19">
        <v>3</v>
      </c>
      <c r="J4443" s="17" t="s">
        <v>31</v>
      </c>
      <c r="K4443" s="10">
        <v>150.94999999999999</v>
      </c>
      <c r="L4443" s="25" t="str">
        <f>IF(Orders!$K4443&lt;=50,"Low",IF(Orders!$K4443&gt;=200000,"High","Medium"))</f>
        <v>Medium</v>
      </c>
    </row>
    <row r="4444" spans="1:12" x14ac:dyDescent="0.35">
      <c r="A4444" s="11">
        <v>6759</v>
      </c>
      <c r="B4444" s="13" t="s">
        <v>7535</v>
      </c>
      <c r="C4444" s="14">
        <v>44089</v>
      </c>
      <c r="D4444" s="14">
        <v>44093</v>
      </c>
      <c r="E4444" s="13" t="s">
        <v>19</v>
      </c>
      <c r="F4444" s="13" t="s">
        <v>7536</v>
      </c>
      <c r="G4444" s="15" t="str">
        <f>INDEX(Table12[[#This Row],[State]],MATCH(Orders!F4444,Table12[[#This Row],[Customer ID]],0))</f>
        <v>New Jersey</v>
      </c>
      <c r="H4444" s="13" t="s">
        <v>3953</v>
      </c>
      <c r="I4444" s="15">
        <v>2</v>
      </c>
      <c r="J4444" s="13" t="s">
        <v>36</v>
      </c>
      <c r="K4444" s="16">
        <v>104.96</v>
      </c>
      <c r="L4444" s="24" t="str">
        <f>IF(Orders!$K4444&lt;=50,"Low",IF(Orders!$K4444&gt;=200000,"High","Medium"))</f>
        <v>Medium</v>
      </c>
    </row>
    <row r="4445" spans="1:12" x14ac:dyDescent="0.35">
      <c r="A4445" s="12">
        <v>6518</v>
      </c>
      <c r="B4445" s="17" t="s">
        <v>7538</v>
      </c>
      <c r="C4445" s="18">
        <v>44089</v>
      </c>
      <c r="D4445" s="18">
        <v>44093</v>
      </c>
      <c r="E4445" s="17" t="s">
        <v>19</v>
      </c>
      <c r="F4445" s="17" t="s">
        <v>805</v>
      </c>
      <c r="G4445" s="19" t="str">
        <f>INDEX(Table12[[#This Row],[State]],MATCH(Orders!F4445,Table12[[#This Row],[Customer ID]],0))</f>
        <v>California</v>
      </c>
      <c r="H4445" s="17" t="s">
        <v>6154</v>
      </c>
      <c r="I4445" s="19">
        <v>10</v>
      </c>
      <c r="J4445" s="17" t="s">
        <v>70</v>
      </c>
      <c r="K4445" s="10">
        <v>139.30000000000001</v>
      </c>
      <c r="L4445" s="25" t="str">
        <f>IF(Orders!$K4445&lt;=50,"Low",IF(Orders!$K4445&gt;=200000,"High","Medium"))</f>
        <v>Medium</v>
      </c>
    </row>
    <row r="4446" spans="1:12" x14ac:dyDescent="0.35">
      <c r="A4446" s="11">
        <v>6519</v>
      </c>
      <c r="B4446" s="13" t="s">
        <v>7538</v>
      </c>
      <c r="C4446" s="14">
        <v>44089</v>
      </c>
      <c r="D4446" s="14">
        <v>44093</v>
      </c>
      <c r="E4446" s="13" t="s">
        <v>19</v>
      </c>
      <c r="F4446" s="13" t="s">
        <v>805</v>
      </c>
      <c r="G4446" s="15" t="str">
        <f>INDEX(Table12[[#This Row],[State]],MATCH(Orders!F4446,Table12[[#This Row],[Customer ID]],0))</f>
        <v>California</v>
      </c>
      <c r="H4446" s="13" t="s">
        <v>678</v>
      </c>
      <c r="I4446" s="15">
        <v>2</v>
      </c>
      <c r="J4446" s="13" t="s">
        <v>36</v>
      </c>
      <c r="K4446" s="16">
        <v>153.96</v>
      </c>
      <c r="L4446" s="24" t="str">
        <f>IF(Orders!$K4446&lt;=50,"Low",IF(Orders!$K4446&gt;=200000,"High","Medium"))</f>
        <v>Medium</v>
      </c>
    </row>
    <row r="4447" spans="1:12" x14ac:dyDescent="0.35">
      <c r="A4447" s="12">
        <v>6133</v>
      </c>
      <c r="B4447" s="17" t="s">
        <v>7539</v>
      </c>
      <c r="C4447" s="18">
        <v>44089</v>
      </c>
      <c r="D4447" s="18">
        <v>44094</v>
      </c>
      <c r="E4447" s="17" t="s">
        <v>19</v>
      </c>
      <c r="F4447" s="17" t="s">
        <v>6260</v>
      </c>
      <c r="G4447" s="19" t="str">
        <f>INDEX(Table12[[#This Row],[State]],MATCH(Orders!F4447,Table12[[#This Row],[Customer ID]],0))</f>
        <v>Tennessee</v>
      </c>
      <c r="H4447" s="17" t="s">
        <v>229</v>
      </c>
      <c r="I4447" s="19">
        <v>5</v>
      </c>
      <c r="J4447" s="17" t="s">
        <v>36</v>
      </c>
      <c r="K4447" s="10">
        <v>208.96</v>
      </c>
      <c r="L4447" s="25" t="str">
        <f>IF(Orders!$K4447&lt;=50,"Low",IF(Orders!$K4447&gt;=200000,"High","Medium"))</f>
        <v>Medium</v>
      </c>
    </row>
    <row r="4448" spans="1:12" x14ac:dyDescent="0.35">
      <c r="A4448" s="11">
        <v>5993</v>
      </c>
      <c r="B4448" s="13" t="s">
        <v>7540</v>
      </c>
      <c r="C4448" s="14">
        <v>44089</v>
      </c>
      <c r="D4448" s="14">
        <v>44095</v>
      </c>
      <c r="E4448" s="13" t="s">
        <v>19</v>
      </c>
      <c r="F4448" s="13" t="s">
        <v>2558</v>
      </c>
      <c r="G4448" s="15" t="str">
        <f>INDEX(Table12[[#This Row],[State]],MATCH(Orders!F4448,Table12[[#This Row],[Customer ID]],0))</f>
        <v>California</v>
      </c>
      <c r="H4448" s="13" t="s">
        <v>4264</v>
      </c>
      <c r="I4448" s="15">
        <v>3</v>
      </c>
      <c r="J4448" s="13" t="s">
        <v>31</v>
      </c>
      <c r="K4448" s="16">
        <v>227752</v>
      </c>
      <c r="L4448" s="24" t="str">
        <f>IF(Orders!$K4448&lt;=50,"Low",IF(Orders!$K4448&gt;=200000,"High","Medium"))</f>
        <v>High</v>
      </c>
    </row>
    <row r="4449" spans="1:12" x14ac:dyDescent="0.35">
      <c r="A4449" s="12">
        <v>6516</v>
      </c>
      <c r="B4449" s="17" t="s">
        <v>7538</v>
      </c>
      <c r="C4449" s="18">
        <v>44089</v>
      </c>
      <c r="D4449" s="18">
        <v>44093</v>
      </c>
      <c r="E4449" s="17" t="s">
        <v>19</v>
      </c>
      <c r="F4449" s="17" t="s">
        <v>805</v>
      </c>
      <c r="G4449" s="19" t="str">
        <f>INDEX(Table12[[#This Row],[State]],MATCH(Orders!F4449,Table12[[#This Row],[Customer ID]],0))</f>
        <v>California</v>
      </c>
      <c r="H4449" s="17" t="s">
        <v>3197</v>
      </c>
      <c r="I4449" s="19">
        <v>3</v>
      </c>
      <c r="J4449" s="17" t="s">
        <v>31</v>
      </c>
      <c r="K4449" s="10">
        <v>241352</v>
      </c>
      <c r="L4449" s="25" t="str">
        <f>IF(Orders!$K4449&lt;=50,"Low",IF(Orders!$K4449&gt;=200000,"High","Medium"))</f>
        <v>High</v>
      </c>
    </row>
    <row r="4450" spans="1:12" x14ac:dyDescent="0.35">
      <c r="A4450" s="11">
        <v>1541</v>
      </c>
      <c r="B4450" s="13" t="s">
        <v>7541</v>
      </c>
      <c r="C4450" s="14">
        <v>44089</v>
      </c>
      <c r="D4450" s="14">
        <v>44091</v>
      </c>
      <c r="E4450" s="13" t="s">
        <v>94</v>
      </c>
      <c r="F4450" s="13" t="s">
        <v>5312</v>
      </c>
      <c r="G4450" s="15" t="str">
        <f>INDEX(Table12[[#This Row],[State]],MATCH(Orders!F4450,Table12[[#This Row],[Customer ID]],0))</f>
        <v>Massachusetts</v>
      </c>
      <c r="H4450" s="13" t="s">
        <v>7542</v>
      </c>
      <c r="I4450" s="15">
        <v>7</v>
      </c>
      <c r="J4450" s="13" t="s">
        <v>36</v>
      </c>
      <c r="K4450" s="16">
        <v>291.48</v>
      </c>
      <c r="L4450" s="24" t="str">
        <f>IF(Orders!$K4450&lt;=50,"Low",IF(Orders!$K4450&gt;=200000,"High","Medium"))</f>
        <v>Medium</v>
      </c>
    </row>
    <row r="4451" spans="1:12" x14ac:dyDescent="0.35">
      <c r="A4451" s="12">
        <v>8045</v>
      </c>
      <c r="B4451" s="17" t="s">
        <v>7544</v>
      </c>
      <c r="C4451" s="18">
        <v>44089</v>
      </c>
      <c r="D4451" s="18">
        <v>44091</v>
      </c>
      <c r="E4451" s="17" t="s">
        <v>94</v>
      </c>
      <c r="F4451" s="17" t="s">
        <v>7282</v>
      </c>
      <c r="G4451" s="19" t="str">
        <f>INDEX(Table12[[#This Row],[State]],MATCH(Orders!F4451,Table12[[#This Row],[Customer ID]],0))</f>
        <v>Utah</v>
      </c>
      <c r="H4451" s="17" t="s">
        <v>6095</v>
      </c>
      <c r="I4451" s="19">
        <v>9</v>
      </c>
      <c r="J4451" s="17" t="s">
        <v>70</v>
      </c>
      <c r="K4451" s="10">
        <v>317056</v>
      </c>
      <c r="L4451" s="25" t="str">
        <f>IF(Orders!$K4451&lt;=50,"Low",IF(Orders!$K4451&gt;=200000,"High","Medium"))</f>
        <v>High</v>
      </c>
    </row>
    <row r="4452" spans="1:12" x14ac:dyDescent="0.35">
      <c r="A4452" s="11">
        <v>8696</v>
      </c>
      <c r="B4452" s="13" t="s">
        <v>7545</v>
      </c>
      <c r="C4452" s="14">
        <v>44089</v>
      </c>
      <c r="D4452" s="14">
        <v>44091</v>
      </c>
      <c r="E4452" s="13" t="s">
        <v>94</v>
      </c>
      <c r="F4452" s="13" t="s">
        <v>2024</v>
      </c>
      <c r="G4452" s="15" t="str">
        <f>INDEX(Table12[[#This Row],[State]],MATCH(Orders!F4452,Table12[[#This Row],[Customer ID]],0))</f>
        <v>California</v>
      </c>
      <c r="H4452" s="13" t="s">
        <v>2570</v>
      </c>
      <c r="I4452" s="15">
        <v>1</v>
      </c>
      <c r="J4452" s="13" t="s">
        <v>70</v>
      </c>
      <c r="K4452" s="16">
        <v>335904</v>
      </c>
      <c r="L4452" s="24" t="str">
        <f>IF(Orders!$K4452&lt;=50,"Low",IF(Orders!$K4452&gt;=200000,"High","Medium"))</f>
        <v>High</v>
      </c>
    </row>
    <row r="4453" spans="1:12" x14ac:dyDescent="0.35">
      <c r="A4453" s="12">
        <v>903</v>
      </c>
      <c r="B4453" s="17" t="s">
        <v>7546</v>
      </c>
      <c r="C4453" s="18">
        <v>44089</v>
      </c>
      <c r="D4453" s="18">
        <v>44091</v>
      </c>
      <c r="E4453" s="17" t="s">
        <v>38</v>
      </c>
      <c r="F4453" s="17" t="s">
        <v>1110</v>
      </c>
      <c r="G4453" s="19" t="str">
        <f>INDEX(Table12[[#This Row],[State]],MATCH(Orders!F4453,Table12[[#This Row],[Customer ID]],0))</f>
        <v>Illinois</v>
      </c>
      <c r="H4453" s="17" t="s">
        <v>5079</v>
      </c>
      <c r="I4453" s="19">
        <v>3</v>
      </c>
      <c r="J4453" s="17" t="s">
        <v>36</v>
      </c>
      <c r="K4453" s="10">
        <v>368976</v>
      </c>
      <c r="L4453" s="25" t="str">
        <f>IF(Orders!$K4453&lt;=50,"Low",IF(Orders!$K4453&gt;=200000,"High","Medium"))</f>
        <v>High</v>
      </c>
    </row>
    <row r="4454" spans="1:12" x14ac:dyDescent="0.35">
      <c r="A4454" s="11">
        <v>5992</v>
      </c>
      <c r="B4454" s="13" t="s">
        <v>7540</v>
      </c>
      <c r="C4454" s="14">
        <v>44089</v>
      </c>
      <c r="D4454" s="14">
        <v>44095</v>
      </c>
      <c r="E4454" s="13" t="s">
        <v>19</v>
      </c>
      <c r="F4454" s="13" t="s">
        <v>2558</v>
      </c>
      <c r="G4454" s="15" t="str">
        <f>INDEX(Table12[[#This Row],[State]],MATCH(Orders!F4454,Table12[[#This Row],[Customer ID]],0))</f>
        <v>California</v>
      </c>
      <c r="H4454" s="13" t="s">
        <v>3398</v>
      </c>
      <c r="I4454" s="15">
        <v>7</v>
      </c>
      <c r="J4454" s="13" t="s">
        <v>31</v>
      </c>
      <c r="K4454" s="16">
        <v>416544</v>
      </c>
      <c r="L4454" s="24" t="str">
        <f>IF(Orders!$K4454&lt;=50,"Low",IF(Orders!$K4454&gt;=200000,"High","Medium"))</f>
        <v>High</v>
      </c>
    </row>
    <row r="4455" spans="1:12" x14ac:dyDescent="0.35">
      <c r="A4455" s="12">
        <v>6758</v>
      </c>
      <c r="B4455" s="17" t="s">
        <v>7535</v>
      </c>
      <c r="C4455" s="18">
        <v>44089</v>
      </c>
      <c r="D4455" s="18">
        <v>44093</v>
      </c>
      <c r="E4455" s="17" t="s">
        <v>19</v>
      </c>
      <c r="F4455" s="17" t="s">
        <v>7536</v>
      </c>
      <c r="G4455" s="19" t="str">
        <f>INDEX(Table12[[#This Row],[State]],MATCH(Orders!F4455,Table12[[#This Row],[Customer ID]],0))</f>
        <v>New Jersey</v>
      </c>
      <c r="H4455" s="17" t="s">
        <v>7547</v>
      </c>
      <c r="I4455" s="19">
        <v>6</v>
      </c>
      <c r="J4455" s="17" t="s">
        <v>31</v>
      </c>
      <c r="K4455" s="10">
        <v>429.94</v>
      </c>
      <c r="L4455" s="25" t="str">
        <f>IF(Orders!$K4455&lt;=50,"Low",IF(Orders!$K4455&gt;=200000,"High","Medium"))</f>
        <v>Medium</v>
      </c>
    </row>
    <row r="4456" spans="1:12" x14ac:dyDescent="0.35">
      <c r="A4456" s="11">
        <v>6517</v>
      </c>
      <c r="B4456" s="13" t="s">
        <v>7538</v>
      </c>
      <c r="C4456" s="14">
        <v>44089</v>
      </c>
      <c r="D4456" s="14">
        <v>44093</v>
      </c>
      <c r="E4456" s="13" t="s">
        <v>19</v>
      </c>
      <c r="F4456" s="13" t="s">
        <v>805</v>
      </c>
      <c r="G4456" s="15" t="str">
        <f>INDEX(Table12[[#This Row],[State]],MATCH(Orders!F4456,Table12[[#This Row],[Customer ID]],0))</f>
        <v>California</v>
      </c>
      <c r="H4456" s="13" t="s">
        <v>1966</v>
      </c>
      <c r="I4456" s="15">
        <v>5</v>
      </c>
      <c r="J4456" s="13" t="s">
        <v>31</v>
      </c>
      <c r="K4456" s="16">
        <v>549.9</v>
      </c>
      <c r="L4456" s="24" t="str">
        <f>IF(Orders!$K4456&lt;=50,"Low",IF(Orders!$K4456&gt;=200000,"High","Medium"))</f>
        <v>Medium</v>
      </c>
    </row>
    <row r="4457" spans="1:12" x14ac:dyDescent="0.35">
      <c r="A4457" s="12">
        <v>6757</v>
      </c>
      <c r="B4457" s="17" t="s">
        <v>7535</v>
      </c>
      <c r="C4457" s="18">
        <v>44089</v>
      </c>
      <c r="D4457" s="18">
        <v>44093</v>
      </c>
      <c r="E4457" s="17" t="s">
        <v>19</v>
      </c>
      <c r="F4457" s="17" t="s">
        <v>7536</v>
      </c>
      <c r="G4457" s="19" t="str">
        <f>INDEX(Table12[[#This Row],[State]],MATCH(Orders!F4457,Table12[[#This Row],[Customer ID]],0))</f>
        <v>New Jersey</v>
      </c>
      <c r="H4457" s="17" t="s">
        <v>4536</v>
      </c>
      <c r="I4457" s="19">
        <v>4</v>
      </c>
      <c r="J4457" s="17" t="s">
        <v>70</v>
      </c>
      <c r="K4457" s="10">
        <v>555.96</v>
      </c>
      <c r="L4457" s="25" t="str">
        <f>IF(Orders!$K4457&lt;=50,"Low",IF(Orders!$K4457&gt;=200000,"High","Medium"))</f>
        <v>Medium</v>
      </c>
    </row>
    <row r="4458" spans="1:12" x14ac:dyDescent="0.35">
      <c r="A4458" s="11">
        <v>1540</v>
      </c>
      <c r="B4458" s="13" t="s">
        <v>7541</v>
      </c>
      <c r="C4458" s="14">
        <v>44089</v>
      </c>
      <c r="D4458" s="14">
        <v>44091</v>
      </c>
      <c r="E4458" s="13" t="s">
        <v>94</v>
      </c>
      <c r="F4458" s="13" t="s">
        <v>5312</v>
      </c>
      <c r="G4458" s="15" t="str">
        <f>INDEX(Table12[[#This Row],[State]],MATCH(Orders!F4458,Table12[[#This Row],[Customer ID]],0))</f>
        <v>Massachusetts</v>
      </c>
      <c r="H4458" s="13" t="s">
        <v>127</v>
      </c>
      <c r="I4458" s="15">
        <v>3</v>
      </c>
      <c r="J4458" s="13" t="s">
        <v>31</v>
      </c>
      <c r="K4458" s="16">
        <v>801.94</v>
      </c>
      <c r="L4458" s="24" t="str">
        <f>IF(Orders!$K4458&lt;=50,"Low",IF(Orders!$K4458&gt;=200000,"High","Medium"))</f>
        <v>Medium</v>
      </c>
    </row>
    <row r="4459" spans="1:12" x14ac:dyDescent="0.35">
      <c r="A4459" s="12">
        <v>5991</v>
      </c>
      <c r="B4459" s="17" t="s">
        <v>7540</v>
      </c>
      <c r="C4459" s="18">
        <v>44089</v>
      </c>
      <c r="D4459" s="18">
        <v>44095</v>
      </c>
      <c r="E4459" s="17" t="s">
        <v>19</v>
      </c>
      <c r="F4459" s="17" t="s">
        <v>2558</v>
      </c>
      <c r="G4459" s="19" t="str">
        <f>INDEX(Table12[[#This Row],[State]],MATCH(Orders!F4459,Table12[[#This Row],[Customer ID]],0))</f>
        <v>California</v>
      </c>
      <c r="H4459" s="17" t="s">
        <v>4068</v>
      </c>
      <c r="I4459" s="19">
        <v>7</v>
      </c>
      <c r="J4459" s="17" t="s">
        <v>36</v>
      </c>
      <c r="K4459" s="10">
        <v>2385488</v>
      </c>
      <c r="L4459" s="25" t="str">
        <f>IF(Orders!$K4459&lt;=50,"Low",IF(Orders!$K4459&gt;=200000,"High","Medium"))</f>
        <v>High</v>
      </c>
    </row>
    <row r="4460" spans="1:12" x14ac:dyDescent="0.35">
      <c r="A4460" s="11">
        <v>6520</v>
      </c>
      <c r="B4460" s="13" t="s">
        <v>7538</v>
      </c>
      <c r="C4460" s="14">
        <v>44089</v>
      </c>
      <c r="D4460" s="14">
        <v>44093</v>
      </c>
      <c r="E4460" s="13" t="s">
        <v>19</v>
      </c>
      <c r="F4460" s="13" t="s">
        <v>805</v>
      </c>
      <c r="G4460" s="15" t="str">
        <f>INDEX(Table12[[#This Row],[State]],MATCH(Orders!F4460,Table12[[#This Row],[Customer ID]],0))</f>
        <v>California</v>
      </c>
      <c r="H4460" s="13" t="s">
        <v>7549</v>
      </c>
      <c r="I4460" s="15">
        <v>1</v>
      </c>
      <c r="J4460" s="13" t="s">
        <v>36</v>
      </c>
      <c r="K4460" s="16">
        <v>118688</v>
      </c>
      <c r="L4460" s="24" t="str">
        <f>IF(Orders!$K4460&lt;=50,"Low",IF(Orders!$K4460&gt;=200000,"High","Medium"))</f>
        <v>Medium</v>
      </c>
    </row>
    <row r="4461" spans="1:12" x14ac:dyDescent="0.35">
      <c r="A4461" s="12">
        <v>6975</v>
      </c>
      <c r="B4461" s="17" t="s">
        <v>7551</v>
      </c>
      <c r="C4461" s="18">
        <v>44089</v>
      </c>
      <c r="D4461" s="18">
        <v>44093</v>
      </c>
      <c r="E4461" s="17" t="s">
        <v>19</v>
      </c>
      <c r="F4461" s="17" t="s">
        <v>3421</v>
      </c>
      <c r="G4461" s="19" t="str">
        <f>INDEX(Table12[[#This Row],[State]],MATCH(Orders!F4461,Table12[[#This Row],[Customer ID]],0))</f>
        <v>Texas</v>
      </c>
      <c r="H4461" s="17" t="s">
        <v>3837</v>
      </c>
      <c r="I4461" s="19">
        <v>2</v>
      </c>
      <c r="J4461" s="17" t="s">
        <v>31</v>
      </c>
      <c r="K4461" s="10">
        <v>122744</v>
      </c>
      <c r="L4461" s="25" t="str">
        <f>IF(Orders!$K4461&lt;=50,"Low",IF(Orders!$K4461&gt;=200000,"High","Medium"))</f>
        <v>Medium</v>
      </c>
    </row>
    <row r="4462" spans="1:12" x14ac:dyDescent="0.35">
      <c r="A4462" s="11">
        <v>7735</v>
      </c>
      <c r="B4462" s="13" t="s">
        <v>7552</v>
      </c>
      <c r="C4462" s="14">
        <v>44089</v>
      </c>
      <c r="D4462" s="14">
        <v>44094</v>
      </c>
      <c r="E4462" s="13" t="s">
        <v>19</v>
      </c>
      <c r="F4462" s="13" t="s">
        <v>1946</v>
      </c>
      <c r="G4462" s="15" t="str">
        <f>INDEX(Table12[[#This Row],[State]],MATCH(Orders!F4462,Table12[[#This Row],[Customer ID]],0))</f>
        <v>Washington</v>
      </c>
      <c r="H4462" s="13" t="s">
        <v>4297</v>
      </c>
      <c r="I4462" s="15">
        <v>3</v>
      </c>
      <c r="J4462" s="13" t="s">
        <v>70</v>
      </c>
      <c r="K4462" s="16">
        <v>131.41999999999999</v>
      </c>
      <c r="L4462" s="24" t="str">
        <f>IF(Orders!$K4462&lt;=50,"Low",IF(Orders!$K4462&gt;=200000,"High","Medium"))</f>
        <v>Medium</v>
      </c>
    </row>
    <row r="4463" spans="1:12" x14ac:dyDescent="0.35">
      <c r="A4463" s="12">
        <v>627</v>
      </c>
      <c r="B4463" s="17" t="s">
        <v>7553</v>
      </c>
      <c r="C4463" s="18">
        <v>44089</v>
      </c>
      <c r="D4463" s="18">
        <v>44093</v>
      </c>
      <c r="E4463" s="17" t="s">
        <v>19</v>
      </c>
      <c r="F4463" s="17" t="s">
        <v>3716</v>
      </c>
      <c r="G4463" s="19" t="str">
        <f>INDEX(Table12[[#This Row],[State]],MATCH(Orders!F4463,Table12[[#This Row],[Customer ID]],0))</f>
        <v>New York</v>
      </c>
      <c r="H4463" s="17" t="s">
        <v>1125</v>
      </c>
      <c r="I4463" s="19">
        <v>7</v>
      </c>
      <c r="J4463" s="17" t="s">
        <v>31</v>
      </c>
      <c r="K4463" s="10">
        <v>124.56</v>
      </c>
      <c r="L4463" s="25" t="str">
        <f>IF(Orders!$K4463&lt;=50,"Low",IF(Orders!$K4463&gt;=200000,"High","Medium"))</f>
        <v>Medium</v>
      </c>
    </row>
    <row r="4464" spans="1:12" x14ac:dyDescent="0.35">
      <c r="A4464" s="11">
        <v>1539</v>
      </c>
      <c r="B4464" s="13" t="s">
        <v>7541</v>
      </c>
      <c r="C4464" s="14">
        <v>44089</v>
      </c>
      <c r="D4464" s="14">
        <v>44091</v>
      </c>
      <c r="E4464" s="13" t="s">
        <v>94</v>
      </c>
      <c r="F4464" s="13" t="s">
        <v>5312</v>
      </c>
      <c r="G4464" s="15" t="str">
        <f>INDEX(Table12[[#This Row],[State]],MATCH(Orders!F4464,Table12[[#This Row],[Customer ID]],0))</f>
        <v>Massachusetts</v>
      </c>
      <c r="H4464" s="13" t="s">
        <v>7554</v>
      </c>
      <c r="I4464" s="15">
        <v>2</v>
      </c>
      <c r="J4464" s="13" t="s">
        <v>31</v>
      </c>
      <c r="K4464" s="16">
        <v>140.28</v>
      </c>
      <c r="L4464" s="24" t="str">
        <f>IF(Orders!$K4464&lt;=50,"Low",IF(Orders!$K4464&gt;=200000,"High","Medium"))</f>
        <v>Medium</v>
      </c>
    </row>
    <row r="4465" spans="1:12" x14ac:dyDescent="0.35">
      <c r="A4465" s="12">
        <v>7920</v>
      </c>
      <c r="B4465" s="17" t="s">
        <v>7556</v>
      </c>
      <c r="C4465" s="18">
        <v>44089</v>
      </c>
      <c r="D4465" s="18">
        <v>44095</v>
      </c>
      <c r="E4465" s="17" t="s">
        <v>19</v>
      </c>
      <c r="F4465" s="17" t="s">
        <v>196</v>
      </c>
      <c r="G4465" s="19" t="str">
        <f>INDEX(Table12[[#This Row],[State]],MATCH(Orders!F4465,Table12[[#This Row],[Customer ID]],0))</f>
        <v>Connecticut</v>
      </c>
      <c r="H4465" s="17" t="s">
        <v>7557</v>
      </c>
      <c r="I4465" s="19">
        <v>2</v>
      </c>
      <c r="J4465" s="17" t="s">
        <v>36</v>
      </c>
      <c r="K4465" s="10">
        <v>120.62</v>
      </c>
      <c r="L4465" s="25" t="str">
        <f>IF(Orders!$K4465&lt;=50,"Low",IF(Orders!$K4465&gt;=200000,"High","Medium"))</f>
        <v>Medium</v>
      </c>
    </row>
    <row r="4466" spans="1:12" x14ac:dyDescent="0.35">
      <c r="A4466" s="11">
        <v>439</v>
      </c>
      <c r="B4466" s="13" t="s">
        <v>7559</v>
      </c>
      <c r="C4466" s="14">
        <v>44089</v>
      </c>
      <c r="D4466" s="14">
        <v>44093</v>
      </c>
      <c r="E4466" s="13" t="s">
        <v>19</v>
      </c>
      <c r="F4466" s="13" t="s">
        <v>4931</v>
      </c>
      <c r="G4466" s="15" t="str">
        <f>INDEX(Table12[[#This Row],[State]],MATCH(Orders!F4466,Table12[[#This Row],[Customer ID]],0))</f>
        <v>Texas</v>
      </c>
      <c r="H4466" s="13" t="s">
        <v>7560</v>
      </c>
      <c r="I4466" s="15">
        <v>8</v>
      </c>
      <c r="J4466" s="13" t="s">
        <v>36</v>
      </c>
      <c r="K4466" s="16">
        <v>165872</v>
      </c>
      <c r="L4466" s="24" t="str">
        <f>IF(Orders!$K4466&lt;=50,"Low",IF(Orders!$K4466&gt;=200000,"High","Medium"))</f>
        <v>Medium</v>
      </c>
    </row>
    <row r="4467" spans="1:12" x14ac:dyDescent="0.35">
      <c r="A4467" s="12">
        <v>7921</v>
      </c>
      <c r="B4467" s="17" t="s">
        <v>7556</v>
      </c>
      <c r="C4467" s="18">
        <v>44089</v>
      </c>
      <c r="D4467" s="18">
        <v>44095</v>
      </c>
      <c r="E4467" s="17" t="s">
        <v>19</v>
      </c>
      <c r="F4467" s="17" t="s">
        <v>196</v>
      </c>
      <c r="G4467" s="19" t="str">
        <f>INDEX(Table12[[#This Row],[State]],MATCH(Orders!F4467,Table12[[#This Row],[Customer ID]],0))</f>
        <v>Connecticut</v>
      </c>
      <c r="H4467" s="17" t="s">
        <v>7562</v>
      </c>
      <c r="I4467" s="19">
        <v>2</v>
      </c>
      <c r="J4467" s="17" t="s">
        <v>31</v>
      </c>
      <c r="K4467" s="10">
        <v>156.97999999999999</v>
      </c>
      <c r="L4467" s="25" t="str">
        <f>IF(Orders!$K4467&lt;=50,"Low",IF(Orders!$K4467&gt;=200000,"High","Medium"))</f>
        <v>Medium</v>
      </c>
    </row>
    <row r="4468" spans="1:12" x14ac:dyDescent="0.35">
      <c r="A4468" s="11">
        <v>6756</v>
      </c>
      <c r="B4468" s="13" t="s">
        <v>7535</v>
      </c>
      <c r="C4468" s="14">
        <v>44089</v>
      </c>
      <c r="D4468" s="14">
        <v>44093</v>
      </c>
      <c r="E4468" s="13" t="s">
        <v>19</v>
      </c>
      <c r="F4468" s="13" t="s">
        <v>7536</v>
      </c>
      <c r="G4468" s="15" t="str">
        <f>INDEX(Table12[[#This Row],[State]],MATCH(Orders!F4468,Table12[[#This Row],[Customer ID]],0))</f>
        <v>New Jersey</v>
      </c>
      <c r="H4468" s="13" t="s">
        <v>154</v>
      </c>
      <c r="I4468" s="15">
        <v>5</v>
      </c>
      <c r="J4468" s="13" t="s">
        <v>36</v>
      </c>
      <c r="K4468" s="16">
        <v>165.4</v>
      </c>
      <c r="L4468" s="24" t="str">
        <f>IF(Orders!$K4468&lt;=50,"Low",IF(Orders!$K4468&gt;=200000,"High","Medium"))</f>
        <v>Medium</v>
      </c>
    </row>
    <row r="4469" spans="1:12" x14ac:dyDescent="0.35">
      <c r="A4469" s="12">
        <v>1538</v>
      </c>
      <c r="B4469" s="17" t="s">
        <v>7541</v>
      </c>
      <c r="C4469" s="18">
        <v>44089</v>
      </c>
      <c r="D4469" s="18">
        <v>44091</v>
      </c>
      <c r="E4469" s="17" t="s">
        <v>94</v>
      </c>
      <c r="F4469" s="17" t="s">
        <v>5312</v>
      </c>
      <c r="G4469" s="19" t="str">
        <f>INDEX(Table12[[#This Row],[State]],MATCH(Orders!F4469,Table12[[#This Row],[Customer ID]],0))</f>
        <v>Massachusetts</v>
      </c>
      <c r="H4469" s="17" t="s">
        <v>3533</v>
      </c>
      <c r="I4469" s="19">
        <v>1</v>
      </c>
      <c r="J4469" s="17" t="s">
        <v>70</v>
      </c>
      <c r="K4469" s="10">
        <v>146.99</v>
      </c>
      <c r="L4469" s="25" t="str">
        <f>IF(Orders!$K4469&lt;=50,"Low",IF(Orders!$K4469&gt;=200000,"High","Medium"))</f>
        <v>Medium</v>
      </c>
    </row>
    <row r="4470" spans="1:12" x14ac:dyDescent="0.35">
      <c r="A4470" s="11">
        <v>3457</v>
      </c>
      <c r="B4470" s="13" t="s">
        <v>7564</v>
      </c>
      <c r="C4470" s="14">
        <v>44090</v>
      </c>
      <c r="D4470" s="14">
        <v>44092</v>
      </c>
      <c r="E4470" s="13" t="s">
        <v>38</v>
      </c>
      <c r="F4470" s="13" t="s">
        <v>1841</v>
      </c>
      <c r="G4470" s="15" t="str">
        <f>INDEX(Table12[[#This Row],[State]],MATCH(Orders!F4470,Table12[[#This Row],[Customer ID]],0))</f>
        <v>Pennsylvania</v>
      </c>
      <c r="H4470" s="13" t="s">
        <v>1354</v>
      </c>
      <c r="I4470" s="15">
        <v>3</v>
      </c>
      <c r="J4470" s="13" t="s">
        <v>31</v>
      </c>
      <c r="K4470" s="16">
        <v>109976</v>
      </c>
      <c r="L4470" s="24" t="str">
        <f>IF(Orders!$K4470&lt;=50,"Low",IF(Orders!$K4470&gt;=200000,"High","Medium"))</f>
        <v>Medium</v>
      </c>
    </row>
    <row r="4471" spans="1:12" x14ac:dyDescent="0.35">
      <c r="A4471" s="12">
        <v>3460</v>
      </c>
      <c r="B4471" s="17" t="s">
        <v>7564</v>
      </c>
      <c r="C4471" s="18">
        <v>44090</v>
      </c>
      <c r="D4471" s="18">
        <v>44092</v>
      </c>
      <c r="E4471" s="17" t="s">
        <v>38</v>
      </c>
      <c r="F4471" s="17" t="s">
        <v>1841</v>
      </c>
      <c r="G4471" s="19" t="str">
        <f>INDEX(Table12[[#This Row],[State]],MATCH(Orders!F4471,Table12[[#This Row],[Customer ID]],0))</f>
        <v>Pennsylvania</v>
      </c>
      <c r="H4471" s="17" t="s">
        <v>5560</v>
      </c>
      <c r="I4471" s="19">
        <v>2</v>
      </c>
      <c r="J4471" s="17" t="s">
        <v>70</v>
      </c>
      <c r="K4471" s="10">
        <v>585194</v>
      </c>
      <c r="L4471" s="25" t="str">
        <f>IF(Orders!$K4471&lt;=50,"Low",IF(Orders!$K4471&gt;=200000,"High","Medium"))</f>
        <v>High</v>
      </c>
    </row>
    <row r="4472" spans="1:12" x14ac:dyDescent="0.35">
      <c r="A4472" s="11">
        <v>276</v>
      </c>
      <c r="B4472" s="13" t="s">
        <v>7565</v>
      </c>
      <c r="C4472" s="14">
        <v>44090</v>
      </c>
      <c r="D4472" s="14">
        <v>44091</v>
      </c>
      <c r="E4472" s="13" t="s">
        <v>38</v>
      </c>
      <c r="F4472" s="13" t="s">
        <v>1294</v>
      </c>
      <c r="G4472" s="15" t="str">
        <f>INDEX(Table12[[#This Row],[State]],MATCH(Orders!F4472,Table12[[#This Row],[Customer ID]],0))</f>
        <v>California</v>
      </c>
      <c r="H4472" s="13" t="s">
        <v>6865</v>
      </c>
      <c r="I4472" s="15">
        <v>1</v>
      </c>
      <c r="J4472" s="13" t="s">
        <v>31</v>
      </c>
      <c r="K4472" s="16">
        <v>92.98</v>
      </c>
      <c r="L4472" s="24" t="str">
        <f>IF(Orders!$K4472&lt;=50,"Low",IF(Orders!$K4472&gt;=200000,"High","Medium"))</f>
        <v>Medium</v>
      </c>
    </row>
    <row r="4473" spans="1:12" x14ac:dyDescent="0.35">
      <c r="A4473" s="12">
        <v>9337</v>
      </c>
      <c r="B4473" s="17" t="s">
        <v>7566</v>
      </c>
      <c r="C4473" s="18">
        <v>44090</v>
      </c>
      <c r="D4473" s="18">
        <v>44094</v>
      </c>
      <c r="E4473" s="17" t="s">
        <v>19</v>
      </c>
      <c r="F4473" s="17" t="s">
        <v>3497</v>
      </c>
      <c r="G4473" s="19" t="str">
        <f>INDEX(Table12[[#This Row],[State]],MATCH(Orders!F4473,Table12[[#This Row],[Customer ID]],0))</f>
        <v>California</v>
      </c>
      <c r="H4473" s="17" t="s">
        <v>4770</v>
      </c>
      <c r="I4473" s="19">
        <v>5</v>
      </c>
      <c r="J4473" s="17" t="s">
        <v>31</v>
      </c>
      <c r="K4473" s="10">
        <v>110.9</v>
      </c>
      <c r="L4473" s="25" t="str">
        <f>IF(Orders!$K4473&lt;=50,"Low",IF(Orders!$K4473&gt;=200000,"High","Medium"))</f>
        <v>Medium</v>
      </c>
    </row>
    <row r="4474" spans="1:12" x14ac:dyDescent="0.35">
      <c r="A4474" s="11">
        <v>9961</v>
      </c>
      <c r="B4474" s="13" t="s">
        <v>7567</v>
      </c>
      <c r="C4474" s="14">
        <v>44090</v>
      </c>
      <c r="D4474" s="14">
        <v>44092</v>
      </c>
      <c r="E4474" s="13" t="s">
        <v>94</v>
      </c>
      <c r="F4474" s="13" t="s">
        <v>1768</v>
      </c>
      <c r="G4474" s="15" t="str">
        <f>INDEX(Table12[[#This Row],[State]],MATCH(Orders!F4474,Table12[[#This Row],[Customer ID]],0))</f>
        <v>Kentucky</v>
      </c>
      <c r="H4474" s="13" t="s">
        <v>4817</v>
      </c>
      <c r="I4474" s="15">
        <v>1</v>
      </c>
      <c r="J4474" s="13" t="s">
        <v>36</v>
      </c>
      <c r="K4474" s="16">
        <v>99</v>
      </c>
      <c r="L4474" s="24" t="str">
        <f>IF(Orders!$K4474&lt;=50,"Low",IF(Orders!$K4474&gt;=200000,"High","Medium"))</f>
        <v>Medium</v>
      </c>
    </row>
    <row r="4475" spans="1:12" x14ac:dyDescent="0.35">
      <c r="A4475" s="12">
        <v>3034</v>
      </c>
      <c r="B4475" s="17" t="s">
        <v>7568</v>
      </c>
      <c r="C4475" s="18">
        <v>44090</v>
      </c>
      <c r="D4475" s="18">
        <v>44095</v>
      </c>
      <c r="E4475" s="17" t="s">
        <v>19</v>
      </c>
      <c r="F4475" s="17" t="s">
        <v>991</v>
      </c>
      <c r="G4475" s="19" t="str">
        <f>INDEX(Table12[[#This Row],[State]],MATCH(Orders!F4475,Table12[[#This Row],[Customer ID]],0))</f>
        <v>Pennsylvania</v>
      </c>
      <c r="H4475" s="17" t="s">
        <v>3243</v>
      </c>
      <c r="I4475" s="19">
        <v>4</v>
      </c>
      <c r="J4475" s="17" t="s">
        <v>31</v>
      </c>
      <c r="K4475" s="10">
        <v>109736</v>
      </c>
      <c r="L4475" s="25" t="str">
        <f>IF(Orders!$K4475&lt;=50,"Low",IF(Orders!$K4475&gt;=200000,"High","Medium"))</f>
        <v>Medium</v>
      </c>
    </row>
    <row r="4476" spans="1:12" x14ac:dyDescent="0.35">
      <c r="A4476" s="11">
        <v>726</v>
      </c>
      <c r="B4476" s="13" t="s">
        <v>7569</v>
      </c>
      <c r="C4476" s="14">
        <v>44090</v>
      </c>
      <c r="D4476" s="14">
        <v>44094</v>
      </c>
      <c r="E4476" s="13" t="s">
        <v>19</v>
      </c>
      <c r="F4476" s="13" t="s">
        <v>2905</v>
      </c>
      <c r="G4476" s="15" t="str">
        <f>INDEX(Table12[[#This Row],[State]],MATCH(Orders!F4476,Table12[[#This Row],[Customer ID]],0))</f>
        <v>Texas</v>
      </c>
      <c r="H4476" s="13" t="s">
        <v>2040</v>
      </c>
      <c r="I4476" s="15">
        <v>2</v>
      </c>
      <c r="J4476" s="13" t="s">
        <v>36</v>
      </c>
      <c r="K4476" s="16">
        <v>107568</v>
      </c>
      <c r="L4476" s="24" t="str">
        <f>IF(Orders!$K4476&lt;=50,"Low",IF(Orders!$K4476&gt;=200000,"High","Medium"))</f>
        <v>Medium</v>
      </c>
    </row>
    <row r="4477" spans="1:12" x14ac:dyDescent="0.35">
      <c r="A4477" s="12">
        <v>275</v>
      </c>
      <c r="B4477" s="17" t="s">
        <v>7565</v>
      </c>
      <c r="C4477" s="18">
        <v>44090</v>
      </c>
      <c r="D4477" s="18">
        <v>44091</v>
      </c>
      <c r="E4477" s="17" t="s">
        <v>38</v>
      </c>
      <c r="F4477" s="17" t="s">
        <v>1294</v>
      </c>
      <c r="G4477" s="19" t="str">
        <f>INDEX(Table12[[#This Row],[State]],MATCH(Orders!F4477,Table12[[#This Row],[Customer ID]],0))</f>
        <v>California</v>
      </c>
      <c r="H4477" s="17" t="s">
        <v>3678</v>
      </c>
      <c r="I4477" s="19">
        <v>2</v>
      </c>
      <c r="J4477" s="17" t="s">
        <v>31</v>
      </c>
      <c r="K4477" s="10">
        <v>115.82</v>
      </c>
      <c r="L4477" s="25" t="str">
        <f>IF(Orders!$K4477&lt;=50,"Low",IF(Orders!$K4477&gt;=200000,"High","Medium"))</f>
        <v>Medium</v>
      </c>
    </row>
    <row r="4478" spans="1:12" x14ac:dyDescent="0.35">
      <c r="A4478" s="11">
        <v>3459</v>
      </c>
      <c r="B4478" s="13" t="s">
        <v>7564</v>
      </c>
      <c r="C4478" s="14">
        <v>44090</v>
      </c>
      <c r="D4478" s="14">
        <v>44092</v>
      </c>
      <c r="E4478" s="13" t="s">
        <v>38</v>
      </c>
      <c r="F4478" s="13" t="s">
        <v>1841</v>
      </c>
      <c r="G4478" s="15" t="str">
        <f>INDEX(Table12[[#This Row],[State]],MATCH(Orders!F4478,Table12[[#This Row],[Customer ID]],0))</f>
        <v>Pennsylvania</v>
      </c>
      <c r="H4478" s="13" t="s">
        <v>2090</v>
      </c>
      <c r="I4478" s="15">
        <v>2</v>
      </c>
      <c r="J4478" s="13" t="s">
        <v>70</v>
      </c>
      <c r="K4478" s="16">
        <v>98444</v>
      </c>
      <c r="L4478" s="24" t="str">
        <f>IF(Orders!$K4478&lt;=50,"Low",IF(Orders!$K4478&gt;=200000,"High","Medium"))</f>
        <v>Medium</v>
      </c>
    </row>
    <row r="4479" spans="1:12" x14ac:dyDescent="0.35">
      <c r="A4479" s="12">
        <v>3458</v>
      </c>
      <c r="B4479" s="17" t="s">
        <v>7564</v>
      </c>
      <c r="C4479" s="18">
        <v>44090</v>
      </c>
      <c r="D4479" s="18">
        <v>44092</v>
      </c>
      <c r="E4479" s="17" t="s">
        <v>38</v>
      </c>
      <c r="F4479" s="17" t="s">
        <v>1841</v>
      </c>
      <c r="G4479" s="19" t="str">
        <f>INDEX(Table12[[#This Row],[State]],MATCH(Orders!F4479,Table12[[#This Row],[Customer ID]],0))</f>
        <v>Pennsylvania</v>
      </c>
      <c r="H4479" s="17" t="s">
        <v>3986</v>
      </c>
      <c r="I4479" s="19">
        <v>3</v>
      </c>
      <c r="J4479" s="17" t="s">
        <v>36</v>
      </c>
      <c r="K4479" s="10">
        <v>149512</v>
      </c>
      <c r="L4479" s="25" t="str">
        <f>IF(Orders!$K4479&lt;=50,"Low",IF(Orders!$K4479&gt;=200000,"High","Medium"))</f>
        <v>Medium</v>
      </c>
    </row>
    <row r="4480" spans="1:12" x14ac:dyDescent="0.35">
      <c r="A4480" s="11">
        <v>3461</v>
      </c>
      <c r="B4480" s="13" t="s">
        <v>7564</v>
      </c>
      <c r="C4480" s="14">
        <v>44090</v>
      </c>
      <c r="D4480" s="14">
        <v>44092</v>
      </c>
      <c r="E4480" s="13" t="s">
        <v>38</v>
      </c>
      <c r="F4480" s="13" t="s">
        <v>1841</v>
      </c>
      <c r="G4480" s="15" t="str">
        <f>INDEX(Table12[[#This Row],[State]],MATCH(Orders!F4480,Table12[[#This Row],[Customer ID]],0))</f>
        <v>Pennsylvania</v>
      </c>
      <c r="H4480" s="13" t="s">
        <v>244</v>
      </c>
      <c r="I4480" s="15">
        <v>2</v>
      </c>
      <c r="J4480" s="13" t="s">
        <v>36</v>
      </c>
      <c r="K4480" s="16">
        <v>125984</v>
      </c>
      <c r="L4480" s="24" t="str">
        <f>IF(Orders!$K4480&lt;=50,"Low",IF(Orders!$K4480&gt;=200000,"High","Medium"))</f>
        <v>Medium</v>
      </c>
    </row>
    <row r="4481" spans="1:12" x14ac:dyDescent="0.35">
      <c r="A4481" s="12">
        <v>5984</v>
      </c>
      <c r="B4481" s="17" t="s">
        <v>7570</v>
      </c>
      <c r="C4481" s="18">
        <v>44090</v>
      </c>
      <c r="D4481" s="18">
        <v>44092</v>
      </c>
      <c r="E4481" s="17" t="s">
        <v>94</v>
      </c>
      <c r="F4481" s="17" t="s">
        <v>1344</v>
      </c>
      <c r="G4481" s="19" t="str">
        <f>INDEX(Table12[[#This Row],[State]],MATCH(Orders!F4481,Table12[[#This Row],[Customer ID]],0))</f>
        <v>Pennsylvania</v>
      </c>
      <c r="H4481" s="17" t="s">
        <v>6576</v>
      </c>
      <c r="I4481" s="19">
        <v>6</v>
      </c>
      <c r="J4481" s="17" t="s">
        <v>70</v>
      </c>
      <c r="K4481" s="10">
        <v>142544</v>
      </c>
      <c r="L4481" s="25" t="str">
        <f>IF(Orders!$K4481&lt;=50,"Low",IF(Orders!$K4481&gt;=200000,"High","Medium"))</f>
        <v>Medium</v>
      </c>
    </row>
    <row r="4482" spans="1:12" x14ac:dyDescent="0.35">
      <c r="A4482" s="11">
        <v>727</v>
      </c>
      <c r="B4482" s="13" t="s">
        <v>7569</v>
      </c>
      <c r="C4482" s="14">
        <v>44090</v>
      </c>
      <c r="D4482" s="14">
        <v>44094</v>
      </c>
      <c r="E4482" s="13" t="s">
        <v>19</v>
      </c>
      <c r="F4482" s="13" t="s">
        <v>2905</v>
      </c>
      <c r="G4482" s="15" t="str">
        <f>INDEX(Table12[[#This Row],[State]],MATCH(Orders!F4482,Table12[[#This Row],[Customer ID]],0))</f>
        <v>Texas</v>
      </c>
      <c r="H4482" s="13" t="s">
        <v>3652</v>
      </c>
      <c r="I4482" s="15">
        <v>1</v>
      </c>
      <c r="J4482" s="13" t="s">
        <v>36</v>
      </c>
      <c r="K4482" s="16">
        <v>162992</v>
      </c>
      <c r="L4482" s="24" t="str">
        <f>IF(Orders!$K4482&lt;=50,"Low",IF(Orders!$K4482&gt;=200000,"High","Medium"))</f>
        <v>Medium</v>
      </c>
    </row>
    <row r="4483" spans="1:12" x14ac:dyDescent="0.35">
      <c r="A4483" s="12">
        <v>9726</v>
      </c>
      <c r="B4483" s="17" t="s">
        <v>7571</v>
      </c>
      <c r="C4483" s="18">
        <v>44091</v>
      </c>
      <c r="D4483" s="18">
        <v>44094</v>
      </c>
      <c r="E4483" s="17" t="s">
        <v>38</v>
      </c>
      <c r="F4483" s="17" t="s">
        <v>4339</v>
      </c>
      <c r="G4483" s="19" t="str">
        <f>INDEX(Table12[[#This Row],[State]],MATCH(Orders!F4483,Table12[[#This Row],[Customer ID]],0))</f>
        <v>Idaho</v>
      </c>
      <c r="H4483" s="17" t="s">
        <v>1354</v>
      </c>
      <c r="I4483" s="19">
        <v>3</v>
      </c>
      <c r="J4483" s="17" t="s">
        <v>70</v>
      </c>
      <c r="K4483" s="10">
        <v>120.97</v>
      </c>
      <c r="L4483" s="25" t="str">
        <f>IF(Orders!$K4483&lt;=50,"Low",IF(Orders!$K4483&gt;=200000,"High","Medium"))</f>
        <v>Medium</v>
      </c>
    </row>
    <row r="4484" spans="1:12" x14ac:dyDescent="0.35">
      <c r="A4484" s="11">
        <v>2305</v>
      </c>
      <c r="B4484" s="13" t="s">
        <v>7573</v>
      </c>
      <c r="C4484" s="14">
        <v>44091</v>
      </c>
      <c r="D4484" s="14">
        <v>44096</v>
      </c>
      <c r="E4484" s="13" t="s">
        <v>94</v>
      </c>
      <c r="F4484" s="13" t="s">
        <v>3716</v>
      </c>
      <c r="G4484" s="15" t="str">
        <f>INDEX(Table12[[#This Row],[State]],MATCH(Orders!F4484,Table12[[#This Row],[Customer ID]],0))</f>
        <v>Georgia</v>
      </c>
      <c r="H4484" s="13" t="s">
        <v>3394</v>
      </c>
      <c r="I4484" s="15">
        <v>3</v>
      </c>
      <c r="J4484" s="13" t="s">
        <v>36</v>
      </c>
      <c r="K4484" s="16">
        <v>133.32</v>
      </c>
      <c r="L4484" s="24" t="str">
        <f>IF(Orders!$K4484&lt;=50,"Low",IF(Orders!$K4484&gt;=200000,"High","Medium"))</f>
        <v>Medium</v>
      </c>
    </row>
    <row r="4485" spans="1:12" x14ac:dyDescent="0.35">
      <c r="A4485" s="12">
        <v>2654</v>
      </c>
      <c r="B4485" s="17" t="s">
        <v>7574</v>
      </c>
      <c r="C4485" s="18">
        <v>44091</v>
      </c>
      <c r="D4485" s="18">
        <v>44095</v>
      </c>
      <c r="E4485" s="17" t="s">
        <v>94</v>
      </c>
      <c r="F4485" s="17" t="s">
        <v>5325</v>
      </c>
      <c r="G4485" s="19" t="str">
        <f>INDEX(Table12[[#This Row],[State]],MATCH(Orders!F4485,Table12[[#This Row],[Customer ID]],0))</f>
        <v>Utah</v>
      </c>
      <c r="H4485" s="17" t="s">
        <v>5334</v>
      </c>
      <c r="I4485" s="19">
        <v>3</v>
      </c>
      <c r="J4485" s="17" t="s">
        <v>36</v>
      </c>
      <c r="K4485" s="10">
        <v>191.88</v>
      </c>
      <c r="L4485" s="25" t="str">
        <f>IF(Orders!$K4485&lt;=50,"Low",IF(Orders!$K4485&gt;=200000,"High","Medium"))</f>
        <v>Medium</v>
      </c>
    </row>
    <row r="4486" spans="1:12" x14ac:dyDescent="0.35">
      <c r="A4486" s="11">
        <v>2657</v>
      </c>
      <c r="B4486" s="13" t="s">
        <v>7574</v>
      </c>
      <c r="C4486" s="14">
        <v>44091</v>
      </c>
      <c r="D4486" s="14">
        <v>44095</v>
      </c>
      <c r="E4486" s="13" t="s">
        <v>94</v>
      </c>
      <c r="F4486" s="13" t="s">
        <v>5325</v>
      </c>
      <c r="G4486" s="15" t="str">
        <f>INDEX(Table12[[#This Row],[State]],MATCH(Orders!F4486,Table12[[#This Row],[Customer ID]],0))</f>
        <v>Utah</v>
      </c>
      <c r="H4486" s="13" t="s">
        <v>929</v>
      </c>
      <c r="I4486" s="15">
        <v>2</v>
      </c>
      <c r="J4486" s="13" t="s">
        <v>31</v>
      </c>
      <c r="K4486" s="16">
        <v>273.74</v>
      </c>
      <c r="L4486" s="24" t="str">
        <f>IF(Orders!$K4486&lt;=50,"Low",IF(Orders!$K4486&gt;=200000,"High","Medium"))</f>
        <v>Medium</v>
      </c>
    </row>
    <row r="4487" spans="1:12" x14ac:dyDescent="0.35">
      <c r="A4487" s="12">
        <v>7451</v>
      </c>
      <c r="B4487" s="17" t="s">
        <v>7575</v>
      </c>
      <c r="C4487" s="18">
        <v>44091</v>
      </c>
      <c r="D4487" s="18">
        <v>44096</v>
      </c>
      <c r="E4487" s="17" t="s">
        <v>94</v>
      </c>
      <c r="F4487" s="17" t="s">
        <v>869</v>
      </c>
      <c r="G4487" s="19" t="str">
        <f>INDEX(Table12[[#This Row],[State]],MATCH(Orders!F4487,Table12[[#This Row],[Customer ID]],0))</f>
        <v>Texas</v>
      </c>
      <c r="H4487" s="17" t="s">
        <v>4943</v>
      </c>
      <c r="I4487" s="19">
        <v>5</v>
      </c>
      <c r="J4487" s="17" t="s">
        <v>31</v>
      </c>
      <c r="K4487" s="10">
        <v>348.43</v>
      </c>
      <c r="L4487" s="25" t="str">
        <f>IF(Orders!$K4487&lt;=50,"Low",IF(Orders!$K4487&gt;=200000,"High","Medium"))</f>
        <v>Medium</v>
      </c>
    </row>
    <row r="4488" spans="1:12" x14ac:dyDescent="0.35">
      <c r="A4488" s="11">
        <v>8878</v>
      </c>
      <c r="B4488" s="13" t="s">
        <v>7576</v>
      </c>
      <c r="C4488" s="14">
        <v>44091</v>
      </c>
      <c r="D4488" s="14">
        <v>44097</v>
      </c>
      <c r="E4488" s="13" t="s">
        <v>19</v>
      </c>
      <c r="F4488" s="13" t="s">
        <v>1089</v>
      </c>
      <c r="G4488" s="15" t="str">
        <f>INDEX(Table12[[#This Row],[State]],MATCH(Orders!F4488,Table12[[#This Row],[Customer ID]],0))</f>
        <v>New Jersey</v>
      </c>
      <c r="H4488" s="13" t="s">
        <v>7577</v>
      </c>
      <c r="I4488" s="15">
        <v>4</v>
      </c>
      <c r="J4488" s="13" t="s">
        <v>36</v>
      </c>
      <c r="K4488" s="16">
        <v>494</v>
      </c>
      <c r="L4488" s="24" t="str">
        <f>IF(Orders!$K4488&lt;=50,"Low",IF(Orders!$K4488&gt;=200000,"High","Medium"))</f>
        <v>Medium</v>
      </c>
    </row>
    <row r="4489" spans="1:12" x14ac:dyDescent="0.35">
      <c r="A4489" s="12">
        <v>2304</v>
      </c>
      <c r="B4489" s="17" t="s">
        <v>7573</v>
      </c>
      <c r="C4489" s="18">
        <v>44091</v>
      </c>
      <c r="D4489" s="18">
        <v>44096</v>
      </c>
      <c r="E4489" s="17" t="s">
        <v>94</v>
      </c>
      <c r="F4489" s="17" t="s">
        <v>3716</v>
      </c>
      <c r="G4489" s="19" t="str">
        <f>INDEX(Table12[[#This Row],[State]],MATCH(Orders!F4489,Table12[[#This Row],[Customer ID]],0))</f>
        <v>Georgia</v>
      </c>
      <c r="H4489" s="17" t="s">
        <v>261</v>
      </c>
      <c r="I4489" s="19">
        <v>4</v>
      </c>
      <c r="J4489" s="17" t="s">
        <v>36</v>
      </c>
      <c r="K4489" s="10">
        <v>771.92</v>
      </c>
      <c r="L4489" s="25" t="str">
        <f>IF(Orders!$K4489&lt;=50,"Low",IF(Orders!$K4489&gt;=200000,"High","Medium"))</f>
        <v>Medium</v>
      </c>
    </row>
    <row r="4490" spans="1:12" x14ac:dyDescent="0.35">
      <c r="A4490" s="11">
        <v>2655</v>
      </c>
      <c r="B4490" s="13" t="s">
        <v>7574</v>
      </c>
      <c r="C4490" s="14">
        <v>44091</v>
      </c>
      <c r="D4490" s="14">
        <v>44095</v>
      </c>
      <c r="E4490" s="13" t="s">
        <v>94</v>
      </c>
      <c r="F4490" s="13" t="s">
        <v>5325</v>
      </c>
      <c r="G4490" s="15" t="str">
        <f>INDEX(Table12[[#This Row],[State]],MATCH(Orders!F4490,Table12[[#This Row],[Customer ID]],0))</f>
        <v>Utah</v>
      </c>
      <c r="H4490" s="13" t="s">
        <v>7579</v>
      </c>
      <c r="I4490" s="15">
        <v>3</v>
      </c>
      <c r="J4490" s="13" t="s">
        <v>31</v>
      </c>
      <c r="K4490" s="16">
        <v>1319.94</v>
      </c>
      <c r="L4490" s="24" t="str">
        <f>IF(Orders!$K4490&lt;=50,"Low",IF(Orders!$K4490&gt;=200000,"High","Medium"))</f>
        <v>Medium</v>
      </c>
    </row>
    <row r="4491" spans="1:12" x14ac:dyDescent="0.35">
      <c r="A4491" s="12">
        <v>7453</v>
      </c>
      <c r="B4491" s="17" t="s">
        <v>7575</v>
      </c>
      <c r="C4491" s="18">
        <v>44091</v>
      </c>
      <c r="D4491" s="18">
        <v>44096</v>
      </c>
      <c r="E4491" s="17" t="s">
        <v>94</v>
      </c>
      <c r="F4491" s="17" t="s">
        <v>869</v>
      </c>
      <c r="G4491" s="19" t="str">
        <f>INDEX(Table12[[#This Row],[State]],MATCH(Orders!F4491,Table12[[#This Row],[Customer ID]],0))</f>
        <v>Texas</v>
      </c>
      <c r="H4491" s="17" t="s">
        <v>7213</v>
      </c>
      <c r="I4491" s="19">
        <v>6</v>
      </c>
      <c r="J4491" s="17" t="s">
        <v>36</v>
      </c>
      <c r="K4491" s="10">
        <v>1448.76</v>
      </c>
      <c r="L4491" s="25" t="str">
        <f>IF(Orders!$K4491&lt;=50,"Low",IF(Orders!$K4491&gt;=200000,"High","Medium"))</f>
        <v>Medium</v>
      </c>
    </row>
    <row r="4492" spans="1:12" x14ac:dyDescent="0.35">
      <c r="A4492" s="11">
        <v>2653</v>
      </c>
      <c r="B4492" s="13" t="s">
        <v>7574</v>
      </c>
      <c r="C4492" s="14">
        <v>44091</v>
      </c>
      <c r="D4492" s="14">
        <v>44095</v>
      </c>
      <c r="E4492" s="13" t="s">
        <v>94</v>
      </c>
      <c r="F4492" s="13" t="s">
        <v>5325</v>
      </c>
      <c r="G4492" s="15" t="str">
        <f>INDEX(Table12[[#This Row],[State]],MATCH(Orders!F4492,Table12[[#This Row],[Customer ID]],0))</f>
        <v>Utah</v>
      </c>
      <c r="H4492" s="13" t="s">
        <v>1452</v>
      </c>
      <c r="I4492" s="15">
        <v>3</v>
      </c>
      <c r="J4492" s="13" t="s">
        <v>70</v>
      </c>
      <c r="K4492" s="16">
        <v>117784</v>
      </c>
      <c r="L4492" s="24" t="str">
        <f>IF(Orders!$K4492&lt;=50,"Low",IF(Orders!$K4492&gt;=200000,"High","Medium"))</f>
        <v>Medium</v>
      </c>
    </row>
    <row r="4493" spans="1:12" x14ac:dyDescent="0.35">
      <c r="A4493" s="12">
        <v>7452</v>
      </c>
      <c r="B4493" s="17" t="s">
        <v>7575</v>
      </c>
      <c r="C4493" s="18">
        <v>44091</v>
      </c>
      <c r="D4493" s="18">
        <v>44096</v>
      </c>
      <c r="E4493" s="17" t="s">
        <v>94</v>
      </c>
      <c r="F4493" s="17" t="s">
        <v>869</v>
      </c>
      <c r="G4493" s="19" t="str">
        <f>INDEX(Table12[[#This Row],[State]],MATCH(Orders!F4493,Table12[[#This Row],[Customer ID]],0))</f>
        <v>Texas</v>
      </c>
      <c r="H4493" s="17" t="s">
        <v>612</v>
      </c>
      <c r="I4493" s="19">
        <v>5</v>
      </c>
      <c r="J4493" s="17" t="s">
        <v>36</v>
      </c>
      <c r="K4493" s="10">
        <v>111.8</v>
      </c>
      <c r="L4493" s="25" t="str">
        <f>IF(Orders!$K4493&lt;=50,"Low",IF(Orders!$K4493&gt;=200000,"High","Medium"))</f>
        <v>Medium</v>
      </c>
    </row>
    <row r="4494" spans="1:12" x14ac:dyDescent="0.35">
      <c r="A4494" s="11">
        <v>2658</v>
      </c>
      <c r="B4494" s="13" t="s">
        <v>7574</v>
      </c>
      <c r="C4494" s="14">
        <v>44091</v>
      </c>
      <c r="D4494" s="14">
        <v>44095</v>
      </c>
      <c r="E4494" s="13" t="s">
        <v>94</v>
      </c>
      <c r="F4494" s="13" t="s">
        <v>5325</v>
      </c>
      <c r="G4494" s="15" t="str">
        <f>INDEX(Table12[[#This Row],[State]],MATCH(Orders!F4494,Table12[[#This Row],[Customer ID]],0))</f>
        <v>Utah</v>
      </c>
      <c r="H4494" s="13" t="s">
        <v>7581</v>
      </c>
      <c r="I4494" s="15">
        <v>5</v>
      </c>
      <c r="J4494" s="13" t="s">
        <v>36</v>
      </c>
      <c r="K4494" s="16">
        <v>123.4</v>
      </c>
      <c r="L4494" s="24" t="str">
        <f>IF(Orders!$K4494&lt;=50,"Low",IF(Orders!$K4494&gt;=200000,"High","Medium"))</f>
        <v>Medium</v>
      </c>
    </row>
    <row r="4495" spans="1:12" x14ac:dyDescent="0.35">
      <c r="A4495" s="12">
        <v>2656</v>
      </c>
      <c r="B4495" s="17" t="s">
        <v>7574</v>
      </c>
      <c r="C4495" s="18">
        <v>44091</v>
      </c>
      <c r="D4495" s="18">
        <v>44095</v>
      </c>
      <c r="E4495" s="17" t="s">
        <v>94</v>
      </c>
      <c r="F4495" s="17" t="s">
        <v>5325</v>
      </c>
      <c r="G4495" s="19" t="str">
        <f>INDEX(Table12[[#This Row],[State]],MATCH(Orders!F4495,Table12[[#This Row],[Customer ID]],0))</f>
        <v>Utah</v>
      </c>
      <c r="H4495" s="17" t="s">
        <v>1075</v>
      </c>
      <c r="I4495" s="19">
        <v>2</v>
      </c>
      <c r="J4495" s="17" t="s">
        <v>31</v>
      </c>
      <c r="K4495" s="10">
        <v>126584</v>
      </c>
      <c r="L4495" s="25" t="str">
        <f>IF(Orders!$K4495&lt;=50,"Low",IF(Orders!$K4495&gt;=200000,"High","Medium"))</f>
        <v>Medium</v>
      </c>
    </row>
    <row r="4496" spans="1:12" x14ac:dyDescent="0.35">
      <c r="A4496" s="11">
        <v>7450</v>
      </c>
      <c r="B4496" s="13" t="s">
        <v>7575</v>
      </c>
      <c r="C4496" s="14">
        <v>44091</v>
      </c>
      <c r="D4496" s="14">
        <v>44096</v>
      </c>
      <c r="E4496" s="13" t="s">
        <v>94</v>
      </c>
      <c r="F4496" s="13" t="s">
        <v>869</v>
      </c>
      <c r="G4496" s="15" t="str">
        <f>INDEX(Table12[[#This Row],[State]],MATCH(Orders!F4496,Table12[[#This Row],[Customer ID]],0))</f>
        <v>Texas</v>
      </c>
      <c r="H4496" s="13" t="s">
        <v>3639</v>
      </c>
      <c r="I4496" s="15">
        <v>3</v>
      </c>
      <c r="J4496" s="13" t="s">
        <v>31</v>
      </c>
      <c r="K4496" s="16">
        <v>133912</v>
      </c>
      <c r="L4496" s="24" t="str">
        <f>IF(Orders!$K4496&lt;=50,"Low",IF(Orders!$K4496&gt;=200000,"High","Medium"))</f>
        <v>Medium</v>
      </c>
    </row>
    <row r="4497" spans="1:12" x14ac:dyDescent="0.35">
      <c r="A4497" s="12">
        <v>8879</v>
      </c>
      <c r="B4497" s="17" t="s">
        <v>7576</v>
      </c>
      <c r="C4497" s="18">
        <v>44091</v>
      </c>
      <c r="D4497" s="18">
        <v>44097</v>
      </c>
      <c r="E4497" s="17" t="s">
        <v>19</v>
      </c>
      <c r="F4497" s="17" t="s">
        <v>1089</v>
      </c>
      <c r="G4497" s="19" t="str">
        <f>INDEX(Table12[[#This Row],[State]],MATCH(Orders!F4497,Table12[[#This Row],[Customer ID]],0))</f>
        <v>New Jersey</v>
      </c>
      <c r="H4497" s="17" t="s">
        <v>5424</v>
      </c>
      <c r="I4497" s="19">
        <v>3</v>
      </c>
      <c r="J4497" s="17" t="s">
        <v>31</v>
      </c>
      <c r="K4497" s="10">
        <v>121.05</v>
      </c>
      <c r="L4497" s="25" t="str">
        <f>IF(Orders!$K4497&lt;=50,"Low",IF(Orders!$K4497&gt;=200000,"High","Medium"))</f>
        <v>Medium</v>
      </c>
    </row>
    <row r="4498" spans="1:12" x14ac:dyDescent="0.35">
      <c r="A4498" s="11">
        <v>2652</v>
      </c>
      <c r="B4498" s="13" t="s">
        <v>7574</v>
      </c>
      <c r="C4498" s="14">
        <v>44091</v>
      </c>
      <c r="D4498" s="14">
        <v>44095</v>
      </c>
      <c r="E4498" s="13" t="s">
        <v>94</v>
      </c>
      <c r="F4498" s="13" t="s">
        <v>5325</v>
      </c>
      <c r="G4498" s="15" t="str">
        <f>INDEX(Table12[[#This Row],[State]],MATCH(Orders!F4498,Table12[[#This Row],[Customer ID]],0))</f>
        <v>Utah</v>
      </c>
      <c r="H4498" s="13" t="s">
        <v>2477</v>
      </c>
      <c r="I4498" s="15">
        <v>3</v>
      </c>
      <c r="J4498" s="13" t="s">
        <v>36</v>
      </c>
      <c r="K4498" s="16">
        <v>119776</v>
      </c>
      <c r="L4498" s="24" t="str">
        <f>IF(Orders!$K4498&lt;=50,"Low",IF(Orders!$K4498&gt;=200000,"High","Medium"))</f>
        <v>Medium</v>
      </c>
    </row>
    <row r="4499" spans="1:12" x14ac:dyDescent="0.35">
      <c r="A4499" s="12">
        <v>2268</v>
      </c>
      <c r="B4499" s="17" t="s">
        <v>7583</v>
      </c>
      <c r="C4499" s="18">
        <v>44091</v>
      </c>
      <c r="D4499" s="18">
        <v>44091</v>
      </c>
      <c r="E4499" s="17" t="s">
        <v>208</v>
      </c>
      <c r="F4499" s="17" t="s">
        <v>3704</v>
      </c>
      <c r="G4499" s="19" t="str">
        <f>INDEX(Table12[[#This Row],[State]],MATCH(Orders!F4499,Table12[[#This Row],[Customer ID]],0))</f>
        <v>Washington</v>
      </c>
      <c r="H4499" s="17" t="s">
        <v>7584</v>
      </c>
      <c r="I4499" s="19">
        <v>2</v>
      </c>
      <c r="J4499" s="17" t="s">
        <v>70</v>
      </c>
      <c r="K4499" s="10">
        <v>135.96</v>
      </c>
      <c r="L4499" s="25" t="str">
        <f>IF(Orders!$K4499&lt;=50,"Low",IF(Orders!$K4499&gt;=200000,"High","Medium"))</f>
        <v>Medium</v>
      </c>
    </row>
    <row r="4500" spans="1:12" x14ac:dyDescent="0.35">
      <c r="A4500" s="11">
        <v>5413</v>
      </c>
      <c r="B4500" s="13" t="s">
        <v>7586</v>
      </c>
      <c r="C4500" s="14">
        <v>44092</v>
      </c>
      <c r="D4500" s="14">
        <v>44096</v>
      </c>
      <c r="E4500" s="13" t="s">
        <v>19</v>
      </c>
      <c r="F4500" s="13" t="s">
        <v>4305</v>
      </c>
      <c r="G4500" s="15" t="str">
        <f>INDEX(Table12[[#This Row],[State]],MATCH(Orders!F4500,Table12[[#This Row],[Customer ID]],0))</f>
        <v>New Mexico</v>
      </c>
      <c r="H4500" s="13" t="s">
        <v>6870</v>
      </c>
      <c r="I4500" s="15">
        <v>3</v>
      </c>
      <c r="J4500" s="13" t="s">
        <v>70</v>
      </c>
      <c r="K4500" s="16">
        <v>111.34</v>
      </c>
      <c r="L4500" s="24" t="str">
        <f>IF(Orders!$K4500&lt;=50,"Low",IF(Orders!$K4500&gt;=200000,"High","Medium"))</f>
        <v>Medium</v>
      </c>
    </row>
    <row r="4501" spans="1:12" x14ac:dyDescent="0.35">
      <c r="A4501" s="12">
        <v>6890</v>
      </c>
      <c r="B4501" s="17" t="s">
        <v>7588</v>
      </c>
      <c r="C4501" s="18">
        <v>44092</v>
      </c>
      <c r="D4501" s="18">
        <v>44096</v>
      </c>
      <c r="E4501" s="17" t="s">
        <v>19</v>
      </c>
      <c r="F4501" s="17" t="s">
        <v>5659</v>
      </c>
      <c r="G4501" s="19" t="str">
        <f>INDEX(Table12[[#This Row],[State]],MATCH(Orders!F4501,Table12[[#This Row],[Customer ID]],0))</f>
        <v>Georgia</v>
      </c>
      <c r="H4501" s="17" t="s">
        <v>2003</v>
      </c>
      <c r="I4501" s="19">
        <v>8</v>
      </c>
      <c r="J4501" s="17" t="s">
        <v>31</v>
      </c>
      <c r="K4501" s="10">
        <v>136.68</v>
      </c>
      <c r="L4501" s="25" t="str">
        <f>IF(Orders!$K4501&lt;=50,"Low",IF(Orders!$K4501&gt;=200000,"High","Medium"))</f>
        <v>Medium</v>
      </c>
    </row>
    <row r="4502" spans="1:12" x14ac:dyDescent="0.35">
      <c r="A4502" s="11">
        <v>7732</v>
      </c>
      <c r="B4502" s="13" t="s">
        <v>7589</v>
      </c>
      <c r="C4502" s="14">
        <v>44092</v>
      </c>
      <c r="D4502" s="14">
        <v>44095</v>
      </c>
      <c r="E4502" s="13" t="s">
        <v>38</v>
      </c>
      <c r="F4502" s="13" t="s">
        <v>4671</v>
      </c>
      <c r="G4502" s="15" t="str">
        <f>INDEX(Table12[[#This Row],[State]],MATCH(Orders!F4502,Table12[[#This Row],[Customer ID]],0))</f>
        <v>Texas</v>
      </c>
      <c r="H4502" s="13" t="s">
        <v>5400</v>
      </c>
      <c r="I4502" s="15">
        <v>4</v>
      </c>
      <c r="J4502" s="13" t="s">
        <v>70</v>
      </c>
      <c r="K4502" s="16">
        <v>136848</v>
      </c>
      <c r="L4502" s="24" t="str">
        <f>IF(Orders!$K4502&lt;=50,"Low",IF(Orders!$K4502&gt;=200000,"High","Medium"))</f>
        <v>Medium</v>
      </c>
    </row>
    <row r="4503" spans="1:12" x14ac:dyDescent="0.35">
      <c r="A4503" s="12">
        <v>6892</v>
      </c>
      <c r="B4503" s="17" t="s">
        <v>7588</v>
      </c>
      <c r="C4503" s="18">
        <v>44092</v>
      </c>
      <c r="D4503" s="18">
        <v>44096</v>
      </c>
      <c r="E4503" s="17" t="s">
        <v>19</v>
      </c>
      <c r="F4503" s="17" t="s">
        <v>5659</v>
      </c>
      <c r="G4503" s="19" t="str">
        <f>INDEX(Table12[[#This Row],[State]],MATCH(Orders!F4503,Table12[[#This Row],[Customer ID]],0))</f>
        <v>Georgia</v>
      </c>
      <c r="H4503" s="17" t="s">
        <v>4742</v>
      </c>
      <c r="I4503" s="19">
        <v>3</v>
      </c>
      <c r="J4503" s="17" t="s">
        <v>70</v>
      </c>
      <c r="K4503" s="10">
        <v>155.94</v>
      </c>
      <c r="L4503" s="25" t="str">
        <f>IF(Orders!$K4503&lt;=50,"Low",IF(Orders!$K4503&gt;=200000,"High","Medium"))</f>
        <v>Medium</v>
      </c>
    </row>
    <row r="4504" spans="1:12" x14ac:dyDescent="0.35">
      <c r="A4504" s="11">
        <v>144</v>
      </c>
      <c r="B4504" s="13" t="s">
        <v>7590</v>
      </c>
      <c r="C4504" s="14">
        <v>44092</v>
      </c>
      <c r="D4504" s="14">
        <v>44097</v>
      </c>
      <c r="E4504" s="13" t="s">
        <v>19</v>
      </c>
      <c r="F4504" s="13" t="s">
        <v>2204</v>
      </c>
      <c r="G4504" s="15" t="str">
        <f>INDEX(Table12[[#This Row],[State]],MATCH(Orders!F4504,Table12[[#This Row],[Customer ID]],0))</f>
        <v>California</v>
      </c>
      <c r="H4504" s="13" t="s">
        <v>1564</v>
      </c>
      <c r="I4504" s="15">
        <v>3</v>
      </c>
      <c r="J4504" s="13" t="s">
        <v>31</v>
      </c>
      <c r="K4504" s="16">
        <v>186.7</v>
      </c>
      <c r="L4504" s="24" t="str">
        <f>IF(Orders!$K4504&lt;=50,"Low",IF(Orders!$K4504&gt;=200000,"High","Medium"))</f>
        <v>Medium</v>
      </c>
    </row>
    <row r="4505" spans="1:12" x14ac:dyDescent="0.35">
      <c r="A4505" s="12">
        <v>6897</v>
      </c>
      <c r="B4505" s="17" t="s">
        <v>7588</v>
      </c>
      <c r="C4505" s="18">
        <v>44092</v>
      </c>
      <c r="D4505" s="18">
        <v>44096</v>
      </c>
      <c r="E4505" s="17" t="s">
        <v>19</v>
      </c>
      <c r="F4505" s="17" t="s">
        <v>5659</v>
      </c>
      <c r="G4505" s="19" t="str">
        <f>INDEX(Table12[[#This Row],[State]],MATCH(Orders!F4505,Table12[[#This Row],[Customer ID]],0))</f>
        <v>Georgia</v>
      </c>
      <c r="H4505" s="17" t="s">
        <v>6609</v>
      </c>
      <c r="I4505" s="19">
        <v>5</v>
      </c>
      <c r="J4505" s="17" t="s">
        <v>31</v>
      </c>
      <c r="K4505" s="10">
        <v>260.55</v>
      </c>
      <c r="L4505" s="25" t="str">
        <f>IF(Orders!$K4505&lt;=50,"Low",IF(Orders!$K4505&gt;=200000,"High","Medium"))</f>
        <v>Medium</v>
      </c>
    </row>
    <row r="4506" spans="1:12" x14ac:dyDescent="0.35">
      <c r="A4506" s="11">
        <v>6895</v>
      </c>
      <c r="B4506" s="13" t="s">
        <v>7588</v>
      </c>
      <c r="C4506" s="14">
        <v>44092</v>
      </c>
      <c r="D4506" s="14">
        <v>44096</v>
      </c>
      <c r="E4506" s="13" t="s">
        <v>19</v>
      </c>
      <c r="F4506" s="13" t="s">
        <v>5659</v>
      </c>
      <c r="G4506" s="15" t="str">
        <f>INDEX(Table12[[#This Row],[State]],MATCH(Orders!F4506,Table12[[#This Row],[Customer ID]],0))</f>
        <v>Georgia</v>
      </c>
      <c r="H4506" s="13" t="s">
        <v>3948</v>
      </c>
      <c r="I4506" s="15">
        <v>2</v>
      </c>
      <c r="J4506" s="13" t="s">
        <v>70</v>
      </c>
      <c r="K4506" s="16">
        <v>429.98</v>
      </c>
      <c r="L4506" s="24" t="str">
        <f>IF(Orders!$K4506&lt;=50,"Low",IF(Orders!$K4506&gt;=200000,"High","Medium"))</f>
        <v>Medium</v>
      </c>
    </row>
    <row r="4507" spans="1:12" x14ac:dyDescent="0.35">
      <c r="A4507" s="12">
        <v>3914</v>
      </c>
      <c r="B4507" s="17" t="s">
        <v>7591</v>
      </c>
      <c r="C4507" s="18">
        <v>44092</v>
      </c>
      <c r="D4507" s="18">
        <v>44099</v>
      </c>
      <c r="E4507" s="17" t="s">
        <v>19</v>
      </c>
      <c r="F4507" s="17" t="s">
        <v>1042</v>
      </c>
      <c r="G4507" s="19" t="str">
        <f>INDEX(Table12[[#This Row],[State]],MATCH(Orders!F4507,Table12[[#This Row],[Customer ID]],0))</f>
        <v>New York</v>
      </c>
      <c r="H4507" s="17" t="s">
        <v>185</v>
      </c>
      <c r="I4507" s="19">
        <v>2</v>
      </c>
      <c r="J4507" s="17" t="s">
        <v>36</v>
      </c>
      <c r="K4507" s="10">
        <v>102.82</v>
      </c>
      <c r="L4507" s="25" t="str">
        <f>IF(Orders!$K4507&lt;=50,"Low",IF(Orders!$K4507&gt;=200000,"High","Medium"))</f>
        <v>Medium</v>
      </c>
    </row>
    <row r="4508" spans="1:12" x14ac:dyDescent="0.35">
      <c r="A4508" s="11">
        <v>5412</v>
      </c>
      <c r="B4508" s="13" t="s">
        <v>7586</v>
      </c>
      <c r="C4508" s="14">
        <v>44092</v>
      </c>
      <c r="D4508" s="14">
        <v>44096</v>
      </c>
      <c r="E4508" s="13" t="s">
        <v>19</v>
      </c>
      <c r="F4508" s="13" t="s">
        <v>4305</v>
      </c>
      <c r="G4508" s="15" t="str">
        <f>INDEX(Table12[[#This Row],[State]],MATCH(Orders!F4508,Table12[[#This Row],[Customer ID]],0))</f>
        <v>New Mexico</v>
      </c>
      <c r="H4508" s="13" t="s">
        <v>3227</v>
      </c>
      <c r="I4508" s="15">
        <v>7</v>
      </c>
      <c r="J4508" s="13" t="s">
        <v>36</v>
      </c>
      <c r="K4508" s="16">
        <v>108.08</v>
      </c>
      <c r="L4508" s="24" t="str">
        <f>IF(Orders!$K4508&lt;=50,"Low",IF(Orders!$K4508&gt;=200000,"High","Medium"))</f>
        <v>Medium</v>
      </c>
    </row>
    <row r="4509" spans="1:12" x14ac:dyDescent="0.35">
      <c r="A4509" s="12">
        <v>3913</v>
      </c>
      <c r="B4509" s="17" t="s">
        <v>7591</v>
      </c>
      <c r="C4509" s="18">
        <v>44092</v>
      </c>
      <c r="D4509" s="18">
        <v>44099</v>
      </c>
      <c r="E4509" s="17" t="s">
        <v>19</v>
      </c>
      <c r="F4509" s="17" t="s">
        <v>1042</v>
      </c>
      <c r="G4509" s="19" t="str">
        <f>INDEX(Table12[[#This Row],[State]],MATCH(Orders!F4509,Table12[[#This Row],[Customer ID]],0))</f>
        <v>New York</v>
      </c>
      <c r="H4509" s="17" t="s">
        <v>6832</v>
      </c>
      <c r="I4509" s="19">
        <v>3</v>
      </c>
      <c r="J4509" s="17" t="s">
        <v>70</v>
      </c>
      <c r="K4509" s="10">
        <v>99.44</v>
      </c>
      <c r="L4509" s="25" t="str">
        <f>IF(Orders!$K4509&lt;=50,"Low",IF(Orders!$K4509&gt;=200000,"High","Medium"))</f>
        <v>Medium</v>
      </c>
    </row>
    <row r="4510" spans="1:12" x14ac:dyDescent="0.35">
      <c r="A4510" s="11">
        <v>142</v>
      </c>
      <c r="B4510" s="13" t="s">
        <v>7590</v>
      </c>
      <c r="C4510" s="14">
        <v>44092</v>
      </c>
      <c r="D4510" s="14">
        <v>44097</v>
      </c>
      <c r="E4510" s="13" t="s">
        <v>19</v>
      </c>
      <c r="F4510" s="13" t="s">
        <v>2204</v>
      </c>
      <c r="G4510" s="15" t="str">
        <f>INDEX(Table12[[#This Row],[State]],MATCH(Orders!F4510,Table12[[#This Row],[Customer ID]],0))</f>
        <v>California</v>
      </c>
      <c r="H4510" s="13" t="s">
        <v>2395</v>
      </c>
      <c r="I4510" s="15">
        <v>3</v>
      </c>
      <c r="J4510" s="13" t="s">
        <v>70</v>
      </c>
      <c r="K4510" s="16">
        <v>116.82</v>
      </c>
      <c r="L4510" s="24" t="str">
        <f>IF(Orders!$K4510&lt;=50,"Low",IF(Orders!$K4510&gt;=200000,"High","Medium"))</f>
        <v>Medium</v>
      </c>
    </row>
    <row r="4511" spans="1:12" x14ac:dyDescent="0.35">
      <c r="A4511" s="12">
        <v>5324</v>
      </c>
      <c r="B4511" s="17" t="s">
        <v>7592</v>
      </c>
      <c r="C4511" s="18">
        <v>44092</v>
      </c>
      <c r="D4511" s="18">
        <v>44097</v>
      </c>
      <c r="E4511" s="17" t="s">
        <v>94</v>
      </c>
      <c r="F4511" s="17" t="s">
        <v>5824</v>
      </c>
      <c r="G4511" s="19" t="str">
        <f>INDEX(Table12[[#This Row],[State]],MATCH(Orders!F4511,Table12[[#This Row],[Customer ID]],0))</f>
        <v>Nebraska</v>
      </c>
      <c r="H4511" s="17" t="s">
        <v>6727</v>
      </c>
      <c r="I4511" s="19">
        <v>2</v>
      </c>
      <c r="J4511" s="17" t="s">
        <v>31</v>
      </c>
      <c r="K4511" s="10">
        <v>99.96</v>
      </c>
      <c r="L4511" s="25" t="str">
        <f>IF(Orders!$K4511&lt;=50,"Low",IF(Orders!$K4511&gt;=200000,"High","Medium"))</f>
        <v>Medium</v>
      </c>
    </row>
    <row r="4512" spans="1:12" x14ac:dyDescent="0.35">
      <c r="A4512" s="11">
        <v>2823</v>
      </c>
      <c r="B4512" s="13" t="s">
        <v>7594</v>
      </c>
      <c r="C4512" s="14">
        <v>44092</v>
      </c>
      <c r="D4512" s="14">
        <v>44094</v>
      </c>
      <c r="E4512" s="13" t="s">
        <v>38</v>
      </c>
      <c r="F4512" s="13" t="s">
        <v>1193</v>
      </c>
      <c r="G4512" s="15" t="str">
        <f>INDEX(Table12[[#This Row],[State]],MATCH(Orders!F4512,Table12[[#This Row],[Customer ID]],0))</f>
        <v>Texas</v>
      </c>
      <c r="H4512" s="13" t="s">
        <v>2469</v>
      </c>
      <c r="I4512" s="15">
        <v>2</v>
      </c>
      <c r="J4512" s="13" t="s">
        <v>36</v>
      </c>
      <c r="K4512" s="16">
        <v>99928</v>
      </c>
      <c r="L4512" s="24" t="str">
        <f>IF(Orders!$K4512&lt;=50,"Low",IF(Orders!$K4512&gt;=200000,"High","Medium"))</f>
        <v>Medium</v>
      </c>
    </row>
    <row r="4513" spans="1:12" x14ac:dyDescent="0.35">
      <c r="A4513" s="12">
        <v>760</v>
      </c>
      <c r="B4513" s="17" t="s">
        <v>7595</v>
      </c>
      <c r="C4513" s="18">
        <v>44092</v>
      </c>
      <c r="D4513" s="18">
        <v>44096</v>
      </c>
      <c r="E4513" s="17" t="s">
        <v>19</v>
      </c>
      <c r="F4513" s="17" t="s">
        <v>2976</v>
      </c>
      <c r="G4513" s="19" t="str">
        <f>INDEX(Table12[[#This Row],[State]],MATCH(Orders!F4513,Table12[[#This Row],[Customer ID]],0))</f>
        <v>Wisconsin</v>
      </c>
      <c r="H4513" s="17" t="s">
        <v>1656</v>
      </c>
      <c r="I4513" s="19">
        <v>4</v>
      </c>
      <c r="J4513" s="17" t="s">
        <v>70</v>
      </c>
      <c r="K4513" s="10">
        <v>134.72</v>
      </c>
      <c r="L4513" s="25" t="str">
        <f>IF(Orders!$K4513&lt;=50,"Low",IF(Orders!$K4513&gt;=200000,"High","Medium"))</f>
        <v>Medium</v>
      </c>
    </row>
    <row r="4514" spans="1:12" x14ac:dyDescent="0.35">
      <c r="A4514" s="11">
        <v>143</v>
      </c>
      <c r="B4514" s="13" t="s">
        <v>7590</v>
      </c>
      <c r="C4514" s="14">
        <v>44092</v>
      </c>
      <c r="D4514" s="14">
        <v>44097</v>
      </c>
      <c r="E4514" s="13" t="s">
        <v>19</v>
      </c>
      <c r="F4514" s="13" t="s">
        <v>2204</v>
      </c>
      <c r="G4514" s="15" t="str">
        <f>INDEX(Table12[[#This Row],[State]],MATCH(Orders!F4514,Table12[[#This Row],[Customer ID]],0))</f>
        <v>California</v>
      </c>
      <c r="H4514" s="13" t="s">
        <v>3513</v>
      </c>
      <c r="I4514" s="15">
        <v>3</v>
      </c>
      <c r="J4514" s="13" t="s">
        <v>70</v>
      </c>
      <c r="K4514" s="16">
        <v>119.86</v>
      </c>
      <c r="L4514" s="24" t="str">
        <f>IF(Orders!$K4514&lt;=50,"Low",IF(Orders!$K4514&gt;=200000,"High","Medium"))</f>
        <v>Medium</v>
      </c>
    </row>
    <row r="4515" spans="1:12" x14ac:dyDescent="0.35">
      <c r="A4515" s="12">
        <v>6894</v>
      </c>
      <c r="B4515" s="17" t="s">
        <v>7588</v>
      </c>
      <c r="C4515" s="18">
        <v>44092</v>
      </c>
      <c r="D4515" s="18">
        <v>44096</v>
      </c>
      <c r="E4515" s="17" t="s">
        <v>19</v>
      </c>
      <c r="F4515" s="17" t="s">
        <v>5659</v>
      </c>
      <c r="G4515" s="19" t="str">
        <f>INDEX(Table12[[#This Row],[State]],MATCH(Orders!F4515,Table12[[#This Row],[Customer ID]],0))</f>
        <v>Georgia</v>
      </c>
      <c r="H4515" s="17" t="s">
        <v>7596</v>
      </c>
      <c r="I4515" s="19">
        <v>4</v>
      </c>
      <c r="J4515" s="17" t="s">
        <v>36</v>
      </c>
      <c r="K4515" s="10">
        <v>146.32</v>
      </c>
      <c r="L4515" s="25" t="str">
        <f>IF(Orders!$K4515&lt;=50,"Low",IF(Orders!$K4515&gt;=200000,"High","Medium"))</f>
        <v>Medium</v>
      </c>
    </row>
    <row r="4516" spans="1:12" x14ac:dyDescent="0.35">
      <c r="A4516" s="11">
        <v>6893</v>
      </c>
      <c r="B4516" s="13" t="s">
        <v>7588</v>
      </c>
      <c r="C4516" s="14">
        <v>44092</v>
      </c>
      <c r="D4516" s="14">
        <v>44096</v>
      </c>
      <c r="E4516" s="13" t="s">
        <v>19</v>
      </c>
      <c r="F4516" s="13" t="s">
        <v>5659</v>
      </c>
      <c r="G4516" s="15" t="str">
        <f>INDEX(Table12[[#This Row],[State]],MATCH(Orders!F4516,Table12[[#This Row],[Customer ID]],0))</f>
        <v>Georgia</v>
      </c>
      <c r="H4516" s="13" t="s">
        <v>3560</v>
      </c>
      <c r="I4516" s="15">
        <v>4</v>
      </c>
      <c r="J4516" s="13" t="s">
        <v>70</v>
      </c>
      <c r="K4516" s="16">
        <v>144.91999999999999</v>
      </c>
      <c r="L4516" s="24" t="str">
        <f>IF(Orders!$K4516&lt;=50,"Low",IF(Orders!$K4516&gt;=200000,"High","Medium"))</f>
        <v>Medium</v>
      </c>
    </row>
    <row r="4517" spans="1:12" x14ac:dyDescent="0.35">
      <c r="A4517" s="12">
        <v>2824</v>
      </c>
      <c r="B4517" s="17" t="s">
        <v>7594</v>
      </c>
      <c r="C4517" s="18">
        <v>44092</v>
      </c>
      <c r="D4517" s="18">
        <v>44094</v>
      </c>
      <c r="E4517" s="17" t="s">
        <v>38</v>
      </c>
      <c r="F4517" s="17" t="s">
        <v>1193</v>
      </c>
      <c r="G4517" s="19" t="str">
        <f>INDEX(Table12[[#This Row],[State]],MATCH(Orders!F4517,Table12[[#This Row],[Customer ID]],0))</f>
        <v>Texas</v>
      </c>
      <c r="H4517" s="17" t="s">
        <v>3991</v>
      </c>
      <c r="I4517" s="19">
        <v>2</v>
      </c>
      <c r="J4517" s="17" t="s">
        <v>36</v>
      </c>
      <c r="K4517" s="10">
        <v>153584</v>
      </c>
      <c r="L4517" s="25" t="str">
        <f>IF(Orders!$K4517&lt;=50,"Low",IF(Orders!$K4517&gt;=200000,"High","Medium"))</f>
        <v>Medium</v>
      </c>
    </row>
    <row r="4518" spans="1:12" x14ac:dyDescent="0.35">
      <c r="A4518" s="11">
        <v>6896</v>
      </c>
      <c r="B4518" s="13" t="s">
        <v>7588</v>
      </c>
      <c r="C4518" s="14">
        <v>44092</v>
      </c>
      <c r="D4518" s="14">
        <v>44096</v>
      </c>
      <c r="E4518" s="13" t="s">
        <v>19</v>
      </c>
      <c r="F4518" s="13" t="s">
        <v>5659</v>
      </c>
      <c r="G4518" s="15" t="str">
        <f>INDEX(Table12[[#This Row],[State]],MATCH(Orders!F4518,Table12[[#This Row],[Customer ID]],0))</f>
        <v>Georgia</v>
      </c>
      <c r="H4518" s="13" t="s">
        <v>3220</v>
      </c>
      <c r="I4518" s="15">
        <v>2</v>
      </c>
      <c r="J4518" s="13" t="s">
        <v>31</v>
      </c>
      <c r="K4518" s="16">
        <v>167.48</v>
      </c>
      <c r="L4518" s="24" t="str">
        <f>IF(Orders!$K4518&lt;=50,"Low",IF(Orders!$K4518&gt;=200000,"High","Medium"))</f>
        <v>Medium</v>
      </c>
    </row>
    <row r="4519" spans="1:12" x14ac:dyDescent="0.35">
      <c r="A4519" s="12">
        <v>6891</v>
      </c>
      <c r="B4519" s="17" t="s">
        <v>7588</v>
      </c>
      <c r="C4519" s="18">
        <v>44092</v>
      </c>
      <c r="D4519" s="18">
        <v>44096</v>
      </c>
      <c r="E4519" s="17" t="s">
        <v>19</v>
      </c>
      <c r="F4519" s="17" t="s">
        <v>5659</v>
      </c>
      <c r="G4519" s="19" t="str">
        <f>INDEX(Table12[[#This Row],[State]],MATCH(Orders!F4519,Table12[[#This Row],[Customer ID]],0))</f>
        <v>Georgia</v>
      </c>
      <c r="H4519" s="17" t="s">
        <v>7598</v>
      </c>
      <c r="I4519" s="19">
        <v>7</v>
      </c>
      <c r="J4519" s="17" t="s">
        <v>36</v>
      </c>
      <c r="K4519" s="10">
        <v>137.96</v>
      </c>
      <c r="L4519" s="25" t="str">
        <f>IF(Orders!$K4519&lt;=50,"Low",IF(Orders!$K4519&gt;=200000,"High","Medium"))</f>
        <v>Medium</v>
      </c>
    </row>
    <row r="4520" spans="1:12" x14ac:dyDescent="0.35">
      <c r="A4520" s="11">
        <v>6122</v>
      </c>
      <c r="B4520" s="13" t="s">
        <v>7600</v>
      </c>
      <c r="C4520" s="14">
        <v>44093</v>
      </c>
      <c r="D4520" s="14">
        <v>44099</v>
      </c>
      <c r="E4520" s="13" t="s">
        <v>19</v>
      </c>
      <c r="F4520" s="13" t="s">
        <v>544</v>
      </c>
      <c r="G4520" s="15" t="str">
        <f>INDEX(Table12[[#This Row],[State]],MATCH(Orders!F4520,Table12[[#This Row],[Customer ID]],0))</f>
        <v>Oregon</v>
      </c>
      <c r="H4520" s="13" t="s">
        <v>6441</v>
      </c>
      <c r="I4520" s="15">
        <v>2</v>
      </c>
      <c r="J4520" s="13" t="s">
        <v>36</v>
      </c>
      <c r="K4520" s="16">
        <v>111588</v>
      </c>
      <c r="L4520" s="24" t="str">
        <f>IF(Orders!$K4520&lt;=50,"Low",IF(Orders!$K4520&gt;=200000,"High","Medium"))</f>
        <v>Medium</v>
      </c>
    </row>
    <row r="4521" spans="1:12" x14ac:dyDescent="0.35">
      <c r="A4521" s="12">
        <v>6972</v>
      </c>
      <c r="B4521" s="17" t="s">
        <v>7601</v>
      </c>
      <c r="C4521" s="18">
        <v>44093</v>
      </c>
      <c r="D4521" s="18">
        <v>44099</v>
      </c>
      <c r="E4521" s="17" t="s">
        <v>19</v>
      </c>
      <c r="F4521" s="17" t="s">
        <v>434</v>
      </c>
      <c r="G4521" s="19" t="str">
        <f>INDEX(Table12[[#This Row],[State]],MATCH(Orders!F4521,Table12[[#This Row],[Customer ID]],0))</f>
        <v>Arizona</v>
      </c>
      <c r="H4521" s="17" t="s">
        <v>2405</v>
      </c>
      <c r="I4521" s="19">
        <v>2</v>
      </c>
      <c r="J4521" s="17" t="s">
        <v>31</v>
      </c>
      <c r="K4521" s="10">
        <v>113584</v>
      </c>
      <c r="L4521" s="25" t="str">
        <f>IF(Orders!$K4521&lt;=50,"Low",IF(Orders!$K4521&gt;=200000,"High","Medium"))</f>
        <v>Medium</v>
      </c>
    </row>
    <row r="4522" spans="1:12" x14ac:dyDescent="0.35">
      <c r="A4522" s="11">
        <v>44</v>
      </c>
      <c r="B4522" s="13" t="s">
        <v>7602</v>
      </c>
      <c r="C4522" s="14">
        <v>44093</v>
      </c>
      <c r="D4522" s="14">
        <v>44097</v>
      </c>
      <c r="E4522" s="13" t="s">
        <v>19</v>
      </c>
      <c r="F4522" s="13" t="s">
        <v>1385</v>
      </c>
      <c r="G4522" s="15" t="str">
        <f>INDEX(Table12[[#This Row],[State]],MATCH(Orders!F4522,Table12[[#This Row],[Customer ID]],0))</f>
        <v>Florida</v>
      </c>
      <c r="H4522" s="13" t="s">
        <v>6270</v>
      </c>
      <c r="I4522" s="15">
        <v>2</v>
      </c>
      <c r="J4522" s="13" t="s">
        <v>36</v>
      </c>
      <c r="K4522" s="16">
        <v>123616</v>
      </c>
      <c r="L4522" s="24" t="str">
        <f>IF(Orders!$K4522&lt;=50,"Low",IF(Orders!$K4522&gt;=200000,"High","Medium"))</f>
        <v>Medium</v>
      </c>
    </row>
    <row r="4523" spans="1:12" x14ac:dyDescent="0.35">
      <c r="A4523" s="12">
        <v>6721</v>
      </c>
      <c r="B4523" s="17" t="s">
        <v>7604</v>
      </c>
      <c r="C4523" s="18">
        <v>44093</v>
      </c>
      <c r="D4523" s="18">
        <v>44098</v>
      </c>
      <c r="E4523" s="17" t="s">
        <v>19</v>
      </c>
      <c r="F4523" s="17" t="s">
        <v>2730</v>
      </c>
      <c r="G4523" s="19" t="str">
        <f>INDEX(Table12[[#This Row],[State]],MATCH(Orders!F4523,Table12[[#This Row],[Customer ID]],0))</f>
        <v>California</v>
      </c>
      <c r="H4523" s="17" t="s">
        <v>4826</v>
      </c>
      <c r="I4523" s="19">
        <v>5</v>
      </c>
      <c r="J4523" s="17" t="s">
        <v>70</v>
      </c>
      <c r="K4523" s="10">
        <v>177.95</v>
      </c>
      <c r="L4523" s="25" t="str">
        <f>IF(Orders!$K4523&lt;=50,"Low",IF(Orders!$K4523&gt;=200000,"High","Medium"))</f>
        <v>Medium</v>
      </c>
    </row>
    <row r="4524" spans="1:12" x14ac:dyDescent="0.35">
      <c r="A4524" s="11">
        <v>6119</v>
      </c>
      <c r="B4524" s="13" t="s">
        <v>7600</v>
      </c>
      <c r="C4524" s="14">
        <v>44093</v>
      </c>
      <c r="D4524" s="14">
        <v>44099</v>
      </c>
      <c r="E4524" s="13" t="s">
        <v>19</v>
      </c>
      <c r="F4524" s="13" t="s">
        <v>544</v>
      </c>
      <c r="G4524" s="15" t="str">
        <f>INDEX(Table12[[#This Row],[State]],MATCH(Orders!F4524,Table12[[#This Row],[Customer ID]],0))</f>
        <v>Oregon</v>
      </c>
      <c r="H4524" s="13" t="s">
        <v>3095</v>
      </c>
      <c r="I4524" s="15">
        <v>3</v>
      </c>
      <c r="J4524" s="13" t="s">
        <v>36</v>
      </c>
      <c r="K4524" s="16">
        <v>216976</v>
      </c>
      <c r="L4524" s="24" t="str">
        <f>IF(Orders!$K4524&lt;=50,"Low",IF(Orders!$K4524&gt;=200000,"High","Medium"))</f>
        <v>High</v>
      </c>
    </row>
    <row r="4525" spans="1:12" x14ac:dyDescent="0.35">
      <c r="A4525" s="12">
        <v>6121</v>
      </c>
      <c r="B4525" s="17" t="s">
        <v>7600</v>
      </c>
      <c r="C4525" s="18">
        <v>44093</v>
      </c>
      <c r="D4525" s="18">
        <v>44099</v>
      </c>
      <c r="E4525" s="17" t="s">
        <v>19</v>
      </c>
      <c r="F4525" s="17" t="s">
        <v>544</v>
      </c>
      <c r="G4525" s="19" t="str">
        <f>INDEX(Table12[[#This Row],[State]],MATCH(Orders!F4525,Table12[[#This Row],[Customer ID]],0))</f>
        <v>Oregon</v>
      </c>
      <c r="H4525" s="17" t="s">
        <v>994</v>
      </c>
      <c r="I4525" s="19">
        <v>8</v>
      </c>
      <c r="J4525" s="17" t="s">
        <v>36</v>
      </c>
      <c r="K4525" s="10">
        <v>430216</v>
      </c>
      <c r="L4525" s="25" t="str">
        <f>IF(Orders!$K4525&lt;=50,"Low",IF(Orders!$K4525&gt;=200000,"High","Medium"))</f>
        <v>High</v>
      </c>
    </row>
    <row r="4526" spans="1:12" x14ac:dyDescent="0.35">
      <c r="A4526" s="11">
        <v>6973</v>
      </c>
      <c r="B4526" s="13" t="s">
        <v>7601</v>
      </c>
      <c r="C4526" s="14">
        <v>44093</v>
      </c>
      <c r="D4526" s="14">
        <v>44099</v>
      </c>
      <c r="E4526" s="13" t="s">
        <v>19</v>
      </c>
      <c r="F4526" s="13" t="s">
        <v>434</v>
      </c>
      <c r="G4526" s="15" t="str">
        <f>INDEX(Table12[[#This Row],[State]],MATCH(Orders!F4526,Table12[[#This Row],[Customer ID]],0))</f>
        <v>Arizona</v>
      </c>
      <c r="H4526" s="13" t="s">
        <v>7213</v>
      </c>
      <c r="I4526" s="15">
        <v>2</v>
      </c>
      <c r="J4526" s="13" t="s">
        <v>36</v>
      </c>
      <c r="K4526" s="16">
        <v>511.92</v>
      </c>
      <c r="L4526" s="24" t="str">
        <f>IF(Orders!$K4526&lt;=50,"Low",IF(Orders!$K4526&gt;=200000,"High","Medium"))</f>
        <v>Medium</v>
      </c>
    </row>
    <row r="4527" spans="1:12" x14ac:dyDescent="0.35">
      <c r="A4527" s="12">
        <v>7791</v>
      </c>
      <c r="B4527" s="17" t="s">
        <v>7605</v>
      </c>
      <c r="C4527" s="18">
        <v>44093</v>
      </c>
      <c r="D4527" s="18">
        <v>44093</v>
      </c>
      <c r="E4527" s="17" t="s">
        <v>208</v>
      </c>
      <c r="F4527" s="17" t="s">
        <v>7052</v>
      </c>
      <c r="G4527" s="19" t="str">
        <f>INDEX(Table12[[#This Row],[State]],MATCH(Orders!F4527,Table12[[#This Row],[Customer ID]],0))</f>
        <v>Pennsylvania</v>
      </c>
      <c r="H4527" s="17" t="s">
        <v>3789</v>
      </c>
      <c r="I4527" s="19">
        <v>3</v>
      </c>
      <c r="J4527" s="17" t="s">
        <v>36</v>
      </c>
      <c r="K4527" s="10">
        <v>84842</v>
      </c>
      <c r="L4527" s="25" t="str">
        <f>IF(Orders!$K4527&lt;=50,"Low",IF(Orders!$K4527&gt;=200000,"High","Medium"))</f>
        <v>Medium</v>
      </c>
    </row>
    <row r="4528" spans="1:12" x14ac:dyDescent="0.35">
      <c r="A4528" s="11">
        <v>6723</v>
      </c>
      <c r="B4528" s="13" t="s">
        <v>7604</v>
      </c>
      <c r="C4528" s="14">
        <v>44093</v>
      </c>
      <c r="D4528" s="14">
        <v>44098</v>
      </c>
      <c r="E4528" s="13" t="s">
        <v>19</v>
      </c>
      <c r="F4528" s="13" t="s">
        <v>2730</v>
      </c>
      <c r="G4528" s="15" t="str">
        <f>INDEX(Table12[[#This Row],[State]],MATCH(Orders!F4528,Table12[[#This Row],[Customer ID]],0))</f>
        <v>California</v>
      </c>
      <c r="H4528" s="13" t="s">
        <v>1164</v>
      </c>
      <c r="I4528" s="15">
        <v>3</v>
      </c>
      <c r="J4528" s="13" t="s">
        <v>70</v>
      </c>
      <c r="K4528" s="16">
        <v>100.74</v>
      </c>
      <c r="L4528" s="24" t="str">
        <f>IF(Orders!$K4528&lt;=50,"Low",IF(Orders!$K4528&gt;=200000,"High","Medium"))</f>
        <v>Medium</v>
      </c>
    </row>
    <row r="4529" spans="1:12" x14ac:dyDescent="0.35">
      <c r="A4529" s="12">
        <v>6974</v>
      </c>
      <c r="B4529" s="17" t="s">
        <v>7601</v>
      </c>
      <c r="C4529" s="18">
        <v>44093</v>
      </c>
      <c r="D4529" s="18">
        <v>44099</v>
      </c>
      <c r="E4529" s="17" t="s">
        <v>19</v>
      </c>
      <c r="F4529" s="17" t="s">
        <v>434</v>
      </c>
      <c r="G4529" s="19" t="str">
        <f>INDEX(Table12[[#This Row],[State]],MATCH(Orders!F4529,Table12[[#This Row],[Customer ID]],0))</f>
        <v>Arizona</v>
      </c>
      <c r="H4529" s="17" t="s">
        <v>129</v>
      </c>
      <c r="I4529" s="19">
        <v>4</v>
      </c>
      <c r="J4529" s="17" t="s">
        <v>31</v>
      </c>
      <c r="K4529" s="10">
        <v>99.18</v>
      </c>
      <c r="L4529" s="25" t="str">
        <f>IF(Orders!$K4529&lt;=50,"Low",IF(Orders!$K4529&gt;=200000,"High","Medium"))</f>
        <v>Medium</v>
      </c>
    </row>
    <row r="4530" spans="1:12" x14ac:dyDescent="0.35">
      <c r="A4530" s="11">
        <v>6971</v>
      </c>
      <c r="B4530" s="13" t="s">
        <v>7601</v>
      </c>
      <c r="C4530" s="14">
        <v>44093</v>
      </c>
      <c r="D4530" s="14">
        <v>44099</v>
      </c>
      <c r="E4530" s="13" t="s">
        <v>19</v>
      </c>
      <c r="F4530" s="13" t="s">
        <v>434</v>
      </c>
      <c r="G4530" s="15" t="str">
        <f>INDEX(Table12[[#This Row],[State]],MATCH(Orders!F4530,Table12[[#This Row],[Customer ID]],0))</f>
        <v>Arizona</v>
      </c>
      <c r="H4530" s="13" t="s">
        <v>1844</v>
      </c>
      <c r="I4530" s="15">
        <v>2</v>
      </c>
      <c r="J4530" s="13" t="s">
        <v>31</v>
      </c>
      <c r="K4530" s="16">
        <v>135624</v>
      </c>
      <c r="L4530" s="24" t="str">
        <f>IF(Orders!$K4530&lt;=50,"Low",IF(Orders!$K4530&gt;=200000,"High","Medium"))</f>
        <v>Medium</v>
      </c>
    </row>
    <row r="4531" spans="1:12" x14ac:dyDescent="0.35">
      <c r="A4531" s="12">
        <v>6722</v>
      </c>
      <c r="B4531" s="17" t="s">
        <v>7604</v>
      </c>
      <c r="C4531" s="18">
        <v>44093</v>
      </c>
      <c r="D4531" s="18">
        <v>44098</v>
      </c>
      <c r="E4531" s="17" t="s">
        <v>19</v>
      </c>
      <c r="F4531" s="17" t="s">
        <v>2730</v>
      </c>
      <c r="G4531" s="19" t="str">
        <f>INDEX(Table12[[#This Row],[State]],MATCH(Orders!F4531,Table12[[#This Row],[Customer ID]],0))</f>
        <v>California</v>
      </c>
      <c r="H4531" s="17" t="s">
        <v>3188</v>
      </c>
      <c r="I4531" s="19">
        <v>2</v>
      </c>
      <c r="J4531" s="17" t="s">
        <v>31</v>
      </c>
      <c r="K4531" s="10">
        <v>146.32</v>
      </c>
      <c r="L4531" s="25" t="str">
        <f>IF(Orders!$K4531&lt;=50,"Low",IF(Orders!$K4531&gt;=200000,"High","Medium"))</f>
        <v>Medium</v>
      </c>
    </row>
    <row r="4532" spans="1:12" x14ac:dyDescent="0.35">
      <c r="A4532" s="11">
        <v>6120</v>
      </c>
      <c r="B4532" s="13" t="s">
        <v>7600</v>
      </c>
      <c r="C4532" s="14">
        <v>44093</v>
      </c>
      <c r="D4532" s="14">
        <v>44099</v>
      </c>
      <c r="E4532" s="13" t="s">
        <v>19</v>
      </c>
      <c r="F4532" s="13" t="s">
        <v>544</v>
      </c>
      <c r="G4532" s="15" t="str">
        <f>INDEX(Table12[[#This Row],[State]],MATCH(Orders!F4532,Table12[[#This Row],[Customer ID]],0))</f>
        <v>Oregon</v>
      </c>
      <c r="H4532" s="13" t="s">
        <v>6154</v>
      </c>
      <c r="I4532" s="15">
        <v>3</v>
      </c>
      <c r="J4532" s="13" t="s">
        <v>31</v>
      </c>
      <c r="K4532" s="16">
        <v>131832</v>
      </c>
      <c r="L4532" s="24" t="str">
        <f>IF(Orders!$K4532&lt;=50,"Low",IF(Orders!$K4532&gt;=200000,"High","Medium"))</f>
        <v>Medium</v>
      </c>
    </row>
    <row r="4533" spans="1:12" x14ac:dyDescent="0.35">
      <c r="A4533" s="12">
        <v>6490</v>
      </c>
      <c r="B4533" s="17" t="s">
        <v>7606</v>
      </c>
      <c r="C4533" s="18">
        <v>44093</v>
      </c>
      <c r="D4533" s="18">
        <v>44098</v>
      </c>
      <c r="E4533" s="17" t="s">
        <v>19</v>
      </c>
      <c r="F4533" s="17" t="s">
        <v>1603</v>
      </c>
      <c r="G4533" s="19" t="str">
        <f>INDEX(Table12[[#This Row],[State]],MATCH(Orders!F4533,Table12[[#This Row],[Customer ID]],0))</f>
        <v>New York</v>
      </c>
      <c r="H4533" s="17" t="s">
        <v>2385</v>
      </c>
      <c r="I4533" s="19">
        <v>5</v>
      </c>
      <c r="J4533" s="17" t="s">
        <v>36</v>
      </c>
      <c r="K4533" s="10">
        <v>128.4</v>
      </c>
      <c r="L4533" s="25" t="str">
        <f>IF(Orders!$K4533&lt;=50,"Low",IF(Orders!$K4533&gt;=200000,"High","Medium"))</f>
        <v>Medium</v>
      </c>
    </row>
    <row r="4534" spans="1:12" x14ac:dyDescent="0.35">
      <c r="A4534" s="11">
        <v>6770</v>
      </c>
      <c r="B4534" s="13" t="s">
        <v>7607</v>
      </c>
      <c r="C4534" s="14">
        <v>44093</v>
      </c>
      <c r="D4534" s="14">
        <v>44097</v>
      </c>
      <c r="E4534" s="13" t="s">
        <v>19</v>
      </c>
      <c r="F4534" s="13" t="s">
        <v>941</v>
      </c>
      <c r="G4534" s="15" t="str">
        <f>INDEX(Table12[[#This Row],[State]],MATCH(Orders!F4534,Table12[[#This Row],[Customer ID]],0))</f>
        <v>Georgia</v>
      </c>
      <c r="H4534" s="13" t="s">
        <v>4088</v>
      </c>
      <c r="I4534" s="15">
        <v>5</v>
      </c>
      <c r="J4534" s="13" t="s">
        <v>70</v>
      </c>
      <c r="K4534" s="16">
        <v>158.4</v>
      </c>
      <c r="L4534" s="24" t="str">
        <f>IF(Orders!$K4534&lt;=50,"Low",IF(Orders!$K4534&gt;=200000,"High","Medium"))</f>
        <v>Medium</v>
      </c>
    </row>
    <row r="4535" spans="1:12" x14ac:dyDescent="0.35">
      <c r="A4535" s="12">
        <v>6094</v>
      </c>
      <c r="B4535" s="17" t="s">
        <v>7608</v>
      </c>
      <c r="C4535" s="18">
        <v>44094</v>
      </c>
      <c r="D4535" s="18">
        <v>44100</v>
      </c>
      <c r="E4535" s="17" t="s">
        <v>19</v>
      </c>
      <c r="F4535" s="17" t="s">
        <v>2568</v>
      </c>
      <c r="G4535" s="19" t="str">
        <f>INDEX(Table12[[#This Row],[State]],MATCH(Orders!F4535,Table12[[#This Row],[Customer ID]],0))</f>
        <v>New York</v>
      </c>
      <c r="H4535" s="17" t="s">
        <v>1977</v>
      </c>
      <c r="I4535" s="19">
        <v>2</v>
      </c>
      <c r="J4535" s="17" t="s">
        <v>31</v>
      </c>
      <c r="K4535" s="10">
        <v>113.64</v>
      </c>
      <c r="L4535" s="25" t="str">
        <f>IF(Orders!$K4535&lt;=50,"Low",IF(Orders!$K4535&gt;=200000,"High","Medium"))</f>
        <v>Medium</v>
      </c>
    </row>
    <row r="4536" spans="1:12" x14ac:dyDescent="0.35">
      <c r="A4536" s="11">
        <v>6097</v>
      </c>
      <c r="B4536" s="13" t="s">
        <v>7608</v>
      </c>
      <c r="C4536" s="14">
        <v>44094</v>
      </c>
      <c r="D4536" s="14">
        <v>44100</v>
      </c>
      <c r="E4536" s="13" t="s">
        <v>19</v>
      </c>
      <c r="F4536" s="13" t="s">
        <v>2568</v>
      </c>
      <c r="G4536" s="15" t="str">
        <f>INDEX(Table12[[#This Row],[State]],MATCH(Orders!F4536,Table12[[#This Row],[Customer ID]],0))</f>
        <v>New York</v>
      </c>
      <c r="H4536" s="13" t="s">
        <v>2981</v>
      </c>
      <c r="I4536" s="15">
        <v>1</v>
      </c>
      <c r="J4536" s="13" t="s">
        <v>70</v>
      </c>
      <c r="K4536" s="16">
        <v>116991</v>
      </c>
      <c r="L4536" s="24" t="str">
        <f>IF(Orders!$K4536&lt;=50,"Low",IF(Orders!$K4536&gt;=200000,"High","Medium"))</f>
        <v>Medium</v>
      </c>
    </row>
    <row r="4537" spans="1:12" x14ac:dyDescent="0.35">
      <c r="A4537" s="12">
        <v>6103</v>
      </c>
      <c r="B4537" s="17" t="s">
        <v>7608</v>
      </c>
      <c r="C4537" s="18">
        <v>44094</v>
      </c>
      <c r="D4537" s="18">
        <v>44100</v>
      </c>
      <c r="E4537" s="17" t="s">
        <v>19</v>
      </c>
      <c r="F4537" s="17" t="s">
        <v>2568</v>
      </c>
      <c r="G4537" s="19" t="str">
        <f>INDEX(Table12[[#This Row],[State]],MATCH(Orders!F4537,Table12[[#This Row],[Customer ID]],0))</f>
        <v>New York</v>
      </c>
      <c r="H4537" s="17" t="s">
        <v>493</v>
      </c>
      <c r="I4537" s="19">
        <v>3</v>
      </c>
      <c r="J4537" s="17" t="s">
        <v>31</v>
      </c>
      <c r="K4537" s="10">
        <v>124.85</v>
      </c>
      <c r="L4537" s="25" t="str">
        <f>IF(Orders!$K4537&lt;=50,"Low",IF(Orders!$K4537&gt;=200000,"High","Medium"))</f>
        <v>Medium</v>
      </c>
    </row>
    <row r="4538" spans="1:12" x14ac:dyDescent="0.35">
      <c r="A4538" s="11">
        <v>6092</v>
      </c>
      <c r="B4538" s="13" t="s">
        <v>7608</v>
      </c>
      <c r="C4538" s="14">
        <v>44094</v>
      </c>
      <c r="D4538" s="14">
        <v>44100</v>
      </c>
      <c r="E4538" s="13" t="s">
        <v>19</v>
      </c>
      <c r="F4538" s="13" t="s">
        <v>2568</v>
      </c>
      <c r="G4538" s="15" t="str">
        <f>INDEX(Table12[[#This Row],[State]],MATCH(Orders!F4538,Table12[[#This Row],[Customer ID]],0))</f>
        <v>New York</v>
      </c>
      <c r="H4538" s="13" t="s">
        <v>7609</v>
      </c>
      <c r="I4538" s="15">
        <v>2</v>
      </c>
      <c r="J4538" s="13" t="s">
        <v>31</v>
      </c>
      <c r="K4538" s="16">
        <v>237.8</v>
      </c>
      <c r="L4538" s="24" t="str">
        <f>IF(Orders!$K4538&lt;=50,"Low",IF(Orders!$K4538&gt;=200000,"High","Medium"))</f>
        <v>Medium</v>
      </c>
    </row>
    <row r="4539" spans="1:12" x14ac:dyDescent="0.35">
      <c r="A4539" s="12">
        <v>6091</v>
      </c>
      <c r="B4539" s="17" t="s">
        <v>7608</v>
      </c>
      <c r="C4539" s="18">
        <v>44094</v>
      </c>
      <c r="D4539" s="18">
        <v>44100</v>
      </c>
      <c r="E4539" s="17" t="s">
        <v>19</v>
      </c>
      <c r="F4539" s="17" t="s">
        <v>2568</v>
      </c>
      <c r="G4539" s="19" t="str">
        <f>INDEX(Table12[[#This Row],[State]],MATCH(Orders!F4539,Table12[[#This Row],[Customer ID]],0))</f>
        <v>New York</v>
      </c>
      <c r="H4539" s="17" t="s">
        <v>2747</v>
      </c>
      <c r="I4539" s="19">
        <v>3</v>
      </c>
      <c r="J4539" s="17" t="s">
        <v>70</v>
      </c>
      <c r="K4539" s="10">
        <v>318646</v>
      </c>
      <c r="L4539" s="25" t="str">
        <f>IF(Orders!$K4539&lt;=50,"Low",IF(Orders!$K4539&gt;=200000,"High","Medium"))</f>
        <v>High</v>
      </c>
    </row>
    <row r="4540" spans="1:12" x14ac:dyDescent="0.35">
      <c r="A4540" s="11">
        <v>6101</v>
      </c>
      <c r="B4540" s="13" t="s">
        <v>7608</v>
      </c>
      <c r="C4540" s="14">
        <v>44094</v>
      </c>
      <c r="D4540" s="14">
        <v>44100</v>
      </c>
      <c r="E4540" s="13" t="s">
        <v>19</v>
      </c>
      <c r="F4540" s="13" t="s">
        <v>2568</v>
      </c>
      <c r="G4540" s="15" t="str">
        <f>INDEX(Table12[[#This Row],[State]],MATCH(Orders!F4540,Table12[[#This Row],[Customer ID]],0))</f>
        <v>New York</v>
      </c>
      <c r="H4540" s="13" t="s">
        <v>917</v>
      </c>
      <c r="I4540" s="15">
        <v>2</v>
      </c>
      <c r="J4540" s="13" t="s">
        <v>70</v>
      </c>
      <c r="K4540" s="16">
        <v>1344.66</v>
      </c>
      <c r="L4540" s="24" t="str">
        <f>IF(Orders!$K4540&lt;=50,"Low",IF(Orders!$K4540&gt;=200000,"High","Medium"))</f>
        <v>Medium</v>
      </c>
    </row>
    <row r="4541" spans="1:12" x14ac:dyDescent="0.35">
      <c r="A4541" s="12">
        <v>6102</v>
      </c>
      <c r="B4541" s="17" t="s">
        <v>7608</v>
      </c>
      <c r="C4541" s="18">
        <v>44094</v>
      </c>
      <c r="D4541" s="18">
        <v>44100</v>
      </c>
      <c r="E4541" s="17" t="s">
        <v>19</v>
      </c>
      <c r="F4541" s="17" t="s">
        <v>2568</v>
      </c>
      <c r="G4541" s="19" t="str">
        <f>INDEX(Table12[[#This Row],[State]],MATCH(Orders!F4541,Table12[[#This Row],[Customer ID]],0))</f>
        <v>New York</v>
      </c>
      <c r="H4541" s="17" t="s">
        <v>2360</v>
      </c>
      <c r="I4541" s="19">
        <v>5</v>
      </c>
      <c r="J4541" s="17" t="s">
        <v>70</v>
      </c>
      <c r="K4541" s="10">
        <v>2284.41</v>
      </c>
      <c r="L4541" s="25" t="str">
        <f>IF(Orders!$K4541&lt;=50,"Low",IF(Orders!$K4541&gt;=200000,"High","Medium"))</f>
        <v>Medium</v>
      </c>
    </row>
    <row r="4542" spans="1:12" x14ac:dyDescent="0.35">
      <c r="A4542" s="11">
        <v>6100</v>
      </c>
      <c r="B4542" s="13" t="s">
        <v>7608</v>
      </c>
      <c r="C4542" s="14">
        <v>44094</v>
      </c>
      <c r="D4542" s="14">
        <v>44100</v>
      </c>
      <c r="E4542" s="13" t="s">
        <v>19</v>
      </c>
      <c r="F4542" s="13" t="s">
        <v>2568</v>
      </c>
      <c r="G4542" s="15" t="str">
        <f>INDEX(Table12[[#This Row],[State]],MATCH(Orders!F4542,Table12[[#This Row],[Customer ID]],0))</f>
        <v>New York</v>
      </c>
      <c r="H4542" s="13" t="s">
        <v>1528</v>
      </c>
      <c r="I4542" s="15">
        <v>11</v>
      </c>
      <c r="J4542" s="13" t="s">
        <v>31</v>
      </c>
      <c r="K4542" s="16">
        <v>2903127</v>
      </c>
      <c r="L4542" s="24" t="str">
        <f>IF(Orders!$K4542&lt;=50,"Low",IF(Orders!$K4542&gt;=200000,"High","Medium"))</f>
        <v>High</v>
      </c>
    </row>
    <row r="4543" spans="1:12" x14ac:dyDescent="0.35">
      <c r="A4543" s="12">
        <v>6098</v>
      </c>
      <c r="B4543" s="17" t="s">
        <v>7608</v>
      </c>
      <c r="C4543" s="18">
        <v>44094</v>
      </c>
      <c r="D4543" s="18">
        <v>44100</v>
      </c>
      <c r="E4543" s="17" t="s">
        <v>19</v>
      </c>
      <c r="F4543" s="17" t="s">
        <v>2568</v>
      </c>
      <c r="G4543" s="19" t="str">
        <f>INDEX(Table12[[#This Row],[State]],MATCH(Orders!F4543,Table12[[#This Row],[Customer ID]],0))</f>
        <v>New York</v>
      </c>
      <c r="H4543" s="17" t="s">
        <v>2199</v>
      </c>
      <c r="I4543" s="19">
        <v>3</v>
      </c>
      <c r="J4543" s="17" t="s">
        <v>31</v>
      </c>
      <c r="K4543" s="10">
        <v>119784</v>
      </c>
      <c r="L4543" s="25" t="str">
        <f>IF(Orders!$K4543&lt;=50,"Low",IF(Orders!$K4543&gt;=200000,"High","Medium"))</f>
        <v>Medium</v>
      </c>
    </row>
    <row r="4544" spans="1:12" x14ac:dyDescent="0.35">
      <c r="A4544" s="11">
        <v>6099</v>
      </c>
      <c r="B4544" s="13" t="s">
        <v>7608</v>
      </c>
      <c r="C4544" s="14">
        <v>44094</v>
      </c>
      <c r="D4544" s="14">
        <v>44100</v>
      </c>
      <c r="E4544" s="13" t="s">
        <v>19</v>
      </c>
      <c r="F4544" s="13" t="s">
        <v>2568</v>
      </c>
      <c r="G4544" s="15" t="str">
        <f>INDEX(Table12[[#This Row],[State]],MATCH(Orders!F4544,Table12[[#This Row],[Customer ID]],0))</f>
        <v>New York</v>
      </c>
      <c r="H4544" s="13" t="s">
        <v>589</v>
      </c>
      <c r="I4544" s="15">
        <v>2</v>
      </c>
      <c r="J4544" s="13" t="s">
        <v>70</v>
      </c>
      <c r="K4544" s="16">
        <v>108.36</v>
      </c>
      <c r="L4544" s="24" t="str">
        <f>IF(Orders!$K4544&lt;=50,"Low",IF(Orders!$K4544&gt;=200000,"High","Medium"))</f>
        <v>Medium</v>
      </c>
    </row>
    <row r="4545" spans="1:12" x14ac:dyDescent="0.35">
      <c r="A4545" s="12">
        <v>6096</v>
      </c>
      <c r="B4545" s="17" t="s">
        <v>7608</v>
      </c>
      <c r="C4545" s="18">
        <v>44094</v>
      </c>
      <c r="D4545" s="18">
        <v>44100</v>
      </c>
      <c r="E4545" s="17" t="s">
        <v>19</v>
      </c>
      <c r="F4545" s="17" t="s">
        <v>2568</v>
      </c>
      <c r="G4545" s="19" t="str">
        <f>INDEX(Table12[[#This Row],[State]],MATCH(Orders!F4545,Table12[[#This Row],[Customer ID]],0))</f>
        <v>New York</v>
      </c>
      <c r="H4545" s="17" t="s">
        <v>1404</v>
      </c>
      <c r="I4545" s="19">
        <v>2</v>
      </c>
      <c r="J4545" s="17" t="s">
        <v>31</v>
      </c>
      <c r="K4545" s="10">
        <v>122.76</v>
      </c>
      <c r="L4545" s="25" t="str">
        <f>IF(Orders!$K4545&lt;=50,"Low",IF(Orders!$K4545&gt;=200000,"High","Medium"))</f>
        <v>Medium</v>
      </c>
    </row>
    <row r="4546" spans="1:12" x14ac:dyDescent="0.35">
      <c r="A4546" s="11">
        <v>6093</v>
      </c>
      <c r="B4546" s="13" t="s">
        <v>7608</v>
      </c>
      <c r="C4546" s="14">
        <v>44094</v>
      </c>
      <c r="D4546" s="14">
        <v>44100</v>
      </c>
      <c r="E4546" s="13" t="s">
        <v>19</v>
      </c>
      <c r="F4546" s="13" t="s">
        <v>2568</v>
      </c>
      <c r="G4546" s="15" t="str">
        <f>INDEX(Table12[[#This Row],[State]],MATCH(Orders!F4546,Table12[[#This Row],[Customer ID]],0))</f>
        <v>New York</v>
      </c>
      <c r="H4546" s="13" t="s">
        <v>1515</v>
      </c>
      <c r="I4546" s="15">
        <v>9</v>
      </c>
      <c r="J4546" s="13" t="s">
        <v>70</v>
      </c>
      <c r="K4546" s="16">
        <v>142.52000000000001</v>
      </c>
      <c r="L4546" s="24" t="str">
        <f>IF(Orders!$K4546&lt;=50,"Low",IF(Orders!$K4546&gt;=200000,"High","Medium"))</f>
        <v>Medium</v>
      </c>
    </row>
    <row r="4547" spans="1:12" x14ac:dyDescent="0.35">
      <c r="A4547" s="12">
        <v>6104</v>
      </c>
      <c r="B4547" s="17" t="s">
        <v>7608</v>
      </c>
      <c r="C4547" s="18">
        <v>44094</v>
      </c>
      <c r="D4547" s="18">
        <v>44100</v>
      </c>
      <c r="E4547" s="17" t="s">
        <v>19</v>
      </c>
      <c r="F4547" s="17" t="s">
        <v>2568</v>
      </c>
      <c r="G4547" s="19" t="str">
        <f>INDEX(Table12[[#This Row],[State]],MATCH(Orders!F4547,Table12[[#This Row],[Customer ID]],0))</f>
        <v>New York</v>
      </c>
      <c r="H4547" s="17" t="s">
        <v>6427</v>
      </c>
      <c r="I4547" s="19">
        <v>3</v>
      </c>
      <c r="J4547" s="17" t="s">
        <v>70</v>
      </c>
      <c r="K4547" s="10">
        <v>170.97</v>
      </c>
      <c r="L4547" s="25" t="str">
        <f>IF(Orders!$K4547&lt;=50,"Low",IF(Orders!$K4547&gt;=200000,"High","Medium"))</f>
        <v>Medium</v>
      </c>
    </row>
    <row r="4548" spans="1:12" x14ac:dyDescent="0.35">
      <c r="A4548" s="11">
        <v>6095</v>
      </c>
      <c r="B4548" s="13" t="s">
        <v>7608</v>
      </c>
      <c r="C4548" s="14">
        <v>44094</v>
      </c>
      <c r="D4548" s="14">
        <v>44100</v>
      </c>
      <c r="E4548" s="13" t="s">
        <v>19</v>
      </c>
      <c r="F4548" s="13" t="s">
        <v>2568</v>
      </c>
      <c r="G4548" s="15" t="str">
        <f>INDEX(Table12[[#This Row],[State]],MATCH(Orders!F4548,Table12[[#This Row],[Customer ID]],0))</f>
        <v>New York</v>
      </c>
      <c r="H4548" s="13" t="s">
        <v>5424</v>
      </c>
      <c r="I4548" s="15">
        <v>4</v>
      </c>
      <c r="J4548" s="13" t="s">
        <v>31</v>
      </c>
      <c r="K4548" s="16">
        <v>154.4</v>
      </c>
      <c r="L4548" s="24" t="str">
        <f>IF(Orders!$K4548&lt;=50,"Low",IF(Orders!$K4548&gt;=200000,"High","Medium"))</f>
        <v>Medium</v>
      </c>
    </row>
    <row r="4549" spans="1:12" x14ac:dyDescent="0.35">
      <c r="A4549" s="12">
        <v>5402</v>
      </c>
      <c r="B4549" s="17" t="s">
        <v>7611</v>
      </c>
      <c r="C4549" s="18">
        <v>44095</v>
      </c>
      <c r="D4549" s="18">
        <v>44097</v>
      </c>
      <c r="E4549" s="17" t="s">
        <v>38</v>
      </c>
      <c r="F4549" s="17" t="s">
        <v>7612</v>
      </c>
      <c r="G4549" s="19" t="str">
        <f>INDEX(Table12[[#This Row],[State]],MATCH(Orders!F4549,Table12[[#This Row],[Customer ID]],0))</f>
        <v>Washington</v>
      </c>
      <c r="H4549" s="17" t="s">
        <v>7614</v>
      </c>
      <c r="I4549" s="19">
        <v>2</v>
      </c>
      <c r="J4549" s="17" t="s">
        <v>31</v>
      </c>
      <c r="K4549" s="10">
        <v>122.98</v>
      </c>
      <c r="L4549" s="25" t="str">
        <f>IF(Orders!$K4549&lt;=50,"Low",IF(Orders!$K4549&gt;=200000,"High","Medium"))</f>
        <v>Medium</v>
      </c>
    </row>
    <row r="4550" spans="1:12" x14ac:dyDescent="0.35">
      <c r="A4550" s="11">
        <v>4263</v>
      </c>
      <c r="B4550" s="13" t="s">
        <v>7616</v>
      </c>
      <c r="C4550" s="14">
        <v>44095</v>
      </c>
      <c r="D4550" s="14">
        <v>44099</v>
      </c>
      <c r="E4550" s="13" t="s">
        <v>19</v>
      </c>
      <c r="F4550" s="13" t="s">
        <v>3996</v>
      </c>
      <c r="G4550" s="15" t="str">
        <f>INDEX(Table12[[#This Row],[State]],MATCH(Orders!F4550,Table12[[#This Row],[Customer ID]],0))</f>
        <v>Georgia</v>
      </c>
      <c r="H4550" s="13" t="s">
        <v>2610</v>
      </c>
      <c r="I4550" s="15">
        <v>1</v>
      </c>
      <c r="J4550" s="13" t="s">
        <v>70</v>
      </c>
      <c r="K4550" s="16">
        <v>125.48</v>
      </c>
      <c r="L4550" s="24" t="str">
        <f>IF(Orders!$K4550&lt;=50,"Low",IF(Orders!$K4550&gt;=200000,"High","Medium"))</f>
        <v>Medium</v>
      </c>
    </row>
    <row r="4551" spans="1:12" x14ac:dyDescent="0.35">
      <c r="A4551" s="12">
        <v>4757</v>
      </c>
      <c r="B4551" s="17" t="s">
        <v>7617</v>
      </c>
      <c r="C4551" s="18">
        <v>44095</v>
      </c>
      <c r="D4551" s="18">
        <v>44099</v>
      </c>
      <c r="E4551" s="17" t="s">
        <v>19</v>
      </c>
      <c r="F4551" s="17" t="s">
        <v>4417</v>
      </c>
      <c r="G4551" s="19" t="str">
        <f>INDEX(Table12[[#This Row],[State]],MATCH(Orders!F4551,Table12[[#This Row],[Customer ID]],0))</f>
        <v>Pennsylvania</v>
      </c>
      <c r="H4551" s="17" t="s">
        <v>986</v>
      </c>
      <c r="I4551" s="19">
        <v>2</v>
      </c>
      <c r="J4551" s="17" t="s">
        <v>70</v>
      </c>
      <c r="K4551" s="10">
        <v>104908</v>
      </c>
      <c r="L4551" s="25" t="str">
        <f>IF(Orders!$K4551&lt;=50,"Low",IF(Orders!$K4551&gt;=200000,"High","Medium"))</f>
        <v>Medium</v>
      </c>
    </row>
    <row r="4552" spans="1:12" x14ac:dyDescent="0.35">
      <c r="A4552" s="11">
        <v>6004</v>
      </c>
      <c r="B4552" s="13" t="s">
        <v>7618</v>
      </c>
      <c r="C4552" s="14">
        <v>44095</v>
      </c>
      <c r="D4552" s="14">
        <v>44101</v>
      </c>
      <c r="E4552" s="13" t="s">
        <v>19</v>
      </c>
      <c r="F4552" s="13" t="s">
        <v>699</v>
      </c>
      <c r="G4552" s="15" t="str">
        <f>INDEX(Table12[[#This Row],[State]],MATCH(Orders!F4552,Table12[[#This Row],[Customer ID]],0))</f>
        <v>Florida</v>
      </c>
      <c r="H4552" s="13" t="s">
        <v>6095</v>
      </c>
      <c r="I4552" s="15">
        <v>1</v>
      </c>
      <c r="J4552" s="13" t="s">
        <v>70</v>
      </c>
      <c r="K4552" s="16">
        <v>111294</v>
      </c>
      <c r="L4552" s="24" t="str">
        <f>IF(Orders!$K4552&lt;=50,"Low",IF(Orders!$K4552&gt;=200000,"High","Medium"))</f>
        <v>Medium</v>
      </c>
    </row>
    <row r="4553" spans="1:12" x14ac:dyDescent="0.35">
      <c r="A4553" s="12">
        <v>7338</v>
      </c>
      <c r="B4553" s="17" t="s">
        <v>7619</v>
      </c>
      <c r="C4553" s="18">
        <v>44095</v>
      </c>
      <c r="D4553" s="18">
        <v>44097</v>
      </c>
      <c r="E4553" s="17" t="s">
        <v>38</v>
      </c>
      <c r="F4553" s="17" t="s">
        <v>20</v>
      </c>
      <c r="G4553" s="19" t="str">
        <f>INDEX(Table12[[#This Row],[State]],MATCH(Orders!F4553,Table12[[#This Row],[Customer ID]],0))</f>
        <v>California</v>
      </c>
      <c r="H4553" s="17" t="s">
        <v>4618</v>
      </c>
      <c r="I4553" s="19">
        <v>1</v>
      </c>
      <c r="J4553" s="17" t="s">
        <v>70</v>
      </c>
      <c r="K4553" s="10">
        <v>146.51</v>
      </c>
      <c r="L4553" s="25" t="str">
        <f>IF(Orders!$K4553&lt;=50,"Low",IF(Orders!$K4553&gt;=200000,"High","Medium"))</f>
        <v>Medium</v>
      </c>
    </row>
    <row r="4554" spans="1:12" x14ac:dyDescent="0.35">
      <c r="A4554" s="11">
        <v>796</v>
      </c>
      <c r="B4554" s="13" t="s">
        <v>7620</v>
      </c>
      <c r="C4554" s="14">
        <v>44095</v>
      </c>
      <c r="D4554" s="14">
        <v>44100</v>
      </c>
      <c r="E4554" s="13" t="s">
        <v>19</v>
      </c>
      <c r="F4554" s="13" t="s">
        <v>7230</v>
      </c>
      <c r="G4554" s="15" t="str">
        <f>INDEX(Table12[[#This Row],[State]],MATCH(Orders!F4554,Table12[[#This Row],[Customer ID]],0))</f>
        <v>Minnesota</v>
      </c>
      <c r="H4554" s="13" t="s">
        <v>390</v>
      </c>
      <c r="I4554" s="15">
        <v>7</v>
      </c>
      <c r="J4554" s="13" t="s">
        <v>31</v>
      </c>
      <c r="K4554" s="16">
        <v>123.16</v>
      </c>
      <c r="L4554" s="24" t="str">
        <f>IF(Orders!$K4554&lt;=50,"Low",IF(Orders!$K4554&gt;=200000,"High","Medium"))</f>
        <v>Medium</v>
      </c>
    </row>
    <row r="4555" spans="1:12" x14ac:dyDescent="0.35">
      <c r="A4555" s="12">
        <v>8524</v>
      </c>
      <c r="B4555" s="17" t="s">
        <v>7621</v>
      </c>
      <c r="C4555" s="18">
        <v>44095</v>
      </c>
      <c r="D4555" s="18">
        <v>44099</v>
      </c>
      <c r="E4555" s="17" t="s">
        <v>19</v>
      </c>
      <c r="F4555" s="17" t="s">
        <v>4484</v>
      </c>
      <c r="G4555" s="19" t="str">
        <f>INDEX(Table12[[#This Row],[State]],MATCH(Orders!F4555,Table12[[#This Row],[Customer ID]],0))</f>
        <v>California</v>
      </c>
      <c r="H4555" s="17" t="s">
        <v>6727</v>
      </c>
      <c r="I4555" s="19">
        <v>7</v>
      </c>
      <c r="J4555" s="17" t="s">
        <v>70</v>
      </c>
      <c r="K4555" s="10">
        <v>165.86</v>
      </c>
      <c r="L4555" s="25" t="str">
        <f>IF(Orders!$K4555&lt;=50,"Low",IF(Orders!$K4555&gt;=200000,"High","Medium"))</f>
        <v>Medium</v>
      </c>
    </row>
    <row r="4556" spans="1:12" x14ac:dyDescent="0.35">
      <c r="A4556" s="11">
        <v>5401</v>
      </c>
      <c r="B4556" s="13" t="s">
        <v>7611</v>
      </c>
      <c r="C4556" s="14">
        <v>44095</v>
      </c>
      <c r="D4556" s="14">
        <v>44097</v>
      </c>
      <c r="E4556" s="13" t="s">
        <v>38</v>
      </c>
      <c r="F4556" s="13" t="s">
        <v>7612</v>
      </c>
      <c r="G4556" s="15" t="str">
        <f>INDEX(Table12[[#This Row],[State]],MATCH(Orders!F4556,Table12[[#This Row],[Customer ID]],0))</f>
        <v>Washington</v>
      </c>
      <c r="H4556" s="13" t="s">
        <v>3470</v>
      </c>
      <c r="I4556" s="15">
        <v>2</v>
      </c>
      <c r="J4556" s="13" t="s">
        <v>31</v>
      </c>
      <c r="K4556" s="16">
        <v>172.98</v>
      </c>
      <c r="L4556" s="24" t="str">
        <f>IF(Orders!$K4556&lt;=50,"Low",IF(Orders!$K4556&gt;=200000,"High","Medium"))</f>
        <v>Medium</v>
      </c>
    </row>
    <row r="4557" spans="1:12" x14ac:dyDescent="0.35">
      <c r="A4557" s="12">
        <v>5546</v>
      </c>
      <c r="B4557" s="17" t="s">
        <v>7622</v>
      </c>
      <c r="C4557" s="18">
        <v>44096</v>
      </c>
      <c r="D4557" s="18">
        <v>44100</v>
      </c>
      <c r="E4557" s="17" t="s">
        <v>19</v>
      </c>
      <c r="F4557" s="17" t="s">
        <v>794</v>
      </c>
      <c r="G4557" s="19" t="str">
        <f>INDEX(Table12[[#This Row],[State]],MATCH(Orders!F4557,Table12[[#This Row],[Customer ID]],0))</f>
        <v>New Hampshire</v>
      </c>
      <c r="H4557" s="17" t="s">
        <v>3945</v>
      </c>
      <c r="I4557" s="19">
        <v>5</v>
      </c>
      <c r="J4557" s="17" t="s">
        <v>70</v>
      </c>
      <c r="K4557" s="10">
        <v>109.4</v>
      </c>
      <c r="L4557" s="25" t="str">
        <f>IF(Orders!$K4557&lt;=50,"Low",IF(Orders!$K4557&gt;=200000,"High","Medium"))</f>
        <v>Medium</v>
      </c>
    </row>
    <row r="4558" spans="1:12" x14ac:dyDescent="0.35">
      <c r="A4558" s="11">
        <v>1805</v>
      </c>
      <c r="B4558" s="13" t="s">
        <v>7623</v>
      </c>
      <c r="C4558" s="14">
        <v>44096</v>
      </c>
      <c r="D4558" s="14">
        <v>44100</v>
      </c>
      <c r="E4558" s="13" t="s">
        <v>94</v>
      </c>
      <c r="F4558" s="13" t="s">
        <v>3747</v>
      </c>
      <c r="G4558" s="15" t="str">
        <f>INDEX(Table12[[#This Row],[State]],MATCH(Orders!F4558,Table12[[#This Row],[Customer ID]],0))</f>
        <v>Pennsylvania</v>
      </c>
      <c r="H4558" s="13" t="s">
        <v>320</v>
      </c>
      <c r="I4558" s="15">
        <v>2</v>
      </c>
      <c r="J4558" s="13" t="s">
        <v>70</v>
      </c>
      <c r="K4558" s="16">
        <v>110984</v>
      </c>
      <c r="L4558" s="24" t="str">
        <f>IF(Orders!$K4558&lt;=50,"Low",IF(Orders!$K4558&gt;=200000,"High","Medium"))</f>
        <v>Medium</v>
      </c>
    </row>
    <row r="4559" spans="1:12" x14ac:dyDescent="0.35">
      <c r="A4559" s="12">
        <v>1787</v>
      </c>
      <c r="B4559" s="17" t="s">
        <v>7624</v>
      </c>
      <c r="C4559" s="18">
        <v>44096</v>
      </c>
      <c r="D4559" s="18">
        <v>44100</v>
      </c>
      <c r="E4559" s="17" t="s">
        <v>19</v>
      </c>
      <c r="F4559" s="17" t="s">
        <v>2219</v>
      </c>
      <c r="G4559" s="19" t="str">
        <f>INDEX(Table12[[#This Row],[State]],MATCH(Orders!F4559,Table12[[#This Row],[Customer ID]],0))</f>
        <v>Wisconsin</v>
      </c>
      <c r="H4559" s="17" t="s">
        <v>7625</v>
      </c>
      <c r="I4559" s="19">
        <v>3</v>
      </c>
      <c r="J4559" s="17" t="s">
        <v>31</v>
      </c>
      <c r="K4559" s="10">
        <v>136.97</v>
      </c>
      <c r="L4559" s="25" t="str">
        <f>IF(Orders!$K4559&lt;=50,"Low",IF(Orders!$K4559&gt;=200000,"High","Medium"))</f>
        <v>Medium</v>
      </c>
    </row>
    <row r="4560" spans="1:12" x14ac:dyDescent="0.35">
      <c r="A4560" s="11">
        <v>1785</v>
      </c>
      <c r="B4560" s="13" t="s">
        <v>7624</v>
      </c>
      <c r="C4560" s="14">
        <v>44096</v>
      </c>
      <c r="D4560" s="14">
        <v>44100</v>
      </c>
      <c r="E4560" s="13" t="s">
        <v>19</v>
      </c>
      <c r="F4560" s="13" t="s">
        <v>2219</v>
      </c>
      <c r="G4560" s="15" t="str">
        <f>INDEX(Table12[[#This Row],[State]],MATCH(Orders!F4560,Table12[[#This Row],[Customer ID]],0))</f>
        <v>Wisconsin</v>
      </c>
      <c r="H4560" s="13" t="s">
        <v>1942</v>
      </c>
      <c r="I4560" s="15">
        <v>6</v>
      </c>
      <c r="J4560" s="13" t="s">
        <v>31</v>
      </c>
      <c r="K4560" s="16">
        <v>142.16</v>
      </c>
      <c r="L4560" s="24" t="str">
        <f>IF(Orders!$K4560&lt;=50,"Low",IF(Orders!$K4560&gt;=200000,"High","Medium"))</f>
        <v>Medium</v>
      </c>
    </row>
    <row r="4561" spans="1:12" x14ac:dyDescent="0.35">
      <c r="A4561" s="12">
        <v>2123</v>
      </c>
      <c r="B4561" s="17" t="s">
        <v>7627</v>
      </c>
      <c r="C4561" s="18">
        <v>44096</v>
      </c>
      <c r="D4561" s="18">
        <v>44098</v>
      </c>
      <c r="E4561" s="17" t="s">
        <v>94</v>
      </c>
      <c r="F4561" s="17" t="s">
        <v>1791</v>
      </c>
      <c r="G4561" s="19" t="str">
        <f>INDEX(Table12[[#This Row],[State]],MATCH(Orders!F4561,Table12[[#This Row],[Customer ID]],0))</f>
        <v>Michigan</v>
      </c>
      <c r="H4561" s="17" t="s">
        <v>6441</v>
      </c>
      <c r="I4561" s="19">
        <v>2</v>
      </c>
      <c r="J4561" s="17" t="s">
        <v>31</v>
      </c>
      <c r="K4561" s="10">
        <v>252.96</v>
      </c>
      <c r="L4561" s="25" t="str">
        <f>IF(Orders!$K4561&lt;=50,"Low",IF(Orders!$K4561&gt;=200000,"High","Medium"))</f>
        <v>Medium</v>
      </c>
    </row>
    <row r="4562" spans="1:12" x14ac:dyDescent="0.35">
      <c r="A4562" s="11">
        <v>1784</v>
      </c>
      <c r="B4562" s="13" t="s">
        <v>7624</v>
      </c>
      <c r="C4562" s="14">
        <v>44096</v>
      </c>
      <c r="D4562" s="14">
        <v>44100</v>
      </c>
      <c r="E4562" s="13" t="s">
        <v>19</v>
      </c>
      <c r="F4562" s="13" t="s">
        <v>2219</v>
      </c>
      <c r="G4562" s="15" t="str">
        <f>INDEX(Table12[[#This Row],[State]],MATCH(Orders!F4562,Table12[[#This Row],[Customer ID]],0))</f>
        <v>Wisconsin</v>
      </c>
      <c r="H4562" s="13" t="s">
        <v>7628</v>
      </c>
      <c r="I4562" s="15">
        <v>4</v>
      </c>
      <c r="J4562" s="13" t="s">
        <v>70</v>
      </c>
      <c r="K4562" s="16">
        <v>268.83999999999997</v>
      </c>
      <c r="L4562" s="24" t="str">
        <f>IF(Orders!$K4562&lt;=50,"Low",IF(Orders!$K4562&gt;=200000,"High","Medium"))</f>
        <v>Medium</v>
      </c>
    </row>
    <row r="4563" spans="1:12" x14ac:dyDescent="0.35">
      <c r="A4563" s="12">
        <v>5065</v>
      </c>
      <c r="B4563" s="17" t="s">
        <v>7630</v>
      </c>
      <c r="C4563" s="18">
        <v>44096</v>
      </c>
      <c r="D4563" s="18">
        <v>44098</v>
      </c>
      <c r="E4563" s="17" t="s">
        <v>38</v>
      </c>
      <c r="F4563" s="17" t="s">
        <v>518</v>
      </c>
      <c r="G4563" s="19" t="str">
        <f>INDEX(Table12[[#This Row],[State]],MATCH(Orders!F4563,Table12[[#This Row],[Customer ID]],0))</f>
        <v>Delaware</v>
      </c>
      <c r="H4563" s="17" t="s">
        <v>5415</v>
      </c>
      <c r="I4563" s="19">
        <v>2</v>
      </c>
      <c r="J4563" s="17" t="s">
        <v>70</v>
      </c>
      <c r="K4563" s="10">
        <v>429.98</v>
      </c>
      <c r="L4563" s="25" t="str">
        <f>IF(Orders!$K4563&lt;=50,"Low",IF(Orders!$K4563&gt;=200000,"High","Medium"))</f>
        <v>Medium</v>
      </c>
    </row>
    <row r="4564" spans="1:12" x14ac:dyDescent="0.35">
      <c r="A4564" s="11">
        <v>3849</v>
      </c>
      <c r="B4564" s="13" t="s">
        <v>7631</v>
      </c>
      <c r="C4564" s="14">
        <v>44096</v>
      </c>
      <c r="D4564" s="14">
        <v>44097</v>
      </c>
      <c r="E4564" s="13" t="s">
        <v>38</v>
      </c>
      <c r="F4564" s="13" t="s">
        <v>4478</v>
      </c>
      <c r="G4564" s="15" t="str">
        <f>INDEX(Table12[[#This Row],[State]],MATCH(Orders!F4564,Table12[[#This Row],[Customer ID]],0))</f>
        <v>Arkansas</v>
      </c>
      <c r="H4564" s="13" t="s">
        <v>1014</v>
      </c>
      <c r="I4564" s="15">
        <v>4</v>
      </c>
      <c r="J4564" s="13" t="s">
        <v>31</v>
      </c>
      <c r="K4564" s="16">
        <v>720.96</v>
      </c>
      <c r="L4564" s="24" t="str">
        <f>IF(Orders!$K4564&lt;=50,"Low",IF(Orders!$K4564&gt;=200000,"High","Medium"))</f>
        <v>Medium</v>
      </c>
    </row>
    <row r="4565" spans="1:12" x14ac:dyDescent="0.35">
      <c r="A4565" s="12">
        <v>9408</v>
      </c>
      <c r="B4565" s="17" t="s">
        <v>7632</v>
      </c>
      <c r="C4565" s="18">
        <v>44096</v>
      </c>
      <c r="D4565" s="18">
        <v>44098</v>
      </c>
      <c r="E4565" s="17" t="s">
        <v>94</v>
      </c>
      <c r="F4565" s="17" t="s">
        <v>1407</v>
      </c>
      <c r="G4565" s="19" t="str">
        <f>INDEX(Table12[[#This Row],[State]],MATCH(Orders!F4565,Table12[[#This Row],[Customer ID]],0))</f>
        <v>New York</v>
      </c>
      <c r="H4565" s="17" t="s">
        <v>3603</v>
      </c>
      <c r="I4565" s="19">
        <v>9</v>
      </c>
      <c r="J4565" s="17" t="s">
        <v>31</v>
      </c>
      <c r="K4565" s="10">
        <v>1106</v>
      </c>
      <c r="L4565" s="25" t="str">
        <f>IF(Orders!$K4565&lt;=50,"Low",IF(Orders!$K4565&gt;=200000,"High","Medium"))</f>
        <v>Medium</v>
      </c>
    </row>
    <row r="4566" spans="1:12" x14ac:dyDescent="0.35">
      <c r="A4566" s="11">
        <v>1804</v>
      </c>
      <c r="B4566" s="13" t="s">
        <v>7623</v>
      </c>
      <c r="C4566" s="14">
        <v>44096</v>
      </c>
      <c r="D4566" s="14">
        <v>44100</v>
      </c>
      <c r="E4566" s="13" t="s">
        <v>94</v>
      </c>
      <c r="F4566" s="13" t="s">
        <v>3747</v>
      </c>
      <c r="G4566" s="15" t="str">
        <f>INDEX(Table12[[#This Row],[State]],MATCH(Orders!F4566,Table12[[#This Row],[Customer ID]],0))</f>
        <v>Pennsylvania</v>
      </c>
      <c r="H4566" s="13" t="s">
        <v>5782</v>
      </c>
      <c r="I4566" s="15">
        <v>7</v>
      </c>
      <c r="J4566" s="13" t="s">
        <v>70</v>
      </c>
      <c r="K4566" s="16">
        <v>4692736</v>
      </c>
      <c r="L4566" s="24" t="str">
        <f>IF(Orders!$K4566&lt;=50,"Low",IF(Orders!$K4566&gt;=200000,"High","Medium"))</f>
        <v>High</v>
      </c>
    </row>
    <row r="4567" spans="1:12" x14ac:dyDescent="0.35">
      <c r="A4567" s="12">
        <v>7039</v>
      </c>
      <c r="B4567" s="17" t="s">
        <v>7633</v>
      </c>
      <c r="C4567" s="18">
        <v>44096</v>
      </c>
      <c r="D4567" s="18">
        <v>44101</v>
      </c>
      <c r="E4567" s="17" t="s">
        <v>19</v>
      </c>
      <c r="F4567" s="17" t="s">
        <v>1142</v>
      </c>
      <c r="G4567" s="19" t="str">
        <f>INDEX(Table12[[#This Row],[State]],MATCH(Orders!F4567,Table12[[#This Row],[Customer ID]],0))</f>
        <v>Georgia</v>
      </c>
      <c r="H4567" s="17" t="s">
        <v>7634</v>
      </c>
      <c r="I4567" s="19">
        <v>3</v>
      </c>
      <c r="J4567" s="17" t="s">
        <v>70</v>
      </c>
      <c r="K4567" s="10">
        <v>111.94</v>
      </c>
      <c r="L4567" s="25" t="str">
        <f>IF(Orders!$K4567&lt;=50,"Low",IF(Orders!$K4567&gt;=200000,"High","Medium"))</f>
        <v>Medium</v>
      </c>
    </row>
    <row r="4568" spans="1:12" x14ac:dyDescent="0.35">
      <c r="A4568" s="11">
        <v>7038</v>
      </c>
      <c r="B4568" s="13" t="s">
        <v>7633</v>
      </c>
      <c r="C4568" s="14">
        <v>44096</v>
      </c>
      <c r="D4568" s="14">
        <v>44101</v>
      </c>
      <c r="E4568" s="13" t="s">
        <v>19</v>
      </c>
      <c r="F4568" s="13" t="s">
        <v>1142</v>
      </c>
      <c r="G4568" s="15" t="str">
        <f>INDEX(Table12[[#This Row],[State]],MATCH(Orders!F4568,Table12[[#This Row],[Customer ID]],0))</f>
        <v>Georgia</v>
      </c>
      <c r="H4568" s="13" t="s">
        <v>7636</v>
      </c>
      <c r="I4568" s="15">
        <v>2</v>
      </c>
      <c r="J4568" s="13" t="s">
        <v>70</v>
      </c>
      <c r="K4568" s="16">
        <v>114.96</v>
      </c>
      <c r="L4568" s="24" t="str">
        <f>IF(Orders!$K4568&lt;=50,"Low",IF(Orders!$K4568&gt;=200000,"High","Medium"))</f>
        <v>Medium</v>
      </c>
    </row>
    <row r="4569" spans="1:12" x14ac:dyDescent="0.35">
      <c r="A4569" s="12">
        <v>3211</v>
      </c>
      <c r="B4569" s="17" t="s">
        <v>7638</v>
      </c>
      <c r="C4569" s="18">
        <v>44096</v>
      </c>
      <c r="D4569" s="18">
        <v>44101</v>
      </c>
      <c r="E4569" s="17" t="s">
        <v>19</v>
      </c>
      <c r="F4569" s="17" t="s">
        <v>2204</v>
      </c>
      <c r="G4569" s="19" t="str">
        <f>INDEX(Table12[[#This Row],[State]],MATCH(Orders!F4569,Table12[[#This Row],[Customer ID]],0))</f>
        <v>Texas</v>
      </c>
      <c r="H4569" s="17" t="s">
        <v>4320</v>
      </c>
      <c r="I4569" s="19">
        <v>3</v>
      </c>
      <c r="J4569" s="17" t="s">
        <v>70</v>
      </c>
      <c r="K4569" s="10">
        <v>102392</v>
      </c>
      <c r="L4569" s="25" t="str">
        <f>IF(Orders!$K4569&lt;=50,"Low",IF(Orders!$K4569&gt;=200000,"High","Medium"))</f>
        <v>Medium</v>
      </c>
    </row>
    <row r="4570" spans="1:12" x14ac:dyDescent="0.35">
      <c r="A4570" s="11">
        <v>1803</v>
      </c>
      <c r="B4570" s="13" t="s">
        <v>7623</v>
      </c>
      <c r="C4570" s="14">
        <v>44096</v>
      </c>
      <c r="D4570" s="14">
        <v>44100</v>
      </c>
      <c r="E4570" s="13" t="s">
        <v>94</v>
      </c>
      <c r="F4570" s="13" t="s">
        <v>3747</v>
      </c>
      <c r="G4570" s="15" t="str">
        <f>INDEX(Table12[[#This Row],[State]],MATCH(Orders!F4570,Table12[[#This Row],[Customer ID]],0))</f>
        <v>Pennsylvania</v>
      </c>
      <c r="H4570" s="13" t="s">
        <v>1137</v>
      </c>
      <c r="I4570" s="15">
        <v>1</v>
      </c>
      <c r="J4570" s="13" t="s">
        <v>70</v>
      </c>
      <c r="K4570" s="16">
        <v>94607</v>
      </c>
      <c r="L4570" s="24" t="str">
        <f>IF(Orders!$K4570&lt;=50,"Low",IF(Orders!$K4570&gt;=200000,"High","Medium"))</f>
        <v>Medium</v>
      </c>
    </row>
    <row r="4571" spans="1:12" x14ac:dyDescent="0.35">
      <c r="A4571" s="12">
        <v>9055</v>
      </c>
      <c r="B4571" s="17" t="s">
        <v>7639</v>
      </c>
      <c r="C4571" s="18">
        <v>44096</v>
      </c>
      <c r="D4571" s="18">
        <v>44102</v>
      </c>
      <c r="E4571" s="17" t="s">
        <v>19</v>
      </c>
      <c r="F4571" s="17" t="s">
        <v>4937</v>
      </c>
      <c r="G4571" s="19" t="str">
        <f>INDEX(Table12[[#This Row],[State]],MATCH(Orders!F4571,Table12[[#This Row],[Customer ID]],0))</f>
        <v>California</v>
      </c>
      <c r="H4571" s="17" t="s">
        <v>1673</v>
      </c>
      <c r="I4571" s="19">
        <v>2</v>
      </c>
      <c r="J4571" s="17" t="s">
        <v>31</v>
      </c>
      <c r="K4571" s="10">
        <v>123.96</v>
      </c>
      <c r="L4571" s="25" t="str">
        <f>IF(Orders!$K4571&lt;=50,"Low",IF(Orders!$K4571&gt;=200000,"High","Medium"))</f>
        <v>Medium</v>
      </c>
    </row>
    <row r="4572" spans="1:12" x14ac:dyDescent="0.35">
      <c r="A4572" s="11">
        <v>3212</v>
      </c>
      <c r="B4572" s="13" t="s">
        <v>7638</v>
      </c>
      <c r="C4572" s="14">
        <v>44096</v>
      </c>
      <c r="D4572" s="14">
        <v>44101</v>
      </c>
      <c r="E4572" s="13" t="s">
        <v>19</v>
      </c>
      <c r="F4572" s="13" t="s">
        <v>2204</v>
      </c>
      <c r="G4572" s="15" t="str">
        <f>INDEX(Table12[[#This Row],[State]],MATCH(Orders!F4572,Table12[[#This Row],[Customer ID]],0))</f>
        <v>Texas</v>
      </c>
      <c r="H4572" s="13" t="s">
        <v>1940</v>
      </c>
      <c r="I4572" s="15">
        <v>7</v>
      </c>
      <c r="J4572" s="13" t="s">
        <v>70</v>
      </c>
      <c r="K4572" s="16">
        <v>112228</v>
      </c>
      <c r="L4572" s="24" t="str">
        <f>IF(Orders!$K4572&lt;=50,"Low",IF(Orders!$K4572&gt;=200000,"High","Medium"))</f>
        <v>Medium</v>
      </c>
    </row>
    <row r="4573" spans="1:12" x14ac:dyDescent="0.35">
      <c r="A4573" s="12">
        <v>3850</v>
      </c>
      <c r="B4573" s="17" t="s">
        <v>7631</v>
      </c>
      <c r="C4573" s="18">
        <v>44096</v>
      </c>
      <c r="D4573" s="18">
        <v>44097</v>
      </c>
      <c r="E4573" s="17" t="s">
        <v>38</v>
      </c>
      <c r="F4573" s="17" t="s">
        <v>4478</v>
      </c>
      <c r="G4573" s="19" t="str">
        <f>INDEX(Table12[[#This Row],[State]],MATCH(Orders!F4573,Table12[[#This Row],[Customer ID]],0))</f>
        <v>Arkansas</v>
      </c>
      <c r="H4573" s="17" t="s">
        <v>873</v>
      </c>
      <c r="I4573" s="19">
        <v>5</v>
      </c>
      <c r="J4573" s="17" t="s">
        <v>70</v>
      </c>
      <c r="K4573" s="10">
        <v>131.94999999999999</v>
      </c>
      <c r="L4573" s="25" t="str">
        <f>IF(Orders!$K4573&lt;=50,"Low",IF(Orders!$K4573&gt;=200000,"High","Medium"))</f>
        <v>Medium</v>
      </c>
    </row>
    <row r="4574" spans="1:12" x14ac:dyDescent="0.35">
      <c r="A4574" s="11">
        <v>9409</v>
      </c>
      <c r="B4574" s="13" t="s">
        <v>7632</v>
      </c>
      <c r="C4574" s="14">
        <v>44096</v>
      </c>
      <c r="D4574" s="14">
        <v>44098</v>
      </c>
      <c r="E4574" s="13" t="s">
        <v>94</v>
      </c>
      <c r="F4574" s="13" t="s">
        <v>1407</v>
      </c>
      <c r="G4574" s="15" t="str">
        <f>INDEX(Table12[[#This Row],[State]],MATCH(Orders!F4574,Table12[[#This Row],[Customer ID]],0))</f>
        <v>New York</v>
      </c>
      <c r="H4574" s="13" t="s">
        <v>994</v>
      </c>
      <c r="I4574" s="15">
        <v>1</v>
      </c>
      <c r="J4574" s="13" t="s">
        <v>31</v>
      </c>
      <c r="K4574" s="16">
        <v>140.07</v>
      </c>
      <c r="L4574" s="24" t="str">
        <f>IF(Orders!$K4574&lt;=50,"Low",IF(Orders!$K4574&gt;=200000,"High","Medium"))</f>
        <v>Medium</v>
      </c>
    </row>
    <row r="4575" spans="1:12" x14ac:dyDescent="0.35">
      <c r="A4575" s="12">
        <v>5707</v>
      </c>
      <c r="B4575" s="17" t="s">
        <v>7640</v>
      </c>
      <c r="C4575" s="18">
        <v>44096</v>
      </c>
      <c r="D4575" s="18">
        <v>44099</v>
      </c>
      <c r="E4575" s="17" t="s">
        <v>94</v>
      </c>
      <c r="F4575" s="17" t="s">
        <v>7641</v>
      </c>
      <c r="G4575" s="19" t="str">
        <f>INDEX(Table12[[#This Row],[State]],MATCH(Orders!F4575,Table12[[#This Row],[Customer ID]],0))</f>
        <v>New York</v>
      </c>
      <c r="H4575" s="17" t="s">
        <v>4204</v>
      </c>
      <c r="I4575" s="19">
        <v>3</v>
      </c>
      <c r="J4575" s="17" t="s">
        <v>31</v>
      </c>
      <c r="K4575" s="10">
        <v>113176</v>
      </c>
      <c r="L4575" s="25" t="str">
        <f>IF(Orders!$K4575&lt;=50,"Low",IF(Orders!$K4575&gt;=200000,"High","Medium"))</f>
        <v>Medium</v>
      </c>
    </row>
    <row r="4576" spans="1:12" x14ac:dyDescent="0.35">
      <c r="A4576" s="11">
        <v>4428</v>
      </c>
      <c r="B4576" s="13" t="s">
        <v>7643</v>
      </c>
      <c r="C4576" s="14">
        <v>44096</v>
      </c>
      <c r="D4576" s="14">
        <v>44102</v>
      </c>
      <c r="E4576" s="13" t="s">
        <v>19</v>
      </c>
      <c r="F4576" s="13" t="s">
        <v>5092</v>
      </c>
      <c r="G4576" s="15" t="str">
        <f>INDEX(Table12[[#This Row],[State]],MATCH(Orders!F4576,Table12[[#This Row],[Customer ID]],0))</f>
        <v>New Mexico</v>
      </c>
      <c r="H4576" s="13" t="s">
        <v>1740</v>
      </c>
      <c r="I4576" s="15">
        <v>3</v>
      </c>
      <c r="J4576" s="13" t="s">
        <v>70</v>
      </c>
      <c r="K4576" s="16">
        <v>142.18</v>
      </c>
      <c r="L4576" s="24" t="str">
        <f>IF(Orders!$K4576&lt;=50,"Low",IF(Orders!$K4576&gt;=200000,"High","Medium"))</f>
        <v>Medium</v>
      </c>
    </row>
    <row r="4577" spans="1:12" x14ac:dyDescent="0.35">
      <c r="A4577" s="12">
        <v>2124</v>
      </c>
      <c r="B4577" s="17" t="s">
        <v>7627</v>
      </c>
      <c r="C4577" s="18">
        <v>44096</v>
      </c>
      <c r="D4577" s="18">
        <v>44098</v>
      </c>
      <c r="E4577" s="17" t="s">
        <v>94</v>
      </c>
      <c r="F4577" s="17" t="s">
        <v>1791</v>
      </c>
      <c r="G4577" s="19" t="str">
        <f>INDEX(Table12[[#This Row],[State]],MATCH(Orders!F4577,Table12[[#This Row],[Customer ID]],0))</f>
        <v>Michigan</v>
      </c>
      <c r="H4577" s="17" t="s">
        <v>4466</v>
      </c>
      <c r="I4577" s="19">
        <v>9</v>
      </c>
      <c r="J4577" s="17" t="s">
        <v>70</v>
      </c>
      <c r="K4577" s="10">
        <v>149.72</v>
      </c>
      <c r="L4577" s="25" t="str">
        <f>IF(Orders!$K4577&lt;=50,"Low",IF(Orders!$K4577&gt;=200000,"High","Medium"))</f>
        <v>Medium</v>
      </c>
    </row>
    <row r="4578" spans="1:12" x14ac:dyDescent="0.35">
      <c r="A4578" s="11">
        <v>1786</v>
      </c>
      <c r="B4578" s="13" t="s">
        <v>7624</v>
      </c>
      <c r="C4578" s="14">
        <v>44096</v>
      </c>
      <c r="D4578" s="14">
        <v>44100</v>
      </c>
      <c r="E4578" s="13" t="s">
        <v>19</v>
      </c>
      <c r="F4578" s="13" t="s">
        <v>2219</v>
      </c>
      <c r="G4578" s="15" t="str">
        <f>INDEX(Table12[[#This Row],[State]],MATCH(Orders!F4578,Table12[[#This Row],[Customer ID]],0))</f>
        <v>Wisconsin</v>
      </c>
      <c r="H4578" s="13" t="s">
        <v>5261</v>
      </c>
      <c r="I4578" s="15">
        <v>8</v>
      </c>
      <c r="J4578" s="13" t="s">
        <v>70</v>
      </c>
      <c r="K4578" s="16">
        <v>130.04</v>
      </c>
      <c r="L4578" s="24" t="str">
        <f>IF(Orders!$K4578&lt;=50,"Low",IF(Orders!$K4578&gt;=200000,"High","Medium"))</f>
        <v>Medium</v>
      </c>
    </row>
    <row r="4579" spans="1:12" x14ac:dyDescent="0.35">
      <c r="A4579" s="12">
        <v>9326</v>
      </c>
      <c r="B4579" s="17" t="s">
        <v>7644</v>
      </c>
      <c r="C4579" s="18">
        <v>44097</v>
      </c>
      <c r="D4579" s="18">
        <v>44103</v>
      </c>
      <c r="E4579" s="17" t="s">
        <v>19</v>
      </c>
      <c r="F4579" s="17" t="s">
        <v>5731</v>
      </c>
      <c r="G4579" s="19" t="str">
        <f>INDEX(Table12[[#This Row],[State]],MATCH(Orders!F4579,Table12[[#This Row],[Customer ID]],0))</f>
        <v>California</v>
      </c>
      <c r="H4579" s="17" t="s">
        <v>4194</v>
      </c>
      <c r="I4579" s="19">
        <v>3</v>
      </c>
      <c r="J4579" s="17" t="s">
        <v>70</v>
      </c>
      <c r="K4579" s="10">
        <v>122.96</v>
      </c>
      <c r="L4579" s="25" t="str">
        <f>IF(Orders!$K4579&lt;=50,"Low",IF(Orders!$K4579&gt;=200000,"High","Medium"))</f>
        <v>Medium</v>
      </c>
    </row>
    <row r="4580" spans="1:12" x14ac:dyDescent="0.35">
      <c r="A4580" s="11">
        <v>1078</v>
      </c>
      <c r="B4580" s="13" t="s">
        <v>7645</v>
      </c>
      <c r="C4580" s="14">
        <v>44097</v>
      </c>
      <c r="D4580" s="14">
        <v>44099</v>
      </c>
      <c r="E4580" s="13" t="s">
        <v>94</v>
      </c>
      <c r="F4580" s="13" t="s">
        <v>710</v>
      </c>
      <c r="G4580" s="15" t="str">
        <f>INDEX(Table12[[#This Row],[State]],MATCH(Orders!F4580,Table12[[#This Row],[Customer ID]],0))</f>
        <v>Washington</v>
      </c>
      <c r="H4580" s="13" t="s">
        <v>7077</v>
      </c>
      <c r="I4580" s="15">
        <v>2</v>
      </c>
      <c r="J4580" s="13" t="s">
        <v>70</v>
      </c>
      <c r="K4580" s="16">
        <v>137.96</v>
      </c>
      <c r="L4580" s="24" t="str">
        <f>IF(Orders!$K4580&lt;=50,"Low",IF(Orders!$K4580&gt;=200000,"High","Medium"))</f>
        <v>Medium</v>
      </c>
    </row>
    <row r="4581" spans="1:12" x14ac:dyDescent="0.35">
      <c r="A4581" s="12">
        <v>3373</v>
      </c>
      <c r="B4581" s="17" t="s">
        <v>7646</v>
      </c>
      <c r="C4581" s="18">
        <v>44097</v>
      </c>
      <c r="D4581" s="18">
        <v>44104</v>
      </c>
      <c r="E4581" s="17" t="s">
        <v>19</v>
      </c>
      <c r="F4581" s="17" t="s">
        <v>5283</v>
      </c>
      <c r="G4581" s="19" t="str">
        <f>INDEX(Table12[[#This Row],[State]],MATCH(Orders!F4581,Table12[[#This Row],[Customer ID]],0))</f>
        <v>California</v>
      </c>
      <c r="H4581" s="17" t="s">
        <v>2610</v>
      </c>
      <c r="I4581" s="19">
        <v>2</v>
      </c>
      <c r="J4581" s="17" t="s">
        <v>31</v>
      </c>
      <c r="K4581" s="10">
        <v>203.96</v>
      </c>
      <c r="L4581" s="25" t="str">
        <f>IF(Orders!$K4581&lt;=50,"Low",IF(Orders!$K4581&gt;=200000,"High","Medium"))</f>
        <v>Medium</v>
      </c>
    </row>
    <row r="4582" spans="1:12" x14ac:dyDescent="0.35">
      <c r="A4582" s="11">
        <v>9324</v>
      </c>
      <c r="B4582" s="13" t="s">
        <v>7644</v>
      </c>
      <c r="C4582" s="14">
        <v>44097</v>
      </c>
      <c r="D4582" s="14">
        <v>44103</v>
      </c>
      <c r="E4582" s="13" t="s">
        <v>19</v>
      </c>
      <c r="F4582" s="13" t="s">
        <v>5731</v>
      </c>
      <c r="G4582" s="15" t="str">
        <f>INDEX(Table12[[#This Row],[State]],MATCH(Orders!F4582,Table12[[#This Row],[Customer ID]],0))</f>
        <v>California</v>
      </c>
      <c r="H4582" s="13" t="s">
        <v>1887</v>
      </c>
      <c r="I4582" s="15">
        <v>8</v>
      </c>
      <c r="J4582" s="13" t="s">
        <v>70</v>
      </c>
      <c r="K4582" s="16">
        <v>223.04</v>
      </c>
      <c r="L4582" s="24" t="str">
        <f>IF(Orders!$K4582&lt;=50,"Low",IF(Orders!$K4582&gt;=200000,"High","Medium"))</f>
        <v>Medium</v>
      </c>
    </row>
    <row r="4583" spans="1:12" x14ac:dyDescent="0.35">
      <c r="A4583" s="12">
        <v>3176</v>
      </c>
      <c r="B4583" s="17" t="s">
        <v>7647</v>
      </c>
      <c r="C4583" s="18">
        <v>44097</v>
      </c>
      <c r="D4583" s="18">
        <v>44103</v>
      </c>
      <c r="E4583" s="17" t="s">
        <v>19</v>
      </c>
      <c r="F4583" s="17" t="s">
        <v>1567</v>
      </c>
      <c r="G4583" s="19" t="str">
        <f>INDEX(Table12[[#This Row],[State]],MATCH(Orders!F4583,Table12[[#This Row],[Customer ID]],0))</f>
        <v>Colorado</v>
      </c>
      <c r="H4583" s="17" t="s">
        <v>2958</v>
      </c>
      <c r="I4583" s="19">
        <v>2</v>
      </c>
      <c r="J4583" s="17" t="s">
        <v>70</v>
      </c>
      <c r="K4583" s="10">
        <v>229588</v>
      </c>
      <c r="L4583" s="25" t="str">
        <f>IF(Orders!$K4583&lt;=50,"Low",IF(Orders!$K4583&gt;=200000,"High","Medium"))</f>
        <v>High</v>
      </c>
    </row>
    <row r="4584" spans="1:12" x14ac:dyDescent="0.35">
      <c r="A4584" s="11">
        <v>9253</v>
      </c>
      <c r="B4584" s="13" t="s">
        <v>7648</v>
      </c>
      <c r="C4584" s="14">
        <v>44097</v>
      </c>
      <c r="D4584" s="14">
        <v>44099</v>
      </c>
      <c r="E4584" s="13" t="s">
        <v>94</v>
      </c>
      <c r="F4584" s="13" t="s">
        <v>7282</v>
      </c>
      <c r="G4584" s="15" t="str">
        <f>INDEX(Table12[[#This Row],[State]],MATCH(Orders!F4584,Table12[[#This Row],[Customer ID]],0))</f>
        <v>Arkansas</v>
      </c>
      <c r="H4584" s="13" t="s">
        <v>5989</v>
      </c>
      <c r="I4584" s="15">
        <v>5</v>
      </c>
      <c r="J4584" s="13" t="s">
        <v>31</v>
      </c>
      <c r="K4584" s="16">
        <v>238.95</v>
      </c>
      <c r="L4584" s="24" t="str">
        <f>IF(Orders!$K4584&lt;=50,"Low",IF(Orders!$K4584&gt;=200000,"High","Medium"))</f>
        <v>Medium</v>
      </c>
    </row>
    <row r="4585" spans="1:12" x14ac:dyDescent="0.35">
      <c r="A4585" s="12">
        <v>3798</v>
      </c>
      <c r="B4585" s="17" t="s">
        <v>7650</v>
      </c>
      <c r="C4585" s="18">
        <v>44097</v>
      </c>
      <c r="D4585" s="18">
        <v>44100</v>
      </c>
      <c r="E4585" s="17" t="s">
        <v>38</v>
      </c>
      <c r="F4585" s="17" t="s">
        <v>525</v>
      </c>
      <c r="G4585" s="19" t="str">
        <f>INDEX(Table12[[#This Row],[State]],MATCH(Orders!F4585,Table12[[#This Row],[Customer ID]],0))</f>
        <v>Florida</v>
      </c>
      <c r="H4585" s="17" t="s">
        <v>7290</v>
      </c>
      <c r="I4585" s="19">
        <v>3</v>
      </c>
      <c r="J4585" s="17" t="s">
        <v>70</v>
      </c>
      <c r="K4585" s="10">
        <v>277.64</v>
      </c>
      <c r="L4585" s="25" t="str">
        <f>IF(Orders!$K4585&lt;=50,"Low",IF(Orders!$K4585&gt;=200000,"High","Medium"))</f>
        <v>Medium</v>
      </c>
    </row>
    <row r="4586" spans="1:12" x14ac:dyDescent="0.35">
      <c r="A4586" s="11">
        <v>9325</v>
      </c>
      <c r="B4586" s="13" t="s">
        <v>7644</v>
      </c>
      <c r="C4586" s="14">
        <v>44097</v>
      </c>
      <c r="D4586" s="14">
        <v>44103</v>
      </c>
      <c r="E4586" s="13" t="s">
        <v>19</v>
      </c>
      <c r="F4586" s="13" t="s">
        <v>5731</v>
      </c>
      <c r="G4586" s="15" t="str">
        <f>INDEX(Table12[[#This Row],[State]],MATCH(Orders!F4586,Table12[[#This Row],[Customer ID]],0))</f>
        <v>California</v>
      </c>
      <c r="H4586" s="13" t="s">
        <v>6009</v>
      </c>
      <c r="I4586" s="15">
        <v>2</v>
      </c>
      <c r="J4586" s="13" t="s">
        <v>70</v>
      </c>
      <c r="K4586" s="16">
        <v>628816</v>
      </c>
      <c r="L4586" s="24" t="str">
        <f>IF(Orders!$K4586&lt;=50,"Low",IF(Orders!$K4586&gt;=200000,"High","Medium"))</f>
        <v>High</v>
      </c>
    </row>
    <row r="4587" spans="1:12" x14ac:dyDescent="0.35">
      <c r="A4587" s="12">
        <v>1080</v>
      </c>
      <c r="B4587" s="17" t="s">
        <v>7645</v>
      </c>
      <c r="C4587" s="18">
        <v>44097</v>
      </c>
      <c r="D4587" s="18">
        <v>44099</v>
      </c>
      <c r="E4587" s="17" t="s">
        <v>94</v>
      </c>
      <c r="F4587" s="17" t="s">
        <v>710</v>
      </c>
      <c r="G4587" s="19" t="str">
        <f>INDEX(Table12[[#This Row],[State]],MATCH(Orders!F4587,Table12[[#This Row],[Customer ID]],0))</f>
        <v>Washington</v>
      </c>
      <c r="H4587" s="17" t="s">
        <v>3172</v>
      </c>
      <c r="I4587" s="19">
        <v>1</v>
      </c>
      <c r="J4587" s="17" t="s">
        <v>70</v>
      </c>
      <c r="K4587" s="10">
        <v>100.88</v>
      </c>
      <c r="L4587" s="25" t="str">
        <f>IF(Orders!$K4587&lt;=50,"Low",IF(Orders!$K4587&gt;=200000,"High","Medium"))</f>
        <v>Medium</v>
      </c>
    </row>
    <row r="4588" spans="1:12" x14ac:dyDescent="0.35">
      <c r="A4588" s="11">
        <v>9627</v>
      </c>
      <c r="B4588" s="13" t="s">
        <v>7651</v>
      </c>
      <c r="C4588" s="14">
        <v>44097</v>
      </c>
      <c r="D4588" s="14">
        <v>44099</v>
      </c>
      <c r="E4588" s="13" t="s">
        <v>38</v>
      </c>
      <c r="F4588" s="13" t="s">
        <v>927</v>
      </c>
      <c r="G4588" s="15" t="str">
        <f>INDEX(Table12[[#This Row],[State]],MATCH(Orders!F4588,Table12[[#This Row],[Customer ID]],0))</f>
        <v>Texas</v>
      </c>
      <c r="H4588" s="13" t="s">
        <v>2416</v>
      </c>
      <c r="I4588" s="15">
        <v>2</v>
      </c>
      <c r="J4588" s="13" t="s">
        <v>31</v>
      </c>
      <c r="K4588" s="16">
        <v>95248</v>
      </c>
      <c r="L4588" s="24" t="str">
        <f>IF(Orders!$K4588&lt;=50,"Low",IF(Orders!$K4588&gt;=200000,"High","Medium"))</f>
        <v>Medium</v>
      </c>
    </row>
    <row r="4589" spans="1:12" x14ac:dyDescent="0.35">
      <c r="A4589" s="12">
        <v>2329</v>
      </c>
      <c r="B4589" s="17" t="s">
        <v>7652</v>
      </c>
      <c r="C4589" s="18">
        <v>44097</v>
      </c>
      <c r="D4589" s="18">
        <v>44100</v>
      </c>
      <c r="E4589" s="17" t="s">
        <v>38</v>
      </c>
      <c r="F4589" s="17" t="s">
        <v>3218</v>
      </c>
      <c r="G4589" s="19" t="str">
        <f>INDEX(Table12[[#This Row],[State]],MATCH(Orders!F4589,Table12[[#This Row],[Customer ID]],0))</f>
        <v>Colorado</v>
      </c>
      <c r="H4589" s="17" t="s">
        <v>7653</v>
      </c>
      <c r="I4589" s="19">
        <v>3</v>
      </c>
      <c r="J4589" s="17" t="s">
        <v>70</v>
      </c>
      <c r="K4589" s="10">
        <v>130352</v>
      </c>
      <c r="L4589" s="25" t="str">
        <f>IF(Orders!$K4589&lt;=50,"Low",IF(Orders!$K4589&gt;=200000,"High","Medium"))</f>
        <v>Medium</v>
      </c>
    </row>
    <row r="4590" spans="1:12" x14ac:dyDescent="0.35">
      <c r="A4590" s="11">
        <v>1079</v>
      </c>
      <c r="B4590" s="13" t="s">
        <v>7645</v>
      </c>
      <c r="C4590" s="14">
        <v>44097</v>
      </c>
      <c r="D4590" s="14">
        <v>44099</v>
      </c>
      <c r="E4590" s="13" t="s">
        <v>94</v>
      </c>
      <c r="F4590" s="13" t="s">
        <v>710</v>
      </c>
      <c r="G4590" s="15" t="str">
        <f>INDEX(Table12[[#This Row],[State]],MATCH(Orders!F4590,Table12[[#This Row],[Customer ID]],0))</f>
        <v>Washington</v>
      </c>
      <c r="H4590" s="13" t="s">
        <v>3023</v>
      </c>
      <c r="I4590" s="15">
        <v>3</v>
      </c>
      <c r="J4590" s="13" t="s">
        <v>31</v>
      </c>
      <c r="K4590" s="16">
        <v>134.44</v>
      </c>
      <c r="L4590" s="24" t="str">
        <f>IF(Orders!$K4590&lt;=50,"Low",IF(Orders!$K4590&gt;=200000,"High","Medium"))</f>
        <v>Medium</v>
      </c>
    </row>
    <row r="4591" spans="1:12" x14ac:dyDescent="0.35">
      <c r="A4591" s="12">
        <v>9254</v>
      </c>
      <c r="B4591" s="17" t="s">
        <v>7648</v>
      </c>
      <c r="C4591" s="18">
        <v>44097</v>
      </c>
      <c r="D4591" s="18">
        <v>44099</v>
      </c>
      <c r="E4591" s="17" t="s">
        <v>94</v>
      </c>
      <c r="F4591" s="17" t="s">
        <v>7282</v>
      </c>
      <c r="G4591" s="19" t="str">
        <f>INDEX(Table12[[#This Row],[State]],MATCH(Orders!F4591,Table12[[#This Row],[Customer ID]],0))</f>
        <v>Arkansas</v>
      </c>
      <c r="H4591" s="17" t="s">
        <v>1135</v>
      </c>
      <c r="I4591" s="19">
        <v>2</v>
      </c>
      <c r="J4591" s="17" t="s">
        <v>31</v>
      </c>
      <c r="K4591" s="10">
        <v>115.96</v>
      </c>
      <c r="L4591" s="25" t="str">
        <f>IF(Orders!$K4591&lt;=50,"Low",IF(Orders!$K4591&gt;=200000,"High","Medium"))</f>
        <v>Medium</v>
      </c>
    </row>
    <row r="4592" spans="1:12" x14ac:dyDescent="0.35">
      <c r="A4592" s="11">
        <v>3372</v>
      </c>
      <c r="B4592" s="13" t="s">
        <v>7646</v>
      </c>
      <c r="C4592" s="14">
        <v>44097</v>
      </c>
      <c r="D4592" s="14">
        <v>44104</v>
      </c>
      <c r="E4592" s="13" t="s">
        <v>19</v>
      </c>
      <c r="F4592" s="13" t="s">
        <v>5283</v>
      </c>
      <c r="G4592" s="15" t="str">
        <f>INDEX(Table12[[#This Row],[State]],MATCH(Orders!F4592,Table12[[#This Row],[Customer ID]],0))</f>
        <v>California</v>
      </c>
      <c r="H4592" s="13" t="s">
        <v>5158</v>
      </c>
      <c r="I4592" s="15">
        <v>6</v>
      </c>
      <c r="J4592" s="13" t="s">
        <v>70</v>
      </c>
      <c r="K4592" s="16">
        <v>144824</v>
      </c>
      <c r="L4592" s="24" t="str">
        <f>IF(Orders!$K4592&lt;=50,"Low",IF(Orders!$K4592&gt;=200000,"High","Medium"))</f>
        <v>Medium</v>
      </c>
    </row>
    <row r="4593" spans="1:12" x14ac:dyDescent="0.35">
      <c r="A4593" s="12">
        <v>5416</v>
      </c>
      <c r="B4593" s="17" t="s">
        <v>7655</v>
      </c>
      <c r="C4593" s="18">
        <v>44097</v>
      </c>
      <c r="D4593" s="18">
        <v>44102</v>
      </c>
      <c r="E4593" s="17" t="s">
        <v>19</v>
      </c>
      <c r="F4593" s="17" t="s">
        <v>715</v>
      </c>
      <c r="G4593" s="19" t="str">
        <f>INDEX(Table12[[#This Row],[State]],MATCH(Orders!F4593,Table12[[#This Row],[Customer ID]],0))</f>
        <v>Illinois</v>
      </c>
      <c r="H4593" s="17" t="s">
        <v>2397</v>
      </c>
      <c r="I4593" s="19">
        <v>4</v>
      </c>
      <c r="J4593" s="17" t="s">
        <v>31</v>
      </c>
      <c r="K4593" s="10">
        <v>123736</v>
      </c>
      <c r="L4593" s="25" t="str">
        <f>IF(Orders!$K4593&lt;=50,"Low",IF(Orders!$K4593&gt;=200000,"High","Medium"))</f>
        <v>Medium</v>
      </c>
    </row>
    <row r="4594" spans="1:12" x14ac:dyDescent="0.35">
      <c r="A4594" s="11">
        <v>3177</v>
      </c>
      <c r="B4594" s="13" t="s">
        <v>7647</v>
      </c>
      <c r="C4594" s="14">
        <v>44097</v>
      </c>
      <c r="D4594" s="14">
        <v>44103</v>
      </c>
      <c r="E4594" s="13" t="s">
        <v>19</v>
      </c>
      <c r="F4594" s="13" t="s">
        <v>1567</v>
      </c>
      <c r="G4594" s="15" t="str">
        <f>INDEX(Table12[[#This Row],[State]],MATCH(Orders!F4594,Table12[[#This Row],[Customer ID]],0))</f>
        <v>Colorado</v>
      </c>
      <c r="H4594" s="13" t="s">
        <v>4933</v>
      </c>
      <c r="I4594" s="15">
        <v>2</v>
      </c>
      <c r="J4594" s="13" t="s">
        <v>70</v>
      </c>
      <c r="K4594" s="16">
        <v>132984</v>
      </c>
      <c r="L4594" s="24" t="str">
        <f>IF(Orders!$K4594&lt;=50,"Low",IF(Orders!$K4594&gt;=200000,"High","Medium"))</f>
        <v>Medium</v>
      </c>
    </row>
    <row r="4595" spans="1:12" x14ac:dyDescent="0.35">
      <c r="A4595" s="12">
        <v>5417</v>
      </c>
      <c r="B4595" s="17" t="s">
        <v>7655</v>
      </c>
      <c r="C4595" s="18">
        <v>44097</v>
      </c>
      <c r="D4595" s="18">
        <v>44102</v>
      </c>
      <c r="E4595" s="17" t="s">
        <v>19</v>
      </c>
      <c r="F4595" s="17" t="s">
        <v>715</v>
      </c>
      <c r="G4595" s="19" t="str">
        <f>INDEX(Table12[[#This Row],[State]],MATCH(Orders!F4595,Table12[[#This Row],[Customer ID]],0))</f>
        <v>Illinois</v>
      </c>
      <c r="H4595" s="17" t="s">
        <v>7656</v>
      </c>
      <c r="I4595" s="19">
        <v>2</v>
      </c>
      <c r="J4595" s="17" t="s">
        <v>70</v>
      </c>
      <c r="K4595" s="10">
        <v>157984</v>
      </c>
      <c r="L4595" s="25" t="str">
        <f>IF(Orders!$K4595&lt;=50,"Low",IF(Orders!$K4595&gt;=200000,"High","Medium"))</f>
        <v>Medium</v>
      </c>
    </row>
    <row r="4596" spans="1:12" x14ac:dyDescent="0.35">
      <c r="A4596" s="11">
        <v>1269</v>
      </c>
      <c r="B4596" s="13" t="s">
        <v>7658</v>
      </c>
      <c r="C4596" s="14">
        <v>44097</v>
      </c>
      <c r="D4596" s="14">
        <v>44101</v>
      </c>
      <c r="E4596" s="13" t="s">
        <v>19</v>
      </c>
      <c r="F4596" s="13" t="s">
        <v>2369</v>
      </c>
      <c r="G4596" s="15" t="str">
        <f>INDEX(Table12[[#This Row],[State]],MATCH(Orders!F4596,Table12[[#This Row],[Customer ID]],0))</f>
        <v>Colorado</v>
      </c>
      <c r="H4596" s="13" t="s">
        <v>3856</v>
      </c>
      <c r="I4596" s="15">
        <v>3</v>
      </c>
      <c r="J4596" s="13" t="s">
        <v>70</v>
      </c>
      <c r="K4596" s="16">
        <v>133328</v>
      </c>
      <c r="L4596" s="24" t="str">
        <f>IF(Orders!$K4596&lt;=50,"Low",IF(Orders!$K4596&gt;=200000,"High","Medium"))</f>
        <v>Medium</v>
      </c>
    </row>
    <row r="4597" spans="1:12" x14ac:dyDescent="0.35">
      <c r="A4597" s="12">
        <v>5415</v>
      </c>
      <c r="B4597" s="17" t="s">
        <v>7655</v>
      </c>
      <c r="C4597" s="18">
        <v>44097</v>
      </c>
      <c r="D4597" s="18">
        <v>44102</v>
      </c>
      <c r="E4597" s="17" t="s">
        <v>19</v>
      </c>
      <c r="F4597" s="17" t="s">
        <v>715</v>
      </c>
      <c r="G4597" s="19" t="str">
        <f>INDEX(Table12[[#This Row],[State]],MATCH(Orders!F4597,Table12[[#This Row],[Customer ID]],0))</f>
        <v>Illinois</v>
      </c>
      <c r="H4597" s="17" t="s">
        <v>2018</v>
      </c>
      <c r="I4597" s="19">
        <v>6</v>
      </c>
      <c r="J4597" s="17" t="s">
        <v>70</v>
      </c>
      <c r="K4597" s="10">
        <v>188176</v>
      </c>
      <c r="L4597" s="25" t="str">
        <f>IF(Orders!$K4597&lt;=50,"Low",IF(Orders!$K4597&gt;=200000,"High","Medium"))</f>
        <v>Medium</v>
      </c>
    </row>
    <row r="4598" spans="1:12" x14ac:dyDescent="0.35">
      <c r="A4598" s="11">
        <v>8835</v>
      </c>
      <c r="B4598" s="13" t="s">
        <v>7659</v>
      </c>
      <c r="C4598" s="14">
        <v>44098</v>
      </c>
      <c r="D4598" s="14">
        <v>44102</v>
      </c>
      <c r="E4598" s="13" t="s">
        <v>19</v>
      </c>
      <c r="F4598" s="13" t="s">
        <v>913</v>
      </c>
      <c r="G4598" s="15" t="str">
        <f>INDEX(Table12[[#This Row],[State]],MATCH(Orders!F4598,Table12[[#This Row],[Customer ID]],0))</f>
        <v>Georgia</v>
      </c>
      <c r="H4598" s="13" t="s">
        <v>763</v>
      </c>
      <c r="I4598" s="15">
        <v>2</v>
      </c>
      <c r="J4598" s="13" t="s">
        <v>70</v>
      </c>
      <c r="K4598" s="16">
        <v>106.9</v>
      </c>
      <c r="L4598" s="24" t="str">
        <f>IF(Orders!$K4598&lt;=50,"Low",IF(Orders!$K4598&gt;=200000,"High","Medium"))</f>
        <v>Medium</v>
      </c>
    </row>
    <row r="4599" spans="1:12" x14ac:dyDescent="0.35">
      <c r="A4599" s="12">
        <v>3494</v>
      </c>
      <c r="B4599" s="17" t="s">
        <v>7660</v>
      </c>
      <c r="C4599" s="18">
        <v>44098</v>
      </c>
      <c r="D4599" s="18">
        <v>44102</v>
      </c>
      <c r="E4599" s="17" t="s">
        <v>19</v>
      </c>
      <c r="F4599" s="17" t="s">
        <v>511</v>
      </c>
      <c r="G4599" s="19" t="str">
        <f>INDEX(Table12[[#This Row],[State]],MATCH(Orders!F4599,Table12[[#This Row],[Customer ID]],0))</f>
        <v>Minnesota</v>
      </c>
      <c r="H4599" s="17" t="s">
        <v>4817</v>
      </c>
      <c r="I4599" s="19">
        <v>4</v>
      </c>
      <c r="J4599" s="17" t="s">
        <v>70</v>
      </c>
      <c r="K4599" s="10">
        <v>112</v>
      </c>
      <c r="L4599" s="25" t="str">
        <f>IF(Orders!$K4599&lt;=50,"Low",IF(Orders!$K4599&gt;=200000,"High","Medium"))</f>
        <v>Medium</v>
      </c>
    </row>
    <row r="4600" spans="1:12" x14ac:dyDescent="0.35">
      <c r="A4600" s="11">
        <v>718</v>
      </c>
      <c r="B4600" s="13" t="s">
        <v>7662</v>
      </c>
      <c r="C4600" s="14">
        <v>44098</v>
      </c>
      <c r="D4600" s="14">
        <v>44103</v>
      </c>
      <c r="E4600" s="13" t="s">
        <v>19</v>
      </c>
      <c r="F4600" s="13" t="s">
        <v>4004</v>
      </c>
      <c r="G4600" s="15" t="str">
        <f>INDEX(Table12[[#This Row],[State]],MATCH(Orders!F4600,Table12[[#This Row],[Customer ID]],0))</f>
        <v>Ohio</v>
      </c>
      <c r="H4600" s="13" t="s">
        <v>1862</v>
      </c>
      <c r="I4600" s="15">
        <v>3</v>
      </c>
      <c r="J4600" s="13" t="s">
        <v>70</v>
      </c>
      <c r="K4600" s="16">
        <v>129056</v>
      </c>
      <c r="L4600" s="24" t="str">
        <f>IF(Orders!$K4600&lt;=50,"Low",IF(Orders!$K4600&gt;=200000,"High","Medium"))</f>
        <v>Medium</v>
      </c>
    </row>
    <row r="4601" spans="1:12" x14ac:dyDescent="0.35">
      <c r="A4601" s="12">
        <v>8485</v>
      </c>
      <c r="B4601" s="17" t="s">
        <v>7663</v>
      </c>
      <c r="C4601" s="18">
        <v>44098</v>
      </c>
      <c r="D4601" s="18">
        <v>44098</v>
      </c>
      <c r="E4601" s="17" t="s">
        <v>208</v>
      </c>
      <c r="F4601" s="17" t="s">
        <v>1523</v>
      </c>
      <c r="G4601" s="19" t="str">
        <f>INDEX(Table12[[#This Row],[State]],MATCH(Orders!F4601,Table12[[#This Row],[Customer ID]],0))</f>
        <v>Washington</v>
      </c>
      <c r="H4601" s="17" t="s">
        <v>1815</v>
      </c>
      <c r="I4601" s="19">
        <v>10</v>
      </c>
      <c r="J4601" s="17" t="s">
        <v>70</v>
      </c>
      <c r="K4601" s="10">
        <v>243.8</v>
      </c>
      <c r="L4601" s="25" t="str">
        <f>IF(Orders!$K4601&lt;=50,"Low",IF(Orders!$K4601&gt;=200000,"High","Medium"))</f>
        <v>Medium</v>
      </c>
    </row>
    <row r="4602" spans="1:12" x14ac:dyDescent="0.35">
      <c r="A4602" s="11">
        <v>635</v>
      </c>
      <c r="B4602" s="13" t="s">
        <v>7664</v>
      </c>
      <c r="C4602" s="14">
        <v>44098</v>
      </c>
      <c r="D4602" s="14">
        <v>44100</v>
      </c>
      <c r="E4602" s="13" t="s">
        <v>94</v>
      </c>
      <c r="F4602" s="13" t="s">
        <v>1491</v>
      </c>
      <c r="G4602" s="15" t="str">
        <f>INDEX(Table12[[#This Row],[State]],MATCH(Orders!F4602,Table12[[#This Row],[Customer ID]],0))</f>
        <v>Florida</v>
      </c>
      <c r="H4602" s="13" t="s">
        <v>4782</v>
      </c>
      <c r="I4602" s="15">
        <v>3</v>
      </c>
      <c r="J4602" s="13" t="s">
        <v>70</v>
      </c>
      <c r="K4602" s="16">
        <v>245944</v>
      </c>
      <c r="L4602" s="24" t="str">
        <f>IF(Orders!$K4602&lt;=50,"Low",IF(Orders!$K4602&gt;=200000,"High","Medium"))</f>
        <v>High</v>
      </c>
    </row>
    <row r="4603" spans="1:12" x14ac:dyDescent="0.35">
      <c r="A4603" s="12">
        <v>5595</v>
      </c>
      <c r="B4603" s="17" t="s">
        <v>7665</v>
      </c>
      <c r="C4603" s="18">
        <v>44098</v>
      </c>
      <c r="D4603" s="18">
        <v>44098</v>
      </c>
      <c r="E4603" s="17" t="s">
        <v>208</v>
      </c>
      <c r="F4603" s="17" t="s">
        <v>4664</v>
      </c>
      <c r="G4603" s="19" t="str">
        <f>INDEX(Table12[[#This Row],[State]],MATCH(Orders!F4603,Table12[[#This Row],[Customer ID]],0))</f>
        <v>Massachusetts</v>
      </c>
      <c r="H4603" s="17" t="s">
        <v>2347</v>
      </c>
      <c r="I4603" s="19">
        <v>2</v>
      </c>
      <c r="J4603" s="17" t="s">
        <v>70</v>
      </c>
      <c r="K4603" s="10">
        <v>432.98</v>
      </c>
      <c r="L4603" s="25" t="str">
        <f>IF(Orders!$K4603&lt;=50,"Low",IF(Orders!$K4603&gt;=200000,"High","Medium"))</f>
        <v>Medium</v>
      </c>
    </row>
    <row r="4604" spans="1:12" x14ac:dyDescent="0.35">
      <c r="A4604" s="11">
        <v>7923</v>
      </c>
      <c r="B4604" s="13" t="s">
        <v>7666</v>
      </c>
      <c r="C4604" s="14">
        <v>44098</v>
      </c>
      <c r="D4604" s="14">
        <v>44103</v>
      </c>
      <c r="E4604" s="13" t="s">
        <v>19</v>
      </c>
      <c r="F4604" s="13" t="s">
        <v>478</v>
      </c>
      <c r="G4604" s="15" t="str">
        <f>INDEX(Table12[[#This Row],[State]],MATCH(Orders!F4604,Table12[[#This Row],[Customer ID]],0))</f>
        <v>Florida</v>
      </c>
      <c r="H4604" s="13" t="s">
        <v>5953</v>
      </c>
      <c r="I4604" s="15">
        <v>5</v>
      </c>
      <c r="J4604" s="13" t="s">
        <v>70</v>
      </c>
      <c r="K4604" s="16">
        <v>433.96</v>
      </c>
      <c r="L4604" s="24" t="str">
        <f>IF(Orders!$K4604&lt;=50,"Low",IF(Orders!$K4604&gt;=200000,"High","Medium"))</f>
        <v>Medium</v>
      </c>
    </row>
    <row r="4605" spans="1:12" x14ac:dyDescent="0.35">
      <c r="A4605" s="12">
        <v>5596</v>
      </c>
      <c r="B4605" s="17" t="s">
        <v>7665</v>
      </c>
      <c r="C4605" s="18">
        <v>44098</v>
      </c>
      <c r="D4605" s="18">
        <v>44098</v>
      </c>
      <c r="E4605" s="17" t="s">
        <v>208</v>
      </c>
      <c r="F4605" s="17" t="s">
        <v>4664</v>
      </c>
      <c r="G4605" s="19" t="str">
        <f>INDEX(Table12[[#This Row],[State]],MATCH(Orders!F4605,Table12[[#This Row],[Customer ID]],0))</f>
        <v>Massachusetts</v>
      </c>
      <c r="H4605" s="17" t="s">
        <v>4066</v>
      </c>
      <c r="I4605" s="19">
        <v>3</v>
      </c>
      <c r="J4605" s="17" t="s">
        <v>31</v>
      </c>
      <c r="K4605" s="10">
        <v>474.85</v>
      </c>
      <c r="L4605" s="25" t="str">
        <f>IF(Orders!$K4605&lt;=50,"Low",IF(Orders!$K4605&gt;=200000,"High","Medium"))</f>
        <v>Medium</v>
      </c>
    </row>
    <row r="4606" spans="1:12" x14ac:dyDescent="0.35">
      <c r="A4606" s="11">
        <v>6042</v>
      </c>
      <c r="B4606" s="13" t="s">
        <v>7667</v>
      </c>
      <c r="C4606" s="14">
        <v>44098</v>
      </c>
      <c r="D4606" s="14">
        <v>44103</v>
      </c>
      <c r="E4606" s="13" t="s">
        <v>19</v>
      </c>
      <c r="F4606" s="13" t="s">
        <v>5111</v>
      </c>
      <c r="G4606" s="15" t="str">
        <f>INDEX(Table12[[#This Row],[State]],MATCH(Orders!F4606,Table12[[#This Row],[Customer ID]],0))</f>
        <v>California</v>
      </c>
      <c r="H4606" s="13" t="s">
        <v>7668</v>
      </c>
      <c r="I4606" s="15">
        <v>3</v>
      </c>
      <c r="J4606" s="13" t="s">
        <v>70</v>
      </c>
      <c r="K4606" s="16">
        <v>554.28</v>
      </c>
      <c r="L4606" s="24" t="str">
        <f>IF(Orders!$K4606&lt;=50,"Low",IF(Orders!$K4606&gt;=200000,"High","Medium"))</f>
        <v>Medium</v>
      </c>
    </row>
    <row r="4607" spans="1:12" x14ac:dyDescent="0.35">
      <c r="A4607" s="12">
        <v>9353</v>
      </c>
      <c r="B4607" s="17" t="s">
        <v>7670</v>
      </c>
      <c r="C4607" s="18">
        <v>44098</v>
      </c>
      <c r="D4607" s="18">
        <v>44100</v>
      </c>
      <c r="E4607" s="17" t="s">
        <v>38</v>
      </c>
      <c r="F4607" s="17" t="s">
        <v>1104</v>
      </c>
      <c r="G4607" s="19" t="str">
        <f>INDEX(Table12[[#This Row],[State]],MATCH(Orders!F4607,Table12[[#This Row],[Customer ID]],0))</f>
        <v>Illinois</v>
      </c>
      <c r="H4607" s="17" t="s">
        <v>6009</v>
      </c>
      <c r="I4607" s="19">
        <v>2</v>
      </c>
      <c r="J4607" s="17" t="s">
        <v>31</v>
      </c>
      <c r="K4607" s="10">
        <v>563464</v>
      </c>
      <c r="L4607" s="25" t="str">
        <f>IF(Orders!$K4607&lt;=50,"Low",IF(Orders!$K4607&gt;=200000,"High","Medium"))</f>
        <v>High</v>
      </c>
    </row>
    <row r="4608" spans="1:12" x14ac:dyDescent="0.35">
      <c r="A4608" s="11">
        <v>3496</v>
      </c>
      <c r="B4608" s="13" t="s">
        <v>7660</v>
      </c>
      <c r="C4608" s="14">
        <v>44098</v>
      </c>
      <c r="D4608" s="14">
        <v>44102</v>
      </c>
      <c r="E4608" s="13" t="s">
        <v>19</v>
      </c>
      <c r="F4608" s="13" t="s">
        <v>511</v>
      </c>
      <c r="G4608" s="15" t="str">
        <f>INDEX(Table12[[#This Row],[State]],MATCH(Orders!F4608,Table12[[#This Row],[Customer ID]],0))</f>
        <v>Minnesota</v>
      </c>
      <c r="H4608" s="13" t="s">
        <v>1162</v>
      </c>
      <c r="I4608" s="15">
        <v>4</v>
      </c>
      <c r="J4608" s="13" t="s">
        <v>31</v>
      </c>
      <c r="K4608" s="16">
        <v>649.91999999999996</v>
      </c>
      <c r="L4608" s="24" t="str">
        <f>IF(Orders!$K4608&lt;=50,"Low",IF(Orders!$K4608&gt;=200000,"High","Medium"))</f>
        <v>Medium</v>
      </c>
    </row>
    <row r="4609" spans="1:12" x14ac:dyDescent="0.35">
      <c r="A4609" s="12">
        <v>3495</v>
      </c>
      <c r="B4609" s="17" t="s">
        <v>7660</v>
      </c>
      <c r="C4609" s="18">
        <v>44098</v>
      </c>
      <c r="D4609" s="18">
        <v>44102</v>
      </c>
      <c r="E4609" s="17" t="s">
        <v>19</v>
      </c>
      <c r="F4609" s="17" t="s">
        <v>511</v>
      </c>
      <c r="G4609" s="19" t="str">
        <f>INDEX(Table12[[#This Row],[State]],MATCH(Orders!F4609,Table12[[#This Row],[Customer ID]],0))</f>
        <v>Minnesota</v>
      </c>
      <c r="H4609" s="17" t="s">
        <v>6036</v>
      </c>
      <c r="I4609" s="19">
        <v>5</v>
      </c>
      <c r="J4609" s="17" t="s">
        <v>70</v>
      </c>
      <c r="K4609" s="10">
        <v>666.9</v>
      </c>
      <c r="L4609" s="25" t="str">
        <f>IF(Orders!$K4609&lt;=50,"Low",IF(Orders!$K4609&gt;=200000,"High","Medium"))</f>
        <v>Medium</v>
      </c>
    </row>
    <row r="4610" spans="1:12" x14ac:dyDescent="0.35">
      <c r="A4610" s="11">
        <v>6041</v>
      </c>
      <c r="B4610" s="13" t="s">
        <v>7667</v>
      </c>
      <c r="C4610" s="14">
        <v>44098</v>
      </c>
      <c r="D4610" s="14">
        <v>44103</v>
      </c>
      <c r="E4610" s="13" t="s">
        <v>19</v>
      </c>
      <c r="F4610" s="13" t="s">
        <v>5111</v>
      </c>
      <c r="G4610" s="15" t="str">
        <f>INDEX(Table12[[#This Row],[State]],MATCH(Orders!F4610,Table12[[#This Row],[Customer ID]],0))</f>
        <v>California</v>
      </c>
      <c r="H4610" s="13" t="s">
        <v>2341</v>
      </c>
      <c r="I4610" s="15">
        <v>3</v>
      </c>
      <c r="J4610" s="13" t="s">
        <v>70</v>
      </c>
      <c r="K4610" s="16">
        <v>892.2</v>
      </c>
      <c r="L4610" s="24" t="str">
        <f>IF(Orders!$K4610&lt;=50,"Low",IF(Orders!$K4610&gt;=200000,"High","Medium"))</f>
        <v>Medium</v>
      </c>
    </row>
    <row r="4611" spans="1:12" x14ac:dyDescent="0.35">
      <c r="A4611" s="12">
        <v>3588</v>
      </c>
      <c r="B4611" s="17" t="s">
        <v>7671</v>
      </c>
      <c r="C4611" s="18">
        <v>44098</v>
      </c>
      <c r="D4611" s="18">
        <v>44102</v>
      </c>
      <c r="E4611" s="17" t="s">
        <v>19</v>
      </c>
      <c r="F4611" s="17" t="s">
        <v>3598</v>
      </c>
      <c r="G4611" s="19" t="str">
        <f>INDEX(Table12[[#This Row],[State]],MATCH(Orders!F4611,Table12[[#This Row],[Customer ID]],0))</f>
        <v>Ohio</v>
      </c>
      <c r="H4611" s="17" t="s">
        <v>917</v>
      </c>
      <c r="I4611" s="19">
        <v>3</v>
      </c>
      <c r="J4611" s="17" t="s">
        <v>70</v>
      </c>
      <c r="K4611" s="10">
        <v>1191694</v>
      </c>
      <c r="L4611" s="25" t="str">
        <f>IF(Orders!$K4611&lt;=50,"Low",IF(Orders!$K4611&gt;=200000,"High","Medium"))</f>
        <v>High</v>
      </c>
    </row>
    <row r="4612" spans="1:12" x14ac:dyDescent="0.35">
      <c r="A4612" s="11">
        <v>9695</v>
      </c>
      <c r="B4612" s="13" t="s">
        <v>7672</v>
      </c>
      <c r="C4612" s="14">
        <v>44098</v>
      </c>
      <c r="D4612" s="14">
        <v>44102</v>
      </c>
      <c r="E4612" s="13" t="s">
        <v>94</v>
      </c>
      <c r="F4612" s="13" t="s">
        <v>3162</v>
      </c>
      <c r="G4612" s="15" t="str">
        <f>INDEX(Table12[[#This Row],[State]],MATCH(Orders!F4612,Table12[[#This Row],[Customer ID]],0))</f>
        <v>California</v>
      </c>
      <c r="H4612" s="13" t="s">
        <v>1307</v>
      </c>
      <c r="I4612" s="15">
        <v>2</v>
      </c>
      <c r="J4612" s="13" t="s">
        <v>70</v>
      </c>
      <c r="K4612" s="16">
        <v>109.3</v>
      </c>
      <c r="L4612" s="24" t="str">
        <f>IF(Orders!$K4612&lt;=50,"Low",IF(Orders!$K4612&gt;=200000,"High","Medium"))</f>
        <v>Medium</v>
      </c>
    </row>
    <row r="4613" spans="1:12" x14ac:dyDescent="0.35">
      <c r="A4613" s="12">
        <v>9354</v>
      </c>
      <c r="B4613" s="17" t="s">
        <v>7670</v>
      </c>
      <c r="C4613" s="18">
        <v>44098</v>
      </c>
      <c r="D4613" s="18">
        <v>44100</v>
      </c>
      <c r="E4613" s="17" t="s">
        <v>38</v>
      </c>
      <c r="F4613" s="17" t="s">
        <v>1104</v>
      </c>
      <c r="G4613" s="19" t="str">
        <f>INDEX(Table12[[#This Row],[State]],MATCH(Orders!F4613,Table12[[#This Row],[Customer ID]],0))</f>
        <v>Illinois</v>
      </c>
      <c r="H4613" s="17" t="s">
        <v>7673</v>
      </c>
      <c r="I4613" s="19">
        <v>3</v>
      </c>
      <c r="J4613" s="17" t="s">
        <v>31</v>
      </c>
      <c r="K4613" s="10">
        <v>113424</v>
      </c>
      <c r="L4613" s="25" t="str">
        <f>IF(Orders!$K4613&lt;=50,"Low",IF(Orders!$K4613&gt;=200000,"High","Medium"))</f>
        <v>Medium</v>
      </c>
    </row>
    <row r="4614" spans="1:12" x14ac:dyDescent="0.35">
      <c r="A4614" s="11">
        <v>8837</v>
      </c>
      <c r="B4614" s="13" t="s">
        <v>7659</v>
      </c>
      <c r="C4614" s="14">
        <v>44098</v>
      </c>
      <c r="D4614" s="14">
        <v>44102</v>
      </c>
      <c r="E4614" s="13" t="s">
        <v>19</v>
      </c>
      <c r="F4614" s="13" t="s">
        <v>913</v>
      </c>
      <c r="G4614" s="15" t="str">
        <f>INDEX(Table12[[#This Row],[State]],MATCH(Orders!F4614,Table12[[#This Row],[Customer ID]],0))</f>
        <v>Georgia</v>
      </c>
      <c r="H4614" s="13" t="s">
        <v>1488</v>
      </c>
      <c r="I4614" s="15">
        <v>3</v>
      </c>
      <c r="J4614" s="13" t="s">
        <v>70</v>
      </c>
      <c r="K4614" s="16">
        <v>98.72</v>
      </c>
      <c r="L4614" s="24" t="str">
        <f>IF(Orders!$K4614&lt;=50,"Low",IF(Orders!$K4614&gt;=200000,"High","Medium"))</f>
        <v>Medium</v>
      </c>
    </row>
    <row r="4615" spans="1:12" x14ac:dyDescent="0.35">
      <c r="A4615" s="12">
        <v>7924</v>
      </c>
      <c r="B4615" s="17" t="s">
        <v>7666</v>
      </c>
      <c r="C4615" s="18">
        <v>44098</v>
      </c>
      <c r="D4615" s="18">
        <v>44103</v>
      </c>
      <c r="E4615" s="17" t="s">
        <v>19</v>
      </c>
      <c r="F4615" s="17" t="s">
        <v>478</v>
      </c>
      <c r="G4615" s="19" t="str">
        <f>INDEX(Table12[[#This Row],[State]],MATCH(Orders!F4615,Table12[[#This Row],[Customer ID]],0))</f>
        <v>Florida</v>
      </c>
      <c r="H4615" s="17" t="s">
        <v>2074</v>
      </c>
      <c r="I4615" s="19">
        <v>3</v>
      </c>
      <c r="J4615" s="17" t="s">
        <v>70</v>
      </c>
      <c r="K4615" s="10">
        <v>94.57</v>
      </c>
      <c r="L4615" s="25" t="str">
        <f>IF(Orders!$K4615&lt;=50,"Low",IF(Orders!$K4615&gt;=200000,"High","Medium"))</f>
        <v>Medium</v>
      </c>
    </row>
    <row r="4616" spans="1:12" x14ac:dyDescent="0.35">
      <c r="A4616" s="11">
        <v>8838</v>
      </c>
      <c r="B4616" s="13" t="s">
        <v>7659</v>
      </c>
      <c r="C4616" s="14">
        <v>44098</v>
      </c>
      <c r="D4616" s="14">
        <v>44102</v>
      </c>
      <c r="E4616" s="13" t="s">
        <v>19</v>
      </c>
      <c r="F4616" s="13" t="s">
        <v>913</v>
      </c>
      <c r="G4616" s="15" t="str">
        <f>INDEX(Table12[[#This Row],[State]],MATCH(Orders!F4616,Table12[[#This Row],[Customer ID]],0))</f>
        <v>Georgia</v>
      </c>
      <c r="H4616" s="13" t="s">
        <v>3200</v>
      </c>
      <c r="I4616" s="15">
        <v>5</v>
      </c>
      <c r="J4616" s="13" t="s">
        <v>70</v>
      </c>
      <c r="K4616" s="16">
        <v>97.75</v>
      </c>
      <c r="L4616" s="24" t="str">
        <f>IF(Orders!$K4616&lt;=50,"Low",IF(Orders!$K4616&gt;=200000,"High","Medium"))</f>
        <v>Medium</v>
      </c>
    </row>
    <row r="4617" spans="1:12" x14ac:dyDescent="0.35">
      <c r="A4617" s="12">
        <v>8836</v>
      </c>
      <c r="B4617" s="17" t="s">
        <v>7659</v>
      </c>
      <c r="C4617" s="18">
        <v>44098</v>
      </c>
      <c r="D4617" s="18">
        <v>44102</v>
      </c>
      <c r="E4617" s="17" t="s">
        <v>19</v>
      </c>
      <c r="F4617" s="17" t="s">
        <v>913</v>
      </c>
      <c r="G4617" s="19" t="str">
        <f>INDEX(Table12[[#This Row],[State]],MATCH(Orders!F4617,Table12[[#This Row],[Customer ID]],0))</f>
        <v>Georgia</v>
      </c>
      <c r="H4617" s="17" t="s">
        <v>1725</v>
      </c>
      <c r="I4617" s="19">
        <v>4</v>
      </c>
      <c r="J4617" s="17" t="s">
        <v>70</v>
      </c>
      <c r="K4617" s="10">
        <v>103.28</v>
      </c>
      <c r="L4617" s="25" t="str">
        <f>IF(Orders!$K4617&lt;=50,"Low",IF(Orders!$K4617&gt;=200000,"High","Medium"))</f>
        <v>Medium</v>
      </c>
    </row>
    <row r="4618" spans="1:12" x14ac:dyDescent="0.35">
      <c r="A4618" s="11">
        <v>8834</v>
      </c>
      <c r="B4618" s="13" t="s">
        <v>7659</v>
      </c>
      <c r="C4618" s="14">
        <v>44098</v>
      </c>
      <c r="D4618" s="14">
        <v>44102</v>
      </c>
      <c r="E4618" s="13" t="s">
        <v>19</v>
      </c>
      <c r="F4618" s="13" t="s">
        <v>913</v>
      </c>
      <c r="G4618" s="15" t="str">
        <f>INDEX(Table12[[#This Row],[State]],MATCH(Orders!F4618,Table12[[#This Row],[Customer ID]],0))</f>
        <v>Georgia</v>
      </c>
      <c r="H4618" s="13" t="s">
        <v>4618</v>
      </c>
      <c r="I4618" s="15">
        <v>1</v>
      </c>
      <c r="J4618" s="13" t="s">
        <v>70</v>
      </c>
      <c r="K4618" s="16">
        <v>127.51</v>
      </c>
      <c r="L4618" s="24" t="str">
        <f>IF(Orders!$K4618&lt;=50,"Low",IF(Orders!$K4618&gt;=200000,"High","Medium"))</f>
        <v>Medium</v>
      </c>
    </row>
    <row r="4619" spans="1:12" x14ac:dyDescent="0.35">
      <c r="A4619" s="12">
        <v>634</v>
      </c>
      <c r="B4619" s="17" t="s">
        <v>7664</v>
      </c>
      <c r="C4619" s="18">
        <v>44098</v>
      </c>
      <c r="D4619" s="18">
        <v>44100</v>
      </c>
      <c r="E4619" s="17" t="s">
        <v>94</v>
      </c>
      <c r="F4619" s="17" t="s">
        <v>1491</v>
      </c>
      <c r="G4619" s="19" t="str">
        <f>INDEX(Table12[[#This Row],[State]],MATCH(Orders!F4619,Table12[[#This Row],[Customer ID]],0))</f>
        <v>Florida</v>
      </c>
      <c r="H4619" s="17" t="s">
        <v>791</v>
      </c>
      <c r="I4619" s="19">
        <v>3</v>
      </c>
      <c r="J4619" s="17" t="s">
        <v>70</v>
      </c>
      <c r="K4619" s="10">
        <v>114.88</v>
      </c>
      <c r="L4619" s="25" t="str">
        <f>IF(Orders!$K4619&lt;=50,"Low",IF(Orders!$K4619&gt;=200000,"High","Medium"))</f>
        <v>Medium</v>
      </c>
    </row>
    <row r="4620" spans="1:12" x14ac:dyDescent="0.35">
      <c r="A4620" s="11">
        <v>5184</v>
      </c>
      <c r="B4620" s="13" t="s">
        <v>7675</v>
      </c>
      <c r="C4620" s="14">
        <v>44098</v>
      </c>
      <c r="D4620" s="14">
        <v>44101</v>
      </c>
      <c r="E4620" s="13" t="s">
        <v>38</v>
      </c>
      <c r="F4620" s="13" t="s">
        <v>188</v>
      </c>
      <c r="G4620" s="15" t="str">
        <f>INDEX(Table12[[#This Row],[State]],MATCH(Orders!F4620,Table12[[#This Row],[Customer ID]],0))</f>
        <v>Georgia</v>
      </c>
      <c r="H4620" s="13" t="s">
        <v>5508</v>
      </c>
      <c r="I4620" s="15">
        <v>3</v>
      </c>
      <c r="J4620" s="13" t="s">
        <v>70</v>
      </c>
      <c r="K4620" s="16">
        <v>154.29</v>
      </c>
      <c r="L4620" s="24" t="str">
        <f>IF(Orders!$K4620&lt;=50,"Low",IF(Orders!$K4620&gt;=200000,"High","Medium"))</f>
        <v>Medium</v>
      </c>
    </row>
    <row r="4621" spans="1:12" x14ac:dyDescent="0.35">
      <c r="A4621" s="12">
        <v>5185</v>
      </c>
      <c r="B4621" s="17" t="s">
        <v>7675</v>
      </c>
      <c r="C4621" s="18">
        <v>44098</v>
      </c>
      <c r="D4621" s="18">
        <v>44101</v>
      </c>
      <c r="E4621" s="17" t="s">
        <v>38</v>
      </c>
      <c r="F4621" s="17" t="s">
        <v>188</v>
      </c>
      <c r="G4621" s="19" t="str">
        <f>INDEX(Table12[[#This Row],[State]],MATCH(Orders!F4621,Table12[[#This Row],[Customer ID]],0))</f>
        <v>Georgia</v>
      </c>
      <c r="H4621" s="17" t="s">
        <v>3573</v>
      </c>
      <c r="I4621" s="19">
        <v>7</v>
      </c>
      <c r="J4621" s="17" t="s">
        <v>31</v>
      </c>
      <c r="K4621" s="10">
        <v>127.71</v>
      </c>
      <c r="L4621" s="25" t="str">
        <f>IF(Orders!$K4621&lt;=50,"Low",IF(Orders!$K4621&gt;=200000,"High","Medium"))</f>
        <v>Medium</v>
      </c>
    </row>
    <row r="4622" spans="1:12" x14ac:dyDescent="0.35">
      <c r="A4622" s="11">
        <v>9694</v>
      </c>
      <c r="B4622" s="13" t="s">
        <v>7672</v>
      </c>
      <c r="C4622" s="14">
        <v>44098</v>
      </c>
      <c r="D4622" s="14">
        <v>44102</v>
      </c>
      <c r="E4622" s="13" t="s">
        <v>94</v>
      </c>
      <c r="F4622" s="13" t="s">
        <v>3162</v>
      </c>
      <c r="G4622" s="15" t="str">
        <f>INDEX(Table12[[#This Row],[State]],MATCH(Orders!F4622,Table12[[#This Row],[Customer ID]],0))</f>
        <v>California</v>
      </c>
      <c r="H4622" s="13" t="s">
        <v>3479</v>
      </c>
      <c r="I4622" s="15">
        <v>6</v>
      </c>
      <c r="J4622" s="13" t="s">
        <v>31</v>
      </c>
      <c r="K4622" s="16">
        <v>150.08000000000001</v>
      </c>
      <c r="L4622" s="24" t="str">
        <f>IF(Orders!$K4622&lt;=50,"Low",IF(Orders!$K4622&gt;=200000,"High","Medium"))</f>
        <v>Medium</v>
      </c>
    </row>
    <row r="4623" spans="1:12" x14ac:dyDescent="0.35">
      <c r="A4623" s="12">
        <v>3143</v>
      </c>
      <c r="B4623" s="17" t="s">
        <v>7676</v>
      </c>
      <c r="C4623" s="18">
        <v>44099</v>
      </c>
      <c r="D4623" s="18">
        <v>44101</v>
      </c>
      <c r="E4623" s="17" t="s">
        <v>94</v>
      </c>
      <c r="F4623" s="17" t="s">
        <v>1282</v>
      </c>
      <c r="G4623" s="19" t="str">
        <f>INDEX(Table12[[#This Row],[State]],MATCH(Orders!F4623,Table12[[#This Row],[Customer ID]],0))</f>
        <v>Ohio</v>
      </c>
      <c r="H4623" s="17" t="s">
        <v>244</v>
      </c>
      <c r="I4623" s="19">
        <v>5</v>
      </c>
      <c r="J4623" s="17" t="s">
        <v>70</v>
      </c>
      <c r="K4623" s="10">
        <v>161.96</v>
      </c>
      <c r="L4623" s="25" t="str">
        <f>IF(Orders!$K4623&lt;=50,"Low",IF(Orders!$K4623&gt;=200000,"High","Medium"))</f>
        <v>Medium</v>
      </c>
    </row>
    <row r="4624" spans="1:12" x14ac:dyDescent="0.35">
      <c r="A4624" s="11">
        <v>5715</v>
      </c>
      <c r="B4624" s="13" t="s">
        <v>7677</v>
      </c>
      <c r="C4624" s="14">
        <v>44099</v>
      </c>
      <c r="D4624" s="14">
        <v>44103</v>
      </c>
      <c r="E4624" s="13" t="s">
        <v>19</v>
      </c>
      <c r="F4624" s="13" t="s">
        <v>2124</v>
      </c>
      <c r="G4624" s="15" t="str">
        <f>INDEX(Table12[[#This Row],[State]],MATCH(Orders!F4624,Table12[[#This Row],[Customer ID]],0))</f>
        <v>Virginia</v>
      </c>
      <c r="H4624" s="13" t="s">
        <v>3164</v>
      </c>
      <c r="I4624" s="15">
        <v>5</v>
      </c>
      <c r="J4624" s="13" t="s">
        <v>31</v>
      </c>
      <c r="K4624" s="16">
        <v>191.55</v>
      </c>
      <c r="L4624" s="24" t="str">
        <f>IF(Orders!$K4624&lt;=50,"Low",IF(Orders!$K4624&gt;=200000,"High","Medium"))</f>
        <v>Medium</v>
      </c>
    </row>
    <row r="4625" spans="1:12" x14ac:dyDescent="0.35">
      <c r="A4625" s="12">
        <v>7087</v>
      </c>
      <c r="B4625" s="17" t="s">
        <v>7678</v>
      </c>
      <c r="C4625" s="18">
        <v>44099</v>
      </c>
      <c r="D4625" s="18">
        <v>44102</v>
      </c>
      <c r="E4625" s="17" t="s">
        <v>38</v>
      </c>
      <c r="F4625" s="17" t="s">
        <v>2840</v>
      </c>
      <c r="G4625" s="19" t="str">
        <f>INDEX(Table12[[#This Row],[State]],MATCH(Orders!F4625,Table12[[#This Row],[Customer ID]],0))</f>
        <v>Pennsylvania</v>
      </c>
      <c r="H4625" s="17" t="s">
        <v>2776</v>
      </c>
      <c r="I4625" s="19">
        <v>2</v>
      </c>
      <c r="J4625" s="17" t="s">
        <v>70</v>
      </c>
      <c r="K4625" s="10">
        <v>220896</v>
      </c>
      <c r="L4625" s="25" t="str">
        <f>IF(Orders!$K4625&lt;=50,"Low",IF(Orders!$K4625&gt;=200000,"High","Medium"))</f>
        <v>High</v>
      </c>
    </row>
    <row r="4626" spans="1:12" x14ac:dyDescent="0.35">
      <c r="A4626" s="11">
        <v>2036</v>
      </c>
      <c r="B4626" s="13" t="s">
        <v>7679</v>
      </c>
      <c r="C4626" s="14">
        <v>44099</v>
      </c>
      <c r="D4626" s="14">
        <v>44103</v>
      </c>
      <c r="E4626" s="13" t="s">
        <v>19</v>
      </c>
      <c r="F4626" s="13" t="s">
        <v>3474</v>
      </c>
      <c r="G4626" s="15" t="str">
        <f>INDEX(Table12[[#This Row],[State]],MATCH(Orders!F4626,Table12[[#This Row],[Customer ID]],0))</f>
        <v>Minnesota</v>
      </c>
      <c r="H4626" s="13" t="s">
        <v>2981</v>
      </c>
      <c r="I4626" s="15">
        <v>3</v>
      </c>
      <c r="J4626" s="13" t="s">
        <v>31</v>
      </c>
      <c r="K4626" s="16">
        <v>285.97000000000003</v>
      </c>
      <c r="L4626" s="24" t="str">
        <f>IF(Orders!$K4626&lt;=50,"Low",IF(Orders!$K4626&gt;=200000,"High","Medium"))</f>
        <v>Medium</v>
      </c>
    </row>
    <row r="4627" spans="1:12" x14ac:dyDescent="0.35">
      <c r="A4627" s="12">
        <v>363</v>
      </c>
      <c r="B4627" s="17" t="s">
        <v>7680</v>
      </c>
      <c r="C4627" s="18">
        <v>44099</v>
      </c>
      <c r="D4627" s="18">
        <v>44105</v>
      </c>
      <c r="E4627" s="17" t="s">
        <v>19</v>
      </c>
      <c r="F4627" s="17" t="s">
        <v>4710</v>
      </c>
      <c r="G4627" s="19" t="str">
        <f>INDEX(Table12[[#This Row],[State]],MATCH(Orders!F4627,Table12[[#This Row],[Customer ID]],0))</f>
        <v>New York</v>
      </c>
      <c r="H4627" s="17" t="s">
        <v>261</v>
      </c>
      <c r="I4627" s="19">
        <v>3</v>
      </c>
      <c r="J4627" s="17" t="s">
        <v>70</v>
      </c>
      <c r="K4627" s="10">
        <v>503646</v>
      </c>
      <c r="L4627" s="25" t="str">
        <f>IF(Orders!$K4627&lt;=50,"Low",IF(Orders!$K4627&gt;=200000,"High","Medium"))</f>
        <v>High</v>
      </c>
    </row>
    <row r="4628" spans="1:12" x14ac:dyDescent="0.35">
      <c r="A4628" s="11">
        <v>2035</v>
      </c>
      <c r="B4628" s="13" t="s">
        <v>7679</v>
      </c>
      <c r="C4628" s="14">
        <v>44099</v>
      </c>
      <c r="D4628" s="14">
        <v>44103</v>
      </c>
      <c r="E4628" s="13" t="s">
        <v>19</v>
      </c>
      <c r="F4628" s="13" t="s">
        <v>3474</v>
      </c>
      <c r="G4628" s="15" t="str">
        <f>INDEX(Table12[[#This Row],[State]],MATCH(Orders!F4628,Table12[[#This Row],[Customer ID]],0))</f>
        <v>Minnesota</v>
      </c>
      <c r="H4628" s="13" t="s">
        <v>5261</v>
      </c>
      <c r="I4628" s="15">
        <v>2</v>
      </c>
      <c r="J4628" s="13" t="s">
        <v>70</v>
      </c>
      <c r="K4628" s="16">
        <v>109.26</v>
      </c>
      <c r="L4628" s="24" t="str">
        <f>IF(Orders!$K4628&lt;=50,"Low",IF(Orders!$K4628&gt;=200000,"High","Medium"))</f>
        <v>Medium</v>
      </c>
    </row>
    <row r="4629" spans="1:12" x14ac:dyDescent="0.35">
      <c r="A4629" s="12">
        <v>7086</v>
      </c>
      <c r="B4629" s="17" t="s">
        <v>7678</v>
      </c>
      <c r="C4629" s="18">
        <v>44099</v>
      </c>
      <c r="D4629" s="18">
        <v>44102</v>
      </c>
      <c r="E4629" s="17" t="s">
        <v>38</v>
      </c>
      <c r="F4629" s="17" t="s">
        <v>2840</v>
      </c>
      <c r="G4629" s="19" t="str">
        <f>INDEX(Table12[[#This Row],[State]],MATCH(Orders!F4629,Table12[[#This Row],[Customer ID]],0))</f>
        <v>Pennsylvania</v>
      </c>
      <c r="H4629" s="17" t="s">
        <v>7304</v>
      </c>
      <c r="I4629" s="19">
        <v>5</v>
      </c>
      <c r="J4629" s="17" t="s">
        <v>36</v>
      </c>
      <c r="K4629" s="10">
        <v>85595</v>
      </c>
      <c r="L4629" s="25" t="str">
        <f>IF(Orders!$K4629&lt;=50,"Low",IF(Orders!$K4629&gt;=200000,"High","Medium"))</f>
        <v>Medium</v>
      </c>
    </row>
    <row r="4630" spans="1:12" x14ac:dyDescent="0.35">
      <c r="A4630" s="11">
        <v>364</v>
      </c>
      <c r="B4630" s="13" t="s">
        <v>7680</v>
      </c>
      <c r="C4630" s="14">
        <v>44099</v>
      </c>
      <c r="D4630" s="14">
        <v>44105</v>
      </c>
      <c r="E4630" s="13" t="s">
        <v>19</v>
      </c>
      <c r="F4630" s="13" t="s">
        <v>4710</v>
      </c>
      <c r="G4630" s="15" t="str">
        <f>INDEX(Table12[[#This Row],[State]],MATCH(Orders!F4630,Table12[[#This Row],[Customer ID]],0))</f>
        <v>New York</v>
      </c>
      <c r="H4630" s="13" t="s">
        <v>2350</v>
      </c>
      <c r="I4630" s="15">
        <v>2</v>
      </c>
      <c r="J4630" s="13" t="s">
        <v>31</v>
      </c>
      <c r="K4630" s="16">
        <v>115.56</v>
      </c>
      <c r="L4630" s="24" t="str">
        <f>IF(Orders!$K4630&lt;=50,"Low",IF(Orders!$K4630&gt;=200000,"High","Medium"))</f>
        <v>Medium</v>
      </c>
    </row>
    <row r="4631" spans="1:12" x14ac:dyDescent="0.35">
      <c r="A4631" s="12">
        <v>3144</v>
      </c>
      <c r="B4631" s="17" t="s">
        <v>7676</v>
      </c>
      <c r="C4631" s="18">
        <v>44099</v>
      </c>
      <c r="D4631" s="18">
        <v>44101</v>
      </c>
      <c r="E4631" s="17" t="s">
        <v>94</v>
      </c>
      <c r="F4631" s="17" t="s">
        <v>1282</v>
      </c>
      <c r="G4631" s="19" t="str">
        <f>INDEX(Table12[[#This Row],[State]],MATCH(Orders!F4631,Table12[[#This Row],[Customer ID]],0))</f>
        <v>Ohio</v>
      </c>
      <c r="H4631" s="17" t="s">
        <v>2831</v>
      </c>
      <c r="I4631" s="19">
        <v>6</v>
      </c>
      <c r="J4631" s="17" t="s">
        <v>31</v>
      </c>
      <c r="K4631" s="10">
        <v>131608</v>
      </c>
      <c r="L4631" s="25" t="str">
        <f>IF(Orders!$K4631&lt;=50,"Low",IF(Orders!$K4631&gt;=200000,"High","Medium"))</f>
        <v>Medium</v>
      </c>
    </row>
    <row r="4632" spans="1:12" x14ac:dyDescent="0.35">
      <c r="A4632" s="11">
        <v>362</v>
      </c>
      <c r="B4632" s="13" t="s">
        <v>7680</v>
      </c>
      <c r="C4632" s="14">
        <v>44099</v>
      </c>
      <c r="D4632" s="14">
        <v>44105</v>
      </c>
      <c r="E4632" s="13" t="s">
        <v>19</v>
      </c>
      <c r="F4632" s="13" t="s">
        <v>4710</v>
      </c>
      <c r="G4632" s="15" t="str">
        <f>INDEX(Table12[[#This Row],[State]],MATCH(Orders!F4632,Table12[[#This Row],[Customer ID]],0))</f>
        <v>New York</v>
      </c>
      <c r="H4632" s="13" t="s">
        <v>4221</v>
      </c>
      <c r="I4632" s="15">
        <v>2</v>
      </c>
      <c r="J4632" s="13" t="s">
        <v>31</v>
      </c>
      <c r="K4632" s="16">
        <v>123.7</v>
      </c>
      <c r="L4632" s="24" t="str">
        <f>IF(Orders!$K4632&lt;=50,"Low",IF(Orders!$K4632&gt;=200000,"High","Medium"))</f>
        <v>Medium</v>
      </c>
    </row>
    <row r="4633" spans="1:12" x14ac:dyDescent="0.35">
      <c r="A4633" s="12">
        <v>7871</v>
      </c>
      <c r="B4633" s="17" t="s">
        <v>7681</v>
      </c>
      <c r="C4633" s="18">
        <v>44099</v>
      </c>
      <c r="D4633" s="18">
        <v>44103</v>
      </c>
      <c r="E4633" s="17" t="s">
        <v>19</v>
      </c>
      <c r="F4633" s="17" t="s">
        <v>5607</v>
      </c>
      <c r="G4633" s="19" t="str">
        <f>INDEX(Table12[[#This Row],[State]],MATCH(Orders!F4633,Table12[[#This Row],[Customer ID]],0))</f>
        <v>Ohio</v>
      </c>
      <c r="H4633" s="17" t="s">
        <v>964</v>
      </c>
      <c r="I4633" s="19">
        <v>4</v>
      </c>
      <c r="J4633" s="17" t="s">
        <v>70</v>
      </c>
      <c r="K4633" s="10">
        <v>135448</v>
      </c>
      <c r="L4633" s="25" t="str">
        <f>IF(Orders!$K4633&lt;=50,"Low",IF(Orders!$K4633&gt;=200000,"High","Medium"))</f>
        <v>Medium</v>
      </c>
    </row>
    <row r="4634" spans="1:12" x14ac:dyDescent="0.35">
      <c r="A4634" s="11">
        <v>5152</v>
      </c>
      <c r="B4634" s="13" t="s">
        <v>7682</v>
      </c>
      <c r="C4634" s="14">
        <v>44099</v>
      </c>
      <c r="D4634" s="14">
        <v>44102</v>
      </c>
      <c r="E4634" s="13" t="s">
        <v>38</v>
      </c>
      <c r="F4634" s="13" t="s">
        <v>5148</v>
      </c>
      <c r="G4634" s="15" t="str">
        <f>INDEX(Table12[[#This Row],[State]],MATCH(Orders!F4634,Table12[[#This Row],[Customer ID]],0))</f>
        <v>Montana</v>
      </c>
      <c r="H4634" s="13" t="s">
        <v>6205</v>
      </c>
      <c r="I4634" s="15">
        <v>5</v>
      </c>
      <c r="J4634" s="13" t="s">
        <v>36</v>
      </c>
      <c r="K4634" s="16">
        <v>154.9</v>
      </c>
      <c r="L4634" s="24" t="str">
        <f>IF(Orders!$K4634&lt;=50,"Low",IF(Orders!$K4634&gt;=200000,"High","Medium"))</f>
        <v>Medium</v>
      </c>
    </row>
    <row r="4635" spans="1:12" x14ac:dyDescent="0.35">
      <c r="A4635" s="12">
        <v>365</v>
      </c>
      <c r="B4635" s="17" t="s">
        <v>7680</v>
      </c>
      <c r="C4635" s="18">
        <v>44099</v>
      </c>
      <c r="D4635" s="18">
        <v>44105</v>
      </c>
      <c r="E4635" s="17" t="s">
        <v>19</v>
      </c>
      <c r="F4635" s="17" t="s">
        <v>4710</v>
      </c>
      <c r="G4635" s="19" t="str">
        <f>INDEX(Table12[[#This Row],[State]],MATCH(Orders!F4635,Table12[[#This Row],[Customer ID]],0))</f>
        <v>New York</v>
      </c>
      <c r="H4635" s="17" t="s">
        <v>1696</v>
      </c>
      <c r="I4635" s="19">
        <v>8</v>
      </c>
      <c r="J4635" s="17" t="s">
        <v>36</v>
      </c>
      <c r="K4635" s="10">
        <v>164.12</v>
      </c>
      <c r="L4635" s="25" t="str">
        <f>IF(Orders!$K4635&lt;=50,"Low",IF(Orders!$K4635&gt;=200000,"High","Medium"))</f>
        <v>Medium</v>
      </c>
    </row>
    <row r="4636" spans="1:12" x14ac:dyDescent="0.35">
      <c r="A4636" s="11">
        <v>4564</v>
      </c>
      <c r="B4636" s="13" t="s">
        <v>7684</v>
      </c>
      <c r="C4636" s="14">
        <v>44100</v>
      </c>
      <c r="D4636" s="14">
        <v>44104</v>
      </c>
      <c r="E4636" s="13" t="s">
        <v>19</v>
      </c>
      <c r="F4636" s="13" t="s">
        <v>869</v>
      </c>
      <c r="G4636" s="15" t="str">
        <f>INDEX(Table12[[#This Row],[State]],MATCH(Orders!F4636,Table12[[#This Row],[Customer ID]],0))</f>
        <v>Florida</v>
      </c>
      <c r="H4636" s="13" t="s">
        <v>1853</v>
      </c>
      <c r="I4636" s="15">
        <v>4</v>
      </c>
      <c r="J4636" s="13" t="s">
        <v>31</v>
      </c>
      <c r="K4636" s="16">
        <v>446136</v>
      </c>
      <c r="L4636" s="24" t="str">
        <f>IF(Orders!$K4636&lt;=50,"Low",IF(Orders!$K4636&gt;=200000,"High","Medium"))</f>
        <v>High</v>
      </c>
    </row>
    <row r="4637" spans="1:12" x14ac:dyDescent="0.35">
      <c r="A4637" s="12">
        <v>7531</v>
      </c>
      <c r="B4637" s="17" t="s">
        <v>7686</v>
      </c>
      <c r="C4637" s="18">
        <v>44100</v>
      </c>
      <c r="D4637" s="18">
        <v>44100</v>
      </c>
      <c r="E4637" s="17" t="s">
        <v>208</v>
      </c>
      <c r="F4637" s="17" t="s">
        <v>3108</v>
      </c>
      <c r="G4637" s="19" t="str">
        <f>INDEX(Table12[[#This Row],[State]],MATCH(Orders!F4637,Table12[[#This Row],[Customer ID]],0))</f>
        <v>California</v>
      </c>
      <c r="H4637" s="17" t="s">
        <v>7270</v>
      </c>
      <c r="I4637" s="19">
        <v>3</v>
      </c>
      <c r="J4637" s="17" t="s">
        <v>31</v>
      </c>
      <c r="K4637" s="10">
        <v>947176</v>
      </c>
      <c r="L4637" s="25" t="str">
        <f>IF(Orders!$K4637&lt;=50,"Low",IF(Orders!$K4637&gt;=200000,"High","Medium"))</f>
        <v>High</v>
      </c>
    </row>
    <row r="4638" spans="1:12" x14ac:dyDescent="0.35">
      <c r="A4638" s="11">
        <v>7763</v>
      </c>
      <c r="B4638" s="13" t="s">
        <v>7687</v>
      </c>
      <c r="C4638" s="14">
        <v>44100</v>
      </c>
      <c r="D4638" s="14">
        <v>44102</v>
      </c>
      <c r="E4638" s="13" t="s">
        <v>38</v>
      </c>
      <c r="F4638" s="13" t="s">
        <v>5469</v>
      </c>
      <c r="G4638" s="15" t="str">
        <f>INDEX(Table12[[#This Row],[State]],MATCH(Orders!F4638,Table12[[#This Row],[Customer ID]],0))</f>
        <v>Oregon</v>
      </c>
      <c r="H4638" s="13" t="s">
        <v>5496</v>
      </c>
      <c r="I4638" s="15">
        <v>1</v>
      </c>
      <c r="J4638" s="13" t="s">
        <v>31</v>
      </c>
      <c r="K4638" s="16">
        <v>88224</v>
      </c>
      <c r="L4638" s="24" t="str">
        <f>IF(Orders!$K4638&lt;=50,"Low",IF(Orders!$K4638&gt;=200000,"High","Medium"))</f>
        <v>Medium</v>
      </c>
    </row>
    <row r="4639" spans="1:12" x14ac:dyDescent="0.35">
      <c r="A4639" s="12">
        <v>7528</v>
      </c>
      <c r="B4639" s="17" t="s">
        <v>7686</v>
      </c>
      <c r="C4639" s="18">
        <v>44100</v>
      </c>
      <c r="D4639" s="18">
        <v>44100</v>
      </c>
      <c r="E4639" s="17" t="s">
        <v>208</v>
      </c>
      <c r="F4639" s="17" t="s">
        <v>3108</v>
      </c>
      <c r="G4639" s="19" t="str">
        <f>INDEX(Table12[[#This Row],[State]],MATCH(Orders!F4639,Table12[[#This Row],[Customer ID]],0))</f>
        <v>California</v>
      </c>
      <c r="H4639" s="17" t="s">
        <v>6252</v>
      </c>
      <c r="I4639" s="19">
        <v>3</v>
      </c>
      <c r="J4639" s="17" t="s">
        <v>31</v>
      </c>
      <c r="K4639" s="10">
        <v>112.24</v>
      </c>
      <c r="L4639" s="25" t="str">
        <f>IF(Orders!$K4639&lt;=50,"Low",IF(Orders!$K4639&gt;=200000,"High","Medium"))</f>
        <v>Medium</v>
      </c>
    </row>
    <row r="4640" spans="1:12" x14ac:dyDescent="0.35">
      <c r="A4640" s="11">
        <v>7530</v>
      </c>
      <c r="B4640" s="13" t="s">
        <v>7686</v>
      </c>
      <c r="C4640" s="14">
        <v>44100</v>
      </c>
      <c r="D4640" s="14">
        <v>44100</v>
      </c>
      <c r="E4640" s="13" t="s">
        <v>208</v>
      </c>
      <c r="F4640" s="13" t="s">
        <v>3108</v>
      </c>
      <c r="G4640" s="15" t="str">
        <f>INDEX(Table12[[#This Row],[State]],MATCH(Orders!F4640,Table12[[#This Row],[Customer ID]],0))</f>
        <v>California</v>
      </c>
      <c r="H4640" s="13" t="s">
        <v>1223</v>
      </c>
      <c r="I4640" s="15">
        <v>3</v>
      </c>
      <c r="J4640" s="13" t="s">
        <v>36</v>
      </c>
      <c r="K4640" s="16">
        <v>90.04</v>
      </c>
      <c r="L4640" s="24" t="str">
        <f>IF(Orders!$K4640&lt;=50,"Low",IF(Orders!$K4640&gt;=200000,"High","Medium"))</f>
        <v>Medium</v>
      </c>
    </row>
    <row r="4641" spans="1:12" x14ac:dyDescent="0.35">
      <c r="A4641" s="12">
        <v>7529</v>
      </c>
      <c r="B4641" s="17" t="s">
        <v>7686</v>
      </c>
      <c r="C4641" s="18">
        <v>44100</v>
      </c>
      <c r="D4641" s="18">
        <v>44100</v>
      </c>
      <c r="E4641" s="17" t="s">
        <v>208</v>
      </c>
      <c r="F4641" s="17" t="s">
        <v>3108</v>
      </c>
      <c r="G4641" s="19" t="str">
        <f>INDEX(Table12[[#This Row],[State]],MATCH(Orders!F4641,Table12[[#This Row],[Customer ID]],0))</f>
        <v>California</v>
      </c>
      <c r="H4641" s="17" t="s">
        <v>4234</v>
      </c>
      <c r="I4641" s="19">
        <v>6</v>
      </c>
      <c r="J4641" s="17" t="s">
        <v>70</v>
      </c>
      <c r="K4641" s="10">
        <v>117.88</v>
      </c>
      <c r="L4641" s="25" t="str">
        <f>IF(Orders!$K4641&lt;=50,"Low",IF(Orders!$K4641&gt;=200000,"High","Medium"))</f>
        <v>Medium</v>
      </c>
    </row>
    <row r="4642" spans="1:12" x14ac:dyDescent="0.35">
      <c r="A4642" s="11">
        <v>7527</v>
      </c>
      <c r="B4642" s="13" t="s">
        <v>7686</v>
      </c>
      <c r="C4642" s="14">
        <v>44100</v>
      </c>
      <c r="D4642" s="14">
        <v>44100</v>
      </c>
      <c r="E4642" s="13" t="s">
        <v>208</v>
      </c>
      <c r="F4642" s="13" t="s">
        <v>3108</v>
      </c>
      <c r="G4642" s="15" t="str">
        <f>INDEX(Table12[[#This Row],[State]],MATCH(Orders!F4642,Table12[[#This Row],[Customer ID]],0))</f>
        <v>California</v>
      </c>
      <c r="H4642" s="13" t="s">
        <v>7688</v>
      </c>
      <c r="I4642" s="15">
        <v>6</v>
      </c>
      <c r="J4642" s="13" t="s">
        <v>70</v>
      </c>
      <c r="K4642" s="16">
        <v>181.88</v>
      </c>
      <c r="L4642" s="24" t="str">
        <f>IF(Orders!$K4642&lt;=50,"Low",IF(Orders!$K4642&gt;=200000,"High","Medium"))</f>
        <v>Medium</v>
      </c>
    </row>
    <row r="4643" spans="1:12" x14ac:dyDescent="0.35">
      <c r="A4643" s="12">
        <v>4463</v>
      </c>
      <c r="B4643" s="17" t="s">
        <v>7689</v>
      </c>
      <c r="C4643" s="18">
        <v>44102</v>
      </c>
      <c r="D4643" s="18">
        <v>44105</v>
      </c>
      <c r="E4643" s="17" t="s">
        <v>38</v>
      </c>
      <c r="F4643" s="17" t="s">
        <v>5829</v>
      </c>
      <c r="G4643" s="19" t="str">
        <f>INDEX(Table12[[#This Row],[State]],MATCH(Orders!F4643,Table12[[#This Row],[Customer ID]],0))</f>
        <v>Colorado</v>
      </c>
      <c r="H4643" s="17" t="s">
        <v>2064</v>
      </c>
      <c r="I4643" s="19">
        <v>4</v>
      </c>
      <c r="J4643" s="17" t="s">
        <v>70</v>
      </c>
      <c r="K4643" s="10">
        <v>126776</v>
      </c>
      <c r="L4643" s="25" t="str">
        <f>IF(Orders!$K4643&lt;=50,"Low",IF(Orders!$K4643&gt;=200000,"High","Medium"))</f>
        <v>Medium</v>
      </c>
    </row>
    <row r="4644" spans="1:12" x14ac:dyDescent="0.35">
      <c r="A4644" s="11">
        <v>4461</v>
      </c>
      <c r="B4644" s="13" t="s">
        <v>7689</v>
      </c>
      <c r="C4644" s="14">
        <v>44102</v>
      </c>
      <c r="D4644" s="14">
        <v>44105</v>
      </c>
      <c r="E4644" s="13" t="s">
        <v>38</v>
      </c>
      <c r="F4644" s="13" t="s">
        <v>5829</v>
      </c>
      <c r="G4644" s="15" t="str">
        <f>INDEX(Table12[[#This Row],[State]],MATCH(Orders!F4644,Table12[[#This Row],[Customer ID]],0))</f>
        <v>Colorado</v>
      </c>
      <c r="H4644" s="13" t="s">
        <v>1207</v>
      </c>
      <c r="I4644" s="15">
        <v>2</v>
      </c>
      <c r="J4644" s="13" t="s">
        <v>31</v>
      </c>
      <c r="K4644" s="16">
        <v>186184</v>
      </c>
      <c r="L4644" s="24" t="str">
        <f>IF(Orders!$K4644&lt;=50,"Low",IF(Orders!$K4644&gt;=200000,"High","Medium"))</f>
        <v>Medium</v>
      </c>
    </row>
    <row r="4645" spans="1:12" x14ac:dyDescent="0.35">
      <c r="A4645" s="12">
        <v>4465</v>
      </c>
      <c r="B4645" s="17" t="s">
        <v>7689</v>
      </c>
      <c r="C4645" s="18">
        <v>44102</v>
      </c>
      <c r="D4645" s="18">
        <v>44105</v>
      </c>
      <c r="E4645" s="17" t="s">
        <v>38</v>
      </c>
      <c r="F4645" s="17" t="s">
        <v>5829</v>
      </c>
      <c r="G4645" s="19" t="str">
        <f>INDEX(Table12[[#This Row],[State]],MATCH(Orders!F4645,Table12[[#This Row],[Customer ID]],0))</f>
        <v>Colorado</v>
      </c>
      <c r="H4645" s="17" t="s">
        <v>2332</v>
      </c>
      <c r="I4645" s="19">
        <v>2</v>
      </c>
      <c r="J4645" s="17" t="s">
        <v>31</v>
      </c>
      <c r="K4645" s="10">
        <v>254792</v>
      </c>
      <c r="L4645" s="25" t="str">
        <f>IF(Orders!$K4645&lt;=50,"Low",IF(Orders!$K4645&gt;=200000,"High","Medium"))</f>
        <v>High</v>
      </c>
    </row>
    <row r="4646" spans="1:12" x14ac:dyDescent="0.35">
      <c r="A4646" s="11">
        <v>5462</v>
      </c>
      <c r="B4646" s="13" t="s">
        <v>7690</v>
      </c>
      <c r="C4646" s="14">
        <v>44102</v>
      </c>
      <c r="D4646" s="14">
        <v>44108</v>
      </c>
      <c r="E4646" s="13" t="s">
        <v>19</v>
      </c>
      <c r="F4646" s="13" t="s">
        <v>695</v>
      </c>
      <c r="G4646" s="15" t="str">
        <f>INDEX(Table12[[#This Row],[State]],MATCH(Orders!F4646,Table12[[#This Row],[Customer ID]],0))</f>
        <v>California</v>
      </c>
      <c r="H4646" s="13" t="s">
        <v>4514</v>
      </c>
      <c r="I4646" s="15">
        <v>3</v>
      </c>
      <c r="J4646" s="13" t="s">
        <v>36</v>
      </c>
      <c r="K4646" s="16">
        <v>80.239999999999995</v>
      </c>
      <c r="L4646" s="24" t="str">
        <f>IF(Orders!$K4646&lt;=50,"Low",IF(Orders!$K4646&gt;=200000,"High","Medium"))</f>
        <v>Medium</v>
      </c>
    </row>
    <row r="4647" spans="1:12" x14ac:dyDescent="0.35">
      <c r="A4647" s="12">
        <v>6321</v>
      </c>
      <c r="B4647" s="17" t="s">
        <v>7691</v>
      </c>
      <c r="C4647" s="18">
        <v>44102</v>
      </c>
      <c r="D4647" s="18">
        <v>44106</v>
      </c>
      <c r="E4647" s="17" t="s">
        <v>19</v>
      </c>
      <c r="F4647" s="17" t="s">
        <v>5178</v>
      </c>
      <c r="G4647" s="19" t="str">
        <f>INDEX(Table12[[#This Row],[State]],MATCH(Orders!F4647,Table12[[#This Row],[Customer ID]],0))</f>
        <v>Florida</v>
      </c>
      <c r="H4647" s="17" t="s">
        <v>7404</v>
      </c>
      <c r="I4647" s="19">
        <v>2</v>
      </c>
      <c r="J4647" s="17" t="s">
        <v>31</v>
      </c>
      <c r="K4647" s="10">
        <v>108368</v>
      </c>
      <c r="L4647" s="25" t="str">
        <f>IF(Orders!$K4647&lt;=50,"Low",IF(Orders!$K4647&gt;=200000,"High","Medium"))</f>
        <v>Medium</v>
      </c>
    </row>
    <row r="4648" spans="1:12" x14ac:dyDescent="0.35">
      <c r="A4648" s="11">
        <v>8054</v>
      </c>
      <c r="B4648" s="13" t="s">
        <v>7692</v>
      </c>
      <c r="C4648" s="14">
        <v>44102</v>
      </c>
      <c r="D4648" s="14">
        <v>44109</v>
      </c>
      <c r="E4648" s="13" t="s">
        <v>19</v>
      </c>
      <c r="F4648" s="13" t="s">
        <v>4734</v>
      </c>
      <c r="G4648" s="15" t="str">
        <f>INDEX(Table12[[#This Row],[State]],MATCH(Orders!F4648,Table12[[#This Row],[Customer ID]],0))</f>
        <v>Pennsylvania</v>
      </c>
      <c r="H4648" s="13" t="s">
        <v>3059</v>
      </c>
      <c r="I4648" s="15">
        <v>1</v>
      </c>
      <c r="J4648" s="13" t="s">
        <v>31</v>
      </c>
      <c r="K4648" s="16">
        <v>97655</v>
      </c>
      <c r="L4648" s="24" t="str">
        <f>IF(Orders!$K4648&lt;=50,"Low",IF(Orders!$K4648&gt;=200000,"High","Medium"))</f>
        <v>Medium</v>
      </c>
    </row>
    <row r="4649" spans="1:12" x14ac:dyDescent="0.35">
      <c r="A4649" s="12">
        <v>4464</v>
      </c>
      <c r="B4649" s="17" t="s">
        <v>7689</v>
      </c>
      <c r="C4649" s="18">
        <v>44102</v>
      </c>
      <c r="D4649" s="18">
        <v>44105</v>
      </c>
      <c r="E4649" s="17" t="s">
        <v>38</v>
      </c>
      <c r="F4649" s="17" t="s">
        <v>5829</v>
      </c>
      <c r="G4649" s="19" t="str">
        <f>INDEX(Table12[[#This Row],[State]],MATCH(Orders!F4649,Table12[[#This Row],[Customer ID]],0))</f>
        <v>Colorado</v>
      </c>
      <c r="H4649" s="17" t="s">
        <v>1590</v>
      </c>
      <c r="I4649" s="19">
        <v>3</v>
      </c>
      <c r="J4649" s="17" t="s">
        <v>31</v>
      </c>
      <c r="K4649" s="10">
        <v>93352</v>
      </c>
      <c r="L4649" s="25" t="str">
        <f>IF(Orders!$K4649&lt;=50,"Low",IF(Orders!$K4649&gt;=200000,"High","Medium"))</f>
        <v>Medium</v>
      </c>
    </row>
    <row r="4650" spans="1:12" x14ac:dyDescent="0.35">
      <c r="A4650" s="11">
        <v>1069</v>
      </c>
      <c r="B4650" s="13" t="s">
        <v>7693</v>
      </c>
      <c r="C4650" s="14">
        <v>44102</v>
      </c>
      <c r="D4650" s="14">
        <v>44104</v>
      </c>
      <c r="E4650" s="13" t="s">
        <v>94</v>
      </c>
      <c r="F4650" s="13" t="s">
        <v>4608</v>
      </c>
      <c r="G4650" s="15" t="str">
        <f>INDEX(Table12[[#This Row],[State]],MATCH(Orders!F4650,Table12[[#This Row],[Customer ID]],0))</f>
        <v>Texas</v>
      </c>
      <c r="H4650" s="13" t="s">
        <v>6027</v>
      </c>
      <c r="I4650" s="15">
        <v>1</v>
      </c>
      <c r="J4650" s="13" t="s">
        <v>31</v>
      </c>
      <c r="K4650" s="16">
        <v>110744</v>
      </c>
      <c r="L4650" s="24" t="str">
        <f>IF(Orders!$K4650&lt;=50,"Low",IF(Orders!$K4650&gt;=200000,"High","Medium"))</f>
        <v>Medium</v>
      </c>
    </row>
    <row r="4651" spans="1:12" x14ac:dyDescent="0.35">
      <c r="A4651" s="12">
        <v>4462</v>
      </c>
      <c r="B4651" s="17" t="s">
        <v>7689</v>
      </c>
      <c r="C4651" s="18">
        <v>44102</v>
      </c>
      <c r="D4651" s="18">
        <v>44105</v>
      </c>
      <c r="E4651" s="17" t="s">
        <v>38</v>
      </c>
      <c r="F4651" s="17" t="s">
        <v>5829</v>
      </c>
      <c r="G4651" s="19" t="str">
        <f>INDEX(Table12[[#This Row],[State]],MATCH(Orders!F4651,Table12[[#This Row],[Customer ID]],0))</f>
        <v>Colorado</v>
      </c>
      <c r="H4651" s="17" t="s">
        <v>5126</v>
      </c>
      <c r="I4651" s="19">
        <v>2</v>
      </c>
      <c r="J4651" s="17" t="s">
        <v>70</v>
      </c>
      <c r="K4651" s="10">
        <v>142384</v>
      </c>
      <c r="L4651" s="25" t="str">
        <f>IF(Orders!$K4651&lt;=50,"Low",IF(Orders!$K4651&gt;=200000,"High","Medium"))</f>
        <v>Medium</v>
      </c>
    </row>
    <row r="4652" spans="1:12" x14ac:dyDescent="0.35">
      <c r="A4652" s="11">
        <v>4460</v>
      </c>
      <c r="B4652" s="13" t="s">
        <v>7689</v>
      </c>
      <c r="C4652" s="14">
        <v>44102</v>
      </c>
      <c r="D4652" s="14">
        <v>44105</v>
      </c>
      <c r="E4652" s="13" t="s">
        <v>38</v>
      </c>
      <c r="F4652" s="13" t="s">
        <v>5829</v>
      </c>
      <c r="G4652" s="15" t="str">
        <f>INDEX(Table12[[#This Row],[State]],MATCH(Orders!F4652,Table12[[#This Row],[Customer ID]],0))</f>
        <v>Colorado</v>
      </c>
      <c r="H4652" s="13" t="s">
        <v>3592</v>
      </c>
      <c r="I4652" s="15">
        <v>1</v>
      </c>
      <c r="J4652" s="13" t="s">
        <v>70</v>
      </c>
      <c r="K4652" s="16">
        <v>154776</v>
      </c>
      <c r="L4652" s="24" t="str">
        <f>IF(Orders!$K4652&lt;=50,"Low",IF(Orders!$K4652&gt;=200000,"High","Medium"))</f>
        <v>Medium</v>
      </c>
    </row>
    <row r="4653" spans="1:12" x14ac:dyDescent="0.35">
      <c r="A4653" s="12">
        <v>4472</v>
      </c>
      <c r="B4653" s="17" t="s">
        <v>7695</v>
      </c>
      <c r="C4653" s="18">
        <v>44103</v>
      </c>
      <c r="D4653" s="18">
        <v>44103</v>
      </c>
      <c r="E4653" s="17" t="s">
        <v>208</v>
      </c>
      <c r="F4653" s="17" t="s">
        <v>6787</v>
      </c>
      <c r="G4653" s="19" t="str">
        <f>INDEX(Table12[[#This Row],[State]],MATCH(Orders!F4653,Table12[[#This Row],[Customer ID]],0))</f>
        <v>Ohio</v>
      </c>
      <c r="H4653" s="17" t="s">
        <v>4943</v>
      </c>
      <c r="I4653" s="19">
        <v>1</v>
      </c>
      <c r="J4653" s="17" t="s">
        <v>70</v>
      </c>
      <c r="K4653" s="10">
        <v>100686</v>
      </c>
      <c r="L4653" s="25" t="str">
        <f>IF(Orders!$K4653&lt;=50,"Low",IF(Orders!$K4653&gt;=200000,"High","Medium"))</f>
        <v>Medium</v>
      </c>
    </row>
    <row r="4654" spans="1:12" x14ac:dyDescent="0.35">
      <c r="A4654" s="11">
        <v>5794</v>
      </c>
      <c r="B4654" s="13" t="s">
        <v>7697</v>
      </c>
      <c r="C4654" s="14">
        <v>44103</v>
      </c>
      <c r="D4654" s="14">
        <v>44106</v>
      </c>
      <c r="E4654" s="13" t="s">
        <v>38</v>
      </c>
      <c r="F4654" s="13" t="s">
        <v>585</v>
      </c>
      <c r="G4654" s="15" t="str">
        <f>INDEX(Table12[[#This Row],[State]],MATCH(Orders!F4654,Table12[[#This Row],[Customer ID]],0))</f>
        <v>California</v>
      </c>
      <c r="H4654" s="13" t="s">
        <v>1254</v>
      </c>
      <c r="I4654" s="15">
        <v>1</v>
      </c>
      <c r="J4654" s="13" t="s">
        <v>36</v>
      </c>
      <c r="K4654" s="16">
        <v>101.75</v>
      </c>
      <c r="L4654" s="24" t="str">
        <f>IF(Orders!$K4654&lt;=50,"Low",IF(Orders!$K4654&gt;=200000,"High","Medium"))</f>
        <v>Medium</v>
      </c>
    </row>
    <row r="4655" spans="1:12" x14ac:dyDescent="0.35">
      <c r="A4655" s="12">
        <v>9802</v>
      </c>
      <c r="B4655" s="17" t="s">
        <v>7698</v>
      </c>
      <c r="C4655" s="18">
        <v>44103</v>
      </c>
      <c r="D4655" s="18">
        <v>44110</v>
      </c>
      <c r="E4655" s="17" t="s">
        <v>19</v>
      </c>
      <c r="F4655" s="17" t="s">
        <v>2173</v>
      </c>
      <c r="G4655" s="19" t="str">
        <f>INDEX(Table12[[#This Row],[State]],MATCH(Orders!F4655,Table12[[#This Row],[Customer ID]],0))</f>
        <v>California</v>
      </c>
      <c r="H4655" s="17" t="s">
        <v>2249</v>
      </c>
      <c r="I4655" s="19">
        <v>7</v>
      </c>
      <c r="J4655" s="17" t="s">
        <v>70</v>
      </c>
      <c r="K4655" s="10">
        <v>109.3</v>
      </c>
      <c r="L4655" s="25" t="str">
        <f>IF(Orders!$K4655&lt;=50,"Low",IF(Orders!$K4655&gt;=200000,"High","Medium"))</f>
        <v>Medium</v>
      </c>
    </row>
    <row r="4656" spans="1:12" x14ac:dyDescent="0.35">
      <c r="A4656" s="11">
        <v>5793</v>
      </c>
      <c r="B4656" s="13" t="s">
        <v>7697</v>
      </c>
      <c r="C4656" s="14">
        <v>44103</v>
      </c>
      <c r="D4656" s="14">
        <v>44106</v>
      </c>
      <c r="E4656" s="13" t="s">
        <v>38</v>
      </c>
      <c r="F4656" s="13" t="s">
        <v>585</v>
      </c>
      <c r="G4656" s="15" t="str">
        <f>INDEX(Table12[[#This Row],[State]],MATCH(Orders!F4656,Table12[[#This Row],[Customer ID]],0))</f>
        <v>California</v>
      </c>
      <c r="H4656" s="13" t="s">
        <v>1704</v>
      </c>
      <c r="I4656" s="15">
        <v>2</v>
      </c>
      <c r="J4656" s="13" t="s">
        <v>31</v>
      </c>
      <c r="K4656" s="16">
        <v>115.84</v>
      </c>
      <c r="L4656" s="24" t="str">
        <f>IF(Orders!$K4656&lt;=50,"Low",IF(Orders!$K4656&gt;=200000,"High","Medium"))</f>
        <v>Medium</v>
      </c>
    </row>
    <row r="4657" spans="1:12" x14ac:dyDescent="0.35">
      <c r="A4657" s="12">
        <v>7663</v>
      </c>
      <c r="B4657" s="17" t="s">
        <v>7700</v>
      </c>
      <c r="C4657" s="18">
        <v>44103</v>
      </c>
      <c r="D4657" s="18">
        <v>44105</v>
      </c>
      <c r="E4657" s="17" t="s">
        <v>38</v>
      </c>
      <c r="F4657" s="17" t="s">
        <v>6916</v>
      </c>
      <c r="G4657" s="19" t="str">
        <f>INDEX(Table12[[#This Row],[State]],MATCH(Orders!F4657,Table12[[#This Row],[Customer ID]],0))</f>
        <v>California</v>
      </c>
      <c r="H4657" s="17" t="s">
        <v>4523</v>
      </c>
      <c r="I4657" s="19">
        <v>5</v>
      </c>
      <c r="J4657" s="17" t="s">
        <v>36</v>
      </c>
      <c r="K4657" s="10">
        <v>149.19999999999999</v>
      </c>
      <c r="L4657" s="25" t="str">
        <f>IF(Orders!$K4657&lt;=50,"Low",IF(Orders!$K4657&gt;=200000,"High","Medium"))</f>
        <v>Medium</v>
      </c>
    </row>
    <row r="4658" spans="1:12" x14ac:dyDescent="0.35">
      <c r="A4658" s="11">
        <v>4473</v>
      </c>
      <c r="B4658" s="13" t="s">
        <v>7695</v>
      </c>
      <c r="C4658" s="14">
        <v>44103</v>
      </c>
      <c r="D4658" s="14">
        <v>44103</v>
      </c>
      <c r="E4658" s="13" t="s">
        <v>208</v>
      </c>
      <c r="F4658" s="13" t="s">
        <v>6787</v>
      </c>
      <c r="G4658" s="15" t="str">
        <f>INDEX(Table12[[#This Row],[State]],MATCH(Orders!F4658,Table12[[#This Row],[Customer ID]],0))</f>
        <v>Ohio</v>
      </c>
      <c r="H4658" s="13" t="s">
        <v>3627</v>
      </c>
      <c r="I4658" s="15">
        <v>3</v>
      </c>
      <c r="J4658" s="13" t="s">
        <v>31</v>
      </c>
      <c r="K4658" s="16">
        <v>278976</v>
      </c>
      <c r="L4658" s="24" t="str">
        <f>IF(Orders!$K4658&lt;=50,"Low",IF(Orders!$K4658&gt;=200000,"High","Medium"))</f>
        <v>High</v>
      </c>
    </row>
    <row r="4659" spans="1:12" x14ac:dyDescent="0.35">
      <c r="A4659" s="12">
        <v>4843</v>
      </c>
      <c r="B4659" s="17" t="s">
        <v>7701</v>
      </c>
      <c r="C4659" s="18">
        <v>44103</v>
      </c>
      <c r="D4659" s="18">
        <v>44108</v>
      </c>
      <c r="E4659" s="17" t="s">
        <v>19</v>
      </c>
      <c r="F4659" s="17" t="s">
        <v>1646</v>
      </c>
      <c r="G4659" s="19" t="str">
        <f>INDEX(Table12[[#This Row],[State]],MATCH(Orders!F4659,Table12[[#This Row],[Customer ID]],0))</f>
        <v>Tennessee</v>
      </c>
      <c r="H4659" s="17" t="s">
        <v>5366</v>
      </c>
      <c r="I4659" s="19">
        <v>5</v>
      </c>
      <c r="J4659" s="17" t="s">
        <v>70</v>
      </c>
      <c r="K4659" s="10">
        <v>293.92</v>
      </c>
      <c r="L4659" s="25" t="str">
        <f>IF(Orders!$K4659&lt;=50,"Low",IF(Orders!$K4659&gt;=200000,"High","Medium"))</f>
        <v>Medium</v>
      </c>
    </row>
    <row r="4660" spans="1:12" x14ac:dyDescent="0.35">
      <c r="A4660" s="11">
        <v>987</v>
      </c>
      <c r="B4660" s="13" t="s">
        <v>7702</v>
      </c>
      <c r="C4660" s="14">
        <v>44103</v>
      </c>
      <c r="D4660" s="14">
        <v>44109</v>
      </c>
      <c r="E4660" s="13" t="s">
        <v>19</v>
      </c>
      <c r="F4660" s="13" t="s">
        <v>4224</v>
      </c>
      <c r="G4660" s="15" t="str">
        <f>INDEX(Table12[[#This Row],[State]],MATCH(Orders!F4660,Table12[[#This Row],[Customer ID]],0))</f>
        <v>Texas</v>
      </c>
      <c r="H4660" s="13" t="s">
        <v>7703</v>
      </c>
      <c r="I4660" s="15">
        <v>3</v>
      </c>
      <c r="J4660" s="13" t="s">
        <v>36</v>
      </c>
      <c r="K4660" s="16">
        <v>370.51</v>
      </c>
      <c r="L4660" s="24" t="str">
        <f>IF(Orders!$K4660&lt;=50,"Low",IF(Orders!$K4660&gt;=200000,"High","Medium"))</f>
        <v>Medium</v>
      </c>
    </row>
    <row r="4661" spans="1:12" x14ac:dyDescent="0.35">
      <c r="A4661" s="12">
        <v>4474</v>
      </c>
      <c r="B4661" s="17" t="s">
        <v>7695</v>
      </c>
      <c r="C4661" s="18">
        <v>44103</v>
      </c>
      <c r="D4661" s="18">
        <v>44103</v>
      </c>
      <c r="E4661" s="17" t="s">
        <v>208</v>
      </c>
      <c r="F4661" s="17" t="s">
        <v>6787</v>
      </c>
      <c r="G4661" s="19" t="str">
        <f>INDEX(Table12[[#This Row],[State]],MATCH(Orders!F4661,Table12[[#This Row],[Customer ID]],0))</f>
        <v>Ohio</v>
      </c>
      <c r="H4661" s="17" t="s">
        <v>7705</v>
      </c>
      <c r="I4661" s="19">
        <v>2</v>
      </c>
      <c r="J4661" s="17" t="s">
        <v>36</v>
      </c>
      <c r="K4661" s="10">
        <v>372.22</v>
      </c>
      <c r="L4661" s="25" t="str">
        <f>IF(Orders!$K4661&lt;=50,"Low",IF(Orders!$K4661&gt;=200000,"High","Medium"))</f>
        <v>Medium</v>
      </c>
    </row>
    <row r="4662" spans="1:12" x14ac:dyDescent="0.35">
      <c r="A4662" s="11">
        <v>4475</v>
      </c>
      <c r="B4662" s="13" t="s">
        <v>7695</v>
      </c>
      <c r="C4662" s="14">
        <v>44103</v>
      </c>
      <c r="D4662" s="14">
        <v>44103</v>
      </c>
      <c r="E4662" s="13" t="s">
        <v>208</v>
      </c>
      <c r="F4662" s="13" t="s">
        <v>6787</v>
      </c>
      <c r="G4662" s="15" t="str">
        <f>INDEX(Table12[[#This Row],[State]],MATCH(Orders!F4662,Table12[[#This Row],[Customer ID]],0))</f>
        <v>Ohio</v>
      </c>
      <c r="H4662" s="13" t="s">
        <v>1472</v>
      </c>
      <c r="I4662" s="15">
        <v>3</v>
      </c>
      <c r="J4662" s="13" t="s">
        <v>36</v>
      </c>
      <c r="K4662" s="16">
        <v>85552</v>
      </c>
      <c r="L4662" s="24" t="str">
        <f>IF(Orders!$K4662&lt;=50,"Low",IF(Orders!$K4662&gt;=200000,"High","Medium"))</f>
        <v>Medium</v>
      </c>
    </row>
    <row r="4663" spans="1:12" x14ac:dyDescent="0.35">
      <c r="A4663" s="12">
        <v>985</v>
      </c>
      <c r="B4663" s="17" t="s">
        <v>7702</v>
      </c>
      <c r="C4663" s="18">
        <v>44103</v>
      </c>
      <c r="D4663" s="18">
        <v>44109</v>
      </c>
      <c r="E4663" s="17" t="s">
        <v>19</v>
      </c>
      <c r="F4663" s="17" t="s">
        <v>4224</v>
      </c>
      <c r="G4663" s="19" t="str">
        <f>INDEX(Table12[[#This Row],[State]],MATCH(Orders!F4663,Table12[[#This Row],[Customer ID]],0))</f>
        <v>Texas</v>
      </c>
      <c r="H4663" s="17" t="s">
        <v>1818</v>
      </c>
      <c r="I4663" s="19">
        <v>2</v>
      </c>
      <c r="J4663" s="17" t="s">
        <v>31</v>
      </c>
      <c r="K4663" s="10">
        <v>93968</v>
      </c>
      <c r="L4663" s="25" t="str">
        <f>IF(Orders!$K4663&lt;=50,"Low",IF(Orders!$K4663&gt;=200000,"High","Medium"))</f>
        <v>Medium</v>
      </c>
    </row>
    <row r="4664" spans="1:12" x14ac:dyDescent="0.35">
      <c r="A4664" s="11">
        <v>8591</v>
      </c>
      <c r="B4664" s="13" t="s">
        <v>7707</v>
      </c>
      <c r="C4664" s="14">
        <v>44103</v>
      </c>
      <c r="D4664" s="14">
        <v>44105</v>
      </c>
      <c r="E4664" s="13" t="s">
        <v>38</v>
      </c>
      <c r="F4664" s="13" t="s">
        <v>5306</v>
      </c>
      <c r="G4664" s="15" t="str">
        <f>INDEX(Table12[[#This Row],[State]],MATCH(Orders!F4664,Table12[[#This Row],[Customer ID]],0))</f>
        <v>New York</v>
      </c>
      <c r="H4664" s="13" t="s">
        <v>5983</v>
      </c>
      <c r="I4664" s="15">
        <v>3</v>
      </c>
      <c r="J4664" s="13" t="s">
        <v>31</v>
      </c>
      <c r="K4664" s="16">
        <v>122.98</v>
      </c>
      <c r="L4664" s="24" t="str">
        <f>IF(Orders!$K4664&lt;=50,"Low",IF(Orders!$K4664&gt;=200000,"High","Medium"))</f>
        <v>Medium</v>
      </c>
    </row>
    <row r="4665" spans="1:12" x14ac:dyDescent="0.35">
      <c r="A4665" s="12">
        <v>5139</v>
      </c>
      <c r="B4665" s="17" t="s">
        <v>7708</v>
      </c>
      <c r="C4665" s="18">
        <v>44103</v>
      </c>
      <c r="D4665" s="18">
        <v>44109</v>
      </c>
      <c r="E4665" s="17" t="s">
        <v>19</v>
      </c>
      <c r="F4665" s="17" t="s">
        <v>3747</v>
      </c>
      <c r="G4665" s="19" t="str">
        <f>INDEX(Table12[[#This Row],[State]],MATCH(Orders!F4665,Table12[[#This Row],[Customer ID]],0))</f>
        <v>New York</v>
      </c>
      <c r="H4665" s="17" t="s">
        <v>7709</v>
      </c>
      <c r="I4665" s="19">
        <v>3</v>
      </c>
      <c r="J4665" s="17" t="s">
        <v>36</v>
      </c>
      <c r="K4665" s="10">
        <v>131.34</v>
      </c>
      <c r="L4665" s="25" t="str">
        <f>IF(Orders!$K4665&lt;=50,"Low",IF(Orders!$K4665&gt;=200000,"High","Medium"))</f>
        <v>Medium</v>
      </c>
    </row>
    <row r="4666" spans="1:12" x14ac:dyDescent="0.35">
      <c r="A4666" s="11">
        <v>986</v>
      </c>
      <c r="B4666" s="13" t="s">
        <v>7702</v>
      </c>
      <c r="C4666" s="14">
        <v>44103</v>
      </c>
      <c r="D4666" s="14">
        <v>44109</v>
      </c>
      <c r="E4666" s="13" t="s">
        <v>19</v>
      </c>
      <c r="F4666" s="13" t="s">
        <v>4224</v>
      </c>
      <c r="G4666" s="15" t="str">
        <f>INDEX(Table12[[#This Row],[State]],MATCH(Orders!F4666,Table12[[#This Row],[Customer ID]],0))</f>
        <v>Texas</v>
      </c>
      <c r="H4666" s="13" t="s">
        <v>7472</v>
      </c>
      <c r="I4666" s="15">
        <v>4</v>
      </c>
      <c r="J4666" s="13" t="s">
        <v>31</v>
      </c>
      <c r="K4666" s="16">
        <v>132968</v>
      </c>
      <c r="L4666" s="24" t="str">
        <f>IF(Orders!$K4666&lt;=50,"Low",IF(Orders!$K4666&gt;=200000,"High","Medium"))</f>
        <v>Medium</v>
      </c>
    </row>
    <row r="4667" spans="1:12" x14ac:dyDescent="0.35">
      <c r="A4667" s="12">
        <v>4476</v>
      </c>
      <c r="B4667" s="17" t="s">
        <v>7695</v>
      </c>
      <c r="C4667" s="18">
        <v>44103</v>
      </c>
      <c r="D4667" s="18">
        <v>44103</v>
      </c>
      <c r="E4667" s="17" t="s">
        <v>208</v>
      </c>
      <c r="F4667" s="17" t="s">
        <v>6787</v>
      </c>
      <c r="G4667" s="19" t="str">
        <f>INDEX(Table12[[#This Row],[State]],MATCH(Orders!F4667,Table12[[#This Row],[Customer ID]],0))</f>
        <v>Ohio</v>
      </c>
      <c r="H4667" s="17" t="s">
        <v>4226</v>
      </c>
      <c r="I4667" s="19">
        <v>4</v>
      </c>
      <c r="J4667" s="17" t="s">
        <v>36</v>
      </c>
      <c r="K4667" s="10">
        <v>111248</v>
      </c>
      <c r="L4667" s="25" t="str">
        <f>IF(Orders!$K4667&lt;=50,"Low",IF(Orders!$K4667&gt;=200000,"High","Medium"))</f>
        <v>Medium</v>
      </c>
    </row>
    <row r="4668" spans="1:12" x14ac:dyDescent="0.35">
      <c r="A4668" s="11">
        <v>4477</v>
      </c>
      <c r="B4668" s="13" t="s">
        <v>7695</v>
      </c>
      <c r="C4668" s="14">
        <v>44103</v>
      </c>
      <c r="D4668" s="14">
        <v>44103</v>
      </c>
      <c r="E4668" s="13" t="s">
        <v>208</v>
      </c>
      <c r="F4668" s="13" t="s">
        <v>6787</v>
      </c>
      <c r="G4668" s="15" t="str">
        <f>INDEX(Table12[[#This Row],[State]],MATCH(Orders!F4668,Table12[[#This Row],[Customer ID]],0))</f>
        <v>Ohio</v>
      </c>
      <c r="H4668" s="13" t="s">
        <v>3562</v>
      </c>
      <c r="I4668" s="15">
        <v>2</v>
      </c>
      <c r="J4668" s="13" t="s">
        <v>70</v>
      </c>
      <c r="K4668" s="16">
        <v>122448</v>
      </c>
      <c r="L4668" s="24" t="str">
        <f>IF(Orders!$K4668&lt;=50,"Low",IF(Orders!$K4668&gt;=200000,"High","Medium"))</f>
        <v>Medium</v>
      </c>
    </row>
    <row r="4669" spans="1:12" x14ac:dyDescent="0.35">
      <c r="A4669" s="12">
        <v>5140</v>
      </c>
      <c r="B4669" s="17" t="s">
        <v>7708</v>
      </c>
      <c r="C4669" s="18">
        <v>44103</v>
      </c>
      <c r="D4669" s="18">
        <v>44109</v>
      </c>
      <c r="E4669" s="17" t="s">
        <v>19</v>
      </c>
      <c r="F4669" s="17" t="s">
        <v>3747</v>
      </c>
      <c r="G4669" s="19" t="str">
        <f>INDEX(Table12[[#This Row],[State]],MATCH(Orders!F4669,Table12[[#This Row],[Customer ID]],0))</f>
        <v>New York</v>
      </c>
      <c r="H4669" s="17" t="s">
        <v>640</v>
      </c>
      <c r="I4669" s="19">
        <v>5</v>
      </c>
      <c r="J4669" s="17" t="s">
        <v>31</v>
      </c>
      <c r="K4669" s="10">
        <v>128.55000000000001</v>
      </c>
      <c r="L4669" s="25" t="str">
        <f>IF(Orders!$K4669&lt;=50,"Low",IF(Orders!$K4669&gt;=200000,"High","Medium"))</f>
        <v>Medium</v>
      </c>
    </row>
    <row r="4670" spans="1:12" x14ac:dyDescent="0.35">
      <c r="A4670" s="11">
        <v>5795</v>
      </c>
      <c r="B4670" s="13" t="s">
        <v>7697</v>
      </c>
      <c r="C4670" s="14">
        <v>44103</v>
      </c>
      <c r="D4670" s="14">
        <v>44106</v>
      </c>
      <c r="E4670" s="13" t="s">
        <v>38</v>
      </c>
      <c r="F4670" s="13" t="s">
        <v>585</v>
      </c>
      <c r="G4670" s="15" t="str">
        <f>INDEX(Table12[[#This Row],[State]],MATCH(Orders!F4670,Table12[[#This Row],[Customer ID]],0))</f>
        <v>California</v>
      </c>
      <c r="H4670" s="13" t="s">
        <v>2909</v>
      </c>
      <c r="I4670" s="15">
        <v>2</v>
      </c>
      <c r="J4670" s="13" t="s">
        <v>31</v>
      </c>
      <c r="K4670" s="16">
        <v>149672</v>
      </c>
      <c r="L4670" s="24" t="str">
        <f>IF(Orders!$K4670&lt;=50,"Low",IF(Orders!$K4670&gt;=200000,"High","Medium"))</f>
        <v>Medium</v>
      </c>
    </row>
    <row r="4671" spans="1:12" x14ac:dyDescent="0.35">
      <c r="A4671" s="12">
        <v>5791</v>
      </c>
      <c r="B4671" s="17" t="s">
        <v>7697</v>
      </c>
      <c r="C4671" s="18">
        <v>44103</v>
      </c>
      <c r="D4671" s="18">
        <v>44106</v>
      </c>
      <c r="E4671" s="17" t="s">
        <v>38</v>
      </c>
      <c r="F4671" s="17" t="s">
        <v>585</v>
      </c>
      <c r="G4671" s="19" t="str">
        <f>INDEX(Table12[[#This Row],[State]],MATCH(Orders!F4671,Table12[[#This Row],[Customer ID]],0))</f>
        <v>California</v>
      </c>
      <c r="H4671" s="17" t="s">
        <v>1445</v>
      </c>
      <c r="I4671" s="19">
        <v>7</v>
      </c>
      <c r="J4671" s="17" t="s">
        <v>36</v>
      </c>
      <c r="K4671" s="10">
        <v>149</v>
      </c>
      <c r="L4671" s="25" t="str">
        <f>IF(Orders!$K4671&lt;=50,"Low",IF(Orders!$K4671&gt;=200000,"High","Medium"))</f>
        <v>Medium</v>
      </c>
    </row>
    <row r="4672" spans="1:12" x14ac:dyDescent="0.35">
      <c r="A4672" s="11">
        <v>6209</v>
      </c>
      <c r="B4672" s="13" t="s">
        <v>7710</v>
      </c>
      <c r="C4672" s="14">
        <v>44103</v>
      </c>
      <c r="D4672" s="14">
        <v>44107</v>
      </c>
      <c r="E4672" s="13" t="s">
        <v>19</v>
      </c>
      <c r="F4672" s="13" t="s">
        <v>7711</v>
      </c>
      <c r="G4672" s="15" t="str">
        <f>INDEX(Table12[[#This Row],[State]],MATCH(Orders!F4672,Table12[[#This Row],[Customer ID]],0))</f>
        <v>Ohio</v>
      </c>
      <c r="H4672" s="13" t="s">
        <v>1676</v>
      </c>
      <c r="I4672" s="15">
        <v>2</v>
      </c>
      <c r="J4672" s="13" t="s">
        <v>36</v>
      </c>
      <c r="K4672" s="16">
        <v>158168</v>
      </c>
      <c r="L4672" s="24" t="str">
        <f>IF(Orders!$K4672&lt;=50,"Low",IF(Orders!$K4672&gt;=200000,"High","Medium"))</f>
        <v>Medium</v>
      </c>
    </row>
    <row r="4673" spans="1:12" x14ac:dyDescent="0.35">
      <c r="A4673" s="12">
        <v>5792</v>
      </c>
      <c r="B4673" s="17" t="s">
        <v>7697</v>
      </c>
      <c r="C4673" s="18">
        <v>44103</v>
      </c>
      <c r="D4673" s="18">
        <v>44106</v>
      </c>
      <c r="E4673" s="17" t="s">
        <v>38</v>
      </c>
      <c r="F4673" s="17" t="s">
        <v>585</v>
      </c>
      <c r="G4673" s="19" t="str">
        <f>INDEX(Table12[[#This Row],[State]],MATCH(Orders!F4673,Table12[[#This Row],[Customer ID]],0))</f>
        <v>California</v>
      </c>
      <c r="H4673" s="17" t="s">
        <v>3197</v>
      </c>
      <c r="I4673" s="19">
        <v>1</v>
      </c>
      <c r="J4673" s="17" t="s">
        <v>70</v>
      </c>
      <c r="K4673" s="10">
        <v>187784</v>
      </c>
      <c r="L4673" s="25" t="str">
        <f>IF(Orders!$K4673&lt;=50,"Low",IF(Orders!$K4673&gt;=200000,"High","Medium"))</f>
        <v>Medium</v>
      </c>
    </row>
    <row r="4674" spans="1:12" x14ac:dyDescent="0.35">
      <c r="A4674" s="11">
        <v>6694</v>
      </c>
      <c r="B4674" s="13" t="s">
        <v>7713</v>
      </c>
      <c r="C4674" s="14">
        <v>44104</v>
      </c>
      <c r="D4674" s="14">
        <v>44106</v>
      </c>
      <c r="E4674" s="13" t="s">
        <v>94</v>
      </c>
      <c r="F4674" s="13" t="s">
        <v>1834</v>
      </c>
      <c r="G4674" s="15" t="str">
        <f>INDEX(Table12[[#This Row],[State]],MATCH(Orders!F4674,Table12[[#This Row],[Customer ID]],0))</f>
        <v>Maryland</v>
      </c>
      <c r="H4674" s="13" t="s">
        <v>5334</v>
      </c>
      <c r="I4674" s="15">
        <v>3</v>
      </c>
      <c r="J4674" s="13" t="s">
        <v>36</v>
      </c>
      <c r="K4674" s="16">
        <v>177.88</v>
      </c>
      <c r="L4674" s="24" t="str">
        <f>IF(Orders!$K4674&lt;=50,"Low",IF(Orders!$K4674&gt;=200000,"High","Medium"))</f>
        <v>Medium</v>
      </c>
    </row>
    <row r="4675" spans="1:12" x14ac:dyDescent="0.35">
      <c r="A4675" s="12">
        <v>5267</v>
      </c>
      <c r="B4675" s="17" t="s">
        <v>7714</v>
      </c>
      <c r="C4675" s="18">
        <v>44104</v>
      </c>
      <c r="D4675" s="18">
        <v>44107</v>
      </c>
      <c r="E4675" s="17" t="s">
        <v>38</v>
      </c>
      <c r="F4675" s="17" t="s">
        <v>5930</v>
      </c>
      <c r="G4675" s="19" t="str">
        <f>INDEX(Table12[[#This Row],[State]],MATCH(Orders!F4675,Table12[[#This Row],[Customer ID]],0))</f>
        <v>Washington</v>
      </c>
      <c r="H4675" s="17" t="s">
        <v>191</v>
      </c>
      <c r="I4675" s="19">
        <v>3</v>
      </c>
      <c r="J4675" s="17" t="s">
        <v>36</v>
      </c>
      <c r="K4675" s="10">
        <v>178.94</v>
      </c>
      <c r="L4675" s="25" t="str">
        <f>IF(Orders!$K4675&lt;=50,"Low",IF(Orders!$K4675&gt;=200000,"High","Medium"))</f>
        <v>Medium</v>
      </c>
    </row>
    <row r="4676" spans="1:12" x14ac:dyDescent="0.35">
      <c r="A4676" s="11">
        <v>9141</v>
      </c>
      <c r="B4676" s="13" t="s">
        <v>7715</v>
      </c>
      <c r="C4676" s="14">
        <v>44104</v>
      </c>
      <c r="D4676" s="14">
        <v>44106</v>
      </c>
      <c r="E4676" s="13" t="s">
        <v>94</v>
      </c>
      <c r="F4676" s="13" t="s">
        <v>298</v>
      </c>
      <c r="G4676" s="15" t="str">
        <f>INDEX(Table12[[#This Row],[State]],MATCH(Orders!F4676,Table12[[#This Row],[Customer ID]],0))</f>
        <v>California</v>
      </c>
      <c r="H4676" s="13" t="s">
        <v>2560</v>
      </c>
      <c r="I4676" s="15">
        <v>2</v>
      </c>
      <c r="J4676" s="13" t="s">
        <v>31</v>
      </c>
      <c r="K4676" s="16">
        <v>206.98</v>
      </c>
      <c r="L4676" s="24" t="str">
        <f>IF(Orders!$K4676&lt;=50,"Low",IF(Orders!$K4676&gt;=200000,"High","Medium"))</f>
        <v>Medium</v>
      </c>
    </row>
    <row r="4677" spans="1:12" x14ac:dyDescent="0.35">
      <c r="A4677" s="12">
        <v>5266</v>
      </c>
      <c r="B4677" s="17" t="s">
        <v>7714</v>
      </c>
      <c r="C4677" s="18">
        <v>44104</v>
      </c>
      <c r="D4677" s="18">
        <v>44107</v>
      </c>
      <c r="E4677" s="17" t="s">
        <v>38</v>
      </c>
      <c r="F4677" s="17" t="s">
        <v>5930</v>
      </c>
      <c r="G4677" s="19" t="str">
        <f>INDEX(Table12[[#This Row],[State]],MATCH(Orders!F4677,Table12[[#This Row],[Customer ID]],0))</f>
        <v>Washington</v>
      </c>
      <c r="H4677" s="17" t="s">
        <v>1221</v>
      </c>
      <c r="I4677" s="19">
        <v>2</v>
      </c>
      <c r="J4677" s="17" t="s">
        <v>31</v>
      </c>
      <c r="K4677" s="10">
        <v>100.76</v>
      </c>
      <c r="L4677" s="25" t="str">
        <f>IF(Orders!$K4677&lt;=50,"Low",IF(Orders!$K4677&gt;=200000,"High","Medium"))</f>
        <v>Medium</v>
      </c>
    </row>
    <row r="4678" spans="1:12" x14ac:dyDescent="0.35">
      <c r="A4678" s="11">
        <v>5268</v>
      </c>
      <c r="B4678" s="13" t="s">
        <v>7714</v>
      </c>
      <c r="C4678" s="14">
        <v>44104</v>
      </c>
      <c r="D4678" s="14">
        <v>44107</v>
      </c>
      <c r="E4678" s="13" t="s">
        <v>38</v>
      </c>
      <c r="F4678" s="13" t="s">
        <v>5930</v>
      </c>
      <c r="G4678" s="15" t="str">
        <f>INDEX(Table12[[#This Row],[State]],MATCH(Orders!F4678,Table12[[#This Row],[Customer ID]],0))</f>
        <v>Washington</v>
      </c>
      <c r="H4678" s="13" t="s">
        <v>833</v>
      </c>
      <c r="I4678" s="15">
        <v>1</v>
      </c>
      <c r="J4678" s="13" t="s">
        <v>36</v>
      </c>
      <c r="K4678" s="16">
        <v>108.89</v>
      </c>
      <c r="L4678" s="24" t="str">
        <f>IF(Orders!$K4678&lt;=50,"Low",IF(Orders!$K4678&gt;=200000,"High","Medium"))</f>
        <v>Medium</v>
      </c>
    </row>
    <row r="4679" spans="1:12" x14ac:dyDescent="0.35">
      <c r="A4679" s="12">
        <v>9688</v>
      </c>
      <c r="B4679" s="17" t="s">
        <v>7716</v>
      </c>
      <c r="C4679" s="18">
        <v>44104</v>
      </c>
      <c r="D4679" s="18">
        <v>44110</v>
      </c>
      <c r="E4679" s="17" t="s">
        <v>19</v>
      </c>
      <c r="F4679" s="17" t="s">
        <v>395</v>
      </c>
      <c r="G4679" s="19" t="str">
        <f>INDEX(Table12[[#This Row],[State]],MATCH(Orders!F4679,Table12[[#This Row],[Customer ID]],0))</f>
        <v>Texas</v>
      </c>
      <c r="H4679" s="17" t="s">
        <v>2096</v>
      </c>
      <c r="I4679" s="19">
        <v>9</v>
      </c>
      <c r="J4679" s="17" t="s">
        <v>31</v>
      </c>
      <c r="K4679" s="10">
        <v>127646</v>
      </c>
      <c r="L4679" s="25" t="str">
        <f>IF(Orders!$K4679&lt;=50,"Low",IF(Orders!$K4679&gt;=200000,"High","Medium"))</f>
        <v>Medium</v>
      </c>
    </row>
    <row r="4680" spans="1:12" x14ac:dyDescent="0.35">
      <c r="A4680" s="11">
        <v>9215</v>
      </c>
      <c r="B4680" s="13" t="s">
        <v>7717</v>
      </c>
      <c r="C4680" s="14">
        <v>44104</v>
      </c>
      <c r="D4680" s="14">
        <v>44106</v>
      </c>
      <c r="E4680" s="13" t="s">
        <v>38</v>
      </c>
      <c r="F4680" s="13" t="s">
        <v>5095</v>
      </c>
      <c r="G4680" s="15" t="str">
        <f>INDEX(Table12[[#This Row],[State]],MATCH(Orders!F4680,Table12[[#This Row],[Customer ID]],0))</f>
        <v>Pennsylvania</v>
      </c>
      <c r="H4680" s="13" t="s">
        <v>7718</v>
      </c>
      <c r="I4680" s="15">
        <v>7</v>
      </c>
      <c r="J4680" s="13" t="s">
        <v>70</v>
      </c>
      <c r="K4680" s="16">
        <v>152664</v>
      </c>
      <c r="L4680" s="24" t="str">
        <f>IF(Orders!$K4680&lt;=50,"Low",IF(Orders!$K4680&gt;=200000,"High","Medium"))</f>
        <v>Medium</v>
      </c>
    </row>
    <row r="4681" spans="1:12" x14ac:dyDescent="0.35">
      <c r="A4681" s="12">
        <v>567</v>
      </c>
      <c r="B4681" s="17" t="s">
        <v>7720</v>
      </c>
      <c r="C4681" s="18">
        <v>44105</v>
      </c>
      <c r="D4681" s="18">
        <v>44112</v>
      </c>
      <c r="E4681" s="17" t="s">
        <v>19</v>
      </c>
      <c r="F4681" s="17" t="s">
        <v>5361</v>
      </c>
      <c r="G4681" s="19" t="str">
        <f>INDEX(Table12[[#This Row],[State]],MATCH(Orders!F4681,Table12[[#This Row],[Customer ID]],0))</f>
        <v>Washington</v>
      </c>
      <c r="H4681" s="17" t="s">
        <v>7721</v>
      </c>
      <c r="I4681" s="19">
        <v>8</v>
      </c>
      <c r="J4681" s="17" t="s">
        <v>31</v>
      </c>
      <c r="K4681" s="10">
        <v>108.84</v>
      </c>
      <c r="L4681" s="25" t="str">
        <f>IF(Orders!$K4681&lt;=50,"Low",IF(Orders!$K4681&gt;=200000,"High","Medium"))</f>
        <v>Medium</v>
      </c>
    </row>
    <row r="4682" spans="1:12" x14ac:dyDescent="0.35">
      <c r="A4682" s="11">
        <v>568</v>
      </c>
      <c r="B4682" s="13" t="s">
        <v>7720</v>
      </c>
      <c r="C4682" s="14">
        <v>44105</v>
      </c>
      <c r="D4682" s="14">
        <v>44112</v>
      </c>
      <c r="E4682" s="13" t="s">
        <v>19</v>
      </c>
      <c r="F4682" s="13" t="s">
        <v>5361</v>
      </c>
      <c r="G4682" s="15" t="str">
        <f>INDEX(Table12[[#This Row],[State]],MATCH(Orders!F4682,Table12[[#This Row],[Customer ID]],0))</f>
        <v>Washington</v>
      </c>
      <c r="H4682" s="13" t="s">
        <v>5329</v>
      </c>
      <c r="I4682" s="15">
        <v>7</v>
      </c>
      <c r="J4682" s="13" t="s">
        <v>70</v>
      </c>
      <c r="K4682" s="16">
        <v>119088</v>
      </c>
      <c r="L4682" s="24" t="str">
        <f>IF(Orders!$K4682&lt;=50,"Low",IF(Orders!$K4682&gt;=200000,"High","Medium"))</f>
        <v>Medium</v>
      </c>
    </row>
    <row r="4683" spans="1:12" x14ac:dyDescent="0.35">
      <c r="A4683" s="12">
        <v>2217</v>
      </c>
      <c r="B4683" s="17" t="s">
        <v>7723</v>
      </c>
      <c r="C4683" s="18">
        <v>44105</v>
      </c>
      <c r="D4683" s="18">
        <v>44106</v>
      </c>
      <c r="E4683" s="17" t="s">
        <v>38</v>
      </c>
      <c r="F4683" s="17" t="s">
        <v>5164</v>
      </c>
      <c r="G4683" s="19" t="str">
        <f>INDEX(Table12[[#This Row],[State]],MATCH(Orders!F4683,Table12[[#This Row],[Customer ID]],0))</f>
        <v>California</v>
      </c>
      <c r="H4683" s="17" t="s">
        <v>4674</v>
      </c>
      <c r="I4683" s="19">
        <v>4</v>
      </c>
      <c r="J4683" s="17" t="s">
        <v>36</v>
      </c>
      <c r="K4683" s="10">
        <v>133608</v>
      </c>
      <c r="L4683" s="25" t="str">
        <f>IF(Orders!$K4683&lt;=50,"Low",IF(Orders!$K4683&gt;=200000,"High","Medium"))</f>
        <v>Medium</v>
      </c>
    </row>
    <row r="4684" spans="1:12" x14ac:dyDescent="0.35">
      <c r="A4684" s="11">
        <v>3582</v>
      </c>
      <c r="B4684" s="13" t="s">
        <v>7724</v>
      </c>
      <c r="C4684" s="14">
        <v>44105</v>
      </c>
      <c r="D4684" s="14">
        <v>44111</v>
      </c>
      <c r="E4684" s="13" t="s">
        <v>19</v>
      </c>
      <c r="F4684" s="13" t="s">
        <v>567</v>
      </c>
      <c r="G4684" s="15" t="str">
        <f>INDEX(Table12[[#This Row],[State]],MATCH(Orders!F4684,Table12[[#This Row],[Customer ID]],0))</f>
        <v>Nebraska</v>
      </c>
      <c r="H4684" s="13" t="s">
        <v>2305</v>
      </c>
      <c r="I4684" s="15">
        <v>1</v>
      </c>
      <c r="J4684" s="13" t="s">
        <v>31</v>
      </c>
      <c r="K4684" s="16">
        <v>141.85</v>
      </c>
      <c r="L4684" s="24" t="str">
        <f>IF(Orders!$K4684&lt;=50,"Low",IF(Orders!$K4684&gt;=200000,"High","Medium"))</f>
        <v>Medium</v>
      </c>
    </row>
    <row r="4685" spans="1:12" x14ac:dyDescent="0.35">
      <c r="A4685" s="12">
        <v>8992</v>
      </c>
      <c r="B4685" s="17" t="s">
        <v>7725</v>
      </c>
      <c r="C4685" s="18">
        <v>44105</v>
      </c>
      <c r="D4685" s="18">
        <v>44110</v>
      </c>
      <c r="E4685" s="17" t="s">
        <v>19</v>
      </c>
      <c r="F4685" s="17" t="s">
        <v>1693</v>
      </c>
      <c r="G4685" s="19" t="str">
        <f>INDEX(Table12[[#This Row],[State]],MATCH(Orders!F4685,Table12[[#This Row],[Customer ID]],0))</f>
        <v>California</v>
      </c>
      <c r="H4685" s="17" t="s">
        <v>7087</v>
      </c>
      <c r="I4685" s="19">
        <v>5</v>
      </c>
      <c r="J4685" s="17" t="s">
        <v>70</v>
      </c>
      <c r="K4685" s="10">
        <v>146.75</v>
      </c>
      <c r="L4685" s="25" t="str">
        <f>IF(Orders!$K4685&lt;=50,"Low",IF(Orders!$K4685&gt;=200000,"High","Medium"))</f>
        <v>Medium</v>
      </c>
    </row>
    <row r="4686" spans="1:12" x14ac:dyDescent="0.35">
      <c r="A4686" s="11">
        <v>2216</v>
      </c>
      <c r="B4686" s="13" t="s">
        <v>7723</v>
      </c>
      <c r="C4686" s="14">
        <v>44105</v>
      </c>
      <c r="D4686" s="14">
        <v>44106</v>
      </c>
      <c r="E4686" s="13" t="s">
        <v>38</v>
      </c>
      <c r="F4686" s="13" t="s">
        <v>5164</v>
      </c>
      <c r="G4686" s="15" t="str">
        <f>INDEX(Table12[[#This Row],[State]],MATCH(Orders!F4686,Table12[[#This Row],[Customer ID]],0))</f>
        <v>California</v>
      </c>
      <c r="H4686" s="13" t="s">
        <v>3528</v>
      </c>
      <c r="I4686" s="15">
        <v>2</v>
      </c>
      <c r="J4686" s="13" t="s">
        <v>36</v>
      </c>
      <c r="K4686" s="16">
        <v>269.95999999999998</v>
      </c>
      <c r="L4686" s="24" t="str">
        <f>IF(Orders!$K4686&lt;=50,"Low",IF(Orders!$K4686&gt;=200000,"High","Medium"))</f>
        <v>Medium</v>
      </c>
    </row>
    <row r="4687" spans="1:12" x14ac:dyDescent="0.35">
      <c r="A4687" s="12">
        <v>570</v>
      </c>
      <c r="B4687" s="17" t="s">
        <v>7720</v>
      </c>
      <c r="C4687" s="18">
        <v>44105</v>
      </c>
      <c r="D4687" s="18">
        <v>44112</v>
      </c>
      <c r="E4687" s="17" t="s">
        <v>19</v>
      </c>
      <c r="F4687" s="17" t="s">
        <v>5361</v>
      </c>
      <c r="G4687" s="19" t="str">
        <f>INDEX(Table12[[#This Row],[State]],MATCH(Orders!F4687,Table12[[#This Row],[Customer ID]],0))</f>
        <v>Washington</v>
      </c>
      <c r="H4687" s="17" t="s">
        <v>4950</v>
      </c>
      <c r="I4687" s="19">
        <v>3</v>
      </c>
      <c r="J4687" s="17" t="s">
        <v>70</v>
      </c>
      <c r="K4687" s="10">
        <v>468152</v>
      </c>
      <c r="L4687" s="25" t="str">
        <f>IF(Orders!$K4687&lt;=50,"Low",IF(Orders!$K4687&gt;=200000,"High","Medium"))</f>
        <v>High</v>
      </c>
    </row>
    <row r="4688" spans="1:12" x14ac:dyDescent="0.35">
      <c r="A4688" s="11">
        <v>3296</v>
      </c>
      <c r="B4688" s="13" t="s">
        <v>7726</v>
      </c>
      <c r="C4688" s="14">
        <v>44105</v>
      </c>
      <c r="D4688" s="14">
        <v>44107</v>
      </c>
      <c r="E4688" s="13" t="s">
        <v>38</v>
      </c>
      <c r="F4688" s="13" t="s">
        <v>3413</v>
      </c>
      <c r="G4688" s="15" t="str">
        <f>INDEX(Table12[[#This Row],[State]],MATCH(Orders!F4688,Table12[[#This Row],[Customer ID]],0))</f>
        <v>New York</v>
      </c>
      <c r="H4688" s="13" t="s">
        <v>2293</v>
      </c>
      <c r="I4688" s="15">
        <v>11</v>
      </c>
      <c r="J4688" s="13" t="s">
        <v>31</v>
      </c>
      <c r="K4688" s="16">
        <v>1754.89</v>
      </c>
      <c r="L4688" s="24" t="str">
        <f>IF(Orders!$K4688&lt;=50,"Low",IF(Orders!$K4688&gt;=200000,"High","Medium"))</f>
        <v>Medium</v>
      </c>
    </row>
    <row r="4689" spans="1:12" x14ac:dyDescent="0.35">
      <c r="A4689" s="12">
        <v>2214</v>
      </c>
      <c r="B4689" s="17" t="s">
        <v>7723</v>
      </c>
      <c r="C4689" s="18">
        <v>44105</v>
      </c>
      <c r="D4689" s="18">
        <v>44106</v>
      </c>
      <c r="E4689" s="17" t="s">
        <v>38</v>
      </c>
      <c r="F4689" s="17" t="s">
        <v>5164</v>
      </c>
      <c r="G4689" s="19" t="str">
        <f>INDEX(Table12[[#This Row],[State]],MATCH(Orders!F4689,Table12[[#This Row],[Customer ID]],0))</f>
        <v>California</v>
      </c>
      <c r="H4689" s="17" t="s">
        <v>3227</v>
      </c>
      <c r="I4689" s="19">
        <v>1</v>
      </c>
      <c r="J4689" s="17" t="s">
        <v>36</v>
      </c>
      <c r="K4689" s="10">
        <v>73.44</v>
      </c>
      <c r="L4689" s="25" t="str">
        <f>IF(Orders!$K4689&lt;=50,"Low",IF(Orders!$K4689&gt;=200000,"High","Medium"))</f>
        <v>Medium</v>
      </c>
    </row>
    <row r="4690" spans="1:12" x14ac:dyDescent="0.35">
      <c r="A4690" s="11">
        <v>569</v>
      </c>
      <c r="B4690" s="13" t="s">
        <v>7720</v>
      </c>
      <c r="C4690" s="14">
        <v>44105</v>
      </c>
      <c r="D4690" s="14">
        <v>44112</v>
      </c>
      <c r="E4690" s="13" t="s">
        <v>19</v>
      </c>
      <c r="F4690" s="13" t="s">
        <v>5361</v>
      </c>
      <c r="G4690" s="15" t="str">
        <f>INDEX(Table12[[#This Row],[State]],MATCH(Orders!F4690,Table12[[#This Row],[Customer ID]],0))</f>
        <v>Washington</v>
      </c>
      <c r="H4690" s="13" t="s">
        <v>1975</v>
      </c>
      <c r="I4690" s="15">
        <v>3</v>
      </c>
      <c r="J4690" s="13" t="s">
        <v>36</v>
      </c>
      <c r="K4690" s="16">
        <v>113.44</v>
      </c>
      <c r="L4690" s="24" t="str">
        <f>IF(Orders!$K4690&lt;=50,"Low",IF(Orders!$K4690&gt;=200000,"High","Medium"))</f>
        <v>Medium</v>
      </c>
    </row>
    <row r="4691" spans="1:12" x14ac:dyDescent="0.35">
      <c r="A4691" s="12">
        <v>429</v>
      </c>
      <c r="B4691" s="17" t="s">
        <v>7727</v>
      </c>
      <c r="C4691" s="18">
        <v>44105</v>
      </c>
      <c r="D4691" s="18">
        <v>44112</v>
      </c>
      <c r="E4691" s="17" t="s">
        <v>19</v>
      </c>
      <c r="F4691" s="17" t="s">
        <v>3274</v>
      </c>
      <c r="G4691" s="19" t="str">
        <f>INDEX(Table12[[#This Row],[State]],MATCH(Orders!F4691,Table12[[#This Row],[Customer ID]],0))</f>
        <v>Texas</v>
      </c>
      <c r="H4691" s="17" t="s">
        <v>7728</v>
      </c>
      <c r="I4691" s="19">
        <v>6</v>
      </c>
      <c r="J4691" s="17" t="s">
        <v>31</v>
      </c>
      <c r="K4691" s="10">
        <v>117672</v>
      </c>
      <c r="L4691" s="25" t="str">
        <f>IF(Orders!$K4691&lt;=50,"Low",IF(Orders!$K4691&gt;=200000,"High","Medium"))</f>
        <v>Medium</v>
      </c>
    </row>
    <row r="4692" spans="1:12" x14ac:dyDescent="0.35">
      <c r="A4692" s="11">
        <v>2215</v>
      </c>
      <c r="B4692" s="13" t="s">
        <v>7723</v>
      </c>
      <c r="C4692" s="14">
        <v>44105</v>
      </c>
      <c r="D4692" s="14">
        <v>44106</v>
      </c>
      <c r="E4692" s="13" t="s">
        <v>38</v>
      </c>
      <c r="F4692" s="13" t="s">
        <v>5164</v>
      </c>
      <c r="G4692" s="15" t="str">
        <f>INDEX(Table12[[#This Row],[State]],MATCH(Orders!F4692,Table12[[#This Row],[Customer ID]],0))</f>
        <v>California</v>
      </c>
      <c r="H4692" s="13" t="s">
        <v>6690</v>
      </c>
      <c r="I4692" s="15">
        <v>13</v>
      </c>
      <c r="J4692" s="13" t="s">
        <v>36</v>
      </c>
      <c r="K4692" s="16">
        <v>152776</v>
      </c>
      <c r="L4692" s="24" t="str">
        <f>IF(Orders!$K4692&lt;=50,"Low",IF(Orders!$K4692&gt;=200000,"High","Medium"))</f>
        <v>Medium</v>
      </c>
    </row>
    <row r="4693" spans="1:12" x14ac:dyDescent="0.35">
      <c r="A4693" s="12">
        <v>752</v>
      </c>
      <c r="B4693" s="17" t="s">
        <v>7730</v>
      </c>
      <c r="C4693" s="18">
        <v>44106</v>
      </c>
      <c r="D4693" s="18">
        <v>44110</v>
      </c>
      <c r="E4693" s="17" t="s">
        <v>19</v>
      </c>
      <c r="F4693" s="17" t="s">
        <v>2868</v>
      </c>
      <c r="G4693" s="19" t="str">
        <f>INDEX(Table12[[#This Row],[State]],MATCH(Orders!F4693,Table12[[#This Row],[Customer ID]],0))</f>
        <v>Michigan</v>
      </c>
      <c r="H4693" s="17" t="s">
        <v>7554</v>
      </c>
      <c r="I4693" s="19">
        <v>7</v>
      </c>
      <c r="J4693" s="17" t="s">
        <v>31</v>
      </c>
      <c r="K4693" s="10">
        <v>106.98</v>
      </c>
      <c r="L4693" s="25" t="str">
        <f>IF(Orders!$K4693&lt;=50,"Low",IF(Orders!$K4693&gt;=200000,"High","Medium"))</f>
        <v>Medium</v>
      </c>
    </row>
    <row r="4694" spans="1:12" x14ac:dyDescent="0.35">
      <c r="A4694" s="11">
        <v>3192</v>
      </c>
      <c r="B4694" s="13" t="s">
        <v>7731</v>
      </c>
      <c r="C4694" s="14">
        <v>44106</v>
      </c>
      <c r="D4694" s="14">
        <v>44112</v>
      </c>
      <c r="E4694" s="13" t="s">
        <v>19</v>
      </c>
      <c r="F4694" s="13" t="s">
        <v>817</v>
      </c>
      <c r="G4694" s="15" t="str">
        <f>INDEX(Table12[[#This Row],[State]],MATCH(Orders!F4694,Table12[[#This Row],[Customer ID]],0))</f>
        <v>New York</v>
      </c>
      <c r="H4694" s="13" t="s">
        <v>7547</v>
      </c>
      <c r="I4694" s="15">
        <v>1</v>
      </c>
      <c r="J4694" s="13" t="s">
        <v>36</v>
      </c>
      <c r="K4694" s="16">
        <v>110.99</v>
      </c>
      <c r="L4694" s="24" t="str">
        <f>IF(Orders!$K4694&lt;=50,"Low",IF(Orders!$K4694&gt;=200000,"High","Medium"))</f>
        <v>Medium</v>
      </c>
    </row>
    <row r="4695" spans="1:12" x14ac:dyDescent="0.35">
      <c r="A4695" s="12">
        <v>3979</v>
      </c>
      <c r="B4695" s="17" t="s">
        <v>7732</v>
      </c>
      <c r="C4695" s="18">
        <v>44106</v>
      </c>
      <c r="D4695" s="18">
        <v>44111</v>
      </c>
      <c r="E4695" s="17" t="s">
        <v>19</v>
      </c>
      <c r="F4695" s="17" t="s">
        <v>7052</v>
      </c>
      <c r="G4695" s="19" t="str">
        <f>INDEX(Table12[[#This Row],[State]],MATCH(Orders!F4695,Table12[[#This Row],[Customer ID]],0))</f>
        <v>Washington</v>
      </c>
      <c r="H4695" s="17" t="s">
        <v>1101</v>
      </c>
      <c r="I4695" s="19">
        <v>2</v>
      </c>
      <c r="J4695" s="17" t="s">
        <v>36</v>
      </c>
      <c r="K4695" s="10">
        <v>123784</v>
      </c>
      <c r="L4695" s="25" t="str">
        <f>IF(Orders!$K4695&lt;=50,"Low",IF(Orders!$K4695&gt;=200000,"High","Medium"))</f>
        <v>Medium</v>
      </c>
    </row>
    <row r="4696" spans="1:12" x14ac:dyDescent="0.35">
      <c r="A4696" s="11">
        <v>5788</v>
      </c>
      <c r="B4696" s="13" t="s">
        <v>7733</v>
      </c>
      <c r="C4696" s="14">
        <v>44106</v>
      </c>
      <c r="D4696" s="14">
        <v>44112</v>
      </c>
      <c r="E4696" s="13" t="s">
        <v>19</v>
      </c>
      <c r="F4696" s="13" t="s">
        <v>7734</v>
      </c>
      <c r="G4696" s="15" t="str">
        <f>INDEX(Table12[[#This Row],[State]],MATCH(Orders!F4696,Table12[[#This Row],[Customer ID]],0))</f>
        <v>Oregon</v>
      </c>
      <c r="H4696" s="13" t="s">
        <v>796</v>
      </c>
      <c r="I4696" s="15">
        <v>7</v>
      </c>
      <c r="J4696" s="13" t="s">
        <v>31</v>
      </c>
      <c r="K4696" s="16">
        <v>143144</v>
      </c>
      <c r="L4696" s="24" t="str">
        <f>IF(Orders!$K4696&lt;=50,"Low",IF(Orders!$K4696&gt;=200000,"High","Medium"))</f>
        <v>Medium</v>
      </c>
    </row>
    <row r="4697" spans="1:12" x14ac:dyDescent="0.35">
      <c r="A4697" s="12">
        <v>4136</v>
      </c>
      <c r="B4697" s="17" t="s">
        <v>7736</v>
      </c>
      <c r="C4697" s="18">
        <v>44106</v>
      </c>
      <c r="D4697" s="18">
        <v>44112</v>
      </c>
      <c r="E4697" s="17" t="s">
        <v>19</v>
      </c>
      <c r="F4697" s="17" t="s">
        <v>675</v>
      </c>
      <c r="G4697" s="19" t="str">
        <f>INDEX(Table12[[#This Row],[State]],MATCH(Orders!F4697,Table12[[#This Row],[Customer ID]],0))</f>
        <v>California</v>
      </c>
      <c r="H4697" s="17" t="s">
        <v>1680</v>
      </c>
      <c r="I4697" s="19">
        <v>5</v>
      </c>
      <c r="J4697" s="17" t="s">
        <v>70</v>
      </c>
      <c r="K4697" s="10">
        <v>145.12</v>
      </c>
      <c r="L4697" s="25" t="str">
        <f>IF(Orders!$K4697&lt;=50,"Low",IF(Orders!$K4697&gt;=200000,"High","Medium"))</f>
        <v>Medium</v>
      </c>
    </row>
    <row r="4698" spans="1:12" x14ac:dyDescent="0.35">
      <c r="A4698" s="11">
        <v>751</v>
      </c>
      <c r="B4698" s="13" t="s">
        <v>7730</v>
      </c>
      <c r="C4698" s="14">
        <v>44106</v>
      </c>
      <c r="D4698" s="14">
        <v>44110</v>
      </c>
      <c r="E4698" s="13" t="s">
        <v>19</v>
      </c>
      <c r="F4698" s="13" t="s">
        <v>2868</v>
      </c>
      <c r="G4698" s="15" t="str">
        <f>INDEX(Table12[[#This Row],[State]],MATCH(Orders!F4698,Table12[[#This Row],[Customer ID]],0))</f>
        <v>Michigan</v>
      </c>
      <c r="H4698" s="13" t="s">
        <v>7737</v>
      </c>
      <c r="I4698" s="15">
        <v>11</v>
      </c>
      <c r="J4698" s="13" t="s">
        <v>70</v>
      </c>
      <c r="K4698" s="16">
        <v>204.74</v>
      </c>
      <c r="L4698" s="24" t="str">
        <f>IF(Orders!$K4698&lt;=50,"Low",IF(Orders!$K4698&gt;=200000,"High","Medium"))</f>
        <v>Medium</v>
      </c>
    </row>
    <row r="4699" spans="1:12" x14ac:dyDescent="0.35">
      <c r="A4699" s="12">
        <v>5785</v>
      </c>
      <c r="B4699" s="17" t="s">
        <v>7733</v>
      </c>
      <c r="C4699" s="18">
        <v>44106</v>
      </c>
      <c r="D4699" s="18">
        <v>44112</v>
      </c>
      <c r="E4699" s="17" t="s">
        <v>19</v>
      </c>
      <c r="F4699" s="17" t="s">
        <v>7734</v>
      </c>
      <c r="G4699" s="19" t="str">
        <f>INDEX(Table12[[#This Row],[State]],MATCH(Orders!F4699,Table12[[#This Row],[Customer ID]],0))</f>
        <v>Oregon</v>
      </c>
      <c r="H4699" s="17" t="s">
        <v>6441</v>
      </c>
      <c r="I4699" s="19">
        <v>6</v>
      </c>
      <c r="J4699" s="17" t="s">
        <v>70</v>
      </c>
      <c r="K4699" s="10">
        <v>252764</v>
      </c>
      <c r="L4699" s="25" t="str">
        <f>IF(Orders!$K4699&lt;=50,"Low",IF(Orders!$K4699&gt;=200000,"High","Medium"))</f>
        <v>High</v>
      </c>
    </row>
    <row r="4700" spans="1:12" x14ac:dyDescent="0.35">
      <c r="A4700" s="11">
        <v>7207</v>
      </c>
      <c r="B4700" s="13" t="s">
        <v>7739</v>
      </c>
      <c r="C4700" s="14">
        <v>44106</v>
      </c>
      <c r="D4700" s="14">
        <v>44110</v>
      </c>
      <c r="E4700" s="13" t="s">
        <v>19</v>
      </c>
      <c r="F4700" s="13" t="s">
        <v>6280</v>
      </c>
      <c r="G4700" s="15" t="str">
        <f>INDEX(Table12[[#This Row],[State]],MATCH(Orders!F4700,Table12[[#This Row],[Customer ID]],0))</f>
        <v>California</v>
      </c>
      <c r="H4700" s="13" t="s">
        <v>7531</v>
      </c>
      <c r="I4700" s="15">
        <v>11</v>
      </c>
      <c r="J4700" s="13" t="s">
        <v>31</v>
      </c>
      <c r="K4700" s="16">
        <v>380.16</v>
      </c>
      <c r="L4700" s="24" t="str">
        <f>IF(Orders!$K4700&lt;=50,"Low",IF(Orders!$K4700&gt;=200000,"High","Medium"))</f>
        <v>Medium</v>
      </c>
    </row>
    <row r="4701" spans="1:12" x14ac:dyDescent="0.35">
      <c r="A4701" s="12">
        <v>4137</v>
      </c>
      <c r="B4701" s="17" t="s">
        <v>7736</v>
      </c>
      <c r="C4701" s="18">
        <v>44106</v>
      </c>
      <c r="D4701" s="18">
        <v>44112</v>
      </c>
      <c r="E4701" s="17" t="s">
        <v>19</v>
      </c>
      <c r="F4701" s="17" t="s">
        <v>675</v>
      </c>
      <c r="G4701" s="19" t="str">
        <f>INDEX(Table12[[#This Row],[State]],MATCH(Orders!F4701,Table12[[#This Row],[Customer ID]],0))</f>
        <v>California</v>
      </c>
      <c r="H4701" s="17" t="s">
        <v>557</v>
      </c>
      <c r="I4701" s="19">
        <v>7</v>
      </c>
      <c r="J4701" s="17" t="s">
        <v>31</v>
      </c>
      <c r="K4701" s="10">
        <v>1613.14</v>
      </c>
      <c r="L4701" s="25" t="str">
        <f>IF(Orders!$K4701&lt;=50,"Low",IF(Orders!$K4701&gt;=200000,"High","Medium"))</f>
        <v>Medium</v>
      </c>
    </row>
    <row r="4702" spans="1:12" x14ac:dyDescent="0.35">
      <c r="A4702" s="11">
        <v>5321</v>
      </c>
      <c r="B4702" s="13" t="s">
        <v>7740</v>
      </c>
      <c r="C4702" s="14">
        <v>44106</v>
      </c>
      <c r="D4702" s="14">
        <v>44109</v>
      </c>
      <c r="E4702" s="13" t="s">
        <v>38</v>
      </c>
      <c r="F4702" s="13" t="s">
        <v>196</v>
      </c>
      <c r="G4702" s="15" t="str">
        <f>INDEX(Table12[[#This Row],[State]],MATCH(Orders!F4702,Table12[[#This Row],[Customer ID]],0))</f>
        <v>Tennessee</v>
      </c>
      <c r="H4702" s="13" t="s">
        <v>5528</v>
      </c>
      <c r="I4702" s="15">
        <v>7</v>
      </c>
      <c r="J4702" s="13" t="s">
        <v>31</v>
      </c>
      <c r="K4702" s="16">
        <v>2335116</v>
      </c>
      <c r="L4702" s="24" t="str">
        <f>IF(Orders!$K4702&lt;=50,"Low",IF(Orders!$K4702&gt;=200000,"High","Medium"))</f>
        <v>High</v>
      </c>
    </row>
    <row r="4703" spans="1:12" x14ac:dyDescent="0.35">
      <c r="A4703" s="12">
        <v>753</v>
      </c>
      <c r="B4703" s="17" t="s">
        <v>7730</v>
      </c>
      <c r="C4703" s="18">
        <v>44106</v>
      </c>
      <c r="D4703" s="18">
        <v>44110</v>
      </c>
      <c r="E4703" s="17" t="s">
        <v>19</v>
      </c>
      <c r="F4703" s="17" t="s">
        <v>2868</v>
      </c>
      <c r="G4703" s="19" t="str">
        <f>INDEX(Table12[[#This Row],[State]],MATCH(Orders!F4703,Table12[[#This Row],[Customer ID]],0))</f>
        <v>Michigan</v>
      </c>
      <c r="H4703" s="17" t="s">
        <v>390</v>
      </c>
      <c r="I4703" s="19">
        <v>1</v>
      </c>
      <c r="J4703" s="17" t="s">
        <v>31</v>
      </c>
      <c r="K4703" s="10">
        <v>98.88</v>
      </c>
      <c r="L4703" s="25" t="str">
        <f>IF(Orders!$K4703&lt;=50,"Low",IF(Orders!$K4703&gt;=200000,"High","Medium"))</f>
        <v>Medium</v>
      </c>
    </row>
    <row r="4704" spans="1:12" x14ac:dyDescent="0.35">
      <c r="A4704" s="11">
        <v>3978</v>
      </c>
      <c r="B4704" s="13" t="s">
        <v>7732</v>
      </c>
      <c r="C4704" s="14">
        <v>44106</v>
      </c>
      <c r="D4704" s="14">
        <v>44111</v>
      </c>
      <c r="E4704" s="13" t="s">
        <v>19</v>
      </c>
      <c r="F4704" s="13" t="s">
        <v>7052</v>
      </c>
      <c r="G4704" s="15" t="str">
        <f>INDEX(Table12[[#This Row],[State]],MATCH(Orders!F4704,Table12[[#This Row],[Customer ID]],0))</f>
        <v>Washington</v>
      </c>
      <c r="H4704" s="13" t="s">
        <v>3742</v>
      </c>
      <c r="I4704" s="15">
        <v>3</v>
      </c>
      <c r="J4704" s="13" t="s">
        <v>31</v>
      </c>
      <c r="K4704" s="16">
        <v>84.94</v>
      </c>
      <c r="L4704" s="24" t="str">
        <f>IF(Orders!$K4704&lt;=50,"Low",IF(Orders!$K4704&gt;=200000,"High","Medium"))</f>
        <v>Medium</v>
      </c>
    </row>
    <row r="4705" spans="1:12" x14ac:dyDescent="0.35">
      <c r="A4705" s="12">
        <v>5318</v>
      </c>
      <c r="B4705" s="17" t="s">
        <v>7740</v>
      </c>
      <c r="C4705" s="18">
        <v>44106</v>
      </c>
      <c r="D4705" s="18">
        <v>44109</v>
      </c>
      <c r="E4705" s="17" t="s">
        <v>38</v>
      </c>
      <c r="F4705" s="17" t="s">
        <v>196</v>
      </c>
      <c r="G4705" s="19" t="str">
        <f>INDEX(Table12[[#This Row],[State]],MATCH(Orders!F4705,Table12[[#This Row],[Customer ID]],0))</f>
        <v>Tennessee</v>
      </c>
      <c r="H4705" s="17" t="s">
        <v>994</v>
      </c>
      <c r="I4705" s="19">
        <v>1</v>
      </c>
      <c r="J4705" s="17" t="s">
        <v>36</v>
      </c>
      <c r="K4705" s="10">
        <v>94656</v>
      </c>
      <c r="L4705" s="25" t="str">
        <f>IF(Orders!$K4705&lt;=50,"Low",IF(Orders!$K4705&gt;=200000,"High","Medium"))</f>
        <v>Medium</v>
      </c>
    </row>
    <row r="4706" spans="1:12" x14ac:dyDescent="0.35">
      <c r="A4706" s="11">
        <v>9420</v>
      </c>
      <c r="B4706" s="13" t="s">
        <v>7741</v>
      </c>
      <c r="C4706" s="14">
        <v>44106</v>
      </c>
      <c r="D4706" s="14">
        <v>44108</v>
      </c>
      <c r="E4706" s="13" t="s">
        <v>94</v>
      </c>
      <c r="F4706" s="13" t="s">
        <v>2966</v>
      </c>
      <c r="G4706" s="15" t="str">
        <f>INDEX(Table12[[#This Row],[State]],MATCH(Orders!F4706,Table12[[#This Row],[Customer ID]],0))</f>
        <v>Texas</v>
      </c>
      <c r="H4706" s="13" t="s">
        <v>5742</v>
      </c>
      <c r="I4706" s="15">
        <v>2</v>
      </c>
      <c r="J4706" s="13" t="s">
        <v>36</v>
      </c>
      <c r="K4706" s="16">
        <v>121224</v>
      </c>
      <c r="L4706" s="24" t="str">
        <f>IF(Orders!$K4706&lt;=50,"Low",IF(Orders!$K4706&gt;=200000,"High","Medium"))</f>
        <v>Medium</v>
      </c>
    </row>
    <row r="4707" spans="1:12" x14ac:dyDescent="0.35">
      <c r="A4707" s="12">
        <v>5323</v>
      </c>
      <c r="B4707" s="17" t="s">
        <v>7740</v>
      </c>
      <c r="C4707" s="18">
        <v>44106</v>
      </c>
      <c r="D4707" s="18">
        <v>44109</v>
      </c>
      <c r="E4707" s="17" t="s">
        <v>38</v>
      </c>
      <c r="F4707" s="17" t="s">
        <v>196</v>
      </c>
      <c r="G4707" s="19" t="str">
        <f>INDEX(Table12[[#This Row],[State]],MATCH(Orders!F4707,Table12[[#This Row],[Customer ID]],0))</f>
        <v>Tennessee</v>
      </c>
      <c r="H4707" s="17" t="s">
        <v>1155</v>
      </c>
      <c r="I4707" s="19">
        <v>2</v>
      </c>
      <c r="J4707" s="17" t="s">
        <v>36</v>
      </c>
      <c r="K4707" s="10">
        <v>115.76</v>
      </c>
      <c r="L4707" s="25" t="str">
        <f>IF(Orders!$K4707&lt;=50,"Low",IF(Orders!$K4707&gt;=200000,"High","Medium"))</f>
        <v>Medium</v>
      </c>
    </row>
    <row r="4708" spans="1:12" x14ac:dyDescent="0.35">
      <c r="A4708" s="11">
        <v>5317</v>
      </c>
      <c r="B4708" s="13" t="s">
        <v>7740</v>
      </c>
      <c r="C4708" s="14">
        <v>44106</v>
      </c>
      <c r="D4708" s="14">
        <v>44109</v>
      </c>
      <c r="E4708" s="13" t="s">
        <v>38</v>
      </c>
      <c r="F4708" s="13" t="s">
        <v>196</v>
      </c>
      <c r="G4708" s="15" t="str">
        <f>INDEX(Table12[[#This Row],[State]],MATCH(Orders!F4708,Table12[[#This Row],[Customer ID]],0))</f>
        <v>Tennessee</v>
      </c>
      <c r="H4708" s="13" t="s">
        <v>2826</v>
      </c>
      <c r="I4708" s="15">
        <v>2</v>
      </c>
      <c r="J4708" s="13" t="s">
        <v>31</v>
      </c>
      <c r="K4708" s="16">
        <v>127808</v>
      </c>
      <c r="L4708" s="24" t="str">
        <f>IF(Orders!$K4708&lt;=50,"Low",IF(Orders!$K4708&gt;=200000,"High","Medium"))</f>
        <v>Medium</v>
      </c>
    </row>
    <row r="4709" spans="1:12" x14ac:dyDescent="0.35">
      <c r="A4709" s="12">
        <v>5320</v>
      </c>
      <c r="B4709" s="17" t="s">
        <v>7740</v>
      </c>
      <c r="C4709" s="18">
        <v>44106</v>
      </c>
      <c r="D4709" s="18">
        <v>44109</v>
      </c>
      <c r="E4709" s="17" t="s">
        <v>38</v>
      </c>
      <c r="F4709" s="17" t="s">
        <v>196</v>
      </c>
      <c r="G4709" s="19" t="str">
        <f>INDEX(Table12[[#This Row],[State]],MATCH(Orders!F4709,Table12[[#This Row],[Customer ID]],0))</f>
        <v>Tennessee</v>
      </c>
      <c r="H4709" s="17" t="s">
        <v>4194</v>
      </c>
      <c r="I4709" s="19">
        <v>3</v>
      </c>
      <c r="J4709" s="17" t="s">
        <v>70</v>
      </c>
      <c r="K4709" s="10">
        <v>121.36</v>
      </c>
      <c r="L4709" s="25" t="str">
        <f>IF(Orders!$K4709&lt;=50,"Low",IF(Orders!$K4709&gt;=200000,"High","Medium"))</f>
        <v>Medium</v>
      </c>
    </row>
    <row r="4710" spans="1:12" x14ac:dyDescent="0.35">
      <c r="A4710" s="11">
        <v>5786</v>
      </c>
      <c r="B4710" s="13" t="s">
        <v>7733</v>
      </c>
      <c r="C4710" s="14">
        <v>44106</v>
      </c>
      <c r="D4710" s="14">
        <v>44112</v>
      </c>
      <c r="E4710" s="13" t="s">
        <v>19</v>
      </c>
      <c r="F4710" s="13" t="s">
        <v>7734</v>
      </c>
      <c r="G4710" s="15" t="str">
        <f>INDEX(Table12[[#This Row],[State]],MATCH(Orders!F4710,Table12[[#This Row],[Customer ID]],0))</f>
        <v>Oregon</v>
      </c>
      <c r="H4710" s="13" t="s">
        <v>2969</v>
      </c>
      <c r="I4710" s="15">
        <v>6</v>
      </c>
      <c r="J4710" s="13" t="s">
        <v>70</v>
      </c>
      <c r="K4710" s="16">
        <v>136072</v>
      </c>
      <c r="L4710" s="24" t="str">
        <f>IF(Orders!$K4710&lt;=50,"Low",IF(Orders!$K4710&gt;=200000,"High","Medium"))</f>
        <v>Medium</v>
      </c>
    </row>
    <row r="4711" spans="1:12" x14ac:dyDescent="0.35">
      <c r="A4711" s="12">
        <v>5787</v>
      </c>
      <c r="B4711" s="17" t="s">
        <v>7733</v>
      </c>
      <c r="C4711" s="18">
        <v>44106</v>
      </c>
      <c r="D4711" s="18">
        <v>44112</v>
      </c>
      <c r="E4711" s="17" t="s">
        <v>19</v>
      </c>
      <c r="F4711" s="17" t="s">
        <v>7734</v>
      </c>
      <c r="G4711" s="19" t="str">
        <f>INDEX(Table12[[#This Row],[State]],MATCH(Orders!F4711,Table12[[#This Row],[Customer ID]],0))</f>
        <v>Oregon</v>
      </c>
      <c r="H4711" s="17" t="s">
        <v>344</v>
      </c>
      <c r="I4711" s="19">
        <v>7</v>
      </c>
      <c r="J4711" s="17" t="s">
        <v>31</v>
      </c>
      <c r="K4711" s="10">
        <v>138638</v>
      </c>
      <c r="L4711" s="25" t="str">
        <f>IF(Orders!$K4711&lt;=50,"Low",IF(Orders!$K4711&gt;=200000,"High","Medium"))</f>
        <v>Medium</v>
      </c>
    </row>
    <row r="4712" spans="1:12" x14ac:dyDescent="0.35">
      <c r="A4712" s="11">
        <v>9421</v>
      </c>
      <c r="B4712" s="13" t="s">
        <v>7741</v>
      </c>
      <c r="C4712" s="14">
        <v>44106</v>
      </c>
      <c r="D4712" s="14">
        <v>44108</v>
      </c>
      <c r="E4712" s="13" t="s">
        <v>94</v>
      </c>
      <c r="F4712" s="13" t="s">
        <v>2966</v>
      </c>
      <c r="G4712" s="15" t="str">
        <f>INDEX(Table12[[#This Row],[State]],MATCH(Orders!F4712,Table12[[#This Row],[Customer ID]],0))</f>
        <v>Texas</v>
      </c>
      <c r="H4712" s="13" t="s">
        <v>5066</v>
      </c>
      <c r="I4712" s="15">
        <v>6</v>
      </c>
      <c r="J4712" s="13" t="s">
        <v>70</v>
      </c>
      <c r="K4712" s="16">
        <v>111984</v>
      </c>
      <c r="L4712" s="24" t="str">
        <f>IF(Orders!$K4712&lt;=50,"Low",IF(Orders!$K4712&gt;=200000,"High","Medium"))</f>
        <v>Medium</v>
      </c>
    </row>
    <row r="4713" spans="1:12" x14ac:dyDescent="0.35">
      <c r="A4713" s="12">
        <v>5556</v>
      </c>
      <c r="B4713" s="17" t="s">
        <v>7742</v>
      </c>
      <c r="C4713" s="18">
        <v>44106</v>
      </c>
      <c r="D4713" s="18">
        <v>44110</v>
      </c>
      <c r="E4713" s="17" t="s">
        <v>94</v>
      </c>
      <c r="F4713" s="17" t="s">
        <v>4161</v>
      </c>
      <c r="G4713" s="19" t="str">
        <f>INDEX(Table12[[#This Row],[State]],MATCH(Orders!F4713,Table12[[#This Row],[Customer ID]],0))</f>
        <v>Alabama</v>
      </c>
      <c r="H4713" s="17" t="s">
        <v>7596</v>
      </c>
      <c r="I4713" s="19">
        <v>2</v>
      </c>
      <c r="J4713" s="17" t="s">
        <v>36</v>
      </c>
      <c r="K4713" s="10">
        <v>117.16</v>
      </c>
      <c r="L4713" s="25" t="str">
        <f>IF(Orders!$K4713&lt;=50,"Low",IF(Orders!$K4713&gt;=200000,"High","Medium"))</f>
        <v>Medium</v>
      </c>
    </row>
    <row r="4714" spans="1:12" x14ac:dyDescent="0.35">
      <c r="A4714" s="11">
        <v>5319</v>
      </c>
      <c r="B4714" s="13" t="s">
        <v>7740</v>
      </c>
      <c r="C4714" s="14">
        <v>44106</v>
      </c>
      <c r="D4714" s="14">
        <v>44109</v>
      </c>
      <c r="E4714" s="13" t="s">
        <v>38</v>
      </c>
      <c r="F4714" s="13" t="s">
        <v>196</v>
      </c>
      <c r="G4714" s="15" t="str">
        <f>INDEX(Table12[[#This Row],[State]],MATCH(Orders!F4714,Table12[[#This Row],[Customer ID]],0))</f>
        <v>Tennessee</v>
      </c>
      <c r="H4714" s="13" t="s">
        <v>4874</v>
      </c>
      <c r="I4714" s="15">
        <v>4</v>
      </c>
      <c r="J4714" s="13" t="s">
        <v>70</v>
      </c>
      <c r="K4714" s="16">
        <v>146736</v>
      </c>
      <c r="L4714" s="24" t="str">
        <f>IF(Orders!$K4714&lt;=50,"Low",IF(Orders!$K4714&gt;=200000,"High","Medium"))</f>
        <v>Medium</v>
      </c>
    </row>
    <row r="4715" spans="1:12" x14ac:dyDescent="0.35">
      <c r="A4715" s="12">
        <v>3128</v>
      </c>
      <c r="B4715" s="17" t="s">
        <v>7743</v>
      </c>
      <c r="C4715" s="18">
        <v>44106</v>
      </c>
      <c r="D4715" s="18">
        <v>44110</v>
      </c>
      <c r="E4715" s="17" t="s">
        <v>19</v>
      </c>
      <c r="F4715" s="17" t="s">
        <v>2878</v>
      </c>
      <c r="G4715" s="19" t="str">
        <f>INDEX(Table12[[#This Row],[State]],MATCH(Orders!F4715,Table12[[#This Row],[Customer ID]],0))</f>
        <v>New York</v>
      </c>
      <c r="H4715" s="17" t="s">
        <v>5506</v>
      </c>
      <c r="I4715" s="19">
        <v>4</v>
      </c>
      <c r="J4715" s="17" t="s">
        <v>36</v>
      </c>
      <c r="K4715" s="10">
        <v>138.12</v>
      </c>
      <c r="L4715" s="25" t="str">
        <f>IF(Orders!$K4715&lt;=50,"Low",IF(Orders!$K4715&gt;=200000,"High","Medium"))</f>
        <v>Medium</v>
      </c>
    </row>
    <row r="4716" spans="1:12" x14ac:dyDescent="0.35">
      <c r="A4716" s="11">
        <v>7206</v>
      </c>
      <c r="B4716" s="13" t="s">
        <v>7739</v>
      </c>
      <c r="C4716" s="14">
        <v>44106</v>
      </c>
      <c r="D4716" s="14">
        <v>44110</v>
      </c>
      <c r="E4716" s="13" t="s">
        <v>19</v>
      </c>
      <c r="F4716" s="13" t="s">
        <v>6280</v>
      </c>
      <c r="G4716" s="15" t="str">
        <f>INDEX(Table12[[#This Row],[State]],MATCH(Orders!F4716,Table12[[#This Row],[Customer ID]],0))</f>
        <v>California</v>
      </c>
      <c r="H4716" s="13" t="s">
        <v>2612</v>
      </c>
      <c r="I4716" s="15">
        <v>2</v>
      </c>
      <c r="J4716" s="13" t="s">
        <v>36</v>
      </c>
      <c r="K4716" s="16">
        <v>139.46</v>
      </c>
      <c r="L4716" s="24" t="str">
        <f>IF(Orders!$K4716&lt;=50,"Low",IF(Orders!$K4716&gt;=200000,"High","Medium"))</f>
        <v>Medium</v>
      </c>
    </row>
    <row r="4717" spans="1:12" x14ac:dyDescent="0.35">
      <c r="A4717" s="12">
        <v>5322</v>
      </c>
      <c r="B4717" s="17" t="s">
        <v>7740</v>
      </c>
      <c r="C4717" s="18">
        <v>44106</v>
      </c>
      <c r="D4717" s="18">
        <v>44109</v>
      </c>
      <c r="E4717" s="17" t="s">
        <v>38</v>
      </c>
      <c r="F4717" s="17" t="s">
        <v>196</v>
      </c>
      <c r="G4717" s="19" t="str">
        <f>INDEX(Table12[[#This Row],[State]],MATCH(Orders!F4717,Table12[[#This Row],[Customer ID]],0))</f>
        <v>Tennessee</v>
      </c>
      <c r="H4717" s="17" t="s">
        <v>5728</v>
      </c>
      <c r="I4717" s="19">
        <v>4</v>
      </c>
      <c r="J4717" s="17" t="s">
        <v>31</v>
      </c>
      <c r="K4717" s="10">
        <v>132236</v>
      </c>
      <c r="L4717" s="25" t="str">
        <f>IF(Orders!$K4717&lt;=50,"Low",IF(Orders!$K4717&gt;=200000,"High","Medium"))</f>
        <v>Medium</v>
      </c>
    </row>
    <row r="4718" spans="1:12" x14ac:dyDescent="0.35">
      <c r="A4718" s="11">
        <v>750</v>
      </c>
      <c r="B4718" s="13" t="s">
        <v>7730</v>
      </c>
      <c r="C4718" s="14">
        <v>44106</v>
      </c>
      <c r="D4718" s="14">
        <v>44110</v>
      </c>
      <c r="E4718" s="13" t="s">
        <v>19</v>
      </c>
      <c r="F4718" s="13" t="s">
        <v>2868</v>
      </c>
      <c r="G4718" s="15" t="str">
        <f>INDEX(Table12[[#This Row],[State]],MATCH(Orders!F4718,Table12[[#This Row],[Customer ID]],0))</f>
        <v>Michigan</v>
      </c>
      <c r="H4718" s="13" t="s">
        <v>2179</v>
      </c>
      <c r="I4718" s="15">
        <v>3</v>
      </c>
      <c r="J4718" s="13" t="s">
        <v>70</v>
      </c>
      <c r="K4718" s="16">
        <v>139.05000000000001</v>
      </c>
      <c r="L4718" s="24" t="str">
        <f>IF(Orders!$K4718&lt;=50,"Low",IF(Orders!$K4718&gt;=200000,"High","Medium"))</f>
        <v>Medium</v>
      </c>
    </row>
    <row r="4719" spans="1:12" x14ac:dyDescent="0.35">
      <c r="A4719" s="12">
        <v>6372</v>
      </c>
      <c r="B4719" s="17" t="s">
        <v>7744</v>
      </c>
      <c r="C4719" s="18">
        <v>44107</v>
      </c>
      <c r="D4719" s="18">
        <v>44109</v>
      </c>
      <c r="E4719" s="17" t="s">
        <v>94</v>
      </c>
      <c r="F4719" s="17" t="s">
        <v>239</v>
      </c>
      <c r="G4719" s="19" t="str">
        <f>INDEX(Table12[[#This Row],[State]],MATCH(Orders!F4719,Table12[[#This Row],[Customer ID]],0))</f>
        <v>New York</v>
      </c>
      <c r="H4719" s="17" t="s">
        <v>4948</v>
      </c>
      <c r="I4719" s="19">
        <v>4</v>
      </c>
      <c r="J4719" s="17" t="s">
        <v>36</v>
      </c>
      <c r="K4719" s="10">
        <v>118.92</v>
      </c>
      <c r="L4719" s="25" t="str">
        <f>IF(Orders!$K4719&lt;=50,"Low",IF(Orders!$K4719&gt;=200000,"High","Medium"))</f>
        <v>Medium</v>
      </c>
    </row>
    <row r="4720" spans="1:12" x14ac:dyDescent="0.35">
      <c r="A4720" s="11">
        <v>3040</v>
      </c>
      <c r="B4720" s="13" t="s">
        <v>7745</v>
      </c>
      <c r="C4720" s="14">
        <v>44107</v>
      </c>
      <c r="D4720" s="14">
        <v>44112</v>
      </c>
      <c r="E4720" s="13" t="s">
        <v>19</v>
      </c>
      <c r="F4720" s="13" t="s">
        <v>1231</v>
      </c>
      <c r="G4720" s="15" t="str">
        <f>INDEX(Table12[[#This Row],[State]],MATCH(Orders!F4720,Table12[[#This Row],[Customer ID]],0))</f>
        <v>California</v>
      </c>
      <c r="H4720" s="13" t="s">
        <v>5807</v>
      </c>
      <c r="I4720" s="15">
        <v>3</v>
      </c>
      <c r="J4720" s="13" t="s">
        <v>31</v>
      </c>
      <c r="K4720" s="16">
        <v>221288</v>
      </c>
      <c r="L4720" s="24" t="str">
        <f>IF(Orders!$K4720&lt;=50,"Low",IF(Orders!$K4720&gt;=200000,"High","Medium"))</f>
        <v>High</v>
      </c>
    </row>
    <row r="4721" spans="1:12" x14ac:dyDescent="0.35">
      <c r="A4721" s="12">
        <v>6374</v>
      </c>
      <c r="B4721" s="17" t="s">
        <v>7744</v>
      </c>
      <c r="C4721" s="18">
        <v>44107</v>
      </c>
      <c r="D4721" s="18">
        <v>44109</v>
      </c>
      <c r="E4721" s="17" t="s">
        <v>94</v>
      </c>
      <c r="F4721" s="17" t="s">
        <v>239</v>
      </c>
      <c r="G4721" s="19" t="str">
        <f>INDEX(Table12[[#This Row],[State]],MATCH(Orders!F4721,Table12[[#This Row],[Customer ID]],0))</f>
        <v>New York</v>
      </c>
      <c r="H4721" s="17" t="s">
        <v>246</v>
      </c>
      <c r="I4721" s="19">
        <v>3</v>
      </c>
      <c r="J4721" s="17" t="s">
        <v>70</v>
      </c>
      <c r="K4721" s="10">
        <v>403.97</v>
      </c>
      <c r="L4721" s="25" t="str">
        <f>IF(Orders!$K4721&lt;=50,"Low",IF(Orders!$K4721&gt;=200000,"High","Medium"))</f>
        <v>Medium</v>
      </c>
    </row>
    <row r="4722" spans="1:12" x14ac:dyDescent="0.35">
      <c r="A4722" s="11">
        <v>1897</v>
      </c>
      <c r="B4722" s="13" t="s">
        <v>7746</v>
      </c>
      <c r="C4722" s="14">
        <v>44107</v>
      </c>
      <c r="D4722" s="14">
        <v>44110</v>
      </c>
      <c r="E4722" s="13" t="s">
        <v>38</v>
      </c>
      <c r="F4722" s="13" t="s">
        <v>4216</v>
      </c>
      <c r="G4722" s="15" t="str">
        <f>INDEX(Table12[[#This Row],[State]],MATCH(Orders!F4722,Table12[[#This Row],[Customer ID]],0))</f>
        <v>Minnesota</v>
      </c>
      <c r="H4722" s="13" t="s">
        <v>5560</v>
      </c>
      <c r="I4722" s="15">
        <v>2</v>
      </c>
      <c r="J4722" s="13" t="s">
        <v>36</v>
      </c>
      <c r="K4722" s="16">
        <v>1833.98</v>
      </c>
      <c r="L4722" s="24" t="str">
        <f>IF(Orders!$K4722&lt;=50,"Low",IF(Orders!$K4722&gt;=200000,"High","Medium"))</f>
        <v>Medium</v>
      </c>
    </row>
    <row r="4723" spans="1:12" x14ac:dyDescent="0.35">
      <c r="A4723" s="12">
        <v>4330</v>
      </c>
      <c r="B4723" s="17" t="s">
        <v>7747</v>
      </c>
      <c r="C4723" s="18">
        <v>44107</v>
      </c>
      <c r="D4723" s="18">
        <v>44113</v>
      </c>
      <c r="E4723" s="17" t="s">
        <v>19</v>
      </c>
      <c r="F4723" s="17" t="s">
        <v>3724</v>
      </c>
      <c r="G4723" s="19" t="str">
        <f>INDEX(Table12[[#This Row],[State]],MATCH(Orders!F4723,Table12[[#This Row],[Customer ID]],0))</f>
        <v>Florida</v>
      </c>
      <c r="H4723" s="17" t="s">
        <v>7748</v>
      </c>
      <c r="I4723" s="19">
        <v>3</v>
      </c>
      <c r="J4723" s="17" t="s">
        <v>70</v>
      </c>
      <c r="K4723" s="10">
        <v>94552</v>
      </c>
      <c r="L4723" s="25" t="str">
        <f>IF(Orders!$K4723&lt;=50,"Low",IF(Orders!$K4723&gt;=200000,"High","Medium"))</f>
        <v>Medium</v>
      </c>
    </row>
    <row r="4724" spans="1:12" x14ac:dyDescent="0.35">
      <c r="A4724" s="11">
        <v>8115</v>
      </c>
      <c r="B4724" s="13" t="s">
        <v>7750</v>
      </c>
      <c r="C4724" s="14">
        <v>44107</v>
      </c>
      <c r="D4724" s="14">
        <v>44111</v>
      </c>
      <c r="E4724" s="13" t="s">
        <v>94</v>
      </c>
      <c r="F4724" s="13" t="s">
        <v>5651</v>
      </c>
      <c r="G4724" s="15" t="str">
        <f>INDEX(Table12[[#This Row],[State]],MATCH(Orders!F4724,Table12[[#This Row],[Customer ID]],0))</f>
        <v>Texas</v>
      </c>
      <c r="H4724" s="13" t="s">
        <v>1688</v>
      </c>
      <c r="I4724" s="15">
        <v>5</v>
      </c>
      <c r="J4724" s="13" t="s">
        <v>36</v>
      </c>
      <c r="K4724" s="16">
        <v>112.64</v>
      </c>
      <c r="L4724" s="24" t="str">
        <f>IF(Orders!$K4724&lt;=50,"Low",IF(Orders!$K4724&gt;=200000,"High","Medium"))</f>
        <v>Medium</v>
      </c>
    </row>
    <row r="4725" spans="1:12" x14ac:dyDescent="0.35">
      <c r="A4725" s="12">
        <v>6373</v>
      </c>
      <c r="B4725" s="17" t="s">
        <v>7744</v>
      </c>
      <c r="C4725" s="18">
        <v>44107</v>
      </c>
      <c r="D4725" s="18">
        <v>44109</v>
      </c>
      <c r="E4725" s="17" t="s">
        <v>94</v>
      </c>
      <c r="F4725" s="17" t="s">
        <v>239</v>
      </c>
      <c r="G4725" s="19" t="str">
        <f>INDEX(Table12[[#This Row],[State]],MATCH(Orders!F4725,Table12[[#This Row],[Customer ID]],0))</f>
        <v>New York</v>
      </c>
      <c r="H4725" s="17" t="s">
        <v>7049</v>
      </c>
      <c r="I4725" s="19">
        <v>3</v>
      </c>
      <c r="J4725" s="17" t="s">
        <v>31</v>
      </c>
      <c r="K4725" s="10">
        <v>117.63</v>
      </c>
      <c r="L4725" s="25" t="str">
        <f>IF(Orders!$K4725&lt;=50,"Low",IF(Orders!$K4725&gt;=200000,"High","Medium"))</f>
        <v>Medium</v>
      </c>
    </row>
    <row r="4726" spans="1:12" x14ac:dyDescent="0.35">
      <c r="A4726" s="11">
        <v>4331</v>
      </c>
      <c r="B4726" s="13" t="s">
        <v>7747</v>
      </c>
      <c r="C4726" s="14">
        <v>44107</v>
      </c>
      <c r="D4726" s="14">
        <v>44113</v>
      </c>
      <c r="E4726" s="13" t="s">
        <v>19</v>
      </c>
      <c r="F4726" s="13" t="s">
        <v>3724</v>
      </c>
      <c r="G4726" s="15" t="str">
        <f>INDEX(Table12[[#This Row],[State]],MATCH(Orders!F4726,Table12[[#This Row],[Customer ID]],0))</f>
        <v>Florida</v>
      </c>
      <c r="H4726" s="13" t="s">
        <v>6150</v>
      </c>
      <c r="I4726" s="15">
        <v>5</v>
      </c>
      <c r="J4726" s="13" t="s">
        <v>31</v>
      </c>
      <c r="K4726" s="16">
        <v>146.91999999999999</v>
      </c>
      <c r="L4726" s="24" t="str">
        <f>IF(Orders!$K4726&lt;=50,"Low",IF(Orders!$K4726&gt;=200000,"High","Medium"))</f>
        <v>Medium</v>
      </c>
    </row>
    <row r="4727" spans="1:12" x14ac:dyDescent="0.35">
      <c r="A4727" s="12">
        <v>2978</v>
      </c>
      <c r="B4727" s="17" t="s">
        <v>7751</v>
      </c>
      <c r="C4727" s="18">
        <v>44107</v>
      </c>
      <c r="D4727" s="18">
        <v>44112</v>
      </c>
      <c r="E4727" s="17" t="s">
        <v>94</v>
      </c>
      <c r="F4727" s="17" t="s">
        <v>2794</v>
      </c>
      <c r="G4727" s="19" t="str">
        <f>INDEX(Table12[[#This Row],[State]],MATCH(Orders!F4727,Table12[[#This Row],[Customer ID]],0))</f>
        <v>New York</v>
      </c>
      <c r="H4727" s="17" t="s">
        <v>426</v>
      </c>
      <c r="I4727" s="19">
        <v>2</v>
      </c>
      <c r="J4727" s="17" t="s">
        <v>36</v>
      </c>
      <c r="K4727" s="10">
        <v>116.58</v>
      </c>
      <c r="L4727" s="25" t="str">
        <f>IF(Orders!$K4727&lt;=50,"Low",IF(Orders!$K4727&gt;=200000,"High","Medium"))</f>
        <v>Medium</v>
      </c>
    </row>
    <row r="4728" spans="1:12" x14ac:dyDescent="0.35">
      <c r="A4728" s="11">
        <v>5582</v>
      </c>
      <c r="B4728" s="13" t="s">
        <v>7752</v>
      </c>
      <c r="C4728" s="14">
        <v>44108</v>
      </c>
      <c r="D4728" s="14">
        <v>44112</v>
      </c>
      <c r="E4728" s="13" t="s">
        <v>19</v>
      </c>
      <c r="F4728" s="13" t="s">
        <v>1993</v>
      </c>
      <c r="G4728" s="15" t="str">
        <f>INDEX(Table12[[#This Row],[State]],MATCH(Orders!F4728,Table12[[#This Row],[Customer ID]],0))</f>
        <v>Maryland</v>
      </c>
      <c r="H4728" s="13" t="s">
        <v>161</v>
      </c>
      <c r="I4728" s="15">
        <v>1</v>
      </c>
      <c r="J4728" s="13" t="s">
        <v>70</v>
      </c>
      <c r="K4728" s="16">
        <v>136.97999999999999</v>
      </c>
      <c r="L4728" s="24" t="str">
        <f>IF(Orders!$K4728&lt;=50,"Low",IF(Orders!$K4728&gt;=200000,"High","Medium"))</f>
        <v>Medium</v>
      </c>
    </row>
    <row r="4729" spans="1:12" x14ac:dyDescent="0.35">
      <c r="A4729" s="12">
        <v>7959</v>
      </c>
      <c r="B4729" s="17" t="s">
        <v>7753</v>
      </c>
      <c r="C4729" s="18">
        <v>44109</v>
      </c>
      <c r="D4729" s="18">
        <v>44114</v>
      </c>
      <c r="E4729" s="17" t="s">
        <v>19</v>
      </c>
      <c r="F4729" s="17" t="s">
        <v>3531</v>
      </c>
      <c r="G4729" s="19" t="str">
        <f>INDEX(Table12[[#This Row],[State]],MATCH(Orders!F4729,Table12[[#This Row],[Customer ID]],0))</f>
        <v>California</v>
      </c>
      <c r="H4729" s="17" t="s">
        <v>7755</v>
      </c>
      <c r="I4729" s="19">
        <v>5</v>
      </c>
      <c r="J4729" s="17" t="s">
        <v>31</v>
      </c>
      <c r="K4729" s="10">
        <v>108.9</v>
      </c>
      <c r="L4729" s="25" t="str">
        <f>IF(Orders!$K4729&lt;=50,"Low",IF(Orders!$K4729&gt;=200000,"High","Medium"))</f>
        <v>Medium</v>
      </c>
    </row>
    <row r="4730" spans="1:12" x14ac:dyDescent="0.35">
      <c r="A4730" s="11">
        <v>6339</v>
      </c>
      <c r="B4730" s="13" t="s">
        <v>7757</v>
      </c>
      <c r="C4730" s="14">
        <v>44109</v>
      </c>
      <c r="D4730" s="14">
        <v>44113</v>
      </c>
      <c r="E4730" s="13" t="s">
        <v>19</v>
      </c>
      <c r="F4730" s="13" t="s">
        <v>6574</v>
      </c>
      <c r="G4730" s="15" t="str">
        <f>INDEX(Table12[[#This Row],[State]],MATCH(Orders!F4730,Table12[[#This Row],[Customer ID]],0))</f>
        <v>New York</v>
      </c>
      <c r="H4730" s="13" t="s">
        <v>4444</v>
      </c>
      <c r="I4730" s="15">
        <v>4</v>
      </c>
      <c r="J4730" s="13" t="s">
        <v>36</v>
      </c>
      <c r="K4730" s="16">
        <v>111.8</v>
      </c>
      <c r="L4730" s="24" t="str">
        <f>IF(Orders!$K4730&lt;=50,"Low",IF(Orders!$K4730&gt;=200000,"High","Medium"))</f>
        <v>Medium</v>
      </c>
    </row>
    <row r="4731" spans="1:12" x14ac:dyDescent="0.35">
      <c r="A4731" s="12">
        <v>975</v>
      </c>
      <c r="B4731" s="17" t="s">
        <v>7758</v>
      </c>
      <c r="C4731" s="18">
        <v>44109</v>
      </c>
      <c r="D4731" s="18">
        <v>44112</v>
      </c>
      <c r="E4731" s="17" t="s">
        <v>94</v>
      </c>
      <c r="F4731" s="17" t="s">
        <v>7759</v>
      </c>
      <c r="G4731" s="19" t="str">
        <f>INDEX(Table12[[#This Row],[State]],MATCH(Orders!F4731,Table12[[#This Row],[Customer ID]],0))</f>
        <v>New York</v>
      </c>
      <c r="H4731" s="17" t="s">
        <v>2182</v>
      </c>
      <c r="I4731" s="19">
        <v>7</v>
      </c>
      <c r="J4731" s="17" t="s">
        <v>31</v>
      </c>
      <c r="K4731" s="10">
        <v>198.93</v>
      </c>
      <c r="L4731" s="25" t="str">
        <f>IF(Orders!$K4731&lt;=50,"Low",IF(Orders!$K4731&gt;=200000,"High","Medium"))</f>
        <v>Medium</v>
      </c>
    </row>
    <row r="4732" spans="1:12" x14ac:dyDescent="0.35">
      <c r="A4732" s="11">
        <v>7960</v>
      </c>
      <c r="B4732" s="13" t="s">
        <v>7753</v>
      </c>
      <c r="C4732" s="14">
        <v>44109</v>
      </c>
      <c r="D4732" s="14">
        <v>44114</v>
      </c>
      <c r="E4732" s="13" t="s">
        <v>19</v>
      </c>
      <c r="F4732" s="13" t="s">
        <v>3531</v>
      </c>
      <c r="G4732" s="15" t="str">
        <f>INDEX(Table12[[#This Row],[State]],MATCH(Orders!F4732,Table12[[#This Row],[Customer ID]],0))</f>
        <v>California</v>
      </c>
      <c r="H4732" s="13" t="s">
        <v>1493</v>
      </c>
      <c r="I4732" s="15">
        <v>3</v>
      </c>
      <c r="J4732" s="13" t="s">
        <v>31</v>
      </c>
      <c r="K4732" s="16">
        <v>236352</v>
      </c>
      <c r="L4732" s="24" t="str">
        <f>IF(Orders!$K4732&lt;=50,"Low",IF(Orders!$K4732&gt;=200000,"High","Medium"))</f>
        <v>High</v>
      </c>
    </row>
    <row r="4733" spans="1:12" x14ac:dyDescent="0.35">
      <c r="A4733" s="12">
        <v>6340</v>
      </c>
      <c r="B4733" s="17" t="s">
        <v>7757</v>
      </c>
      <c r="C4733" s="18">
        <v>44109</v>
      </c>
      <c r="D4733" s="18">
        <v>44113</v>
      </c>
      <c r="E4733" s="17" t="s">
        <v>19</v>
      </c>
      <c r="F4733" s="17" t="s">
        <v>6574</v>
      </c>
      <c r="G4733" s="19" t="str">
        <f>INDEX(Table12[[#This Row],[State]],MATCH(Orders!F4733,Table12[[#This Row],[Customer ID]],0))</f>
        <v>New York</v>
      </c>
      <c r="H4733" s="17" t="s">
        <v>1044</v>
      </c>
      <c r="I4733" s="19">
        <v>2</v>
      </c>
      <c r="J4733" s="17" t="s">
        <v>31</v>
      </c>
      <c r="K4733" s="10">
        <v>247382</v>
      </c>
      <c r="L4733" s="25" t="str">
        <f>IF(Orders!$K4733&lt;=50,"Low",IF(Orders!$K4733&gt;=200000,"High","Medium"))</f>
        <v>High</v>
      </c>
    </row>
    <row r="4734" spans="1:12" x14ac:dyDescent="0.35">
      <c r="A4734" s="11">
        <v>7956</v>
      </c>
      <c r="B4734" s="13" t="s">
        <v>7753</v>
      </c>
      <c r="C4734" s="14">
        <v>44109</v>
      </c>
      <c r="D4734" s="14">
        <v>44114</v>
      </c>
      <c r="E4734" s="13" t="s">
        <v>19</v>
      </c>
      <c r="F4734" s="13" t="s">
        <v>3531</v>
      </c>
      <c r="G4734" s="15" t="str">
        <f>INDEX(Table12[[#This Row],[State]],MATCH(Orders!F4734,Table12[[#This Row],[Customer ID]],0))</f>
        <v>California</v>
      </c>
      <c r="H4734" s="13" t="s">
        <v>373</v>
      </c>
      <c r="I4734" s="15">
        <v>4</v>
      </c>
      <c r="J4734" s="13" t="s">
        <v>31</v>
      </c>
      <c r="K4734" s="16">
        <v>460168</v>
      </c>
      <c r="L4734" s="24" t="str">
        <f>IF(Orders!$K4734&lt;=50,"Low",IF(Orders!$K4734&gt;=200000,"High","Medium"))</f>
        <v>High</v>
      </c>
    </row>
    <row r="4735" spans="1:12" x14ac:dyDescent="0.35">
      <c r="A4735" s="12">
        <v>6341</v>
      </c>
      <c r="B4735" s="17" t="s">
        <v>7757</v>
      </c>
      <c r="C4735" s="18">
        <v>44109</v>
      </c>
      <c r="D4735" s="18">
        <v>44113</v>
      </c>
      <c r="E4735" s="17" t="s">
        <v>19</v>
      </c>
      <c r="F4735" s="17" t="s">
        <v>6574</v>
      </c>
      <c r="G4735" s="19" t="str">
        <f>INDEX(Table12[[#This Row],[State]],MATCH(Orders!F4735,Table12[[#This Row],[Customer ID]],0))</f>
        <v>New York</v>
      </c>
      <c r="H4735" s="17" t="s">
        <v>1574</v>
      </c>
      <c r="I4735" s="19">
        <v>4</v>
      </c>
      <c r="J4735" s="17" t="s">
        <v>36</v>
      </c>
      <c r="K4735" s="10">
        <v>5234.96</v>
      </c>
      <c r="L4735" s="25" t="str">
        <f>IF(Orders!$K4735&lt;=50,"Low",IF(Orders!$K4735&gt;=200000,"High","Medium"))</f>
        <v>Medium</v>
      </c>
    </row>
    <row r="4736" spans="1:12" x14ac:dyDescent="0.35">
      <c r="A4736" s="11">
        <v>7958</v>
      </c>
      <c r="B4736" s="13" t="s">
        <v>7753</v>
      </c>
      <c r="C4736" s="14">
        <v>44109</v>
      </c>
      <c r="D4736" s="14">
        <v>44114</v>
      </c>
      <c r="E4736" s="13" t="s">
        <v>19</v>
      </c>
      <c r="F4736" s="13" t="s">
        <v>3531</v>
      </c>
      <c r="G4736" s="15" t="str">
        <f>INDEX(Table12[[#This Row],[State]],MATCH(Orders!F4736,Table12[[#This Row],[Customer ID]],0))</f>
        <v>California</v>
      </c>
      <c r="H4736" s="13" t="s">
        <v>3313</v>
      </c>
      <c r="I4736" s="15">
        <v>4</v>
      </c>
      <c r="J4736" s="13" t="s">
        <v>70</v>
      </c>
      <c r="K4736" s="16">
        <v>88.8</v>
      </c>
      <c r="L4736" s="24" t="str">
        <f>IF(Orders!$K4736&lt;=50,"Low",IF(Orders!$K4736&gt;=200000,"High","Medium"))</f>
        <v>Medium</v>
      </c>
    </row>
    <row r="4737" spans="1:12" x14ac:dyDescent="0.35">
      <c r="A4737" s="12">
        <v>7961</v>
      </c>
      <c r="B4737" s="17" t="s">
        <v>7753</v>
      </c>
      <c r="C4737" s="18">
        <v>44109</v>
      </c>
      <c r="D4737" s="18">
        <v>44114</v>
      </c>
      <c r="E4737" s="17" t="s">
        <v>19</v>
      </c>
      <c r="F4737" s="17" t="s">
        <v>3531</v>
      </c>
      <c r="G4737" s="19" t="str">
        <f>INDEX(Table12[[#This Row],[State]],MATCH(Orders!F4737,Table12[[#This Row],[Customer ID]],0))</f>
        <v>California</v>
      </c>
      <c r="H4737" s="17" t="s">
        <v>6999</v>
      </c>
      <c r="I4737" s="19">
        <v>1</v>
      </c>
      <c r="J4737" s="17" t="s">
        <v>36</v>
      </c>
      <c r="K4737" s="10">
        <v>120992</v>
      </c>
      <c r="L4737" s="25" t="str">
        <f>IF(Orders!$K4737&lt;=50,"Low",IF(Orders!$K4737&gt;=200000,"High","Medium"))</f>
        <v>Medium</v>
      </c>
    </row>
    <row r="4738" spans="1:12" x14ac:dyDescent="0.35">
      <c r="A4738" s="11">
        <v>7957</v>
      </c>
      <c r="B4738" s="13" t="s">
        <v>7753</v>
      </c>
      <c r="C4738" s="14">
        <v>44109</v>
      </c>
      <c r="D4738" s="14">
        <v>44114</v>
      </c>
      <c r="E4738" s="13" t="s">
        <v>19</v>
      </c>
      <c r="F4738" s="13" t="s">
        <v>3531</v>
      </c>
      <c r="G4738" s="15" t="str">
        <f>INDEX(Table12[[#This Row],[State]],MATCH(Orders!F4738,Table12[[#This Row],[Customer ID]],0))</f>
        <v>California</v>
      </c>
      <c r="H4738" s="13" t="s">
        <v>3742</v>
      </c>
      <c r="I4738" s="15">
        <v>5</v>
      </c>
      <c r="J4738" s="13" t="s">
        <v>31</v>
      </c>
      <c r="K4738" s="16">
        <v>107.9</v>
      </c>
      <c r="L4738" s="24" t="str">
        <f>IF(Orders!$K4738&lt;=50,"Low",IF(Orders!$K4738&gt;=200000,"High","Medium"))</f>
        <v>Medium</v>
      </c>
    </row>
    <row r="4739" spans="1:12" x14ac:dyDescent="0.35">
      <c r="A4739" s="12">
        <v>4835</v>
      </c>
      <c r="B4739" s="17" t="s">
        <v>7761</v>
      </c>
      <c r="C4739" s="18">
        <v>44109</v>
      </c>
      <c r="D4739" s="18">
        <v>44114</v>
      </c>
      <c r="E4739" s="17" t="s">
        <v>19</v>
      </c>
      <c r="F4739" s="17" t="s">
        <v>5389</v>
      </c>
      <c r="G4739" s="19" t="str">
        <f>INDEX(Table12[[#This Row],[State]],MATCH(Orders!F4739,Table12[[#This Row],[Customer ID]],0))</f>
        <v>California</v>
      </c>
      <c r="H4739" s="17" t="s">
        <v>4455</v>
      </c>
      <c r="I4739" s="19">
        <v>5</v>
      </c>
      <c r="J4739" s="17" t="s">
        <v>31</v>
      </c>
      <c r="K4739" s="10">
        <v>133.91999999999999</v>
      </c>
      <c r="L4739" s="25" t="str">
        <f>IF(Orders!$K4739&lt;=50,"Low",IF(Orders!$K4739&gt;=200000,"High","Medium"))</f>
        <v>Medium</v>
      </c>
    </row>
    <row r="4740" spans="1:12" x14ac:dyDescent="0.35">
      <c r="A4740" s="11">
        <v>4837</v>
      </c>
      <c r="B4740" s="13" t="s">
        <v>7761</v>
      </c>
      <c r="C4740" s="14">
        <v>44109</v>
      </c>
      <c r="D4740" s="14">
        <v>44114</v>
      </c>
      <c r="E4740" s="13" t="s">
        <v>19</v>
      </c>
      <c r="F4740" s="13" t="s">
        <v>5389</v>
      </c>
      <c r="G4740" s="15" t="str">
        <f>INDEX(Table12[[#This Row],[State]],MATCH(Orders!F4740,Table12[[#This Row],[Customer ID]],0))</f>
        <v>California</v>
      </c>
      <c r="H4740" s="13" t="s">
        <v>6054</v>
      </c>
      <c r="I4740" s="15">
        <v>4</v>
      </c>
      <c r="J4740" s="13" t="s">
        <v>31</v>
      </c>
      <c r="K4740" s="16">
        <v>113936</v>
      </c>
      <c r="L4740" s="24" t="str">
        <f>IF(Orders!$K4740&lt;=50,"Low",IF(Orders!$K4740&gt;=200000,"High","Medium"))</f>
        <v>Medium</v>
      </c>
    </row>
    <row r="4741" spans="1:12" x14ac:dyDescent="0.35">
      <c r="A4741" s="12">
        <v>4836</v>
      </c>
      <c r="B4741" s="17" t="s">
        <v>7761</v>
      </c>
      <c r="C4741" s="18">
        <v>44109</v>
      </c>
      <c r="D4741" s="18">
        <v>44114</v>
      </c>
      <c r="E4741" s="17" t="s">
        <v>19</v>
      </c>
      <c r="F4741" s="17" t="s">
        <v>5389</v>
      </c>
      <c r="G4741" s="19" t="str">
        <f>INDEX(Table12[[#This Row],[State]],MATCH(Orders!F4741,Table12[[#This Row],[Customer ID]],0))</f>
        <v>California</v>
      </c>
      <c r="H4741" s="17" t="s">
        <v>1936</v>
      </c>
      <c r="I4741" s="19">
        <v>2</v>
      </c>
      <c r="J4741" s="17" t="s">
        <v>70</v>
      </c>
      <c r="K4741" s="10">
        <v>144.96</v>
      </c>
      <c r="L4741" s="25" t="str">
        <f>IF(Orders!$K4741&lt;=50,"Low",IF(Orders!$K4741&gt;=200000,"High","Medium"))</f>
        <v>Medium</v>
      </c>
    </row>
    <row r="4742" spans="1:12" x14ac:dyDescent="0.35">
      <c r="A4742" s="11">
        <v>976</v>
      </c>
      <c r="B4742" s="13" t="s">
        <v>7758</v>
      </c>
      <c r="C4742" s="14">
        <v>44109</v>
      </c>
      <c r="D4742" s="14">
        <v>44112</v>
      </c>
      <c r="E4742" s="13" t="s">
        <v>94</v>
      </c>
      <c r="F4742" s="13" t="s">
        <v>7759</v>
      </c>
      <c r="G4742" s="15" t="str">
        <f>INDEX(Table12[[#This Row],[State]],MATCH(Orders!F4742,Table12[[#This Row],[Customer ID]],0))</f>
        <v>New York</v>
      </c>
      <c r="H4742" s="13" t="s">
        <v>6343</v>
      </c>
      <c r="I4742" s="15">
        <v>3</v>
      </c>
      <c r="J4742" s="13" t="s">
        <v>70</v>
      </c>
      <c r="K4742" s="16">
        <v>182792</v>
      </c>
      <c r="L4742" s="24" t="str">
        <f>IF(Orders!$K4742&lt;=50,"Low",IF(Orders!$K4742&gt;=200000,"High","Medium"))</f>
        <v>Medium</v>
      </c>
    </row>
    <row r="4743" spans="1:12" x14ac:dyDescent="0.35">
      <c r="A4743" s="12">
        <v>7564</v>
      </c>
      <c r="B4743" s="17" t="s">
        <v>7762</v>
      </c>
      <c r="C4743" s="18">
        <v>44109</v>
      </c>
      <c r="D4743" s="18">
        <v>44111</v>
      </c>
      <c r="E4743" s="17" t="s">
        <v>38</v>
      </c>
      <c r="F4743" s="17" t="s">
        <v>1543</v>
      </c>
      <c r="G4743" s="19" t="str">
        <f>INDEX(Table12[[#This Row],[State]],MATCH(Orders!F4743,Table12[[#This Row],[Customer ID]],0))</f>
        <v>Colorado</v>
      </c>
      <c r="H4743" s="17" t="s">
        <v>99</v>
      </c>
      <c r="I4743" s="19">
        <v>2</v>
      </c>
      <c r="J4743" s="17" t="s">
        <v>31</v>
      </c>
      <c r="K4743" s="10">
        <v>164824</v>
      </c>
      <c r="L4743" s="25" t="str">
        <f>IF(Orders!$K4743&lt;=50,"Low",IF(Orders!$K4743&gt;=200000,"High","Medium"))</f>
        <v>Medium</v>
      </c>
    </row>
    <row r="4744" spans="1:12" x14ac:dyDescent="0.35">
      <c r="A4744" s="11">
        <v>8329</v>
      </c>
      <c r="B4744" s="13" t="s">
        <v>7763</v>
      </c>
      <c r="C4744" s="14">
        <v>44110</v>
      </c>
      <c r="D4744" s="14">
        <v>44115</v>
      </c>
      <c r="E4744" s="13" t="s">
        <v>19</v>
      </c>
      <c r="F4744" s="13" t="s">
        <v>3661</v>
      </c>
      <c r="G4744" s="15" t="str">
        <f>INDEX(Table12[[#This Row],[State]],MATCH(Orders!F4744,Table12[[#This Row],[Customer ID]],0))</f>
        <v>New Jersey</v>
      </c>
      <c r="H4744" s="13" t="s">
        <v>3847</v>
      </c>
      <c r="I4744" s="15">
        <v>3</v>
      </c>
      <c r="J4744" s="13" t="s">
        <v>70</v>
      </c>
      <c r="K4744" s="16">
        <v>170.7</v>
      </c>
      <c r="L4744" s="24" t="str">
        <f>IF(Orders!$K4744&lt;=50,"Low",IF(Orders!$K4744&gt;=200000,"High","Medium"))</f>
        <v>Medium</v>
      </c>
    </row>
    <row r="4745" spans="1:12" x14ac:dyDescent="0.35">
      <c r="A4745" s="12">
        <v>3052</v>
      </c>
      <c r="B4745" s="17" t="s">
        <v>7764</v>
      </c>
      <c r="C4745" s="18">
        <v>44110</v>
      </c>
      <c r="D4745" s="18">
        <v>44115</v>
      </c>
      <c r="E4745" s="17" t="s">
        <v>19</v>
      </c>
      <c r="F4745" s="17" t="s">
        <v>2924</v>
      </c>
      <c r="G4745" s="19" t="str">
        <f>INDEX(Table12[[#This Row],[State]],MATCH(Orders!F4745,Table12[[#This Row],[Customer ID]],0))</f>
        <v>Idaho</v>
      </c>
      <c r="H4745" s="17" t="s">
        <v>701</v>
      </c>
      <c r="I4745" s="19">
        <v>4</v>
      </c>
      <c r="J4745" s="17" t="s">
        <v>31</v>
      </c>
      <c r="K4745" s="10">
        <v>268.83999999999997</v>
      </c>
      <c r="L4745" s="25" t="str">
        <f>IF(Orders!$K4745&lt;=50,"Low",IF(Orders!$K4745&gt;=200000,"High","Medium"))</f>
        <v>Medium</v>
      </c>
    </row>
    <row r="4746" spans="1:12" x14ac:dyDescent="0.35">
      <c r="A4746" s="11">
        <v>9872</v>
      </c>
      <c r="B4746" s="13" t="s">
        <v>7766</v>
      </c>
      <c r="C4746" s="14">
        <v>44110</v>
      </c>
      <c r="D4746" s="14">
        <v>44110</v>
      </c>
      <c r="E4746" s="13" t="s">
        <v>208</v>
      </c>
      <c r="F4746" s="13" t="s">
        <v>5209</v>
      </c>
      <c r="G4746" s="15" t="str">
        <f>INDEX(Table12[[#This Row],[State]],MATCH(Orders!F4746,Table12[[#This Row],[Customer ID]],0))</f>
        <v>Illinois</v>
      </c>
      <c r="H4746" s="13" t="s">
        <v>729</v>
      </c>
      <c r="I4746" s="15">
        <v>2</v>
      </c>
      <c r="J4746" s="13" t="s">
        <v>31</v>
      </c>
      <c r="K4746" s="16">
        <v>300336</v>
      </c>
      <c r="L4746" s="24" t="str">
        <f>IF(Orders!$K4746&lt;=50,"Low",IF(Orders!$K4746&gt;=200000,"High","Medium"))</f>
        <v>High</v>
      </c>
    </row>
    <row r="4747" spans="1:12" x14ac:dyDescent="0.35">
      <c r="A4747" s="12">
        <v>4182</v>
      </c>
      <c r="B4747" s="17" t="s">
        <v>7767</v>
      </c>
      <c r="C4747" s="18">
        <v>44110</v>
      </c>
      <c r="D4747" s="18">
        <v>44116</v>
      </c>
      <c r="E4747" s="17" t="s">
        <v>19</v>
      </c>
      <c r="F4747" s="17" t="s">
        <v>5956</v>
      </c>
      <c r="G4747" s="19" t="str">
        <f>INDEX(Table12[[#This Row],[State]],MATCH(Orders!F4747,Table12[[#This Row],[Customer ID]],0))</f>
        <v>New York</v>
      </c>
      <c r="H4747" s="17" t="s">
        <v>7768</v>
      </c>
      <c r="I4747" s="19">
        <v>4</v>
      </c>
      <c r="J4747" s="17" t="s">
        <v>31</v>
      </c>
      <c r="K4747" s="10">
        <v>331.96</v>
      </c>
      <c r="L4747" s="25" t="str">
        <f>IF(Orders!$K4747&lt;=50,"Low",IF(Orders!$K4747&gt;=200000,"High","Medium"))</f>
        <v>Medium</v>
      </c>
    </row>
    <row r="4748" spans="1:12" x14ac:dyDescent="0.35">
      <c r="A4748" s="11">
        <v>4184</v>
      </c>
      <c r="B4748" s="13" t="s">
        <v>7767</v>
      </c>
      <c r="C4748" s="14">
        <v>44110</v>
      </c>
      <c r="D4748" s="14">
        <v>44116</v>
      </c>
      <c r="E4748" s="13" t="s">
        <v>19</v>
      </c>
      <c r="F4748" s="13" t="s">
        <v>5956</v>
      </c>
      <c r="G4748" s="15" t="str">
        <f>INDEX(Table12[[#This Row],[State]],MATCH(Orders!F4748,Table12[[#This Row],[Customer ID]],0))</f>
        <v>New York</v>
      </c>
      <c r="H4748" s="13" t="s">
        <v>1667</v>
      </c>
      <c r="I4748" s="15">
        <v>3</v>
      </c>
      <c r="J4748" s="13" t="s">
        <v>70</v>
      </c>
      <c r="K4748" s="16">
        <v>363.91</v>
      </c>
      <c r="L4748" s="24" t="str">
        <f>IF(Orders!$K4748&lt;=50,"Low",IF(Orders!$K4748&gt;=200000,"High","Medium"))</f>
        <v>Medium</v>
      </c>
    </row>
    <row r="4749" spans="1:12" x14ac:dyDescent="0.35">
      <c r="A4749" s="12">
        <v>9960</v>
      </c>
      <c r="B4749" s="17" t="s">
        <v>7770</v>
      </c>
      <c r="C4749" s="18">
        <v>44110</v>
      </c>
      <c r="D4749" s="18">
        <v>44115</v>
      </c>
      <c r="E4749" s="17" t="s">
        <v>19</v>
      </c>
      <c r="F4749" s="17" t="s">
        <v>5044</v>
      </c>
      <c r="G4749" s="19" t="str">
        <f>INDEX(Table12[[#This Row],[State]],MATCH(Orders!F4749,Table12[[#This Row],[Customer ID]],0))</f>
        <v>Arizona</v>
      </c>
      <c r="H4749" s="17" t="s">
        <v>3213</v>
      </c>
      <c r="I4749" s="19">
        <v>2</v>
      </c>
      <c r="J4749" s="17" t="s">
        <v>31</v>
      </c>
      <c r="K4749" s="10">
        <v>88344</v>
      </c>
      <c r="L4749" s="25" t="str">
        <f>IF(Orders!$K4749&lt;=50,"Low",IF(Orders!$K4749&gt;=200000,"High","Medium"))</f>
        <v>Medium</v>
      </c>
    </row>
    <row r="4750" spans="1:12" x14ac:dyDescent="0.35">
      <c r="A4750" s="11">
        <v>4183</v>
      </c>
      <c r="B4750" s="13" t="s">
        <v>7767</v>
      </c>
      <c r="C4750" s="14">
        <v>44110</v>
      </c>
      <c r="D4750" s="14">
        <v>44116</v>
      </c>
      <c r="E4750" s="13" t="s">
        <v>19</v>
      </c>
      <c r="F4750" s="13" t="s">
        <v>5956</v>
      </c>
      <c r="G4750" s="15" t="str">
        <f>INDEX(Table12[[#This Row],[State]],MATCH(Orders!F4750,Table12[[#This Row],[Customer ID]],0))</f>
        <v>New York</v>
      </c>
      <c r="H4750" s="13" t="s">
        <v>1656</v>
      </c>
      <c r="I4750" s="15">
        <v>3</v>
      </c>
      <c r="J4750" s="13" t="s">
        <v>31</v>
      </c>
      <c r="K4750" s="16">
        <v>119.04</v>
      </c>
      <c r="L4750" s="24" t="str">
        <f>IF(Orders!$K4750&lt;=50,"Low",IF(Orders!$K4750&gt;=200000,"High","Medium"))</f>
        <v>Medium</v>
      </c>
    </row>
    <row r="4751" spans="1:12" x14ac:dyDescent="0.35">
      <c r="A4751" s="12">
        <v>8330</v>
      </c>
      <c r="B4751" s="17" t="s">
        <v>7763</v>
      </c>
      <c r="C4751" s="18">
        <v>44110</v>
      </c>
      <c r="D4751" s="18">
        <v>44115</v>
      </c>
      <c r="E4751" s="17" t="s">
        <v>19</v>
      </c>
      <c r="F4751" s="17" t="s">
        <v>3661</v>
      </c>
      <c r="G4751" s="19" t="str">
        <f>INDEX(Table12[[#This Row],[State]],MATCH(Orders!F4751,Table12[[#This Row],[Customer ID]],0))</f>
        <v>New Jersey</v>
      </c>
      <c r="H4751" s="17" t="s">
        <v>2397</v>
      </c>
      <c r="I4751" s="19">
        <v>1</v>
      </c>
      <c r="J4751" s="17" t="s">
        <v>70</v>
      </c>
      <c r="K4751" s="10">
        <v>133.47999999999999</v>
      </c>
      <c r="L4751" s="25" t="str">
        <f>IF(Orders!$K4751&lt;=50,"Low",IF(Orders!$K4751&gt;=200000,"High","Medium"))</f>
        <v>Medium</v>
      </c>
    </row>
    <row r="4752" spans="1:12" x14ac:dyDescent="0.35">
      <c r="A4752" s="11">
        <v>3051</v>
      </c>
      <c r="B4752" s="13" t="s">
        <v>7764</v>
      </c>
      <c r="C4752" s="14">
        <v>44110</v>
      </c>
      <c r="D4752" s="14">
        <v>44115</v>
      </c>
      <c r="E4752" s="13" t="s">
        <v>19</v>
      </c>
      <c r="F4752" s="13" t="s">
        <v>2924</v>
      </c>
      <c r="G4752" s="15" t="str">
        <f>INDEX(Table12[[#This Row],[State]],MATCH(Orders!F4752,Table12[[#This Row],[Customer ID]],0))</f>
        <v>Idaho</v>
      </c>
      <c r="H4752" s="13" t="s">
        <v>2310</v>
      </c>
      <c r="I4752" s="15">
        <v>2</v>
      </c>
      <c r="J4752" s="13" t="s">
        <v>31</v>
      </c>
      <c r="K4752" s="16">
        <v>110.96</v>
      </c>
      <c r="L4752" s="24" t="str">
        <f>IF(Orders!$K4752&lt;=50,"Low",IF(Orders!$K4752&gt;=200000,"High","Medium"))</f>
        <v>Medium</v>
      </c>
    </row>
    <row r="4753" spans="1:12" x14ac:dyDescent="0.35">
      <c r="A4753" s="12">
        <v>9873</v>
      </c>
      <c r="B4753" s="17" t="s">
        <v>7766</v>
      </c>
      <c r="C4753" s="18">
        <v>44110</v>
      </c>
      <c r="D4753" s="18">
        <v>44110</v>
      </c>
      <c r="E4753" s="17" t="s">
        <v>208</v>
      </c>
      <c r="F4753" s="17" t="s">
        <v>5209</v>
      </c>
      <c r="G4753" s="19" t="str">
        <f>INDEX(Table12[[#This Row],[State]],MATCH(Orders!F4753,Table12[[#This Row],[Customer ID]],0))</f>
        <v>Illinois</v>
      </c>
      <c r="H4753" s="17" t="s">
        <v>7771</v>
      </c>
      <c r="I4753" s="19">
        <v>2</v>
      </c>
      <c r="J4753" s="17" t="s">
        <v>70</v>
      </c>
      <c r="K4753" s="10">
        <v>144152</v>
      </c>
      <c r="L4753" s="25" t="str">
        <f>IF(Orders!$K4753&lt;=50,"Low",IF(Orders!$K4753&gt;=200000,"High","Medium"))</f>
        <v>Medium</v>
      </c>
    </row>
    <row r="4754" spans="1:12" x14ac:dyDescent="0.35">
      <c r="A4754" s="11">
        <v>5653</v>
      </c>
      <c r="B4754" s="13" t="s">
        <v>7772</v>
      </c>
      <c r="C4754" s="14">
        <v>44110</v>
      </c>
      <c r="D4754" s="14">
        <v>44115</v>
      </c>
      <c r="E4754" s="13" t="s">
        <v>19</v>
      </c>
      <c r="F4754" s="13" t="s">
        <v>1042</v>
      </c>
      <c r="G4754" s="15" t="str">
        <f>INDEX(Table12[[#This Row],[State]],MATCH(Orders!F4754,Table12[[#This Row],[Customer ID]],0))</f>
        <v>New York</v>
      </c>
      <c r="H4754" s="13" t="s">
        <v>229</v>
      </c>
      <c r="I4754" s="15">
        <v>1</v>
      </c>
      <c r="J4754" s="13" t="s">
        <v>31</v>
      </c>
      <c r="K4754" s="16">
        <v>125.99</v>
      </c>
      <c r="L4754" s="24" t="str">
        <f>IF(Orders!$K4754&lt;=50,"Low",IF(Orders!$K4754&gt;=200000,"High","Medium"))</f>
        <v>Medium</v>
      </c>
    </row>
    <row r="4755" spans="1:12" x14ac:dyDescent="0.35">
      <c r="A4755" s="12">
        <v>3053</v>
      </c>
      <c r="B4755" s="17" t="s">
        <v>7764</v>
      </c>
      <c r="C4755" s="18">
        <v>44110</v>
      </c>
      <c r="D4755" s="18">
        <v>44115</v>
      </c>
      <c r="E4755" s="17" t="s">
        <v>19</v>
      </c>
      <c r="F4755" s="17" t="s">
        <v>2924</v>
      </c>
      <c r="G4755" s="19" t="str">
        <f>INDEX(Table12[[#This Row],[State]],MATCH(Orders!F4755,Table12[[#This Row],[Customer ID]],0))</f>
        <v>Idaho</v>
      </c>
      <c r="H4755" s="17" t="s">
        <v>1243</v>
      </c>
      <c r="I4755" s="19">
        <v>2</v>
      </c>
      <c r="J4755" s="17" t="s">
        <v>31</v>
      </c>
      <c r="K4755" s="10">
        <v>120.94</v>
      </c>
      <c r="L4755" s="25" t="str">
        <f>IF(Orders!$K4755&lt;=50,"Low",IF(Orders!$K4755&gt;=200000,"High","Medium"))</f>
        <v>Medium</v>
      </c>
    </row>
    <row r="4756" spans="1:12" x14ac:dyDescent="0.35">
      <c r="A4756" s="11">
        <v>5281</v>
      </c>
      <c r="B4756" s="13" t="s">
        <v>7773</v>
      </c>
      <c r="C4756" s="14">
        <v>44111</v>
      </c>
      <c r="D4756" s="14">
        <v>44116</v>
      </c>
      <c r="E4756" s="13" t="s">
        <v>19</v>
      </c>
      <c r="F4756" s="13" t="s">
        <v>1210</v>
      </c>
      <c r="G4756" s="15" t="str">
        <f>INDEX(Table12[[#This Row],[State]],MATCH(Orders!F4756,Table12[[#This Row],[Customer ID]],0))</f>
        <v>Michigan</v>
      </c>
      <c r="H4756" s="13" t="s">
        <v>2837</v>
      </c>
      <c r="I4756" s="15">
        <v>2</v>
      </c>
      <c r="J4756" s="13" t="s">
        <v>70</v>
      </c>
      <c r="K4756" s="16">
        <v>103.52</v>
      </c>
      <c r="L4756" s="24" t="str">
        <f>IF(Orders!$K4756&lt;=50,"Low",IF(Orders!$K4756&gt;=200000,"High","Medium"))</f>
        <v>Medium</v>
      </c>
    </row>
    <row r="4757" spans="1:12" x14ac:dyDescent="0.35">
      <c r="A4757" s="12">
        <v>2407</v>
      </c>
      <c r="B4757" s="17" t="s">
        <v>7774</v>
      </c>
      <c r="C4757" s="18">
        <v>44111</v>
      </c>
      <c r="D4757" s="18">
        <v>44115</v>
      </c>
      <c r="E4757" s="17" t="s">
        <v>19</v>
      </c>
      <c r="F4757" s="17" t="s">
        <v>7143</v>
      </c>
      <c r="G4757" s="19" t="str">
        <f>INDEX(Table12[[#This Row],[State]],MATCH(Orders!F4757,Table12[[#This Row],[Customer ID]],0))</f>
        <v>California</v>
      </c>
      <c r="H4757" s="17" t="s">
        <v>6999</v>
      </c>
      <c r="I4757" s="19">
        <v>10</v>
      </c>
      <c r="J4757" s="17" t="s">
        <v>36</v>
      </c>
      <c r="K4757" s="10">
        <v>119.92</v>
      </c>
      <c r="L4757" s="25" t="str">
        <f>IF(Orders!$K4757&lt;=50,"Low",IF(Orders!$K4757&gt;=200000,"High","Medium"))</f>
        <v>Medium</v>
      </c>
    </row>
    <row r="4758" spans="1:12" x14ac:dyDescent="0.35">
      <c r="A4758" s="11">
        <v>2406</v>
      </c>
      <c r="B4758" s="13" t="s">
        <v>7774</v>
      </c>
      <c r="C4758" s="14">
        <v>44111</v>
      </c>
      <c r="D4758" s="14">
        <v>44115</v>
      </c>
      <c r="E4758" s="13" t="s">
        <v>19</v>
      </c>
      <c r="F4758" s="13" t="s">
        <v>7143</v>
      </c>
      <c r="G4758" s="15" t="str">
        <f>INDEX(Table12[[#This Row],[State]],MATCH(Orders!F4758,Table12[[#This Row],[Customer ID]],0))</f>
        <v>California</v>
      </c>
      <c r="H4758" s="13" t="s">
        <v>2182</v>
      </c>
      <c r="I4758" s="15">
        <v>7</v>
      </c>
      <c r="J4758" s="13" t="s">
        <v>70</v>
      </c>
      <c r="K4758" s="16">
        <v>151744</v>
      </c>
      <c r="L4758" s="24" t="str">
        <f>IF(Orders!$K4758&lt;=50,"Low",IF(Orders!$K4758&gt;=200000,"High","Medium"))</f>
        <v>Medium</v>
      </c>
    </row>
    <row r="4759" spans="1:12" x14ac:dyDescent="0.35">
      <c r="A4759" s="12">
        <v>3390</v>
      </c>
      <c r="B4759" s="17" t="s">
        <v>7775</v>
      </c>
      <c r="C4759" s="18">
        <v>44111</v>
      </c>
      <c r="D4759" s="18">
        <v>44115</v>
      </c>
      <c r="E4759" s="17" t="s">
        <v>19</v>
      </c>
      <c r="F4759" s="17" t="s">
        <v>196</v>
      </c>
      <c r="G4759" s="19" t="str">
        <f>INDEX(Table12[[#This Row],[State]],MATCH(Orders!F4759,Table12[[#This Row],[Customer ID]],0))</f>
        <v>North Carolina</v>
      </c>
      <c r="H4759" s="17" t="s">
        <v>5244</v>
      </c>
      <c r="I4759" s="19">
        <v>3</v>
      </c>
      <c r="J4759" s="17" t="s">
        <v>70</v>
      </c>
      <c r="K4759" s="10">
        <v>200764</v>
      </c>
      <c r="L4759" s="25" t="str">
        <f>IF(Orders!$K4759&lt;=50,"Low",IF(Orders!$K4759&gt;=200000,"High","Medium"))</f>
        <v>High</v>
      </c>
    </row>
    <row r="4760" spans="1:12" x14ac:dyDescent="0.35">
      <c r="A4760" s="11">
        <v>3388</v>
      </c>
      <c r="B4760" s="13" t="s">
        <v>7775</v>
      </c>
      <c r="C4760" s="14">
        <v>44111</v>
      </c>
      <c r="D4760" s="14">
        <v>44115</v>
      </c>
      <c r="E4760" s="13" t="s">
        <v>19</v>
      </c>
      <c r="F4760" s="13" t="s">
        <v>196</v>
      </c>
      <c r="G4760" s="15" t="str">
        <f>INDEX(Table12[[#This Row],[State]],MATCH(Orders!F4760,Table12[[#This Row],[Customer ID]],0))</f>
        <v>North Carolina</v>
      </c>
      <c r="H4760" s="13" t="s">
        <v>5981</v>
      </c>
      <c r="I4760" s="15">
        <v>2</v>
      </c>
      <c r="J4760" s="13" t="s">
        <v>70</v>
      </c>
      <c r="K4760" s="16">
        <v>235384</v>
      </c>
      <c r="L4760" s="24" t="str">
        <f>IF(Orders!$K4760&lt;=50,"Low",IF(Orders!$K4760&gt;=200000,"High","Medium"))</f>
        <v>High</v>
      </c>
    </row>
    <row r="4761" spans="1:12" x14ac:dyDescent="0.35">
      <c r="A4761" s="12">
        <v>1715</v>
      </c>
      <c r="B4761" s="17" t="s">
        <v>7776</v>
      </c>
      <c r="C4761" s="18">
        <v>44111</v>
      </c>
      <c r="D4761" s="18">
        <v>44117</v>
      </c>
      <c r="E4761" s="17" t="s">
        <v>19</v>
      </c>
      <c r="F4761" s="17" t="s">
        <v>4877</v>
      </c>
      <c r="G4761" s="19" t="str">
        <f>INDEX(Table12[[#This Row],[State]],MATCH(Orders!F4761,Table12[[#This Row],[Customer ID]],0))</f>
        <v>California</v>
      </c>
      <c r="H4761" s="17" t="s">
        <v>7777</v>
      </c>
      <c r="I4761" s="19">
        <v>2</v>
      </c>
      <c r="J4761" s="17" t="s">
        <v>36</v>
      </c>
      <c r="K4761" s="10">
        <v>350666</v>
      </c>
      <c r="L4761" s="25" t="str">
        <f>IF(Orders!$K4761&lt;=50,"Low",IF(Orders!$K4761&gt;=200000,"High","Medium"))</f>
        <v>High</v>
      </c>
    </row>
    <row r="4762" spans="1:12" x14ac:dyDescent="0.35">
      <c r="A4762" s="11">
        <v>3386</v>
      </c>
      <c r="B4762" s="13" t="s">
        <v>7775</v>
      </c>
      <c r="C4762" s="14">
        <v>44111</v>
      </c>
      <c r="D4762" s="14">
        <v>44115</v>
      </c>
      <c r="E4762" s="13" t="s">
        <v>19</v>
      </c>
      <c r="F4762" s="13" t="s">
        <v>196</v>
      </c>
      <c r="G4762" s="15" t="str">
        <f>INDEX(Table12[[#This Row],[State]],MATCH(Orders!F4762,Table12[[#This Row],[Customer ID]],0))</f>
        <v>North Carolina</v>
      </c>
      <c r="H4762" s="13" t="s">
        <v>729</v>
      </c>
      <c r="I4762" s="15">
        <v>4</v>
      </c>
      <c r="J4762" s="13" t="s">
        <v>70</v>
      </c>
      <c r="K4762" s="16">
        <v>600672</v>
      </c>
      <c r="L4762" s="24" t="str">
        <f>IF(Orders!$K4762&lt;=50,"Low",IF(Orders!$K4762&gt;=200000,"High","Medium"))</f>
        <v>High</v>
      </c>
    </row>
    <row r="4763" spans="1:12" x14ac:dyDescent="0.35">
      <c r="A4763" s="12">
        <v>2405</v>
      </c>
      <c r="B4763" s="17" t="s">
        <v>7774</v>
      </c>
      <c r="C4763" s="18">
        <v>44111</v>
      </c>
      <c r="D4763" s="18">
        <v>44115</v>
      </c>
      <c r="E4763" s="17" t="s">
        <v>19</v>
      </c>
      <c r="F4763" s="17" t="s">
        <v>7143</v>
      </c>
      <c r="G4763" s="19" t="str">
        <f>INDEX(Table12[[#This Row],[State]],MATCH(Orders!F4763,Table12[[#This Row],[Customer ID]],0))</f>
        <v>California</v>
      </c>
      <c r="H4763" s="17" t="s">
        <v>246</v>
      </c>
      <c r="I4763" s="19">
        <v>9</v>
      </c>
      <c r="J4763" s="17" t="s">
        <v>70</v>
      </c>
      <c r="K4763" s="10">
        <v>1157.9100000000001</v>
      </c>
      <c r="L4763" s="25" t="str">
        <f>IF(Orders!$K4763&lt;=50,"Low",IF(Orders!$K4763&gt;=200000,"High","Medium"))</f>
        <v>Medium</v>
      </c>
    </row>
    <row r="4764" spans="1:12" x14ac:dyDescent="0.35">
      <c r="A4764" s="11">
        <v>4181</v>
      </c>
      <c r="B4764" s="13" t="s">
        <v>7779</v>
      </c>
      <c r="C4764" s="14">
        <v>44111</v>
      </c>
      <c r="D4764" s="14">
        <v>44115</v>
      </c>
      <c r="E4764" s="13" t="s">
        <v>19</v>
      </c>
      <c r="F4764" s="13" t="s">
        <v>2173</v>
      </c>
      <c r="G4764" s="15" t="str">
        <f>INDEX(Table12[[#This Row],[State]],MATCH(Orders!F4764,Table12[[#This Row],[Customer ID]],0))</f>
        <v>Texas</v>
      </c>
      <c r="H4764" s="13" t="s">
        <v>4174</v>
      </c>
      <c r="I4764" s="15">
        <v>5</v>
      </c>
      <c r="J4764" s="13" t="s">
        <v>31</v>
      </c>
      <c r="K4764" s="16">
        <v>129.24</v>
      </c>
      <c r="L4764" s="24" t="str">
        <f>IF(Orders!$K4764&lt;=50,"Low",IF(Orders!$K4764&gt;=200000,"High","Medium"))</f>
        <v>Medium</v>
      </c>
    </row>
    <row r="4765" spans="1:12" x14ac:dyDescent="0.35">
      <c r="A4765" s="12">
        <v>3389</v>
      </c>
      <c r="B4765" s="17" t="s">
        <v>7775</v>
      </c>
      <c r="C4765" s="18">
        <v>44111</v>
      </c>
      <c r="D4765" s="18">
        <v>44115</v>
      </c>
      <c r="E4765" s="17" t="s">
        <v>19</v>
      </c>
      <c r="F4765" s="17" t="s">
        <v>196</v>
      </c>
      <c r="G4765" s="19" t="str">
        <f>INDEX(Table12[[#This Row],[State]],MATCH(Orders!F4765,Table12[[#This Row],[Customer ID]],0))</f>
        <v>North Carolina</v>
      </c>
      <c r="H4765" s="17" t="s">
        <v>1680</v>
      </c>
      <c r="I4765" s="19">
        <v>6</v>
      </c>
      <c r="J4765" s="17" t="s">
        <v>70</v>
      </c>
      <c r="K4765" s="10">
        <v>138454</v>
      </c>
      <c r="L4765" s="25" t="str">
        <f>IF(Orders!$K4765&lt;=50,"Low",IF(Orders!$K4765&gt;=200000,"High","Medium"))</f>
        <v>Medium</v>
      </c>
    </row>
    <row r="4766" spans="1:12" x14ac:dyDescent="0.35">
      <c r="A4766" s="11">
        <v>3387</v>
      </c>
      <c r="B4766" s="13" t="s">
        <v>7775</v>
      </c>
      <c r="C4766" s="14">
        <v>44111</v>
      </c>
      <c r="D4766" s="14">
        <v>44115</v>
      </c>
      <c r="E4766" s="13" t="s">
        <v>19</v>
      </c>
      <c r="F4766" s="13" t="s">
        <v>196</v>
      </c>
      <c r="G4766" s="15" t="str">
        <f>INDEX(Table12[[#This Row],[State]],MATCH(Orders!F4766,Table12[[#This Row],[Customer ID]],0))</f>
        <v>North Carolina</v>
      </c>
      <c r="H4766" s="13" t="s">
        <v>1296</v>
      </c>
      <c r="I4766" s="15">
        <v>3</v>
      </c>
      <c r="J4766" s="13" t="s">
        <v>31</v>
      </c>
      <c r="K4766" s="16">
        <v>140936</v>
      </c>
      <c r="L4766" s="24" t="str">
        <f>IF(Orders!$K4766&lt;=50,"Low",IF(Orders!$K4766&gt;=200000,"High","Medium"))</f>
        <v>Medium</v>
      </c>
    </row>
    <row r="4767" spans="1:12" x14ac:dyDescent="0.35">
      <c r="A4767" s="12">
        <v>5481</v>
      </c>
      <c r="B4767" s="17" t="s">
        <v>7780</v>
      </c>
      <c r="C4767" s="18">
        <v>44112</v>
      </c>
      <c r="D4767" s="18">
        <v>44118</v>
      </c>
      <c r="E4767" s="17" t="s">
        <v>19</v>
      </c>
      <c r="F4767" s="17" t="s">
        <v>2873</v>
      </c>
      <c r="G4767" s="19" t="str">
        <f>INDEX(Table12[[#This Row],[State]],MATCH(Orders!F4767,Table12[[#This Row],[Customer ID]],0))</f>
        <v>California</v>
      </c>
      <c r="H4767" s="17" t="s">
        <v>2214</v>
      </c>
      <c r="I4767" s="19">
        <v>1</v>
      </c>
      <c r="J4767" s="17" t="s">
        <v>31</v>
      </c>
      <c r="K4767" s="10">
        <v>129192</v>
      </c>
      <c r="L4767" s="25" t="str">
        <f>IF(Orders!$K4767&lt;=50,"Low",IF(Orders!$K4767&gt;=200000,"High","Medium"))</f>
        <v>Medium</v>
      </c>
    </row>
    <row r="4768" spans="1:12" x14ac:dyDescent="0.35">
      <c r="A4768" s="11">
        <v>7171</v>
      </c>
      <c r="B4768" s="13" t="s">
        <v>7781</v>
      </c>
      <c r="C4768" s="14">
        <v>44112</v>
      </c>
      <c r="D4768" s="14">
        <v>44118</v>
      </c>
      <c r="E4768" s="13" t="s">
        <v>19</v>
      </c>
      <c r="F4768" s="13" t="s">
        <v>5345</v>
      </c>
      <c r="G4768" s="15" t="str">
        <f>INDEX(Table12[[#This Row],[State]],MATCH(Orders!F4768,Table12[[#This Row],[Customer ID]],0))</f>
        <v>New York</v>
      </c>
      <c r="H4768" s="13" t="s">
        <v>3862</v>
      </c>
      <c r="I4768" s="15">
        <v>2</v>
      </c>
      <c r="J4768" s="13" t="s">
        <v>70</v>
      </c>
      <c r="K4768" s="16">
        <v>184764</v>
      </c>
      <c r="L4768" s="24" t="str">
        <f>IF(Orders!$K4768&lt;=50,"Low",IF(Orders!$K4768&gt;=200000,"High","Medium"))</f>
        <v>Medium</v>
      </c>
    </row>
    <row r="4769" spans="1:12" x14ac:dyDescent="0.35">
      <c r="A4769" s="12">
        <v>5483</v>
      </c>
      <c r="B4769" s="17" t="s">
        <v>7780</v>
      </c>
      <c r="C4769" s="18">
        <v>44112</v>
      </c>
      <c r="D4769" s="18">
        <v>44118</v>
      </c>
      <c r="E4769" s="17" t="s">
        <v>19</v>
      </c>
      <c r="F4769" s="17" t="s">
        <v>2873</v>
      </c>
      <c r="G4769" s="19" t="str">
        <f>INDEX(Table12[[#This Row],[State]],MATCH(Orders!F4769,Table12[[#This Row],[Customer ID]],0))</f>
        <v>California</v>
      </c>
      <c r="H4769" s="17" t="s">
        <v>3407</v>
      </c>
      <c r="I4769" s="19">
        <v>4</v>
      </c>
      <c r="J4769" s="17" t="s">
        <v>31</v>
      </c>
      <c r="K4769" s="10">
        <v>269.95999999999998</v>
      </c>
      <c r="L4769" s="25" t="str">
        <f>IF(Orders!$K4769&lt;=50,"Low",IF(Orders!$K4769&gt;=200000,"High","Medium"))</f>
        <v>Medium</v>
      </c>
    </row>
    <row r="4770" spans="1:12" x14ac:dyDescent="0.35">
      <c r="A4770" s="11">
        <v>5482</v>
      </c>
      <c r="B4770" s="13" t="s">
        <v>7780</v>
      </c>
      <c r="C4770" s="14">
        <v>44112</v>
      </c>
      <c r="D4770" s="14">
        <v>44118</v>
      </c>
      <c r="E4770" s="13" t="s">
        <v>19</v>
      </c>
      <c r="F4770" s="13" t="s">
        <v>2873</v>
      </c>
      <c r="G4770" s="15" t="str">
        <f>INDEX(Table12[[#This Row],[State]],MATCH(Orders!F4770,Table12[[#This Row],[Customer ID]],0))</f>
        <v>California</v>
      </c>
      <c r="H4770" s="13" t="s">
        <v>4817</v>
      </c>
      <c r="I4770" s="15">
        <v>2</v>
      </c>
      <c r="J4770" s="13" t="s">
        <v>31</v>
      </c>
      <c r="K4770" s="16">
        <v>126</v>
      </c>
      <c r="L4770" s="24" t="str">
        <f>IF(Orders!$K4770&lt;=50,"Low",IF(Orders!$K4770&gt;=200000,"High","Medium"))</f>
        <v>Medium</v>
      </c>
    </row>
    <row r="4771" spans="1:12" x14ac:dyDescent="0.35">
      <c r="A4771" s="12">
        <v>5888</v>
      </c>
      <c r="B4771" s="17" t="s">
        <v>7782</v>
      </c>
      <c r="C4771" s="18">
        <v>44112</v>
      </c>
      <c r="D4771" s="18">
        <v>44115</v>
      </c>
      <c r="E4771" s="17" t="s">
        <v>38</v>
      </c>
      <c r="F4771" s="17" t="s">
        <v>5196</v>
      </c>
      <c r="G4771" s="19" t="str">
        <f>INDEX(Table12[[#This Row],[State]],MATCH(Orders!F4771,Table12[[#This Row],[Customer ID]],0))</f>
        <v>Rhode Island</v>
      </c>
      <c r="H4771" s="17" t="s">
        <v>2837</v>
      </c>
      <c r="I4771" s="19">
        <v>1</v>
      </c>
      <c r="J4771" s="17" t="s">
        <v>70</v>
      </c>
      <c r="K4771" s="10">
        <v>154.76</v>
      </c>
      <c r="L4771" s="25" t="str">
        <f>IF(Orders!$K4771&lt;=50,"Low",IF(Orders!$K4771&gt;=200000,"High","Medium"))</f>
        <v>Medium</v>
      </c>
    </row>
    <row r="4772" spans="1:12" x14ac:dyDescent="0.35">
      <c r="A4772" s="11">
        <v>5484</v>
      </c>
      <c r="B4772" s="13" t="s">
        <v>7780</v>
      </c>
      <c r="C4772" s="14">
        <v>44112</v>
      </c>
      <c r="D4772" s="14">
        <v>44118</v>
      </c>
      <c r="E4772" s="13" t="s">
        <v>19</v>
      </c>
      <c r="F4772" s="13" t="s">
        <v>2873</v>
      </c>
      <c r="G4772" s="15" t="str">
        <f>INDEX(Table12[[#This Row],[State]],MATCH(Orders!F4772,Table12[[#This Row],[Customer ID]],0))</f>
        <v>California</v>
      </c>
      <c r="H4772" s="13" t="s">
        <v>5272</v>
      </c>
      <c r="I4772" s="15">
        <v>2</v>
      </c>
      <c r="J4772" s="13" t="s">
        <v>31</v>
      </c>
      <c r="K4772" s="16">
        <v>163.68</v>
      </c>
      <c r="L4772" s="24" t="str">
        <f>IF(Orders!$K4772&lt;=50,"Low",IF(Orders!$K4772&gt;=200000,"High","Medium"))</f>
        <v>Medium</v>
      </c>
    </row>
    <row r="4773" spans="1:12" x14ac:dyDescent="0.35">
      <c r="A4773" s="12">
        <v>3821</v>
      </c>
      <c r="B4773" s="17" t="s">
        <v>7783</v>
      </c>
      <c r="C4773" s="18">
        <v>44113</v>
      </c>
      <c r="D4773" s="18">
        <v>44115</v>
      </c>
      <c r="E4773" s="17" t="s">
        <v>94</v>
      </c>
      <c r="F4773" s="17" t="s">
        <v>5001</v>
      </c>
      <c r="G4773" s="19" t="str">
        <f>INDEX(Table12[[#This Row],[State]],MATCH(Orders!F4773,Table12[[#This Row],[Customer ID]],0))</f>
        <v>Texas</v>
      </c>
      <c r="H4773" s="17" t="s">
        <v>617</v>
      </c>
      <c r="I4773" s="19">
        <v>3</v>
      </c>
      <c r="J4773" s="17" t="s">
        <v>70</v>
      </c>
      <c r="K4773" s="10">
        <v>272058</v>
      </c>
      <c r="L4773" s="25" t="str">
        <f>IF(Orders!$K4773&lt;=50,"Low",IF(Orders!$K4773&gt;=200000,"High","Medium"))</f>
        <v>High</v>
      </c>
    </row>
    <row r="4774" spans="1:12" x14ac:dyDescent="0.35">
      <c r="A4774" s="11">
        <v>1395</v>
      </c>
      <c r="B4774" s="13" t="s">
        <v>7785</v>
      </c>
      <c r="C4774" s="14">
        <v>44113</v>
      </c>
      <c r="D4774" s="14">
        <v>44118</v>
      </c>
      <c r="E4774" s="13" t="s">
        <v>19</v>
      </c>
      <c r="F4774" s="13" t="s">
        <v>6174</v>
      </c>
      <c r="G4774" s="15" t="str">
        <f>INDEX(Table12[[#This Row],[State]],MATCH(Orders!F4774,Table12[[#This Row],[Customer ID]],0))</f>
        <v>New York</v>
      </c>
      <c r="H4774" s="13" t="s">
        <v>4392</v>
      </c>
      <c r="I4774" s="15">
        <v>3</v>
      </c>
      <c r="J4774" s="13" t="s">
        <v>36</v>
      </c>
      <c r="K4774" s="16">
        <v>351352</v>
      </c>
      <c r="L4774" s="24" t="str">
        <f>IF(Orders!$K4774&lt;=50,"Low",IF(Orders!$K4774&gt;=200000,"High","Medium"))</f>
        <v>High</v>
      </c>
    </row>
    <row r="4775" spans="1:12" x14ac:dyDescent="0.35">
      <c r="A4775" s="12">
        <v>1324</v>
      </c>
      <c r="B4775" s="17" t="s">
        <v>7786</v>
      </c>
      <c r="C4775" s="18">
        <v>44113</v>
      </c>
      <c r="D4775" s="18">
        <v>44118</v>
      </c>
      <c r="E4775" s="17" t="s">
        <v>19</v>
      </c>
      <c r="F4775" s="17" t="s">
        <v>422</v>
      </c>
      <c r="G4775" s="19" t="str">
        <f>INDEX(Table12[[#This Row],[State]],MATCH(Orders!F4775,Table12[[#This Row],[Customer ID]],0))</f>
        <v>Illinois</v>
      </c>
      <c r="H4775" s="17" t="s">
        <v>5223</v>
      </c>
      <c r="I4775" s="19">
        <v>5</v>
      </c>
      <c r="J4775" s="17" t="s">
        <v>36</v>
      </c>
      <c r="K4775" s="10">
        <v>690.45</v>
      </c>
      <c r="L4775" s="25" t="str">
        <f>IF(Orders!$K4775&lt;=50,"Low",IF(Orders!$K4775&gt;=200000,"High","Medium"))</f>
        <v>Medium</v>
      </c>
    </row>
    <row r="4776" spans="1:12" x14ac:dyDescent="0.35">
      <c r="A4776" s="11">
        <v>3822</v>
      </c>
      <c r="B4776" s="13" t="s">
        <v>7787</v>
      </c>
      <c r="C4776" s="14">
        <v>44113</v>
      </c>
      <c r="D4776" s="14">
        <v>44114</v>
      </c>
      <c r="E4776" s="13" t="s">
        <v>38</v>
      </c>
      <c r="F4776" s="13" t="s">
        <v>4809</v>
      </c>
      <c r="G4776" s="15" t="str">
        <f>INDEX(Table12[[#This Row],[State]],MATCH(Orders!F4776,Table12[[#This Row],[Customer ID]],0))</f>
        <v>North Carolina</v>
      </c>
      <c r="H4776" s="13" t="s">
        <v>7440</v>
      </c>
      <c r="I4776" s="15">
        <v>4</v>
      </c>
      <c r="J4776" s="13" t="s">
        <v>70</v>
      </c>
      <c r="K4776" s="16">
        <v>111816</v>
      </c>
      <c r="L4776" s="24" t="str">
        <f>IF(Orders!$K4776&lt;=50,"Low",IF(Orders!$K4776&gt;=200000,"High","Medium"))</f>
        <v>Medium</v>
      </c>
    </row>
    <row r="4777" spans="1:12" x14ac:dyDescent="0.35">
      <c r="A4777" s="12">
        <v>3820</v>
      </c>
      <c r="B4777" s="17" t="s">
        <v>7785</v>
      </c>
      <c r="C4777" s="18">
        <v>44113</v>
      </c>
      <c r="D4777" s="18">
        <v>44118</v>
      </c>
      <c r="E4777" s="17" t="s">
        <v>19</v>
      </c>
      <c r="F4777" s="17" t="s">
        <v>6174</v>
      </c>
      <c r="G4777" s="19" t="str">
        <f>INDEX(Table12[[#This Row],[State]],MATCH(Orders!F4777,Table12[[#This Row],[Customer ID]],0))</f>
        <v>New York</v>
      </c>
      <c r="H4777" s="17" t="s">
        <v>7788</v>
      </c>
      <c r="I4777" s="19">
        <v>2</v>
      </c>
      <c r="J4777" s="17" t="s">
        <v>31</v>
      </c>
      <c r="K4777" s="10">
        <v>122.98</v>
      </c>
      <c r="L4777" s="25" t="str">
        <f>IF(Orders!$K4777&lt;=50,"Low",IF(Orders!$K4777&gt;=200000,"High","Medium"))</f>
        <v>Medium</v>
      </c>
    </row>
    <row r="4778" spans="1:12" x14ac:dyDescent="0.35">
      <c r="A4778" s="11">
        <v>3823</v>
      </c>
      <c r="B4778" s="13" t="s">
        <v>7785</v>
      </c>
      <c r="C4778" s="14">
        <v>44113</v>
      </c>
      <c r="D4778" s="14">
        <v>44118</v>
      </c>
      <c r="E4778" s="13" t="s">
        <v>19</v>
      </c>
      <c r="F4778" s="13" t="s">
        <v>6174</v>
      </c>
      <c r="G4778" s="15" t="str">
        <f>INDEX(Table12[[#This Row],[State]],MATCH(Orders!F4778,Table12[[#This Row],[Customer ID]],0))</f>
        <v>New York</v>
      </c>
      <c r="H4778" s="13" t="s">
        <v>3053</v>
      </c>
      <c r="I4778" s="15">
        <v>3</v>
      </c>
      <c r="J4778" s="13" t="s">
        <v>31</v>
      </c>
      <c r="K4778" s="16">
        <v>125816</v>
      </c>
      <c r="L4778" s="24" t="str">
        <f>IF(Orders!$K4778&lt;=50,"Low",IF(Orders!$K4778&gt;=200000,"High","Medium"))</f>
        <v>Medium</v>
      </c>
    </row>
    <row r="4779" spans="1:12" x14ac:dyDescent="0.35">
      <c r="A4779" s="12">
        <v>5259</v>
      </c>
      <c r="B4779" s="17" t="s">
        <v>7785</v>
      </c>
      <c r="C4779" s="18">
        <v>44113</v>
      </c>
      <c r="D4779" s="18">
        <v>44118</v>
      </c>
      <c r="E4779" s="17" t="s">
        <v>19</v>
      </c>
      <c r="F4779" s="17" t="s">
        <v>6174</v>
      </c>
      <c r="G4779" s="19" t="str">
        <f>INDEX(Table12[[#This Row],[State]],MATCH(Orders!F4779,Table12[[#This Row],[Customer ID]],0))</f>
        <v>New York</v>
      </c>
      <c r="H4779" s="17" t="s">
        <v>7790</v>
      </c>
      <c r="I4779" s="19">
        <v>6</v>
      </c>
      <c r="J4779" s="17" t="s">
        <v>31</v>
      </c>
      <c r="K4779" s="10">
        <v>144.24</v>
      </c>
      <c r="L4779" s="25" t="str">
        <f>IF(Orders!$K4779&lt;=50,"Low",IF(Orders!$K4779&gt;=200000,"High","Medium"))</f>
        <v>Medium</v>
      </c>
    </row>
    <row r="4780" spans="1:12" x14ac:dyDescent="0.35">
      <c r="A4780" s="11">
        <v>2712</v>
      </c>
      <c r="B4780" s="13" t="s">
        <v>7792</v>
      </c>
      <c r="C4780" s="14">
        <v>44113</v>
      </c>
      <c r="D4780" s="14">
        <v>44115</v>
      </c>
      <c r="E4780" s="13" t="s">
        <v>38</v>
      </c>
      <c r="F4780" s="13" t="s">
        <v>3661</v>
      </c>
      <c r="G4780" s="15" t="str">
        <f>INDEX(Table12[[#This Row],[State]],MATCH(Orders!F4780,Table12[[#This Row],[Customer ID]],0))</f>
        <v>California</v>
      </c>
      <c r="H4780" s="13" t="s">
        <v>2740</v>
      </c>
      <c r="I4780" s="15">
        <v>5</v>
      </c>
      <c r="J4780" s="13" t="s">
        <v>31</v>
      </c>
      <c r="K4780" s="16">
        <v>136.19999999999999</v>
      </c>
      <c r="L4780" s="24" t="str">
        <f>IF(Orders!$K4780&lt;=50,"Low",IF(Orders!$K4780&gt;=200000,"High","Medium"))</f>
        <v>Medium</v>
      </c>
    </row>
    <row r="4781" spans="1:12" x14ac:dyDescent="0.35">
      <c r="A4781" s="12">
        <v>4917</v>
      </c>
      <c r="B4781" s="17" t="s">
        <v>7793</v>
      </c>
      <c r="C4781" s="18">
        <v>44113</v>
      </c>
      <c r="D4781" s="18">
        <v>44115</v>
      </c>
      <c r="E4781" s="17" t="s">
        <v>38</v>
      </c>
      <c r="F4781" s="17" t="s">
        <v>1264</v>
      </c>
      <c r="G4781" s="19" t="str">
        <f>INDEX(Table12[[#This Row],[State]],MATCH(Orders!F4781,Table12[[#This Row],[Customer ID]],0))</f>
        <v>Ohio</v>
      </c>
      <c r="H4781" s="17" t="s">
        <v>7737</v>
      </c>
      <c r="I4781" s="19">
        <v>4</v>
      </c>
      <c r="J4781" s="17" t="s">
        <v>36</v>
      </c>
      <c r="K4781" s="10">
        <v>140888</v>
      </c>
      <c r="L4781" s="25" t="str">
        <f>IF(Orders!$K4781&lt;=50,"Low",IF(Orders!$K4781&gt;=200000,"High","Medium"))</f>
        <v>Medium</v>
      </c>
    </row>
    <row r="4782" spans="1:12" x14ac:dyDescent="0.35">
      <c r="A4782" s="11">
        <v>1396</v>
      </c>
      <c r="B4782" s="13" t="s">
        <v>7783</v>
      </c>
      <c r="C4782" s="14">
        <v>44113</v>
      </c>
      <c r="D4782" s="14">
        <v>44115</v>
      </c>
      <c r="E4782" s="13" t="s">
        <v>94</v>
      </c>
      <c r="F4782" s="13" t="s">
        <v>5001</v>
      </c>
      <c r="G4782" s="15" t="str">
        <f>INDEX(Table12[[#This Row],[State]],MATCH(Orders!F4782,Table12[[#This Row],[Customer ID]],0))</f>
        <v>Texas</v>
      </c>
      <c r="H4782" s="13" t="s">
        <v>2897</v>
      </c>
      <c r="I4782" s="15">
        <v>7</v>
      </c>
      <c r="J4782" s="13" t="s">
        <v>70</v>
      </c>
      <c r="K4782" s="16">
        <v>181144</v>
      </c>
      <c r="L4782" s="24" t="str">
        <f>IF(Orders!$K4782&lt;=50,"Low",IF(Orders!$K4782&gt;=200000,"High","Medium"))</f>
        <v>Medium</v>
      </c>
    </row>
    <row r="4783" spans="1:12" x14ac:dyDescent="0.35">
      <c r="A4783" s="12">
        <v>8944</v>
      </c>
      <c r="B4783" s="17" t="s">
        <v>7786</v>
      </c>
      <c r="C4783" s="18">
        <v>44113</v>
      </c>
      <c r="D4783" s="18">
        <v>44118</v>
      </c>
      <c r="E4783" s="17" t="s">
        <v>19</v>
      </c>
      <c r="F4783" s="17" t="s">
        <v>422</v>
      </c>
      <c r="G4783" s="19" t="str">
        <f>INDEX(Table12[[#This Row],[State]],MATCH(Orders!F4783,Table12[[#This Row],[Customer ID]],0))</f>
        <v>Illinois</v>
      </c>
      <c r="H4783" s="17" t="s">
        <v>1915</v>
      </c>
      <c r="I4783" s="19">
        <v>3</v>
      </c>
      <c r="J4783" s="17" t="s">
        <v>70</v>
      </c>
      <c r="K4783" s="10">
        <v>157645</v>
      </c>
      <c r="L4783" s="25" t="str">
        <f>IF(Orders!$K4783&lt;=50,"Low",IF(Orders!$K4783&gt;=200000,"High","Medium"))</f>
        <v>Medium</v>
      </c>
    </row>
    <row r="4784" spans="1:12" x14ac:dyDescent="0.35">
      <c r="A4784" s="11">
        <v>2418</v>
      </c>
      <c r="B4784" s="13" t="s">
        <v>7794</v>
      </c>
      <c r="C4784" s="14">
        <v>44114</v>
      </c>
      <c r="D4784" s="14">
        <v>44120</v>
      </c>
      <c r="E4784" s="13" t="s">
        <v>19</v>
      </c>
      <c r="F4784" s="13" t="s">
        <v>969</v>
      </c>
      <c r="G4784" s="15" t="str">
        <f>INDEX(Table12[[#This Row],[State]],MATCH(Orders!F4784,Table12[[#This Row],[Customer ID]],0))</f>
        <v>Illinois</v>
      </c>
      <c r="H4784" s="13" t="s">
        <v>604</v>
      </c>
      <c r="I4784" s="15">
        <v>3</v>
      </c>
      <c r="J4784" s="13" t="s">
        <v>36</v>
      </c>
      <c r="K4784" s="16">
        <v>249358</v>
      </c>
      <c r="L4784" s="24" t="str">
        <f>IF(Orders!$K4784&lt;=50,"Low",IF(Orders!$K4784&gt;=200000,"High","Medium"))</f>
        <v>High</v>
      </c>
    </row>
    <row r="4785" spans="1:12" x14ac:dyDescent="0.35">
      <c r="A4785" s="12">
        <v>2763</v>
      </c>
      <c r="B4785" s="17" t="s">
        <v>7795</v>
      </c>
      <c r="C4785" s="18">
        <v>44116</v>
      </c>
      <c r="D4785" s="18">
        <v>44122</v>
      </c>
      <c r="E4785" s="17" t="s">
        <v>19</v>
      </c>
      <c r="F4785" s="17" t="s">
        <v>6216</v>
      </c>
      <c r="G4785" s="19" t="str">
        <f>INDEX(Table12[[#This Row],[State]],MATCH(Orders!F4785,Table12[[#This Row],[Customer ID]],0))</f>
        <v>New Mexico</v>
      </c>
      <c r="H4785" s="17" t="s">
        <v>2652</v>
      </c>
      <c r="I4785" s="19">
        <v>3</v>
      </c>
      <c r="J4785" s="17" t="s">
        <v>70</v>
      </c>
      <c r="K4785" s="10">
        <v>105872</v>
      </c>
      <c r="L4785" s="25" t="str">
        <f>IF(Orders!$K4785&lt;=50,"Low",IF(Orders!$K4785&gt;=200000,"High","Medium"))</f>
        <v>Medium</v>
      </c>
    </row>
    <row r="4786" spans="1:12" x14ac:dyDescent="0.35">
      <c r="A4786" s="11">
        <v>1046</v>
      </c>
      <c r="B4786" s="13" t="s">
        <v>7796</v>
      </c>
      <c r="C4786" s="14">
        <v>44116</v>
      </c>
      <c r="D4786" s="14">
        <v>44118</v>
      </c>
      <c r="E4786" s="13" t="s">
        <v>38</v>
      </c>
      <c r="F4786" s="13" t="s">
        <v>3162</v>
      </c>
      <c r="G4786" s="15" t="str">
        <f>INDEX(Table12[[#This Row],[State]],MATCH(Orders!F4786,Table12[[#This Row],[Customer ID]],0))</f>
        <v>California</v>
      </c>
      <c r="H4786" s="13" t="s">
        <v>4697</v>
      </c>
      <c r="I4786" s="15">
        <v>5</v>
      </c>
      <c r="J4786" s="13" t="s">
        <v>36</v>
      </c>
      <c r="K4786" s="16">
        <v>123.84</v>
      </c>
      <c r="L4786" s="24" t="str">
        <f>IF(Orders!$K4786&lt;=50,"Low",IF(Orders!$K4786&gt;=200000,"High","Medium"))</f>
        <v>Medium</v>
      </c>
    </row>
    <row r="4787" spans="1:12" x14ac:dyDescent="0.35">
      <c r="A4787" s="12">
        <v>9099</v>
      </c>
      <c r="B4787" s="17" t="s">
        <v>7797</v>
      </c>
      <c r="C4787" s="18">
        <v>44116</v>
      </c>
      <c r="D4787" s="18">
        <v>44120</v>
      </c>
      <c r="E4787" s="17" t="s">
        <v>19</v>
      </c>
      <c r="F4787" s="17" t="s">
        <v>2081</v>
      </c>
      <c r="G4787" s="19" t="str">
        <f>INDEX(Table12[[#This Row],[State]],MATCH(Orders!F4787,Table12[[#This Row],[Customer ID]],0))</f>
        <v>Illinois</v>
      </c>
      <c r="H4787" s="17" t="s">
        <v>1796</v>
      </c>
      <c r="I4787" s="19">
        <v>14</v>
      </c>
      <c r="J4787" s="17" t="s">
        <v>70</v>
      </c>
      <c r="K4787" s="10">
        <v>271604</v>
      </c>
      <c r="L4787" s="25" t="str">
        <f>IF(Orders!$K4787&lt;=50,"Low",IF(Orders!$K4787&gt;=200000,"High","Medium"))</f>
        <v>High</v>
      </c>
    </row>
    <row r="4788" spans="1:12" x14ac:dyDescent="0.35">
      <c r="A4788" s="11">
        <v>5941</v>
      </c>
      <c r="B4788" s="13" t="s">
        <v>7798</v>
      </c>
      <c r="C4788" s="14">
        <v>44116</v>
      </c>
      <c r="D4788" s="14">
        <v>44120</v>
      </c>
      <c r="E4788" s="13" t="s">
        <v>19</v>
      </c>
      <c r="F4788" s="13" t="s">
        <v>5151</v>
      </c>
      <c r="G4788" s="15" t="str">
        <f>INDEX(Table12[[#This Row],[State]],MATCH(Orders!F4788,Table12[[#This Row],[Customer ID]],0))</f>
        <v>Texas</v>
      </c>
      <c r="H4788" s="13" t="s">
        <v>4121</v>
      </c>
      <c r="I4788" s="15">
        <v>7</v>
      </c>
      <c r="J4788" s="13" t="s">
        <v>70</v>
      </c>
      <c r="K4788" s="16">
        <v>403544</v>
      </c>
      <c r="L4788" s="24" t="str">
        <f>IF(Orders!$K4788&lt;=50,"Low",IF(Orders!$K4788&gt;=200000,"High","Medium"))</f>
        <v>High</v>
      </c>
    </row>
    <row r="4789" spans="1:12" x14ac:dyDescent="0.35">
      <c r="A4789" s="12">
        <v>2417</v>
      </c>
      <c r="B4789" s="17" t="s">
        <v>7799</v>
      </c>
      <c r="C4789" s="18">
        <v>44116</v>
      </c>
      <c r="D4789" s="18">
        <v>44118</v>
      </c>
      <c r="E4789" s="17" t="s">
        <v>94</v>
      </c>
      <c r="F4789" s="17" t="s">
        <v>2363</v>
      </c>
      <c r="G4789" s="19" t="str">
        <f>INDEX(Table12[[#This Row],[State]],MATCH(Orders!F4789,Table12[[#This Row],[Customer ID]],0))</f>
        <v>California</v>
      </c>
      <c r="H4789" s="17" t="s">
        <v>1977</v>
      </c>
      <c r="I4789" s="19">
        <v>12</v>
      </c>
      <c r="J4789" s="17" t="s">
        <v>70</v>
      </c>
      <c r="K4789" s="10">
        <v>461.84</v>
      </c>
      <c r="L4789" s="25" t="str">
        <f>IF(Orders!$K4789&lt;=50,"Low",IF(Orders!$K4789&gt;=200000,"High","Medium"))</f>
        <v>Medium</v>
      </c>
    </row>
    <row r="4790" spans="1:12" x14ac:dyDescent="0.35">
      <c r="A4790" s="11">
        <v>9487</v>
      </c>
      <c r="B4790" s="13" t="s">
        <v>7795</v>
      </c>
      <c r="C4790" s="14">
        <v>44116</v>
      </c>
      <c r="D4790" s="14">
        <v>44122</v>
      </c>
      <c r="E4790" s="13" t="s">
        <v>19</v>
      </c>
      <c r="F4790" s="13" t="s">
        <v>6216</v>
      </c>
      <c r="G4790" s="15" t="str">
        <f>INDEX(Table12[[#This Row],[State]],MATCH(Orders!F4790,Table12[[#This Row],[Customer ID]],0))</f>
        <v>New Mexico</v>
      </c>
      <c r="H4790" s="13" t="s">
        <v>3603</v>
      </c>
      <c r="I4790" s="15">
        <v>5</v>
      </c>
      <c r="J4790" s="13" t="s">
        <v>36</v>
      </c>
      <c r="K4790" s="16">
        <v>645</v>
      </c>
      <c r="L4790" s="24" t="str">
        <f>IF(Orders!$K4790&lt;=50,"Low",IF(Orders!$K4790&gt;=200000,"High","Medium"))</f>
        <v>Medium</v>
      </c>
    </row>
    <row r="4791" spans="1:12" x14ac:dyDescent="0.35">
      <c r="A4791" s="12">
        <v>9101</v>
      </c>
      <c r="B4791" s="17" t="s">
        <v>7800</v>
      </c>
      <c r="C4791" s="18">
        <v>44116</v>
      </c>
      <c r="D4791" s="18">
        <v>44116</v>
      </c>
      <c r="E4791" s="17" t="s">
        <v>208</v>
      </c>
      <c r="F4791" s="17" t="s">
        <v>3536</v>
      </c>
      <c r="G4791" s="19" t="str">
        <f>INDEX(Table12[[#This Row],[State]],MATCH(Orders!F4791,Table12[[#This Row],[Customer ID]],0))</f>
        <v>West Virginia</v>
      </c>
      <c r="H4791" s="17" t="s">
        <v>3418</v>
      </c>
      <c r="I4791" s="19">
        <v>3</v>
      </c>
      <c r="J4791" s="17" t="s">
        <v>36</v>
      </c>
      <c r="K4791" s="10">
        <v>699344</v>
      </c>
      <c r="L4791" s="25" t="str">
        <f>IF(Orders!$K4791&lt;=50,"Low",IF(Orders!$K4791&gt;=200000,"High","Medium"))</f>
        <v>High</v>
      </c>
    </row>
    <row r="4792" spans="1:12" x14ac:dyDescent="0.35">
      <c r="A4792" s="11">
        <v>8425</v>
      </c>
      <c r="B4792" s="13" t="s">
        <v>7798</v>
      </c>
      <c r="C4792" s="14">
        <v>44116</v>
      </c>
      <c r="D4792" s="14">
        <v>44120</v>
      </c>
      <c r="E4792" s="13" t="s">
        <v>19</v>
      </c>
      <c r="F4792" s="13" t="s">
        <v>5151</v>
      </c>
      <c r="G4792" s="15" t="str">
        <f>INDEX(Table12[[#This Row],[State]],MATCH(Orders!F4792,Table12[[#This Row],[Customer ID]],0))</f>
        <v>Texas</v>
      </c>
      <c r="H4792" s="13" t="s">
        <v>2376</v>
      </c>
      <c r="I4792" s="15">
        <v>3</v>
      </c>
      <c r="J4792" s="13" t="s">
        <v>31</v>
      </c>
      <c r="K4792" s="16">
        <v>802.88</v>
      </c>
      <c r="L4792" s="24" t="str">
        <f>IF(Orders!$K4792&lt;=50,"Low",IF(Orders!$K4792&gt;=200000,"High","Medium"))</f>
        <v>Medium</v>
      </c>
    </row>
    <row r="4793" spans="1:12" x14ac:dyDescent="0.35">
      <c r="A4793" s="12">
        <v>9100</v>
      </c>
      <c r="B4793" s="17" t="s">
        <v>7801</v>
      </c>
      <c r="C4793" s="18">
        <v>44116</v>
      </c>
      <c r="D4793" s="18">
        <v>44120</v>
      </c>
      <c r="E4793" s="17" t="s">
        <v>19</v>
      </c>
      <c r="F4793" s="17" t="s">
        <v>3157</v>
      </c>
      <c r="G4793" s="19" t="str">
        <f>INDEX(Table12[[#This Row],[State]],MATCH(Orders!F4793,Table12[[#This Row],[Customer ID]],0))</f>
        <v>New Jersey</v>
      </c>
      <c r="H4793" s="17" t="s">
        <v>7579</v>
      </c>
      <c r="I4793" s="19">
        <v>5</v>
      </c>
      <c r="J4793" s="17" t="s">
        <v>36</v>
      </c>
      <c r="K4793" s="10">
        <v>2185.9</v>
      </c>
      <c r="L4793" s="25" t="str">
        <f>IF(Orders!$K4793&lt;=50,"Low",IF(Orders!$K4793&gt;=200000,"High","Medium"))</f>
        <v>Medium</v>
      </c>
    </row>
    <row r="4794" spans="1:12" x14ac:dyDescent="0.35">
      <c r="A4794" s="11">
        <v>8423</v>
      </c>
      <c r="B4794" s="13" t="s">
        <v>7798</v>
      </c>
      <c r="C4794" s="14">
        <v>44116</v>
      </c>
      <c r="D4794" s="14">
        <v>44120</v>
      </c>
      <c r="E4794" s="13" t="s">
        <v>19</v>
      </c>
      <c r="F4794" s="13" t="s">
        <v>5151</v>
      </c>
      <c r="G4794" s="15" t="str">
        <f>INDEX(Table12[[#This Row],[State]],MATCH(Orders!F4794,Table12[[#This Row],[Customer ID]],0))</f>
        <v>Texas</v>
      </c>
      <c r="H4794" s="13" t="s">
        <v>864</v>
      </c>
      <c r="I4794" s="15">
        <v>2</v>
      </c>
      <c r="J4794" s="13" t="s">
        <v>70</v>
      </c>
      <c r="K4794" s="16">
        <v>109368</v>
      </c>
      <c r="L4794" s="24" t="str">
        <f>IF(Orders!$K4794&lt;=50,"Low",IF(Orders!$K4794&gt;=200000,"High","Medium"))</f>
        <v>Medium</v>
      </c>
    </row>
    <row r="4795" spans="1:12" x14ac:dyDescent="0.35">
      <c r="A4795" s="12">
        <v>2762</v>
      </c>
      <c r="B4795" s="17" t="s">
        <v>7801</v>
      </c>
      <c r="C4795" s="18">
        <v>44116</v>
      </c>
      <c r="D4795" s="18">
        <v>44120</v>
      </c>
      <c r="E4795" s="17" t="s">
        <v>19</v>
      </c>
      <c r="F4795" s="17" t="s">
        <v>3157</v>
      </c>
      <c r="G4795" s="19" t="str">
        <f>INDEX(Table12[[#This Row],[State]],MATCH(Orders!F4795,Table12[[#This Row],[Customer ID]],0))</f>
        <v>New Jersey</v>
      </c>
      <c r="H4795" s="17" t="s">
        <v>4770</v>
      </c>
      <c r="I4795" s="19">
        <v>5</v>
      </c>
      <c r="J4795" s="17" t="s">
        <v>70</v>
      </c>
      <c r="K4795" s="10">
        <v>128.9</v>
      </c>
      <c r="L4795" s="25" t="str">
        <f>IF(Orders!$K4795&lt;=50,"Low",IF(Orders!$K4795&gt;=200000,"High","Medium"))</f>
        <v>Medium</v>
      </c>
    </row>
    <row r="4796" spans="1:12" x14ac:dyDescent="0.35">
      <c r="A4796" s="11">
        <v>2267</v>
      </c>
      <c r="B4796" s="13" t="s">
        <v>7796</v>
      </c>
      <c r="C4796" s="14">
        <v>44116</v>
      </c>
      <c r="D4796" s="14">
        <v>44118</v>
      </c>
      <c r="E4796" s="13" t="s">
        <v>38</v>
      </c>
      <c r="F4796" s="13" t="s">
        <v>3162</v>
      </c>
      <c r="G4796" s="15" t="str">
        <f>INDEX(Table12[[#This Row],[State]],MATCH(Orders!F4796,Table12[[#This Row],[Customer ID]],0))</f>
        <v>California</v>
      </c>
      <c r="H4796" s="13" t="s">
        <v>7236</v>
      </c>
      <c r="I4796" s="15">
        <v>1</v>
      </c>
      <c r="J4796" s="13" t="s">
        <v>36</v>
      </c>
      <c r="K4796" s="16">
        <v>110.99</v>
      </c>
      <c r="L4796" s="24" t="str">
        <f>IF(Orders!$K4796&lt;=50,"Low",IF(Orders!$K4796&gt;=200000,"High","Medium"))</f>
        <v>Medium</v>
      </c>
    </row>
    <row r="4797" spans="1:12" x14ac:dyDescent="0.35">
      <c r="A4797" s="12">
        <v>5942</v>
      </c>
      <c r="B4797" s="17" t="s">
        <v>7802</v>
      </c>
      <c r="C4797" s="18">
        <v>44116</v>
      </c>
      <c r="D4797" s="18">
        <v>44116</v>
      </c>
      <c r="E4797" s="17" t="s">
        <v>208</v>
      </c>
      <c r="F4797" s="17" t="s">
        <v>7045</v>
      </c>
      <c r="G4797" s="19" t="str">
        <f>INDEX(Table12[[#This Row],[State]],MATCH(Orders!F4797,Table12[[#This Row],[Customer ID]],0))</f>
        <v>North Carolina</v>
      </c>
      <c r="H4797" s="17" t="s">
        <v>7803</v>
      </c>
      <c r="I4797" s="19">
        <v>2</v>
      </c>
      <c r="J4797" s="17" t="s">
        <v>70</v>
      </c>
      <c r="K4797" s="10">
        <v>117968</v>
      </c>
      <c r="L4797" s="25" t="str">
        <f>IF(Orders!$K4797&lt;=50,"Low",IF(Orders!$K4797&gt;=200000,"High","Medium"))</f>
        <v>Medium</v>
      </c>
    </row>
    <row r="4798" spans="1:12" x14ac:dyDescent="0.35">
      <c r="A4798" s="11">
        <v>8424</v>
      </c>
      <c r="B4798" s="13" t="s">
        <v>7799</v>
      </c>
      <c r="C4798" s="14">
        <v>44116</v>
      </c>
      <c r="D4798" s="14">
        <v>44118</v>
      </c>
      <c r="E4798" s="13" t="s">
        <v>94</v>
      </c>
      <c r="F4798" s="13" t="s">
        <v>2363</v>
      </c>
      <c r="G4798" s="15" t="str">
        <f>INDEX(Table12[[#This Row],[State]],MATCH(Orders!F4798,Table12[[#This Row],[Customer ID]],0))</f>
        <v>California</v>
      </c>
      <c r="H4798" s="13" t="s">
        <v>2395</v>
      </c>
      <c r="I4798" s="15">
        <v>2</v>
      </c>
      <c r="J4798" s="13" t="s">
        <v>31</v>
      </c>
      <c r="K4798" s="16">
        <v>118.88</v>
      </c>
      <c r="L4798" s="24" t="str">
        <f>IF(Orders!$K4798&lt;=50,"Low",IF(Orders!$K4798&gt;=200000,"High","Medium"))</f>
        <v>Medium</v>
      </c>
    </row>
    <row r="4799" spans="1:12" x14ac:dyDescent="0.35">
      <c r="A4799" s="12">
        <v>9888</v>
      </c>
      <c r="B4799" s="17" t="s">
        <v>7801</v>
      </c>
      <c r="C4799" s="18">
        <v>44116</v>
      </c>
      <c r="D4799" s="18">
        <v>44120</v>
      </c>
      <c r="E4799" s="17" t="s">
        <v>19</v>
      </c>
      <c r="F4799" s="17" t="s">
        <v>3157</v>
      </c>
      <c r="G4799" s="19" t="str">
        <f>INDEX(Table12[[#This Row],[State]],MATCH(Orders!F4799,Table12[[#This Row],[Customer ID]],0))</f>
        <v>New Jersey</v>
      </c>
      <c r="H4799" s="17" t="s">
        <v>712</v>
      </c>
      <c r="I4799" s="19">
        <v>2</v>
      </c>
      <c r="J4799" s="17" t="s">
        <v>31</v>
      </c>
      <c r="K4799" s="10">
        <v>133.47999999999999</v>
      </c>
      <c r="L4799" s="25" t="str">
        <f>IF(Orders!$K4799&lt;=50,"Low",IF(Orders!$K4799&gt;=200000,"High","Medium"))</f>
        <v>Medium</v>
      </c>
    </row>
    <row r="4800" spans="1:12" x14ac:dyDescent="0.35">
      <c r="A4800" s="11">
        <v>7793</v>
      </c>
      <c r="B4800" s="13" t="s">
        <v>7805</v>
      </c>
      <c r="C4800" s="14">
        <v>44116</v>
      </c>
      <c r="D4800" s="14">
        <v>44119</v>
      </c>
      <c r="E4800" s="13" t="s">
        <v>38</v>
      </c>
      <c r="F4800" s="13" t="s">
        <v>518</v>
      </c>
      <c r="G4800" s="15" t="str">
        <f>INDEX(Table12[[#This Row],[State]],MATCH(Orders!F4800,Table12[[#This Row],[Customer ID]],0))</f>
        <v>New York</v>
      </c>
      <c r="H4800" s="13" t="s">
        <v>4758</v>
      </c>
      <c r="I4800" s="15">
        <v>2</v>
      </c>
      <c r="J4800" s="13" t="s">
        <v>31</v>
      </c>
      <c r="K4800" s="16">
        <v>122.96</v>
      </c>
      <c r="L4800" s="24" t="str">
        <f>IF(Orders!$K4800&lt;=50,"Low",IF(Orders!$K4800&gt;=200000,"High","Medium"))</f>
        <v>Medium</v>
      </c>
    </row>
    <row r="4801" spans="1:12" x14ac:dyDescent="0.35">
      <c r="A4801" s="12">
        <v>8422</v>
      </c>
      <c r="B4801" s="17" t="s">
        <v>7806</v>
      </c>
      <c r="C4801" s="18">
        <v>44116</v>
      </c>
      <c r="D4801" s="18">
        <v>44119</v>
      </c>
      <c r="E4801" s="17" t="s">
        <v>38</v>
      </c>
      <c r="F4801" s="17" t="s">
        <v>5178</v>
      </c>
      <c r="G4801" s="19" t="str">
        <f>INDEX(Table12[[#This Row],[State]],MATCH(Orders!F4801,Table12[[#This Row],[Customer ID]],0))</f>
        <v>Texas</v>
      </c>
      <c r="H4801" s="17" t="s">
        <v>6406</v>
      </c>
      <c r="I4801" s="19">
        <v>2</v>
      </c>
      <c r="J4801" s="17" t="s">
        <v>36</v>
      </c>
      <c r="K4801" s="10">
        <v>157984</v>
      </c>
      <c r="L4801" s="25" t="str">
        <f>IF(Orders!$K4801&lt;=50,"Low",IF(Orders!$K4801&gt;=200000,"High","Medium"))</f>
        <v>Medium</v>
      </c>
    </row>
    <row r="4802" spans="1:12" x14ac:dyDescent="0.35">
      <c r="A4802" s="11">
        <v>4255</v>
      </c>
      <c r="B4802" s="13" t="s">
        <v>7801</v>
      </c>
      <c r="C4802" s="14">
        <v>44116</v>
      </c>
      <c r="D4802" s="14">
        <v>44120</v>
      </c>
      <c r="E4802" s="13" t="s">
        <v>19</v>
      </c>
      <c r="F4802" s="13" t="s">
        <v>3157</v>
      </c>
      <c r="G4802" s="15" t="str">
        <f>INDEX(Table12[[#This Row],[State]],MATCH(Orders!F4802,Table12[[#This Row],[Customer ID]],0))</f>
        <v>New Jersey</v>
      </c>
      <c r="H4802" s="13" t="s">
        <v>2680</v>
      </c>
      <c r="I4802" s="15">
        <v>3</v>
      </c>
      <c r="J4802" s="13" t="s">
        <v>70</v>
      </c>
      <c r="K4802" s="16">
        <v>147</v>
      </c>
      <c r="L4802" s="24" t="str">
        <f>IF(Orders!$K4802&lt;=50,"Low",IF(Orders!$K4802&gt;=200000,"High","Medium"))</f>
        <v>Medium</v>
      </c>
    </row>
    <row r="4803" spans="1:12" x14ac:dyDescent="0.35">
      <c r="A4803" s="12">
        <v>4256</v>
      </c>
      <c r="B4803" s="17" t="s">
        <v>7807</v>
      </c>
      <c r="C4803" s="18">
        <v>44117</v>
      </c>
      <c r="D4803" s="18">
        <v>44120</v>
      </c>
      <c r="E4803" s="17" t="s">
        <v>38</v>
      </c>
      <c r="F4803" s="17" t="s">
        <v>3979</v>
      </c>
      <c r="G4803" s="19" t="str">
        <f>INDEX(Table12[[#This Row],[State]],MATCH(Orders!F4803,Table12[[#This Row],[Customer ID]],0))</f>
        <v>Illinois</v>
      </c>
      <c r="H4803" s="17" t="s">
        <v>728</v>
      </c>
      <c r="I4803" s="19">
        <v>3</v>
      </c>
      <c r="J4803" s="17" t="s">
        <v>36</v>
      </c>
      <c r="K4803" s="10">
        <v>102312</v>
      </c>
      <c r="L4803" s="25" t="str">
        <f>IF(Orders!$K4803&lt;=50,"Low",IF(Orders!$K4803&gt;=200000,"High","Medium"))</f>
        <v>Medium</v>
      </c>
    </row>
    <row r="4804" spans="1:12" x14ac:dyDescent="0.35">
      <c r="A4804" s="11">
        <v>8857</v>
      </c>
      <c r="B4804" s="13" t="s">
        <v>7807</v>
      </c>
      <c r="C4804" s="14">
        <v>44117</v>
      </c>
      <c r="D4804" s="14">
        <v>44120</v>
      </c>
      <c r="E4804" s="13" t="s">
        <v>38</v>
      </c>
      <c r="F4804" s="13" t="s">
        <v>3979</v>
      </c>
      <c r="G4804" s="15" t="str">
        <f>INDEX(Table12[[#This Row],[State]],MATCH(Orders!F4804,Table12[[#This Row],[Customer ID]],0))</f>
        <v>Illinois</v>
      </c>
      <c r="H4804" s="13" t="s">
        <v>5571</v>
      </c>
      <c r="I4804" s="15">
        <v>4</v>
      </c>
      <c r="J4804" s="13" t="s">
        <v>31</v>
      </c>
      <c r="K4804" s="16">
        <v>117784</v>
      </c>
      <c r="L4804" s="24" t="str">
        <f>IF(Orders!$K4804&lt;=50,"Low",IF(Orders!$K4804&gt;=200000,"High","Medium"))</f>
        <v>Medium</v>
      </c>
    </row>
    <row r="4805" spans="1:12" x14ac:dyDescent="0.35">
      <c r="A4805" s="12">
        <v>9091</v>
      </c>
      <c r="B4805" s="17" t="s">
        <v>7809</v>
      </c>
      <c r="C4805" s="18">
        <v>44117</v>
      </c>
      <c r="D4805" s="18">
        <v>44124</v>
      </c>
      <c r="E4805" s="17" t="s">
        <v>19</v>
      </c>
      <c r="F4805" s="17" t="s">
        <v>4161</v>
      </c>
      <c r="G4805" s="19" t="str">
        <f>INDEX(Table12[[#This Row],[State]],MATCH(Orders!F4805,Table12[[#This Row],[Customer ID]],0))</f>
        <v>California</v>
      </c>
      <c r="H4805" s="17" t="s">
        <v>163</v>
      </c>
      <c r="I4805" s="19">
        <v>6</v>
      </c>
      <c r="J4805" s="17" t="s">
        <v>70</v>
      </c>
      <c r="K4805" s="10">
        <v>239.94</v>
      </c>
      <c r="L4805" s="25" t="str">
        <f>IF(Orders!$K4805&lt;=50,"Low",IF(Orders!$K4805&gt;=200000,"High","Medium"))</f>
        <v>Medium</v>
      </c>
    </row>
    <row r="4806" spans="1:12" x14ac:dyDescent="0.35">
      <c r="A4806" s="11">
        <v>3007</v>
      </c>
      <c r="B4806" s="13" t="s">
        <v>7810</v>
      </c>
      <c r="C4806" s="14">
        <v>44117</v>
      </c>
      <c r="D4806" s="14">
        <v>44119</v>
      </c>
      <c r="E4806" s="13" t="s">
        <v>38</v>
      </c>
      <c r="F4806" s="13" t="s">
        <v>637</v>
      </c>
      <c r="G4806" s="15" t="str">
        <f>INDEX(Table12[[#This Row],[State]],MATCH(Orders!F4806,Table12[[#This Row],[Customer ID]],0))</f>
        <v>Kentucky</v>
      </c>
      <c r="H4806" s="13" t="s">
        <v>6949</v>
      </c>
      <c r="I4806" s="15">
        <v>8</v>
      </c>
      <c r="J4806" s="13" t="s">
        <v>31</v>
      </c>
      <c r="K4806" s="16">
        <v>389.56</v>
      </c>
      <c r="L4806" s="24" t="str">
        <f>IF(Orders!$K4806&lt;=50,"Low",IF(Orders!$K4806&gt;=200000,"High","Medium"))</f>
        <v>Medium</v>
      </c>
    </row>
    <row r="4807" spans="1:12" x14ac:dyDescent="0.35">
      <c r="A4807" s="12">
        <v>9222</v>
      </c>
      <c r="B4807" s="17" t="s">
        <v>7811</v>
      </c>
      <c r="C4807" s="18">
        <v>44117</v>
      </c>
      <c r="D4807" s="18">
        <v>44119</v>
      </c>
      <c r="E4807" s="17" t="s">
        <v>38</v>
      </c>
      <c r="F4807" s="17" t="s">
        <v>2596</v>
      </c>
      <c r="G4807" s="19" t="str">
        <f>INDEX(Table12[[#This Row],[State]],MATCH(Orders!F4807,Table12[[#This Row],[Customer ID]],0))</f>
        <v>New York</v>
      </c>
      <c r="H4807" s="17" t="s">
        <v>5813</v>
      </c>
      <c r="I4807" s="19">
        <v>5</v>
      </c>
      <c r="J4807" s="17" t="s">
        <v>31</v>
      </c>
      <c r="K4807" s="10">
        <v>921.9</v>
      </c>
      <c r="L4807" s="25" t="str">
        <f>IF(Orders!$K4807&lt;=50,"Low",IF(Orders!$K4807&gt;=200000,"High","Medium"))</f>
        <v>Medium</v>
      </c>
    </row>
    <row r="4808" spans="1:12" x14ac:dyDescent="0.35">
      <c r="A4808" s="11">
        <v>8859</v>
      </c>
      <c r="B4808" s="13" t="s">
        <v>7812</v>
      </c>
      <c r="C4808" s="14">
        <v>44117</v>
      </c>
      <c r="D4808" s="14">
        <v>44118</v>
      </c>
      <c r="E4808" s="13" t="s">
        <v>38</v>
      </c>
      <c r="F4808" s="13" t="s">
        <v>6004</v>
      </c>
      <c r="G4808" s="15" t="str">
        <f>INDEX(Table12[[#This Row],[State]],MATCH(Orders!F4808,Table12[[#This Row],[Customer ID]],0))</f>
        <v>Louisiana</v>
      </c>
      <c r="H4808" s="13" t="s">
        <v>2570</v>
      </c>
      <c r="I4808" s="15">
        <v>4</v>
      </c>
      <c r="J4808" s="13" t="s">
        <v>36</v>
      </c>
      <c r="K4808" s="16">
        <v>1551.52</v>
      </c>
      <c r="L4808" s="24" t="str">
        <f>IF(Orders!$K4808&lt;=50,"Low",IF(Orders!$K4808&gt;=200000,"High","Medium"))</f>
        <v>Medium</v>
      </c>
    </row>
    <row r="4809" spans="1:12" x14ac:dyDescent="0.35">
      <c r="A4809" s="12">
        <v>277</v>
      </c>
      <c r="B4809" s="17" t="s">
        <v>7809</v>
      </c>
      <c r="C4809" s="18">
        <v>44117</v>
      </c>
      <c r="D4809" s="18">
        <v>44124</v>
      </c>
      <c r="E4809" s="17" t="s">
        <v>19</v>
      </c>
      <c r="F4809" s="17" t="s">
        <v>4161</v>
      </c>
      <c r="G4809" s="19" t="str">
        <f>INDEX(Table12[[#This Row],[State]],MATCH(Orders!F4809,Table12[[#This Row],[Customer ID]],0))</f>
        <v>California</v>
      </c>
      <c r="H4809" s="17" t="s">
        <v>417</v>
      </c>
      <c r="I4809" s="19">
        <v>5</v>
      </c>
      <c r="J4809" s="17" t="s">
        <v>70</v>
      </c>
      <c r="K4809" s="10">
        <v>5107.96</v>
      </c>
      <c r="L4809" s="25" t="str">
        <f>IF(Orders!$K4809&lt;=50,"Low",IF(Orders!$K4809&gt;=200000,"High","Medium"))</f>
        <v>Medium</v>
      </c>
    </row>
    <row r="4810" spans="1:12" x14ac:dyDescent="0.35">
      <c r="A4810" s="11">
        <v>4257</v>
      </c>
      <c r="B4810" s="13" t="s">
        <v>7813</v>
      </c>
      <c r="C4810" s="14">
        <v>44117</v>
      </c>
      <c r="D4810" s="14">
        <v>44121</v>
      </c>
      <c r="E4810" s="13" t="s">
        <v>19</v>
      </c>
      <c r="F4810" s="13" t="s">
        <v>4594</v>
      </c>
      <c r="G4810" s="15" t="str">
        <f>INDEX(Table12[[#This Row],[State]],MATCH(Orders!F4810,Table12[[#This Row],[Customer ID]],0))</f>
        <v>Pennsylvania</v>
      </c>
      <c r="H4810" s="13" t="s">
        <v>7598</v>
      </c>
      <c r="I4810" s="15">
        <v>2</v>
      </c>
      <c r="J4810" s="13" t="s">
        <v>70</v>
      </c>
      <c r="K4810" s="16">
        <v>101648</v>
      </c>
      <c r="L4810" s="24" t="str">
        <f>IF(Orders!$K4810&lt;=50,"Low",IF(Orders!$K4810&gt;=200000,"High","Medium"))</f>
        <v>Medium</v>
      </c>
    </row>
    <row r="4811" spans="1:12" x14ac:dyDescent="0.35">
      <c r="A4811" s="12">
        <v>280</v>
      </c>
      <c r="B4811" s="17" t="s">
        <v>7807</v>
      </c>
      <c r="C4811" s="18">
        <v>44117</v>
      </c>
      <c r="D4811" s="18">
        <v>44120</v>
      </c>
      <c r="E4811" s="17" t="s">
        <v>38</v>
      </c>
      <c r="F4811" s="17" t="s">
        <v>3979</v>
      </c>
      <c r="G4811" s="19" t="str">
        <f>INDEX(Table12[[#This Row],[State]],MATCH(Orders!F4811,Table12[[#This Row],[Customer ID]],0))</f>
        <v>Illinois</v>
      </c>
      <c r="H4811" s="17" t="s">
        <v>2612</v>
      </c>
      <c r="I4811" s="19">
        <v>3</v>
      </c>
      <c r="J4811" s="17" t="s">
        <v>70</v>
      </c>
      <c r="K4811" s="10">
        <v>96476</v>
      </c>
      <c r="L4811" s="25" t="str">
        <f>IF(Orders!$K4811&lt;=50,"Low",IF(Orders!$K4811&gt;=200000,"High","Medium"))</f>
        <v>Medium</v>
      </c>
    </row>
    <row r="4812" spans="1:12" x14ac:dyDescent="0.35">
      <c r="A4812" s="11">
        <v>9221</v>
      </c>
      <c r="B4812" s="13" t="s">
        <v>7813</v>
      </c>
      <c r="C4812" s="14">
        <v>44117</v>
      </c>
      <c r="D4812" s="14">
        <v>44121</v>
      </c>
      <c r="E4812" s="13" t="s">
        <v>19</v>
      </c>
      <c r="F4812" s="13" t="s">
        <v>4594</v>
      </c>
      <c r="G4812" s="15" t="str">
        <f>INDEX(Table12[[#This Row],[State]],MATCH(Orders!F4812,Table12[[#This Row],[Customer ID]],0))</f>
        <v>Pennsylvania</v>
      </c>
      <c r="H4812" s="13" t="s">
        <v>7814</v>
      </c>
      <c r="I4812" s="15">
        <v>3</v>
      </c>
      <c r="J4812" s="13" t="s">
        <v>31</v>
      </c>
      <c r="K4812" s="16">
        <v>94.84</v>
      </c>
      <c r="L4812" s="24" t="str">
        <f>IF(Orders!$K4812&lt;=50,"Low",IF(Orders!$K4812&gt;=200000,"High","Medium"))</f>
        <v>Medium</v>
      </c>
    </row>
    <row r="4813" spans="1:12" x14ac:dyDescent="0.35">
      <c r="A4813" s="12">
        <v>8858</v>
      </c>
      <c r="B4813" s="17" t="s">
        <v>7812</v>
      </c>
      <c r="C4813" s="18">
        <v>44117</v>
      </c>
      <c r="D4813" s="18">
        <v>44118</v>
      </c>
      <c r="E4813" s="17" t="s">
        <v>38</v>
      </c>
      <c r="F4813" s="17" t="s">
        <v>6004</v>
      </c>
      <c r="G4813" s="19" t="str">
        <f>INDEX(Table12[[#This Row],[State]],MATCH(Orders!F4813,Table12[[#This Row],[Customer ID]],0))</f>
        <v>Louisiana</v>
      </c>
      <c r="H4813" s="17" t="s">
        <v>2766</v>
      </c>
      <c r="I4813" s="19">
        <v>3</v>
      </c>
      <c r="J4813" s="17" t="s">
        <v>36</v>
      </c>
      <c r="K4813" s="10">
        <v>121.07</v>
      </c>
      <c r="L4813" s="25" t="str">
        <f>IF(Orders!$K4813&lt;=50,"Low",IF(Orders!$K4813&gt;=200000,"High","Medium"))</f>
        <v>Medium</v>
      </c>
    </row>
    <row r="4814" spans="1:12" x14ac:dyDescent="0.35">
      <c r="A4814" s="11">
        <v>9223</v>
      </c>
      <c r="B4814" s="13" t="s">
        <v>7809</v>
      </c>
      <c r="C4814" s="14">
        <v>44117</v>
      </c>
      <c r="D4814" s="14">
        <v>44124</v>
      </c>
      <c r="E4814" s="13" t="s">
        <v>19</v>
      </c>
      <c r="F4814" s="13" t="s">
        <v>4161</v>
      </c>
      <c r="G4814" s="15" t="str">
        <f>INDEX(Table12[[#This Row],[State]],MATCH(Orders!F4814,Table12[[#This Row],[Customer ID]],0))</f>
        <v>California</v>
      </c>
      <c r="H4814" s="13" t="s">
        <v>3556</v>
      </c>
      <c r="I4814" s="15">
        <v>2</v>
      </c>
      <c r="J4814" s="13" t="s">
        <v>31</v>
      </c>
      <c r="K4814" s="16">
        <v>125984</v>
      </c>
      <c r="L4814" s="24" t="str">
        <f>IF(Orders!$K4814&lt;=50,"Low",IF(Orders!$K4814&gt;=200000,"High","Medium"))</f>
        <v>Medium</v>
      </c>
    </row>
    <row r="4815" spans="1:12" x14ac:dyDescent="0.35">
      <c r="A4815" s="12">
        <v>278</v>
      </c>
      <c r="B4815" s="17" t="s">
        <v>7812</v>
      </c>
      <c r="C4815" s="18">
        <v>44117</v>
      </c>
      <c r="D4815" s="18">
        <v>44118</v>
      </c>
      <c r="E4815" s="17" t="s">
        <v>38</v>
      </c>
      <c r="F4815" s="17" t="s">
        <v>6004</v>
      </c>
      <c r="G4815" s="19" t="str">
        <f>INDEX(Table12[[#This Row],[State]],MATCH(Orders!F4815,Table12[[#This Row],[Customer ID]],0))</f>
        <v>Louisiana</v>
      </c>
      <c r="H4815" s="17" t="s">
        <v>3243</v>
      </c>
      <c r="I4815" s="19">
        <v>4</v>
      </c>
      <c r="J4815" s="17" t="s">
        <v>36</v>
      </c>
      <c r="K4815" s="10">
        <v>138.91999999999999</v>
      </c>
      <c r="L4815" s="25" t="str">
        <f>IF(Orders!$K4815&lt;=50,"Low",IF(Orders!$K4815&gt;=200000,"High","Medium"))</f>
        <v>Medium</v>
      </c>
    </row>
    <row r="4816" spans="1:12" x14ac:dyDescent="0.35">
      <c r="A4816" s="11">
        <v>279</v>
      </c>
      <c r="B4816" s="13" t="s">
        <v>7813</v>
      </c>
      <c r="C4816" s="14">
        <v>44117</v>
      </c>
      <c r="D4816" s="14">
        <v>44121</v>
      </c>
      <c r="E4816" s="13" t="s">
        <v>19</v>
      </c>
      <c r="F4816" s="13" t="s">
        <v>4594</v>
      </c>
      <c r="G4816" s="15" t="str">
        <f>INDEX(Table12[[#This Row],[State]],MATCH(Orders!F4816,Table12[[#This Row],[Customer ID]],0))</f>
        <v>Pennsylvania</v>
      </c>
      <c r="H4816" s="13" t="s">
        <v>7816</v>
      </c>
      <c r="I4816" s="15">
        <v>4</v>
      </c>
      <c r="J4816" s="13" t="s">
        <v>36</v>
      </c>
      <c r="K4816" s="16">
        <v>121176</v>
      </c>
      <c r="L4816" s="24" t="str">
        <f>IF(Orders!$K4816&lt;=50,"Low",IF(Orders!$K4816&gt;=200000,"High","Medium"))</f>
        <v>Medium</v>
      </c>
    </row>
    <row r="4817" spans="1:12" x14ac:dyDescent="0.35">
      <c r="A4817" s="12">
        <v>1752</v>
      </c>
      <c r="B4817" s="17" t="s">
        <v>7813</v>
      </c>
      <c r="C4817" s="18">
        <v>44117</v>
      </c>
      <c r="D4817" s="18">
        <v>44121</v>
      </c>
      <c r="E4817" s="17" t="s">
        <v>19</v>
      </c>
      <c r="F4817" s="17" t="s">
        <v>4594</v>
      </c>
      <c r="G4817" s="19" t="str">
        <f>INDEX(Table12[[#This Row],[State]],MATCH(Orders!F4817,Table12[[#This Row],[Customer ID]],0))</f>
        <v>Pennsylvania</v>
      </c>
      <c r="H4817" s="17" t="s">
        <v>2393</v>
      </c>
      <c r="I4817" s="19">
        <v>6</v>
      </c>
      <c r="J4817" s="17" t="s">
        <v>31</v>
      </c>
      <c r="K4817" s="10">
        <v>137712</v>
      </c>
      <c r="L4817" s="25" t="str">
        <f>IF(Orders!$K4817&lt;=50,"Low",IF(Orders!$K4817&gt;=200000,"High","Medium"))</f>
        <v>Medium</v>
      </c>
    </row>
    <row r="4818" spans="1:12" x14ac:dyDescent="0.35">
      <c r="A4818" s="11">
        <v>5698</v>
      </c>
      <c r="B4818" s="13" t="s">
        <v>7818</v>
      </c>
      <c r="C4818" s="14">
        <v>44118</v>
      </c>
      <c r="D4818" s="14">
        <v>44121</v>
      </c>
      <c r="E4818" s="13" t="s">
        <v>38</v>
      </c>
      <c r="F4818" s="13" t="s">
        <v>5689</v>
      </c>
      <c r="G4818" s="15" t="str">
        <f>INDEX(Table12[[#This Row],[State]],MATCH(Orders!F4818,Table12[[#This Row],[Customer ID]],0))</f>
        <v>California</v>
      </c>
      <c r="H4818" s="13" t="s">
        <v>4038</v>
      </c>
      <c r="I4818" s="15">
        <v>2</v>
      </c>
      <c r="J4818" s="13" t="s">
        <v>31</v>
      </c>
      <c r="K4818" s="16">
        <v>102.46</v>
      </c>
      <c r="L4818" s="24" t="str">
        <f>IF(Orders!$K4818&lt;=50,"Low",IF(Orders!$K4818&gt;=200000,"High","Medium"))</f>
        <v>Medium</v>
      </c>
    </row>
    <row r="4819" spans="1:12" x14ac:dyDescent="0.35">
      <c r="A4819" s="12">
        <v>5697</v>
      </c>
      <c r="B4819" s="17" t="s">
        <v>7819</v>
      </c>
      <c r="C4819" s="18">
        <v>44118</v>
      </c>
      <c r="D4819" s="18">
        <v>44122</v>
      </c>
      <c r="E4819" s="17" t="s">
        <v>19</v>
      </c>
      <c r="F4819" s="17" t="s">
        <v>7820</v>
      </c>
      <c r="G4819" s="19" t="str">
        <f>INDEX(Table12[[#This Row],[State]],MATCH(Orders!F4819,Table12[[#This Row],[Customer ID]],0))</f>
        <v>Illinois</v>
      </c>
      <c r="H4819" s="17" t="s">
        <v>1427</v>
      </c>
      <c r="I4819" s="19">
        <v>1</v>
      </c>
      <c r="J4819" s="17" t="s">
        <v>31</v>
      </c>
      <c r="K4819" s="10">
        <v>111456</v>
      </c>
      <c r="L4819" s="25" t="str">
        <f>IF(Orders!$K4819&lt;=50,"Low",IF(Orders!$K4819&gt;=200000,"High","Medium"))</f>
        <v>Medium</v>
      </c>
    </row>
    <row r="4820" spans="1:12" x14ac:dyDescent="0.35">
      <c r="A4820" s="11">
        <v>888</v>
      </c>
      <c r="B4820" s="13" t="s">
        <v>7819</v>
      </c>
      <c r="C4820" s="14">
        <v>44118</v>
      </c>
      <c r="D4820" s="14">
        <v>44122</v>
      </c>
      <c r="E4820" s="13" t="s">
        <v>19</v>
      </c>
      <c r="F4820" s="13" t="s">
        <v>7820</v>
      </c>
      <c r="G4820" s="15" t="str">
        <f>INDEX(Table12[[#This Row],[State]],MATCH(Orders!F4820,Table12[[#This Row],[Customer ID]],0))</f>
        <v>Illinois</v>
      </c>
      <c r="H4820" s="13" t="s">
        <v>1951</v>
      </c>
      <c r="I4820" s="15">
        <v>9</v>
      </c>
      <c r="J4820" s="13" t="s">
        <v>70</v>
      </c>
      <c r="K4820" s="16">
        <v>130396</v>
      </c>
      <c r="L4820" s="24" t="str">
        <f>IF(Orders!$K4820&lt;=50,"Low",IF(Orders!$K4820&gt;=200000,"High","Medium"))</f>
        <v>Medium</v>
      </c>
    </row>
    <row r="4821" spans="1:12" x14ac:dyDescent="0.35">
      <c r="A4821" s="12">
        <v>7286</v>
      </c>
      <c r="B4821" s="17" t="s">
        <v>7822</v>
      </c>
      <c r="C4821" s="18">
        <v>44118</v>
      </c>
      <c r="D4821" s="18">
        <v>44123</v>
      </c>
      <c r="E4821" s="17" t="s">
        <v>19</v>
      </c>
      <c r="F4821" s="17" t="s">
        <v>1707</v>
      </c>
      <c r="G4821" s="19" t="str">
        <f>INDEX(Table12[[#This Row],[State]],MATCH(Orders!F4821,Table12[[#This Row],[Customer ID]],0))</f>
        <v>Maryland</v>
      </c>
      <c r="H4821" s="17" t="s">
        <v>2431</v>
      </c>
      <c r="I4821" s="19">
        <v>7</v>
      </c>
      <c r="J4821" s="17" t="s">
        <v>31</v>
      </c>
      <c r="K4821" s="10">
        <v>150.66</v>
      </c>
      <c r="L4821" s="25" t="str">
        <f>IF(Orders!$K4821&lt;=50,"Low",IF(Orders!$K4821&gt;=200000,"High","Medium"))</f>
        <v>Medium</v>
      </c>
    </row>
    <row r="4822" spans="1:12" x14ac:dyDescent="0.35">
      <c r="A4822" s="11">
        <v>1329</v>
      </c>
      <c r="B4822" s="13" t="s">
        <v>7823</v>
      </c>
      <c r="C4822" s="14">
        <v>44118</v>
      </c>
      <c r="D4822" s="14">
        <v>44123</v>
      </c>
      <c r="E4822" s="13" t="s">
        <v>19</v>
      </c>
      <c r="F4822" s="13" t="s">
        <v>4937</v>
      </c>
      <c r="G4822" s="15" t="str">
        <f>INDEX(Table12[[#This Row],[State]],MATCH(Orders!F4822,Table12[[#This Row],[Customer ID]],0))</f>
        <v>California</v>
      </c>
      <c r="H4822" s="13" t="s">
        <v>6159</v>
      </c>
      <c r="I4822" s="15">
        <v>4</v>
      </c>
      <c r="J4822" s="13" t="s">
        <v>70</v>
      </c>
      <c r="K4822" s="16">
        <v>154.36000000000001</v>
      </c>
      <c r="L4822" s="24" t="str">
        <f>IF(Orders!$K4822&lt;=50,"Low",IF(Orders!$K4822&gt;=200000,"High","Medium"))</f>
        <v>Medium</v>
      </c>
    </row>
    <row r="4823" spans="1:12" x14ac:dyDescent="0.35">
      <c r="A4823" s="12">
        <v>6836</v>
      </c>
      <c r="B4823" s="17" t="s">
        <v>7824</v>
      </c>
      <c r="C4823" s="18">
        <v>44119</v>
      </c>
      <c r="D4823" s="18">
        <v>44122</v>
      </c>
      <c r="E4823" s="17" t="s">
        <v>94</v>
      </c>
      <c r="F4823" s="17" t="s">
        <v>7052</v>
      </c>
      <c r="G4823" s="19" t="str">
        <f>INDEX(Table12[[#This Row],[State]],MATCH(Orders!F4823,Table12[[#This Row],[Customer ID]],0))</f>
        <v>California</v>
      </c>
      <c r="H4823" s="17" t="s">
        <v>7825</v>
      </c>
      <c r="I4823" s="19">
        <v>4</v>
      </c>
      <c r="J4823" s="17" t="s">
        <v>70</v>
      </c>
      <c r="K4823" s="10">
        <v>114.92</v>
      </c>
      <c r="L4823" s="25" t="str">
        <f>IF(Orders!$K4823&lt;=50,"Low",IF(Orders!$K4823&gt;=200000,"High","Medium"))</f>
        <v>Medium</v>
      </c>
    </row>
    <row r="4824" spans="1:12" x14ac:dyDescent="0.35">
      <c r="A4824" s="11">
        <v>3712</v>
      </c>
      <c r="B4824" s="13" t="s">
        <v>7827</v>
      </c>
      <c r="C4824" s="14">
        <v>44119</v>
      </c>
      <c r="D4824" s="14">
        <v>44124</v>
      </c>
      <c r="E4824" s="13" t="s">
        <v>19</v>
      </c>
      <c r="F4824" s="13" t="s">
        <v>249</v>
      </c>
      <c r="G4824" s="15" t="str">
        <f>INDEX(Table12[[#This Row],[State]],MATCH(Orders!F4824,Table12[[#This Row],[Customer ID]],0))</f>
        <v>California</v>
      </c>
      <c r="H4824" s="13" t="s">
        <v>2764</v>
      </c>
      <c r="I4824" s="15">
        <v>5</v>
      </c>
      <c r="J4824" s="13" t="s">
        <v>70</v>
      </c>
      <c r="K4824" s="16">
        <v>197.65</v>
      </c>
      <c r="L4824" s="24" t="str">
        <f>IF(Orders!$K4824&lt;=50,"Low",IF(Orders!$K4824&gt;=200000,"High","Medium"))</f>
        <v>Medium</v>
      </c>
    </row>
    <row r="4825" spans="1:12" x14ac:dyDescent="0.35">
      <c r="A4825" s="12">
        <v>3711</v>
      </c>
      <c r="B4825" s="17" t="s">
        <v>7828</v>
      </c>
      <c r="C4825" s="18">
        <v>44119</v>
      </c>
      <c r="D4825" s="18">
        <v>44121</v>
      </c>
      <c r="E4825" s="17" t="s">
        <v>38</v>
      </c>
      <c r="F4825" s="17" t="s">
        <v>6025</v>
      </c>
      <c r="G4825" s="19" t="str">
        <f>INDEX(Table12[[#This Row],[State]],MATCH(Orders!F4825,Table12[[#This Row],[Customer ID]],0))</f>
        <v>California</v>
      </c>
      <c r="H4825" s="17" t="s">
        <v>3682</v>
      </c>
      <c r="I4825" s="19">
        <v>5</v>
      </c>
      <c r="J4825" s="17" t="s">
        <v>70</v>
      </c>
      <c r="K4825" s="10">
        <v>238.95</v>
      </c>
      <c r="L4825" s="25" t="str">
        <f>IF(Orders!$K4825&lt;=50,"Low",IF(Orders!$K4825&gt;=200000,"High","Medium"))</f>
        <v>Medium</v>
      </c>
    </row>
    <row r="4826" spans="1:12" x14ac:dyDescent="0.35">
      <c r="A4826" s="11">
        <v>7214</v>
      </c>
      <c r="B4826" s="13" t="s">
        <v>7828</v>
      </c>
      <c r="C4826" s="14">
        <v>44119</v>
      </c>
      <c r="D4826" s="14">
        <v>44121</v>
      </c>
      <c r="E4826" s="13" t="s">
        <v>38</v>
      </c>
      <c r="F4826" s="13" t="s">
        <v>6025</v>
      </c>
      <c r="G4826" s="15" t="str">
        <f>INDEX(Table12[[#This Row],[State]],MATCH(Orders!F4826,Table12[[#This Row],[Customer ID]],0))</f>
        <v>California</v>
      </c>
      <c r="H4826" s="13" t="s">
        <v>6316</v>
      </c>
      <c r="I4826" s="15">
        <v>3</v>
      </c>
      <c r="J4826" s="13" t="s">
        <v>70</v>
      </c>
      <c r="K4826" s="16">
        <v>560.24</v>
      </c>
      <c r="L4826" s="24" t="str">
        <f>IF(Orders!$K4826&lt;=50,"Low",IF(Orders!$K4826&gt;=200000,"High","Medium"))</f>
        <v>Medium</v>
      </c>
    </row>
    <row r="4827" spans="1:12" x14ac:dyDescent="0.35">
      <c r="A4827" s="12">
        <v>6837</v>
      </c>
      <c r="B4827" s="17" t="s">
        <v>7829</v>
      </c>
      <c r="C4827" s="18">
        <v>44119</v>
      </c>
      <c r="D4827" s="18">
        <v>44123</v>
      </c>
      <c r="E4827" s="17" t="s">
        <v>19</v>
      </c>
      <c r="F4827" s="17" t="s">
        <v>285</v>
      </c>
      <c r="G4827" s="19" t="str">
        <f>INDEX(Table12[[#This Row],[State]],MATCH(Orders!F4827,Table12[[#This Row],[Customer ID]],0))</f>
        <v>California</v>
      </c>
      <c r="H4827" s="17" t="s">
        <v>3380</v>
      </c>
      <c r="I4827" s="19">
        <v>3</v>
      </c>
      <c r="J4827" s="17" t="s">
        <v>31</v>
      </c>
      <c r="K4827" s="10">
        <v>108.73</v>
      </c>
      <c r="L4827" s="25" t="str">
        <f>IF(Orders!$K4827&lt;=50,"Low",IF(Orders!$K4827&gt;=200000,"High","Medium"))</f>
        <v>Medium</v>
      </c>
    </row>
    <row r="4828" spans="1:12" x14ac:dyDescent="0.35">
      <c r="A4828" s="11">
        <v>4261</v>
      </c>
      <c r="B4828" s="13" t="s">
        <v>7827</v>
      </c>
      <c r="C4828" s="14">
        <v>44119</v>
      </c>
      <c r="D4828" s="14">
        <v>44124</v>
      </c>
      <c r="E4828" s="13" t="s">
        <v>19</v>
      </c>
      <c r="F4828" s="13" t="s">
        <v>249</v>
      </c>
      <c r="G4828" s="15" t="str">
        <f>INDEX(Table12[[#This Row],[State]],MATCH(Orders!F4828,Table12[[#This Row],[Customer ID]],0))</f>
        <v>California</v>
      </c>
      <c r="H4828" s="13" t="s">
        <v>7831</v>
      </c>
      <c r="I4828" s="15">
        <v>1</v>
      </c>
      <c r="J4828" s="13" t="s">
        <v>70</v>
      </c>
      <c r="K4828" s="16">
        <v>107.72</v>
      </c>
      <c r="L4828" s="24" t="str">
        <f>IF(Orders!$K4828&lt;=50,"Low",IF(Orders!$K4828&gt;=200000,"High","Medium"))</f>
        <v>Medium</v>
      </c>
    </row>
    <row r="4829" spans="1:12" x14ac:dyDescent="0.35">
      <c r="A4829" s="12">
        <v>7708</v>
      </c>
      <c r="B4829" s="17" t="s">
        <v>7833</v>
      </c>
      <c r="C4829" s="18">
        <v>44119</v>
      </c>
      <c r="D4829" s="18">
        <v>44123</v>
      </c>
      <c r="E4829" s="17" t="s">
        <v>94</v>
      </c>
      <c r="F4829" s="17" t="s">
        <v>1998</v>
      </c>
      <c r="G4829" s="19" t="str">
        <f>INDEX(Table12[[#This Row],[State]],MATCH(Orders!F4829,Table12[[#This Row],[Customer ID]],0))</f>
        <v>Connecticut</v>
      </c>
      <c r="H4829" s="17" t="s">
        <v>522</v>
      </c>
      <c r="I4829" s="19">
        <v>5</v>
      </c>
      <c r="J4829" s="17" t="s">
        <v>70</v>
      </c>
      <c r="K4829" s="10">
        <v>138.05000000000001</v>
      </c>
      <c r="L4829" s="25" t="str">
        <f>IF(Orders!$K4829&lt;=50,"Low",IF(Orders!$K4829&gt;=200000,"High","Medium"))</f>
        <v>Medium</v>
      </c>
    </row>
    <row r="4830" spans="1:12" x14ac:dyDescent="0.35">
      <c r="A4830" s="11">
        <v>1554</v>
      </c>
      <c r="B4830" s="13" t="s">
        <v>7834</v>
      </c>
      <c r="C4830" s="14">
        <v>44119</v>
      </c>
      <c r="D4830" s="14">
        <v>44123</v>
      </c>
      <c r="E4830" s="13" t="s">
        <v>19</v>
      </c>
      <c r="F4830" s="13" t="s">
        <v>3669</v>
      </c>
      <c r="G4830" s="15" t="str">
        <f>INDEX(Table12[[#This Row],[State]],MATCH(Orders!F4830,Table12[[#This Row],[Customer ID]],0))</f>
        <v>Utah</v>
      </c>
      <c r="H4830" s="13" t="s">
        <v>3213</v>
      </c>
      <c r="I4830" s="15">
        <v>2</v>
      </c>
      <c r="J4830" s="13" t="s">
        <v>70</v>
      </c>
      <c r="K4830" s="16">
        <v>123.68</v>
      </c>
      <c r="L4830" s="24" t="str">
        <f>IF(Orders!$K4830&lt;=50,"Low",IF(Orders!$K4830&gt;=200000,"High","Medium"))</f>
        <v>Medium</v>
      </c>
    </row>
    <row r="4831" spans="1:12" x14ac:dyDescent="0.35">
      <c r="A4831" s="12">
        <v>5338</v>
      </c>
      <c r="B4831" s="17" t="s">
        <v>7835</v>
      </c>
      <c r="C4831" s="18">
        <v>44120</v>
      </c>
      <c r="D4831" s="18">
        <v>44125</v>
      </c>
      <c r="E4831" s="17" t="s">
        <v>19</v>
      </c>
      <c r="F4831" s="17" t="s">
        <v>7836</v>
      </c>
      <c r="G4831" s="19" t="str">
        <f>INDEX(Table12[[#This Row],[State]],MATCH(Orders!F4831,Table12[[#This Row],[Customer ID]],0))</f>
        <v>Kentucky</v>
      </c>
      <c r="H4831" s="17" t="s">
        <v>4691</v>
      </c>
      <c r="I4831" s="19">
        <v>5</v>
      </c>
      <c r="J4831" s="17" t="s">
        <v>31</v>
      </c>
      <c r="K4831" s="10">
        <v>165.75</v>
      </c>
      <c r="L4831" s="25" t="str">
        <f>IF(Orders!$K4831&lt;=50,"Low",IF(Orders!$K4831&gt;=200000,"High","Medium"))</f>
        <v>Medium</v>
      </c>
    </row>
    <row r="4832" spans="1:12" x14ac:dyDescent="0.35">
      <c r="A4832" s="11">
        <v>1597</v>
      </c>
      <c r="B4832" s="13" t="s">
        <v>7838</v>
      </c>
      <c r="C4832" s="14">
        <v>44120</v>
      </c>
      <c r="D4832" s="14">
        <v>44125</v>
      </c>
      <c r="E4832" s="13" t="s">
        <v>19</v>
      </c>
      <c r="F4832" s="13" t="s">
        <v>5258</v>
      </c>
      <c r="G4832" s="15" t="str">
        <f>INDEX(Table12[[#This Row],[State]],MATCH(Orders!F4832,Table12[[#This Row],[Customer ID]],0))</f>
        <v>Arizona</v>
      </c>
      <c r="H4832" s="13" t="s">
        <v>5334</v>
      </c>
      <c r="I4832" s="15">
        <v>7</v>
      </c>
      <c r="J4832" s="13" t="s">
        <v>70</v>
      </c>
      <c r="K4832" s="16">
        <v>331776</v>
      </c>
      <c r="L4832" s="24" t="str">
        <f>IF(Orders!$K4832&lt;=50,"Low",IF(Orders!$K4832&gt;=200000,"High","Medium"))</f>
        <v>High</v>
      </c>
    </row>
    <row r="4833" spans="1:12" x14ac:dyDescent="0.35">
      <c r="A4833" s="12">
        <v>7282</v>
      </c>
      <c r="B4833" s="17" t="s">
        <v>7839</v>
      </c>
      <c r="C4833" s="18">
        <v>44120</v>
      </c>
      <c r="D4833" s="18">
        <v>44122</v>
      </c>
      <c r="E4833" s="17" t="s">
        <v>38</v>
      </c>
      <c r="F4833" s="17" t="s">
        <v>2355</v>
      </c>
      <c r="G4833" s="19" t="str">
        <f>INDEX(Table12[[#This Row],[State]],MATCH(Orders!F4833,Table12[[#This Row],[Customer ID]],0))</f>
        <v>New York</v>
      </c>
      <c r="H4833" s="17" t="s">
        <v>6944</v>
      </c>
      <c r="I4833" s="19">
        <v>13</v>
      </c>
      <c r="J4833" s="17" t="s">
        <v>31</v>
      </c>
      <c r="K4833" s="10">
        <v>562.29999999999995</v>
      </c>
      <c r="L4833" s="25" t="str">
        <f>IF(Orders!$K4833&lt;=50,"Low",IF(Orders!$K4833&gt;=200000,"High","Medium"))</f>
        <v>Medium</v>
      </c>
    </row>
    <row r="4834" spans="1:12" x14ac:dyDescent="0.35">
      <c r="A4834" s="11">
        <v>8994</v>
      </c>
      <c r="B4834" s="13" t="s">
        <v>7840</v>
      </c>
      <c r="C4834" s="14">
        <v>44120</v>
      </c>
      <c r="D4834" s="14">
        <v>44125</v>
      </c>
      <c r="E4834" s="13" t="s">
        <v>19</v>
      </c>
      <c r="F4834" s="13" t="s">
        <v>3435</v>
      </c>
      <c r="G4834" s="15" t="str">
        <f>INDEX(Table12[[#This Row],[State]],MATCH(Orders!F4834,Table12[[#This Row],[Customer ID]],0))</f>
        <v>Arizona</v>
      </c>
      <c r="H4834" s="13" t="s">
        <v>1022</v>
      </c>
      <c r="I4834" s="15">
        <v>5</v>
      </c>
      <c r="J4834" s="13" t="s">
        <v>31</v>
      </c>
      <c r="K4834" s="16">
        <v>645985</v>
      </c>
      <c r="L4834" s="24" t="str">
        <f>IF(Orders!$K4834&lt;=50,"Low",IF(Orders!$K4834&gt;=200000,"High","Medium"))</f>
        <v>High</v>
      </c>
    </row>
    <row r="4835" spans="1:12" x14ac:dyDescent="0.35">
      <c r="A4835" s="12">
        <v>8993</v>
      </c>
      <c r="B4835" s="17" t="s">
        <v>7842</v>
      </c>
      <c r="C4835" s="18">
        <v>44120</v>
      </c>
      <c r="D4835" s="18">
        <v>44125</v>
      </c>
      <c r="E4835" s="17" t="s">
        <v>19</v>
      </c>
      <c r="F4835" s="17" t="s">
        <v>2847</v>
      </c>
      <c r="G4835" s="19" t="str">
        <f>INDEX(Table12[[#This Row],[State]],MATCH(Orders!F4835,Table12[[#This Row],[Customer ID]],0))</f>
        <v>Tennessee</v>
      </c>
      <c r="H4835" s="17" t="s">
        <v>4954</v>
      </c>
      <c r="I4835" s="19">
        <v>7</v>
      </c>
      <c r="J4835" s="17" t="s">
        <v>31</v>
      </c>
      <c r="K4835" s="10">
        <v>1924258</v>
      </c>
      <c r="L4835" s="25" t="str">
        <f>IF(Orders!$K4835&lt;=50,"Low",IF(Orders!$K4835&gt;=200000,"High","Medium"))</f>
        <v>High</v>
      </c>
    </row>
    <row r="4836" spans="1:12" x14ac:dyDescent="0.35">
      <c r="A4836" s="11">
        <v>3864</v>
      </c>
      <c r="B4836" s="13" t="s">
        <v>7842</v>
      </c>
      <c r="C4836" s="14">
        <v>44120</v>
      </c>
      <c r="D4836" s="14">
        <v>44125</v>
      </c>
      <c r="E4836" s="13" t="s">
        <v>19</v>
      </c>
      <c r="F4836" s="13" t="s">
        <v>2847</v>
      </c>
      <c r="G4836" s="15" t="str">
        <f>INDEX(Table12[[#This Row],[State]],MATCH(Orders!F4836,Table12[[#This Row],[Customer ID]],0))</f>
        <v>Tennessee</v>
      </c>
      <c r="H4836" s="13" t="s">
        <v>7495</v>
      </c>
      <c r="I4836" s="15">
        <v>2</v>
      </c>
      <c r="J4836" s="13" t="s">
        <v>70</v>
      </c>
      <c r="K4836" s="16">
        <v>124528</v>
      </c>
      <c r="L4836" s="24" t="str">
        <f>IF(Orders!$K4836&lt;=50,"Low",IF(Orders!$K4836&gt;=200000,"High","Medium"))</f>
        <v>Medium</v>
      </c>
    </row>
    <row r="4837" spans="1:12" x14ac:dyDescent="0.35">
      <c r="A4837" s="12">
        <v>397</v>
      </c>
      <c r="B4837" s="17" t="s">
        <v>7843</v>
      </c>
      <c r="C4837" s="18">
        <v>44121</v>
      </c>
      <c r="D4837" s="18">
        <v>44123</v>
      </c>
      <c r="E4837" s="17" t="s">
        <v>94</v>
      </c>
      <c r="F4837" s="17" t="s">
        <v>7844</v>
      </c>
      <c r="G4837" s="19" t="str">
        <f>INDEX(Table12[[#This Row],[State]],MATCH(Orders!F4837,Table12[[#This Row],[Customer ID]],0))</f>
        <v>California</v>
      </c>
      <c r="H4837" s="17" t="s">
        <v>572</v>
      </c>
      <c r="I4837" s="19">
        <v>4</v>
      </c>
      <c r="J4837" s="17" t="s">
        <v>31</v>
      </c>
      <c r="K4837" s="10">
        <v>139.63999999999999</v>
      </c>
      <c r="L4837" s="25" t="str">
        <f>IF(Orders!$K4837&lt;=50,"Low",IF(Orders!$K4837&gt;=200000,"High","Medium"))</f>
        <v>Medium</v>
      </c>
    </row>
    <row r="4838" spans="1:12" x14ac:dyDescent="0.35">
      <c r="A4838" s="11">
        <v>396</v>
      </c>
      <c r="B4838" s="13" t="s">
        <v>7846</v>
      </c>
      <c r="C4838" s="14">
        <v>44121</v>
      </c>
      <c r="D4838" s="14">
        <v>44123</v>
      </c>
      <c r="E4838" s="13" t="s">
        <v>94</v>
      </c>
      <c r="F4838" s="13" t="s">
        <v>5659</v>
      </c>
      <c r="G4838" s="15" t="str">
        <f>INDEX(Table12[[#This Row],[State]],MATCH(Orders!F4838,Table12[[#This Row],[Customer ID]],0))</f>
        <v>Rhode Island</v>
      </c>
      <c r="H4838" s="13" t="s">
        <v>5532</v>
      </c>
      <c r="I4838" s="15">
        <v>2</v>
      </c>
      <c r="J4838" s="13" t="s">
        <v>31</v>
      </c>
      <c r="K4838" s="16">
        <v>115.96</v>
      </c>
      <c r="L4838" s="24" t="str">
        <f>IF(Orders!$K4838&lt;=50,"Low",IF(Orders!$K4838&gt;=200000,"High","Medium"))</f>
        <v>Medium</v>
      </c>
    </row>
    <row r="4839" spans="1:12" x14ac:dyDescent="0.35">
      <c r="A4839" s="12">
        <v>8019</v>
      </c>
      <c r="B4839" s="17" t="s">
        <v>7846</v>
      </c>
      <c r="C4839" s="18">
        <v>44121</v>
      </c>
      <c r="D4839" s="18">
        <v>44123</v>
      </c>
      <c r="E4839" s="17" t="s">
        <v>94</v>
      </c>
      <c r="F4839" s="17" t="s">
        <v>5659</v>
      </c>
      <c r="G4839" s="19" t="str">
        <f>INDEX(Table12[[#This Row],[State]],MATCH(Orders!F4839,Table12[[#This Row],[Customer ID]],0))</f>
        <v>Rhode Island</v>
      </c>
      <c r="H4839" s="17" t="s">
        <v>7847</v>
      </c>
      <c r="I4839" s="19">
        <v>2</v>
      </c>
      <c r="J4839" s="17" t="s">
        <v>31</v>
      </c>
      <c r="K4839" s="10">
        <v>162.96</v>
      </c>
      <c r="L4839" s="25" t="str">
        <f>IF(Orders!$K4839&lt;=50,"Low",IF(Orders!$K4839&gt;=200000,"High","Medium"))</f>
        <v>Medium</v>
      </c>
    </row>
    <row r="4840" spans="1:12" x14ac:dyDescent="0.35">
      <c r="A4840" s="11">
        <v>4927</v>
      </c>
      <c r="B4840" s="13" t="s">
        <v>7849</v>
      </c>
      <c r="C4840" s="14">
        <v>44121</v>
      </c>
      <c r="D4840" s="14">
        <v>44123</v>
      </c>
      <c r="E4840" s="13" t="s">
        <v>94</v>
      </c>
      <c r="F4840" s="13" t="s">
        <v>2976</v>
      </c>
      <c r="G4840" s="15" t="str">
        <f>INDEX(Table12[[#This Row],[State]],MATCH(Orders!F4840,Table12[[#This Row],[Customer ID]],0))</f>
        <v>California</v>
      </c>
      <c r="H4840" s="13" t="s">
        <v>3398</v>
      </c>
      <c r="I4840" s="15">
        <v>1</v>
      </c>
      <c r="J4840" s="13" t="s">
        <v>70</v>
      </c>
      <c r="K4840" s="16">
        <v>158792</v>
      </c>
      <c r="L4840" s="24" t="str">
        <f>IF(Orders!$K4840&lt;=50,"Low",IF(Orders!$K4840&gt;=200000,"High","Medium"))</f>
        <v>Medium</v>
      </c>
    </row>
    <row r="4841" spans="1:12" x14ac:dyDescent="0.35">
      <c r="A4841" s="12">
        <v>1361</v>
      </c>
      <c r="B4841" s="17" t="s">
        <v>7850</v>
      </c>
      <c r="C4841" s="18">
        <v>44123</v>
      </c>
      <c r="D4841" s="18">
        <v>44127</v>
      </c>
      <c r="E4841" s="17" t="s">
        <v>19</v>
      </c>
      <c r="F4841" s="17" t="s">
        <v>3938</v>
      </c>
      <c r="G4841" s="19" t="str">
        <f>INDEX(Table12[[#This Row],[State]],MATCH(Orders!F4841,Table12[[#This Row],[Customer ID]],0))</f>
        <v>Illinois</v>
      </c>
      <c r="H4841" s="17" t="s">
        <v>3973</v>
      </c>
      <c r="I4841" s="19">
        <v>1</v>
      </c>
      <c r="J4841" s="17" t="s">
        <v>31</v>
      </c>
      <c r="K4841" s="10">
        <v>105275</v>
      </c>
      <c r="L4841" s="25" t="str">
        <f>IF(Orders!$K4841&lt;=50,"Low",IF(Orders!$K4841&gt;=200000,"High","Medium"))</f>
        <v>Medium</v>
      </c>
    </row>
    <row r="4842" spans="1:12" x14ac:dyDescent="0.35">
      <c r="A4842" s="11">
        <v>1363</v>
      </c>
      <c r="B4842" s="13" t="s">
        <v>7851</v>
      </c>
      <c r="C4842" s="14">
        <v>44123</v>
      </c>
      <c r="D4842" s="14">
        <v>44129</v>
      </c>
      <c r="E4842" s="13" t="s">
        <v>19</v>
      </c>
      <c r="F4842" s="13" t="s">
        <v>2043</v>
      </c>
      <c r="G4842" s="15" t="str">
        <f>INDEX(Table12[[#This Row],[State]],MATCH(Orders!F4842,Table12[[#This Row],[Customer ID]],0))</f>
        <v>Pennsylvania</v>
      </c>
      <c r="H4842" s="13" t="s">
        <v>1300</v>
      </c>
      <c r="I4842" s="15">
        <v>7</v>
      </c>
      <c r="J4842" s="13" t="s">
        <v>31</v>
      </c>
      <c r="K4842" s="16">
        <v>166256</v>
      </c>
      <c r="L4842" s="24" t="str">
        <f>IF(Orders!$K4842&lt;=50,"Low",IF(Orders!$K4842&gt;=200000,"High","Medium"))</f>
        <v>Medium</v>
      </c>
    </row>
    <row r="4843" spans="1:12" x14ac:dyDescent="0.35">
      <c r="A4843" s="12">
        <v>5176</v>
      </c>
      <c r="B4843" s="17" t="s">
        <v>7851</v>
      </c>
      <c r="C4843" s="18">
        <v>44123</v>
      </c>
      <c r="D4843" s="18">
        <v>44129</v>
      </c>
      <c r="E4843" s="17" t="s">
        <v>19</v>
      </c>
      <c r="F4843" s="17" t="s">
        <v>2043</v>
      </c>
      <c r="G4843" s="19" t="str">
        <f>INDEX(Table12[[#This Row],[State]],MATCH(Orders!F4843,Table12[[#This Row],[Customer ID]],0))</f>
        <v>Pennsylvania</v>
      </c>
      <c r="H4843" s="17" t="s">
        <v>2214</v>
      </c>
      <c r="I4843" s="19">
        <v>4</v>
      </c>
      <c r="J4843" s="17" t="s">
        <v>70</v>
      </c>
      <c r="K4843" s="10">
        <v>350576</v>
      </c>
      <c r="L4843" s="25" t="str">
        <f>IF(Orders!$K4843&lt;=50,"Low",IF(Orders!$K4843&gt;=200000,"High","Medium"))</f>
        <v>High</v>
      </c>
    </row>
    <row r="4844" spans="1:12" x14ac:dyDescent="0.35">
      <c r="A4844" s="11">
        <v>2929</v>
      </c>
      <c r="B4844" s="13" t="s">
        <v>7852</v>
      </c>
      <c r="C4844" s="14">
        <v>44123</v>
      </c>
      <c r="D4844" s="14">
        <v>44128</v>
      </c>
      <c r="E4844" s="13" t="s">
        <v>19</v>
      </c>
      <c r="F4844" s="13" t="s">
        <v>518</v>
      </c>
      <c r="G4844" s="15" t="str">
        <f>INDEX(Table12[[#This Row],[State]],MATCH(Orders!F4844,Table12[[#This Row],[Customer ID]],0))</f>
        <v>Texas</v>
      </c>
      <c r="H4844" s="13" t="s">
        <v>7853</v>
      </c>
      <c r="I4844" s="15">
        <v>3</v>
      </c>
      <c r="J4844" s="13" t="s">
        <v>70</v>
      </c>
      <c r="K4844" s="16">
        <v>3643992</v>
      </c>
      <c r="L4844" s="24" t="str">
        <f>IF(Orders!$K4844&lt;=50,"Low",IF(Orders!$K4844&gt;=200000,"High","Medium"))</f>
        <v>High</v>
      </c>
    </row>
    <row r="4845" spans="1:12" x14ac:dyDescent="0.35">
      <c r="A4845" s="12">
        <v>5175</v>
      </c>
      <c r="B4845" s="17" t="s">
        <v>7855</v>
      </c>
      <c r="C4845" s="18">
        <v>44123</v>
      </c>
      <c r="D4845" s="18">
        <v>44130</v>
      </c>
      <c r="E4845" s="17" t="s">
        <v>19</v>
      </c>
      <c r="F4845" s="17" t="s">
        <v>6941</v>
      </c>
      <c r="G4845" s="19" t="str">
        <f>INDEX(Table12[[#This Row],[State]],MATCH(Orders!F4845,Table12[[#This Row],[Customer ID]],0))</f>
        <v>North Carolina</v>
      </c>
      <c r="H4845" s="17" t="s">
        <v>1420</v>
      </c>
      <c r="I4845" s="19">
        <v>4</v>
      </c>
      <c r="J4845" s="17" t="s">
        <v>70</v>
      </c>
      <c r="K4845" s="10">
        <v>1677188</v>
      </c>
      <c r="L4845" s="25" t="str">
        <f>IF(Orders!$K4845&lt;=50,"Low",IF(Orders!$K4845&gt;=200000,"High","Medium"))</f>
        <v>High</v>
      </c>
    </row>
    <row r="4846" spans="1:12" x14ac:dyDescent="0.35">
      <c r="A4846" s="11">
        <v>3057</v>
      </c>
      <c r="B4846" s="13" t="s">
        <v>7852</v>
      </c>
      <c r="C4846" s="14">
        <v>44123</v>
      </c>
      <c r="D4846" s="14">
        <v>44128</v>
      </c>
      <c r="E4846" s="13" t="s">
        <v>19</v>
      </c>
      <c r="F4846" s="13" t="s">
        <v>518</v>
      </c>
      <c r="G4846" s="15" t="str">
        <f>INDEX(Table12[[#This Row],[State]],MATCH(Orders!F4846,Table12[[#This Row],[Customer ID]],0))</f>
        <v>Texas</v>
      </c>
      <c r="H4846" s="13" t="s">
        <v>6284</v>
      </c>
      <c r="I4846" s="15">
        <v>2</v>
      </c>
      <c r="J4846" s="13" t="s">
        <v>70</v>
      </c>
      <c r="K4846" s="16">
        <v>103072</v>
      </c>
      <c r="L4846" s="24" t="str">
        <f>IF(Orders!$K4846&lt;=50,"Low",IF(Orders!$K4846&gt;=200000,"High","Medium"))</f>
        <v>Medium</v>
      </c>
    </row>
    <row r="4847" spans="1:12" x14ac:dyDescent="0.35">
      <c r="A4847" s="12">
        <v>1362</v>
      </c>
      <c r="B4847" s="17" t="s">
        <v>7856</v>
      </c>
      <c r="C4847" s="18">
        <v>44123</v>
      </c>
      <c r="D4847" s="18">
        <v>44128</v>
      </c>
      <c r="E4847" s="17" t="s">
        <v>94</v>
      </c>
      <c r="F4847" s="17" t="s">
        <v>7857</v>
      </c>
      <c r="G4847" s="19" t="str">
        <f>INDEX(Table12[[#This Row],[State]],MATCH(Orders!F4847,Table12[[#This Row],[Customer ID]],0))</f>
        <v>California</v>
      </c>
      <c r="H4847" s="17" t="s">
        <v>1433</v>
      </c>
      <c r="I4847" s="19">
        <v>2</v>
      </c>
      <c r="J4847" s="17" t="s">
        <v>70</v>
      </c>
      <c r="K4847" s="10">
        <v>112.96</v>
      </c>
      <c r="L4847" s="25" t="str">
        <f>IF(Orders!$K4847&lt;=50,"Low",IF(Orders!$K4847&gt;=200000,"High","Medium"))</f>
        <v>Medium</v>
      </c>
    </row>
    <row r="4848" spans="1:12" x14ac:dyDescent="0.35">
      <c r="A4848" s="11">
        <v>3059</v>
      </c>
      <c r="B4848" s="13" t="s">
        <v>7851</v>
      </c>
      <c r="C4848" s="14">
        <v>44123</v>
      </c>
      <c r="D4848" s="14">
        <v>44129</v>
      </c>
      <c r="E4848" s="13" t="s">
        <v>19</v>
      </c>
      <c r="F4848" s="13" t="s">
        <v>2043</v>
      </c>
      <c r="G4848" s="15" t="str">
        <f>INDEX(Table12[[#This Row],[State]],MATCH(Orders!F4848,Table12[[#This Row],[Customer ID]],0))</f>
        <v>Pennsylvania</v>
      </c>
      <c r="H4848" s="13" t="s">
        <v>5684</v>
      </c>
      <c r="I4848" s="15">
        <v>4</v>
      </c>
      <c r="J4848" s="13" t="s">
        <v>31</v>
      </c>
      <c r="K4848" s="16">
        <v>135.68</v>
      </c>
      <c r="L4848" s="24" t="str">
        <f>IF(Orders!$K4848&lt;=50,"Low",IF(Orders!$K4848&gt;=200000,"High","Medium"))</f>
        <v>Medium</v>
      </c>
    </row>
    <row r="4849" spans="1:12" x14ac:dyDescent="0.35">
      <c r="A4849" s="12">
        <v>3060</v>
      </c>
      <c r="B4849" s="17" t="s">
        <v>7856</v>
      </c>
      <c r="C4849" s="18">
        <v>44123</v>
      </c>
      <c r="D4849" s="18">
        <v>44128</v>
      </c>
      <c r="E4849" s="17" t="s">
        <v>94</v>
      </c>
      <c r="F4849" s="17" t="s">
        <v>7857</v>
      </c>
      <c r="G4849" s="19" t="str">
        <f>INDEX(Table12[[#This Row],[State]],MATCH(Orders!F4849,Table12[[#This Row],[Customer ID]],0))</f>
        <v>California</v>
      </c>
      <c r="H4849" s="17" t="s">
        <v>2459</v>
      </c>
      <c r="I4849" s="19">
        <v>2</v>
      </c>
      <c r="J4849" s="17" t="s">
        <v>70</v>
      </c>
      <c r="K4849" s="10">
        <v>140.56</v>
      </c>
      <c r="L4849" s="25" t="str">
        <f>IF(Orders!$K4849&lt;=50,"Low",IF(Orders!$K4849&gt;=200000,"High","Medium"))</f>
        <v>Medium</v>
      </c>
    </row>
    <row r="4850" spans="1:12" x14ac:dyDescent="0.35">
      <c r="A4850" s="11">
        <v>1671</v>
      </c>
      <c r="B4850" s="13" t="s">
        <v>7856</v>
      </c>
      <c r="C4850" s="14">
        <v>44123</v>
      </c>
      <c r="D4850" s="14">
        <v>44128</v>
      </c>
      <c r="E4850" s="13" t="s">
        <v>94</v>
      </c>
      <c r="F4850" s="13" t="s">
        <v>7857</v>
      </c>
      <c r="G4850" s="15" t="str">
        <f>INDEX(Table12[[#This Row],[State]],MATCH(Orders!F4850,Table12[[#This Row],[Customer ID]],0))</f>
        <v>California</v>
      </c>
      <c r="H4850" s="13" t="s">
        <v>7859</v>
      </c>
      <c r="I4850" s="15">
        <v>2</v>
      </c>
      <c r="J4850" s="13" t="s">
        <v>70</v>
      </c>
      <c r="K4850" s="16">
        <v>131368</v>
      </c>
      <c r="L4850" s="24" t="str">
        <f>IF(Orders!$K4850&lt;=50,"Low",IF(Orders!$K4850&gt;=200000,"High","Medium"))</f>
        <v>Medium</v>
      </c>
    </row>
    <row r="4851" spans="1:12" x14ac:dyDescent="0.35">
      <c r="A4851" s="12">
        <v>35</v>
      </c>
      <c r="B4851" s="17" t="s">
        <v>7861</v>
      </c>
      <c r="C4851" s="18">
        <v>44123</v>
      </c>
      <c r="D4851" s="18">
        <v>44130</v>
      </c>
      <c r="E4851" s="17" t="s">
        <v>19</v>
      </c>
      <c r="F4851" s="17" t="s">
        <v>805</v>
      </c>
      <c r="G4851" s="19" t="str">
        <f>INDEX(Table12[[#This Row],[State]],MATCH(Orders!F4851,Table12[[#This Row],[Customer ID]],0))</f>
        <v>Texas</v>
      </c>
      <c r="H4851" s="17" t="s">
        <v>6626</v>
      </c>
      <c r="I4851" s="19">
        <v>3</v>
      </c>
      <c r="J4851" s="17" t="s">
        <v>31</v>
      </c>
      <c r="K4851" s="10">
        <v>138.68</v>
      </c>
      <c r="L4851" s="25" t="str">
        <f>IF(Orders!$K4851&lt;=50,"Low",IF(Orders!$K4851&gt;=200000,"High","Medium"))</f>
        <v>Medium</v>
      </c>
    </row>
    <row r="4852" spans="1:12" x14ac:dyDescent="0.35">
      <c r="A4852" s="11">
        <v>424</v>
      </c>
      <c r="B4852" s="13" t="s">
        <v>7862</v>
      </c>
      <c r="C4852" s="14">
        <v>44123</v>
      </c>
      <c r="D4852" s="14">
        <v>44127</v>
      </c>
      <c r="E4852" s="13" t="s">
        <v>94</v>
      </c>
      <c r="F4852" s="13" t="s">
        <v>3540</v>
      </c>
      <c r="G4852" s="15" t="str">
        <f>INDEX(Table12[[#This Row],[State]],MATCH(Orders!F4852,Table12[[#This Row],[Customer ID]],0))</f>
        <v>Texas</v>
      </c>
      <c r="H4852" s="13" t="s">
        <v>3356</v>
      </c>
      <c r="I4852" s="15">
        <v>3</v>
      </c>
      <c r="J4852" s="13" t="s">
        <v>70</v>
      </c>
      <c r="K4852" s="16">
        <v>159472</v>
      </c>
      <c r="L4852" s="24" t="str">
        <f>IF(Orders!$K4852&lt;=50,"Low",IF(Orders!$K4852&gt;=200000,"High","Medium"))</f>
        <v>Medium</v>
      </c>
    </row>
    <row r="4853" spans="1:12" x14ac:dyDescent="0.35">
      <c r="A4853" s="12">
        <v>3058</v>
      </c>
      <c r="B4853" s="17" t="s">
        <v>7863</v>
      </c>
      <c r="C4853" s="18">
        <v>44123</v>
      </c>
      <c r="D4853" s="18">
        <v>44127</v>
      </c>
      <c r="E4853" s="17" t="s">
        <v>19</v>
      </c>
      <c r="F4853" s="17" t="s">
        <v>4489</v>
      </c>
      <c r="G4853" s="19" t="str">
        <f>INDEX(Table12[[#This Row],[State]],MATCH(Orders!F4853,Table12[[#This Row],[Customer ID]],0))</f>
        <v>Massachusetts</v>
      </c>
      <c r="H4853" s="17" t="s">
        <v>3811</v>
      </c>
      <c r="I4853" s="19">
        <v>3</v>
      </c>
      <c r="J4853" s="17" t="s">
        <v>31</v>
      </c>
      <c r="K4853" s="10">
        <v>128.69999999999999</v>
      </c>
      <c r="L4853" s="25" t="str">
        <f>IF(Orders!$K4853&lt;=50,"Low",IF(Orders!$K4853&gt;=200000,"High","Medium"))</f>
        <v>Medium</v>
      </c>
    </row>
    <row r="4854" spans="1:12" x14ac:dyDescent="0.35">
      <c r="A4854" s="11">
        <v>9706</v>
      </c>
      <c r="B4854" s="13" t="s">
        <v>7856</v>
      </c>
      <c r="C4854" s="14">
        <v>44123</v>
      </c>
      <c r="D4854" s="14">
        <v>44128</v>
      </c>
      <c r="E4854" s="13" t="s">
        <v>94</v>
      </c>
      <c r="F4854" s="13" t="s">
        <v>7857</v>
      </c>
      <c r="G4854" s="15" t="str">
        <f>INDEX(Table12[[#This Row],[State]],MATCH(Orders!F4854,Table12[[#This Row],[Customer ID]],0))</f>
        <v>California</v>
      </c>
      <c r="H4854" s="13" t="s">
        <v>802</v>
      </c>
      <c r="I4854" s="15">
        <v>10</v>
      </c>
      <c r="J4854" s="13" t="s">
        <v>70</v>
      </c>
      <c r="K4854" s="16">
        <v>133.5</v>
      </c>
      <c r="L4854" s="24" t="str">
        <f>IF(Orders!$K4854&lt;=50,"Low",IF(Orders!$K4854&gt;=200000,"High","Medium"))</f>
        <v>Medium</v>
      </c>
    </row>
    <row r="4855" spans="1:12" x14ac:dyDescent="0.35">
      <c r="A4855" s="12">
        <v>423</v>
      </c>
      <c r="B4855" s="17" t="s">
        <v>7864</v>
      </c>
      <c r="C4855" s="18">
        <v>44123</v>
      </c>
      <c r="D4855" s="18">
        <v>44127</v>
      </c>
      <c r="E4855" s="17" t="s">
        <v>19</v>
      </c>
      <c r="F4855" s="17" t="s">
        <v>3167</v>
      </c>
      <c r="G4855" s="19" t="str">
        <f>INDEX(Table12[[#This Row],[State]],MATCH(Orders!F4855,Table12[[#This Row],[Customer ID]],0))</f>
        <v>California</v>
      </c>
      <c r="H4855" s="17" t="s">
        <v>1502</v>
      </c>
      <c r="I4855" s="19">
        <v>3</v>
      </c>
      <c r="J4855" s="17" t="s">
        <v>31</v>
      </c>
      <c r="K4855" s="10">
        <v>146624</v>
      </c>
      <c r="L4855" s="25" t="str">
        <f>IF(Orders!$K4855&lt;=50,"Low",IF(Orders!$K4855&gt;=200000,"High","Medium"))</f>
        <v>Medium</v>
      </c>
    </row>
    <row r="4856" spans="1:12" x14ac:dyDescent="0.35">
      <c r="A4856" s="11">
        <v>2800</v>
      </c>
      <c r="B4856" s="13" t="s">
        <v>7863</v>
      </c>
      <c r="C4856" s="14">
        <v>44123</v>
      </c>
      <c r="D4856" s="14">
        <v>44127</v>
      </c>
      <c r="E4856" s="13" t="s">
        <v>19</v>
      </c>
      <c r="F4856" s="13" t="s">
        <v>4489</v>
      </c>
      <c r="G4856" s="15" t="str">
        <f>INDEX(Table12[[#This Row],[State]],MATCH(Orders!F4856,Table12[[#This Row],[Customer ID]],0))</f>
        <v>Massachusetts</v>
      </c>
      <c r="H4856" s="13" t="s">
        <v>1003</v>
      </c>
      <c r="I4856" s="15">
        <v>4</v>
      </c>
      <c r="J4856" s="13" t="s">
        <v>70</v>
      </c>
      <c r="K4856" s="16">
        <v>157.56</v>
      </c>
      <c r="L4856" s="24" t="str">
        <f>IF(Orders!$K4856&lt;=50,"Low",IF(Orders!$K4856&gt;=200000,"High","Medium"))</f>
        <v>Medium</v>
      </c>
    </row>
    <row r="4857" spans="1:12" x14ac:dyDescent="0.35">
      <c r="A4857" s="12">
        <v>454</v>
      </c>
      <c r="B4857" s="17" t="s">
        <v>7865</v>
      </c>
      <c r="C4857" s="18">
        <v>44124</v>
      </c>
      <c r="D4857" s="18">
        <v>44131</v>
      </c>
      <c r="E4857" s="17" t="s">
        <v>19</v>
      </c>
      <c r="F4857" s="17" t="s">
        <v>2683</v>
      </c>
      <c r="G4857" s="19" t="str">
        <f>INDEX(Table12[[#This Row],[State]],MATCH(Orders!F4857,Table12[[#This Row],[Customer ID]],0))</f>
        <v>Arkansas</v>
      </c>
      <c r="H4857" s="17" t="s">
        <v>2909</v>
      </c>
      <c r="I4857" s="19">
        <v>5</v>
      </c>
      <c r="J4857" s="17" t="s">
        <v>31</v>
      </c>
      <c r="K4857" s="10">
        <v>188.85</v>
      </c>
      <c r="L4857" s="25" t="str">
        <f>IF(Orders!$K4857&lt;=50,"Low",IF(Orders!$K4857&gt;=200000,"High","Medium"))</f>
        <v>Medium</v>
      </c>
    </row>
    <row r="4858" spans="1:12" x14ac:dyDescent="0.35">
      <c r="A4858" s="11">
        <v>455</v>
      </c>
      <c r="B4858" s="13" t="s">
        <v>7866</v>
      </c>
      <c r="C4858" s="14">
        <v>44124</v>
      </c>
      <c r="D4858" s="14">
        <v>44128</v>
      </c>
      <c r="E4858" s="13" t="s">
        <v>19</v>
      </c>
      <c r="F4858" s="13" t="s">
        <v>840</v>
      </c>
      <c r="G4858" s="15" t="str">
        <f>INDEX(Table12[[#This Row],[State]],MATCH(Orders!F4858,Table12[[#This Row],[Customer ID]],0))</f>
        <v>Ohio</v>
      </c>
      <c r="H4858" s="13" t="s">
        <v>3797</v>
      </c>
      <c r="I4858" s="15">
        <v>2</v>
      </c>
      <c r="J4858" s="13" t="s">
        <v>70</v>
      </c>
      <c r="K4858" s="16">
        <v>317364</v>
      </c>
      <c r="L4858" s="24" t="str">
        <f>IF(Orders!$K4858&lt;=50,"Low",IF(Orders!$K4858&gt;=200000,"High","Medium"))</f>
        <v>High</v>
      </c>
    </row>
    <row r="4859" spans="1:12" x14ac:dyDescent="0.35">
      <c r="A4859" s="12">
        <v>8238</v>
      </c>
      <c r="B4859" s="17" t="s">
        <v>7866</v>
      </c>
      <c r="C4859" s="18">
        <v>44124</v>
      </c>
      <c r="D4859" s="18">
        <v>44128</v>
      </c>
      <c r="E4859" s="17" t="s">
        <v>19</v>
      </c>
      <c r="F4859" s="17" t="s">
        <v>840</v>
      </c>
      <c r="G4859" s="19" t="str">
        <f>INDEX(Table12[[#This Row],[State]],MATCH(Orders!F4859,Table12[[#This Row],[Customer ID]],0))</f>
        <v>Ohio</v>
      </c>
      <c r="H4859" s="17" t="s">
        <v>5316</v>
      </c>
      <c r="I4859" s="19">
        <v>2</v>
      </c>
      <c r="J4859" s="17" t="s">
        <v>70</v>
      </c>
      <c r="K4859" s="10">
        <v>715408</v>
      </c>
      <c r="L4859" s="25" t="str">
        <f>IF(Orders!$K4859&lt;=50,"Low",IF(Orders!$K4859&gt;=200000,"High","Medium"))</f>
        <v>High</v>
      </c>
    </row>
    <row r="4860" spans="1:12" x14ac:dyDescent="0.35">
      <c r="A4860" s="11">
        <v>3189</v>
      </c>
      <c r="B4860" s="13" t="s">
        <v>7867</v>
      </c>
      <c r="C4860" s="14">
        <v>44124</v>
      </c>
      <c r="D4860" s="14">
        <v>44124</v>
      </c>
      <c r="E4860" s="13" t="s">
        <v>208</v>
      </c>
      <c r="F4860" s="13" t="s">
        <v>3908</v>
      </c>
      <c r="G4860" s="15" t="str">
        <f>INDEX(Table12[[#This Row],[State]],MATCH(Orders!F4860,Table12[[#This Row],[Customer ID]],0))</f>
        <v>Florida</v>
      </c>
      <c r="H4860" s="13" t="s">
        <v>1548</v>
      </c>
      <c r="I4860" s="15">
        <v>2</v>
      </c>
      <c r="J4860" s="13" t="s">
        <v>31</v>
      </c>
      <c r="K4860" s="16">
        <v>83768</v>
      </c>
      <c r="L4860" s="24" t="str">
        <f>IF(Orders!$K4860&lt;=50,"Low",IF(Orders!$K4860&gt;=200000,"High","Medium"))</f>
        <v>Medium</v>
      </c>
    </row>
    <row r="4861" spans="1:12" x14ac:dyDescent="0.35">
      <c r="A4861" s="12">
        <v>2798</v>
      </c>
      <c r="B4861" s="17" t="s">
        <v>7868</v>
      </c>
      <c r="C4861" s="18">
        <v>44124</v>
      </c>
      <c r="D4861" s="18">
        <v>44126</v>
      </c>
      <c r="E4861" s="17" t="s">
        <v>94</v>
      </c>
      <c r="F4861" s="17" t="s">
        <v>5371</v>
      </c>
      <c r="G4861" s="19" t="str">
        <f>INDEX(Table12[[#This Row],[State]],MATCH(Orders!F4861,Table12[[#This Row],[Customer ID]],0))</f>
        <v>California</v>
      </c>
      <c r="H4861" s="17" t="s">
        <v>5817</v>
      </c>
      <c r="I4861" s="19">
        <v>1</v>
      </c>
      <c r="J4861" s="17" t="s">
        <v>70</v>
      </c>
      <c r="K4861" s="10">
        <v>104.75</v>
      </c>
      <c r="L4861" s="25" t="str">
        <f>IF(Orders!$K4861&lt;=50,"Low",IF(Orders!$K4861&gt;=200000,"High","Medium"))</f>
        <v>Medium</v>
      </c>
    </row>
    <row r="4862" spans="1:12" x14ac:dyDescent="0.35">
      <c r="A4862" s="11">
        <v>8883</v>
      </c>
      <c r="B4862" s="13" t="s">
        <v>7865</v>
      </c>
      <c r="C4862" s="14">
        <v>44124</v>
      </c>
      <c r="D4862" s="14">
        <v>44131</v>
      </c>
      <c r="E4862" s="13" t="s">
        <v>19</v>
      </c>
      <c r="F4862" s="13" t="s">
        <v>2683</v>
      </c>
      <c r="G4862" s="15" t="str">
        <f>INDEX(Table12[[#This Row],[State]],MATCH(Orders!F4862,Table12[[#This Row],[Customer ID]],0))</f>
        <v>Arkansas</v>
      </c>
      <c r="H4862" s="13" t="s">
        <v>4149</v>
      </c>
      <c r="I4862" s="15">
        <v>4</v>
      </c>
      <c r="J4862" s="13" t="s">
        <v>70</v>
      </c>
      <c r="K4862" s="16">
        <v>75.36</v>
      </c>
      <c r="L4862" s="24" t="str">
        <f>IF(Orders!$K4862&lt;=50,"Low",IF(Orders!$K4862&gt;=200000,"High","Medium"))</f>
        <v>Medium</v>
      </c>
    </row>
    <row r="4863" spans="1:12" x14ac:dyDescent="0.35">
      <c r="A4863" s="12">
        <v>8240</v>
      </c>
      <c r="B4863" s="17" t="s">
        <v>7869</v>
      </c>
      <c r="C4863" s="18">
        <v>44124</v>
      </c>
      <c r="D4863" s="18">
        <v>44129</v>
      </c>
      <c r="E4863" s="17" t="s">
        <v>19</v>
      </c>
      <c r="F4863" s="17" t="s">
        <v>1070</v>
      </c>
      <c r="G4863" s="19" t="str">
        <f>INDEX(Table12[[#This Row],[State]],MATCH(Orders!F4863,Table12[[#This Row],[Customer ID]],0))</f>
        <v>North Carolina</v>
      </c>
      <c r="H4863" s="17" t="s">
        <v>4210</v>
      </c>
      <c r="I4863" s="19">
        <v>2</v>
      </c>
      <c r="J4863" s="17" t="s">
        <v>70</v>
      </c>
      <c r="K4863" s="10">
        <v>100984</v>
      </c>
      <c r="L4863" s="25" t="str">
        <f>IF(Orders!$K4863&lt;=50,"Low",IF(Orders!$K4863&gt;=200000,"High","Medium"))</f>
        <v>Medium</v>
      </c>
    </row>
    <row r="4864" spans="1:12" x14ac:dyDescent="0.35">
      <c r="A4864" s="11">
        <v>8239</v>
      </c>
      <c r="B4864" s="13" t="s">
        <v>7867</v>
      </c>
      <c r="C4864" s="14">
        <v>44124</v>
      </c>
      <c r="D4864" s="14">
        <v>44124</v>
      </c>
      <c r="E4864" s="13" t="s">
        <v>208</v>
      </c>
      <c r="F4864" s="13" t="s">
        <v>3908</v>
      </c>
      <c r="G4864" s="15" t="str">
        <f>INDEX(Table12[[#This Row],[State]],MATCH(Orders!F4864,Table12[[#This Row],[Customer ID]],0))</f>
        <v>Florida</v>
      </c>
      <c r="H4864" s="13" t="s">
        <v>5496</v>
      </c>
      <c r="I4864" s="15">
        <v>2</v>
      </c>
      <c r="J4864" s="13" t="s">
        <v>31</v>
      </c>
      <c r="K4864" s="16">
        <v>135448</v>
      </c>
      <c r="L4864" s="24" t="str">
        <f>IF(Orders!$K4864&lt;=50,"Low",IF(Orders!$K4864&gt;=200000,"High","Medium"))</f>
        <v>Medium</v>
      </c>
    </row>
    <row r="4865" spans="1:12" x14ac:dyDescent="0.35">
      <c r="A4865" s="12">
        <v>8241</v>
      </c>
      <c r="B4865" s="17" t="s">
        <v>7867</v>
      </c>
      <c r="C4865" s="18">
        <v>44124</v>
      </c>
      <c r="D4865" s="18">
        <v>44124</v>
      </c>
      <c r="E4865" s="17" t="s">
        <v>208</v>
      </c>
      <c r="F4865" s="17" t="s">
        <v>3908</v>
      </c>
      <c r="G4865" s="19" t="str">
        <f>INDEX(Table12[[#This Row],[State]],MATCH(Orders!F4865,Table12[[#This Row],[Customer ID]],0))</f>
        <v>Florida</v>
      </c>
      <c r="H4865" s="17" t="s">
        <v>4272</v>
      </c>
      <c r="I4865" s="19">
        <v>1</v>
      </c>
      <c r="J4865" s="17" t="s">
        <v>70</v>
      </c>
      <c r="K4865" s="10">
        <v>108672</v>
      </c>
      <c r="L4865" s="25" t="str">
        <f>IF(Orders!$K4865&lt;=50,"Low",IF(Orders!$K4865&gt;=200000,"High","Medium"))</f>
        <v>Medium</v>
      </c>
    </row>
    <row r="4866" spans="1:12" x14ac:dyDescent="0.35">
      <c r="A4866" s="11">
        <v>8884</v>
      </c>
      <c r="B4866" s="13" t="s">
        <v>7867</v>
      </c>
      <c r="C4866" s="14">
        <v>44124</v>
      </c>
      <c r="D4866" s="14">
        <v>44124</v>
      </c>
      <c r="E4866" s="13" t="s">
        <v>208</v>
      </c>
      <c r="F4866" s="13" t="s">
        <v>3908</v>
      </c>
      <c r="G4866" s="15" t="str">
        <f>INDEX(Table12[[#This Row],[State]],MATCH(Orders!F4866,Table12[[#This Row],[Customer ID]],0))</f>
        <v>Florida</v>
      </c>
      <c r="H4866" s="13" t="s">
        <v>7871</v>
      </c>
      <c r="I4866" s="15">
        <v>4</v>
      </c>
      <c r="J4866" s="13" t="s">
        <v>31</v>
      </c>
      <c r="K4866" s="16">
        <v>137936</v>
      </c>
      <c r="L4866" s="24" t="str">
        <f>IF(Orders!$K4866&lt;=50,"Low",IF(Orders!$K4866&gt;=200000,"High","Medium"))</f>
        <v>Medium</v>
      </c>
    </row>
    <row r="4867" spans="1:12" x14ac:dyDescent="0.35">
      <c r="A4867" s="12">
        <v>6347</v>
      </c>
      <c r="B4867" s="17" t="s">
        <v>7869</v>
      </c>
      <c r="C4867" s="18">
        <v>44124</v>
      </c>
      <c r="D4867" s="18">
        <v>44129</v>
      </c>
      <c r="E4867" s="17" t="s">
        <v>19</v>
      </c>
      <c r="F4867" s="17" t="s">
        <v>1070</v>
      </c>
      <c r="G4867" s="19" t="str">
        <f>INDEX(Table12[[#This Row],[State]],MATCH(Orders!F4867,Table12[[#This Row],[Customer ID]],0))</f>
        <v>North Carolina</v>
      </c>
      <c r="H4867" s="17" t="s">
        <v>2329</v>
      </c>
      <c r="I4867" s="19">
        <v>3</v>
      </c>
      <c r="J4867" s="17" t="s">
        <v>70</v>
      </c>
      <c r="K4867" s="10">
        <v>131352</v>
      </c>
      <c r="L4867" s="25" t="str">
        <f>IF(Orders!$K4867&lt;=50,"Low",IF(Orders!$K4867&gt;=200000,"High","Medium"))</f>
        <v>Medium</v>
      </c>
    </row>
    <row r="4868" spans="1:12" x14ac:dyDescent="0.35">
      <c r="A4868" s="11">
        <v>3190</v>
      </c>
      <c r="B4868" s="13" t="s">
        <v>7873</v>
      </c>
      <c r="C4868" s="14">
        <v>44124</v>
      </c>
      <c r="D4868" s="14">
        <v>44124</v>
      </c>
      <c r="E4868" s="13" t="s">
        <v>208</v>
      </c>
      <c r="F4868" s="13" t="s">
        <v>884</v>
      </c>
      <c r="G4868" s="15" t="str">
        <f>INDEX(Table12[[#This Row],[State]],MATCH(Orders!F4868,Table12[[#This Row],[Customer ID]],0))</f>
        <v>New York</v>
      </c>
      <c r="H4868" s="13" t="s">
        <v>3380</v>
      </c>
      <c r="I4868" s="15">
        <v>5</v>
      </c>
      <c r="J4868" s="13" t="s">
        <v>70</v>
      </c>
      <c r="K4868" s="16">
        <v>124.55</v>
      </c>
      <c r="L4868" s="24" t="str">
        <f>IF(Orders!$K4868&lt;=50,"Low",IF(Orders!$K4868&gt;=200000,"High","Medium"))</f>
        <v>Medium</v>
      </c>
    </row>
    <row r="4869" spans="1:12" x14ac:dyDescent="0.35">
      <c r="A4869" s="12">
        <v>2799</v>
      </c>
      <c r="B4869" s="17" t="s">
        <v>7868</v>
      </c>
      <c r="C4869" s="18">
        <v>44124</v>
      </c>
      <c r="D4869" s="18">
        <v>44126</v>
      </c>
      <c r="E4869" s="17" t="s">
        <v>94</v>
      </c>
      <c r="F4869" s="17" t="s">
        <v>5371</v>
      </c>
      <c r="G4869" s="19" t="str">
        <f>INDEX(Table12[[#This Row],[State]],MATCH(Orders!F4869,Table12[[#This Row],[Customer ID]],0))</f>
        <v>California</v>
      </c>
      <c r="H4869" s="17" t="s">
        <v>6659</v>
      </c>
      <c r="I4869" s="19">
        <v>4</v>
      </c>
      <c r="J4869" s="17" t="s">
        <v>31</v>
      </c>
      <c r="K4869" s="10">
        <v>127928</v>
      </c>
      <c r="L4869" s="25" t="str">
        <f>IF(Orders!$K4869&lt;=50,"Low",IF(Orders!$K4869&gt;=200000,"High","Medium"))</f>
        <v>Medium</v>
      </c>
    </row>
    <row r="4870" spans="1:12" x14ac:dyDescent="0.35">
      <c r="A4870" s="11">
        <v>5260</v>
      </c>
      <c r="B4870" s="13" t="s">
        <v>7865</v>
      </c>
      <c r="C4870" s="14">
        <v>44124</v>
      </c>
      <c r="D4870" s="14">
        <v>44131</v>
      </c>
      <c r="E4870" s="13" t="s">
        <v>19</v>
      </c>
      <c r="F4870" s="13" t="s">
        <v>2683</v>
      </c>
      <c r="G4870" s="15" t="str">
        <f>INDEX(Table12[[#This Row],[State]],MATCH(Orders!F4870,Table12[[#This Row],[Customer ID]],0))</f>
        <v>Arkansas</v>
      </c>
      <c r="H4870" s="13" t="s">
        <v>2785</v>
      </c>
      <c r="I4870" s="15">
        <v>2</v>
      </c>
      <c r="J4870" s="13" t="s">
        <v>70</v>
      </c>
      <c r="K4870" s="16">
        <v>147.96</v>
      </c>
      <c r="L4870" s="24" t="str">
        <f>IF(Orders!$K4870&lt;=50,"Low",IF(Orders!$K4870&gt;=200000,"High","Medium"))</f>
        <v>Medium</v>
      </c>
    </row>
    <row r="4871" spans="1:12" x14ac:dyDescent="0.35">
      <c r="A4871" s="12">
        <v>5431</v>
      </c>
      <c r="B4871" s="17" t="s">
        <v>7874</v>
      </c>
      <c r="C4871" s="18">
        <v>44124</v>
      </c>
      <c r="D4871" s="18">
        <v>44130</v>
      </c>
      <c r="E4871" s="17" t="s">
        <v>19</v>
      </c>
      <c r="F4871" s="17" t="s">
        <v>3540</v>
      </c>
      <c r="G4871" s="19" t="str">
        <f>INDEX(Table12[[#This Row],[State]],MATCH(Orders!F4871,Table12[[#This Row],[Customer ID]],0))</f>
        <v>Pennsylvania</v>
      </c>
      <c r="H4871" s="17" t="s">
        <v>4372</v>
      </c>
      <c r="I4871" s="19">
        <v>3</v>
      </c>
      <c r="J4871" s="17" t="s">
        <v>70</v>
      </c>
      <c r="K4871" s="10">
        <v>138528</v>
      </c>
      <c r="L4871" s="25" t="str">
        <f>IF(Orders!$K4871&lt;=50,"Low",IF(Orders!$K4871&gt;=200000,"High","Medium"))</f>
        <v>Medium</v>
      </c>
    </row>
    <row r="4872" spans="1:12" x14ac:dyDescent="0.35">
      <c r="A4872" s="11">
        <v>1832</v>
      </c>
      <c r="B4872" s="13" t="s">
        <v>7875</v>
      </c>
      <c r="C4872" s="14">
        <v>44125</v>
      </c>
      <c r="D4872" s="14">
        <v>44129</v>
      </c>
      <c r="E4872" s="13" t="s">
        <v>19</v>
      </c>
      <c r="F4872" s="13" t="s">
        <v>4572</v>
      </c>
      <c r="G4872" s="15" t="str">
        <f>INDEX(Table12[[#This Row],[State]],MATCH(Orders!F4872,Table12[[#This Row],[Customer ID]],0))</f>
        <v>Ohio</v>
      </c>
      <c r="H4872" s="13" t="s">
        <v>2948</v>
      </c>
      <c r="I4872" s="15">
        <v>2</v>
      </c>
      <c r="J4872" s="13" t="s">
        <v>70</v>
      </c>
      <c r="K4872" s="16">
        <v>190568</v>
      </c>
      <c r="L4872" s="24" t="str">
        <f>IF(Orders!$K4872&lt;=50,"Low",IF(Orders!$K4872&gt;=200000,"High","Medium"))</f>
        <v>Medium</v>
      </c>
    </row>
    <row r="4873" spans="1:12" x14ac:dyDescent="0.35">
      <c r="A4873" s="12">
        <v>6196</v>
      </c>
      <c r="B4873" s="17" t="s">
        <v>7876</v>
      </c>
      <c r="C4873" s="18">
        <v>44125</v>
      </c>
      <c r="D4873" s="18">
        <v>44125</v>
      </c>
      <c r="E4873" s="17" t="s">
        <v>208</v>
      </c>
      <c r="F4873" s="17" t="s">
        <v>5469</v>
      </c>
      <c r="G4873" s="19" t="str">
        <f>INDEX(Table12[[#This Row],[State]],MATCH(Orders!F4873,Table12[[#This Row],[Customer ID]],0))</f>
        <v>Oklahoma</v>
      </c>
      <c r="H4873" s="17" t="s">
        <v>574</v>
      </c>
      <c r="I4873" s="19">
        <v>1</v>
      </c>
      <c r="J4873" s="17" t="s">
        <v>70</v>
      </c>
      <c r="K4873" s="10">
        <v>307.11</v>
      </c>
      <c r="L4873" s="25" t="str">
        <f>IF(Orders!$K4873&lt;=50,"Low",IF(Orders!$K4873&gt;=200000,"High","Medium"))</f>
        <v>Medium</v>
      </c>
    </row>
    <row r="4874" spans="1:12" x14ac:dyDescent="0.35">
      <c r="A4874" s="11">
        <v>1904</v>
      </c>
      <c r="B4874" s="13" t="s">
        <v>7877</v>
      </c>
      <c r="C4874" s="14">
        <v>44125</v>
      </c>
      <c r="D4874" s="14">
        <v>44132</v>
      </c>
      <c r="E4874" s="13" t="s">
        <v>19</v>
      </c>
      <c r="F4874" s="13" t="s">
        <v>4608</v>
      </c>
      <c r="G4874" s="15" t="str">
        <f>INDEX(Table12[[#This Row],[State]],MATCH(Orders!F4874,Table12[[#This Row],[Customer ID]],0))</f>
        <v>Pennsylvania</v>
      </c>
      <c r="H4874" s="13" t="s">
        <v>2229</v>
      </c>
      <c r="I4874" s="15">
        <v>2</v>
      </c>
      <c r="J4874" s="13" t="s">
        <v>70</v>
      </c>
      <c r="K4874" s="16">
        <v>344988</v>
      </c>
      <c r="L4874" s="24" t="str">
        <f>IF(Orders!$K4874&lt;=50,"Low",IF(Orders!$K4874&gt;=200000,"High","Medium"))</f>
        <v>High</v>
      </c>
    </row>
    <row r="4875" spans="1:12" x14ac:dyDescent="0.35">
      <c r="A4875" s="12">
        <v>527</v>
      </c>
      <c r="B4875" s="17" t="s">
        <v>7878</v>
      </c>
      <c r="C4875" s="18">
        <v>44125</v>
      </c>
      <c r="D4875" s="18">
        <v>44126</v>
      </c>
      <c r="E4875" s="17" t="s">
        <v>38</v>
      </c>
      <c r="F4875" s="17" t="s">
        <v>1204</v>
      </c>
      <c r="G4875" s="19" t="str">
        <f>INDEX(Table12[[#This Row],[State]],MATCH(Orders!F4875,Table12[[#This Row],[Customer ID]],0))</f>
        <v>Oregon</v>
      </c>
      <c r="H4875" s="17" t="s">
        <v>7010</v>
      </c>
      <c r="I4875" s="19">
        <v>2</v>
      </c>
      <c r="J4875" s="17" t="s">
        <v>31</v>
      </c>
      <c r="K4875" s="10">
        <v>496.48</v>
      </c>
      <c r="L4875" s="25" t="str">
        <f>IF(Orders!$K4875&lt;=50,"Low",IF(Orders!$K4875&gt;=200000,"High","Medium"))</f>
        <v>Medium</v>
      </c>
    </row>
    <row r="4876" spans="1:12" x14ac:dyDescent="0.35">
      <c r="A4876" s="11">
        <v>1906</v>
      </c>
      <c r="B4876" s="13" t="s">
        <v>7879</v>
      </c>
      <c r="C4876" s="14">
        <v>44125</v>
      </c>
      <c r="D4876" s="14">
        <v>44130</v>
      </c>
      <c r="E4876" s="13" t="s">
        <v>19</v>
      </c>
      <c r="F4876" s="13" t="s">
        <v>7880</v>
      </c>
      <c r="G4876" s="15" t="str">
        <f>INDEX(Table12[[#This Row],[State]],MATCH(Orders!F4876,Table12[[#This Row],[Customer ID]],0))</f>
        <v>Florida</v>
      </c>
      <c r="H4876" s="13" t="s">
        <v>5452</v>
      </c>
      <c r="I4876" s="15">
        <v>3</v>
      </c>
      <c r="J4876" s="13" t="s">
        <v>70</v>
      </c>
      <c r="K4876" s="16">
        <v>717952</v>
      </c>
      <c r="L4876" s="24" t="str">
        <f>IF(Orders!$K4876&lt;=50,"Low",IF(Orders!$K4876&gt;=200000,"High","Medium"))</f>
        <v>High</v>
      </c>
    </row>
    <row r="4877" spans="1:12" x14ac:dyDescent="0.35">
      <c r="A4877" s="12">
        <v>1831</v>
      </c>
      <c r="B4877" s="17" t="s">
        <v>7882</v>
      </c>
      <c r="C4877" s="18">
        <v>44125</v>
      </c>
      <c r="D4877" s="18">
        <v>44128</v>
      </c>
      <c r="E4877" s="17" t="s">
        <v>38</v>
      </c>
      <c r="F4877" s="17" t="s">
        <v>6713</v>
      </c>
      <c r="G4877" s="19" t="str">
        <f>INDEX(Table12[[#This Row],[State]],MATCH(Orders!F4877,Table12[[#This Row],[Customer ID]],0))</f>
        <v>Indiana</v>
      </c>
      <c r="H4877" s="17" t="s">
        <v>3601</v>
      </c>
      <c r="I4877" s="19">
        <v>8</v>
      </c>
      <c r="J4877" s="17" t="s">
        <v>70</v>
      </c>
      <c r="K4877" s="10">
        <v>928.12</v>
      </c>
      <c r="L4877" s="25" t="str">
        <f>IF(Orders!$K4877&lt;=50,"Low",IF(Orders!$K4877&gt;=200000,"High","Medium"))</f>
        <v>Medium</v>
      </c>
    </row>
    <row r="4878" spans="1:12" x14ac:dyDescent="0.35">
      <c r="A4878" s="11">
        <v>4558</v>
      </c>
      <c r="B4878" s="13" t="s">
        <v>7876</v>
      </c>
      <c r="C4878" s="14">
        <v>44125</v>
      </c>
      <c r="D4878" s="14">
        <v>44125</v>
      </c>
      <c r="E4878" s="13" t="s">
        <v>208</v>
      </c>
      <c r="F4878" s="13" t="s">
        <v>5469</v>
      </c>
      <c r="G4878" s="15" t="str">
        <f>INDEX(Table12[[#This Row],[State]],MATCH(Orders!F4878,Table12[[#This Row],[Customer ID]],0))</f>
        <v>Oklahoma</v>
      </c>
      <c r="H4878" s="13" t="s">
        <v>789</v>
      </c>
      <c r="I4878" s="15">
        <v>8</v>
      </c>
      <c r="J4878" s="13" t="s">
        <v>70</v>
      </c>
      <c r="K4878" s="16">
        <v>1460.92</v>
      </c>
      <c r="L4878" s="24" t="str">
        <f>IF(Orders!$K4878&lt;=50,"Low",IF(Orders!$K4878&gt;=200000,"High","Medium"))</f>
        <v>Medium</v>
      </c>
    </row>
    <row r="4879" spans="1:12" x14ac:dyDescent="0.35">
      <c r="A4879" s="12">
        <v>5433</v>
      </c>
      <c r="B4879" s="17" t="s">
        <v>7883</v>
      </c>
      <c r="C4879" s="18">
        <v>44125</v>
      </c>
      <c r="D4879" s="18">
        <v>44132</v>
      </c>
      <c r="E4879" s="17" t="s">
        <v>19</v>
      </c>
      <c r="F4879" s="17" t="s">
        <v>1884</v>
      </c>
      <c r="G4879" s="19" t="str">
        <f>INDEX(Table12[[#This Row],[State]],MATCH(Orders!F4879,Table12[[#This Row],[Customer ID]],0))</f>
        <v>Arizona</v>
      </c>
      <c r="H4879" s="17" t="s">
        <v>5728</v>
      </c>
      <c r="I4879" s="19">
        <v>1</v>
      </c>
      <c r="J4879" s="17" t="s">
        <v>70</v>
      </c>
      <c r="K4879" s="10">
        <v>102559</v>
      </c>
      <c r="L4879" s="25" t="str">
        <f>IF(Orders!$K4879&lt;=50,"Low",IF(Orders!$K4879&gt;=200000,"High","Medium"))</f>
        <v>Medium</v>
      </c>
    </row>
    <row r="4880" spans="1:12" x14ac:dyDescent="0.35">
      <c r="A4880" s="11">
        <v>1903</v>
      </c>
      <c r="B4880" s="13" t="s">
        <v>7875</v>
      </c>
      <c r="C4880" s="14">
        <v>44125</v>
      </c>
      <c r="D4880" s="14">
        <v>44129</v>
      </c>
      <c r="E4880" s="13" t="s">
        <v>19</v>
      </c>
      <c r="F4880" s="13" t="s">
        <v>4572</v>
      </c>
      <c r="G4880" s="15" t="str">
        <f>INDEX(Table12[[#This Row],[State]],MATCH(Orders!F4880,Table12[[#This Row],[Customer ID]],0))</f>
        <v>Ohio</v>
      </c>
      <c r="H4880" s="13" t="s">
        <v>6284</v>
      </c>
      <c r="I4880" s="15">
        <v>4</v>
      </c>
      <c r="J4880" s="13" t="s">
        <v>31</v>
      </c>
      <c r="K4880" s="16">
        <v>118216</v>
      </c>
      <c r="L4880" s="24" t="str">
        <f>IF(Orders!$K4880&lt;=50,"Low",IF(Orders!$K4880&gt;=200000,"High","Medium"))</f>
        <v>Medium</v>
      </c>
    </row>
    <row r="4881" spans="1:12" x14ac:dyDescent="0.35">
      <c r="A4881" s="12">
        <v>5432</v>
      </c>
      <c r="B4881" s="17" t="s">
        <v>7878</v>
      </c>
      <c r="C4881" s="18">
        <v>44125</v>
      </c>
      <c r="D4881" s="18">
        <v>44126</v>
      </c>
      <c r="E4881" s="17" t="s">
        <v>38</v>
      </c>
      <c r="F4881" s="17" t="s">
        <v>1204</v>
      </c>
      <c r="G4881" s="19" t="str">
        <f>INDEX(Table12[[#This Row],[State]],MATCH(Orders!F4881,Table12[[#This Row],[Customer ID]],0))</f>
        <v>Oregon</v>
      </c>
      <c r="H4881" s="17" t="s">
        <v>287</v>
      </c>
      <c r="I4881" s="19">
        <v>1</v>
      </c>
      <c r="J4881" s="17" t="s">
        <v>31</v>
      </c>
      <c r="K4881" s="10">
        <v>125184</v>
      </c>
      <c r="L4881" s="25" t="str">
        <f>IF(Orders!$K4881&lt;=50,"Low",IF(Orders!$K4881&gt;=200000,"High","Medium"))</f>
        <v>Medium</v>
      </c>
    </row>
    <row r="4882" spans="1:12" x14ac:dyDescent="0.35">
      <c r="A4882" s="11">
        <v>1905</v>
      </c>
      <c r="B4882" s="13" t="s">
        <v>7875</v>
      </c>
      <c r="C4882" s="14">
        <v>44125</v>
      </c>
      <c r="D4882" s="14">
        <v>44129</v>
      </c>
      <c r="E4882" s="13" t="s">
        <v>19</v>
      </c>
      <c r="F4882" s="13" t="s">
        <v>4572</v>
      </c>
      <c r="G4882" s="15" t="str">
        <f>INDEX(Table12[[#This Row],[State]],MATCH(Orders!F4882,Table12[[#This Row],[Customer ID]],0))</f>
        <v>Ohio</v>
      </c>
      <c r="H4882" s="13" t="s">
        <v>3835</v>
      </c>
      <c r="I4882" s="15">
        <v>1</v>
      </c>
      <c r="J4882" s="13" t="s">
        <v>70</v>
      </c>
      <c r="K4882" s="16">
        <v>136064</v>
      </c>
      <c r="L4882" s="24" t="str">
        <f>IF(Orders!$K4882&lt;=50,"Low",IF(Orders!$K4882&gt;=200000,"High","Medium"))</f>
        <v>Medium</v>
      </c>
    </row>
    <row r="4883" spans="1:12" x14ac:dyDescent="0.35">
      <c r="A4883" s="12">
        <v>7351</v>
      </c>
      <c r="B4883" s="17" t="s">
        <v>7878</v>
      </c>
      <c r="C4883" s="18">
        <v>44125</v>
      </c>
      <c r="D4883" s="18">
        <v>44126</v>
      </c>
      <c r="E4883" s="17" t="s">
        <v>38</v>
      </c>
      <c r="F4883" s="17" t="s">
        <v>1204</v>
      </c>
      <c r="G4883" s="19" t="str">
        <f>INDEX(Table12[[#This Row],[State]],MATCH(Orders!F4883,Table12[[#This Row],[Customer ID]],0))</f>
        <v>Oregon</v>
      </c>
      <c r="H4883" s="17" t="s">
        <v>3291</v>
      </c>
      <c r="I4883" s="19">
        <v>2</v>
      </c>
      <c r="J4883" s="17" t="s">
        <v>31</v>
      </c>
      <c r="K4883" s="10">
        <v>134.4</v>
      </c>
      <c r="L4883" s="25" t="str">
        <f>IF(Orders!$K4883&lt;=50,"Low",IF(Orders!$K4883&gt;=200000,"High","Medium"))</f>
        <v>Medium</v>
      </c>
    </row>
    <row r="4884" spans="1:12" x14ac:dyDescent="0.35">
      <c r="A4884" s="11">
        <v>4047</v>
      </c>
      <c r="B4884" s="13" t="s">
        <v>7884</v>
      </c>
      <c r="C4884" s="14">
        <v>44125</v>
      </c>
      <c r="D4884" s="14">
        <v>44131</v>
      </c>
      <c r="E4884" s="13" t="s">
        <v>19</v>
      </c>
      <c r="F4884" s="13" t="s">
        <v>473</v>
      </c>
      <c r="G4884" s="15" t="str">
        <f>INDEX(Table12[[#This Row],[State]],MATCH(Orders!F4884,Table12[[#This Row],[Customer ID]],0))</f>
        <v>Wisconsin</v>
      </c>
      <c r="H4884" s="13" t="s">
        <v>5087</v>
      </c>
      <c r="I4884" s="15">
        <v>5</v>
      </c>
      <c r="J4884" s="13" t="s">
        <v>31</v>
      </c>
      <c r="K4884" s="16">
        <v>127.9</v>
      </c>
      <c r="L4884" s="24" t="str">
        <f>IF(Orders!$K4884&lt;=50,"Low",IF(Orders!$K4884&gt;=200000,"High","Medium"))</f>
        <v>Medium</v>
      </c>
    </row>
    <row r="4885" spans="1:12" x14ac:dyDescent="0.35">
      <c r="A4885" s="12">
        <v>2159</v>
      </c>
      <c r="B4885" s="17" t="s">
        <v>7885</v>
      </c>
      <c r="C4885" s="18">
        <v>44125</v>
      </c>
      <c r="D4885" s="18">
        <v>44129</v>
      </c>
      <c r="E4885" s="17" t="s">
        <v>19</v>
      </c>
      <c r="F4885" s="17" t="s">
        <v>1518</v>
      </c>
      <c r="G4885" s="19" t="str">
        <f>INDEX(Table12[[#This Row],[State]],MATCH(Orders!F4885,Table12[[#This Row],[Customer ID]],0))</f>
        <v>Illinois</v>
      </c>
      <c r="H4885" s="17" t="s">
        <v>7077</v>
      </c>
      <c r="I4885" s="19">
        <v>2</v>
      </c>
      <c r="J4885" s="17" t="s">
        <v>70</v>
      </c>
      <c r="K4885" s="10">
        <v>130992</v>
      </c>
      <c r="L4885" s="25" t="str">
        <f>IF(Orders!$K4885&lt;=50,"Low",IF(Orders!$K4885&gt;=200000,"High","Medium"))</f>
        <v>Medium</v>
      </c>
    </row>
    <row r="4886" spans="1:12" x14ac:dyDescent="0.35">
      <c r="A4886" s="11">
        <v>528</v>
      </c>
      <c r="B4886" s="13" t="s">
        <v>7886</v>
      </c>
      <c r="C4886" s="14">
        <v>44125</v>
      </c>
      <c r="D4886" s="14">
        <v>44130</v>
      </c>
      <c r="E4886" s="13" t="s">
        <v>19</v>
      </c>
      <c r="F4886" s="13" t="s">
        <v>3162</v>
      </c>
      <c r="G4886" s="15" t="str">
        <f>INDEX(Table12[[#This Row],[State]],MATCH(Orders!F4886,Table12[[#This Row],[Customer ID]],0))</f>
        <v>Florida</v>
      </c>
      <c r="H4886" s="13" t="s">
        <v>1164</v>
      </c>
      <c r="I4886" s="15">
        <v>4</v>
      </c>
      <c r="J4886" s="13" t="s">
        <v>31</v>
      </c>
      <c r="K4886" s="16">
        <v>128856</v>
      </c>
      <c r="L4886" s="24" t="str">
        <f>IF(Orders!$K4886&lt;=50,"Low",IF(Orders!$K4886&gt;=200000,"High","Medium"))</f>
        <v>Medium</v>
      </c>
    </row>
    <row r="4887" spans="1:12" x14ac:dyDescent="0.35">
      <c r="A4887" s="12">
        <v>7350</v>
      </c>
      <c r="B4887" s="17" t="s">
        <v>7879</v>
      </c>
      <c r="C4887" s="18">
        <v>44125</v>
      </c>
      <c r="D4887" s="18">
        <v>44130</v>
      </c>
      <c r="E4887" s="17" t="s">
        <v>19</v>
      </c>
      <c r="F4887" s="17" t="s">
        <v>7880</v>
      </c>
      <c r="G4887" s="19" t="str">
        <f>INDEX(Table12[[#This Row],[State]],MATCH(Orders!F4887,Table12[[#This Row],[Customer ID]],0))</f>
        <v>Florida</v>
      </c>
      <c r="H4887" s="17" t="s">
        <v>3295</v>
      </c>
      <c r="I4887" s="19">
        <v>3</v>
      </c>
      <c r="J4887" s="17" t="s">
        <v>70</v>
      </c>
      <c r="K4887" s="10">
        <v>167696</v>
      </c>
      <c r="L4887" s="25" t="str">
        <f>IF(Orders!$K4887&lt;=50,"Low",IF(Orders!$K4887&gt;=200000,"High","Medium"))</f>
        <v>Medium</v>
      </c>
    </row>
    <row r="4888" spans="1:12" x14ac:dyDescent="0.35">
      <c r="A4888" s="11">
        <v>6197</v>
      </c>
      <c r="B4888" s="13" t="s">
        <v>7884</v>
      </c>
      <c r="C4888" s="14">
        <v>44125</v>
      </c>
      <c r="D4888" s="14">
        <v>44131</v>
      </c>
      <c r="E4888" s="13" t="s">
        <v>19</v>
      </c>
      <c r="F4888" s="13" t="s">
        <v>473</v>
      </c>
      <c r="G4888" s="15" t="str">
        <f>INDEX(Table12[[#This Row],[State]],MATCH(Orders!F4888,Table12[[#This Row],[Customer ID]],0))</f>
        <v>Wisconsin</v>
      </c>
      <c r="H4888" s="13" t="s">
        <v>2096</v>
      </c>
      <c r="I4888" s="15">
        <v>6</v>
      </c>
      <c r="J4888" s="13" t="s">
        <v>70</v>
      </c>
      <c r="K4888" s="16">
        <v>171.82</v>
      </c>
      <c r="L4888" s="24" t="str">
        <f>IF(Orders!$K4888&lt;=50,"Low",IF(Orders!$K4888&gt;=200000,"High","Medium"))</f>
        <v>Medium</v>
      </c>
    </row>
    <row r="4889" spans="1:12" x14ac:dyDescent="0.35">
      <c r="A4889" s="12">
        <v>4295</v>
      </c>
      <c r="B4889" s="17" t="s">
        <v>7877</v>
      </c>
      <c r="C4889" s="18">
        <v>44125</v>
      </c>
      <c r="D4889" s="18">
        <v>44132</v>
      </c>
      <c r="E4889" s="17" t="s">
        <v>19</v>
      </c>
      <c r="F4889" s="17" t="s">
        <v>4608</v>
      </c>
      <c r="G4889" s="19" t="str">
        <f>INDEX(Table12[[#This Row],[State]],MATCH(Orders!F4889,Table12[[#This Row],[Customer ID]],0))</f>
        <v>Pennsylvania</v>
      </c>
      <c r="H4889" s="17" t="s">
        <v>3991</v>
      </c>
      <c r="I4889" s="19">
        <v>3</v>
      </c>
      <c r="J4889" s="17" t="s">
        <v>70</v>
      </c>
      <c r="K4889" s="10">
        <v>147376</v>
      </c>
      <c r="L4889" s="25" t="str">
        <f>IF(Orders!$K4889&lt;=50,"Low",IF(Orders!$K4889&gt;=200000,"High","Medium"))</f>
        <v>Medium</v>
      </c>
    </row>
    <row r="4890" spans="1:12" x14ac:dyDescent="0.35">
      <c r="A4890" s="11">
        <v>4479</v>
      </c>
      <c r="B4890" s="13" t="s">
        <v>7888</v>
      </c>
      <c r="C4890" s="14">
        <v>44126</v>
      </c>
      <c r="D4890" s="14">
        <v>44131</v>
      </c>
      <c r="E4890" s="13" t="s">
        <v>19</v>
      </c>
      <c r="F4890" s="13" t="s">
        <v>5092</v>
      </c>
      <c r="G4890" s="15" t="str">
        <f>INDEX(Table12[[#This Row],[State]],MATCH(Orders!F4890,Table12[[#This Row],[Customer ID]],0))</f>
        <v>Oregon</v>
      </c>
      <c r="H4890" s="13" t="s">
        <v>2445</v>
      </c>
      <c r="I4890" s="15">
        <v>5</v>
      </c>
      <c r="J4890" s="13" t="s">
        <v>31</v>
      </c>
      <c r="K4890" s="16">
        <v>195225</v>
      </c>
      <c r="L4890" s="24" t="str">
        <f>IF(Orders!$K4890&lt;=50,"Low",IF(Orders!$K4890&gt;=200000,"High","Medium"))</f>
        <v>Medium</v>
      </c>
    </row>
    <row r="4891" spans="1:12" x14ac:dyDescent="0.35">
      <c r="A4891" s="12">
        <v>4478</v>
      </c>
      <c r="B4891" s="17" t="s">
        <v>7889</v>
      </c>
      <c r="C4891" s="18">
        <v>44126</v>
      </c>
      <c r="D4891" s="18">
        <v>44126</v>
      </c>
      <c r="E4891" s="17" t="s">
        <v>208</v>
      </c>
      <c r="F4891" s="17" t="s">
        <v>855</v>
      </c>
      <c r="G4891" s="19" t="str">
        <f>INDEX(Table12[[#This Row],[State]],MATCH(Orders!F4891,Table12[[#This Row],[Customer ID]],0))</f>
        <v>Oklahoma</v>
      </c>
      <c r="H4891" s="17" t="s">
        <v>1908</v>
      </c>
      <c r="I4891" s="19">
        <v>2</v>
      </c>
      <c r="J4891" s="17" t="s">
        <v>70</v>
      </c>
      <c r="K4891" s="10">
        <v>293.98</v>
      </c>
      <c r="L4891" s="25" t="str">
        <f>IF(Orders!$K4891&lt;=50,"Low",IF(Orders!$K4891&gt;=200000,"High","Medium"))</f>
        <v>Medium</v>
      </c>
    </row>
    <row r="4892" spans="1:12" x14ac:dyDescent="0.35">
      <c r="A4892" s="11">
        <v>4643</v>
      </c>
      <c r="B4892" s="13" t="s">
        <v>7889</v>
      </c>
      <c r="C4892" s="14">
        <v>44126</v>
      </c>
      <c r="D4892" s="14">
        <v>44126</v>
      </c>
      <c r="E4892" s="13" t="s">
        <v>208</v>
      </c>
      <c r="F4892" s="13" t="s">
        <v>855</v>
      </c>
      <c r="G4892" s="15" t="str">
        <f>INDEX(Table12[[#This Row],[State]],MATCH(Orders!F4892,Table12[[#This Row],[Customer ID]],0))</f>
        <v>Oklahoma</v>
      </c>
      <c r="H4892" s="13" t="s">
        <v>7891</v>
      </c>
      <c r="I4892" s="15">
        <v>3</v>
      </c>
      <c r="J4892" s="13" t="s">
        <v>70</v>
      </c>
      <c r="K4892" s="16">
        <v>343.09</v>
      </c>
      <c r="L4892" s="24" t="str">
        <f>IF(Orders!$K4892&lt;=50,"Low",IF(Orders!$K4892&gt;=200000,"High","Medium"))</f>
        <v>Medium</v>
      </c>
    </row>
    <row r="4893" spans="1:12" x14ac:dyDescent="0.35">
      <c r="A4893" s="12">
        <v>2625</v>
      </c>
      <c r="B4893" s="17" t="s">
        <v>7893</v>
      </c>
      <c r="C4893" s="18">
        <v>44126</v>
      </c>
      <c r="D4893" s="18">
        <v>44128</v>
      </c>
      <c r="E4893" s="17" t="s">
        <v>94</v>
      </c>
      <c r="F4893" s="17" t="s">
        <v>4200</v>
      </c>
      <c r="G4893" s="19" t="str">
        <f>INDEX(Table12[[#This Row],[State]],MATCH(Orders!F4893,Table12[[#This Row],[Customer ID]],0))</f>
        <v>Colorado</v>
      </c>
      <c r="H4893" s="17" t="s">
        <v>7894</v>
      </c>
      <c r="I4893" s="19">
        <v>4</v>
      </c>
      <c r="J4893" s="17" t="s">
        <v>31</v>
      </c>
      <c r="K4893" s="10">
        <v>629136</v>
      </c>
      <c r="L4893" s="25" t="str">
        <f>IF(Orders!$K4893&lt;=50,"Low",IF(Orders!$K4893&gt;=200000,"High","Medium"))</f>
        <v>High</v>
      </c>
    </row>
    <row r="4894" spans="1:12" x14ac:dyDescent="0.35">
      <c r="A4894" s="11">
        <v>2624</v>
      </c>
      <c r="B4894" s="13" t="s">
        <v>7896</v>
      </c>
      <c r="C4894" s="14">
        <v>44126</v>
      </c>
      <c r="D4894" s="14">
        <v>44128</v>
      </c>
      <c r="E4894" s="13" t="s">
        <v>38</v>
      </c>
      <c r="F4894" s="13" t="s">
        <v>3771</v>
      </c>
      <c r="G4894" s="15" t="str">
        <f>INDEX(Table12[[#This Row],[State]],MATCH(Orders!F4894,Table12[[#This Row],[Customer ID]],0))</f>
        <v>New York</v>
      </c>
      <c r="H4894" s="13" t="s">
        <v>1012</v>
      </c>
      <c r="I4894" s="15">
        <v>8</v>
      </c>
      <c r="J4894" s="13" t="s">
        <v>70</v>
      </c>
      <c r="K4894" s="16">
        <v>1037.5999999999999</v>
      </c>
      <c r="L4894" s="24" t="str">
        <f>IF(Orders!$K4894&lt;=50,"Low",IF(Orders!$K4894&gt;=200000,"High","Medium"))</f>
        <v>Medium</v>
      </c>
    </row>
    <row r="4895" spans="1:12" x14ac:dyDescent="0.35">
      <c r="A4895" s="12">
        <v>4642</v>
      </c>
      <c r="B4895" s="17" t="s">
        <v>7896</v>
      </c>
      <c r="C4895" s="18">
        <v>44126</v>
      </c>
      <c r="D4895" s="18">
        <v>44128</v>
      </c>
      <c r="E4895" s="17" t="s">
        <v>38</v>
      </c>
      <c r="F4895" s="17" t="s">
        <v>3771</v>
      </c>
      <c r="G4895" s="19" t="str">
        <f>INDEX(Table12[[#This Row],[State]],MATCH(Orders!F4895,Table12[[#This Row],[Customer ID]],0))</f>
        <v>New York</v>
      </c>
      <c r="H4895" s="17" t="s">
        <v>2241</v>
      </c>
      <c r="I4895" s="19">
        <v>4</v>
      </c>
      <c r="J4895" s="17" t="s">
        <v>70</v>
      </c>
      <c r="K4895" s="10">
        <v>2212968</v>
      </c>
      <c r="L4895" s="25" t="str">
        <f>IF(Orders!$K4895&lt;=50,"Low",IF(Orders!$K4895&gt;=200000,"High","Medium"))</f>
        <v>High</v>
      </c>
    </row>
    <row r="4896" spans="1:12" x14ac:dyDescent="0.35">
      <c r="A4896" s="11">
        <v>7264</v>
      </c>
      <c r="B4896" s="13" t="s">
        <v>7893</v>
      </c>
      <c r="C4896" s="14">
        <v>44126</v>
      </c>
      <c r="D4896" s="14">
        <v>44128</v>
      </c>
      <c r="E4896" s="13" t="s">
        <v>94</v>
      </c>
      <c r="F4896" s="13" t="s">
        <v>4200</v>
      </c>
      <c r="G4896" s="15" t="str">
        <f>INDEX(Table12[[#This Row],[State]],MATCH(Orders!F4896,Table12[[#This Row],[Customer ID]],0))</f>
        <v>Colorado</v>
      </c>
      <c r="H4896" s="13" t="s">
        <v>1458</v>
      </c>
      <c r="I4896" s="15">
        <v>4</v>
      </c>
      <c r="J4896" s="13" t="s">
        <v>70</v>
      </c>
      <c r="K4896" s="16">
        <v>84168</v>
      </c>
      <c r="L4896" s="24" t="str">
        <f>IF(Orders!$K4896&lt;=50,"Low",IF(Orders!$K4896&gt;=200000,"High","Medium"))</f>
        <v>Medium</v>
      </c>
    </row>
    <row r="4897" spans="1:12" x14ac:dyDescent="0.35">
      <c r="A4897" s="12">
        <v>2627</v>
      </c>
      <c r="B4897" s="17" t="s">
        <v>7897</v>
      </c>
      <c r="C4897" s="18">
        <v>44126</v>
      </c>
      <c r="D4897" s="18">
        <v>44132</v>
      </c>
      <c r="E4897" s="17" t="s">
        <v>19</v>
      </c>
      <c r="F4897" s="17" t="s">
        <v>3874</v>
      </c>
      <c r="G4897" s="19" t="str">
        <f>INDEX(Table12[[#This Row],[State]],MATCH(Orders!F4897,Table12[[#This Row],[Customer ID]],0))</f>
        <v>Pennsylvania</v>
      </c>
      <c r="H4897" s="17" t="s">
        <v>7898</v>
      </c>
      <c r="I4897" s="19">
        <v>4</v>
      </c>
      <c r="J4897" s="17" t="s">
        <v>70</v>
      </c>
      <c r="K4897" s="10">
        <v>124.68</v>
      </c>
      <c r="L4897" s="25" t="str">
        <f>IF(Orders!$K4897&lt;=50,"Low",IF(Orders!$K4897&gt;=200000,"High","Medium"))</f>
        <v>Medium</v>
      </c>
    </row>
    <row r="4898" spans="1:12" x14ac:dyDescent="0.35">
      <c r="A4898" s="11">
        <v>7263</v>
      </c>
      <c r="B4898" s="13" t="s">
        <v>7896</v>
      </c>
      <c r="C4898" s="14">
        <v>44126</v>
      </c>
      <c r="D4898" s="14">
        <v>44128</v>
      </c>
      <c r="E4898" s="13" t="s">
        <v>38</v>
      </c>
      <c r="F4898" s="13" t="s">
        <v>3771</v>
      </c>
      <c r="G4898" s="15" t="str">
        <f>INDEX(Table12[[#This Row],[State]],MATCH(Orders!F4898,Table12[[#This Row],[Customer ID]],0))</f>
        <v>New York</v>
      </c>
      <c r="H4898" s="13" t="s">
        <v>1101</v>
      </c>
      <c r="I4898" s="15">
        <v>1</v>
      </c>
      <c r="J4898" s="13" t="s">
        <v>70</v>
      </c>
      <c r="K4898" s="16">
        <v>134.99</v>
      </c>
      <c r="L4898" s="24" t="str">
        <f>IF(Orders!$K4898&lt;=50,"Low",IF(Orders!$K4898&gt;=200000,"High","Medium"))</f>
        <v>Medium</v>
      </c>
    </row>
    <row r="4899" spans="1:12" x14ac:dyDescent="0.35">
      <c r="A4899" s="12">
        <v>4516</v>
      </c>
      <c r="B4899" s="17" t="s">
        <v>7897</v>
      </c>
      <c r="C4899" s="18">
        <v>44126</v>
      </c>
      <c r="D4899" s="18">
        <v>44132</v>
      </c>
      <c r="E4899" s="17" t="s">
        <v>19</v>
      </c>
      <c r="F4899" s="17" t="s">
        <v>3874</v>
      </c>
      <c r="G4899" s="19" t="str">
        <f>INDEX(Table12[[#This Row],[State]],MATCH(Orders!F4899,Table12[[#This Row],[Customer ID]],0))</f>
        <v>Pennsylvania</v>
      </c>
      <c r="H4899" s="17" t="s">
        <v>2070</v>
      </c>
      <c r="I4899" s="19">
        <v>5</v>
      </c>
      <c r="J4899" s="17" t="s">
        <v>70</v>
      </c>
      <c r="K4899" s="10">
        <v>145.69999999999999</v>
      </c>
      <c r="L4899" s="25" t="str">
        <f>IF(Orders!$K4899&lt;=50,"Low",IF(Orders!$K4899&gt;=200000,"High","Medium"))</f>
        <v>Medium</v>
      </c>
    </row>
    <row r="4900" spans="1:12" x14ac:dyDescent="0.35">
      <c r="A4900" s="11">
        <v>2626</v>
      </c>
      <c r="B4900" s="13" t="s">
        <v>7900</v>
      </c>
      <c r="C4900" s="14">
        <v>44126</v>
      </c>
      <c r="D4900" s="14">
        <v>44130</v>
      </c>
      <c r="E4900" s="13" t="s">
        <v>19</v>
      </c>
      <c r="F4900" s="13" t="s">
        <v>1993</v>
      </c>
      <c r="G4900" s="15" t="str">
        <f>INDEX(Table12[[#This Row],[State]],MATCH(Orders!F4900,Table12[[#This Row],[Customer ID]],0))</f>
        <v>Oklahoma</v>
      </c>
      <c r="H4900" s="13" t="s">
        <v>6545</v>
      </c>
      <c r="I4900" s="15">
        <v>4</v>
      </c>
      <c r="J4900" s="13" t="s">
        <v>31</v>
      </c>
      <c r="K4900" s="16">
        <v>150.44</v>
      </c>
      <c r="L4900" s="24" t="str">
        <f>IF(Orders!$K4900&lt;=50,"Low",IF(Orders!$K4900&gt;=200000,"High","Medium"))</f>
        <v>Medium</v>
      </c>
    </row>
    <row r="4901" spans="1:12" x14ac:dyDescent="0.35">
      <c r="A4901" s="12">
        <v>8448</v>
      </c>
      <c r="B4901" s="17" t="s">
        <v>7896</v>
      </c>
      <c r="C4901" s="18">
        <v>44126</v>
      </c>
      <c r="D4901" s="18">
        <v>44128</v>
      </c>
      <c r="E4901" s="17" t="s">
        <v>38</v>
      </c>
      <c r="F4901" s="17" t="s">
        <v>3771</v>
      </c>
      <c r="G4901" s="19" t="str">
        <f>INDEX(Table12[[#This Row],[State]],MATCH(Orders!F4901,Table12[[#This Row],[Customer ID]],0))</f>
        <v>New York</v>
      </c>
      <c r="H4901" s="17" t="s">
        <v>1497</v>
      </c>
      <c r="I4901" s="19">
        <v>5</v>
      </c>
      <c r="J4901" s="17" t="s">
        <v>31</v>
      </c>
      <c r="K4901" s="10">
        <v>140.9</v>
      </c>
      <c r="L4901" s="25" t="str">
        <f>IF(Orders!$K4901&lt;=50,"Low",IF(Orders!$K4901&gt;=200000,"High","Medium"))</f>
        <v>Medium</v>
      </c>
    </row>
    <row r="4902" spans="1:12" x14ac:dyDescent="0.35">
      <c r="A4902" s="11">
        <v>8446</v>
      </c>
      <c r="B4902" s="13" t="s">
        <v>7901</v>
      </c>
      <c r="C4902" s="14">
        <v>44127</v>
      </c>
      <c r="D4902" s="14">
        <v>44128</v>
      </c>
      <c r="E4902" s="13" t="s">
        <v>38</v>
      </c>
      <c r="F4902" s="13" t="s">
        <v>2840</v>
      </c>
      <c r="G4902" s="15" t="str">
        <f>INDEX(Table12[[#This Row],[State]],MATCH(Orders!F4902,Table12[[#This Row],[Customer ID]],0))</f>
        <v>Rhode Island</v>
      </c>
      <c r="H4902" s="13" t="s">
        <v>3773</v>
      </c>
      <c r="I4902" s="15">
        <v>2</v>
      </c>
      <c r="J4902" s="13" t="s">
        <v>31</v>
      </c>
      <c r="K4902" s="16">
        <v>231.68</v>
      </c>
      <c r="L4902" s="24" t="str">
        <f>IF(Orders!$K4902&lt;=50,"Low",IF(Orders!$K4902&gt;=200000,"High","Medium"))</f>
        <v>Medium</v>
      </c>
    </row>
    <row r="4903" spans="1:12" x14ac:dyDescent="0.35">
      <c r="A4903" s="12">
        <v>4151</v>
      </c>
      <c r="B4903" s="17" t="s">
        <v>7901</v>
      </c>
      <c r="C4903" s="18">
        <v>44127</v>
      </c>
      <c r="D4903" s="18">
        <v>44128</v>
      </c>
      <c r="E4903" s="17" t="s">
        <v>38</v>
      </c>
      <c r="F4903" s="17" t="s">
        <v>2840</v>
      </c>
      <c r="G4903" s="19" t="str">
        <f>INDEX(Table12[[#This Row],[State]],MATCH(Orders!F4903,Table12[[#This Row],[Customer ID]],0))</f>
        <v>Rhode Island</v>
      </c>
      <c r="H4903" s="17" t="s">
        <v>5244</v>
      </c>
      <c r="I4903" s="19">
        <v>4</v>
      </c>
      <c r="J4903" s="17" t="s">
        <v>70</v>
      </c>
      <c r="K4903" s="10">
        <v>251744</v>
      </c>
      <c r="L4903" s="25" t="str">
        <f>IF(Orders!$K4903&lt;=50,"Low",IF(Orders!$K4903&gt;=200000,"High","Medium"))</f>
        <v>High</v>
      </c>
    </row>
    <row r="4904" spans="1:12" x14ac:dyDescent="0.35">
      <c r="A4904" s="11">
        <v>8449</v>
      </c>
      <c r="B4904" s="13" t="s">
        <v>7902</v>
      </c>
      <c r="C4904" s="14">
        <v>44127</v>
      </c>
      <c r="D4904" s="14">
        <v>44132</v>
      </c>
      <c r="E4904" s="13" t="s">
        <v>19</v>
      </c>
      <c r="F4904" s="13" t="s">
        <v>7903</v>
      </c>
      <c r="G4904" s="15" t="str">
        <f>INDEX(Table12[[#This Row],[State]],MATCH(Orders!F4904,Table12[[#This Row],[Customer ID]],0))</f>
        <v>Texas</v>
      </c>
      <c r="H4904" s="13" t="s">
        <v>481</v>
      </c>
      <c r="I4904" s="15">
        <v>4</v>
      </c>
      <c r="J4904" s="13" t="s">
        <v>31</v>
      </c>
      <c r="K4904" s="16">
        <v>291136</v>
      </c>
      <c r="L4904" s="24" t="str">
        <f>IF(Orders!$K4904&lt;=50,"Low",IF(Orders!$K4904&gt;=200000,"High","Medium"))</f>
        <v>High</v>
      </c>
    </row>
    <row r="4905" spans="1:12" x14ac:dyDescent="0.35">
      <c r="A4905" s="12">
        <v>3857</v>
      </c>
      <c r="B4905" s="17" t="s">
        <v>7901</v>
      </c>
      <c r="C4905" s="18">
        <v>44127</v>
      </c>
      <c r="D4905" s="18">
        <v>44128</v>
      </c>
      <c r="E4905" s="17" t="s">
        <v>38</v>
      </c>
      <c r="F4905" s="17" t="s">
        <v>2840</v>
      </c>
      <c r="G4905" s="19" t="str">
        <f>INDEX(Table12[[#This Row],[State]],MATCH(Orders!F4905,Table12[[#This Row],[Customer ID]],0))</f>
        <v>Rhode Island</v>
      </c>
      <c r="H4905" s="17" t="s">
        <v>768</v>
      </c>
      <c r="I4905" s="19">
        <v>3</v>
      </c>
      <c r="J4905" s="17" t="s">
        <v>70</v>
      </c>
      <c r="K4905" s="10">
        <v>668896</v>
      </c>
      <c r="L4905" s="25" t="str">
        <f>IF(Orders!$K4905&lt;=50,"Low",IF(Orders!$K4905&gt;=200000,"High","Medium"))</f>
        <v>High</v>
      </c>
    </row>
    <row r="4906" spans="1:12" x14ac:dyDescent="0.35">
      <c r="A4906" s="11">
        <v>1261</v>
      </c>
      <c r="B4906" s="13" t="s">
        <v>7905</v>
      </c>
      <c r="C4906" s="14">
        <v>44127</v>
      </c>
      <c r="D4906" s="14">
        <v>44132</v>
      </c>
      <c r="E4906" s="13" t="s">
        <v>94</v>
      </c>
      <c r="F4906" s="13" t="s">
        <v>1903</v>
      </c>
      <c r="G4906" s="15" t="str">
        <f>INDEX(Table12[[#This Row],[State]],MATCH(Orders!F4906,Table12[[#This Row],[Customer ID]],0))</f>
        <v>Texas</v>
      </c>
      <c r="H4906" s="13" t="s">
        <v>3009</v>
      </c>
      <c r="I4906" s="15">
        <v>5</v>
      </c>
      <c r="J4906" s="13" t="s">
        <v>70</v>
      </c>
      <c r="K4906" s="16">
        <v>852.96</v>
      </c>
      <c r="L4906" s="24" t="str">
        <f>IF(Orders!$K4906&lt;=50,"Low",IF(Orders!$K4906&gt;=200000,"High","Medium"))</f>
        <v>Medium</v>
      </c>
    </row>
    <row r="4907" spans="1:12" x14ac:dyDescent="0.35">
      <c r="A4907" s="12">
        <v>3856</v>
      </c>
      <c r="B4907" s="17" t="s">
        <v>7906</v>
      </c>
      <c r="C4907" s="18">
        <v>44127</v>
      </c>
      <c r="D4907" s="18">
        <v>44131</v>
      </c>
      <c r="E4907" s="17" t="s">
        <v>19</v>
      </c>
      <c r="F4907" s="17" t="s">
        <v>7907</v>
      </c>
      <c r="G4907" s="19" t="str">
        <f>INDEX(Table12[[#This Row],[State]],MATCH(Orders!F4907,Table12[[#This Row],[Customer ID]],0))</f>
        <v>Florida</v>
      </c>
      <c r="H4907" s="17" t="s">
        <v>826</v>
      </c>
      <c r="I4907" s="19">
        <v>3</v>
      </c>
      <c r="J4907" s="17" t="s">
        <v>70</v>
      </c>
      <c r="K4907" s="10">
        <v>900.88</v>
      </c>
      <c r="L4907" s="25" t="str">
        <f>IF(Orders!$K4907&lt;=50,"Low",IF(Orders!$K4907&gt;=200000,"High","Medium"))</f>
        <v>Medium</v>
      </c>
    </row>
    <row r="4908" spans="1:12" x14ac:dyDescent="0.35">
      <c r="A4908" s="11">
        <v>4149</v>
      </c>
      <c r="B4908" s="13" t="s">
        <v>7905</v>
      </c>
      <c r="C4908" s="14">
        <v>44127</v>
      </c>
      <c r="D4908" s="14">
        <v>44132</v>
      </c>
      <c r="E4908" s="13" t="s">
        <v>94</v>
      </c>
      <c r="F4908" s="13" t="s">
        <v>1903</v>
      </c>
      <c r="G4908" s="15" t="str">
        <f>INDEX(Table12[[#This Row],[State]],MATCH(Orders!F4908,Table12[[#This Row],[Customer ID]],0))</f>
        <v>Texas</v>
      </c>
      <c r="H4908" s="13" t="s">
        <v>71</v>
      </c>
      <c r="I4908" s="15">
        <v>3</v>
      </c>
      <c r="J4908" s="13" t="s">
        <v>70</v>
      </c>
      <c r="K4908" s="16">
        <v>105564</v>
      </c>
      <c r="L4908" s="24" t="str">
        <f>IF(Orders!$K4908&lt;=50,"Low",IF(Orders!$K4908&gt;=200000,"High","Medium"))</f>
        <v>Medium</v>
      </c>
    </row>
    <row r="4909" spans="1:12" x14ac:dyDescent="0.35">
      <c r="A4909" s="12">
        <v>2893</v>
      </c>
      <c r="B4909" s="17" t="s">
        <v>7902</v>
      </c>
      <c r="C4909" s="18">
        <v>44127</v>
      </c>
      <c r="D4909" s="18">
        <v>44132</v>
      </c>
      <c r="E4909" s="17" t="s">
        <v>19</v>
      </c>
      <c r="F4909" s="17" t="s">
        <v>7903</v>
      </c>
      <c r="G4909" s="19" t="str">
        <f>INDEX(Table12[[#This Row],[State]],MATCH(Orders!F4909,Table12[[#This Row],[Customer ID]],0))</f>
        <v>Texas</v>
      </c>
      <c r="H4909" s="17" t="s">
        <v>4332</v>
      </c>
      <c r="I4909" s="19">
        <v>1</v>
      </c>
      <c r="J4909" s="17" t="s">
        <v>70</v>
      </c>
      <c r="K4909" s="10">
        <v>109.72</v>
      </c>
      <c r="L4909" s="25" t="str">
        <f>IF(Orders!$K4909&lt;=50,"Low",IF(Orders!$K4909&gt;=200000,"High","Medium"))</f>
        <v>Medium</v>
      </c>
    </row>
    <row r="4910" spans="1:12" x14ac:dyDescent="0.35">
      <c r="A4910" s="11">
        <v>8451</v>
      </c>
      <c r="B4910" s="13" t="s">
        <v>7909</v>
      </c>
      <c r="C4910" s="14">
        <v>44127</v>
      </c>
      <c r="D4910" s="14">
        <v>44133</v>
      </c>
      <c r="E4910" s="13" t="s">
        <v>19</v>
      </c>
      <c r="F4910" s="13" t="s">
        <v>7910</v>
      </c>
      <c r="G4910" s="15" t="str">
        <f>INDEX(Table12[[#This Row],[State]],MATCH(Orders!F4910,Table12[[#This Row],[Customer ID]],0))</f>
        <v>New York</v>
      </c>
      <c r="H4910" s="13" t="s">
        <v>7912</v>
      </c>
      <c r="I4910" s="15">
        <v>2</v>
      </c>
      <c r="J4910" s="13" t="s">
        <v>70</v>
      </c>
      <c r="K4910" s="16">
        <v>88.56</v>
      </c>
      <c r="L4910" s="24" t="str">
        <f>IF(Orders!$K4910&lt;=50,"Low",IF(Orders!$K4910&gt;=200000,"High","Medium"))</f>
        <v>Medium</v>
      </c>
    </row>
    <row r="4911" spans="1:12" x14ac:dyDescent="0.35">
      <c r="A4911" s="12">
        <v>8447</v>
      </c>
      <c r="B4911" s="17" t="s">
        <v>7901</v>
      </c>
      <c r="C4911" s="18">
        <v>44127</v>
      </c>
      <c r="D4911" s="18">
        <v>44128</v>
      </c>
      <c r="E4911" s="17" t="s">
        <v>38</v>
      </c>
      <c r="F4911" s="17" t="s">
        <v>2840</v>
      </c>
      <c r="G4911" s="19" t="str">
        <f>INDEX(Table12[[#This Row],[State]],MATCH(Orders!F4911,Table12[[#This Row],[Customer ID]],0))</f>
        <v>Rhode Island</v>
      </c>
      <c r="H4911" s="17" t="s">
        <v>6898</v>
      </c>
      <c r="I4911" s="19">
        <v>1</v>
      </c>
      <c r="J4911" s="17" t="s">
        <v>70</v>
      </c>
      <c r="K4911" s="10">
        <v>97.22</v>
      </c>
      <c r="L4911" s="25" t="str">
        <f>IF(Orders!$K4911&lt;=50,"Low",IF(Orders!$K4911&gt;=200000,"High","Medium"))</f>
        <v>Medium</v>
      </c>
    </row>
    <row r="4912" spans="1:12" x14ac:dyDescent="0.35">
      <c r="A4912" s="11">
        <v>3858</v>
      </c>
      <c r="B4912" s="13" t="s">
        <v>7901</v>
      </c>
      <c r="C4912" s="14">
        <v>44127</v>
      </c>
      <c r="D4912" s="14">
        <v>44128</v>
      </c>
      <c r="E4912" s="13" t="s">
        <v>38</v>
      </c>
      <c r="F4912" s="13" t="s">
        <v>2840</v>
      </c>
      <c r="G4912" s="15" t="str">
        <f>INDEX(Table12[[#This Row],[State]],MATCH(Orders!F4912,Table12[[#This Row],[Customer ID]],0))</f>
        <v>Rhode Island</v>
      </c>
      <c r="H4912" s="13" t="s">
        <v>4261</v>
      </c>
      <c r="I4912" s="15">
        <v>4</v>
      </c>
      <c r="J4912" s="13" t="s">
        <v>70</v>
      </c>
      <c r="K4912" s="16">
        <v>136</v>
      </c>
      <c r="L4912" s="24" t="str">
        <f>IF(Orders!$K4912&lt;=50,"Low",IF(Orders!$K4912&gt;=200000,"High","Medium"))</f>
        <v>Medium</v>
      </c>
    </row>
    <row r="4913" spans="1:12" x14ac:dyDescent="0.35">
      <c r="A4913" s="12">
        <v>4148</v>
      </c>
      <c r="B4913" s="17" t="s">
        <v>7905</v>
      </c>
      <c r="C4913" s="18">
        <v>44127</v>
      </c>
      <c r="D4913" s="18">
        <v>44132</v>
      </c>
      <c r="E4913" s="17" t="s">
        <v>94</v>
      </c>
      <c r="F4913" s="17" t="s">
        <v>1903</v>
      </c>
      <c r="G4913" s="19" t="str">
        <f>INDEX(Table12[[#This Row],[State]],MATCH(Orders!F4913,Table12[[#This Row],[Customer ID]],0))</f>
        <v>Texas</v>
      </c>
      <c r="H4913" s="17" t="s">
        <v>5974</v>
      </c>
      <c r="I4913" s="19">
        <v>3</v>
      </c>
      <c r="J4913" s="17" t="s">
        <v>70</v>
      </c>
      <c r="K4913" s="10">
        <v>106272</v>
      </c>
      <c r="L4913" s="25" t="str">
        <f>IF(Orders!$K4913&lt;=50,"Low",IF(Orders!$K4913&gt;=200000,"High","Medium"))</f>
        <v>Medium</v>
      </c>
    </row>
    <row r="4914" spans="1:12" x14ac:dyDescent="0.35">
      <c r="A4914" s="11">
        <v>2896</v>
      </c>
      <c r="B4914" s="13" t="s">
        <v>7902</v>
      </c>
      <c r="C4914" s="14">
        <v>44127</v>
      </c>
      <c r="D4914" s="14">
        <v>44132</v>
      </c>
      <c r="E4914" s="13" t="s">
        <v>19</v>
      </c>
      <c r="F4914" s="13" t="s">
        <v>7903</v>
      </c>
      <c r="G4914" s="15" t="str">
        <f>INDEX(Table12[[#This Row],[State]],MATCH(Orders!F4914,Table12[[#This Row],[Customer ID]],0))</f>
        <v>Texas</v>
      </c>
      <c r="H4914" s="13" t="s">
        <v>1086</v>
      </c>
      <c r="I4914" s="15">
        <v>3</v>
      </c>
      <c r="J4914" s="13" t="s">
        <v>70</v>
      </c>
      <c r="K4914" s="16">
        <v>125762</v>
      </c>
      <c r="L4914" s="24" t="str">
        <f>IF(Orders!$K4914&lt;=50,"Low",IF(Orders!$K4914&gt;=200000,"High","Medium"))</f>
        <v>Medium</v>
      </c>
    </row>
    <row r="4915" spans="1:12" x14ac:dyDescent="0.35">
      <c r="A4915" s="12">
        <v>8450</v>
      </c>
      <c r="B4915" s="17" t="s">
        <v>7909</v>
      </c>
      <c r="C4915" s="18">
        <v>44127</v>
      </c>
      <c r="D4915" s="18">
        <v>44133</v>
      </c>
      <c r="E4915" s="17" t="s">
        <v>19</v>
      </c>
      <c r="F4915" s="17" t="s">
        <v>7910</v>
      </c>
      <c r="G4915" s="19" t="str">
        <f>INDEX(Table12[[#This Row],[State]],MATCH(Orders!F4915,Table12[[#This Row],[Customer ID]],0))</f>
        <v>New York</v>
      </c>
      <c r="H4915" s="17" t="s">
        <v>2003</v>
      </c>
      <c r="I4915" s="19">
        <v>3</v>
      </c>
      <c r="J4915" s="17" t="s">
        <v>70</v>
      </c>
      <c r="K4915" s="10">
        <v>143.88</v>
      </c>
      <c r="L4915" s="25" t="str">
        <f>IF(Orders!$K4915&lt;=50,"Low",IF(Orders!$K4915&gt;=200000,"High","Medium"))</f>
        <v>Medium</v>
      </c>
    </row>
    <row r="4916" spans="1:12" x14ac:dyDescent="0.35">
      <c r="A4916" s="11">
        <v>2894</v>
      </c>
      <c r="B4916" s="13" t="s">
        <v>7901</v>
      </c>
      <c r="C4916" s="14">
        <v>44127</v>
      </c>
      <c r="D4916" s="14">
        <v>44128</v>
      </c>
      <c r="E4916" s="13" t="s">
        <v>38</v>
      </c>
      <c r="F4916" s="13" t="s">
        <v>2840</v>
      </c>
      <c r="G4916" s="15" t="str">
        <f>INDEX(Table12[[#This Row],[State]],MATCH(Orders!F4916,Table12[[#This Row],[Customer ID]],0))</f>
        <v>Rhode Island</v>
      </c>
      <c r="H4916" s="13" t="s">
        <v>7914</v>
      </c>
      <c r="I4916" s="15">
        <v>8</v>
      </c>
      <c r="J4916" s="13" t="s">
        <v>31</v>
      </c>
      <c r="K4916" s="16">
        <v>113.44</v>
      </c>
      <c r="L4916" s="24" t="str">
        <f>IF(Orders!$K4916&lt;=50,"Low",IF(Orders!$K4916&gt;=200000,"High","Medium"))</f>
        <v>Medium</v>
      </c>
    </row>
    <row r="4917" spans="1:12" x14ac:dyDescent="0.35">
      <c r="A4917" s="12">
        <v>4150</v>
      </c>
      <c r="B4917" s="17" t="s">
        <v>7909</v>
      </c>
      <c r="C4917" s="18">
        <v>44127</v>
      </c>
      <c r="D4917" s="18">
        <v>44133</v>
      </c>
      <c r="E4917" s="17" t="s">
        <v>19</v>
      </c>
      <c r="F4917" s="17" t="s">
        <v>7910</v>
      </c>
      <c r="G4917" s="19" t="str">
        <f>INDEX(Table12[[#This Row],[State]],MATCH(Orders!F4917,Table12[[#This Row],[Customer ID]],0))</f>
        <v>New York</v>
      </c>
      <c r="H4917" s="17" t="s">
        <v>4994</v>
      </c>
      <c r="I4917" s="19">
        <v>5</v>
      </c>
      <c r="J4917" s="17" t="s">
        <v>31</v>
      </c>
      <c r="K4917" s="10">
        <v>143.4</v>
      </c>
      <c r="L4917" s="25" t="str">
        <f>IF(Orders!$K4917&lt;=50,"Low",IF(Orders!$K4917&gt;=200000,"High","Medium"))</f>
        <v>Medium</v>
      </c>
    </row>
    <row r="4918" spans="1:12" x14ac:dyDescent="0.35">
      <c r="A4918" s="11">
        <v>2895</v>
      </c>
      <c r="B4918" s="13" t="s">
        <v>7902</v>
      </c>
      <c r="C4918" s="14">
        <v>44127</v>
      </c>
      <c r="D4918" s="14">
        <v>44132</v>
      </c>
      <c r="E4918" s="13" t="s">
        <v>19</v>
      </c>
      <c r="F4918" s="13" t="s">
        <v>7903</v>
      </c>
      <c r="G4918" s="15" t="str">
        <f>INDEX(Table12[[#This Row],[State]],MATCH(Orders!F4918,Table12[[#This Row],[Customer ID]],0))</f>
        <v>Texas</v>
      </c>
      <c r="H4918" s="13" t="s">
        <v>58</v>
      </c>
      <c r="I4918" s="15">
        <v>1</v>
      </c>
      <c r="J4918" s="13" t="s">
        <v>70</v>
      </c>
      <c r="K4918" s="16">
        <v>148.19999999999999</v>
      </c>
      <c r="L4918" s="24" t="str">
        <f>IF(Orders!$K4918&lt;=50,"Low",IF(Orders!$K4918&gt;=200000,"High","Medium"))</f>
        <v>Medium</v>
      </c>
    </row>
    <row r="4919" spans="1:12" x14ac:dyDescent="0.35">
      <c r="A4919" s="12">
        <v>8678</v>
      </c>
      <c r="B4919" s="17" t="s">
        <v>7909</v>
      </c>
      <c r="C4919" s="18">
        <v>44127</v>
      </c>
      <c r="D4919" s="18">
        <v>44133</v>
      </c>
      <c r="E4919" s="17" t="s">
        <v>19</v>
      </c>
      <c r="F4919" s="17" t="s">
        <v>7910</v>
      </c>
      <c r="G4919" s="19" t="str">
        <f>INDEX(Table12[[#This Row],[State]],MATCH(Orders!F4919,Table12[[#This Row],[Customer ID]],0))</f>
        <v>New York</v>
      </c>
      <c r="H4919" s="17" t="s">
        <v>5636</v>
      </c>
      <c r="I4919" s="19">
        <v>11</v>
      </c>
      <c r="J4919" s="17" t="s">
        <v>70</v>
      </c>
      <c r="K4919" s="10">
        <v>141.08000000000001</v>
      </c>
      <c r="L4919" s="25" t="str">
        <f>IF(Orders!$K4919&lt;=50,"Low",IF(Orders!$K4919&gt;=200000,"High","Medium"))</f>
        <v>Medium</v>
      </c>
    </row>
    <row r="4920" spans="1:12" x14ac:dyDescent="0.35">
      <c r="A4920" s="11">
        <v>9612</v>
      </c>
      <c r="B4920" s="13" t="s">
        <v>7916</v>
      </c>
      <c r="C4920" s="14">
        <v>44128</v>
      </c>
      <c r="D4920" s="14">
        <v>44130</v>
      </c>
      <c r="E4920" s="13" t="s">
        <v>38</v>
      </c>
      <c r="F4920" s="13" t="s">
        <v>3724</v>
      </c>
      <c r="G4920" s="15" t="str">
        <f>INDEX(Table12[[#This Row],[State]],MATCH(Orders!F4920,Table12[[#This Row],[Customer ID]],0))</f>
        <v>Texas</v>
      </c>
      <c r="H4920" s="13" t="s">
        <v>7080</v>
      </c>
      <c r="I4920" s="15">
        <v>5</v>
      </c>
      <c r="J4920" s="13" t="s">
        <v>70</v>
      </c>
      <c r="K4920" s="16">
        <v>531405</v>
      </c>
      <c r="L4920" s="24" t="str">
        <f>IF(Orders!$K4920&lt;=50,"Low",IF(Orders!$K4920&gt;=200000,"High","Medium"))</f>
        <v>High</v>
      </c>
    </row>
    <row r="4921" spans="1:12" x14ac:dyDescent="0.35">
      <c r="A4921" s="12">
        <v>8809</v>
      </c>
      <c r="B4921" s="17" t="s">
        <v>7917</v>
      </c>
      <c r="C4921" s="18">
        <v>44128</v>
      </c>
      <c r="D4921" s="18">
        <v>44134</v>
      </c>
      <c r="E4921" s="17" t="s">
        <v>19</v>
      </c>
      <c r="F4921" s="17" t="s">
        <v>1270</v>
      </c>
      <c r="G4921" s="19" t="str">
        <f>INDEX(Table12[[#This Row],[State]],MATCH(Orders!F4921,Table12[[#This Row],[Customer ID]],0))</f>
        <v>Mississippi</v>
      </c>
      <c r="H4921" s="17" t="s">
        <v>3301</v>
      </c>
      <c r="I4921" s="19">
        <v>4</v>
      </c>
      <c r="J4921" s="17" t="s">
        <v>70</v>
      </c>
      <c r="K4921" s="10">
        <v>137.68</v>
      </c>
      <c r="L4921" s="25" t="str">
        <f>IF(Orders!$K4921&lt;=50,"Low",IF(Orders!$K4921&gt;=200000,"High","Medium"))</f>
        <v>Medium</v>
      </c>
    </row>
    <row r="4922" spans="1:12" x14ac:dyDescent="0.35">
      <c r="A4922" s="11">
        <v>6665</v>
      </c>
      <c r="B4922" s="13" t="s">
        <v>7918</v>
      </c>
      <c r="C4922" s="14">
        <v>44130</v>
      </c>
      <c r="D4922" s="14">
        <v>44135</v>
      </c>
      <c r="E4922" s="13" t="s">
        <v>19</v>
      </c>
      <c r="F4922" s="13" t="s">
        <v>5322</v>
      </c>
      <c r="G4922" s="15" t="str">
        <f>INDEX(Table12[[#This Row],[State]],MATCH(Orders!F4922,Table12[[#This Row],[Customer ID]],0))</f>
        <v>Pennsylvania</v>
      </c>
      <c r="H4922" s="13" t="s">
        <v>7424</v>
      </c>
      <c r="I4922" s="15">
        <v>5</v>
      </c>
      <c r="J4922" s="13" t="s">
        <v>70</v>
      </c>
      <c r="K4922" s="16">
        <v>149.65</v>
      </c>
      <c r="L4922" s="24" t="str">
        <f>IF(Orders!$K4922&lt;=50,"Low",IF(Orders!$K4922&gt;=200000,"High","Medium"))</f>
        <v>Medium</v>
      </c>
    </row>
    <row r="4923" spans="1:12" x14ac:dyDescent="0.35">
      <c r="A4923" s="12">
        <v>6664</v>
      </c>
      <c r="B4923" s="17" t="s">
        <v>7919</v>
      </c>
      <c r="C4923" s="18">
        <v>44130</v>
      </c>
      <c r="D4923" s="18">
        <v>44136</v>
      </c>
      <c r="E4923" s="17" t="s">
        <v>19</v>
      </c>
      <c r="F4923" s="17" t="s">
        <v>2545</v>
      </c>
      <c r="G4923" s="19" t="str">
        <f>INDEX(Table12[[#This Row],[State]],MATCH(Orders!F4923,Table12[[#This Row],[Customer ID]],0))</f>
        <v>Virginia</v>
      </c>
      <c r="H4923" s="17" t="s">
        <v>4962</v>
      </c>
      <c r="I4923" s="19">
        <v>7</v>
      </c>
      <c r="J4923" s="17" t="s">
        <v>70</v>
      </c>
      <c r="K4923" s="10">
        <v>281.58</v>
      </c>
      <c r="L4923" s="25" t="str">
        <f>IF(Orders!$K4923&lt;=50,"Low",IF(Orders!$K4923&gt;=200000,"High","Medium"))</f>
        <v>Medium</v>
      </c>
    </row>
    <row r="4924" spans="1:12" x14ac:dyDescent="0.35">
      <c r="A4924" s="11">
        <v>88</v>
      </c>
      <c r="B4924" s="13" t="s">
        <v>7919</v>
      </c>
      <c r="C4924" s="14">
        <v>44130</v>
      </c>
      <c r="D4924" s="14">
        <v>44136</v>
      </c>
      <c r="E4924" s="13" t="s">
        <v>19</v>
      </c>
      <c r="F4924" s="13" t="s">
        <v>2545</v>
      </c>
      <c r="G4924" s="15" t="str">
        <f>INDEX(Table12[[#This Row],[State]],MATCH(Orders!F4924,Table12[[#This Row],[Customer ID]],0))</f>
        <v>Virginia</v>
      </c>
      <c r="H4924" s="13" t="s">
        <v>5807</v>
      </c>
      <c r="I4924" s="15">
        <v>5</v>
      </c>
      <c r="J4924" s="13" t="s">
        <v>70</v>
      </c>
      <c r="K4924" s="16">
        <v>382.85</v>
      </c>
      <c r="L4924" s="24" t="str">
        <f>IF(Orders!$K4924&lt;=50,"Low",IF(Orders!$K4924&gt;=200000,"High","Medium"))</f>
        <v>Medium</v>
      </c>
    </row>
    <row r="4925" spans="1:12" x14ac:dyDescent="0.35">
      <c r="A4925" s="12">
        <v>87</v>
      </c>
      <c r="B4925" s="17" t="s">
        <v>7920</v>
      </c>
      <c r="C4925" s="18">
        <v>44130</v>
      </c>
      <c r="D4925" s="18">
        <v>44137</v>
      </c>
      <c r="E4925" s="17" t="s">
        <v>19</v>
      </c>
      <c r="F4925" s="17" t="s">
        <v>264</v>
      </c>
      <c r="G4925" s="19" t="str">
        <f>INDEX(Table12[[#This Row],[State]],MATCH(Orders!F4925,Table12[[#This Row],[Customer ID]],0))</f>
        <v>Minnesota</v>
      </c>
      <c r="H4925" s="17" t="s">
        <v>4466</v>
      </c>
      <c r="I4925" s="19">
        <v>2</v>
      </c>
      <c r="J4925" s="17" t="s">
        <v>31</v>
      </c>
      <c r="K4925" s="10">
        <v>86.16</v>
      </c>
      <c r="L4925" s="25" t="str">
        <f>IF(Orders!$K4925&lt;=50,"Low",IF(Orders!$K4925&gt;=200000,"High","Medium"))</f>
        <v>Medium</v>
      </c>
    </row>
    <row r="4926" spans="1:12" x14ac:dyDescent="0.35">
      <c r="A4926" s="11">
        <v>8810</v>
      </c>
      <c r="B4926" s="13" t="s">
        <v>7920</v>
      </c>
      <c r="C4926" s="14">
        <v>44130</v>
      </c>
      <c r="D4926" s="14">
        <v>44137</v>
      </c>
      <c r="E4926" s="13" t="s">
        <v>19</v>
      </c>
      <c r="F4926" s="13" t="s">
        <v>264</v>
      </c>
      <c r="G4926" s="15" t="str">
        <f>INDEX(Table12[[#This Row],[State]],MATCH(Orders!F4926,Table12[[#This Row],[Customer ID]],0))</f>
        <v>Minnesota</v>
      </c>
      <c r="H4926" s="13" t="s">
        <v>6427</v>
      </c>
      <c r="I4926" s="15">
        <v>1</v>
      </c>
      <c r="J4926" s="13" t="s">
        <v>36</v>
      </c>
      <c r="K4926" s="16">
        <v>95.99</v>
      </c>
      <c r="L4926" s="24" t="str">
        <f>IF(Orders!$K4926&lt;=50,"Low",IF(Orders!$K4926&gt;=200000,"High","Medium"))</f>
        <v>Medium</v>
      </c>
    </row>
    <row r="4927" spans="1:12" x14ac:dyDescent="0.35">
      <c r="A4927" s="12">
        <v>8808</v>
      </c>
      <c r="B4927" s="17" t="s">
        <v>7918</v>
      </c>
      <c r="C4927" s="18">
        <v>44130</v>
      </c>
      <c r="D4927" s="18">
        <v>44135</v>
      </c>
      <c r="E4927" s="17" t="s">
        <v>19</v>
      </c>
      <c r="F4927" s="17" t="s">
        <v>5322</v>
      </c>
      <c r="G4927" s="19" t="str">
        <f>INDEX(Table12[[#This Row],[State]],MATCH(Orders!F4927,Table12[[#This Row],[Customer ID]],0))</f>
        <v>Pennsylvania</v>
      </c>
      <c r="H4927" s="17" t="s">
        <v>5448</v>
      </c>
      <c r="I4927" s="19">
        <v>5</v>
      </c>
      <c r="J4927" s="17" t="s">
        <v>31</v>
      </c>
      <c r="K4927" s="10">
        <v>115.76</v>
      </c>
      <c r="L4927" s="25" t="str">
        <f>IF(Orders!$K4927&lt;=50,"Low",IF(Orders!$K4927&gt;=200000,"High","Medium"))</f>
        <v>Medium</v>
      </c>
    </row>
    <row r="4928" spans="1:12" x14ac:dyDescent="0.35">
      <c r="A4928" s="11">
        <v>7332</v>
      </c>
      <c r="B4928" s="13" t="s">
        <v>7918</v>
      </c>
      <c r="C4928" s="14">
        <v>44130</v>
      </c>
      <c r="D4928" s="14">
        <v>44135</v>
      </c>
      <c r="E4928" s="13" t="s">
        <v>19</v>
      </c>
      <c r="F4928" s="13" t="s">
        <v>5322</v>
      </c>
      <c r="G4928" s="15" t="str">
        <f>INDEX(Table12[[#This Row],[State]],MATCH(Orders!F4928,Table12[[#This Row],[Customer ID]],0))</f>
        <v>Pennsylvania</v>
      </c>
      <c r="H4928" s="13" t="s">
        <v>1328</v>
      </c>
      <c r="I4928" s="15">
        <v>3</v>
      </c>
      <c r="J4928" s="13" t="s">
        <v>70</v>
      </c>
      <c r="K4928" s="16">
        <v>118282</v>
      </c>
      <c r="L4928" s="24" t="str">
        <f>IF(Orders!$K4928&lt;=50,"Low",IF(Orders!$K4928&gt;=200000,"High","Medium"))</f>
        <v>Medium</v>
      </c>
    </row>
    <row r="4929" spans="1:12" x14ac:dyDescent="0.35">
      <c r="A4929" s="12">
        <v>9532</v>
      </c>
      <c r="B4929" s="17" t="s">
        <v>7921</v>
      </c>
      <c r="C4929" s="18">
        <v>44130</v>
      </c>
      <c r="D4929" s="18">
        <v>44134</v>
      </c>
      <c r="E4929" s="17" t="s">
        <v>19</v>
      </c>
      <c r="F4929" s="17" t="s">
        <v>7641</v>
      </c>
      <c r="G4929" s="19" t="str">
        <f>INDEX(Table12[[#This Row],[State]],MATCH(Orders!F4929,Table12[[#This Row],[Customer ID]],0))</f>
        <v>Pennsylvania</v>
      </c>
      <c r="H4929" s="17" t="s">
        <v>1900</v>
      </c>
      <c r="I4929" s="19">
        <v>1</v>
      </c>
      <c r="J4929" s="17" t="s">
        <v>70</v>
      </c>
      <c r="K4929" s="10">
        <v>140542</v>
      </c>
      <c r="L4929" s="25" t="str">
        <f>IF(Orders!$K4929&lt;=50,"Low",IF(Orders!$K4929&gt;=200000,"High","Medium"))</f>
        <v>Medium</v>
      </c>
    </row>
    <row r="4930" spans="1:12" x14ac:dyDescent="0.35">
      <c r="A4930" s="11">
        <v>7333</v>
      </c>
      <c r="B4930" s="13" t="s">
        <v>7922</v>
      </c>
      <c r="C4930" s="14">
        <v>44130</v>
      </c>
      <c r="D4930" s="14">
        <v>44135</v>
      </c>
      <c r="E4930" s="13" t="s">
        <v>19</v>
      </c>
      <c r="F4930" s="13" t="s">
        <v>2539</v>
      </c>
      <c r="G4930" s="15" t="str">
        <f>INDEX(Table12[[#This Row],[State]],MATCH(Orders!F4930,Table12[[#This Row],[Customer ID]],0))</f>
        <v>Texas</v>
      </c>
      <c r="H4930" s="13" t="s">
        <v>5905</v>
      </c>
      <c r="I4930" s="15">
        <v>2</v>
      </c>
      <c r="J4930" s="13" t="s">
        <v>36</v>
      </c>
      <c r="K4930" s="16">
        <v>149616</v>
      </c>
      <c r="L4930" s="24" t="str">
        <f>IF(Orders!$K4930&lt;=50,"Low",IF(Orders!$K4930&gt;=200000,"High","Medium"))</f>
        <v>Medium</v>
      </c>
    </row>
    <row r="4931" spans="1:12" x14ac:dyDescent="0.35">
      <c r="A4931" s="12">
        <v>4025</v>
      </c>
      <c r="B4931" s="17" t="s">
        <v>7921</v>
      </c>
      <c r="C4931" s="18">
        <v>44130</v>
      </c>
      <c r="D4931" s="18">
        <v>44134</v>
      </c>
      <c r="E4931" s="17" t="s">
        <v>19</v>
      </c>
      <c r="F4931" s="17" t="s">
        <v>7641</v>
      </c>
      <c r="G4931" s="19" t="str">
        <f>INDEX(Table12[[#This Row],[State]],MATCH(Orders!F4931,Table12[[#This Row],[Customer ID]],0))</f>
        <v>Pennsylvania</v>
      </c>
      <c r="H4931" s="17" t="s">
        <v>2758</v>
      </c>
      <c r="I4931" s="19">
        <v>7</v>
      </c>
      <c r="J4931" s="17" t="s">
        <v>36</v>
      </c>
      <c r="K4931" s="10">
        <v>180438</v>
      </c>
      <c r="L4931" s="25" t="str">
        <f>IF(Orders!$K4931&lt;=50,"Low",IF(Orders!$K4931&gt;=200000,"High","Medium"))</f>
        <v>Medium</v>
      </c>
    </row>
    <row r="4932" spans="1:12" x14ac:dyDescent="0.35">
      <c r="A4932" s="11">
        <v>7619</v>
      </c>
      <c r="B4932" s="13" t="s">
        <v>7923</v>
      </c>
      <c r="C4932" s="14">
        <v>44131</v>
      </c>
      <c r="D4932" s="14">
        <v>44132</v>
      </c>
      <c r="E4932" s="13" t="s">
        <v>38</v>
      </c>
      <c r="F4932" s="13" t="s">
        <v>123</v>
      </c>
      <c r="G4932" s="15" t="str">
        <f>INDEX(Table12[[#This Row],[State]],MATCH(Orders!F4932,Table12[[#This Row],[Customer ID]],0))</f>
        <v>California</v>
      </c>
      <c r="H4932" s="13" t="s">
        <v>2423</v>
      </c>
      <c r="I4932" s="15">
        <v>4</v>
      </c>
      <c r="J4932" s="13" t="s">
        <v>70</v>
      </c>
      <c r="K4932" s="16">
        <v>118.84</v>
      </c>
      <c r="L4932" s="24" t="str">
        <f>IF(Orders!$K4932&lt;=50,"Low",IF(Orders!$K4932&gt;=200000,"High","Medium"))</f>
        <v>Medium</v>
      </c>
    </row>
    <row r="4933" spans="1:12" x14ac:dyDescent="0.35">
      <c r="A4933" s="12">
        <v>4024</v>
      </c>
      <c r="B4933" s="17" t="s">
        <v>7924</v>
      </c>
      <c r="C4933" s="18">
        <v>44131</v>
      </c>
      <c r="D4933" s="18">
        <v>44133</v>
      </c>
      <c r="E4933" s="17" t="s">
        <v>38</v>
      </c>
      <c r="F4933" s="17" t="s">
        <v>4706</v>
      </c>
      <c r="G4933" s="19" t="str">
        <f>INDEX(Table12[[#This Row],[State]],MATCH(Orders!F4933,Table12[[#This Row],[Customer ID]],0))</f>
        <v>California</v>
      </c>
      <c r="H4933" s="17" t="s">
        <v>3797</v>
      </c>
      <c r="I4933" s="19">
        <v>1</v>
      </c>
      <c r="J4933" s="17" t="s">
        <v>70</v>
      </c>
      <c r="K4933" s="10">
        <v>238576</v>
      </c>
      <c r="L4933" s="25" t="str">
        <f>IF(Orders!$K4933&lt;=50,"Low",IF(Orders!$K4933&gt;=200000,"High","Medium"))</f>
        <v>High</v>
      </c>
    </row>
    <row r="4934" spans="1:12" x14ac:dyDescent="0.35">
      <c r="A4934" s="11">
        <v>9241</v>
      </c>
      <c r="B4934" s="13" t="s">
        <v>7923</v>
      </c>
      <c r="C4934" s="14">
        <v>44131</v>
      </c>
      <c r="D4934" s="14">
        <v>44132</v>
      </c>
      <c r="E4934" s="13" t="s">
        <v>38</v>
      </c>
      <c r="F4934" s="13" t="s">
        <v>123</v>
      </c>
      <c r="G4934" s="15" t="str">
        <f>INDEX(Table12[[#This Row],[State]],MATCH(Orders!F4934,Table12[[#This Row],[Customer ID]],0))</f>
        <v>California</v>
      </c>
      <c r="H4934" s="13" t="s">
        <v>4392</v>
      </c>
      <c r="I4934" s="15">
        <v>5</v>
      </c>
      <c r="J4934" s="13" t="s">
        <v>36</v>
      </c>
      <c r="K4934" s="16">
        <v>569665</v>
      </c>
      <c r="L4934" s="24" t="str">
        <f>IF(Orders!$K4934&lt;=50,"Low",IF(Orders!$K4934&gt;=200000,"High","Medium"))</f>
        <v>High</v>
      </c>
    </row>
    <row r="4935" spans="1:12" x14ac:dyDescent="0.35">
      <c r="A4935" s="12">
        <v>5673</v>
      </c>
      <c r="B4935" s="17" t="s">
        <v>7925</v>
      </c>
      <c r="C4935" s="18">
        <v>44131</v>
      </c>
      <c r="D4935" s="18">
        <v>44137</v>
      </c>
      <c r="E4935" s="17" t="s">
        <v>19</v>
      </c>
      <c r="F4935" s="17" t="s">
        <v>1784</v>
      </c>
      <c r="G4935" s="19" t="str">
        <f>INDEX(Table12[[#This Row],[State]],MATCH(Orders!F4935,Table12[[#This Row],[Customer ID]],0))</f>
        <v>Florida</v>
      </c>
      <c r="H4935" s="17" t="s">
        <v>6054</v>
      </c>
      <c r="I4935" s="19">
        <v>3</v>
      </c>
      <c r="J4935" s="17" t="s">
        <v>31</v>
      </c>
      <c r="K4935" s="10">
        <v>85607</v>
      </c>
      <c r="L4935" s="25" t="str">
        <f>IF(Orders!$K4935&lt;=50,"Low",IF(Orders!$K4935&gt;=200000,"High","Medium"))</f>
        <v>Medium</v>
      </c>
    </row>
    <row r="4936" spans="1:12" x14ac:dyDescent="0.35">
      <c r="A4936" s="11">
        <v>5674</v>
      </c>
      <c r="B4936" s="13" t="s">
        <v>7926</v>
      </c>
      <c r="C4936" s="14">
        <v>44131</v>
      </c>
      <c r="D4936" s="14">
        <v>44138</v>
      </c>
      <c r="E4936" s="13" t="s">
        <v>19</v>
      </c>
      <c r="F4936" s="13" t="s">
        <v>2204</v>
      </c>
      <c r="G4936" s="15" t="str">
        <f>INDEX(Table12[[#This Row],[State]],MATCH(Orders!F4936,Table12[[#This Row],[Customer ID]],0))</f>
        <v>Texas</v>
      </c>
      <c r="H4936" s="13" t="s">
        <v>7898</v>
      </c>
      <c r="I4936" s="15">
        <v>2</v>
      </c>
      <c r="J4936" s="13" t="s">
        <v>31</v>
      </c>
      <c r="K4936" s="16">
        <v>87.84</v>
      </c>
      <c r="L4936" s="24" t="str">
        <f>IF(Orders!$K4936&lt;=50,"Low",IF(Orders!$K4936&gt;=200000,"High","Medium"))</f>
        <v>Medium</v>
      </c>
    </row>
    <row r="4937" spans="1:12" x14ac:dyDescent="0.35">
      <c r="A4937" s="12">
        <v>9242</v>
      </c>
      <c r="B4937" s="17" t="s">
        <v>7926</v>
      </c>
      <c r="C4937" s="18">
        <v>44131</v>
      </c>
      <c r="D4937" s="18">
        <v>44138</v>
      </c>
      <c r="E4937" s="17" t="s">
        <v>19</v>
      </c>
      <c r="F4937" s="17" t="s">
        <v>2204</v>
      </c>
      <c r="G4937" s="19" t="str">
        <f>INDEX(Table12[[#This Row],[State]],MATCH(Orders!F4937,Table12[[#This Row],[Customer ID]],0))</f>
        <v>Texas</v>
      </c>
      <c r="H4937" s="17" t="s">
        <v>4011</v>
      </c>
      <c r="I4937" s="19">
        <v>2</v>
      </c>
      <c r="J4937" s="17" t="s">
        <v>31</v>
      </c>
      <c r="K4937" s="10">
        <v>116448</v>
      </c>
      <c r="L4937" s="25" t="str">
        <f>IF(Orders!$K4937&lt;=50,"Low",IF(Orders!$K4937&gt;=200000,"High","Medium"))</f>
        <v>Medium</v>
      </c>
    </row>
    <row r="4938" spans="1:12" x14ac:dyDescent="0.35">
      <c r="A4938" s="11">
        <v>3253</v>
      </c>
      <c r="B4938" s="13" t="s">
        <v>7925</v>
      </c>
      <c r="C4938" s="14">
        <v>44131</v>
      </c>
      <c r="D4938" s="14">
        <v>44137</v>
      </c>
      <c r="E4938" s="13" t="s">
        <v>19</v>
      </c>
      <c r="F4938" s="13" t="s">
        <v>1784</v>
      </c>
      <c r="G4938" s="15" t="str">
        <f>INDEX(Table12[[#This Row],[State]],MATCH(Orders!F4938,Table12[[#This Row],[Customer ID]],0))</f>
        <v>Florida</v>
      </c>
      <c r="H4938" s="13" t="s">
        <v>2036</v>
      </c>
      <c r="I4938" s="15">
        <v>3</v>
      </c>
      <c r="J4938" s="13" t="s">
        <v>70</v>
      </c>
      <c r="K4938" s="16">
        <v>87576</v>
      </c>
      <c r="L4938" s="24" t="str">
        <f>IF(Orders!$K4938&lt;=50,"Low",IF(Orders!$K4938&gt;=200000,"High","Medium"))</f>
        <v>Medium</v>
      </c>
    </row>
    <row r="4939" spans="1:12" x14ac:dyDescent="0.35">
      <c r="A4939" s="12">
        <v>3254</v>
      </c>
      <c r="B4939" s="17" t="s">
        <v>7927</v>
      </c>
      <c r="C4939" s="18">
        <v>44131</v>
      </c>
      <c r="D4939" s="18">
        <v>44134</v>
      </c>
      <c r="E4939" s="17" t="s">
        <v>94</v>
      </c>
      <c r="F4939" s="17" t="s">
        <v>3540</v>
      </c>
      <c r="G4939" s="19" t="str">
        <f>INDEX(Table12[[#This Row],[State]],MATCH(Orders!F4939,Table12[[#This Row],[Customer ID]],0))</f>
        <v>Illinois</v>
      </c>
      <c r="H4939" s="17" t="s">
        <v>2815</v>
      </c>
      <c r="I4939" s="19">
        <v>3</v>
      </c>
      <c r="J4939" s="17" t="s">
        <v>31</v>
      </c>
      <c r="K4939" s="10">
        <v>118056</v>
      </c>
      <c r="L4939" s="25" t="str">
        <f>IF(Orders!$K4939&lt;=50,"Low",IF(Orders!$K4939&gt;=200000,"High","Medium"))</f>
        <v>Medium</v>
      </c>
    </row>
    <row r="4940" spans="1:12" x14ac:dyDescent="0.35">
      <c r="A4940" s="11">
        <v>8477</v>
      </c>
      <c r="B4940" s="13" t="s">
        <v>7927</v>
      </c>
      <c r="C4940" s="14">
        <v>44131</v>
      </c>
      <c r="D4940" s="14">
        <v>44134</v>
      </c>
      <c r="E4940" s="13" t="s">
        <v>94</v>
      </c>
      <c r="F4940" s="13" t="s">
        <v>3540</v>
      </c>
      <c r="G4940" s="15" t="str">
        <f>INDEX(Table12[[#This Row],[State]],MATCH(Orders!F4940,Table12[[#This Row],[Customer ID]],0))</f>
        <v>Illinois</v>
      </c>
      <c r="H4940" s="13" t="s">
        <v>6274</v>
      </c>
      <c r="I4940" s="15">
        <v>2</v>
      </c>
      <c r="J4940" s="13" t="s">
        <v>36</v>
      </c>
      <c r="K4940" s="16">
        <v>107184</v>
      </c>
      <c r="L4940" s="24" t="str">
        <f>IF(Orders!$K4940&lt;=50,"Low",IF(Orders!$K4940&gt;=200000,"High","Medium"))</f>
        <v>Medium</v>
      </c>
    </row>
    <row r="4941" spans="1:12" x14ac:dyDescent="0.35">
      <c r="A4941" s="12">
        <v>9240</v>
      </c>
      <c r="B4941" s="17" t="s">
        <v>7928</v>
      </c>
      <c r="C4941" s="18">
        <v>44131</v>
      </c>
      <c r="D4941" s="18">
        <v>44136</v>
      </c>
      <c r="E4941" s="17" t="s">
        <v>19</v>
      </c>
      <c r="F4941" s="17" t="s">
        <v>974</v>
      </c>
      <c r="G4941" s="19" t="str">
        <f>INDEX(Table12[[#This Row],[State]],MATCH(Orders!F4941,Table12[[#This Row],[Customer ID]],0))</f>
        <v>Arizona</v>
      </c>
      <c r="H4941" s="17" t="s">
        <v>191</v>
      </c>
      <c r="I4941" s="19">
        <v>1</v>
      </c>
      <c r="J4941" s="17" t="s">
        <v>31</v>
      </c>
      <c r="K4941" s="10">
        <v>122784</v>
      </c>
      <c r="L4941" s="25" t="str">
        <f>IF(Orders!$K4941&lt;=50,"Low",IF(Orders!$K4941&gt;=200000,"High","Medium"))</f>
        <v>Medium</v>
      </c>
    </row>
    <row r="4942" spans="1:12" x14ac:dyDescent="0.35">
      <c r="A4942" s="11">
        <v>7620</v>
      </c>
      <c r="B4942" s="13" t="s">
        <v>7925</v>
      </c>
      <c r="C4942" s="14">
        <v>44131</v>
      </c>
      <c r="D4942" s="14">
        <v>44137</v>
      </c>
      <c r="E4942" s="13" t="s">
        <v>19</v>
      </c>
      <c r="F4942" s="13" t="s">
        <v>1784</v>
      </c>
      <c r="G4942" s="15" t="str">
        <f>INDEX(Table12[[#This Row],[State]],MATCH(Orders!F4942,Table12[[#This Row],[Customer ID]],0))</f>
        <v>Florida</v>
      </c>
      <c r="H4942" s="13" t="s">
        <v>5214</v>
      </c>
      <c r="I4942" s="15">
        <v>7</v>
      </c>
      <c r="J4942" s="13" t="s">
        <v>36</v>
      </c>
      <c r="K4942" s="16">
        <v>158784</v>
      </c>
      <c r="L4942" s="24" t="str">
        <f>IF(Orders!$K4942&lt;=50,"Low",IF(Orders!$K4942&gt;=200000,"High","Medium"))</f>
        <v>Medium</v>
      </c>
    </row>
    <row r="4943" spans="1:12" x14ac:dyDescent="0.35">
      <c r="A4943" s="12">
        <v>7713</v>
      </c>
      <c r="B4943" s="17" t="s">
        <v>7924</v>
      </c>
      <c r="C4943" s="18">
        <v>44131</v>
      </c>
      <c r="D4943" s="18">
        <v>44133</v>
      </c>
      <c r="E4943" s="17" t="s">
        <v>38</v>
      </c>
      <c r="F4943" s="17" t="s">
        <v>4706</v>
      </c>
      <c r="G4943" s="19" t="str">
        <f>INDEX(Table12[[#This Row],[State]],MATCH(Orders!F4943,Table12[[#This Row],[Customer ID]],0))</f>
        <v>California</v>
      </c>
      <c r="H4943" s="17" t="s">
        <v>3250</v>
      </c>
      <c r="I4943" s="19">
        <v>5</v>
      </c>
      <c r="J4943" s="17" t="s">
        <v>70</v>
      </c>
      <c r="K4943" s="10">
        <v>155.96</v>
      </c>
      <c r="L4943" s="25" t="str">
        <f>IF(Orders!$K4943&lt;=50,"Low",IF(Orders!$K4943&gt;=200000,"High","Medium"))</f>
        <v>Medium</v>
      </c>
    </row>
    <row r="4944" spans="1:12" x14ac:dyDescent="0.35">
      <c r="A4944" s="11">
        <v>6496</v>
      </c>
      <c r="B4944" s="13" t="s">
        <v>7929</v>
      </c>
      <c r="C4944" s="14">
        <v>44132</v>
      </c>
      <c r="D4944" s="14">
        <v>44134</v>
      </c>
      <c r="E4944" s="13" t="s">
        <v>94</v>
      </c>
      <c r="F4944" s="13" t="s">
        <v>1248</v>
      </c>
      <c r="G4944" s="15" t="str">
        <f>INDEX(Table12[[#This Row],[State]],MATCH(Orders!F4944,Table12[[#This Row],[Customer ID]],0))</f>
        <v>North Carolina</v>
      </c>
      <c r="H4944" s="13" t="s">
        <v>1207</v>
      </c>
      <c r="I4944" s="15">
        <v>2</v>
      </c>
      <c r="J4944" s="13" t="s">
        <v>31</v>
      </c>
      <c r="K4944" s="16">
        <v>183184</v>
      </c>
      <c r="L4944" s="24" t="str">
        <f>IF(Orders!$K4944&lt;=50,"Low",IF(Orders!$K4944&gt;=200000,"High","Medium"))</f>
        <v>Medium</v>
      </c>
    </row>
    <row r="4945" spans="1:12" x14ac:dyDescent="0.35">
      <c r="A4945" s="12">
        <v>6497</v>
      </c>
      <c r="B4945" s="17" t="s">
        <v>7930</v>
      </c>
      <c r="C4945" s="18">
        <v>44132</v>
      </c>
      <c r="D4945" s="18">
        <v>44136</v>
      </c>
      <c r="E4945" s="17" t="s">
        <v>94</v>
      </c>
      <c r="F4945" s="17" t="s">
        <v>7931</v>
      </c>
      <c r="G4945" s="19" t="str">
        <f>INDEX(Table12[[#This Row],[State]],MATCH(Orders!F4945,Table12[[#This Row],[Customer ID]],0))</f>
        <v>Texas</v>
      </c>
      <c r="H4945" s="17" t="s">
        <v>7933</v>
      </c>
      <c r="I4945" s="19">
        <v>3</v>
      </c>
      <c r="J4945" s="17" t="s">
        <v>70</v>
      </c>
      <c r="K4945" s="10">
        <v>88552</v>
      </c>
      <c r="L4945" s="25" t="str">
        <f>IF(Orders!$K4945&lt;=50,"Low",IF(Orders!$K4945&gt;=200000,"High","Medium"))</f>
        <v>Medium</v>
      </c>
    </row>
    <row r="4946" spans="1:12" x14ac:dyDescent="0.35">
      <c r="A4946" s="11">
        <v>8910</v>
      </c>
      <c r="B4946" s="13" t="s">
        <v>7930</v>
      </c>
      <c r="C4946" s="14">
        <v>44132</v>
      </c>
      <c r="D4946" s="14">
        <v>44136</v>
      </c>
      <c r="E4946" s="13" t="s">
        <v>94</v>
      </c>
      <c r="F4946" s="13" t="s">
        <v>7931</v>
      </c>
      <c r="G4946" s="15" t="str">
        <f>INDEX(Table12[[#This Row],[State]],MATCH(Orders!F4946,Table12[[#This Row],[Customer ID]],0))</f>
        <v>Texas</v>
      </c>
      <c r="H4946" s="13" t="s">
        <v>1942</v>
      </c>
      <c r="I4946" s="15">
        <v>2</v>
      </c>
      <c r="J4946" s="13" t="s">
        <v>36</v>
      </c>
      <c r="K4946" s="16">
        <v>109176</v>
      </c>
      <c r="L4946" s="24" t="str">
        <f>IF(Orders!$K4946&lt;=50,"Low",IF(Orders!$K4946&gt;=200000,"High","Medium"))</f>
        <v>Medium</v>
      </c>
    </row>
    <row r="4947" spans="1:12" x14ac:dyDescent="0.35">
      <c r="A4947" s="12">
        <v>6495</v>
      </c>
      <c r="B4947" s="17" t="s">
        <v>7935</v>
      </c>
      <c r="C4947" s="18">
        <v>44132</v>
      </c>
      <c r="D4947" s="18">
        <v>44136</v>
      </c>
      <c r="E4947" s="17" t="s">
        <v>19</v>
      </c>
      <c r="F4947" s="17" t="s">
        <v>5603</v>
      </c>
      <c r="G4947" s="19" t="str">
        <f>INDEX(Table12[[#This Row],[State]],MATCH(Orders!F4947,Table12[[#This Row],[Customer ID]],0))</f>
        <v>Massachusetts</v>
      </c>
      <c r="H4947" s="17" t="s">
        <v>2129</v>
      </c>
      <c r="I4947" s="19">
        <v>3</v>
      </c>
      <c r="J4947" s="17" t="s">
        <v>36</v>
      </c>
      <c r="K4947" s="10">
        <v>103.93</v>
      </c>
      <c r="L4947" s="25" t="str">
        <f>IF(Orders!$K4947&lt;=50,"Low",IF(Orders!$K4947&gt;=200000,"High","Medium"))</f>
        <v>Medium</v>
      </c>
    </row>
    <row r="4948" spans="1:12" x14ac:dyDescent="0.35">
      <c r="A4948" s="11">
        <v>4260</v>
      </c>
      <c r="B4948" s="13" t="s">
        <v>7930</v>
      </c>
      <c r="C4948" s="14">
        <v>44132</v>
      </c>
      <c r="D4948" s="14">
        <v>44136</v>
      </c>
      <c r="E4948" s="13" t="s">
        <v>94</v>
      </c>
      <c r="F4948" s="13" t="s">
        <v>7931</v>
      </c>
      <c r="G4948" s="15" t="str">
        <f>INDEX(Table12[[#This Row],[State]],MATCH(Orders!F4948,Table12[[#This Row],[Customer ID]],0))</f>
        <v>Texas</v>
      </c>
      <c r="H4948" s="13" t="s">
        <v>2680</v>
      </c>
      <c r="I4948" s="15">
        <v>2</v>
      </c>
      <c r="J4948" s="13" t="s">
        <v>31</v>
      </c>
      <c r="K4948" s="16">
        <v>138</v>
      </c>
      <c r="L4948" s="24" t="str">
        <f>IF(Orders!$K4948&lt;=50,"Low",IF(Orders!$K4948&gt;=200000,"High","Medium"))</f>
        <v>Medium</v>
      </c>
    </row>
    <row r="4949" spans="1:12" x14ac:dyDescent="0.35">
      <c r="A4949" s="12">
        <v>7712</v>
      </c>
      <c r="B4949" s="17" t="s">
        <v>7936</v>
      </c>
      <c r="C4949" s="18">
        <v>44132</v>
      </c>
      <c r="D4949" s="18">
        <v>44137</v>
      </c>
      <c r="E4949" s="17" t="s">
        <v>94</v>
      </c>
      <c r="F4949" s="17" t="s">
        <v>6719</v>
      </c>
      <c r="G4949" s="19" t="str">
        <f>INDEX(Table12[[#This Row],[State]],MATCH(Orders!F4949,Table12[[#This Row],[Customer ID]],0))</f>
        <v>New York</v>
      </c>
      <c r="H4949" s="17" t="s">
        <v>692</v>
      </c>
      <c r="I4949" s="19">
        <v>2</v>
      </c>
      <c r="J4949" s="17" t="s">
        <v>36</v>
      </c>
      <c r="K4949" s="10">
        <v>162.97999999999999</v>
      </c>
      <c r="L4949" s="25" t="str">
        <f>IF(Orders!$K4949&lt;=50,"Low",IF(Orders!$K4949&gt;=200000,"High","Medium"))</f>
        <v>Medium</v>
      </c>
    </row>
    <row r="4950" spans="1:12" x14ac:dyDescent="0.35">
      <c r="A4950" s="11">
        <v>7714</v>
      </c>
      <c r="B4950" s="13" t="s">
        <v>7929</v>
      </c>
      <c r="C4950" s="14">
        <v>44132</v>
      </c>
      <c r="D4950" s="14">
        <v>44134</v>
      </c>
      <c r="E4950" s="13" t="s">
        <v>94</v>
      </c>
      <c r="F4950" s="13" t="s">
        <v>1248</v>
      </c>
      <c r="G4950" s="15" t="str">
        <f>INDEX(Table12[[#This Row],[State]],MATCH(Orders!F4950,Table12[[#This Row],[Customer ID]],0))</f>
        <v>North Carolina</v>
      </c>
      <c r="H4950" s="13" t="s">
        <v>1875</v>
      </c>
      <c r="I4950" s="15">
        <v>3</v>
      </c>
      <c r="J4950" s="13" t="s">
        <v>31</v>
      </c>
      <c r="K4950" s="16">
        <v>177952</v>
      </c>
      <c r="L4950" s="24" t="str">
        <f>IF(Orders!$K4950&lt;=50,"Low",IF(Orders!$K4950&gt;=200000,"High","Medium"))</f>
        <v>Medium</v>
      </c>
    </row>
    <row r="4951" spans="1:12" x14ac:dyDescent="0.35">
      <c r="A4951" s="12">
        <v>899</v>
      </c>
      <c r="B4951" s="17" t="s">
        <v>7929</v>
      </c>
      <c r="C4951" s="18">
        <v>44132</v>
      </c>
      <c r="D4951" s="18">
        <v>44134</v>
      </c>
      <c r="E4951" s="17" t="s">
        <v>94</v>
      </c>
      <c r="F4951" s="17" t="s">
        <v>1248</v>
      </c>
      <c r="G4951" s="19" t="str">
        <f>INDEX(Table12[[#This Row],[State]],MATCH(Orders!F4951,Table12[[#This Row],[Customer ID]],0))</f>
        <v>North Carolina</v>
      </c>
      <c r="H4951" s="17" t="s">
        <v>6614</v>
      </c>
      <c r="I4951" s="19">
        <v>3</v>
      </c>
      <c r="J4951" s="17" t="s">
        <v>36</v>
      </c>
      <c r="K4951" s="10">
        <v>146952</v>
      </c>
      <c r="L4951" s="25" t="str">
        <f>IF(Orders!$K4951&lt;=50,"Low",IF(Orders!$K4951&gt;=200000,"High","Medium"))</f>
        <v>Medium</v>
      </c>
    </row>
    <row r="4952" spans="1:12" x14ac:dyDescent="0.35">
      <c r="A4952" s="11">
        <v>2280</v>
      </c>
      <c r="B4952" s="13" t="s">
        <v>7937</v>
      </c>
      <c r="C4952" s="14">
        <v>44133</v>
      </c>
      <c r="D4952" s="14">
        <v>44135</v>
      </c>
      <c r="E4952" s="13" t="s">
        <v>94</v>
      </c>
      <c r="F4952" s="13" t="s">
        <v>1964</v>
      </c>
      <c r="G4952" s="15" t="str">
        <f>INDEX(Table12[[#This Row],[State]],MATCH(Orders!F4952,Table12[[#This Row],[Customer ID]],0))</f>
        <v>New York</v>
      </c>
      <c r="H4952" s="13" t="s">
        <v>4060</v>
      </c>
      <c r="I4952" s="15">
        <v>8</v>
      </c>
      <c r="J4952" s="13" t="s">
        <v>70</v>
      </c>
      <c r="K4952" s="16">
        <v>146.96</v>
      </c>
      <c r="L4952" s="24" t="str">
        <f>IF(Orders!$K4952&lt;=50,"Low",IF(Orders!$K4952&gt;=200000,"High","Medium"))</f>
        <v>Medium</v>
      </c>
    </row>
    <row r="4953" spans="1:12" x14ac:dyDescent="0.35">
      <c r="A4953" s="12">
        <v>3547</v>
      </c>
      <c r="B4953" s="17" t="s">
        <v>7938</v>
      </c>
      <c r="C4953" s="18">
        <v>44134</v>
      </c>
      <c r="D4953" s="18">
        <v>44137</v>
      </c>
      <c r="E4953" s="17" t="s">
        <v>38</v>
      </c>
      <c r="F4953" s="17" t="s">
        <v>7939</v>
      </c>
      <c r="G4953" s="19" t="str">
        <f>INDEX(Table12[[#This Row],[State]],MATCH(Orders!F4953,Table12[[#This Row],[Customer ID]],0))</f>
        <v>Washington</v>
      </c>
      <c r="H4953" s="17" t="s">
        <v>2327</v>
      </c>
      <c r="I4953" s="19">
        <v>2</v>
      </c>
      <c r="J4953" s="17" t="s">
        <v>70</v>
      </c>
      <c r="K4953" s="10">
        <v>109568</v>
      </c>
      <c r="L4953" s="25" t="str">
        <f>IF(Orders!$K4953&lt;=50,"Low",IF(Orders!$K4953&gt;=200000,"High","Medium"))</f>
        <v>Medium</v>
      </c>
    </row>
    <row r="4954" spans="1:12" x14ac:dyDescent="0.35">
      <c r="A4954" s="11">
        <v>1660</v>
      </c>
      <c r="B4954" s="13" t="s">
        <v>7941</v>
      </c>
      <c r="C4954" s="14">
        <v>44134</v>
      </c>
      <c r="D4954" s="14">
        <v>44136</v>
      </c>
      <c r="E4954" s="13" t="s">
        <v>38</v>
      </c>
      <c r="F4954" s="13" t="s">
        <v>562</v>
      </c>
      <c r="G4954" s="15" t="str">
        <f>INDEX(Table12[[#This Row],[State]],MATCH(Orders!F4954,Table12[[#This Row],[Customer ID]],0))</f>
        <v>Kentucky</v>
      </c>
      <c r="H4954" s="13" t="s">
        <v>4307</v>
      </c>
      <c r="I4954" s="15">
        <v>7</v>
      </c>
      <c r="J4954" s="13" t="s">
        <v>70</v>
      </c>
      <c r="K4954" s="16">
        <v>118.98</v>
      </c>
      <c r="L4954" s="24" t="str">
        <f>IF(Orders!$K4954&lt;=50,"Low",IF(Orders!$K4954&gt;=200000,"High","Medium"))</f>
        <v>Medium</v>
      </c>
    </row>
    <row r="4955" spans="1:12" x14ac:dyDescent="0.35">
      <c r="A4955" s="12">
        <v>1708</v>
      </c>
      <c r="B4955" s="17" t="s">
        <v>7942</v>
      </c>
      <c r="C4955" s="18">
        <v>44134</v>
      </c>
      <c r="D4955" s="18">
        <v>44141</v>
      </c>
      <c r="E4955" s="17" t="s">
        <v>19</v>
      </c>
      <c r="F4955" s="17" t="s">
        <v>6559</v>
      </c>
      <c r="G4955" s="19" t="str">
        <f>INDEX(Table12[[#This Row],[State]],MATCH(Orders!F4955,Table12[[#This Row],[Customer ID]],0))</f>
        <v>Washington</v>
      </c>
      <c r="H4955" s="17" t="s">
        <v>1328</v>
      </c>
      <c r="I4955" s="19">
        <v>3</v>
      </c>
      <c r="J4955" s="17" t="s">
        <v>70</v>
      </c>
      <c r="K4955" s="10">
        <v>119752</v>
      </c>
      <c r="L4955" s="25" t="str">
        <f>IF(Orders!$K4955&lt;=50,"Low",IF(Orders!$K4955&gt;=200000,"High","Medium"))</f>
        <v>Medium</v>
      </c>
    </row>
    <row r="4956" spans="1:12" x14ac:dyDescent="0.35">
      <c r="A4956" s="11">
        <v>2282</v>
      </c>
      <c r="B4956" s="13" t="s">
        <v>7943</v>
      </c>
      <c r="C4956" s="14">
        <v>44134</v>
      </c>
      <c r="D4956" s="14">
        <v>44140</v>
      </c>
      <c r="E4956" s="13" t="s">
        <v>19</v>
      </c>
      <c r="F4956" s="13" t="s">
        <v>4400</v>
      </c>
      <c r="G4956" s="15" t="str">
        <f>INDEX(Table12[[#This Row],[State]],MATCH(Orders!F4956,Table12[[#This Row],[Customer ID]],0))</f>
        <v>California</v>
      </c>
      <c r="H4956" s="13" t="s">
        <v>3868</v>
      </c>
      <c r="I4956" s="15">
        <v>2</v>
      </c>
      <c r="J4956" s="13" t="s">
        <v>70</v>
      </c>
      <c r="K4956" s="16">
        <v>194.48</v>
      </c>
      <c r="L4956" s="24" t="str">
        <f>IF(Orders!$K4956&lt;=50,"Low",IF(Orders!$K4956&gt;=200000,"High","Medium"))</f>
        <v>Medium</v>
      </c>
    </row>
    <row r="4957" spans="1:12" x14ac:dyDescent="0.35">
      <c r="A4957" s="12">
        <v>3439</v>
      </c>
      <c r="B4957" s="17" t="s">
        <v>7938</v>
      </c>
      <c r="C4957" s="18">
        <v>44134</v>
      </c>
      <c r="D4957" s="18">
        <v>44137</v>
      </c>
      <c r="E4957" s="17" t="s">
        <v>38</v>
      </c>
      <c r="F4957" s="17" t="s">
        <v>7939</v>
      </c>
      <c r="G4957" s="19" t="str">
        <f>INDEX(Table12[[#This Row],[State]],MATCH(Orders!F4957,Table12[[#This Row],[Customer ID]],0))</f>
        <v>Washington</v>
      </c>
      <c r="H4957" s="17" t="s">
        <v>4322</v>
      </c>
      <c r="I4957" s="19">
        <v>2</v>
      </c>
      <c r="J4957" s="17" t="s">
        <v>70</v>
      </c>
      <c r="K4957" s="10">
        <v>232.98</v>
      </c>
      <c r="L4957" s="25" t="str">
        <f>IF(Orders!$K4957&lt;=50,"Low",IF(Orders!$K4957&gt;=200000,"High","Medium"))</f>
        <v>Medium</v>
      </c>
    </row>
    <row r="4958" spans="1:12" x14ac:dyDescent="0.35">
      <c r="A4958" s="11">
        <v>1745</v>
      </c>
      <c r="B4958" s="13" t="s">
        <v>7944</v>
      </c>
      <c r="C4958" s="14">
        <v>44134</v>
      </c>
      <c r="D4958" s="14">
        <v>44134</v>
      </c>
      <c r="E4958" s="13" t="s">
        <v>208</v>
      </c>
      <c r="F4958" s="13" t="s">
        <v>6875</v>
      </c>
      <c r="G4958" s="15" t="str">
        <f>INDEX(Table12[[#This Row],[State]],MATCH(Orders!F4958,Table12[[#This Row],[Customer ID]],0))</f>
        <v>Texas</v>
      </c>
      <c r="H4958" s="13" t="s">
        <v>6982</v>
      </c>
      <c r="I4958" s="15">
        <v>2</v>
      </c>
      <c r="J4958" s="13" t="s">
        <v>31</v>
      </c>
      <c r="K4958" s="16">
        <v>296006</v>
      </c>
      <c r="L4958" s="24" t="str">
        <f>IF(Orders!$K4958&lt;=50,"Low",IF(Orders!$K4958&gt;=200000,"High","Medium"))</f>
        <v>High</v>
      </c>
    </row>
    <row r="4959" spans="1:12" x14ac:dyDescent="0.35">
      <c r="A4959" s="12">
        <v>2281</v>
      </c>
      <c r="B4959" s="17" t="s">
        <v>7945</v>
      </c>
      <c r="C4959" s="18">
        <v>44134</v>
      </c>
      <c r="D4959" s="18">
        <v>44138</v>
      </c>
      <c r="E4959" s="17" t="s">
        <v>19</v>
      </c>
      <c r="F4959" s="17" t="s">
        <v>4469</v>
      </c>
      <c r="G4959" s="19" t="str">
        <f>INDEX(Table12[[#This Row],[State]],MATCH(Orders!F4959,Table12[[#This Row],[Customer ID]],0))</f>
        <v>Pennsylvania</v>
      </c>
      <c r="H4959" s="17" t="s">
        <v>252</v>
      </c>
      <c r="I4959" s="19">
        <v>7</v>
      </c>
      <c r="J4959" s="17" t="s">
        <v>31</v>
      </c>
      <c r="K4959" s="10">
        <v>455.4</v>
      </c>
      <c r="L4959" s="25" t="str">
        <f>IF(Orders!$K4959&lt;=50,"Low",IF(Orders!$K4959&gt;=200000,"High","Medium"))</f>
        <v>Medium</v>
      </c>
    </row>
    <row r="4960" spans="1:12" x14ac:dyDescent="0.35">
      <c r="A4960" s="11">
        <v>1712</v>
      </c>
      <c r="B4960" s="13" t="s">
        <v>7938</v>
      </c>
      <c r="C4960" s="14">
        <v>44134</v>
      </c>
      <c r="D4960" s="14">
        <v>44137</v>
      </c>
      <c r="E4960" s="13" t="s">
        <v>38</v>
      </c>
      <c r="F4960" s="13" t="s">
        <v>7939</v>
      </c>
      <c r="G4960" s="15" t="str">
        <f>INDEX(Table12[[#This Row],[State]],MATCH(Orders!F4960,Table12[[#This Row],[Customer ID]],0))</f>
        <v>Washington</v>
      </c>
      <c r="H4960" s="13" t="s">
        <v>258</v>
      </c>
      <c r="I4960" s="15">
        <v>8</v>
      </c>
      <c r="J4960" s="13" t="s">
        <v>31</v>
      </c>
      <c r="K4960" s="16">
        <v>624272</v>
      </c>
      <c r="L4960" s="24" t="str">
        <f>IF(Orders!$K4960&lt;=50,"Low",IF(Orders!$K4960&gt;=200000,"High","Medium"))</f>
        <v>High</v>
      </c>
    </row>
    <row r="4961" spans="1:12" x14ac:dyDescent="0.35">
      <c r="A4961" s="12">
        <v>1494</v>
      </c>
      <c r="B4961" s="17" t="s">
        <v>7943</v>
      </c>
      <c r="C4961" s="18">
        <v>44134</v>
      </c>
      <c r="D4961" s="18">
        <v>44140</v>
      </c>
      <c r="E4961" s="17" t="s">
        <v>19</v>
      </c>
      <c r="F4961" s="17" t="s">
        <v>4400</v>
      </c>
      <c r="G4961" s="19" t="str">
        <f>INDEX(Table12[[#This Row],[State]],MATCH(Orders!F4961,Table12[[#This Row],[Customer ID]],0))</f>
        <v>California</v>
      </c>
      <c r="H4961" s="17" t="s">
        <v>2391</v>
      </c>
      <c r="I4961" s="19">
        <v>14</v>
      </c>
      <c r="J4961" s="17" t="s">
        <v>70</v>
      </c>
      <c r="K4961" s="10">
        <v>1735.12</v>
      </c>
      <c r="L4961" s="25" t="str">
        <f>IF(Orders!$K4961&lt;=50,"Low",IF(Orders!$K4961&gt;=200000,"High","Medium"))</f>
        <v>Medium</v>
      </c>
    </row>
    <row r="4962" spans="1:12" x14ac:dyDescent="0.35">
      <c r="A4962" s="11">
        <v>1742</v>
      </c>
      <c r="B4962" s="13" t="s">
        <v>7946</v>
      </c>
      <c r="C4962" s="14">
        <v>44134</v>
      </c>
      <c r="D4962" s="14">
        <v>44138</v>
      </c>
      <c r="E4962" s="13" t="s">
        <v>19</v>
      </c>
      <c r="F4962" s="13" t="s">
        <v>4161</v>
      </c>
      <c r="G4962" s="15" t="str">
        <f>INDEX(Table12[[#This Row],[State]],MATCH(Orders!F4962,Table12[[#This Row],[Customer ID]],0))</f>
        <v>Washington</v>
      </c>
      <c r="H4962" s="13" t="s">
        <v>4446</v>
      </c>
      <c r="I4962" s="15">
        <v>2</v>
      </c>
      <c r="J4962" s="13" t="s">
        <v>31</v>
      </c>
      <c r="K4962" s="16">
        <v>115.64</v>
      </c>
      <c r="L4962" s="24" t="str">
        <f>IF(Orders!$K4962&lt;=50,"Low",IF(Orders!$K4962&gt;=200000,"High","Medium"))</f>
        <v>Medium</v>
      </c>
    </row>
    <row r="4963" spans="1:12" x14ac:dyDescent="0.35">
      <c r="A4963" s="12">
        <v>1709</v>
      </c>
      <c r="B4963" s="17" t="s">
        <v>7945</v>
      </c>
      <c r="C4963" s="18">
        <v>44134</v>
      </c>
      <c r="D4963" s="18">
        <v>44138</v>
      </c>
      <c r="E4963" s="17" t="s">
        <v>19</v>
      </c>
      <c r="F4963" s="17" t="s">
        <v>4469</v>
      </c>
      <c r="G4963" s="19" t="str">
        <f>INDEX(Table12[[#This Row],[State]],MATCH(Orders!F4963,Table12[[#This Row],[Customer ID]],0))</f>
        <v>Pennsylvania</v>
      </c>
      <c r="H4963" s="17" t="s">
        <v>3243</v>
      </c>
      <c r="I4963" s="19">
        <v>4</v>
      </c>
      <c r="J4963" s="17" t="s">
        <v>36</v>
      </c>
      <c r="K4963" s="10">
        <v>104736</v>
      </c>
      <c r="L4963" s="25" t="str">
        <f>IF(Orders!$K4963&lt;=50,"Low",IF(Orders!$K4963&gt;=200000,"High","Medium"))</f>
        <v>Medium</v>
      </c>
    </row>
    <row r="4964" spans="1:12" x14ac:dyDescent="0.35">
      <c r="A4964" s="11">
        <v>1711</v>
      </c>
      <c r="B4964" s="13" t="s">
        <v>7943</v>
      </c>
      <c r="C4964" s="14">
        <v>44134</v>
      </c>
      <c r="D4964" s="14">
        <v>44140</v>
      </c>
      <c r="E4964" s="13" t="s">
        <v>19</v>
      </c>
      <c r="F4964" s="13" t="s">
        <v>4400</v>
      </c>
      <c r="G4964" s="15" t="str">
        <f>INDEX(Table12[[#This Row],[State]],MATCH(Orders!F4964,Table12[[#This Row],[Customer ID]],0))</f>
        <v>California</v>
      </c>
      <c r="H4964" s="13" t="s">
        <v>7383</v>
      </c>
      <c r="I4964" s="15">
        <v>2</v>
      </c>
      <c r="J4964" s="13" t="s">
        <v>31</v>
      </c>
      <c r="K4964" s="16">
        <v>120.42</v>
      </c>
      <c r="L4964" s="24" t="str">
        <f>IF(Orders!$K4964&lt;=50,"Low",IF(Orders!$K4964&gt;=200000,"High","Medium"))</f>
        <v>Medium</v>
      </c>
    </row>
    <row r="4965" spans="1:12" x14ac:dyDescent="0.35">
      <c r="A4965" s="12">
        <v>3438</v>
      </c>
      <c r="B4965" s="17" t="s">
        <v>7943</v>
      </c>
      <c r="C4965" s="18">
        <v>44134</v>
      </c>
      <c r="D4965" s="18">
        <v>44140</v>
      </c>
      <c r="E4965" s="17" t="s">
        <v>19</v>
      </c>
      <c r="F4965" s="17" t="s">
        <v>4400</v>
      </c>
      <c r="G4965" s="19" t="str">
        <f>INDEX(Table12[[#This Row],[State]],MATCH(Orders!F4965,Table12[[#This Row],[Customer ID]],0))</f>
        <v>California</v>
      </c>
      <c r="H4965" s="17" t="s">
        <v>2008</v>
      </c>
      <c r="I4965" s="19">
        <v>5</v>
      </c>
      <c r="J4965" s="17" t="s">
        <v>31</v>
      </c>
      <c r="K4965" s="10">
        <v>89.9</v>
      </c>
      <c r="L4965" s="25" t="str">
        <f>IF(Orders!$K4965&lt;=50,"Low",IF(Orders!$K4965&gt;=200000,"High","Medium"))</f>
        <v>Medium</v>
      </c>
    </row>
    <row r="4966" spans="1:12" x14ac:dyDescent="0.35">
      <c r="A4966" s="11">
        <v>1743</v>
      </c>
      <c r="B4966" s="13" t="s">
        <v>7944</v>
      </c>
      <c r="C4966" s="14">
        <v>44134</v>
      </c>
      <c r="D4966" s="14">
        <v>44134</v>
      </c>
      <c r="E4966" s="13" t="s">
        <v>208</v>
      </c>
      <c r="F4966" s="13" t="s">
        <v>6875</v>
      </c>
      <c r="G4966" s="15" t="str">
        <f>INDEX(Table12[[#This Row],[State]],MATCH(Orders!F4966,Table12[[#This Row],[Customer ID]],0))</f>
        <v>Texas</v>
      </c>
      <c r="H4966" s="13" t="s">
        <v>7276</v>
      </c>
      <c r="I4966" s="15">
        <v>2</v>
      </c>
      <c r="J4966" s="13" t="s">
        <v>70</v>
      </c>
      <c r="K4966" s="16">
        <v>91192</v>
      </c>
      <c r="L4966" s="24" t="str">
        <f>IF(Orders!$K4966&lt;=50,"Low",IF(Orders!$K4966&gt;=200000,"High","Medium"))</f>
        <v>Medium</v>
      </c>
    </row>
    <row r="4967" spans="1:12" x14ac:dyDescent="0.35">
      <c r="A4967" s="12">
        <v>3549</v>
      </c>
      <c r="B4967" s="17" t="s">
        <v>7945</v>
      </c>
      <c r="C4967" s="18">
        <v>44134</v>
      </c>
      <c r="D4967" s="18">
        <v>44138</v>
      </c>
      <c r="E4967" s="17" t="s">
        <v>19</v>
      </c>
      <c r="F4967" s="17" t="s">
        <v>4469</v>
      </c>
      <c r="G4967" s="19" t="str">
        <f>INDEX(Table12[[#This Row],[State]],MATCH(Orders!F4967,Table12[[#This Row],[Customer ID]],0))</f>
        <v>Pennsylvania</v>
      </c>
      <c r="H4967" s="17" t="s">
        <v>2555</v>
      </c>
      <c r="I4967" s="19">
        <v>2</v>
      </c>
      <c r="J4967" s="17" t="s">
        <v>31</v>
      </c>
      <c r="K4967" s="10">
        <v>110168</v>
      </c>
      <c r="L4967" s="25" t="str">
        <f>IF(Orders!$K4967&lt;=50,"Low",IF(Orders!$K4967&gt;=200000,"High","Medium"))</f>
        <v>Medium</v>
      </c>
    </row>
    <row r="4968" spans="1:12" x14ac:dyDescent="0.35">
      <c r="A4968" s="11">
        <v>1661</v>
      </c>
      <c r="B4968" s="13" t="s">
        <v>7941</v>
      </c>
      <c r="C4968" s="14">
        <v>44134</v>
      </c>
      <c r="D4968" s="14">
        <v>44136</v>
      </c>
      <c r="E4968" s="13" t="s">
        <v>38</v>
      </c>
      <c r="F4968" s="13" t="s">
        <v>562</v>
      </c>
      <c r="G4968" s="15" t="str">
        <f>INDEX(Table12[[#This Row],[State]],MATCH(Orders!F4968,Table12[[#This Row],[Customer ID]],0))</f>
        <v>Kentucky</v>
      </c>
      <c r="H4968" s="13" t="s">
        <v>4674</v>
      </c>
      <c r="I4968" s="15">
        <v>1</v>
      </c>
      <c r="J4968" s="13" t="s">
        <v>31</v>
      </c>
      <c r="K4968" s="16">
        <v>133.94</v>
      </c>
      <c r="L4968" s="24" t="str">
        <f>IF(Orders!$K4968&lt;=50,"Low",IF(Orders!$K4968&gt;=200000,"High","Medium"))</f>
        <v>Medium</v>
      </c>
    </row>
    <row r="4969" spans="1:12" x14ac:dyDescent="0.35">
      <c r="A4969" s="12">
        <v>1744</v>
      </c>
      <c r="B4969" s="17" t="s">
        <v>7942</v>
      </c>
      <c r="C4969" s="18">
        <v>44134</v>
      </c>
      <c r="D4969" s="18">
        <v>44141</v>
      </c>
      <c r="E4969" s="17" t="s">
        <v>19</v>
      </c>
      <c r="F4969" s="17" t="s">
        <v>6559</v>
      </c>
      <c r="G4969" s="19" t="str">
        <f>INDEX(Table12[[#This Row],[State]],MATCH(Orders!F4969,Table12[[#This Row],[Customer ID]],0))</f>
        <v>Washington</v>
      </c>
      <c r="H4969" s="17" t="s">
        <v>4966</v>
      </c>
      <c r="I4969" s="19">
        <v>2</v>
      </c>
      <c r="J4969" s="17" t="s">
        <v>36</v>
      </c>
      <c r="K4969" s="10">
        <v>126904</v>
      </c>
      <c r="L4969" s="25" t="str">
        <f>IF(Orders!$K4969&lt;=50,"Low",IF(Orders!$K4969&gt;=200000,"High","Medium"))</f>
        <v>Medium</v>
      </c>
    </row>
    <row r="4970" spans="1:12" x14ac:dyDescent="0.35">
      <c r="A4970" s="11">
        <v>3548</v>
      </c>
      <c r="B4970" s="13" t="s">
        <v>7945</v>
      </c>
      <c r="C4970" s="14">
        <v>44134</v>
      </c>
      <c r="D4970" s="14">
        <v>44138</v>
      </c>
      <c r="E4970" s="13" t="s">
        <v>19</v>
      </c>
      <c r="F4970" s="13" t="s">
        <v>4469</v>
      </c>
      <c r="G4970" s="15" t="str">
        <f>INDEX(Table12[[#This Row],[State]],MATCH(Orders!F4970,Table12[[#This Row],[Customer ID]],0))</f>
        <v>Pennsylvania</v>
      </c>
      <c r="H4970" s="13" t="s">
        <v>2960</v>
      </c>
      <c r="I4970" s="15">
        <v>2</v>
      </c>
      <c r="J4970" s="13" t="s">
        <v>70</v>
      </c>
      <c r="K4970" s="16">
        <v>109168</v>
      </c>
      <c r="L4970" s="24" t="str">
        <f>IF(Orders!$K4970&lt;=50,"Low",IF(Orders!$K4970&gt;=200000,"High","Medium"))</f>
        <v>Medium</v>
      </c>
    </row>
    <row r="4971" spans="1:12" x14ac:dyDescent="0.35">
      <c r="A4971" s="12">
        <v>3550</v>
      </c>
      <c r="B4971" s="17" t="s">
        <v>7941</v>
      </c>
      <c r="C4971" s="18">
        <v>44134</v>
      </c>
      <c r="D4971" s="18">
        <v>44136</v>
      </c>
      <c r="E4971" s="17" t="s">
        <v>38</v>
      </c>
      <c r="F4971" s="17" t="s">
        <v>562</v>
      </c>
      <c r="G4971" s="19" t="str">
        <f>INDEX(Table12[[#This Row],[State]],MATCH(Orders!F4971,Table12[[#This Row],[Customer ID]],0))</f>
        <v>Kentucky</v>
      </c>
      <c r="H4971" s="17" t="s">
        <v>3376</v>
      </c>
      <c r="I4971" s="19">
        <v>2</v>
      </c>
      <c r="J4971" s="17" t="s">
        <v>36</v>
      </c>
      <c r="K4971" s="10">
        <v>133.06</v>
      </c>
      <c r="L4971" s="25" t="str">
        <f>IF(Orders!$K4971&lt;=50,"Low",IF(Orders!$K4971&gt;=200000,"High","Medium"))</f>
        <v>Medium</v>
      </c>
    </row>
    <row r="4972" spans="1:12" x14ac:dyDescent="0.35">
      <c r="A4972" s="11">
        <v>1707</v>
      </c>
      <c r="B4972" s="13" t="s">
        <v>7941</v>
      </c>
      <c r="C4972" s="14">
        <v>44134</v>
      </c>
      <c r="D4972" s="14">
        <v>44136</v>
      </c>
      <c r="E4972" s="13" t="s">
        <v>38</v>
      </c>
      <c r="F4972" s="13" t="s">
        <v>562</v>
      </c>
      <c r="G4972" s="15" t="str">
        <f>INDEX(Table12[[#This Row],[State]],MATCH(Orders!F4972,Table12[[#This Row],[Customer ID]],0))</f>
        <v>Kentucky</v>
      </c>
      <c r="H4972" s="13" t="s">
        <v>4026</v>
      </c>
      <c r="I4972" s="15">
        <v>8</v>
      </c>
      <c r="J4972" s="13" t="s">
        <v>36</v>
      </c>
      <c r="K4972" s="16">
        <v>146</v>
      </c>
      <c r="L4972" s="24" t="str">
        <f>IF(Orders!$K4972&lt;=50,"Low",IF(Orders!$K4972&gt;=200000,"High","Medium"))</f>
        <v>Medium</v>
      </c>
    </row>
    <row r="4973" spans="1:12" x14ac:dyDescent="0.35">
      <c r="A4973" s="12">
        <v>1710</v>
      </c>
      <c r="B4973" s="17" t="s">
        <v>7943</v>
      </c>
      <c r="C4973" s="18">
        <v>44134</v>
      </c>
      <c r="D4973" s="18">
        <v>44140</v>
      </c>
      <c r="E4973" s="17" t="s">
        <v>19</v>
      </c>
      <c r="F4973" s="17" t="s">
        <v>4400</v>
      </c>
      <c r="G4973" s="19" t="str">
        <f>INDEX(Table12[[#This Row],[State]],MATCH(Orders!F4973,Table12[[#This Row],[Customer ID]],0))</f>
        <v>California</v>
      </c>
      <c r="H4973" s="17" t="s">
        <v>7947</v>
      </c>
      <c r="I4973" s="19">
        <v>6</v>
      </c>
      <c r="J4973" s="17" t="s">
        <v>31</v>
      </c>
      <c r="K4973" s="10">
        <v>151.86000000000001</v>
      </c>
      <c r="L4973" s="25" t="str">
        <f>IF(Orders!$K4973&lt;=50,"Low",IF(Orders!$K4973&gt;=200000,"High","Medium"))</f>
        <v>Medium</v>
      </c>
    </row>
    <row r="4974" spans="1:12" x14ac:dyDescent="0.35">
      <c r="A4974" s="11">
        <v>3440</v>
      </c>
      <c r="B4974" s="13" t="s">
        <v>7943</v>
      </c>
      <c r="C4974" s="14">
        <v>44134</v>
      </c>
      <c r="D4974" s="14">
        <v>44140</v>
      </c>
      <c r="E4974" s="13" t="s">
        <v>19</v>
      </c>
      <c r="F4974" s="13" t="s">
        <v>4400</v>
      </c>
      <c r="G4974" s="15" t="str">
        <f>INDEX(Table12[[#This Row],[State]],MATCH(Orders!F4974,Table12[[#This Row],[Customer ID]],0))</f>
        <v>California</v>
      </c>
      <c r="H4974" s="13" t="s">
        <v>2981</v>
      </c>
      <c r="I4974" s="15">
        <v>1</v>
      </c>
      <c r="J4974" s="13" t="s">
        <v>31</v>
      </c>
      <c r="K4974" s="16">
        <v>172992</v>
      </c>
      <c r="L4974" s="24" t="str">
        <f>IF(Orders!$K4974&lt;=50,"Low",IF(Orders!$K4974&gt;=200000,"High","Medium"))</f>
        <v>Medium</v>
      </c>
    </row>
    <row r="4975" spans="1:12" x14ac:dyDescent="0.35">
      <c r="A4975" s="12">
        <v>7827</v>
      </c>
      <c r="B4975" s="17" t="s">
        <v>7944</v>
      </c>
      <c r="C4975" s="18">
        <v>44134</v>
      </c>
      <c r="D4975" s="18">
        <v>44134</v>
      </c>
      <c r="E4975" s="17" t="s">
        <v>208</v>
      </c>
      <c r="F4975" s="17" t="s">
        <v>6875</v>
      </c>
      <c r="G4975" s="19" t="str">
        <f>INDEX(Table12[[#This Row],[State]],MATCH(Orders!F4975,Table12[[#This Row],[Customer ID]],0))</f>
        <v>Texas</v>
      </c>
      <c r="H4975" s="17" t="s">
        <v>426</v>
      </c>
      <c r="I4975" s="19">
        <v>6</v>
      </c>
      <c r="J4975" s="17" t="s">
        <v>31</v>
      </c>
      <c r="K4975" s="10">
        <v>157192</v>
      </c>
      <c r="L4975" s="25" t="str">
        <f>IF(Orders!$K4975&lt;=50,"Low",IF(Orders!$K4975&gt;=200000,"High","Medium"))</f>
        <v>Medium</v>
      </c>
    </row>
    <row r="4976" spans="1:12" x14ac:dyDescent="0.35">
      <c r="A4976" s="11">
        <v>6398</v>
      </c>
      <c r="B4976" s="13" t="s">
        <v>7949</v>
      </c>
      <c r="C4976" s="14">
        <v>44135</v>
      </c>
      <c r="D4976" s="14">
        <v>44140</v>
      </c>
      <c r="E4976" s="13" t="s">
        <v>19</v>
      </c>
      <c r="F4976" s="13" t="s">
        <v>3497</v>
      </c>
      <c r="G4976" s="15" t="str">
        <f>INDEX(Table12[[#This Row],[State]],MATCH(Orders!F4976,Table12[[#This Row],[Customer ID]],0))</f>
        <v>Illinois</v>
      </c>
      <c r="H4976" s="13" t="s">
        <v>3344</v>
      </c>
      <c r="I4976" s="15">
        <v>4</v>
      </c>
      <c r="J4976" s="13" t="s">
        <v>70</v>
      </c>
      <c r="K4976" s="16">
        <v>522768</v>
      </c>
      <c r="L4976" s="24" t="str">
        <f>IF(Orders!$K4976&lt;=50,"Low",IF(Orders!$K4976&gt;=200000,"High","Medium"))</f>
        <v>High</v>
      </c>
    </row>
    <row r="4977" spans="1:12" x14ac:dyDescent="0.35">
      <c r="A4977" s="12">
        <v>7828</v>
      </c>
      <c r="B4977" s="17" t="s">
        <v>7950</v>
      </c>
      <c r="C4977" s="18">
        <v>44135</v>
      </c>
      <c r="D4977" s="18">
        <v>44139</v>
      </c>
      <c r="E4977" s="17" t="s">
        <v>19</v>
      </c>
      <c r="F4977" s="17" t="s">
        <v>2902</v>
      </c>
      <c r="G4977" s="19" t="str">
        <f>INDEX(Table12[[#This Row],[State]],MATCH(Orders!F4977,Table12[[#This Row],[Customer ID]],0))</f>
        <v>Texas</v>
      </c>
      <c r="H4977" s="17" t="s">
        <v>6520</v>
      </c>
      <c r="I4977" s="19">
        <v>2</v>
      </c>
      <c r="J4977" s="17" t="s">
        <v>70</v>
      </c>
      <c r="K4977" s="10">
        <v>95248</v>
      </c>
      <c r="L4977" s="25" t="str">
        <f>IF(Orders!$K4977&lt;=50,"Low",IF(Orders!$K4977&gt;=200000,"High","Medium"))</f>
        <v>Medium</v>
      </c>
    </row>
    <row r="4978" spans="1:12" x14ac:dyDescent="0.35">
      <c r="A4978" s="11">
        <v>8226</v>
      </c>
      <c r="B4978" s="13" t="s">
        <v>7949</v>
      </c>
      <c r="C4978" s="14">
        <v>44135</v>
      </c>
      <c r="D4978" s="14">
        <v>44140</v>
      </c>
      <c r="E4978" s="13" t="s">
        <v>19</v>
      </c>
      <c r="F4978" s="13" t="s">
        <v>3497</v>
      </c>
      <c r="G4978" s="15" t="str">
        <f>INDEX(Table12[[#This Row],[State]],MATCH(Orders!F4978,Table12[[#This Row],[Customer ID]],0))</f>
        <v>Illinois</v>
      </c>
      <c r="H4978" s="13" t="s">
        <v>220</v>
      </c>
      <c r="I4978" s="15">
        <v>3</v>
      </c>
      <c r="J4978" s="13" t="s">
        <v>31</v>
      </c>
      <c r="K4978" s="16">
        <v>108912</v>
      </c>
      <c r="L4978" s="24" t="str">
        <f>IF(Orders!$K4978&lt;=50,"Low",IF(Orders!$K4978&gt;=200000,"High","Medium"))</f>
        <v>Medium</v>
      </c>
    </row>
    <row r="4979" spans="1:12" x14ac:dyDescent="0.35">
      <c r="A4979" s="12">
        <v>2568</v>
      </c>
      <c r="B4979" s="17" t="s">
        <v>7951</v>
      </c>
      <c r="C4979" s="18">
        <v>44136</v>
      </c>
      <c r="D4979" s="18">
        <v>44139</v>
      </c>
      <c r="E4979" s="17" t="s">
        <v>94</v>
      </c>
      <c r="F4979" s="17" t="s">
        <v>5542</v>
      </c>
      <c r="G4979" s="19" t="str">
        <f>INDEX(Table12[[#This Row],[State]],MATCH(Orders!F4979,Table12[[#This Row],[Customer ID]],0))</f>
        <v>Massachusetts</v>
      </c>
      <c r="H4979" s="17" t="s">
        <v>1388</v>
      </c>
      <c r="I4979" s="19">
        <v>10</v>
      </c>
      <c r="J4979" s="17" t="s">
        <v>36</v>
      </c>
      <c r="K4979" s="10">
        <v>239.7</v>
      </c>
      <c r="L4979" s="25" t="str">
        <f>IF(Orders!$K4979&lt;=50,"Low",IF(Orders!$K4979&gt;=200000,"High","Medium"))</f>
        <v>Medium</v>
      </c>
    </row>
    <row r="4980" spans="1:12" x14ac:dyDescent="0.35">
      <c r="A4980" s="11">
        <v>2567</v>
      </c>
      <c r="B4980" s="13" t="s">
        <v>7952</v>
      </c>
      <c r="C4980" s="14">
        <v>44136</v>
      </c>
      <c r="D4980" s="14">
        <v>44138</v>
      </c>
      <c r="E4980" s="13" t="s">
        <v>94</v>
      </c>
      <c r="F4980" s="13" t="s">
        <v>1380</v>
      </c>
      <c r="G4980" s="15" t="str">
        <f>INDEX(Table12[[#This Row],[State]],MATCH(Orders!F4980,Table12[[#This Row],[Customer ID]],0))</f>
        <v>Washington</v>
      </c>
      <c r="H4980" s="13" t="s">
        <v>5409</v>
      </c>
      <c r="I4980" s="15">
        <v>9</v>
      </c>
      <c r="J4980" s="13" t="s">
        <v>31</v>
      </c>
      <c r="K4980" s="16">
        <v>2694.62</v>
      </c>
      <c r="L4980" s="24" t="str">
        <f>IF(Orders!$K4980&lt;=50,"Low",IF(Orders!$K4980&gt;=200000,"High","Medium"))</f>
        <v>Medium</v>
      </c>
    </row>
    <row r="4981" spans="1:12" x14ac:dyDescent="0.35">
      <c r="A4981" s="12">
        <v>8227</v>
      </c>
      <c r="B4981" s="17" t="s">
        <v>7952</v>
      </c>
      <c r="C4981" s="18">
        <v>44136</v>
      </c>
      <c r="D4981" s="18">
        <v>44138</v>
      </c>
      <c r="E4981" s="17" t="s">
        <v>94</v>
      </c>
      <c r="F4981" s="17" t="s">
        <v>1380</v>
      </c>
      <c r="G4981" s="19" t="str">
        <f>INDEX(Table12[[#This Row],[State]],MATCH(Orders!F4981,Table12[[#This Row],[Customer ID]],0))</f>
        <v>Washington</v>
      </c>
      <c r="H4981" s="17" t="s">
        <v>2992</v>
      </c>
      <c r="I4981" s="19">
        <v>5</v>
      </c>
      <c r="J4981" s="17" t="s">
        <v>70</v>
      </c>
      <c r="K4981" s="10">
        <v>138.12</v>
      </c>
      <c r="L4981" s="25" t="str">
        <f>IF(Orders!$K4981&lt;=50,"Low",IF(Orders!$K4981&gt;=200000,"High","Medium"))</f>
        <v>Medium</v>
      </c>
    </row>
    <row r="4982" spans="1:12" x14ac:dyDescent="0.35">
      <c r="A4982" s="11">
        <v>4883</v>
      </c>
      <c r="B4982" s="13" t="s">
        <v>7951</v>
      </c>
      <c r="C4982" s="14">
        <v>44136</v>
      </c>
      <c r="D4982" s="14">
        <v>44139</v>
      </c>
      <c r="E4982" s="13" t="s">
        <v>94</v>
      </c>
      <c r="F4982" s="13" t="s">
        <v>5542</v>
      </c>
      <c r="G4982" s="15" t="str">
        <f>INDEX(Table12[[#This Row],[State]],MATCH(Orders!F4982,Table12[[#This Row],[Customer ID]],0))</f>
        <v>Massachusetts</v>
      </c>
      <c r="H4982" s="13" t="s">
        <v>229</v>
      </c>
      <c r="I4982" s="15">
        <v>1</v>
      </c>
      <c r="J4982" s="13" t="s">
        <v>31</v>
      </c>
      <c r="K4982" s="16">
        <v>174.99</v>
      </c>
      <c r="L4982" s="24" t="str">
        <f>IF(Orders!$K4982&lt;=50,"Low",IF(Orders!$K4982&gt;=200000,"High","Medium"))</f>
        <v>Medium</v>
      </c>
    </row>
    <row r="4983" spans="1:12" x14ac:dyDescent="0.35">
      <c r="A4983" s="12">
        <v>8020</v>
      </c>
      <c r="B4983" s="17" t="s">
        <v>7953</v>
      </c>
      <c r="C4983" s="18">
        <v>44137</v>
      </c>
      <c r="D4983" s="18">
        <v>44140</v>
      </c>
      <c r="E4983" s="17" t="s">
        <v>94</v>
      </c>
      <c r="F4983" s="17" t="s">
        <v>1303</v>
      </c>
      <c r="G4983" s="19" t="str">
        <f>INDEX(Table12[[#This Row],[State]],MATCH(Orders!F4983,Table12[[#This Row],[Customer ID]],0))</f>
        <v>Kentucky</v>
      </c>
      <c r="H4983" s="17" t="s">
        <v>1836</v>
      </c>
      <c r="I4983" s="19">
        <v>4</v>
      </c>
      <c r="J4983" s="17" t="s">
        <v>70</v>
      </c>
      <c r="K4983" s="10">
        <v>104.92</v>
      </c>
      <c r="L4983" s="25" t="str">
        <f>IF(Orders!$K4983&lt;=50,"Low",IF(Orders!$K4983&gt;=200000,"High","Medium"))</f>
        <v>Medium</v>
      </c>
    </row>
    <row r="4984" spans="1:12" x14ac:dyDescent="0.35">
      <c r="A4984" s="11">
        <v>6823</v>
      </c>
      <c r="B4984" s="13" t="s">
        <v>7954</v>
      </c>
      <c r="C4984" s="14">
        <v>44137</v>
      </c>
      <c r="D4984" s="14">
        <v>44140</v>
      </c>
      <c r="E4984" s="13" t="s">
        <v>38</v>
      </c>
      <c r="F4984" s="13" t="s">
        <v>3157</v>
      </c>
      <c r="G4984" s="15" t="str">
        <f>INDEX(Table12[[#This Row],[State]],MATCH(Orders!F4984,Table12[[#This Row],[Customer ID]],0))</f>
        <v>Missouri</v>
      </c>
      <c r="H4984" s="13" t="s">
        <v>6325</v>
      </c>
      <c r="I4984" s="15">
        <v>10</v>
      </c>
      <c r="J4984" s="13" t="s">
        <v>70</v>
      </c>
      <c r="K4984" s="16">
        <v>110.9</v>
      </c>
      <c r="L4984" s="24" t="str">
        <f>IF(Orders!$K4984&lt;=50,"Low",IF(Orders!$K4984&gt;=200000,"High","Medium"))</f>
        <v>Medium</v>
      </c>
    </row>
    <row r="4985" spans="1:12" x14ac:dyDescent="0.35">
      <c r="A4985" s="12">
        <v>8399</v>
      </c>
      <c r="B4985" s="17" t="s">
        <v>7956</v>
      </c>
      <c r="C4985" s="18">
        <v>44137</v>
      </c>
      <c r="D4985" s="18">
        <v>44142</v>
      </c>
      <c r="E4985" s="17" t="s">
        <v>19</v>
      </c>
      <c r="F4985" s="17" t="s">
        <v>4109</v>
      </c>
      <c r="G4985" s="19" t="str">
        <f>INDEX(Table12[[#This Row],[State]],MATCH(Orders!F4985,Table12[[#This Row],[Customer ID]],0))</f>
        <v>California</v>
      </c>
      <c r="H4985" s="17" t="s">
        <v>6290</v>
      </c>
      <c r="I4985" s="19">
        <v>5</v>
      </c>
      <c r="J4985" s="17" t="s">
        <v>70</v>
      </c>
      <c r="K4985" s="10">
        <v>178.1</v>
      </c>
      <c r="L4985" s="25" t="str">
        <f>IF(Orders!$K4985&lt;=50,"Low",IF(Orders!$K4985&gt;=200000,"High","Medium"))</f>
        <v>Medium</v>
      </c>
    </row>
    <row r="4986" spans="1:12" x14ac:dyDescent="0.35">
      <c r="A4986" s="11">
        <v>6258</v>
      </c>
      <c r="B4986" s="13" t="s">
        <v>7957</v>
      </c>
      <c r="C4986" s="14">
        <v>44137</v>
      </c>
      <c r="D4986" s="14">
        <v>44142</v>
      </c>
      <c r="E4986" s="13" t="s">
        <v>94</v>
      </c>
      <c r="F4986" s="13" t="s">
        <v>6409</v>
      </c>
      <c r="G4986" s="15" t="str">
        <f>INDEX(Table12[[#This Row],[State]],MATCH(Orders!F4986,Table12[[#This Row],[Customer ID]],0))</f>
        <v>Ohio</v>
      </c>
      <c r="H4986" s="13" t="s">
        <v>2266</v>
      </c>
      <c r="I4986" s="15">
        <v>2</v>
      </c>
      <c r="J4986" s="13" t="s">
        <v>31</v>
      </c>
      <c r="K4986" s="16">
        <v>199372</v>
      </c>
      <c r="L4986" s="24" t="str">
        <f>IF(Orders!$K4986&lt;=50,"Low",IF(Orders!$K4986&gt;=200000,"High","Medium"))</f>
        <v>Medium</v>
      </c>
    </row>
    <row r="4987" spans="1:12" x14ac:dyDescent="0.35">
      <c r="A4987" s="12">
        <v>4590</v>
      </c>
      <c r="B4987" s="17" t="s">
        <v>7958</v>
      </c>
      <c r="C4987" s="18">
        <v>44137</v>
      </c>
      <c r="D4987" s="18">
        <v>44141</v>
      </c>
      <c r="E4987" s="17" t="s">
        <v>94</v>
      </c>
      <c r="F4987" s="17" t="s">
        <v>2657</v>
      </c>
      <c r="G4987" s="19" t="str">
        <f>INDEX(Table12[[#This Row],[State]],MATCH(Orders!F4987,Table12[[#This Row],[Customer ID]],0))</f>
        <v>Ohio</v>
      </c>
      <c r="H4987" s="17" t="s">
        <v>1364</v>
      </c>
      <c r="I4987" s="19">
        <v>2</v>
      </c>
      <c r="J4987" s="17" t="s">
        <v>36</v>
      </c>
      <c r="K4987" s="10">
        <v>426592</v>
      </c>
      <c r="L4987" s="25" t="str">
        <f>IF(Orders!$K4987&lt;=50,"Low",IF(Orders!$K4987&gt;=200000,"High","Medium"))</f>
        <v>High</v>
      </c>
    </row>
    <row r="4988" spans="1:12" x14ac:dyDescent="0.35">
      <c r="A4988" s="11">
        <v>4587</v>
      </c>
      <c r="B4988" s="13" t="s">
        <v>7959</v>
      </c>
      <c r="C4988" s="14">
        <v>44137</v>
      </c>
      <c r="D4988" s="14">
        <v>44139</v>
      </c>
      <c r="E4988" s="13" t="s">
        <v>94</v>
      </c>
      <c r="F4988" s="13" t="s">
        <v>2383</v>
      </c>
      <c r="G4988" s="15" t="str">
        <f>INDEX(Table12[[#This Row],[State]],MATCH(Orders!F4988,Table12[[#This Row],[Customer ID]],0))</f>
        <v>California</v>
      </c>
      <c r="H4988" s="13" t="s">
        <v>5887</v>
      </c>
      <c r="I4988" s="15">
        <v>7</v>
      </c>
      <c r="J4988" s="13" t="s">
        <v>36</v>
      </c>
      <c r="K4988" s="16">
        <v>466.55</v>
      </c>
      <c r="L4988" s="24" t="str">
        <f>IF(Orders!$K4988&lt;=50,"Low",IF(Orders!$K4988&gt;=200000,"High","Medium"))</f>
        <v>Medium</v>
      </c>
    </row>
    <row r="4989" spans="1:12" x14ac:dyDescent="0.35">
      <c r="A4989" s="12">
        <v>5506</v>
      </c>
      <c r="B4989" s="17" t="s">
        <v>7959</v>
      </c>
      <c r="C4989" s="18">
        <v>44137</v>
      </c>
      <c r="D4989" s="18">
        <v>44139</v>
      </c>
      <c r="E4989" s="17" t="s">
        <v>94</v>
      </c>
      <c r="F4989" s="17" t="s">
        <v>2383</v>
      </c>
      <c r="G4989" s="19" t="str">
        <f>INDEX(Table12[[#This Row],[State]],MATCH(Orders!F4989,Table12[[#This Row],[Customer ID]],0))</f>
        <v>California</v>
      </c>
      <c r="H4989" s="17" t="s">
        <v>7960</v>
      </c>
      <c r="I4989" s="19">
        <v>6</v>
      </c>
      <c r="J4989" s="17" t="s">
        <v>70</v>
      </c>
      <c r="K4989" s="10">
        <v>622352</v>
      </c>
      <c r="L4989" s="25" t="str">
        <f>IF(Orders!$K4989&lt;=50,"Low",IF(Orders!$K4989&gt;=200000,"High","Medium"))</f>
        <v>High</v>
      </c>
    </row>
    <row r="4990" spans="1:12" x14ac:dyDescent="0.35">
      <c r="A4990" s="11">
        <v>4881</v>
      </c>
      <c r="B4990" s="13" t="s">
        <v>7962</v>
      </c>
      <c r="C4990" s="14">
        <v>44137</v>
      </c>
      <c r="D4990" s="14">
        <v>44141</v>
      </c>
      <c r="E4990" s="13" t="s">
        <v>19</v>
      </c>
      <c r="F4990" s="13" t="s">
        <v>1629</v>
      </c>
      <c r="G4990" s="15" t="str">
        <f>INDEX(Table12[[#This Row],[State]],MATCH(Orders!F4990,Table12[[#This Row],[Customer ID]],0))</f>
        <v>Pennsylvania</v>
      </c>
      <c r="H4990" s="13" t="s">
        <v>2341</v>
      </c>
      <c r="I4990" s="15">
        <v>4</v>
      </c>
      <c r="J4990" s="13" t="s">
        <v>31</v>
      </c>
      <c r="K4990" s="16">
        <v>879.2</v>
      </c>
      <c r="L4990" s="24" t="str">
        <f>IF(Orders!$K4990&lt;=50,"Low",IF(Orders!$K4990&gt;=200000,"High","Medium"))</f>
        <v>Medium</v>
      </c>
    </row>
    <row r="4991" spans="1:12" x14ac:dyDescent="0.35">
      <c r="A4991" s="12">
        <v>4882</v>
      </c>
      <c r="B4991" s="17" t="s">
        <v>7953</v>
      </c>
      <c r="C4991" s="18">
        <v>44137</v>
      </c>
      <c r="D4991" s="18">
        <v>44140</v>
      </c>
      <c r="E4991" s="17" t="s">
        <v>94</v>
      </c>
      <c r="F4991" s="17" t="s">
        <v>1303</v>
      </c>
      <c r="G4991" s="19" t="str">
        <f>INDEX(Table12[[#This Row],[State]],MATCH(Orders!F4991,Table12[[#This Row],[Customer ID]],0))</f>
        <v>Kentucky</v>
      </c>
      <c r="H4991" s="17" t="s">
        <v>1312</v>
      </c>
      <c r="I4991" s="19">
        <v>4</v>
      </c>
      <c r="J4991" s="17" t="s">
        <v>70</v>
      </c>
      <c r="K4991" s="10">
        <v>1020.92</v>
      </c>
      <c r="L4991" s="25" t="str">
        <f>IF(Orders!$K4991&lt;=50,"Low",IF(Orders!$K4991&gt;=200000,"High","Medium"))</f>
        <v>Medium</v>
      </c>
    </row>
    <row r="4992" spans="1:12" x14ac:dyDescent="0.35">
      <c r="A4992" s="11">
        <v>4880</v>
      </c>
      <c r="B4992" s="13" t="s">
        <v>7953</v>
      </c>
      <c r="C4992" s="14">
        <v>44137</v>
      </c>
      <c r="D4992" s="14">
        <v>44140</v>
      </c>
      <c r="E4992" s="13" t="s">
        <v>94</v>
      </c>
      <c r="F4992" s="13" t="s">
        <v>1303</v>
      </c>
      <c r="G4992" s="15" t="str">
        <f>INDEX(Table12[[#This Row],[State]],MATCH(Orders!F4992,Table12[[#This Row],[Customer ID]],0))</f>
        <v>Kentucky</v>
      </c>
      <c r="H4992" s="13" t="s">
        <v>3445</v>
      </c>
      <c r="I4992" s="15">
        <v>9</v>
      </c>
      <c r="J4992" s="13" t="s">
        <v>70</v>
      </c>
      <c r="K4992" s="16">
        <v>2295.91</v>
      </c>
      <c r="L4992" s="24" t="str">
        <f>IF(Orders!$K4992&lt;=50,"Low",IF(Orders!$K4992&gt;=200000,"High","Medium"))</f>
        <v>Medium</v>
      </c>
    </row>
    <row r="4993" spans="1:12" x14ac:dyDescent="0.35">
      <c r="A4993" s="12">
        <v>9083</v>
      </c>
      <c r="B4993" s="17" t="s">
        <v>7953</v>
      </c>
      <c r="C4993" s="18">
        <v>44137</v>
      </c>
      <c r="D4993" s="18">
        <v>44140</v>
      </c>
      <c r="E4993" s="17" t="s">
        <v>94</v>
      </c>
      <c r="F4993" s="17" t="s">
        <v>1303</v>
      </c>
      <c r="G4993" s="19" t="str">
        <f>INDEX(Table12[[#This Row],[State]],MATCH(Orders!F4993,Table12[[#This Row],[Customer ID]],0))</f>
        <v>Kentucky</v>
      </c>
      <c r="H4993" s="17" t="s">
        <v>5983</v>
      </c>
      <c r="I4993" s="19">
        <v>2</v>
      </c>
      <c r="J4993" s="17" t="s">
        <v>70</v>
      </c>
      <c r="K4993" s="10">
        <v>110.32</v>
      </c>
      <c r="L4993" s="25" t="str">
        <f>IF(Orders!$K4993&lt;=50,"Low",IF(Orders!$K4993&gt;=200000,"High","Medium"))</f>
        <v>Medium</v>
      </c>
    </row>
    <row r="4994" spans="1:12" x14ac:dyDescent="0.35">
      <c r="A4994" s="11">
        <v>2890</v>
      </c>
      <c r="B4994" s="13" t="s">
        <v>7963</v>
      </c>
      <c r="C4994" s="14">
        <v>44137</v>
      </c>
      <c r="D4994" s="14">
        <v>44141</v>
      </c>
      <c r="E4994" s="13" t="s">
        <v>19</v>
      </c>
      <c r="F4994" s="13" t="s">
        <v>5025</v>
      </c>
      <c r="G4994" s="15" t="str">
        <f>INDEX(Table12[[#This Row],[State]],MATCH(Orders!F4994,Table12[[#This Row],[Customer ID]],0))</f>
        <v>Virginia</v>
      </c>
      <c r="H4994" s="13" t="s">
        <v>5443</v>
      </c>
      <c r="I4994" s="15">
        <v>2</v>
      </c>
      <c r="J4994" s="13" t="s">
        <v>31</v>
      </c>
      <c r="K4994" s="16">
        <v>107.56</v>
      </c>
      <c r="L4994" s="24" t="str">
        <f>IF(Orders!$K4994&lt;=50,"Low",IF(Orders!$K4994&gt;=200000,"High","Medium"))</f>
        <v>Medium</v>
      </c>
    </row>
    <row r="4995" spans="1:12" x14ac:dyDescent="0.35">
      <c r="A4995" s="12">
        <v>8021</v>
      </c>
      <c r="B4995" s="17" t="s">
        <v>7964</v>
      </c>
      <c r="C4995" s="18">
        <v>44137</v>
      </c>
      <c r="D4995" s="18">
        <v>44141</v>
      </c>
      <c r="E4995" s="17" t="s">
        <v>19</v>
      </c>
      <c r="F4995" s="17" t="s">
        <v>3274</v>
      </c>
      <c r="G4995" s="19" t="str">
        <f>INDEX(Table12[[#This Row],[State]],MATCH(Orders!F4995,Table12[[#This Row],[Customer ID]],0))</f>
        <v>Washington</v>
      </c>
      <c r="H4995" s="17" t="s">
        <v>570</v>
      </c>
      <c r="I4995" s="19">
        <v>5</v>
      </c>
      <c r="J4995" s="17" t="s">
        <v>70</v>
      </c>
      <c r="K4995" s="10">
        <v>98.85</v>
      </c>
      <c r="L4995" s="25" t="str">
        <f>IF(Orders!$K4995&lt;=50,"Low",IF(Orders!$K4995&gt;=200000,"High","Medium"))</f>
        <v>Medium</v>
      </c>
    </row>
    <row r="4996" spans="1:12" x14ac:dyDescent="0.35">
      <c r="A4996" s="11">
        <v>5505</v>
      </c>
      <c r="B4996" s="13" t="s">
        <v>7954</v>
      </c>
      <c r="C4996" s="14">
        <v>44137</v>
      </c>
      <c r="D4996" s="14">
        <v>44140</v>
      </c>
      <c r="E4996" s="13" t="s">
        <v>38</v>
      </c>
      <c r="F4996" s="13" t="s">
        <v>3157</v>
      </c>
      <c r="G4996" s="15" t="str">
        <f>INDEX(Table12[[#This Row],[State]],MATCH(Orders!F4996,Table12[[#This Row],[Customer ID]],0))</f>
        <v>Missouri</v>
      </c>
      <c r="H4996" s="13" t="s">
        <v>1221</v>
      </c>
      <c r="I4996" s="15">
        <v>2</v>
      </c>
      <c r="J4996" s="13" t="s">
        <v>36</v>
      </c>
      <c r="K4996" s="16">
        <v>102.76</v>
      </c>
      <c r="L4996" s="24" t="str">
        <f>IF(Orders!$K4996&lt;=50,"Low",IF(Orders!$K4996&gt;=200000,"High","Medium"))</f>
        <v>Medium</v>
      </c>
    </row>
    <row r="4997" spans="1:12" x14ac:dyDescent="0.35">
      <c r="A4997" s="12">
        <v>5648</v>
      </c>
      <c r="B4997" s="17" t="s">
        <v>7962</v>
      </c>
      <c r="C4997" s="18">
        <v>44137</v>
      </c>
      <c r="D4997" s="18">
        <v>44141</v>
      </c>
      <c r="E4997" s="17" t="s">
        <v>19</v>
      </c>
      <c r="F4997" s="17" t="s">
        <v>1629</v>
      </c>
      <c r="G4997" s="19" t="str">
        <f>INDEX(Table12[[#This Row],[State]],MATCH(Orders!F4997,Table12[[#This Row],[Customer ID]],0))</f>
        <v>Pennsylvania</v>
      </c>
      <c r="H4997" s="17" t="s">
        <v>6187</v>
      </c>
      <c r="I4997" s="19">
        <v>3</v>
      </c>
      <c r="J4997" s="17" t="s">
        <v>36</v>
      </c>
      <c r="K4997" s="10">
        <v>116856</v>
      </c>
      <c r="L4997" s="25" t="str">
        <f>IF(Orders!$K4997&lt;=50,"Low",IF(Orders!$K4997&gt;=200000,"High","Medium"))</f>
        <v>Medium</v>
      </c>
    </row>
    <row r="4998" spans="1:12" x14ac:dyDescent="0.35">
      <c r="A4998" s="11">
        <v>4586</v>
      </c>
      <c r="B4998" s="13" t="s">
        <v>7965</v>
      </c>
      <c r="C4998" s="14">
        <v>44137</v>
      </c>
      <c r="D4998" s="14">
        <v>44142</v>
      </c>
      <c r="E4998" s="13" t="s">
        <v>19</v>
      </c>
      <c r="F4998" s="13" t="s">
        <v>166</v>
      </c>
      <c r="G4998" s="15" t="str">
        <f>INDEX(Table12[[#This Row],[State]],MATCH(Orders!F4998,Table12[[#This Row],[Customer ID]],0))</f>
        <v>Utah</v>
      </c>
      <c r="H4998" s="13" t="s">
        <v>7404</v>
      </c>
      <c r="I4998" s="15">
        <v>3</v>
      </c>
      <c r="J4998" s="13" t="s">
        <v>70</v>
      </c>
      <c r="K4998" s="16">
        <v>109.44</v>
      </c>
      <c r="L4998" s="24" t="str">
        <f>IF(Orders!$K4998&lt;=50,"Low",IF(Orders!$K4998&gt;=200000,"High","Medium"))</f>
        <v>Medium</v>
      </c>
    </row>
    <row r="4999" spans="1:12" x14ac:dyDescent="0.35">
      <c r="A4999" s="12">
        <v>5503</v>
      </c>
      <c r="B4999" s="17" t="s">
        <v>7959</v>
      </c>
      <c r="C4999" s="18">
        <v>44137</v>
      </c>
      <c r="D4999" s="18">
        <v>44139</v>
      </c>
      <c r="E4999" s="17" t="s">
        <v>94</v>
      </c>
      <c r="F4999" s="17" t="s">
        <v>2383</v>
      </c>
      <c r="G4999" s="19" t="str">
        <f>INDEX(Table12[[#This Row],[State]],MATCH(Orders!F4999,Table12[[#This Row],[Customer ID]],0))</f>
        <v>California</v>
      </c>
      <c r="H4999" s="17" t="s">
        <v>2614</v>
      </c>
      <c r="I4999" s="19">
        <v>5</v>
      </c>
      <c r="J4999" s="17" t="s">
        <v>36</v>
      </c>
      <c r="K4999" s="10">
        <v>102.8</v>
      </c>
      <c r="L4999" s="25" t="str">
        <f>IF(Orders!$K4999&lt;=50,"Low",IF(Orders!$K4999&gt;=200000,"High","Medium"))</f>
        <v>Medium</v>
      </c>
    </row>
    <row r="5000" spans="1:12" x14ac:dyDescent="0.35">
      <c r="A5000" s="11">
        <v>4588</v>
      </c>
      <c r="B5000" s="13" t="s">
        <v>7962</v>
      </c>
      <c r="C5000" s="14">
        <v>44137</v>
      </c>
      <c r="D5000" s="14">
        <v>44141</v>
      </c>
      <c r="E5000" s="13" t="s">
        <v>19</v>
      </c>
      <c r="F5000" s="13" t="s">
        <v>1629</v>
      </c>
      <c r="G5000" s="15" t="str">
        <f>INDEX(Table12[[#This Row],[State]],MATCH(Orders!F5000,Table12[[#This Row],[Customer ID]],0))</f>
        <v>Pennsylvania</v>
      </c>
      <c r="H5000" s="13" t="s">
        <v>3126</v>
      </c>
      <c r="I5000" s="15">
        <v>1</v>
      </c>
      <c r="J5000" s="13" t="s">
        <v>36</v>
      </c>
      <c r="K5000" s="16">
        <v>122312</v>
      </c>
      <c r="L5000" s="24" t="str">
        <f>IF(Orders!$K5000&lt;=50,"Low",IF(Orders!$K5000&gt;=200000,"High","Medium"))</f>
        <v>Medium</v>
      </c>
    </row>
    <row r="5001" spans="1:12" x14ac:dyDescent="0.35">
      <c r="A5001" s="12">
        <v>3275</v>
      </c>
      <c r="B5001" s="17" t="s">
        <v>7959</v>
      </c>
      <c r="C5001" s="18">
        <v>44137</v>
      </c>
      <c r="D5001" s="18">
        <v>44139</v>
      </c>
      <c r="E5001" s="17" t="s">
        <v>94</v>
      </c>
      <c r="F5001" s="17" t="s">
        <v>2383</v>
      </c>
      <c r="G5001" s="19" t="str">
        <f>INDEX(Table12[[#This Row],[State]],MATCH(Orders!F5001,Table12[[#This Row],[Customer ID]],0))</f>
        <v>California</v>
      </c>
      <c r="H5001" s="17" t="s">
        <v>6184</v>
      </c>
      <c r="I5001" s="19">
        <v>3</v>
      </c>
      <c r="J5001" s="17" t="s">
        <v>31</v>
      </c>
      <c r="K5001" s="10">
        <v>107.58</v>
      </c>
      <c r="L5001" s="25" t="str">
        <f>IF(Orders!$K5001&lt;=50,"Low",IF(Orders!$K5001&gt;=200000,"High","Medium"))</f>
        <v>Medium</v>
      </c>
    </row>
    <row r="5002" spans="1:12" x14ac:dyDescent="0.35">
      <c r="A5002" s="11">
        <v>5504</v>
      </c>
      <c r="B5002" s="13" t="s">
        <v>7966</v>
      </c>
      <c r="C5002" s="14">
        <v>44137</v>
      </c>
      <c r="D5002" s="14">
        <v>44141</v>
      </c>
      <c r="E5002" s="13" t="s">
        <v>19</v>
      </c>
      <c r="F5002" s="13" t="s">
        <v>4898</v>
      </c>
      <c r="G5002" s="15" t="str">
        <f>INDEX(Table12[[#This Row],[State]],MATCH(Orders!F5002,Table12[[#This Row],[Customer ID]],0))</f>
        <v>Kansas</v>
      </c>
      <c r="H5002" s="13" t="s">
        <v>722</v>
      </c>
      <c r="I5002" s="15">
        <v>3</v>
      </c>
      <c r="J5002" s="13" t="s">
        <v>31</v>
      </c>
      <c r="K5002" s="16">
        <v>134.24</v>
      </c>
      <c r="L5002" s="24" t="str">
        <f>IF(Orders!$K5002&lt;=50,"Low",IF(Orders!$K5002&gt;=200000,"High","Medium"))</f>
        <v>Medium</v>
      </c>
    </row>
    <row r="5003" spans="1:12" x14ac:dyDescent="0.35">
      <c r="A5003" s="12">
        <v>3276</v>
      </c>
      <c r="B5003" s="17" t="s">
        <v>7962</v>
      </c>
      <c r="C5003" s="18">
        <v>44137</v>
      </c>
      <c r="D5003" s="18">
        <v>44141</v>
      </c>
      <c r="E5003" s="17" t="s">
        <v>19</v>
      </c>
      <c r="F5003" s="17" t="s">
        <v>1629</v>
      </c>
      <c r="G5003" s="19" t="str">
        <f>INDEX(Table12[[#This Row],[State]],MATCH(Orders!F5003,Table12[[#This Row],[Customer ID]],0))</f>
        <v>Pennsylvania</v>
      </c>
      <c r="H5003" s="17" t="s">
        <v>6325</v>
      </c>
      <c r="I5003" s="19">
        <v>3</v>
      </c>
      <c r="J5003" s="17" t="s">
        <v>31</v>
      </c>
      <c r="K5003" s="10">
        <v>143136</v>
      </c>
      <c r="L5003" s="25" t="str">
        <f>IF(Orders!$K5003&lt;=50,"Low",IF(Orders!$K5003&gt;=200000,"High","Medium"))</f>
        <v>Medium</v>
      </c>
    </row>
    <row r="5004" spans="1:12" x14ac:dyDescent="0.35">
      <c r="A5004" s="11">
        <v>4589</v>
      </c>
      <c r="B5004" s="13" t="s">
        <v>7966</v>
      </c>
      <c r="C5004" s="14">
        <v>44137</v>
      </c>
      <c r="D5004" s="14">
        <v>44141</v>
      </c>
      <c r="E5004" s="13" t="s">
        <v>19</v>
      </c>
      <c r="F5004" s="13" t="s">
        <v>4898</v>
      </c>
      <c r="G5004" s="15" t="str">
        <f>INDEX(Table12[[#This Row],[State]],MATCH(Orders!F5004,Table12[[#This Row],[Customer ID]],0))</f>
        <v>Kansas</v>
      </c>
      <c r="H5004" s="13" t="s">
        <v>2449</v>
      </c>
      <c r="I5004" s="15">
        <v>6</v>
      </c>
      <c r="J5004" s="13" t="s">
        <v>36</v>
      </c>
      <c r="K5004" s="16">
        <v>123.78</v>
      </c>
      <c r="L5004" s="24" t="str">
        <f>IF(Orders!$K5004&lt;=50,"Low",IF(Orders!$K5004&gt;=200000,"High","Medium"))</f>
        <v>Medium</v>
      </c>
    </row>
    <row r="5005" spans="1:12" x14ac:dyDescent="0.35">
      <c r="A5005" s="12">
        <v>7377</v>
      </c>
      <c r="B5005" s="17" t="s">
        <v>7959</v>
      </c>
      <c r="C5005" s="18">
        <v>44137</v>
      </c>
      <c r="D5005" s="18">
        <v>44139</v>
      </c>
      <c r="E5005" s="17" t="s">
        <v>94</v>
      </c>
      <c r="F5005" s="17" t="s">
        <v>2383</v>
      </c>
      <c r="G5005" s="19" t="str">
        <f>INDEX(Table12[[#This Row],[State]],MATCH(Orders!F5005,Table12[[#This Row],[Customer ID]],0))</f>
        <v>California</v>
      </c>
      <c r="H5005" s="17" t="s">
        <v>7967</v>
      </c>
      <c r="I5005" s="19">
        <v>3</v>
      </c>
      <c r="J5005" s="17" t="s">
        <v>36</v>
      </c>
      <c r="K5005" s="10">
        <v>131.02000000000001</v>
      </c>
      <c r="L5005" s="25" t="str">
        <f>IF(Orders!$K5005&lt;=50,"Low",IF(Orders!$K5005&gt;=200000,"High","Medium"))</f>
        <v>Medium</v>
      </c>
    </row>
    <row r="5006" spans="1:12" x14ac:dyDescent="0.35">
      <c r="A5006" s="11">
        <v>4585</v>
      </c>
      <c r="B5006" s="13" t="s">
        <v>7969</v>
      </c>
      <c r="C5006" s="14">
        <v>44137</v>
      </c>
      <c r="D5006" s="14">
        <v>44140</v>
      </c>
      <c r="E5006" s="13" t="s">
        <v>38</v>
      </c>
      <c r="F5006" s="13" t="s">
        <v>3531</v>
      </c>
      <c r="G5006" s="15" t="str">
        <f>INDEX(Table12[[#This Row],[State]],MATCH(Orders!F5006,Table12[[#This Row],[Customer ID]],0))</f>
        <v>Illinois</v>
      </c>
      <c r="H5006" s="13" t="s">
        <v>4413</v>
      </c>
      <c r="I5006" s="15">
        <v>4</v>
      </c>
      <c r="J5006" s="13" t="s">
        <v>31</v>
      </c>
      <c r="K5006" s="16">
        <v>152336</v>
      </c>
      <c r="L5006" s="24" t="str">
        <f>IF(Orders!$K5006&lt;=50,"Low",IF(Orders!$K5006&gt;=200000,"High","Medium"))</f>
        <v>Medium</v>
      </c>
    </row>
    <row r="5007" spans="1:12" x14ac:dyDescent="0.35">
      <c r="A5007" s="12">
        <v>415</v>
      </c>
      <c r="B5007" s="17" t="s">
        <v>7959</v>
      </c>
      <c r="C5007" s="18">
        <v>44137</v>
      </c>
      <c r="D5007" s="18">
        <v>44139</v>
      </c>
      <c r="E5007" s="17" t="s">
        <v>94</v>
      </c>
      <c r="F5007" s="17" t="s">
        <v>2383</v>
      </c>
      <c r="G5007" s="19" t="str">
        <f>INDEX(Table12[[#This Row],[State]],MATCH(Orders!F5007,Table12[[#This Row],[Customer ID]],0))</f>
        <v>California</v>
      </c>
      <c r="H5007" s="17" t="s">
        <v>3739</v>
      </c>
      <c r="I5007" s="19">
        <v>7</v>
      </c>
      <c r="J5007" s="17" t="s">
        <v>36</v>
      </c>
      <c r="K5007" s="10">
        <v>170.58</v>
      </c>
      <c r="L5007" s="25" t="str">
        <f>IF(Orders!$K5007&lt;=50,"Low",IF(Orders!$K5007&gt;=200000,"High","Medium"))</f>
        <v>Medium</v>
      </c>
    </row>
    <row r="5008" spans="1:12" x14ac:dyDescent="0.35">
      <c r="A5008" s="11">
        <v>7997</v>
      </c>
      <c r="B5008" s="13" t="s">
        <v>7970</v>
      </c>
      <c r="C5008" s="14">
        <v>44138</v>
      </c>
      <c r="D5008" s="14">
        <v>44142</v>
      </c>
      <c r="E5008" s="13" t="s">
        <v>19</v>
      </c>
      <c r="F5008" s="13" t="s">
        <v>2325</v>
      </c>
      <c r="G5008" s="15" t="str">
        <f>INDEX(Table12[[#This Row],[State]],MATCH(Orders!F5008,Table12[[#This Row],[Customer ID]],0))</f>
        <v>Washington</v>
      </c>
      <c r="H5008" s="13" t="s">
        <v>2494</v>
      </c>
      <c r="I5008" s="15">
        <v>7</v>
      </c>
      <c r="J5008" s="13" t="s">
        <v>36</v>
      </c>
      <c r="K5008" s="16">
        <v>154.86000000000001</v>
      </c>
      <c r="L5008" s="24" t="str">
        <f>IF(Orders!$K5008&lt;=50,"Low",IF(Orders!$K5008&gt;=200000,"High","Medium"))</f>
        <v>Medium</v>
      </c>
    </row>
    <row r="5009" spans="1:12" x14ac:dyDescent="0.35">
      <c r="A5009" s="12">
        <v>416</v>
      </c>
      <c r="B5009" s="17" t="s">
        <v>7971</v>
      </c>
      <c r="C5009" s="18">
        <v>44138</v>
      </c>
      <c r="D5009" s="18">
        <v>44140</v>
      </c>
      <c r="E5009" s="17" t="s">
        <v>38</v>
      </c>
      <c r="F5009" s="17" t="s">
        <v>1613</v>
      </c>
      <c r="G5009" s="19" t="str">
        <f>INDEX(Table12[[#This Row],[State]],MATCH(Orders!F5009,Table12[[#This Row],[Customer ID]],0))</f>
        <v>California</v>
      </c>
      <c r="H5009" s="17" t="s">
        <v>887</v>
      </c>
      <c r="I5009" s="19">
        <v>5</v>
      </c>
      <c r="J5009" s="17" t="s">
        <v>31</v>
      </c>
      <c r="K5009" s="10">
        <v>220.75</v>
      </c>
      <c r="L5009" s="25" t="str">
        <f>IF(Orders!$K5009&lt;=50,"Low",IF(Orders!$K5009&gt;=200000,"High","Medium"))</f>
        <v>Medium</v>
      </c>
    </row>
    <row r="5010" spans="1:12" x14ac:dyDescent="0.35">
      <c r="A5010" s="11">
        <v>6352</v>
      </c>
      <c r="B5010" s="13" t="s">
        <v>7970</v>
      </c>
      <c r="C5010" s="14">
        <v>44138</v>
      </c>
      <c r="D5010" s="14">
        <v>44142</v>
      </c>
      <c r="E5010" s="13" t="s">
        <v>19</v>
      </c>
      <c r="F5010" s="13" t="s">
        <v>2325</v>
      </c>
      <c r="G5010" s="15" t="str">
        <f>INDEX(Table12[[#This Row],[State]],MATCH(Orders!F5010,Table12[[#This Row],[Customer ID]],0))</f>
        <v>Washington</v>
      </c>
      <c r="H5010" s="13" t="s">
        <v>6920</v>
      </c>
      <c r="I5010" s="15">
        <v>4</v>
      </c>
      <c r="J5010" s="13" t="s">
        <v>31</v>
      </c>
      <c r="K5010" s="16">
        <v>325136</v>
      </c>
      <c r="L5010" s="24" t="str">
        <f>IF(Orders!$K5010&lt;=50,"Low",IF(Orders!$K5010&gt;=200000,"High","Medium"))</f>
        <v>High</v>
      </c>
    </row>
    <row r="5011" spans="1:12" x14ac:dyDescent="0.35">
      <c r="A5011" s="12">
        <v>8305</v>
      </c>
      <c r="B5011" s="17" t="s">
        <v>7972</v>
      </c>
      <c r="C5011" s="18">
        <v>44138</v>
      </c>
      <c r="D5011" s="18">
        <v>44143</v>
      </c>
      <c r="E5011" s="17" t="s">
        <v>19</v>
      </c>
      <c r="F5011" s="17" t="s">
        <v>7056</v>
      </c>
      <c r="G5011" s="19" t="str">
        <f>INDEX(Table12[[#This Row],[State]],MATCH(Orders!F5011,Table12[[#This Row],[Customer ID]],0))</f>
        <v>Florida</v>
      </c>
      <c r="H5011" s="17" t="s">
        <v>5015</v>
      </c>
      <c r="I5011" s="19">
        <v>2</v>
      </c>
      <c r="J5011" s="17" t="s">
        <v>36</v>
      </c>
      <c r="K5011" s="10">
        <v>377376</v>
      </c>
      <c r="L5011" s="25" t="str">
        <f>IF(Orders!$K5011&lt;=50,"Low",IF(Orders!$K5011&gt;=200000,"High","Medium"))</f>
        <v>High</v>
      </c>
    </row>
    <row r="5012" spans="1:12" x14ac:dyDescent="0.35">
      <c r="A5012" s="11">
        <v>8821</v>
      </c>
      <c r="B5012" s="13" t="s">
        <v>7973</v>
      </c>
      <c r="C5012" s="14">
        <v>44138</v>
      </c>
      <c r="D5012" s="14">
        <v>44144</v>
      </c>
      <c r="E5012" s="13" t="s">
        <v>19</v>
      </c>
      <c r="F5012" s="13" t="s">
        <v>3729</v>
      </c>
      <c r="G5012" s="15" t="str">
        <f>INDEX(Table12[[#This Row],[State]],MATCH(Orders!F5012,Table12[[#This Row],[Customer ID]],0))</f>
        <v>California</v>
      </c>
      <c r="H5012" s="13" t="s">
        <v>5582</v>
      </c>
      <c r="I5012" s="15">
        <v>4</v>
      </c>
      <c r="J5012" s="13" t="s">
        <v>36</v>
      </c>
      <c r="K5012" s="16">
        <v>502368</v>
      </c>
      <c r="L5012" s="24" t="str">
        <f>IF(Orders!$K5012&lt;=50,"Low",IF(Orders!$K5012&gt;=200000,"High","Medium"))</f>
        <v>High</v>
      </c>
    </row>
    <row r="5013" spans="1:12" x14ac:dyDescent="0.35">
      <c r="A5013" s="12">
        <v>7998</v>
      </c>
      <c r="B5013" s="17" t="s">
        <v>7974</v>
      </c>
      <c r="C5013" s="18">
        <v>44138</v>
      </c>
      <c r="D5013" s="18">
        <v>44142</v>
      </c>
      <c r="E5013" s="17" t="s">
        <v>19</v>
      </c>
      <c r="F5013" s="17" t="s">
        <v>567</v>
      </c>
      <c r="G5013" s="19" t="str">
        <f>INDEX(Table12[[#This Row],[State]],MATCH(Orders!F5013,Table12[[#This Row],[Customer ID]],0))</f>
        <v>Florida</v>
      </c>
      <c r="H5013" s="17" t="s">
        <v>5845</v>
      </c>
      <c r="I5013" s="19">
        <v>2</v>
      </c>
      <c r="J5013" s="17" t="s">
        <v>70</v>
      </c>
      <c r="K5013" s="10">
        <v>995984</v>
      </c>
      <c r="L5013" s="25" t="str">
        <f>IF(Orders!$K5013&lt;=50,"Low",IF(Orders!$K5013&gt;=200000,"High","Medium"))</f>
        <v>High</v>
      </c>
    </row>
    <row r="5014" spans="1:12" x14ac:dyDescent="0.35">
      <c r="A5014" s="11">
        <v>2909</v>
      </c>
      <c r="B5014" s="13" t="s">
        <v>7971</v>
      </c>
      <c r="C5014" s="14">
        <v>44138</v>
      </c>
      <c r="D5014" s="14">
        <v>44140</v>
      </c>
      <c r="E5014" s="13" t="s">
        <v>38</v>
      </c>
      <c r="F5014" s="13" t="s">
        <v>1613</v>
      </c>
      <c r="G5014" s="15" t="str">
        <f>INDEX(Table12[[#This Row],[State]],MATCH(Orders!F5014,Table12[[#This Row],[Customer ID]],0))</f>
        <v>California</v>
      </c>
      <c r="H5014" s="13" t="s">
        <v>346</v>
      </c>
      <c r="I5014" s="15">
        <v>12</v>
      </c>
      <c r="J5014" s="13" t="s">
        <v>31</v>
      </c>
      <c r="K5014" s="16">
        <v>1716184</v>
      </c>
      <c r="L5014" s="24" t="str">
        <f>IF(Orders!$K5014&lt;=50,"Low",IF(Orders!$K5014&gt;=200000,"High","Medium"))</f>
        <v>High</v>
      </c>
    </row>
    <row r="5015" spans="1:12" x14ac:dyDescent="0.35">
      <c r="A5015" s="12">
        <v>8048</v>
      </c>
      <c r="B5015" s="17" t="s">
        <v>7975</v>
      </c>
      <c r="C5015" s="18">
        <v>44138</v>
      </c>
      <c r="D5015" s="18">
        <v>44144</v>
      </c>
      <c r="E5015" s="17" t="s">
        <v>19</v>
      </c>
      <c r="F5015" s="17" t="s">
        <v>7976</v>
      </c>
      <c r="G5015" s="19" t="str">
        <f>INDEX(Table12[[#This Row],[State]],MATCH(Orders!F5015,Table12[[#This Row],[Customer ID]],0))</f>
        <v>Minnesota</v>
      </c>
      <c r="H5015" s="17" t="s">
        <v>4315</v>
      </c>
      <c r="I5015" s="19">
        <v>3</v>
      </c>
      <c r="J5015" s="17" t="s">
        <v>31</v>
      </c>
      <c r="K5015" s="10">
        <v>83.94</v>
      </c>
      <c r="L5015" s="25" t="str">
        <f>IF(Orders!$K5015&lt;=50,"Low",IF(Orders!$K5015&gt;=200000,"High","Medium"))</f>
        <v>Medium</v>
      </c>
    </row>
    <row r="5016" spans="1:12" x14ac:dyDescent="0.35">
      <c r="A5016" s="11">
        <v>326</v>
      </c>
      <c r="B5016" s="13" t="s">
        <v>7978</v>
      </c>
      <c r="C5016" s="14">
        <v>44138</v>
      </c>
      <c r="D5016" s="14">
        <v>44141</v>
      </c>
      <c r="E5016" s="13" t="s">
        <v>94</v>
      </c>
      <c r="F5016" s="13" t="s">
        <v>2379</v>
      </c>
      <c r="G5016" s="15" t="str">
        <f>INDEX(Table12[[#This Row],[State]],MATCH(Orders!F5016,Table12[[#This Row],[Customer ID]],0))</f>
        <v>North Carolina</v>
      </c>
      <c r="H5016" s="13" t="s">
        <v>5596</v>
      </c>
      <c r="I5016" s="15">
        <v>3</v>
      </c>
      <c r="J5016" s="13" t="s">
        <v>70</v>
      </c>
      <c r="K5016" s="16">
        <v>95272</v>
      </c>
      <c r="L5016" s="24" t="str">
        <f>IF(Orders!$K5016&lt;=50,"Low",IF(Orders!$K5016&gt;=200000,"High","Medium"))</f>
        <v>Medium</v>
      </c>
    </row>
    <row r="5017" spans="1:12" x14ac:dyDescent="0.35">
      <c r="A5017" s="12">
        <v>8822</v>
      </c>
      <c r="B5017" s="17" t="s">
        <v>7979</v>
      </c>
      <c r="C5017" s="18">
        <v>44138</v>
      </c>
      <c r="D5017" s="18">
        <v>44140</v>
      </c>
      <c r="E5017" s="17" t="s">
        <v>94</v>
      </c>
      <c r="F5017" s="17" t="s">
        <v>3631</v>
      </c>
      <c r="G5017" s="19" t="str">
        <f>INDEX(Table12[[#This Row],[State]],MATCH(Orders!F5017,Table12[[#This Row],[Customer ID]],0))</f>
        <v>Tennessee</v>
      </c>
      <c r="H5017" s="17" t="s">
        <v>3756</v>
      </c>
      <c r="I5017" s="19">
        <v>1</v>
      </c>
      <c r="J5017" s="17" t="s">
        <v>70</v>
      </c>
      <c r="K5017" s="10">
        <v>93992</v>
      </c>
      <c r="L5017" s="25" t="str">
        <f>IF(Orders!$K5017&lt;=50,"Low",IF(Orders!$K5017&gt;=200000,"High","Medium"))</f>
        <v>Medium</v>
      </c>
    </row>
    <row r="5018" spans="1:12" x14ac:dyDescent="0.35">
      <c r="A5018" s="11">
        <v>2907</v>
      </c>
      <c r="B5018" s="13" t="s">
        <v>7974</v>
      </c>
      <c r="C5018" s="14">
        <v>44138</v>
      </c>
      <c r="D5018" s="14">
        <v>44142</v>
      </c>
      <c r="E5018" s="13" t="s">
        <v>19</v>
      </c>
      <c r="F5018" s="13" t="s">
        <v>567</v>
      </c>
      <c r="G5018" s="15" t="str">
        <f>INDEX(Table12[[#This Row],[State]],MATCH(Orders!F5018,Table12[[#This Row],[Customer ID]],0))</f>
        <v>Florida</v>
      </c>
      <c r="H5018" s="13" t="s">
        <v>828</v>
      </c>
      <c r="I5018" s="15">
        <v>2</v>
      </c>
      <c r="J5018" s="13" t="s">
        <v>36</v>
      </c>
      <c r="K5018" s="16">
        <v>119086</v>
      </c>
      <c r="L5018" s="24" t="str">
        <f>IF(Orders!$K5018&lt;=50,"Low",IF(Orders!$K5018&gt;=200000,"High","Medium"))</f>
        <v>Medium</v>
      </c>
    </row>
    <row r="5019" spans="1:12" x14ac:dyDescent="0.35">
      <c r="A5019" s="12">
        <v>5700</v>
      </c>
      <c r="B5019" s="17" t="s">
        <v>7975</v>
      </c>
      <c r="C5019" s="18">
        <v>44138</v>
      </c>
      <c r="D5019" s="18">
        <v>44144</v>
      </c>
      <c r="E5019" s="17" t="s">
        <v>19</v>
      </c>
      <c r="F5019" s="17" t="s">
        <v>7976</v>
      </c>
      <c r="G5019" s="19" t="str">
        <f>INDEX(Table12[[#This Row],[State]],MATCH(Orders!F5019,Table12[[#This Row],[Customer ID]],0))</f>
        <v>Minnesota</v>
      </c>
      <c r="H5019" s="17" t="s">
        <v>3887</v>
      </c>
      <c r="I5019" s="19">
        <v>2</v>
      </c>
      <c r="J5019" s="17" t="s">
        <v>31</v>
      </c>
      <c r="K5019" s="10">
        <v>103.56</v>
      </c>
      <c r="L5019" s="25" t="str">
        <f>IF(Orders!$K5019&lt;=50,"Low",IF(Orders!$K5019&gt;=200000,"High","Medium"))</f>
        <v>Medium</v>
      </c>
    </row>
    <row r="5020" spans="1:12" x14ac:dyDescent="0.35">
      <c r="A5020" s="11">
        <v>5424</v>
      </c>
      <c r="B5020" s="13" t="s">
        <v>7980</v>
      </c>
      <c r="C5020" s="14">
        <v>44138</v>
      </c>
      <c r="D5020" s="14">
        <v>44143</v>
      </c>
      <c r="E5020" s="13" t="s">
        <v>19</v>
      </c>
      <c r="F5020" s="13" t="s">
        <v>264</v>
      </c>
      <c r="G5020" s="15" t="str">
        <f>INDEX(Table12[[#This Row],[State]],MATCH(Orders!F5020,Table12[[#This Row],[Customer ID]],0))</f>
        <v>California</v>
      </c>
      <c r="H5020" s="13" t="s">
        <v>1590</v>
      </c>
      <c r="I5020" s="15">
        <v>6</v>
      </c>
      <c r="J5020" s="13" t="s">
        <v>31</v>
      </c>
      <c r="K5020" s="16">
        <v>118.88</v>
      </c>
      <c r="L5020" s="24" t="str">
        <f>IF(Orders!$K5020&lt;=50,"Low",IF(Orders!$K5020&gt;=200000,"High","Medium"))</f>
        <v>Medium</v>
      </c>
    </row>
    <row r="5021" spans="1:12" x14ac:dyDescent="0.35">
      <c r="A5021" s="12">
        <v>762</v>
      </c>
      <c r="B5021" s="17" t="s">
        <v>7981</v>
      </c>
      <c r="C5021" s="18">
        <v>44138</v>
      </c>
      <c r="D5021" s="18">
        <v>44140</v>
      </c>
      <c r="E5021" s="17" t="s">
        <v>94</v>
      </c>
      <c r="F5021" s="17" t="s">
        <v>1890</v>
      </c>
      <c r="G5021" s="19" t="str">
        <f>INDEX(Table12[[#This Row],[State]],MATCH(Orders!F5021,Table12[[#This Row],[Customer ID]],0))</f>
        <v>Kentucky</v>
      </c>
      <c r="H5021" s="17" t="s">
        <v>7982</v>
      </c>
      <c r="I5021" s="19">
        <v>5</v>
      </c>
      <c r="J5021" s="17" t="s">
        <v>36</v>
      </c>
      <c r="K5021" s="10">
        <v>128.4</v>
      </c>
      <c r="L5021" s="25" t="str">
        <f>IF(Orders!$K5021&lt;=50,"Low",IF(Orders!$K5021&gt;=200000,"High","Medium"))</f>
        <v>Medium</v>
      </c>
    </row>
    <row r="5022" spans="1:12" x14ac:dyDescent="0.35">
      <c r="A5022" s="11">
        <v>8294</v>
      </c>
      <c r="B5022" s="13" t="s">
        <v>7984</v>
      </c>
      <c r="C5022" s="14">
        <v>44138</v>
      </c>
      <c r="D5022" s="14">
        <v>44142</v>
      </c>
      <c r="E5022" s="13" t="s">
        <v>19</v>
      </c>
      <c r="F5022" s="13" t="s">
        <v>7910</v>
      </c>
      <c r="G5022" s="15" t="str">
        <f>INDEX(Table12[[#This Row],[State]],MATCH(Orders!F5022,Table12[[#This Row],[Customer ID]],0))</f>
        <v>Georgia</v>
      </c>
      <c r="H5022" s="13" t="s">
        <v>295</v>
      </c>
      <c r="I5022" s="15">
        <v>3</v>
      </c>
      <c r="J5022" s="13" t="s">
        <v>36</v>
      </c>
      <c r="K5022" s="16">
        <v>132.38999999999999</v>
      </c>
      <c r="L5022" s="24" t="str">
        <f>IF(Orders!$K5022&lt;=50,"Low",IF(Orders!$K5022&gt;=200000,"High","Medium"))</f>
        <v>Medium</v>
      </c>
    </row>
    <row r="5023" spans="1:12" x14ac:dyDescent="0.35">
      <c r="A5023" s="12">
        <v>8824</v>
      </c>
      <c r="B5023" s="17" t="s">
        <v>7985</v>
      </c>
      <c r="C5023" s="18">
        <v>44138</v>
      </c>
      <c r="D5023" s="18">
        <v>44142</v>
      </c>
      <c r="E5023" s="17" t="s">
        <v>19</v>
      </c>
      <c r="F5023" s="17" t="s">
        <v>123</v>
      </c>
      <c r="G5023" s="19" t="str">
        <f>INDEX(Table12[[#This Row],[State]],MATCH(Orders!F5023,Table12[[#This Row],[Customer ID]],0))</f>
        <v>Washington</v>
      </c>
      <c r="H5023" s="17" t="s">
        <v>2090</v>
      </c>
      <c r="I5023" s="19">
        <v>4</v>
      </c>
      <c r="J5023" s="17" t="s">
        <v>36</v>
      </c>
      <c r="K5023" s="10">
        <v>131368</v>
      </c>
      <c r="L5023" s="25" t="str">
        <f>IF(Orders!$K5023&lt;=50,"Low",IF(Orders!$K5023&gt;=200000,"High","Medium"))</f>
        <v>Medium</v>
      </c>
    </row>
    <row r="5024" spans="1:12" x14ac:dyDescent="0.35">
      <c r="A5024" s="11">
        <v>4264</v>
      </c>
      <c r="B5024" s="13" t="s">
        <v>7974</v>
      </c>
      <c r="C5024" s="14">
        <v>44138</v>
      </c>
      <c r="D5024" s="14">
        <v>44142</v>
      </c>
      <c r="E5024" s="13" t="s">
        <v>19</v>
      </c>
      <c r="F5024" s="13" t="s">
        <v>567</v>
      </c>
      <c r="G5024" s="15" t="str">
        <f>INDEX(Table12[[#This Row],[State]],MATCH(Orders!F5024,Table12[[#This Row],[Customer ID]],0))</f>
        <v>Florida</v>
      </c>
      <c r="H5024" s="13" t="s">
        <v>1409</v>
      </c>
      <c r="I5024" s="15">
        <v>2</v>
      </c>
      <c r="J5024" s="13" t="s">
        <v>31</v>
      </c>
      <c r="K5024" s="16">
        <v>110688</v>
      </c>
      <c r="L5024" s="24" t="str">
        <f>IF(Orders!$K5024&lt;=50,"Low",IF(Orders!$K5024&gt;=200000,"High","Medium"))</f>
        <v>Medium</v>
      </c>
    </row>
    <row r="5025" spans="1:12" x14ac:dyDescent="0.35">
      <c r="A5025" s="12">
        <v>7716</v>
      </c>
      <c r="B5025" s="17" t="s">
        <v>7986</v>
      </c>
      <c r="C5025" s="18">
        <v>44138</v>
      </c>
      <c r="D5025" s="18">
        <v>44143</v>
      </c>
      <c r="E5025" s="17" t="s">
        <v>19</v>
      </c>
      <c r="F5025" s="17" t="s">
        <v>1903</v>
      </c>
      <c r="G5025" s="19" t="str">
        <f>INDEX(Table12[[#This Row],[State]],MATCH(Orders!F5025,Table12[[#This Row],[Customer ID]],0))</f>
        <v>Pennsylvania</v>
      </c>
      <c r="H5025" s="17" t="s">
        <v>7215</v>
      </c>
      <c r="I5025" s="19">
        <v>3</v>
      </c>
      <c r="J5025" s="17" t="s">
        <v>36</v>
      </c>
      <c r="K5025" s="10">
        <v>149673</v>
      </c>
      <c r="L5025" s="25" t="str">
        <f>IF(Orders!$K5025&lt;=50,"Low",IF(Orders!$K5025&gt;=200000,"High","Medium"))</f>
        <v>Medium</v>
      </c>
    </row>
    <row r="5026" spans="1:12" x14ac:dyDescent="0.35">
      <c r="A5026" s="11">
        <v>5249</v>
      </c>
      <c r="B5026" s="13" t="s">
        <v>7987</v>
      </c>
      <c r="C5026" s="14">
        <v>44138</v>
      </c>
      <c r="D5026" s="14">
        <v>44143</v>
      </c>
      <c r="E5026" s="13" t="s">
        <v>19</v>
      </c>
      <c r="F5026" s="13" t="s">
        <v>1142</v>
      </c>
      <c r="G5026" s="15" t="str">
        <f>INDEX(Table12[[#This Row],[State]],MATCH(Orders!F5026,Table12[[#This Row],[Customer ID]],0))</f>
        <v>Pennsylvania</v>
      </c>
      <c r="H5026" s="13" t="s">
        <v>4457</v>
      </c>
      <c r="I5026" s="15">
        <v>3</v>
      </c>
      <c r="J5026" s="13" t="s">
        <v>70</v>
      </c>
      <c r="K5026" s="16">
        <v>140776</v>
      </c>
      <c r="L5026" s="24" t="str">
        <f>IF(Orders!$K5026&lt;=50,"Low",IF(Orders!$K5026&gt;=200000,"High","Medium"))</f>
        <v>Medium</v>
      </c>
    </row>
    <row r="5027" spans="1:12" x14ac:dyDescent="0.35">
      <c r="A5027" s="12">
        <v>2803</v>
      </c>
      <c r="B5027" s="17" t="s">
        <v>7988</v>
      </c>
      <c r="C5027" s="18">
        <v>44138</v>
      </c>
      <c r="D5027" s="18">
        <v>44140</v>
      </c>
      <c r="E5027" s="17" t="s">
        <v>94</v>
      </c>
      <c r="F5027" s="17" t="s">
        <v>5289</v>
      </c>
      <c r="G5027" s="19" t="str">
        <f>INDEX(Table12[[#This Row],[State]],MATCH(Orders!F5027,Table12[[#This Row],[Customer ID]],0))</f>
        <v>Washington</v>
      </c>
      <c r="H5027" s="17" t="s">
        <v>3064</v>
      </c>
      <c r="I5027" s="19">
        <v>3</v>
      </c>
      <c r="J5027" s="17" t="s">
        <v>31</v>
      </c>
      <c r="K5027" s="10">
        <v>127.5</v>
      </c>
      <c r="L5027" s="25" t="str">
        <f>IF(Orders!$K5027&lt;=50,"Low",IF(Orders!$K5027&gt;=200000,"High","Medium"))</f>
        <v>Medium</v>
      </c>
    </row>
    <row r="5028" spans="1:12" x14ac:dyDescent="0.35">
      <c r="A5028" s="11">
        <v>8823</v>
      </c>
      <c r="B5028" s="13" t="s">
        <v>7989</v>
      </c>
      <c r="C5028" s="14">
        <v>44138</v>
      </c>
      <c r="D5028" s="14">
        <v>44143</v>
      </c>
      <c r="E5028" s="13" t="s">
        <v>19</v>
      </c>
      <c r="F5028" s="13" t="s">
        <v>4700</v>
      </c>
      <c r="G5028" s="15" t="str">
        <f>INDEX(Table12[[#This Row],[State]],MATCH(Orders!F5028,Table12[[#This Row],[Customer ID]],0))</f>
        <v>New Mexico</v>
      </c>
      <c r="H5028" s="13" t="s">
        <v>657</v>
      </c>
      <c r="I5028" s="15">
        <v>3</v>
      </c>
      <c r="J5028" s="13" t="s">
        <v>31</v>
      </c>
      <c r="K5028" s="16">
        <v>162.37</v>
      </c>
      <c r="L5028" s="24" t="str">
        <f>IF(Orders!$K5028&lt;=50,"Low",IF(Orders!$K5028&gt;=200000,"High","Medium"))</f>
        <v>Medium</v>
      </c>
    </row>
    <row r="5029" spans="1:12" x14ac:dyDescent="0.35">
      <c r="A5029" s="12">
        <v>2908</v>
      </c>
      <c r="B5029" s="17" t="s">
        <v>7974</v>
      </c>
      <c r="C5029" s="18">
        <v>44138</v>
      </c>
      <c r="D5029" s="18">
        <v>44142</v>
      </c>
      <c r="E5029" s="17" t="s">
        <v>19</v>
      </c>
      <c r="F5029" s="17" t="s">
        <v>567</v>
      </c>
      <c r="G5029" s="19" t="str">
        <f>INDEX(Table12[[#This Row],[State]],MATCH(Orders!F5029,Table12[[#This Row],[Customer ID]],0))</f>
        <v>Florida</v>
      </c>
      <c r="H5029" s="17" t="s">
        <v>5780</v>
      </c>
      <c r="I5029" s="19">
        <v>2</v>
      </c>
      <c r="J5029" s="17" t="s">
        <v>70</v>
      </c>
      <c r="K5029" s="10">
        <v>152984</v>
      </c>
      <c r="L5029" s="25" t="str">
        <f>IF(Orders!$K5029&lt;=50,"Low",IF(Orders!$K5029&gt;=200000,"High","Medium"))</f>
        <v>Medium</v>
      </c>
    </row>
    <row r="5030" spans="1:12" x14ac:dyDescent="0.35">
      <c r="A5030" s="11">
        <v>8911</v>
      </c>
      <c r="B5030" s="13" t="s">
        <v>7975</v>
      </c>
      <c r="C5030" s="14">
        <v>44138</v>
      </c>
      <c r="D5030" s="14">
        <v>44144</v>
      </c>
      <c r="E5030" s="13" t="s">
        <v>19</v>
      </c>
      <c r="F5030" s="13" t="s">
        <v>7976</v>
      </c>
      <c r="G5030" s="15" t="str">
        <f>INDEX(Table12[[#This Row],[State]],MATCH(Orders!F5030,Table12[[#This Row],[Customer ID]],0))</f>
        <v>Minnesota</v>
      </c>
      <c r="H5030" s="13" t="s">
        <v>3023</v>
      </c>
      <c r="I5030" s="15">
        <v>5</v>
      </c>
      <c r="J5030" s="13" t="s">
        <v>36</v>
      </c>
      <c r="K5030" s="16">
        <v>177.4</v>
      </c>
      <c r="L5030" s="24" t="str">
        <f>IF(Orders!$K5030&lt;=50,"Low",IF(Orders!$K5030&gt;=200000,"High","Medium"))</f>
        <v>Medium</v>
      </c>
    </row>
    <row r="5031" spans="1:12" x14ac:dyDescent="0.35">
      <c r="A5031" s="12">
        <v>8912</v>
      </c>
      <c r="B5031" s="17" t="s">
        <v>7991</v>
      </c>
      <c r="C5031" s="18">
        <v>44139</v>
      </c>
      <c r="D5031" s="18">
        <v>44143</v>
      </c>
      <c r="E5031" s="17" t="s">
        <v>19</v>
      </c>
      <c r="F5031" s="17" t="s">
        <v>518</v>
      </c>
      <c r="G5031" s="19" t="str">
        <f>INDEX(Table12[[#This Row],[State]],MATCH(Orders!F5031,Table12[[#This Row],[Customer ID]],0))</f>
        <v>Tennessee</v>
      </c>
      <c r="H5031" s="17" t="s">
        <v>7614</v>
      </c>
      <c r="I5031" s="19">
        <v>3</v>
      </c>
      <c r="J5031" s="17" t="s">
        <v>70</v>
      </c>
      <c r="K5031" s="10">
        <v>111976</v>
      </c>
      <c r="L5031" s="25" t="str">
        <f>IF(Orders!$K5031&lt;=50,"Low",IF(Orders!$K5031&gt;=200000,"High","Medium"))</f>
        <v>Medium</v>
      </c>
    </row>
    <row r="5032" spans="1:12" x14ac:dyDescent="0.35">
      <c r="A5032" s="11">
        <v>685</v>
      </c>
      <c r="B5032" s="13" t="s">
        <v>7991</v>
      </c>
      <c r="C5032" s="14">
        <v>44139</v>
      </c>
      <c r="D5032" s="14">
        <v>44143</v>
      </c>
      <c r="E5032" s="13" t="s">
        <v>19</v>
      </c>
      <c r="F5032" s="13" t="s">
        <v>518</v>
      </c>
      <c r="G5032" s="15" t="str">
        <f>INDEX(Table12[[#This Row],[State]],MATCH(Orders!F5032,Table12[[#This Row],[Customer ID]],0))</f>
        <v>Tennessee</v>
      </c>
      <c r="H5032" s="13" t="s">
        <v>7511</v>
      </c>
      <c r="I5032" s="15">
        <v>9</v>
      </c>
      <c r="J5032" s="13" t="s">
        <v>70</v>
      </c>
      <c r="K5032" s="16">
        <v>192928</v>
      </c>
      <c r="L5032" s="24" t="str">
        <f>IF(Orders!$K5032&lt;=50,"Low",IF(Orders!$K5032&gt;=200000,"High","Medium"))</f>
        <v>Medium</v>
      </c>
    </row>
    <row r="5033" spans="1:12" x14ac:dyDescent="0.35">
      <c r="A5033" s="12">
        <v>9607</v>
      </c>
      <c r="B5033" s="17" t="s">
        <v>7992</v>
      </c>
      <c r="C5033" s="18">
        <v>44139</v>
      </c>
      <c r="D5033" s="18">
        <v>44139</v>
      </c>
      <c r="E5033" s="17" t="s">
        <v>208</v>
      </c>
      <c r="F5033" s="17" t="s">
        <v>7993</v>
      </c>
      <c r="G5033" s="19" t="str">
        <f>INDEX(Table12[[#This Row],[State]],MATCH(Orders!F5033,Table12[[#This Row],[Customer ID]],0))</f>
        <v>North Carolina</v>
      </c>
      <c r="H5033" s="17" t="s">
        <v>3749</v>
      </c>
      <c r="I5033" s="19">
        <v>2</v>
      </c>
      <c r="J5033" s="17" t="s">
        <v>70</v>
      </c>
      <c r="K5033" s="10">
        <v>198.44</v>
      </c>
      <c r="L5033" s="25" t="str">
        <f>IF(Orders!$K5033&lt;=50,"Low",IF(Orders!$K5033&gt;=200000,"High","Medium"))</f>
        <v>Medium</v>
      </c>
    </row>
    <row r="5034" spans="1:12" x14ac:dyDescent="0.35">
      <c r="A5034" s="11">
        <v>3799</v>
      </c>
      <c r="B5034" s="13" t="s">
        <v>7995</v>
      </c>
      <c r="C5034" s="14">
        <v>44139</v>
      </c>
      <c r="D5034" s="14">
        <v>44144</v>
      </c>
      <c r="E5034" s="13" t="s">
        <v>19</v>
      </c>
      <c r="F5034" s="13" t="s">
        <v>327</v>
      </c>
      <c r="G5034" s="15" t="str">
        <f>INDEX(Table12[[#This Row],[State]],MATCH(Orders!F5034,Table12[[#This Row],[Customer ID]],0))</f>
        <v>Ohio</v>
      </c>
      <c r="H5034" s="13" t="s">
        <v>481</v>
      </c>
      <c r="I5034" s="15">
        <v>3</v>
      </c>
      <c r="J5034" s="13" t="s">
        <v>31</v>
      </c>
      <c r="K5034" s="16">
        <v>212352</v>
      </c>
      <c r="L5034" s="24" t="str">
        <f>IF(Orders!$K5034&lt;=50,"Low",IF(Orders!$K5034&gt;=200000,"High","Medium"))</f>
        <v>High</v>
      </c>
    </row>
    <row r="5035" spans="1:12" x14ac:dyDescent="0.35">
      <c r="A5035" s="12">
        <v>3800</v>
      </c>
      <c r="B5035" s="17" t="s">
        <v>7996</v>
      </c>
      <c r="C5035" s="18">
        <v>44139</v>
      </c>
      <c r="D5035" s="18">
        <v>44140</v>
      </c>
      <c r="E5035" s="17" t="s">
        <v>38</v>
      </c>
      <c r="F5035" s="17" t="s">
        <v>4244</v>
      </c>
      <c r="G5035" s="19" t="str">
        <f>INDEX(Table12[[#This Row],[State]],MATCH(Orders!F5035,Table12[[#This Row],[Customer ID]],0))</f>
        <v>North Carolina</v>
      </c>
      <c r="H5035" s="17" t="s">
        <v>4519</v>
      </c>
      <c r="I5035" s="19">
        <v>3</v>
      </c>
      <c r="J5035" s="17" t="s">
        <v>70</v>
      </c>
      <c r="K5035" s="10">
        <v>539764</v>
      </c>
      <c r="L5035" s="25" t="str">
        <f>IF(Orders!$K5035&lt;=50,"Low",IF(Orders!$K5035&gt;=200000,"High","Medium"))</f>
        <v>High</v>
      </c>
    </row>
    <row r="5036" spans="1:12" x14ac:dyDescent="0.35">
      <c r="A5036" s="11">
        <v>684</v>
      </c>
      <c r="B5036" s="13" t="s">
        <v>7996</v>
      </c>
      <c r="C5036" s="14">
        <v>44139</v>
      </c>
      <c r="D5036" s="14">
        <v>44140</v>
      </c>
      <c r="E5036" s="13" t="s">
        <v>38</v>
      </c>
      <c r="F5036" s="13" t="s">
        <v>4244</v>
      </c>
      <c r="G5036" s="15" t="str">
        <f>INDEX(Table12[[#This Row],[State]],MATCH(Orders!F5036,Table12[[#This Row],[Customer ID]],0))</f>
        <v>North Carolina</v>
      </c>
      <c r="H5036" s="13" t="s">
        <v>5236</v>
      </c>
      <c r="I5036" s="15">
        <v>5</v>
      </c>
      <c r="J5036" s="13" t="s">
        <v>70</v>
      </c>
      <c r="K5036" s="16">
        <v>1376.96</v>
      </c>
      <c r="L5036" s="24" t="str">
        <f>IF(Orders!$K5036&lt;=50,"Low",IF(Orders!$K5036&gt;=200000,"High","Medium"))</f>
        <v>Medium</v>
      </c>
    </row>
    <row r="5037" spans="1:12" x14ac:dyDescent="0.35">
      <c r="A5037" s="12">
        <v>9225</v>
      </c>
      <c r="B5037" s="17" t="s">
        <v>7992</v>
      </c>
      <c r="C5037" s="18">
        <v>44139</v>
      </c>
      <c r="D5037" s="18">
        <v>44139</v>
      </c>
      <c r="E5037" s="17" t="s">
        <v>208</v>
      </c>
      <c r="F5037" s="17" t="s">
        <v>7993</v>
      </c>
      <c r="G5037" s="19" t="str">
        <f>INDEX(Table12[[#This Row],[State]],MATCH(Orders!F5037,Table12[[#This Row],[Customer ID]],0))</f>
        <v>North Carolina</v>
      </c>
      <c r="H5037" s="17" t="s">
        <v>7997</v>
      </c>
      <c r="I5037" s="19">
        <v>4</v>
      </c>
      <c r="J5037" s="17" t="s">
        <v>31</v>
      </c>
      <c r="K5037" s="10">
        <v>3009.98</v>
      </c>
      <c r="L5037" s="25" t="str">
        <f>IF(Orders!$K5037&lt;=50,"Low",IF(Orders!$K5037&gt;=200000,"High","Medium"))</f>
        <v>Medium</v>
      </c>
    </row>
    <row r="5038" spans="1:12" x14ac:dyDescent="0.35">
      <c r="A5038" s="11">
        <v>8914</v>
      </c>
      <c r="B5038" s="13" t="s">
        <v>7999</v>
      </c>
      <c r="C5038" s="14">
        <v>44139</v>
      </c>
      <c r="D5038" s="14">
        <v>44139</v>
      </c>
      <c r="E5038" s="13" t="s">
        <v>208</v>
      </c>
      <c r="F5038" s="13" t="s">
        <v>2520</v>
      </c>
      <c r="G5038" s="15" t="str">
        <f>INDEX(Table12[[#This Row],[State]],MATCH(Orders!F5038,Table12[[#This Row],[Customer ID]],0))</f>
        <v>Texas</v>
      </c>
      <c r="H5038" s="13" t="s">
        <v>8000</v>
      </c>
      <c r="I5038" s="15">
        <v>2</v>
      </c>
      <c r="J5038" s="13" t="s">
        <v>31</v>
      </c>
      <c r="K5038" s="16">
        <v>78408</v>
      </c>
      <c r="L5038" s="24" t="str">
        <f>IF(Orders!$K5038&lt;=50,"Low",IF(Orders!$K5038&gt;=200000,"High","Medium"))</f>
        <v>Medium</v>
      </c>
    </row>
    <row r="5039" spans="1:12" x14ac:dyDescent="0.35">
      <c r="A5039" s="12">
        <v>838</v>
      </c>
      <c r="B5039" s="17" t="s">
        <v>7991</v>
      </c>
      <c r="C5039" s="18">
        <v>44139</v>
      </c>
      <c r="D5039" s="18">
        <v>44143</v>
      </c>
      <c r="E5039" s="17" t="s">
        <v>19</v>
      </c>
      <c r="F5039" s="17" t="s">
        <v>518</v>
      </c>
      <c r="G5039" s="19" t="str">
        <f>INDEX(Table12[[#This Row],[State]],MATCH(Orders!F5039,Table12[[#This Row],[Customer ID]],0))</f>
        <v>Tennessee</v>
      </c>
      <c r="H5039" s="17" t="s">
        <v>2117</v>
      </c>
      <c r="I5039" s="19">
        <v>2</v>
      </c>
      <c r="J5039" s="17" t="s">
        <v>31</v>
      </c>
      <c r="K5039" s="10">
        <v>83928</v>
      </c>
      <c r="L5039" s="25" t="str">
        <f>IF(Orders!$K5039&lt;=50,"Low",IF(Orders!$K5039&gt;=200000,"High","Medium"))</f>
        <v>Medium</v>
      </c>
    </row>
    <row r="5040" spans="1:12" x14ac:dyDescent="0.35">
      <c r="A5040" s="11">
        <v>1411</v>
      </c>
      <c r="B5040" s="13" t="s">
        <v>8002</v>
      </c>
      <c r="C5040" s="14">
        <v>44139</v>
      </c>
      <c r="D5040" s="14">
        <v>44146</v>
      </c>
      <c r="E5040" s="13" t="s">
        <v>19</v>
      </c>
      <c r="F5040" s="13" t="s">
        <v>2664</v>
      </c>
      <c r="G5040" s="15" t="str">
        <f>INDEX(Table12[[#This Row],[State]],MATCH(Orders!F5040,Table12[[#This Row],[Customer ID]],0))</f>
        <v>Tennessee</v>
      </c>
      <c r="H5040" s="13" t="s">
        <v>1618</v>
      </c>
      <c r="I5040" s="15">
        <v>2</v>
      </c>
      <c r="J5040" s="13" t="s">
        <v>70</v>
      </c>
      <c r="K5040" s="16">
        <v>106664</v>
      </c>
      <c r="L5040" s="24" t="str">
        <f>IF(Orders!$K5040&lt;=50,"Low",IF(Orders!$K5040&gt;=200000,"High","Medium"))</f>
        <v>Medium</v>
      </c>
    </row>
    <row r="5041" spans="1:12" x14ac:dyDescent="0.35">
      <c r="A5041" s="12">
        <v>9761</v>
      </c>
      <c r="B5041" s="17" t="s">
        <v>8003</v>
      </c>
      <c r="C5041" s="18">
        <v>44139</v>
      </c>
      <c r="D5041" s="18">
        <v>44146</v>
      </c>
      <c r="E5041" s="17" t="s">
        <v>19</v>
      </c>
      <c r="F5041" s="17" t="s">
        <v>3765</v>
      </c>
      <c r="G5041" s="19" t="str">
        <f>INDEX(Table12[[#This Row],[State]],MATCH(Orders!F5041,Table12[[#This Row],[Customer ID]],0))</f>
        <v>Texas</v>
      </c>
      <c r="H5041" s="17" t="s">
        <v>1953</v>
      </c>
      <c r="I5041" s="19">
        <v>2</v>
      </c>
      <c r="J5041" s="17" t="s">
        <v>31</v>
      </c>
      <c r="K5041" s="10">
        <v>90.68</v>
      </c>
      <c r="L5041" s="25" t="str">
        <f>IF(Orders!$K5041&lt;=50,"Low",IF(Orders!$K5041&gt;=200000,"High","Medium"))</f>
        <v>Medium</v>
      </c>
    </row>
    <row r="5042" spans="1:12" x14ac:dyDescent="0.35">
      <c r="A5042" s="11">
        <v>9224</v>
      </c>
      <c r="B5042" s="13" t="s">
        <v>8004</v>
      </c>
      <c r="C5042" s="14">
        <v>44139</v>
      </c>
      <c r="D5042" s="14">
        <v>44143</v>
      </c>
      <c r="E5042" s="13" t="s">
        <v>19</v>
      </c>
      <c r="F5042" s="13" t="s">
        <v>3282</v>
      </c>
      <c r="G5042" s="15" t="str">
        <f>INDEX(Table12[[#This Row],[State]],MATCH(Orders!F5042,Table12[[#This Row],[Customer ID]],0))</f>
        <v>Arkansas</v>
      </c>
      <c r="H5042" s="13" t="s">
        <v>6672</v>
      </c>
      <c r="I5042" s="15">
        <v>2</v>
      </c>
      <c r="J5042" s="13" t="s">
        <v>31</v>
      </c>
      <c r="K5042" s="16">
        <v>103.3</v>
      </c>
      <c r="L5042" s="24" t="str">
        <f>IF(Orders!$K5042&lt;=50,"Low",IF(Orders!$K5042&gt;=200000,"High","Medium"))</f>
        <v>Medium</v>
      </c>
    </row>
    <row r="5043" spans="1:12" x14ac:dyDescent="0.35">
      <c r="A5043" s="12">
        <v>8913</v>
      </c>
      <c r="B5043" s="17" t="s">
        <v>7999</v>
      </c>
      <c r="C5043" s="18">
        <v>44139</v>
      </c>
      <c r="D5043" s="18">
        <v>44139</v>
      </c>
      <c r="E5043" s="17" t="s">
        <v>208</v>
      </c>
      <c r="F5043" s="17" t="s">
        <v>2520</v>
      </c>
      <c r="G5043" s="19" t="str">
        <f>INDEX(Table12[[#This Row],[State]],MATCH(Orders!F5043,Table12[[#This Row],[Customer ID]],0))</f>
        <v>Texas</v>
      </c>
      <c r="H5043" s="17" t="s">
        <v>2992</v>
      </c>
      <c r="I5043" s="19">
        <v>6</v>
      </c>
      <c r="J5043" s="17" t="s">
        <v>31</v>
      </c>
      <c r="K5043" s="10">
        <v>119536</v>
      </c>
      <c r="L5043" s="25" t="str">
        <f>IF(Orders!$K5043&lt;=50,"Low",IF(Orders!$K5043&gt;=200000,"High","Medium"))</f>
        <v>Medium</v>
      </c>
    </row>
    <row r="5044" spans="1:12" x14ac:dyDescent="0.35">
      <c r="A5044" s="11">
        <v>9226</v>
      </c>
      <c r="B5044" s="13" t="s">
        <v>7991</v>
      </c>
      <c r="C5044" s="14">
        <v>44139</v>
      </c>
      <c r="D5044" s="14">
        <v>44143</v>
      </c>
      <c r="E5044" s="13" t="s">
        <v>19</v>
      </c>
      <c r="F5044" s="13" t="s">
        <v>518</v>
      </c>
      <c r="G5044" s="15" t="str">
        <f>INDEX(Table12[[#This Row],[State]],MATCH(Orders!F5044,Table12[[#This Row],[Customer ID]],0))</f>
        <v>Tennessee</v>
      </c>
      <c r="H5044" s="13" t="s">
        <v>71</v>
      </c>
      <c r="I5044" s="15">
        <v>2</v>
      </c>
      <c r="J5044" s="13" t="s">
        <v>31</v>
      </c>
      <c r="K5044" s="16">
        <v>105564</v>
      </c>
      <c r="L5044" s="24" t="str">
        <f>IF(Orders!$K5044&lt;=50,"Low",IF(Orders!$K5044&gt;=200000,"High","Medium"))</f>
        <v>Medium</v>
      </c>
    </row>
    <row r="5045" spans="1:12" x14ac:dyDescent="0.35">
      <c r="A5045" s="12">
        <v>9227</v>
      </c>
      <c r="B5045" s="17" t="s">
        <v>7999</v>
      </c>
      <c r="C5045" s="18">
        <v>44139</v>
      </c>
      <c r="D5045" s="18">
        <v>44139</v>
      </c>
      <c r="E5045" s="17" t="s">
        <v>208</v>
      </c>
      <c r="F5045" s="17" t="s">
        <v>2520</v>
      </c>
      <c r="G5045" s="19" t="str">
        <f>INDEX(Table12[[#This Row],[State]],MATCH(Orders!F5045,Table12[[#This Row],[Customer ID]],0))</f>
        <v>Texas</v>
      </c>
      <c r="H5045" s="17" t="s">
        <v>1773</v>
      </c>
      <c r="I5045" s="19">
        <v>4</v>
      </c>
      <c r="J5045" s="17" t="s">
        <v>70</v>
      </c>
      <c r="K5045" s="10">
        <v>143144</v>
      </c>
      <c r="L5045" s="25" t="str">
        <f>IF(Orders!$K5045&lt;=50,"Low",IF(Orders!$K5045&gt;=200000,"High","Medium"))</f>
        <v>Medium</v>
      </c>
    </row>
    <row r="5046" spans="1:12" x14ac:dyDescent="0.35">
      <c r="A5046" s="11">
        <v>9606</v>
      </c>
      <c r="B5046" s="13" t="s">
        <v>7999</v>
      </c>
      <c r="C5046" s="14">
        <v>44139</v>
      </c>
      <c r="D5046" s="14">
        <v>44139</v>
      </c>
      <c r="E5046" s="13" t="s">
        <v>208</v>
      </c>
      <c r="F5046" s="13" t="s">
        <v>2520</v>
      </c>
      <c r="G5046" s="15" t="str">
        <f>INDEX(Table12[[#This Row],[State]],MATCH(Orders!F5046,Table12[[#This Row],[Customer ID]],0))</f>
        <v>Texas</v>
      </c>
      <c r="H5046" s="13" t="s">
        <v>1236</v>
      </c>
      <c r="I5046" s="15">
        <v>3</v>
      </c>
      <c r="J5046" s="13" t="s">
        <v>70</v>
      </c>
      <c r="K5046" s="16">
        <v>146752</v>
      </c>
      <c r="L5046" s="24" t="str">
        <f>IF(Orders!$K5046&lt;=50,"Low",IF(Orders!$K5046&gt;=200000,"High","Medium"))</f>
        <v>Medium</v>
      </c>
    </row>
    <row r="5047" spans="1:12" x14ac:dyDescent="0.35">
      <c r="A5047" s="12">
        <v>9500</v>
      </c>
      <c r="B5047" s="17" t="s">
        <v>7995</v>
      </c>
      <c r="C5047" s="18">
        <v>44139</v>
      </c>
      <c r="D5047" s="18">
        <v>44144</v>
      </c>
      <c r="E5047" s="17" t="s">
        <v>19</v>
      </c>
      <c r="F5047" s="17" t="s">
        <v>327</v>
      </c>
      <c r="G5047" s="19" t="str">
        <f>INDEX(Table12[[#This Row],[State]],MATCH(Orders!F5047,Table12[[#This Row],[Customer ID]],0))</f>
        <v>Ohio</v>
      </c>
      <c r="H5047" s="17" t="s">
        <v>4621</v>
      </c>
      <c r="I5047" s="19">
        <v>4</v>
      </c>
      <c r="J5047" s="17" t="s">
        <v>70</v>
      </c>
      <c r="K5047" s="10">
        <v>141.72</v>
      </c>
      <c r="L5047" s="25" t="str">
        <f>IF(Orders!$K5047&lt;=50,"Low",IF(Orders!$K5047&gt;=200000,"High","Medium"))</f>
        <v>Medium</v>
      </c>
    </row>
    <row r="5048" spans="1:12" x14ac:dyDescent="0.35">
      <c r="A5048" s="11">
        <v>9471</v>
      </c>
      <c r="B5048" s="13" t="s">
        <v>8006</v>
      </c>
      <c r="C5048" s="14">
        <v>44140</v>
      </c>
      <c r="D5048" s="14">
        <v>44142</v>
      </c>
      <c r="E5048" s="13" t="s">
        <v>38</v>
      </c>
      <c r="F5048" s="13" t="s">
        <v>991</v>
      </c>
      <c r="G5048" s="15" t="str">
        <f>INDEX(Table12[[#This Row],[State]],MATCH(Orders!F5048,Table12[[#This Row],[Customer ID]],0))</f>
        <v>Indiana</v>
      </c>
      <c r="H5048" s="13" t="s">
        <v>5596</v>
      </c>
      <c r="I5048" s="15">
        <v>10</v>
      </c>
      <c r="J5048" s="13" t="s">
        <v>70</v>
      </c>
      <c r="K5048" s="16">
        <v>102.8</v>
      </c>
      <c r="L5048" s="24" t="str">
        <f>IF(Orders!$K5048&lt;=50,"Low",IF(Orders!$K5048&gt;=200000,"High","Medium"))</f>
        <v>Medium</v>
      </c>
    </row>
    <row r="5049" spans="1:12" x14ac:dyDescent="0.35">
      <c r="A5049" s="12">
        <v>9474</v>
      </c>
      <c r="B5049" s="17" t="s">
        <v>8007</v>
      </c>
      <c r="C5049" s="18">
        <v>44140</v>
      </c>
      <c r="D5049" s="18">
        <v>44145</v>
      </c>
      <c r="E5049" s="17" t="s">
        <v>94</v>
      </c>
      <c r="F5049" s="17" t="s">
        <v>8008</v>
      </c>
      <c r="G5049" s="19" t="str">
        <f>INDEX(Table12[[#This Row],[State]],MATCH(Orders!F5049,Table12[[#This Row],[Customer ID]],0))</f>
        <v>New York</v>
      </c>
      <c r="H5049" s="17" t="s">
        <v>508</v>
      </c>
      <c r="I5049" s="19">
        <v>2</v>
      </c>
      <c r="J5049" s="17" t="s">
        <v>31</v>
      </c>
      <c r="K5049" s="10">
        <v>124.98</v>
      </c>
      <c r="L5049" s="25" t="str">
        <f>IF(Orders!$K5049&lt;=50,"Low",IF(Orders!$K5049&gt;=200000,"High","Medium"))</f>
        <v>Medium</v>
      </c>
    </row>
    <row r="5050" spans="1:12" x14ac:dyDescent="0.35">
      <c r="A5050" s="11">
        <v>9470</v>
      </c>
      <c r="B5050" s="13" t="s">
        <v>8007</v>
      </c>
      <c r="C5050" s="14">
        <v>44140</v>
      </c>
      <c r="D5050" s="14">
        <v>44145</v>
      </c>
      <c r="E5050" s="13" t="s">
        <v>94</v>
      </c>
      <c r="F5050" s="13" t="s">
        <v>8008</v>
      </c>
      <c r="G5050" s="15" t="str">
        <f>INDEX(Table12[[#This Row],[State]],MATCH(Orders!F5050,Table12[[#This Row],[Customer ID]],0))</f>
        <v>New York</v>
      </c>
      <c r="H5050" s="13" t="s">
        <v>6219</v>
      </c>
      <c r="I5050" s="15">
        <v>5</v>
      </c>
      <c r="J5050" s="13" t="s">
        <v>31</v>
      </c>
      <c r="K5050" s="16">
        <v>133.4</v>
      </c>
      <c r="L5050" s="24" t="str">
        <f>IF(Orders!$K5050&lt;=50,"Low",IF(Orders!$K5050&gt;=200000,"High","Medium"))</f>
        <v>Medium</v>
      </c>
    </row>
    <row r="5051" spans="1:12" x14ac:dyDescent="0.35">
      <c r="A5051" s="12">
        <v>9473</v>
      </c>
      <c r="B5051" s="17" t="s">
        <v>8007</v>
      </c>
      <c r="C5051" s="18">
        <v>44140</v>
      </c>
      <c r="D5051" s="18">
        <v>44145</v>
      </c>
      <c r="E5051" s="17" t="s">
        <v>94</v>
      </c>
      <c r="F5051" s="17" t="s">
        <v>8008</v>
      </c>
      <c r="G5051" s="19" t="str">
        <f>INDEX(Table12[[#This Row],[State]],MATCH(Orders!F5051,Table12[[#This Row],[Customer ID]],0))</f>
        <v>New York</v>
      </c>
      <c r="H5051" s="17" t="s">
        <v>3114</v>
      </c>
      <c r="I5051" s="19">
        <v>2</v>
      </c>
      <c r="J5051" s="17" t="s">
        <v>70</v>
      </c>
      <c r="K5051" s="10">
        <v>140.96</v>
      </c>
      <c r="L5051" s="25" t="str">
        <f>IF(Orders!$K5051&lt;=50,"Low",IF(Orders!$K5051&gt;=200000,"High","Medium"))</f>
        <v>Medium</v>
      </c>
    </row>
    <row r="5052" spans="1:12" x14ac:dyDescent="0.35">
      <c r="A5052" s="11">
        <v>9499</v>
      </c>
      <c r="B5052" s="13" t="s">
        <v>8007</v>
      </c>
      <c r="C5052" s="14">
        <v>44140</v>
      </c>
      <c r="D5052" s="14">
        <v>44145</v>
      </c>
      <c r="E5052" s="13" t="s">
        <v>94</v>
      </c>
      <c r="F5052" s="13" t="s">
        <v>8008</v>
      </c>
      <c r="G5052" s="15" t="str">
        <f>INDEX(Table12[[#This Row],[State]],MATCH(Orders!F5052,Table12[[#This Row],[Customer ID]],0))</f>
        <v>New York</v>
      </c>
      <c r="H5052" s="13" t="s">
        <v>4119</v>
      </c>
      <c r="I5052" s="15">
        <v>2</v>
      </c>
      <c r="J5052" s="13" t="s">
        <v>70</v>
      </c>
      <c r="K5052" s="16">
        <v>166124</v>
      </c>
      <c r="L5052" s="24" t="str">
        <f>IF(Orders!$K5052&lt;=50,"Low",IF(Orders!$K5052&gt;=200000,"High","Medium"))</f>
        <v>Medium</v>
      </c>
    </row>
    <row r="5053" spans="1:12" x14ac:dyDescent="0.35">
      <c r="A5053" s="12">
        <v>938</v>
      </c>
      <c r="B5053" s="17" t="s">
        <v>8006</v>
      </c>
      <c r="C5053" s="18">
        <v>44140</v>
      </c>
      <c r="D5053" s="18">
        <v>44142</v>
      </c>
      <c r="E5053" s="17" t="s">
        <v>38</v>
      </c>
      <c r="F5053" s="17" t="s">
        <v>991</v>
      </c>
      <c r="G5053" s="19" t="str">
        <f>INDEX(Table12[[#This Row],[State]],MATCH(Orders!F5053,Table12[[#This Row],[Customer ID]],0))</f>
        <v>Indiana</v>
      </c>
      <c r="H5053" s="17" t="s">
        <v>2195</v>
      </c>
      <c r="I5053" s="19">
        <v>3</v>
      </c>
      <c r="J5053" s="17" t="s">
        <v>70</v>
      </c>
      <c r="K5053" s="10">
        <v>177.94</v>
      </c>
      <c r="L5053" s="25" t="str">
        <f>IF(Orders!$K5053&lt;=50,"Low",IF(Orders!$K5053&gt;=200000,"High","Medium"))</f>
        <v>Medium</v>
      </c>
    </row>
    <row r="5054" spans="1:12" x14ac:dyDescent="0.35">
      <c r="A5054" s="11">
        <v>9467</v>
      </c>
      <c r="B5054" s="13" t="s">
        <v>8010</v>
      </c>
      <c r="C5054" s="14">
        <v>44140</v>
      </c>
      <c r="D5054" s="14">
        <v>44141</v>
      </c>
      <c r="E5054" s="13" t="s">
        <v>38</v>
      </c>
      <c r="F5054" s="13" t="s">
        <v>3108</v>
      </c>
      <c r="G5054" s="15" t="str">
        <f>INDEX(Table12[[#This Row],[State]],MATCH(Orders!F5054,Table12[[#This Row],[Customer ID]],0))</f>
        <v>New Mexico</v>
      </c>
      <c r="H5054" s="13" t="s">
        <v>3656</v>
      </c>
      <c r="I5054" s="15">
        <v>1</v>
      </c>
      <c r="J5054" s="13" t="s">
        <v>70</v>
      </c>
      <c r="K5054" s="16">
        <v>184.99</v>
      </c>
      <c r="L5054" s="24" t="str">
        <f>IF(Orders!$K5054&lt;=50,"Low",IF(Orders!$K5054&gt;=200000,"High","Medium"))</f>
        <v>Medium</v>
      </c>
    </row>
    <row r="5055" spans="1:12" x14ac:dyDescent="0.35">
      <c r="A5055" s="12">
        <v>9468</v>
      </c>
      <c r="B5055" s="17" t="s">
        <v>8007</v>
      </c>
      <c r="C5055" s="18">
        <v>44140</v>
      </c>
      <c r="D5055" s="18">
        <v>44145</v>
      </c>
      <c r="E5055" s="17" t="s">
        <v>94</v>
      </c>
      <c r="F5055" s="17" t="s">
        <v>8008</v>
      </c>
      <c r="G5055" s="19" t="str">
        <f>INDEX(Table12[[#This Row],[State]],MATCH(Orders!F5055,Table12[[#This Row],[Customer ID]],0))</f>
        <v>New York</v>
      </c>
      <c r="H5055" s="17" t="s">
        <v>5380</v>
      </c>
      <c r="I5055" s="19">
        <v>6</v>
      </c>
      <c r="J5055" s="17" t="s">
        <v>70</v>
      </c>
      <c r="K5055" s="10">
        <v>207688</v>
      </c>
      <c r="L5055" s="25" t="str">
        <f>IF(Orders!$K5055&lt;=50,"Low",IF(Orders!$K5055&gt;=200000,"High","Medium"))</f>
        <v>High</v>
      </c>
    </row>
    <row r="5056" spans="1:12" x14ac:dyDescent="0.35">
      <c r="A5056" s="11">
        <v>128</v>
      </c>
      <c r="B5056" s="13" t="s">
        <v>8007</v>
      </c>
      <c r="C5056" s="14">
        <v>44140</v>
      </c>
      <c r="D5056" s="14">
        <v>44145</v>
      </c>
      <c r="E5056" s="13" t="s">
        <v>94</v>
      </c>
      <c r="F5056" s="13" t="s">
        <v>8008</v>
      </c>
      <c r="G5056" s="15" t="str">
        <f>INDEX(Table12[[#This Row],[State]],MATCH(Orders!F5056,Table12[[#This Row],[Customer ID]],0))</f>
        <v>New York</v>
      </c>
      <c r="H5056" s="13" t="s">
        <v>5883</v>
      </c>
      <c r="I5056" s="15">
        <v>2</v>
      </c>
      <c r="J5056" s="13" t="s">
        <v>70</v>
      </c>
      <c r="K5056" s="16">
        <v>209.5</v>
      </c>
      <c r="L5056" s="24" t="str">
        <f>IF(Orders!$K5056&lt;=50,"Low",IF(Orders!$K5056&gt;=200000,"High","Medium"))</f>
        <v>Medium</v>
      </c>
    </row>
    <row r="5057" spans="1:12" x14ac:dyDescent="0.35">
      <c r="A5057" s="12">
        <v>2308</v>
      </c>
      <c r="B5057" s="17" t="s">
        <v>8011</v>
      </c>
      <c r="C5057" s="18">
        <v>44140</v>
      </c>
      <c r="D5057" s="18">
        <v>44147</v>
      </c>
      <c r="E5057" s="17" t="s">
        <v>19</v>
      </c>
      <c r="F5057" s="17" t="s">
        <v>3979</v>
      </c>
      <c r="G5057" s="19" t="str">
        <f>INDEX(Table12[[#This Row],[State]],MATCH(Orders!F5057,Table12[[#This Row],[Customer ID]],0))</f>
        <v>Arizona</v>
      </c>
      <c r="H5057" s="17" t="s">
        <v>6949</v>
      </c>
      <c r="I5057" s="19">
        <v>7</v>
      </c>
      <c r="J5057" s="17" t="s">
        <v>70</v>
      </c>
      <c r="K5057" s="10">
        <v>253992</v>
      </c>
      <c r="L5057" s="25" t="str">
        <f>IF(Orders!$K5057&lt;=50,"Low",IF(Orders!$K5057&gt;=200000,"High","Medium"))</f>
        <v>High</v>
      </c>
    </row>
    <row r="5058" spans="1:12" x14ac:dyDescent="0.35">
      <c r="A5058" s="11">
        <v>3462</v>
      </c>
      <c r="B5058" s="13" t="s">
        <v>8012</v>
      </c>
      <c r="C5058" s="14">
        <v>44140</v>
      </c>
      <c r="D5058" s="14">
        <v>44144</v>
      </c>
      <c r="E5058" s="13" t="s">
        <v>19</v>
      </c>
      <c r="F5058" s="13" t="s">
        <v>1121</v>
      </c>
      <c r="G5058" s="15" t="str">
        <f>INDEX(Table12[[#This Row],[State]],MATCH(Orders!F5058,Table12[[#This Row],[Customer ID]],0))</f>
        <v>New York</v>
      </c>
      <c r="H5058" s="13" t="s">
        <v>3744</v>
      </c>
      <c r="I5058" s="15">
        <v>5</v>
      </c>
      <c r="J5058" s="13" t="s">
        <v>70</v>
      </c>
      <c r="K5058" s="16">
        <v>427.75</v>
      </c>
      <c r="L5058" s="24" t="str">
        <f>IF(Orders!$K5058&lt;=50,"Low",IF(Orders!$K5058&gt;=200000,"High","Medium"))</f>
        <v>Medium</v>
      </c>
    </row>
    <row r="5059" spans="1:12" x14ac:dyDescent="0.35">
      <c r="A5059" s="12">
        <v>9498</v>
      </c>
      <c r="B5059" s="17" t="s">
        <v>8013</v>
      </c>
      <c r="C5059" s="18">
        <v>44140</v>
      </c>
      <c r="D5059" s="18">
        <v>44145</v>
      </c>
      <c r="E5059" s="17" t="s">
        <v>94</v>
      </c>
      <c r="F5059" s="17" t="s">
        <v>3692</v>
      </c>
      <c r="G5059" s="19" t="str">
        <f>INDEX(Table12[[#This Row],[State]],MATCH(Orders!F5059,Table12[[#This Row],[Customer ID]],0))</f>
        <v>Texas</v>
      </c>
      <c r="H5059" s="17" t="s">
        <v>1786</v>
      </c>
      <c r="I5059" s="19">
        <v>4</v>
      </c>
      <c r="J5059" s="17" t="s">
        <v>31</v>
      </c>
      <c r="K5059" s="10">
        <v>529768</v>
      </c>
      <c r="L5059" s="25" t="str">
        <f>IF(Orders!$K5059&lt;=50,"Low",IF(Orders!$K5059&gt;=200000,"High","Medium"))</f>
        <v>High</v>
      </c>
    </row>
    <row r="5060" spans="1:12" x14ac:dyDescent="0.35">
      <c r="A5060" s="11">
        <v>127</v>
      </c>
      <c r="B5060" s="13" t="s">
        <v>8006</v>
      </c>
      <c r="C5060" s="14">
        <v>44140</v>
      </c>
      <c r="D5060" s="14">
        <v>44142</v>
      </c>
      <c r="E5060" s="13" t="s">
        <v>38</v>
      </c>
      <c r="F5060" s="13" t="s">
        <v>991</v>
      </c>
      <c r="G5060" s="15" t="str">
        <f>INDEX(Table12[[#This Row],[State]],MATCH(Orders!F5060,Table12[[#This Row],[Customer ID]],0))</f>
        <v>Indiana</v>
      </c>
      <c r="H5060" s="13" t="s">
        <v>3678</v>
      </c>
      <c r="I5060" s="15">
        <v>1</v>
      </c>
      <c r="J5060" s="13" t="s">
        <v>70</v>
      </c>
      <c r="K5060" s="16">
        <v>98.41</v>
      </c>
      <c r="L5060" s="24" t="str">
        <f>IF(Orders!$K5060&lt;=50,"Low",IF(Orders!$K5060&gt;=200000,"High","Medium"))</f>
        <v>Medium</v>
      </c>
    </row>
    <row r="5061" spans="1:12" x14ac:dyDescent="0.35">
      <c r="A5061" s="12">
        <v>7490</v>
      </c>
      <c r="B5061" s="17" t="s">
        <v>8011</v>
      </c>
      <c r="C5061" s="18">
        <v>44140</v>
      </c>
      <c r="D5061" s="18">
        <v>44147</v>
      </c>
      <c r="E5061" s="17" t="s">
        <v>19</v>
      </c>
      <c r="F5061" s="17" t="s">
        <v>3979</v>
      </c>
      <c r="G5061" s="19" t="str">
        <f>INDEX(Table12[[#This Row],[State]],MATCH(Orders!F5061,Table12[[#This Row],[Customer ID]],0))</f>
        <v>Arizona</v>
      </c>
      <c r="H5061" s="17" t="s">
        <v>559</v>
      </c>
      <c r="I5061" s="19">
        <v>2</v>
      </c>
      <c r="J5061" s="17" t="s">
        <v>70</v>
      </c>
      <c r="K5061" s="10">
        <v>81388</v>
      </c>
      <c r="L5061" s="25" t="str">
        <f>IF(Orders!$K5061&lt;=50,"Low",IF(Orders!$K5061&gt;=200000,"High","Medium"))</f>
        <v>Medium</v>
      </c>
    </row>
    <row r="5062" spans="1:12" x14ac:dyDescent="0.35">
      <c r="A5062" s="11">
        <v>9472</v>
      </c>
      <c r="B5062" s="13" t="s">
        <v>8014</v>
      </c>
      <c r="C5062" s="14">
        <v>44140</v>
      </c>
      <c r="D5062" s="14">
        <v>44144</v>
      </c>
      <c r="E5062" s="13" t="s">
        <v>19</v>
      </c>
      <c r="F5062" s="13" t="s">
        <v>2954</v>
      </c>
      <c r="G5062" s="15" t="str">
        <f>INDEX(Table12[[#This Row],[State]],MATCH(Orders!F5062,Table12[[#This Row],[Customer ID]],0))</f>
        <v>California</v>
      </c>
      <c r="H5062" s="13" t="s">
        <v>4874</v>
      </c>
      <c r="I5062" s="15">
        <v>2</v>
      </c>
      <c r="J5062" s="13" t="s">
        <v>70</v>
      </c>
      <c r="K5062" s="16">
        <v>88.96</v>
      </c>
      <c r="L5062" s="24" t="str">
        <f>IF(Orders!$K5062&lt;=50,"Low",IF(Orders!$K5062&gt;=200000,"High","Medium"))</f>
        <v>Medium</v>
      </c>
    </row>
    <row r="5063" spans="1:12" x14ac:dyDescent="0.35">
      <c r="A5063" s="12">
        <v>3349</v>
      </c>
      <c r="B5063" s="17" t="s">
        <v>8007</v>
      </c>
      <c r="C5063" s="18">
        <v>44140</v>
      </c>
      <c r="D5063" s="18">
        <v>44145</v>
      </c>
      <c r="E5063" s="17" t="s">
        <v>94</v>
      </c>
      <c r="F5063" s="17" t="s">
        <v>8008</v>
      </c>
      <c r="G5063" s="19" t="str">
        <f>INDEX(Table12[[#This Row],[State]],MATCH(Orders!F5063,Table12[[#This Row],[Customer ID]],0))</f>
        <v>New York</v>
      </c>
      <c r="H5063" s="17" t="s">
        <v>4684</v>
      </c>
      <c r="I5063" s="19">
        <v>1</v>
      </c>
      <c r="J5063" s="17" t="s">
        <v>31</v>
      </c>
      <c r="K5063" s="10">
        <v>114424</v>
      </c>
      <c r="L5063" s="25" t="str">
        <f>IF(Orders!$K5063&lt;=50,"Low",IF(Orders!$K5063&gt;=200000,"High","Medium"))</f>
        <v>Medium</v>
      </c>
    </row>
    <row r="5064" spans="1:12" x14ac:dyDescent="0.35">
      <c r="A5064" s="11">
        <v>9469</v>
      </c>
      <c r="B5064" s="13" t="s">
        <v>8015</v>
      </c>
      <c r="C5064" s="14">
        <v>44140</v>
      </c>
      <c r="D5064" s="14">
        <v>44142</v>
      </c>
      <c r="E5064" s="13" t="s">
        <v>38</v>
      </c>
      <c r="F5064" s="13" t="s">
        <v>5563</v>
      </c>
      <c r="G5064" s="15" t="str">
        <f>INDEX(Table12[[#This Row],[State]],MATCH(Orders!F5064,Table12[[#This Row],[Customer ID]],0))</f>
        <v>Illinois</v>
      </c>
      <c r="H5064" s="13" t="s">
        <v>5089</v>
      </c>
      <c r="I5064" s="15">
        <v>5</v>
      </c>
      <c r="J5064" s="13" t="s">
        <v>70</v>
      </c>
      <c r="K5064" s="16">
        <v>106.03</v>
      </c>
      <c r="L5064" s="24" t="str">
        <f>IF(Orders!$K5064&lt;=50,"Low",IF(Orders!$K5064&gt;=200000,"High","Medium"))</f>
        <v>Medium</v>
      </c>
    </row>
    <row r="5065" spans="1:12" x14ac:dyDescent="0.35">
      <c r="A5065" s="12">
        <v>8171</v>
      </c>
      <c r="B5065" s="17" t="s">
        <v>8007</v>
      </c>
      <c r="C5065" s="18">
        <v>44140</v>
      </c>
      <c r="D5065" s="18">
        <v>44145</v>
      </c>
      <c r="E5065" s="17" t="s">
        <v>94</v>
      </c>
      <c r="F5065" s="17" t="s">
        <v>8008</v>
      </c>
      <c r="G5065" s="19" t="str">
        <f>INDEX(Table12[[#This Row],[State]],MATCH(Orders!F5065,Table12[[#This Row],[Customer ID]],0))</f>
        <v>New York</v>
      </c>
      <c r="H5065" s="17" t="s">
        <v>2735</v>
      </c>
      <c r="I5065" s="19">
        <v>2</v>
      </c>
      <c r="J5065" s="17" t="s">
        <v>31</v>
      </c>
      <c r="K5065" s="10">
        <v>100.96</v>
      </c>
      <c r="L5065" s="25" t="str">
        <f>IF(Orders!$K5065&lt;=50,"Low",IF(Orders!$K5065&gt;=200000,"High","Medium"))</f>
        <v>Medium</v>
      </c>
    </row>
    <row r="5066" spans="1:12" x14ac:dyDescent="0.35">
      <c r="A5066" s="11">
        <v>3675</v>
      </c>
      <c r="B5066" s="13" t="s">
        <v>8016</v>
      </c>
      <c r="C5066" s="14">
        <v>44141</v>
      </c>
      <c r="D5066" s="14">
        <v>44148</v>
      </c>
      <c r="E5066" s="13" t="s">
        <v>19</v>
      </c>
      <c r="F5066" s="13" t="s">
        <v>991</v>
      </c>
      <c r="G5066" s="15" t="str">
        <f>INDEX(Table12[[#This Row],[State]],MATCH(Orders!F5066,Table12[[#This Row],[Customer ID]],0))</f>
        <v>Washington</v>
      </c>
      <c r="H5066" s="13" t="s">
        <v>1977</v>
      </c>
      <c r="I5066" s="15">
        <v>3</v>
      </c>
      <c r="J5066" s="13" t="s">
        <v>70</v>
      </c>
      <c r="K5066" s="16">
        <v>135.96</v>
      </c>
      <c r="L5066" s="24" t="str">
        <f>IF(Orders!$K5066&lt;=50,"Low",IF(Orders!$K5066&gt;=200000,"High","Medium"))</f>
        <v>Medium</v>
      </c>
    </row>
    <row r="5067" spans="1:12" x14ac:dyDescent="0.35">
      <c r="A5067" s="12">
        <v>2973</v>
      </c>
      <c r="B5067" s="17" t="s">
        <v>8017</v>
      </c>
      <c r="C5067" s="18">
        <v>44141</v>
      </c>
      <c r="D5067" s="18">
        <v>44146</v>
      </c>
      <c r="E5067" s="17" t="s">
        <v>19</v>
      </c>
      <c r="F5067" s="17" t="s">
        <v>4386</v>
      </c>
      <c r="G5067" s="19" t="str">
        <f>INDEX(Table12[[#This Row],[State]],MATCH(Orders!F5067,Table12[[#This Row],[Customer ID]],0))</f>
        <v>Pennsylvania</v>
      </c>
      <c r="H5067" s="17" t="s">
        <v>4943</v>
      </c>
      <c r="I5067" s="19">
        <v>2</v>
      </c>
      <c r="J5067" s="17" t="s">
        <v>70</v>
      </c>
      <c r="K5067" s="10">
        <v>152372</v>
      </c>
      <c r="L5067" s="25" t="str">
        <f>IF(Orders!$K5067&lt;=50,"Low",IF(Orders!$K5067&gt;=200000,"High","Medium"))</f>
        <v>Medium</v>
      </c>
    </row>
    <row r="5068" spans="1:12" x14ac:dyDescent="0.35">
      <c r="A5068" s="11">
        <v>7099</v>
      </c>
      <c r="B5068" s="13" t="s">
        <v>8018</v>
      </c>
      <c r="C5068" s="14">
        <v>44141</v>
      </c>
      <c r="D5068" s="14">
        <v>44144</v>
      </c>
      <c r="E5068" s="13" t="s">
        <v>94</v>
      </c>
      <c r="F5068" s="13" t="s">
        <v>615</v>
      </c>
      <c r="G5068" s="15" t="str">
        <f>INDEX(Table12[[#This Row],[State]],MATCH(Orders!F5068,Table12[[#This Row],[Customer ID]],0))</f>
        <v>North Carolina</v>
      </c>
      <c r="H5068" s="13" t="s">
        <v>624</v>
      </c>
      <c r="I5068" s="15">
        <v>4</v>
      </c>
      <c r="J5068" s="13" t="s">
        <v>31</v>
      </c>
      <c r="K5068" s="16">
        <v>304136</v>
      </c>
      <c r="L5068" s="24" t="str">
        <f>IF(Orders!$K5068&lt;=50,"Low",IF(Orders!$K5068&gt;=200000,"High","Medium"))</f>
        <v>High</v>
      </c>
    </row>
    <row r="5069" spans="1:12" x14ac:dyDescent="0.35">
      <c r="A5069" s="12">
        <v>8170</v>
      </c>
      <c r="B5069" s="17" t="s">
        <v>8019</v>
      </c>
      <c r="C5069" s="18">
        <v>44141</v>
      </c>
      <c r="D5069" s="18">
        <v>44145</v>
      </c>
      <c r="E5069" s="17" t="s">
        <v>19</v>
      </c>
      <c r="F5069" s="17" t="s">
        <v>5171</v>
      </c>
      <c r="G5069" s="19" t="str">
        <f>INDEX(Table12[[#This Row],[State]],MATCH(Orders!F5069,Table12[[#This Row],[Customer ID]],0))</f>
        <v>New York</v>
      </c>
      <c r="H5069" s="17" t="s">
        <v>5653</v>
      </c>
      <c r="I5069" s="19">
        <v>9</v>
      </c>
      <c r="J5069" s="17" t="s">
        <v>70</v>
      </c>
      <c r="K5069" s="10">
        <v>339.96</v>
      </c>
      <c r="L5069" s="25" t="str">
        <f>IF(Orders!$K5069&lt;=50,"Low",IF(Orders!$K5069&gt;=200000,"High","Medium"))</f>
        <v>Medium</v>
      </c>
    </row>
    <row r="5070" spans="1:12" x14ac:dyDescent="0.35">
      <c r="A5070" s="11">
        <v>2969</v>
      </c>
      <c r="B5070" s="13" t="s">
        <v>8016</v>
      </c>
      <c r="C5070" s="14">
        <v>44141</v>
      </c>
      <c r="D5070" s="14">
        <v>44148</v>
      </c>
      <c r="E5070" s="13" t="s">
        <v>19</v>
      </c>
      <c r="F5070" s="13" t="s">
        <v>991</v>
      </c>
      <c r="G5070" s="15" t="str">
        <f>INDEX(Table12[[#This Row],[State]],MATCH(Orders!F5070,Table12[[#This Row],[Customer ID]],0))</f>
        <v>Washington</v>
      </c>
      <c r="H5070" s="13" t="s">
        <v>3726</v>
      </c>
      <c r="I5070" s="15">
        <v>2</v>
      </c>
      <c r="J5070" s="13" t="s">
        <v>70</v>
      </c>
      <c r="K5070" s="16">
        <v>491568</v>
      </c>
      <c r="L5070" s="24" t="str">
        <f>IF(Orders!$K5070&lt;=50,"Low",IF(Orders!$K5070&gt;=200000,"High","Medium"))</f>
        <v>High</v>
      </c>
    </row>
    <row r="5071" spans="1:12" x14ac:dyDescent="0.35">
      <c r="A5071" s="12">
        <v>8169</v>
      </c>
      <c r="B5071" s="17" t="s">
        <v>8018</v>
      </c>
      <c r="C5071" s="18">
        <v>44141</v>
      </c>
      <c r="D5071" s="18">
        <v>44144</v>
      </c>
      <c r="E5071" s="17" t="s">
        <v>94</v>
      </c>
      <c r="F5071" s="17" t="s">
        <v>615</v>
      </c>
      <c r="G5071" s="19" t="str">
        <f>INDEX(Table12[[#This Row],[State]],MATCH(Orders!F5071,Table12[[#This Row],[Customer ID]],0))</f>
        <v>North Carolina</v>
      </c>
      <c r="H5071" s="17" t="s">
        <v>2578</v>
      </c>
      <c r="I5071" s="19">
        <v>3</v>
      </c>
      <c r="J5071" s="17" t="s">
        <v>31</v>
      </c>
      <c r="K5071" s="10">
        <v>532584</v>
      </c>
      <c r="L5071" s="25" t="str">
        <f>IF(Orders!$K5071&lt;=50,"Low",IF(Orders!$K5071&gt;=200000,"High","Medium"))</f>
        <v>High</v>
      </c>
    </row>
    <row r="5072" spans="1:12" x14ac:dyDescent="0.35">
      <c r="A5072" s="11">
        <v>8966</v>
      </c>
      <c r="B5072" s="13" t="s">
        <v>8016</v>
      </c>
      <c r="C5072" s="14">
        <v>44141</v>
      </c>
      <c r="D5072" s="14">
        <v>44148</v>
      </c>
      <c r="E5072" s="13" t="s">
        <v>19</v>
      </c>
      <c r="F5072" s="13" t="s">
        <v>991</v>
      </c>
      <c r="G5072" s="15" t="str">
        <f>INDEX(Table12[[#This Row],[State]],MATCH(Orders!F5072,Table12[[#This Row],[Customer ID]],0))</f>
        <v>Washington</v>
      </c>
      <c r="H5072" s="13" t="s">
        <v>4519</v>
      </c>
      <c r="I5072" s="15">
        <v>7</v>
      </c>
      <c r="J5072" s="13" t="s">
        <v>70</v>
      </c>
      <c r="K5072" s="16">
        <v>2077.86</v>
      </c>
      <c r="L5072" s="24" t="str">
        <f>IF(Orders!$K5072&lt;=50,"Low",IF(Orders!$K5072&gt;=200000,"High","Medium"))</f>
        <v>Medium</v>
      </c>
    </row>
    <row r="5073" spans="1:12" x14ac:dyDescent="0.35">
      <c r="A5073" s="12">
        <v>419</v>
      </c>
      <c r="B5073" s="17" t="s">
        <v>8020</v>
      </c>
      <c r="C5073" s="18">
        <v>44141</v>
      </c>
      <c r="D5073" s="18">
        <v>44147</v>
      </c>
      <c r="E5073" s="17" t="s">
        <v>19</v>
      </c>
      <c r="F5073" s="17" t="s">
        <v>2239</v>
      </c>
      <c r="G5073" s="19" t="str">
        <f>INDEX(Table12[[#This Row],[State]],MATCH(Orders!F5073,Table12[[#This Row],[Customer ID]],0))</f>
        <v>Texas</v>
      </c>
      <c r="H5073" s="17" t="s">
        <v>2926</v>
      </c>
      <c r="I5073" s="19">
        <v>2</v>
      </c>
      <c r="J5073" s="17" t="s">
        <v>70</v>
      </c>
      <c r="K5073" s="10">
        <v>102248</v>
      </c>
      <c r="L5073" s="25" t="str">
        <f>IF(Orders!$K5073&lt;=50,"Low",IF(Orders!$K5073&gt;=200000,"High","Medium"))</f>
        <v>Medium</v>
      </c>
    </row>
    <row r="5074" spans="1:12" x14ac:dyDescent="0.35">
      <c r="A5074" s="11">
        <v>96</v>
      </c>
      <c r="B5074" s="13" t="s">
        <v>8021</v>
      </c>
      <c r="C5074" s="14">
        <v>44141</v>
      </c>
      <c r="D5074" s="14">
        <v>44145</v>
      </c>
      <c r="E5074" s="13" t="s">
        <v>19</v>
      </c>
      <c r="F5074" s="13" t="s">
        <v>4703</v>
      </c>
      <c r="G5074" s="15" t="str">
        <f>INDEX(Table12[[#This Row],[State]],MATCH(Orders!F5074,Table12[[#This Row],[Customer ID]],0))</f>
        <v>Kentucky</v>
      </c>
      <c r="H5074" s="13" t="s">
        <v>5120</v>
      </c>
      <c r="I5074" s="15">
        <v>1</v>
      </c>
      <c r="J5074" s="13" t="s">
        <v>31</v>
      </c>
      <c r="K5074" s="16">
        <v>103.78</v>
      </c>
      <c r="L5074" s="24" t="str">
        <f>IF(Orders!$K5074&lt;=50,"Low",IF(Orders!$K5074&gt;=200000,"High","Medium"))</f>
        <v>Medium</v>
      </c>
    </row>
    <row r="5075" spans="1:12" x14ac:dyDescent="0.35">
      <c r="A5075" s="12">
        <v>1231</v>
      </c>
      <c r="B5075" s="17" t="s">
        <v>8022</v>
      </c>
      <c r="C5075" s="18">
        <v>44141</v>
      </c>
      <c r="D5075" s="18">
        <v>44147</v>
      </c>
      <c r="E5075" s="17" t="s">
        <v>19</v>
      </c>
      <c r="F5075" s="17" t="s">
        <v>7523</v>
      </c>
      <c r="G5075" s="19" t="str">
        <f>INDEX(Table12[[#This Row],[State]],MATCH(Orders!F5075,Table12[[#This Row],[Customer ID]],0))</f>
        <v>Oregon</v>
      </c>
      <c r="H5075" s="17" t="s">
        <v>707</v>
      </c>
      <c r="I5075" s="19">
        <v>1</v>
      </c>
      <c r="J5075" s="17" t="s">
        <v>70</v>
      </c>
      <c r="K5075" s="10">
        <v>82682</v>
      </c>
      <c r="L5075" s="25" t="str">
        <f>IF(Orders!$K5075&lt;=50,"Low",IF(Orders!$K5075&gt;=200000,"High","Medium"))</f>
        <v>Medium</v>
      </c>
    </row>
    <row r="5076" spans="1:12" x14ac:dyDescent="0.35">
      <c r="A5076" s="11">
        <v>3046</v>
      </c>
      <c r="B5076" s="13" t="s">
        <v>8023</v>
      </c>
      <c r="C5076" s="14">
        <v>44141</v>
      </c>
      <c r="D5076" s="14">
        <v>44146</v>
      </c>
      <c r="E5076" s="13" t="s">
        <v>19</v>
      </c>
      <c r="F5076" s="13" t="s">
        <v>846</v>
      </c>
      <c r="G5076" s="15" t="str">
        <f>INDEX(Table12[[#This Row],[State]],MATCH(Orders!F5076,Table12[[#This Row],[Customer ID]],0))</f>
        <v>California</v>
      </c>
      <c r="H5076" s="13" t="s">
        <v>8024</v>
      </c>
      <c r="I5076" s="15">
        <v>2</v>
      </c>
      <c r="J5076" s="13" t="s">
        <v>70</v>
      </c>
      <c r="K5076" s="16">
        <v>95.68</v>
      </c>
      <c r="L5076" s="24" t="str">
        <f>IF(Orders!$K5076&lt;=50,"Low",IF(Orders!$K5076&gt;=200000,"High","Medium"))</f>
        <v>Medium</v>
      </c>
    </row>
    <row r="5077" spans="1:12" x14ac:dyDescent="0.35">
      <c r="A5077" s="12">
        <v>2972</v>
      </c>
      <c r="B5077" s="17" t="s">
        <v>8026</v>
      </c>
      <c r="C5077" s="18">
        <v>44141</v>
      </c>
      <c r="D5077" s="18">
        <v>44145</v>
      </c>
      <c r="E5077" s="17" t="s">
        <v>94</v>
      </c>
      <c r="F5077" s="17" t="s">
        <v>239</v>
      </c>
      <c r="G5077" s="19" t="str">
        <f>INDEX(Table12[[#This Row],[State]],MATCH(Orders!F5077,Table12[[#This Row],[Customer ID]],0))</f>
        <v>Minnesota</v>
      </c>
      <c r="H5077" s="17" t="s">
        <v>3241</v>
      </c>
      <c r="I5077" s="19">
        <v>5</v>
      </c>
      <c r="J5077" s="17" t="s">
        <v>31</v>
      </c>
      <c r="K5077" s="10">
        <v>88.9</v>
      </c>
      <c r="L5077" s="25" t="str">
        <f>IF(Orders!$K5077&lt;=50,"Low",IF(Orders!$K5077&gt;=200000,"High","Medium"))</f>
        <v>Medium</v>
      </c>
    </row>
    <row r="5078" spans="1:12" x14ac:dyDescent="0.35">
      <c r="A5078" s="11">
        <v>5905</v>
      </c>
      <c r="B5078" s="13" t="s">
        <v>8018</v>
      </c>
      <c r="C5078" s="14">
        <v>44141</v>
      </c>
      <c r="D5078" s="14">
        <v>44144</v>
      </c>
      <c r="E5078" s="13" t="s">
        <v>94</v>
      </c>
      <c r="F5078" s="13" t="s">
        <v>615</v>
      </c>
      <c r="G5078" s="15" t="str">
        <f>INDEX(Table12[[#This Row],[State]],MATCH(Orders!F5078,Table12[[#This Row],[Customer ID]],0))</f>
        <v>North Carolina</v>
      </c>
      <c r="H5078" s="13" t="s">
        <v>3922</v>
      </c>
      <c r="I5078" s="15">
        <v>2</v>
      </c>
      <c r="J5078" s="13" t="s">
        <v>70</v>
      </c>
      <c r="K5078" s="16">
        <v>107272</v>
      </c>
      <c r="L5078" s="24" t="str">
        <f>IF(Orders!$K5078&lt;=50,"Low",IF(Orders!$K5078&gt;=200000,"High","Medium"))</f>
        <v>Medium</v>
      </c>
    </row>
    <row r="5079" spans="1:12" x14ac:dyDescent="0.35">
      <c r="A5079" s="12">
        <v>3047</v>
      </c>
      <c r="B5079" s="17" t="s">
        <v>8027</v>
      </c>
      <c r="C5079" s="18">
        <v>44141</v>
      </c>
      <c r="D5079" s="18">
        <v>44141</v>
      </c>
      <c r="E5079" s="17" t="s">
        <v>208</v>
      </c>
      <c r="F5079" s="17" t="s">
        <v>2520</v>
      </c>
      <c r="G5079" s="19" t="str">
        <f>INDEX(Table12[[#This Row],[State]],MATCH(Orders!F5079,Table12[[#This Row],[Customer ID]],0))</f>
        <v>California</v>
      </c>
      <c r="H5079" s="17" t="s">
        <v>4463</v>
      </c>
      <c r="I5079" s="19">
        <v>5</v>
      </c>
      <c r="J5079" s="17" t="s">
        <v>70</v>
      </c>
      <c r="K5079" s="10">
        <v>126.4</v>
      </c>
      <c r="L5079" s="25" t="str">
        <f>IF(Orders!$K5079&lt;=50,"Low",IF(Orders!$K5079&gt;=200000,"High","Medium"))</f>
        <v>Medium</v>
      </c>
    </row>
    <row r="5080" spans="1:12" x14ac:dyDescent="0.35">
      <c r="A5080" s="11">
        <v>1229</v>
      </c>
      <c r="B5080" s="13" t="s">
        <v>8026</v>
      </c>
      <c r="C5080" s="14">
        <v>44141</v>
      </c>
      <c r="D5080" s="14">
        <v>44145</v>
      </c>
      <c r="E5080" s="13" t="s">
        <v>94</v>
      </c>
      <c r="F5080" s="13" t="s">
        <v>239</v>
      </c>
      <c r="G5080" s="15" t="str">
        <f>INDEX(Table12[[#This Row],[State]],MATCH(Orders!F5080,Table12[[#This Row],[Customer ID]],0))</f>
        <v>Minnesota</v>
      </c>
      <c r="H5080" s="13" t="s">
        <v>728</v>
      </c>
      <c r="I5080" s="15">
        <v>1</v>
      </c>
      <c r="J5080" s="13" t="s">
        <v>70</v>
      </c>
      <c r="K5080" s="16">
        <v>130.38</v>
      </c>
      <c r="L5080" s="24" t="str">
        <f>IF(Orders!$K5080&lt;=50,"Low",IF(Orders!$K5080&gt;=200000,"High","Medium"))</f>
        <v>Medium</v>
      </c>
    </row>
    <row r="5081" spans="1:12" x14ac:dyDescent="0.35">
      <c r="A5081" s="12">
        <v>9482</v>
      </c>
      <c r="B5081" s="17" t="s">
        <v>8023</v>
      </c>
      <c r="C5081" s="18">
        <v>44141</v>
      </c>
      <c r="D5081" s="18">
        <v>44146</v>
      </c>
      <c r="E5081" s="17" t="s">
        <v>19</v>
      </c>
      <c r="F5081" s="17" t="s">
        <v>846</v>
      </c>
      <c r="G5081" s="19" t="str">
        <f>INDEX(Table12[[#This Row],[State]],MATCH(Orders!F5081,Table12[[#This Row],[Customer ID]],0))</f>
        <v>California</v>
      </c>
      <c r="H5081" s="17" t="s">
        <v>5308</v>
      </c>
      <c r="I5081" s="19">
        <v>2</v>
      </c>
      <c r="J5081" s="17" t="s">
        <v>31</v>
      </c>
      <c r="K5081" s="10">
        <v>116.28</v>
      </c>
      <c r="L5081" s="25" t="str">
        <f>IF(Orders!$K5081&lt;=50,"Low",IF(Orders!$K5081&gt;=200000,"High","Medium"))</f>
        <v>Medium</v>
      </c>
    </row>
    <row r="5082" spans="1:12" x14ac:dyDescent="0.35">
      <c r="A5082" s="11">
        <v>1230</v>
      </c>
      <c r="B5082" s="13" t="s">
        <v>8028</v>
      </c>
      <c r="C5082" s="14">
        <v>44141</v>
      </c>
      <c r="D5082" s="14">
        <v>44147</v>
      </c>
      <c r="E5082" s="13" t="s">
        <v>19</v>
      </c>
      <c r="F5082" s="13" t="s">
        <v>6174</v>
      </c>
      <c r="G5082" s="15" t="str">
        <f>INDEX(Table12[[#This Row],[State]],MATCH(Orders!F5082,Table12[[#This Row],[Customer ID]],0))</f>
        <v>Texas</v>
      </c>
      <c r="H5082" s="13" t="s">
        <v>5424</v>
      </c>
      <c r="I5082" s="15">
        <v>2</v>
      </c>
      <c r="J5082" s="13" t="s">
        <v>31</v>
      </c>
      <c r="K5082" s="16">
        <v>130.16</v>
      </c>
      <c r="L5082" s="24" t="str">
        <f>IF(Orders!$K5082&lt;=50,"Low",IF(Orders!$K5082&gt;=200000,"High","Medium"))</f>
        <v>Medium</v>
      </c>
    </row>
    <row r="5083" spans="1:12" x14ac:dyDescent="0.35">
      <c r="A5083" s="12">
        <v>5906</v>
      </c>
      <c r="B5083" s="17" t="s">
        <v>8023</v>
      </c>
      <c r="C5083" s="18">
        <v>44141</v>
      </c>
      <c r="D5083" s="18">
        <v>44146</v>
      </c>
      <c r="E5083" s="17" t="s">
        <v>19</v>
      </c>
      <c r="F5083" s="17" t="s">
        <v>846</v>
      </c>
      <c r="G5083" s="19" t="str">
        <f>INDEX(Table12[[#This Row],[State]],MATCH(Orders!F5083,Table12[[#This Row],[Customer ID]],0))</f>
        <v>California</v>
      </c>
      <c r="H5083" s="17" t="s">
        <v>2612</v>
      </c>
      <c r="I5083" s="19">
        <v>1</v>
      </c>
      <c r="J5083" s="17" t="s">
        <v>70</v>
      </c>
      <c r="K5083" s="10">
        <v>111.73</v>
      </c>
      <c r="L5083" s="25" t="str">
        <f>IF(Orders!$K5083&lt;=50,"Low",IF(Orders!$K5083&gt;=200000,"High","Medium"))</f>
        <v>Medium</v>
      </c>
    </row>
    <row r="5084" spans="1:12" x14ac:dyDescent="0.35">
      <c r="A5084" s="11">
        <v>2971</v>
      </c>
      <c r="B5084" s="13" t="s">
        <v>8027</v>
      </c>
      <c r="C5084" s="14">
        <v>44141</v>
      </c>
      <c r="D5084" s="14">
        <v>44141</v>
      </c>
      <c r="E5084" s="13" t="s">
        <v>208</v>
      </c>
      <c r="F5084" s="13" t="s">
        <v>2520</v>
      </c>
      <c r="G5084" s="15" t="str">
        <f>INDEX(Table12[[#This Row],[State]],MATCH(Orders!F5084,Table12[[#This Row],[Customer ID]],0))</f>
        <v>California</v>
      </c>
      <c r="H5084" s="13" t="s">
        <v>4805</v>
      </c>
      <c r="I5084" s="15">
        <v>4</v>
      </c>
      <c r="J5084" s="13" t="s">
        <v>70</v>
      </c>
      <c r="K5084" s="16">
        <v>133.4</v>
      </c>
      <c r="L5084" s="24" t="str">
        <f>IF(Orders!$K5084&lt;=50,"Low",IF(Orders!$K5084&gt;=200000,"High","Medium"))</f>
        <v>Medium</v>
      </c>
    </row>
    <row r="5085" spans="1:12" x14ac:dyDescent="0.35">
      <c r="A5085" s="12">
        <v>5904</v>
      </c>
      <c r="B5085" s="17" t="s">
        <v>8018</v>
      </c>
      <c r="C5085" s="18">
        <v>44141</v>
      </c>
      <c r="D5085" s="18">
        <v>44144</v>
      </c>
      <c r="E5085" s="17" t="s">
        <v>94</v>
      </c>
      <c r="F5085" s="17" t="s">
        <v>615</v>
      </c>
      <c r="G5085" s="19" t="str">
        <f>INDEX(Table12[[#This Row],[State]],MATCH(Orders!F5085,Table12[[#This Row],[Customer ID]],0))</f>
        <v>North Carolina</v>
      </c>
      <c r="H5085" s="17" t="s">
        <v>3573</v>
      </c>
      <c r="I5085" s="19">
        <v>8</v>
      </c>
      <c r="J5085" s="17" t="s">
        <v>70</v>
      </c>
      <c r="K5085" s="10">
        <v>136272</v>
      </c>
      <c r="L5085" s="25" t="str">
        <f>IF(Orders!$K5085&lt;=50,"Low",IF(Orders!$K5085&gt;=200000,"High","Medium"))</f>
        <v>Medium</v>
      </c>
    </row>
    <row r="5086" spans="1:12" x14ac:dyDescent="0.35">
      <c r="A5086" s="11">
        <v>5907</v>
      </c>
      <c r="B5086" s="13" t="s">
        <v>8027</v>
      </c>
      <c r="C5086" s="14">
        <v>44141</v>
      </c>
      <c r="D5086" s="14">
        <v>44141</v>
      </c>
      <c r="E5086" s="13" t="s">
        <v>208</v>
      </c>
      <c r="F5086" s="13" t="s">
        <v>2520</v>
      </c>
      <c r="G5086" s="15" t="str">
        <f>INDEX(Table12[[#This Row],[State]],MATCH(Orders!F5086,Table12[[#This Row],[Customer ID]],0))</f>
        <v>California</v>
      </c>
      <c r="H5086" s="13" t="s">
        <v>399</v>
      </c>
      <c r="I5086" s="15">
        <v>4</v>
      </c>
      <c r="J5086" s="13" t="s">
        <v>31</v>
      </c>
      <c r="K5086" s="16">
        <v>119.36</v>
      </c>
      <c r="L5086" s="24" t="str">
        <f>IF(Orders!$K5086&lt;=50,"Low",IF(Orders!$K5086&gt;=200000,"High","Medium"))</f>
        <v>Medium</v>
      </c>
    </row>
    <row r="5087" spans="1:12" x14ac:dyDescent="0.35">
      <c r="A5087" s="12">
        <v>2970</v>
      </c>
      <c r="B5087" s="17" t="s">
        <v>8027</v>
      </c>
      <c r="C5087" s="18">
        <v>44141</v>
      </c>
      <c r="D5087" s="18">
        <v>44141</v>
      </c>
      <c r="E5087" s="17" t="s">
        <v>208</v>
      </c>
      <c r="F5087" s="17" t="s">
        <v>2520</v>
      </c>
      <c r="G5087" s="19" t="str">
        <f>INDEX(Table12[[#This Row],[State]],MATCH(Orders!F5087,Table12[[#This Row],[Customer ID]],0))</f>
        <v>California</v>
      </c>
      <c r="H5087" s="17" t="s">
        <v>5265</v>
      </c>
      <c r="I5087" s="19">
        <v>1</v>
      </c>
      <c r="J5087" s="17" t="s">
        <v>70</v>
      </c>
      <c r="K5087" s="10">
        <v>140.94999999999999</v>
      </c>
      <c r="L5087" s="25" t="str">
        <f>IF(Orders!$K5087&lt;=50,"Low",IF(Orders!$K5087&gt;=200000,"High","Medium"))</f>
        <v>Medium</v>
      </c>
    </row>
    <row r="5088" spans="1:12" x14ac:dyDescent="0.35">
      <c r="A5088" s="11">
        <v>3676</v>
      </c>
      <c r="B5088" s="13" t="s">
        <v>8018</v>
      </c>
      <c r="C5088" s="14">
        <v>44141</v>
      </c>
      <c r="D5088" s="14">
        <v>44144</v>
      </c>
      <c r="E5088" s="13" t="s">
        <v>94</v>
      </c>
      <c r="F5088" s="13" t="s">
        <v>615</v>
      </c>
      <c r="G5088" s="15" t="str">
        <f>INDEX(Table12[[#This Row],[State]],MATCH(Orders!F5088,Table12[[#This Row],[Customer ID]],0))</f>
        <v>North Carolina</v>
      </c>
      <c r="H5088" s="13" t="s">
        <v>7404</v>
      </c>
      <c r="I5088" s="15">
        <v>6</v>
      </c>
      <c r="J5088" s="13" t="s">
        <v>70</v>
      </c>
      <c r="K5088" s="16">
        <v>143104</v>
      </c>
      <c r="L5088" s="24" t="str">
        <f>IF(Orders!$K5088&lt;=50,"Low",IF(Orders!$K5088&gt;=200000,"High","Medium"))</f>
        <v>Medium</v>
      </c>
    </row>
    <row r="5089" spans="1:12" x14ac:dyDescent="0.35">
      <c r="A5089" s="12">
        <v>198</v>
      </c>
      <c r="B5089" s="17" t="s">
        <v>8017</v>
      </c>
      <c r="C5089" s="18">
        <v>44141</v>
      </c>
      <c r="D5089" s="18">
        <v>44146</v>
      </c>
      <c r="E5089" s="17" t="s">
        <v>19</v>
      </c>
      <c r="F5089" s="17" t="s">
        <v>4386</v>
      </c>
      <c r="G5089" s="19" t="str">
        <f>INDEX(Table12[[#This Row],[State]],MATCH(Orders!F5089,Table12[[#This Row],[Customer ID]],0))</f>
        <v>Pennsylvania</v>
      </c>
      <c r="H5089" s="17" t="s">
        <v>2494</v>
      </c>
      <c r="I5089" s="19">
        <v>3</v>
      </c>
      <c r="J5089" s="17" t="s">
        <v>70</v>
      </c>
      <c r="K5089" s="10">
        <v>129952</v>
      </c>
      <c r="L5089" s="25" t="str">
        <f>IF(Orders!$K5089&lt;=50,"Low",IF(Orders!$K5089&gt;=200000,"High","Medium"))</f>
        <v>Medium</v>
      </c>
    </row>
    <row r="5090" spans="1:12" x14ac:dyDescent="0.35">
      <c r="A5090" s="11">
        <v>8621</v>
      </c>
      <c r="B5090" s="13" t="s">
        <v>8029</v>
      </c>
      <c r="C5090" s="14">
        <v>44141</v>
      </c>
      <c r="D5090" s="14">
        <v>44148</v>
      </c>
      <c r="E5090" s="13" t="s">
        <v>19</v>
      </c>
      <c r="F5090" s="13" t="s">
        <v>1367</v>
      </c>
      <c r="G5090" s="15" t="str">
        <f>INDEX(Table12[[#This Row],[State]],MATCH(Orders!F5090,Table12[[#This Row],[Customer ID]],0))</f>
        <v>New Jersey</v>
      </c>
      <c r="H5090" s="13" t="s">
        <v>8030</v>
      </c>
      <c r="I5090" s="15">
        <v>3</v>
      </c>
      <c r="J5090" s="13" t="s">
        <v>70</v>
      </c>
      <c r="K5090" s="16">
        <v>133.26</v>
      </c>
      <c r="L5090" s="24" t="str">
        <f>IF(Orders!$K5090&lt;=50,"Low",IF(Orders!$K5090&gt;=200000,"High","Medium"))</f>
        <v>Medium</v>
      </c>
    </row>
    <row r="5091" spans="1:12" x14ac:dyDescent="0.35">
      <c r="A5091" s="12">
        <v>5903</v>
      </c>
      <c r="B5091" s="17" t="s">
        <v>8032</v>
      </c>
      <c r="C5091" s="18">
        <v>44141</v>
      </c>
      <c r="D5091" s="18">
        <v>44144</v>
      </c>
      <c r="E5091" s="17" t="s">
        <v>94</v>
      </c>
      <c r="F5091" s="17" t="s">
        <v>455</v>
      </c>
      <c r="G5091" s="19" t="str">
        <f>INDEX(Table12[[#This Row],[State]],MATCH(Orders!F5091,Table12[[#This Row],[Customer ID]],0))</f>
        <v>Texas</v>
      </c>
      <c r="H5091" s="17" t="s">
        <v>2459</v>
      </c>
      <c r="I5091" s="19">
        <v>5</v>
      </c>
      <c r="J5091" s="17" t="s">
        <v>70</v>
      </c>
      <c r="K5091" s="10">
        <v>164.56</v>
      </c>
      <c r="L5091" s="25" t="str">
        <f>IF(Orders!$K5091&lt;=50,"Low",IF(Orders!$K5091&gt;=200000,"High","Medium"))</f>
        <v>Medium</v>
      </c>
    </row>
    <row r="5092" spans="1:12" x14ac:dyDescent="0.35">
      <c r="A5092" s="11">
        <v>4779</v>
      </c>
      <c r="B5092" s="13" t="s">
        <v>8027</v>
      </c>
      <c r="C5092" s="14">
        <v>44141</v>
      </c>
      <c r="D5092" s="14">
        <v>44141</v>
      </c>
      <c r="E5092" s="13" t="s">
        <v>208</v>
      </c>
      <c r="F5092" s="13" t="s">
        <v>2520</v>
      </c>
      <c r="G5092" s="15" t="str">
        <f>INDEX(Table12[[#This Row],[State]],MATCH(Orders!F5092,Table12[[#This Row],[Customer ID]],0))</f>
        <v>California</v>
      </c>
      <c r="H5092" s="13" t="s">
        <v>2494</v>
      </c>
      <c r="I5092" s="15">
        <v>3</v>
      </c>
      <c r="J5092" s="13" t="s">
        <v>70</v>
      </c>
      <c r="K5092" s="16">
        <v>142.94</v>
      </c>
      <c r="L5092" s="24" t="str">
        <f>IF(Orders!$K5092&lt;=50,"Low",IF(Orders!$K5092&gt;=200000,"High","Medium"))</f>
        <v>Medium</v>
      </c>
    </row>
    <row r="5093" spans="1:12" x14ac:dyDescent="0.35">
      <c r="A5093" s="12">
        <v>9370</v>
      </c>
      <c r="B5093" s="17" t="s">
        <v>8033</v>
      </c>
      <c r="C5093" s="18">
        <v>44142</v>
      </c>
      <c r="D5093" s="18">
        <v>44146</v>
      </c>
      <c r="E5093" s="17" t="s">
        <v>19</v>
      </c>
      <c r="F5093" s="17" t="s">
        <v>1586</v>
      </c>
      <c r="G5093" s="19" t="str">
        <f>INDEX(Table12[[#This Row],[State]],MATCH(Orders!F5093,Table12[[#This Row],[Customer ID]],0))</f>
        <v>Delaware</v>
      </c>
      <c r="H5093" s="17" t="s">
        <v>4564</v>
      </c>
      <c r="I5093" s="19">
        <v>7</v>
      </c>
      <c r="J5093" s="17" t="s">
        <v>70</v>
      </c>
      <c r="K5093" s="10">
        <v>127.94</v>
      </c>
      <c r="L5093" s="25" t="str">
        <f>IF(Orders!$K5093&lt;=50,"Low",IF(Orders!$K5093&gt;=200000,"High","Medium"))</f>
        <v>Medium</v>
      </c>
    </row>
    <row r="5094" spans="1:12" x14ac:dyDescent="0.35">
      <c r="A5094" s="11">
        <v>2727</v>
      </c>
      <c r="B5094" s="13" t="s">
        <v>8034</v>
      </c>
      <c r="C5094" s="14">
        <v>44142</v>
      </c>
      <c r="D5094" s="14">
        <v>44144</v>
      </c>
      <c r="E5094" s="13" t="s">
        <v>94</v>
      </c>
      <c r="F5094" s="13" t="s">
        <v>6422</v>
      </c>
      <c r="G5094" s="15" t="str">
        <f>INDEX(Table12[[#This Row],[State]],MATCH(Orders!F5094,Table12[[#This Row],[Customer ID]],0))</f>
        <v>Maryland</v>
      </c>
      <c r="H5094" s="13" t="s">
        <v>2418</v>
      </c>
      <c r="I5094" s="15">
        <v>3</v>
      </c>
      <c r="J5094" s="13" t="s">
        <v>70</v>
      </c>
      <c r="K5094" s="16">
        <v>285.97000000000003</v>
      </c>
      <c r="L5094" s="24" t="str">
        <f>IF(Orders!$K5094&lt;=50,"Low",IF(Orders!$K5094&gt;=200000,"High","Medium"))</f>
        <v>Medium</v>
      </c>
    </row>
    <row r="5095" spans="1:12" x14ac:dyDescent="0.35">
      <c r="A5095" s="12">
        <v>2726</v>
      </c>
      <c r="B5095" s="17" t="s">
        <v>8035</v>
      </c>
      <c r="C5095" s="18">
        <v>44142</v>
      </c>
      <c r="D5095" s="18">
        <v>44148</v>
      </c>
      <c r="E5095" s="17" t="s">
        <v>19</v>
      </c>
      <c r="F5095" s="17" t="s">
        <v>4505</v>
      </c>
      <c r="G5095" s="19" t="str">
        <f>INDEX(Table12[[#This Row],[State]],MATCH(Orders!F5095,Table12[[#This Row],[Customer ID]],0))</f>
        <v>Pennsylvania</v>
      </c>
      <c r="H5095" s="17" t="s">
        <v>837</v>
      </c>
      <c r="I5095" s="19">
        <v>4</v>
      </c>
      <c r="J5095" s="17" t="s">
        <v>70</v>
      </c>
      <c r="K5095" s="10">
        <v>377352</v>
      </c>
      <c r="L5095" s="25" t="str">
        <f>IF(Orders!$K5095&lt;=50,"Low",IF(Orders!$K5095&gt;=200000,"High","Medium"))</f>
        <v>High</v>
      </c>
    </row>
    <row r="5096" spans="1:12" x14ac:dyDescent="0.35">
      <c r="A5096" s="11">
        <v>3560</v>
      </c>
      <c r="B5096" s="13" t="s">
        <v>8035</v>
      </c>
      <c r="C5096" s="14">
        <v>44142</v>
      </c>
      <c r="D5096" s="14">
        <v>44148</v>
      </c>
      <c r="E5096" s="13" t="s">
        <v>19</v>
      </c>
      <c r="F5096" s="13" t="s">
        <v>4505</v>
      </c>
      <c r="G5096" s="15" t="str">
        <f>INDEX(Table12[[#This Row],[State]],MATCH(Orders!F5096,Table12[[#This Row],[Customer ID]],0))</f>
        <v>Pennsylvania</v>
      </c>
      <c r="H5096" s="13" t="s">
        <v>4851</v>
      </c>
      <c r="I5096" s="15">
        <v>5</v>
      </c>
      <c r="J5096" s="13" t="s">
        <v>36</v>
      </c>
      <c r="K5096" s="16">
        <v>409.97</v>
      </c>
      <c r="L5096" s="24" t="str">
        <f>IF(Orders!$K5096&lt;=50,"Low",IF(Orders!$K5096&gt;=200000,"High","Medium"))</f>
        <v>Medium</v>
      </c>
    </row>
    <row r="5097" spans="1:12" x14ac:dyDescent="0.35">
      <c r="A5097" s="12">
        <v>2075</v>
      </c>
      <c r="B5097" s="17" t="s">
        <v>8036</v>
      </c>
      <c r="C5097" s="18">
        <v>44142</v>
      </c>
      <c r="D5097" s="18">
        <v>44147</v>
      </c>
      <c r="E5097" s="17" t="s">
        <v>19</v>
      </c>
      <c r="F5097" s="17" t="s">
        <v>4305</v>
      </c>
      <c r="G5097" s="19" t="str">
        <f>INDEX(Table12[[#This Row],[State]],MATCH(Orders!F5097,Table12[[#This Row],[Customer ID]],0))</f>
        <v>California</v>
      </c>
      <c r="H5097" s="17" t="s">
        <v>3211</v>
      </c>
      <c r="I5097" s="19">
        <v>4</v>
      </c>
      <c r="J5097" s="17" t="s">
        <v>31</v>
      </c>
      <c r="K5097" s="10">
        <v>449.8</v>
      </c>
      <c r="L5097" s="25" t="str">
        <f>IF(Orders!$K5097&lt;=50,"Low",IF(Orders!$K5097&gt;=200000,"High","Medium"))</f>
        <v>Medium</v>
      </c>
    </row>
    <row r="5098" spans="1:12" x14ac:dyDescent="0.35">
      <c r="A5098" s="11">
        <v>8331</v>
      </c>
      <c r="B5098" s="13" t="s">
        <v>8037</v>
      </c>
      <c r="C5098" s="14">
        <v>44142</v>
      </c>
      <c r="D5098" s="14">
        <v>44147</v>
      </c>
      <c r="E5098" s="13" t="s">
        <v>94</v>
      </c>
      <c r="F5098" s="13" t="s">
        <v>3456</v>
      </c>
      <c r="G5098" s="15" t="str">
        <f>INDEX(Table12[[#This Row],[State]],MATCH(Orders!F5098,Table12[[#This Row],[Customer ID]],0))</f>
        <v>California</v>
      </c>
      <c r="H5098" s="13" t="s">
        <v>8038</v>
      </c>
      <c r="I5098" s="15">
        <v>7</v>
      </c>
      <c r="J5098" s="13" t="s">
        <v>31</v>
      </c>
      <c r="K5098" s="16">
        <v>786544</v>
      </c>
      <c r="L5098" s="24" t="str">
        <f>IF(Orders!$K5098&lt;=50,"Low",IF(Orders!$K5098&gt;=200000,"High","Medium"))</f>
        <v>High</v>
      </c>
    </row>
    <row r="5099" spans="1:12" x14ac:dyDescent="0.35">
      <c r="A5099" s="12">
        <v>3559</v>
      </c>
      <c r="B5099" s="17" t="s">
        <v>8040</v>
      </c>
      <c r="C5099" s="18">
        <v>44142</v>
      </c>
      <c r="D5099" s="18">
        <v>44146</v>
      </c>
      <c r="E5099" s="17" t="s">
        <v>19</v>
      </c>
      <c r="F5099" s="17" t="s">
        <v>290</v>
      </c>
      <c r="G5099" s="19" t="str">
        <f>INDEX(Table12[[#This Row],[State]],MATCH(Orders!F5099,Table12[[#This Row],[Customer ID]],0))</f>
        <v>New York</v>
      </c>
      <c r="H5099" s="17" t="s">
        <v>8041</v>
      </c>
      <c r="I5099" s="19">
        <v>4</v>
      </c>
      <c r="J5099" s="17" t="s">
        <v>31</v>
      </c>
      <c r="K5099" s="10">
        <v>86.88</v>
      </c>
      <c r="L5099" s="25" t="str">
        <f>IF(Orders!$K5099&lt;=50,"Low",IF(Orders!$K5099&gt;=200000,"High","Medium"))</f>
        <v>Medium</v>
      </c>
    </row>
    <row r="5100" spans="1:12" x14ac:dyDescent="0.35">
      <c r="A5100" s="11">
        <v>9493</v>
      </c>
      <c r="B5100" s="13" t="s">
        <v>8036</v>
      </c>
      <c r="C5100" s="14">
        <v>44142</v>
      </c>
      <c r="D5100" s="14">
        <v>44147</v>
      </c>
      <c r="E5100" s="13" t="s">
        <v>19</v>
      </c>
      <c r="F5100" s="13" t="s">
        <v>4305</v>
      </c>
      <c r="G5100" s="15" t="str">
        <f>INDEX(Table12[[#This Row],[State]],MATCH(Orders!F5100,Table12[[#This Row],[Customer ID]],0))</f>
        <v>California</v>
      </c>
      <c r="H5100" s="13" t="s">
        <v>828</v>
      </c>
      <c r="I5100" s="15">
        <v>4</v>
      </c>
      <c r="J5100" s="13" t="s">
        <v>31</v>
      </c>
      <c r="K5100" s="16">
        <v>144792</v>
      </c>
      <c r="L5100" s="24" t="str">
        <f>IF(Orders!$K5100&lt;=50,"Low",IF(Orders!$K5100&gt;=200000,"High","Medium"))</f>
        <v>Medium</v>
      </c>
    </row>
    <row r="5101" spans="1:12" x14ac:dyDescent="0.35">
      <c r="A5101" s="12">
        <v>2074</v>
      </c>
      <c r="B5101" s="17" t="s">
        <v>8043</v>
      </c>
      <c r="C5101" s="18">
        <v>44142</v>
      </c>
      <c r="D5101" s="18">
        <v>44142</v>
      </c>
      <c r="E5101" s="17" t="s">
        <v>208</v>
      </c>
      <c r="F5101" s="17" t="s">
        <v>5503</v>
      </c>
      <c r="G5101" s="19" t="str">
        <f>INDEX(Table12[[#This Row],[State]],MATCH(Orders!F5101,Table12[[#This Row],[Customer ID]],0))</f>
        <v>Oklahoma</v>
      </c>
      <c r="H5101" s="17" t="s">
        <v>4174</v>
      </c>
      <c r="I5101" s="19">
        <v>9</v>
      </c>
      <c r="J5101" s="17" t="s">
        <v>31</v>
      </c>
      <c r="K5101" s="10">
        <v>142.16</v>
      </c>
      <c r="L5101" s="25" t="str">
        <f>IF(Orders!$K5101&lt;=50,"Low",IF(Orders!$K5101&gt;=200000,"High","Medium"))</f>
        <v>Medium</v>
      </c>
    </row>
    <row r="5102" spans="1:12" x14ac:dyDescent="0.35">
      <c r="A5102" s="11">
        <v>8093</v>
      </c>
      <c r="B5102" s="13" t="s">
        <v>8037</v>
      </c>
      <c r="C5102" s="14">
        <v>44142</v>
      </c>
      <c r="D5102" s="14">
        <v>44147</v>
      </c>
      <c r="E5102" s="13" t="s">
        <v>94</v>
      </c>
      <c r="F5102" s="13" t="s">
        <v>3456</v>
      </c>
      <c r="G5102" s="15" t="str">
        <f>INDEX(Table12[[#This Row],[State]],MATCH(Orders!F5102,Table12[[#This Row],[Customer ID]],0))</f>
        <v>California</v>
      </c>
      <c r="H5102" s="13" t="s">
        <v>1274</v>
      </c>
      <c r="I5102" s="15">
        <v>3</v>
      </c>
      <c r="J5102" s="13" t="s">
        <v>36</v>
      </c>
      <c r="K5102" s="16">
        <v>176.97</v>
      </c>
      <c r="L5102" s="24" t="str">
        <f>IF(Orders!$K5102&lt;=50,"Low",IF(Orders!$K5102&gt;=200000,"High","Medium"))</f>
        <v>Medium</v>
      </c>
    </row>
    <row r="5103" spans="1:12" x14ac:dyDescent="0.35">
      <c r="A5103" s="12">
        <v>8432</v>
      </c>
      <c r="B5103" s="17" t="s">
        <v>8044</v>
      </c>
      <c r="C5103" s="18">
        <v>44143</v>
      </c>
      <c r="D5103" s="18">
        <v>44148</v>
      </c>
      <c r="E5103" s="17" t="s">
        <v>94</v>
      </c>
      <c r="F5103" s="17" t="s">
        <v>6409</v>
      </c>
      <c r="G5103" s="19" t="str">
        <f>INDEX(Table12[[#This Row],[State]],MATCH(Orders!F5103,Table12[[#This Row],[Customer ID]],0))</f>
        <v>New York</v>
      </c>
      <c r="H5103" s="17" t="s">
        <v>7825</v>
      </c>
      <c r="I5103" s="19">
        <v>5</v>
      </c>
      <c r="J5103" s="17" t="s">
        <v>31</v>
      </c>
      <c r="K5103" s="10">
        <v>119.9</v>
      </c>
      <c r="L5103" s="25" t="str">
        <f>IF(Orders!$K5103&lt;=50,"Low",IF(Orders!$K5103&gt;=200000,"High","Medium"))</f>
        <v>Medium</v>
      </c>
    </row>
    <row r="5104" spans="1:12" x14ac:dyDescent="0.35">
      <c r="A5104" s="11">
        <v>2421</v>
      </c>
      <c r="B5104" s="13" t="s">
        <v>8045</v>
      </c>
      <c r="C5104" s="14">
        <v>44143</v>
      </c>
      <c r="D5104" s="14">
        <v>44148</v>
      </c>
      <c r="E5104" s="13" t="s">
        <v>19</v>
      </c>
      <c r="F5104" s="13" t="s">
        <v>8046</v>
      </c>
      <c r="G5104" s="15" t="str">
        <f>INDEX(Table12[[#This Row],[State]],MATCH(Orders!F5104,Table12[[#This Row],[Customer ID]],0))</f>
        <v>Maryland</v>
      </c>
      <c r="H5104" s="13" t="s">
        <v>4528</v>
      </c>
      <c r="I5104" s="15">
        <v>10</v>
      </c>
      <c r="J5104" s="13" t="s">
        <v>31</v>
      </c>
      <c r="K5104" s="16">
        <v>291.2</v>
      </c>
      <c r="L5104" s="24" t="str">
        <f>IF(Orders!$K5104&lt;=50,"Low",IF(Orders!$K5104&gt;=200000,"High","Medium"))</f>
        <v>Medium</v>
      </c>
    </row>
    <row r="5105" spans="1:12" x14ac:dyDescent="0.35">
      <c r="A5105" s="12">
        <v>97</v>
      </c>
      <c r="B5105" s="17" t="s">
        <v>8048</v>
      </c>
      <c r="C5105" s="18">
        <v>44144</v>
      </c>
      <c r="D5105" s="18">
        <v>44149</v>
      </c>
      <c r="E5105" s="17" t="s">
        <v>19</v>
      </c>
      <c r="F5105" s="17" t="s">
        <v>3111</v>
      </c>
      <c r="G5105" s="19" t="str">
        <f>INDEX(Table12[[#This Row],[State]],MATCH(Orders!F5105,Table12[[#This Row],[Customer ID]],0))</f>
        <v>California</v>
      </c>
      <c r="H5105" s="17" t="s">
        <v>6567</v>
      </c>
      <c r="I5105" s="19">
        <v>1</v>
      </c>
      <c r="J5105" s="17" t="s">
        <v>31</v>
      </c>
      <c r="K5105" s="10">
        <v>130.99</v>
      </c>
      <c r="L5105" s="25" t="str">
        <f>IF(Orders!$K5105&lt;=50,"Low",IF(Orders!$K5105&gt;=200000,"High","Medium"))</f>
        <v>Medium</v>
      </c>
    </row>
    <row r="5106" spans="1:12" x14ac:dyDescent="0.35">
      <c r="A5106" s="11">
        <v>8594</v>
      </c>
      <c r="B5106" s="13" t="s">
        <v>8050</v>
      </c>
      <c r="C5106" s="14">
        <v>44144</v>
      </c>
      <c r="D5106" s="14">
        <v>44146</v>
      </c>
      <c r="E5106" s="13" t="s">
        <v>94</v>
      </c>
      <c r="F5106" s="13" t="s">
        <v>3989</v>
      </c>
      <c r="G5106" s="15" t="str">
        <f>INDEX(Table12[[#This Row],[State]],MATCH(Orders!F5106,Table12[[#This Row],[Customer ID]],0))</f>
        <v>New York</v>
      </c>
      <c r="H5106" s="13" t="s">
        <v>657</v>
      </c>
      <c r="I5106" s="15">
        <v>7</v>
      </c>
      <c r="J5106" s="13" t="s">
        <v>31</v>
      </c>
      <c r="K5106" s="16">
        <v>134.53</v>
      </c>
      <c r="L5106" s="24" t="str">
        <f>IF(Orders!$K5106&lt;=50,"Low",IF(Orders!$K5106&gt;=200000,"High","Medium"))</f>
        <v>Medium</v>
      </c>
    </row>
    <row r="5107" spans="1:12" x14ac:dyDescent="0.35">
      <c r="A5107" s="12">
        <v>2122</v>
      </c>
      <c r="B5107" s="17" t="s">
        <v>8051</v>
      </c>
      <c r="C5107" s="18">
        <v>44144</v>
      </c>
      <c r="D5107" s="18">
        <v>44148</v>
      </c>
      <c r="E5107" s="17" t="s">
        <v>19</v>
      </c>
      <c r="F5107" s="17" t="s">
        <v>4481</v>
      </c>
      <c r="G5107" s="19" t="str">
        <f>INDEX(Table12[[#This Row],[State]],MATCH(Orders!F5107,Table12[[#This Row],[Customer ID]],0))</f>
        <v>Florida</v>
      </c>
      <c r="H5107" s="17" t="s">
        <v>814</v>
      </c>
      <c r="I5107" s="19">
        <v>3</v>
      </c>
      <c r="J5107" s="17" t="s">
        <v>36</v>
      </c>
      <c r="K5107" s="10">
        <v>201976</v>
      </c>
      <c r="L5107" s="25" t="str">
        <f>IF(Orders!$K5107&lt;=50,"Low",IF(Orders!$K5107&gt;=200000,"High","Medium"))</f>
        <v>High</v>
      </c>
    </row>
    <row r="5108" spans="1:12" x14ac:dyDescent="0.35">
      <c r="A5108" s="11">
        <v>8595</v>
      </c>
      <c r="B5108" s="13" t="s">
        <v>8052</v>
      </c>
      <c r="C5108" s="14">
        <v>44144</v>
      </c>
      <c r="D5108" s="14">
        <v>44146</v>
      </c>
      <c r="E5108" s="13" t="s">
        <v>38</v>
      </c>
      <c r="F5108" s="13" t="s">
        <v>473</v>
      </c>
      <c r="G5108" s="15" t="str">
        <f>INDEX(Table12[[#This Row],[State]],MATCH(Orders!F5108,Table12[[#This Row],[Customer ID]],0))</f>
        <v>California</v>
      </c>
      <c r="H5108" s="13" t="s">
        <v>2981</v>
      </c>
      <c r="I5108" s="15">
        <v>3</v>
      </c>
      <c r="J5108" s="13" t="s">
        <v>31</v>
      </c>
      <c r="K5108" s="16">
        <v>229976</v>
      </c>
      <c r="L5108" s="24" t="str">
        <f>IF(Orders!$K5108&lt;=50,"Low",IF(Orders!$K5108&gt;=200000,"High","Medium"))</f>
        <v>High</v>
      </c>
    </row>
    <row r="5109" spans="1:12" x14ac:dyDescent="0.35">
      <c r="A5109" s="12">
        <v>7036</v>
      </c>
      <c r="B5109" s="17" t="s">
        <v>8051</v>
      </c>
      <c r="C5109" s="18">
        <v>44144</v>
      </c>
      <c r="D5109" s="18">
        <v>44148</v>
      </c>
      <c r="E5109" s="17" t="s">
        <v>19</v>
      </c>
      <c r="F5109" s="17" t="s">
        <v>4481</v>
      </c>
      <c r="G5109" s="19" t="str">
        <f>INDEX(Table12[[#This Row],[State]],MATCH(Orders!F5109,Table12[[#This Row],[Customer ID]],0))</f>
        <v>Florida</v>
      </c>
      <c r="H5109" s="17" t="s">
        <v>531</v>
      </c>
      <c r="I5109" s="19">
        <v>4</v>
      </c>
      <c r="J5109" s="17" t="s">
        <v>31</v>
      </c>
      <c r="K5109" s="10">
        <v>36168</v>
      </c>
      <c r="L5109" s="25" t="str">
        <f>IF(Orders!$K5109&lt;=50,"Low",IF(Orders!$K5109&gt;=200000,"High","Medium"))</f>
        <v>Medium</v>
      </c>
    </row>
    <row r="5110" spans="1:12" x14ac:dyDescent="0.35">
      <c r="A5110" s="11">
        <v>3185</v>
      </c>
      <c r="B5110" s="13" t="s">
        <v>8054</v>
      </c>
      <c r="C5110" s="14">
        <v>44144</v>
      </c>
      <c r="D5110" s="14">
        <v>44148</v>
      </c>
      <c r="E5110" s="13" t="s">
        <v>19</v>
      </c>
      <c r="F5110" s="13" t="s">
        <v>2219</v>
      </c>
      <c r="G5110" s="15" t="str">
        <f>INDEX(Table12[[#This Row],[State]],MATCH(Orders!F5110,Table12[[#This Row],[Customer ID]],0))</f>
        <v>California</v>
      </c>
      <c r="H5110" s="13" t="s">
        <v>4167</v>
      </c>
      <c r="I5110" s="15">
        <v>3</v>
      </c>
      <c r="J5110" s="13" t="s">
        <v>70</v>
      </c>
      <c r="K5110" s="16">
        <v>541392</v>
      </c>
      <c r="L5110" s="24" t="str">
        <f>IF(Orders!$K5110&lt;=50,"Low",IF(Orders!$K5110&gt;=200000,"High","Medium"))</f>
        <v>High</v>
      </c>
    </row>
    <row r="5111" spans="1:12" x14ac:dyDescent="0.35">
      <c r="A5111" s="12">
        <v>3183</v>
      </c>
      <c r="B5111" s="17" t="s">
        <v>8055</v>
      </c>
      <c r="C5111" s="18">
        <v>44144</v>
      </c>
      <c r="D5111" s="18">
        <v>44147</v>
      </c>
      <c r="E5111" s="17" t="s">
        <v>94</v>
      </c>
      <c r="F5111" s="17" t="s">
        <v>4356</v>
      </c>
      <c r="G5111" s="19" t="str">
        <f>INDEX(Table12[[#This Row],[State]],MATCH(Orders!F5111,Table12[[#This Row],[Customer ID]],0))</f>
        <v>Maryland</v>
      </c>
      <c r="H5111" s="17" t="s">
        <v>729</v>
      </c>
      <c r="I5111" s="19">
        <v>3</v>
      </c>
      <c r="J5111" s="17" t="s">
        <v>36</v>
      </c>
      <c r="K5111" s="10">
        <v>586.38</v>
      </c>
      <c r="L5111" s="25" t="str">
        <f>IF(Orders!$K5111&lt;=50,"Low",IF(Orders!$K5111&gt;=200000,"High","Medium"))</f>
        <v>Medium</v>
      </c>
    </row>
    <row r="5112" spans="1:12" x14ac:dyDescent="0.35">
      <c r="A5112" s="11">
        <v>3184</v>
      </c>
      <c r="B5112" s="13" t="s">
        <v>8055</v>
      </c>
      <c r="C5112" s="14">
        <v>44144</v>
      </c>
      <c r="D5112" s="14">
        <v>44147</v>
      </c>
      <c r="E5112" s="13" t="s">
        <v>94</v>
      </c>
      <c r="F5112" s="13" t="s">
        <v>4356</v>
      </c>
      <c r="G5112" s="15" t="str">
        <f>INDEX(Table12[[#This Row],[State]],MATCH(Orders!F5112,Table12[[#This Row],[Customer ID]],0))</f>
        <v>Maryland</v>
      </c>
      <c r="H5112" s="13" t="s">
        <v>7366</v>
      </c>
      <c r="I5112" s="15">
        <v>3</v>
      </c>
      <c r="J5112" s="13" t="s">
        <v>36</v>
      </c>
      <c r="K5112" s="16">
        <v>55.62</v>
      </c>
      <c r="L5112" s="24" t="str">
        <f>IF(Orders!$K5112&lt;=50,"Low",IF(Orders!$K5112&gt;=200000,"High","Medium"))</f>
        <v>Medium</v>
      </c>
    </row>
    <row r="5113" spans="1:12" x14ac:dyDescent="0.35">
      <c r="A5113" s="12">
        <v>3182</v>
      </c>
      <c r="B5113" s="17" t="s">
        <v>8055</v>
      </c>
      <c r="C5113" s="18">
        <v>44144</v>
      </c>
      <c r="D5113" s="18">
        <v>44147</v>
      </c>
      <c r="E5113" s="17" t="s">
        <v>94</v>
      </c>
      <c r="F5113" s="17" t="s">
        <v>4356</v>
      </c>
      <c r="G5113" s="19" t="str">
        <f>INDEX(Table12[[#This Row],[State]],MATCH(Orders!F5113,Table12[[#This Row],[Customer ID]],0))</f>
        <v>Maryland</v>
      </c>
      <c r="H5113" s="17" t="s">
        <v>729</v>
      </c>
      <c r="I5113" s="19">
        <v>9</v>
      </c>
      <c r="J5113" s="17" t="s">
        <v>36</v>
      </c>
      <c r="K5113" s="10">
        <v>51.14</v>
      </c>
      <c r="L5113" s="25" t="str">
        <f>IF(Orders!$K5113&lt;=50,"Low",IF(Orders!$K5113&gt;=200000,"High","Medium"))</f>
        <v>Medium</v>
      </c>
    </row>
    <row r="5114" spans="1:12" x14ac:dyDescent="0.35">
      <c r="A5114" s="11">
        <v>2420</v>
      </c>
      <c r="B5114" s="13" t="s">
        <v>8055</v>
      </c>
      <c r="C5114" s="14">
        <v>44144</v>
      </c>
      <c r="D5114" s="14">
        <v>44147</v>
      </c>
      <c r="E5114" s="13" t="s">
        <v>94</v>
      </c>
      <c r="F5114" s="13" t="s">
        <v>4356</v>
      </c>
      <c r="G5114" s="15" t="str">
        <f>INDEX(Table12[[#This Row],[State]],MATCH(Orders!F5114,Table12[[#This Row],[Customer ID]],0))</f>
        <v>Maryland</v>
      </c>
      <c r="H5114" s="13" t="s">
        <v>2170</v>
      </c>
      <c r="I5114" s="15">
        <v>2</v>
      </c>
      <c r="J5114" s="13" t="s">
        <v>36</v>
      </c>
      <c r="K5114" s="16">
        <v>101.64</v>
      </c>
      <c r="L5114" s="24" t="str">
        <f>IF(Orders!$K5114&lt;=50,"Low",IF(Orders!$K5114&gt;=200000,"High","Medium"))</f>
        <v>Medium</v>
      </c>
    </row>
    <row r="5115" spans="1:12" x14ac:dyDescent="0.35">
      <c r="A5115" s="12">
        <v>4611</v>
      </c>
      <c r="B5115" s="17" t="s">
        <v>8048</v>
      </c>
      <c r="C5115" s="18">
        <v>44144</v>
      </c>
      <c r="D5115" s="18">
        <v>44149</v>
      </c>
      <c r="E5115" s="17" t="s">
        <v>19</v>
      </c>
      <c r="F5115" s="17" t="s">
        <v>3111</v>
      </c>
      <c r="G5115" s="19" t="str">
        <f>INDEX(Table12[[#This Row],[State]],MATCH(Orders!F5115,Table12[[#This Row],[Customer ID]],0))</f>
        <v>California</v>
      </c>
      <c r="H5115" s="17" t="s">
        <v>8056</v>
      </c>
      <c r="I5115" s="19">
        <v>2</v>
      </c>
      <c r="J5115" s="17" t="s">
        <v>31</v>
      </c>
      <c r="K5115" s="10">
        <v>153.56</v>
      </c>
      <c r="L5115" s="25" t="str">
        <f>IF(Orders!$K5115&lt;=50,"Low",IF(Orders!$K5115&gt;=200000,"High","Medium"))</f>
        <v>Medium</v>
      </c>
    </row>
    <row r="5116" spans="1:12" x14ac:dyDescent="0.35">
      <c r="A5116" s="11">
        <v>7352</v>
      </c>
      <c r="B5116" s="13" t="s">
        <v>8058</v>
      </c>
      <c r="C5116" s="14">
        <v>44144</v>
      </c>
      <c r="D5116" s="14">
        <v>44149</v>
      </c>
      <c r="E5116" s="13" t="s">
        <v>19</v>
      </c>
      <c r="F5116" s="13" t="s">
        <v>4478</v>
      </c>
      <c r="G5116" s="15" t="str">
        <f>INDEX(Table12[[#This Row],[State]],MATCH(Orders!F5116,Table12[[#This Row],[Customer ID]],0))</f>
        <v>California</v>
      </c>
      <c r="H5116" s="13" t="s">
        <v>1696</v>
      </c>
      <c r="I5116" s="15">
        <v>8</v>
      </c>
      <c r="J5116" s="13" t="s">
        <v>36</v>
      </c>
      <c r="K5116" s="16">
        <v>156.12</v>
      </c>
      <c r="L5116" s="24" t="str">
        <f>IF(Orders!$K5116&lt;=50,"Low",IF(Orders!$K5116&gt;=200000,"High","Medium"))</f>
        <v>Medium</v>
      </c>
    </row>
    <row r="5117" spans="1:12" x14ac:dyDescent="0.35">
      <c r="A5117" s="12">
        <v>1365</v>
      </c>
      <c r="B5117" s="17" t="s">
        <v>8059</v>
      </c>
      <c r="C5117" s="18">
        <v>44145</v>
      </c>
      <c r="D5117" s="18">
        <v>44151</v>
      </c>
      <c r="E5117" s="17" t="s">
        <v>19</v>
      </c>
      <c r="F5117" s="17" t="s">
        <v>8060</v>
      </c>
      <c r="G5117" s="19" t="str">
        <f>INDEX(Table12[[#This Row],[State]],MATCH(Orders!F5117,Table12[[#This Row],[Customer ID]],0))</f>
        <v>California</v>
      </c>
      <c r="H5117" s="17" t="s">
        <v>5515</v>
      </c>
      <c r="I5117" s="19">
        <v>7</v>
      </c>
      <c r="J5117" s="17" t="s">
        <v>70</v>
      </c>
      <c r="K5117" s="10">
        <v>129.79</v>
      </c>
      <c r="L5117" s="25" t="str">
        <f>IF(Orders!$K5117&lt;=50,"Low",IF(Orders!$K5117&gt;=200000,"High","Medium"))</f>
        <v>Medium</v>
      </c>
    </row>
    <row r="5118" spans="1:12" x14ac:dyDescent="0.35">
      <c r="A5118" s="11">
        <v>1367</v>
      </c>
      <c r="B5118" s="13" t="s">
        <v>8062</v>
      </c>
      <c r="C5118" s="14">
        <v>44145</v>
      </c>
      <c r="D5118" s="14">
        <v>44146</v>
      </c>
      <c r="E5118" s="13" t="s">
        <v>38</v>
      </c>
      <c r="F5118" s="13" t="s">
        <v>8063</v>
      </c>
      <c r="G5118" s="15" t="str">
        <f>INDEX(Table12[[#This Row],[State]],MATCH(Orders!F5118,Table12[[#This Row],[Customer ID]],0))</f>
        <v>Arizona</v>
      </c>
      <c r="H5118" s="13" t="s">
        <v>8065</v>
      </c>
      <c r="I5118" s="15">
        <v>2</v>
      </c>
      <c r="J5118" s="13" t="s">
        <v>36</v>
      </c>
      <c r="K5118" s="16">
        <v>132994</v>
      </c>
      <c r="L5118" s="24" t="str">
        <f>IF(Orders!$K5118&lt;=50,"Low",IF(Orders!$K5118&gt;=200000,"High","Medium"))</f>
        <v>Medium</v>
      </c>
    </row>
    <row r="5119" spans="1:12" x14ac:dyDescent="0.35">
      <c r="A5119" s="12">
        <v>1366</v>
      </c>
      <c r="B5119" s="17" t="s">
        <v>8062</v>
      </c>
      <c r="C5119" s="18">
        <v>44145</v>
      </c>
      <c r="D5119" s="18">
        <v>44146</v>
      </c>
      <c r="E5119" s="17" t="s">
        <v>38</v>
      </c>
      <c r="F5119" s="17" t="s">
        <v>8063</v>
      </c>
      <c r="G5119" s="19" t="str">
        <f>INDEX(Table12[[#This Row],[State]],MATCH(Orders!F5119,Table12[[#This Row],[Customer ID]],0))</f>
        <v>Arizona</v>
      </c>
      <c r="H5119" s="17" t="s">
        <v>4679</v>
      </c>
      <c r="I5119" s="19">
        <v>2</v>
      </c>
      <c r="J5119" s="17" t="s">
        <v>31</v>
      </c>
      <c r="K5119" s="10">
        <v>216584</v>
      </c>
      <c r="L5119" s="25" t="str">
        <f>IF(Orders!$K5119&lt;=50,"Low",IF(Orders!$K5119&gt;=200000,"High","Medium"))</f>
        <v>High</v>
      </c>
    </row>
    <row r="5120" spans="1:12" x14ac:dyDescent="0.35">
      <c r="A5120" s="11">
        <v>8530</v>
      </c>
      <c r="B5120" s="13" t="s">
        <v>8062</v>
      </c>
      <c r="C5120" s="14">
        <v>44145</v>
      </c>
      <c r="D5120" s="14">
        <v>44146</v>
      </c>
      <c r="E5120" s="13" t="s">
        <v>38</v>
      </c>
      <c r="F5120" s="13" t="s">
        <v>8063</v>
      </c>
      <c r="G5120" s="15" t="str">
        <f>INDEX(Table12[[#This Row],[State]],MATCH(Orders!F5120,Table12[[#This Row],[Customer ID]],0))</f>
        <v>Arizona</v>
      </c>
      <c r="H5120" s="13" t="s">
        <v>1214</v>
      </c>
      <c r="I5120" s="15">
        <v>6</v>
      </c>
      <c r="J5120" s="13" t="s">
        <v>36</v>
      </c>
      <c r="K5120" s="16">
        <v>257952</v>
      </c>
      <c r="L5120" s="24" t="str">
        <f>IF(Orders!$K5120&lt;=50,"Low",IF(Orders!$K5120&gt;=200000,"High","Medium"))</f>
        <v>High</v>
      </c>
    </row>
    <row r="5121" spans="1:12" x14ac:dyDescent="0.35">
      <c r="A5121" s="12">
        <v>3317</v>
      </c>
      <c r="B5121" s="17" t="s">
        <v>8067</v>
      </c>
      <c r="C5121" s="18">
        <v>44145</v>
      </c>
      <c r="D5121" s="18">
        <v>44152</v>
      </c>
      <c r="E5121" s="17" t="s">
        <v>19</v>
      </c>
      <c r="F5121" s="17" t="s">
        <v>1241</v>
      </c>
      <c r="G5121" s="19" t="str">
        <f>INDEX(Table12[[#This Row],[State]],MATCH(Orders!F5121,Table12[[#This Row],[Customer ID]],0))</f>
        <v>California</v>
      </c>
      <c r="H5121" s="17" t="s">
        <v>5694</v>
      </c>
      <c r="I5121" s="19">
        <v>2</v>
      </c>
      <c r="J5121" s="17" t="s">
        <v>31</v>
      </c>
      <c r="K5121" s="10">
        <v>273424</v>
      </c>
      <c r="L5121" s="25" t="str">
        <f>IF(Orders!$K5121&lt;=50,"Low",IF(Orders!$K5121&gt;=200000,"High","Medium"))</f>
        <v>High</v>
      </c>
    </row>
    <row r="5122" spans="1:12" x14ac:dyDescent="0.35">
      <c r="A5122" s="11">
        <v>7326</v>
      </c>
      <c r="B5122" s="13" t="s">
        <v>8068</v>
      </c>
      <c r="C5122" s="14">
        <v>44145</v>
      </c>
      <c r="D5122" s="14">
        <v>44150</v>
      </c>
      <c r="E5122" s="13" t="s">
        <v>94</v>
      </c>
      <c r="F5122" s="13" t="s">
        <v>1450</v>
      </c>
      <c r="G5122" s="15" t="str">
        <f>INDEX(Table12[[#This Row],[State]],MATCH(Orders!F5122,Table12[[#This Row],[Customer ID]],0))</f>
        <v>Texas</v>
      </c>
      <c r="H5122" s="13" t="s">
        <v>8069</v>
      </c>
      <c r="I5122" s="15">
        <v>5</v>
      </c>
      <c r="J5122" s="13" t="s">
        <v>36</v>
      </c>
      <c r="K5122" s="16">
        <v>353.96</v>
      </c>
      <c r="L5122" s="24" t="str">
        <f>IF(Orders!$K5122&lt;=50,"Low",IF(Orders!$K5122&gt;=200000,"High","Medium"))</f>
        <v>Medium</v>
      </c>
    </row>
    <row r="5123" spans="1:12" x14ac:dyDescent="0.35">
      <c r="A5123" s="12">
        <v>3219</v>
      </c>
      <c r="B5123" s="17" t="s">
        <v>8071</v>
      </c>
      <c r="C5123" s="18">
        <v>44145</v>
      </c>
      <c r="D5123" s="18">
        <v>44152</v>
      </c>
      <c r="E5123" s="17" t="s">
        <v>19</v>
      </c>
      <c r="F5123" s="17" t="s">
        <v>4854</v>
      </c>
      <c r="G5123" s="19" t="str">
        <f>INDEX(Table12[[#This Row],[State]],MATCH(Orders!F5123,Table12[[#This Row],[Customer ID]],0))</f>
        <v>Washington</v>
      </c>
      <c r="H5123" s="17" t="s">
        <v>996</v>
      </c>
      <c r="I5123" s="19">
        <v>5</v>
      </c>
      <c r="J5123" s="17" t="s">
        <v>70</v>
      </c>
      <c r="K5123" s="10">
        <v>412.8</v>
      </c>
      <c r="L5123" s="25" t="str">
        <f>IF(Orders!$K5123&lt;=50,"Low",IF(Orders!$K5123&gt;=200000,"High","Medium"))</f>
        <v>Medium</v>
      </c>
    </row>
    <row r="5124" spans="1:12" x14ac:dyDescent="0.35">
      <c r="A5124" s="11">
        <v>1368</v>
      </c>
      <c r="B5124" s="13" t="s">
        <v>8073</v>
      </c>
      <c r="C5124" s="14">
        <v>44145</v>
      </c>
      <c r="D5124" s="14">
        <v>44151</v>
      </c>
      <c r="E5124" s="13" t="s">
        <v>19</v>
      </c>
      <c r="F5124" s="13" t="s">
        <v>4187</v>
      </c>
      <c r="G5124" s="15" t="str">
        <f>INDEX(Table12[[#This Row],[State]],MATCH(Orders!F5124,Table12[[#This Row],[Customer ID]],0))</f>
        <v>New York</v>
      </c>
      <c r="H5124" s="13" t="s">
        <v>5642</v>
      </c>
      <c r="I5124" s="15">
        <v>2</v>
      </c>
      <c r="J5124" s="13" t="s">
        <v>36</v>
      </c>
      <c r="K5124" s="16">
        <v>469.88</v>
      </c>
      <c r="L5124" s="24" t="str">
        <f>IF(Orders!$K5124&lt;=50,"Low",IF(Orders!$K5124&gt;=200000,"High","Medium"))</f>
        <v>Medium</v>
      </c>
    </row>
    <row r="5125" spans="1:12" x14ac:dyDescent="0.35">
      <c r="A5125" s="12">
        <v>3218</v>
      </c>
      <c r="B5125" s="17" t="s">
        <v>8062</v>
      </c>
      <c r="C5125" s="18">
        <v>44145</v>
      </c>
      <c r="D5125" s="18">
        <v>44146</v>
      </c>
      <c r="E5125" s="17" t="s">
        <v>38</v>
      </c>
      <c r="F5125" s="17" t="s">
        <v>8063</v>
      </c>
      <c r="G5125" s="19" t="str">
        <f>INDEX(Table12[[#This Row],[State]],MATCH(Orders!F5125,Table12[[#This Row],[Customer ID]],0))</f>
        <v>Arizona</v>
      </c>
      <c r="H5125" s="17" t="s">
        <v>3726</v>
      </c>
      <c r="I5125" s="19">
        <v>4</v>
      </c>
      <c r="J5125" s="17" t="s">
        <v>31</v>
      </c>
      <c r="K5125" s="10">
        <v>931136</v>
      </c>
      <c r="L5125" s="25" t="str">
        <f>IF(Orders!$K5125&lt;=50,"Low",IF(Orders!$K5125&gt;=200000,"High","Medium"))</f>
        <v>High</v>
      </c>
    </row>
    <row r="5126" spans="1:12" x14ac:dyDescent="0.35">
      <c r="A5126" s="11">
        <v>6962</v>
      </c>
      <c r="B5126" s="13" t="s">
        <v>8073</v>
      </c>
      <c r="C5126" s="14">
        <v>44145</v>
      </c>
      <c r="D5126" s="14">
        <v>44151</v>
      </c>
      <c r="E5126" s="13" t="s">
        <v>19</v>
      </c>
      <c r="F5126" s="13" t="s">
        <v>4187</v>
      </c>
      <c r="G5126" s="15" t="str">
        <f>INDEX(Table12[[#This Row],[State]],MATCH(Orders!F5126,Table12[[#This Row],[Customer ID]],0))</f>
        <v>New York</v>
      </c>
      <c r="H5126" s="13" t="s">
        <v>7270</v>
      </c>
      <c r="I5126" s="15">
        <v>3</v>
      </c>
      <c r="J5126" s="13" t="s">
        <v>31</v>
      </c>
      <c r="K5126" s="16">
        <v>971176</v>
      </c>
      <c r="L5126" s="24" t="str">
        <f>IF(Orders!$K5126&lt;=50,"Low",IF(Orders!$K5126&gt;=200000,"High","Medium"))</f>
        <v>High</v>
      </c>
    </row>
    <row r="5127" spans="1:12" x14ac:dyDescent="0.35">
      <c r="A5127" s="12">
        <v>7327</v>
      </c>
      <c r="B5127" s="17" t="s">
        <v>8074</v>
      </c>
      <c r="C5127" s="18">
        <v>44145</v>
      </c>
      <c r="D5127" s="18">
        <v>44145</v>
      </c>
      <c r="E5127" s="17" t="s">
        <v>208</v>
      </c>
      <c r="F5127" s="17" t="s">
        <v>8075</v>
      </c>
      <c r="G5127" s="19" t="str">
        <f>INDEX(Table12[[#This Row],[State]],MATCH(Orders!F5127,Table12[[#This Row],[Customer ID]],0))</f>
        <v>California</v>
      </c>
      <c r="H5127" s="17" t="s">
        <v>3205</v>
      </c>
      <c r="I5127" s="19">
        <v>3</v>
      </c>
      <c r="J5127" s="17" t="s">
        <v>70</v>
      </c>
      <c r="K5127" s="10">
        <v>115.8</v>
      </c>
      <c r="L5127" s="25" t="str">
        <f>IF(Orders!$K5127&lt;=50,"Low",IF(Orders!$K5127&gt;=200000,"High","Medium"))</f>
        <v>Medium</v>
      </c>
    </row>
    <row r="5128" spans="1:12" x14ac:dyDescent="0.35">
      <c r="A5128" s="11">
        <v>5391</v>
      </c>
      <c r="B5128" s="13" t="s">
        <v>8071</v>
      </c>
      <c r="C5128" s="14">
        <v>44145</v>
      </c>
      <c r="D5128" s="14">
        <v>44152</v>
      </c>
      <c r="E5128" s="13" t="s">
        <v>19</v>
      </c>
      <c r="F5128" s="13" t="s">
        <v>4854</v>
      </c>
      <c r="G5128" s="15" t="str">
        <f>INDEX(Table12[[#This Row],[State]],MATCH(Orders!F5128,Table12[[#This Row],[Customer ID]],0))</f>
        <v>Washington</v>
      </c>
      <c r="H5128" s="13" t="s">
        <v>4860</v>
      </c>
      <c r="I5128" s="15">
        <v>1</v>
      </c>
      <c r="J5128" s="13" t="s">
        <v>31</v>
      </c>
      <c r="K5128" s="16">
        <v>112792</v>
      </c>
      <c r="L5128" s="24" t="str">
        <f>IF(Orders!$K5128&lt;=50,"Low",IF(Orders!$K5128&gt;=200000,"High","Medium"))</f>
        <v>Medium</v>
      </c>
    </row>
    <row r="5129" spans="1:12" x14ac:dyDescent="0.35">
      <c r="A5129" s="12">
        <v>6415</v>
      </c>
      <c r="B5129" s="17" t="s">
        <v>8077</v>
      </c>
      <c r="C5129" s="18">
        <v>44145</v>
      </c>
      <c r="D5129" s="18">
        <v>44147</v>
      </c>
      <c r="E5129" s="17" t="s">
        <v>94</v>
      </c>
      <c r="F5129" s="17" t="s">
        <v>5275</v>
      </c>
      <c r="G5129" s="19" t="str">
        <f>INDEX(Table12[[#This Row],[State]],MATCH(Orders!F5129,Table12[[#This Row],[Customer ID]],0))</f>
        <v>Washington</v>
      </c>
      <c r="H5129" s="17" t="s">
        <v>3583</v>
      </c>
      <c r="I5129" s="19">
        <v>3</v>
      </c>
      <c r="J5129" s="17" t="s">
        <v>31</v>
      </c>
      <c r="K5129" s="10">
        <v>112352</v>
      </c>
      <c r="L5129" s="25" t="str">
        <f>IF(Orders!$K5129&lt;=50,"Low",IF(Orders!$K5129&gt;=200000,"High","Medium"))</f>
        <v>Medium</v>
      </c>
    </row>
    <row r="5130" spans="1:12" x14ac:dyDescent="0.35">
      <c r="A5130" s="11">
        <v>1364</v>
      </c>
      <c r="B5130" s="13" t="s">
        <v>8078</v>
      </c>
      <c r="C5130" s="14">
        <v>44145</v>
      </c>
      <c r="D5130" s="14">
        <v>44149</v>
      </c>
      <c r="E5130" s="13" t="s">
        <v>94</v>
      </c>
      <c r="F5130" s="13" t="s">
        <v>4435</v>
      </c>
      <c r="G5130" s="15" t="str">
        <f>INDEX(Table12[[#This Row],[State]],MATCH(Orders!F5130,Table12[[#This Row],[Customer ID]],0))</f>
        <v>Florida</v>
      </c>
      <c r="H5130" s="13" t="s">
        <v>3709</v>
      </c>
      <c r="I5130" s="15">
        <v>5</v>
      </c>
      <c r="J5130" s="13" t="s">
        <v>31</v>
      </c>
      <c r="K5130" s="16">
        <v>126.52</v>
      </c>
      <c r="L5130" s="24" t="str">
        <f>IF(Orders!$K5130&lt;=50,"Low",IF(Orders!$K5130&gt;=200000,"High","Medium"))</f>
        <v>Medium</v>
      </c>
    </row>
    <row r="5131" spans="1:12" x14ac:dyDescent="0.35">
      <c r="A5131" s="12">
        <v>7449</v>
      </c>
      <c r="B5131" s="17" t="s">
        <v>8062</v>
      </c>
      <c r="C5131" s="18">
        <v>44145</v>
      </c>
      <c r="D5131" s="18">
        <v>44146</v>
      </c>
      <c r="E5131" s="17" t="s">
        <v>38</v>
      </c>
      <c r="F5131" s="17" t="s">
        <v>8063</v>
      </c>
      <c r="G5131" s="19" t="str">
        <f>INDEX(Table12[[#This Row],[State]],MATCH(Orders!F5131,Table12[[#This Row],[Customer ID]],0))</f>
        <v>Arizona</v>
      </c>
      <c r="H5131" s="17" t="s">
        <v>1028</v>
      </c>
      <c r="I5131" s="19">
        <v>14</v>
      </c>
      <c r="J5131" s="17" t="s">
        <v>70</v>
      </c>
      <c r="K5131" s="10">
        <v>141388</v>
      </c>
      <c r="L5131" s="25" t="str">
        <f>IF(Orders!$K5131&lt;=50,"Low",IF(Orders!$K5131&gt;=200000,"High","Medium"))</f>
        <v>Medium</v>
      </c>
    </row>
    <row r="5132" spans="1:12" x14ac:dyDescent="0.35">
      <c r="A5132" s="11">
        <v>2838</v>
      </c>
      <c r="B5132" s="13" t="s">
        <v>8079</v>
      </c>
      <c r="C5132" s="14">
        <v>44146</v>
      </c>
      <c r="D5132" s="14">
        <v>44149</v>
      </c>
      <c r="E5132" s="13" t="s">
        <v>38</v>
      </c>
      <c r="F5132" s="13" t="s">
        <v>6004</v>
      </c>
      <c r="G5132" s="15" t="str">
        <f>INDEX(Table12[[#This Row],[State]],MATCH(Orders!F5132,Table12[[#This Row],[Customer ID]],0))</f>
        <v>Tennessee</v>
      </c>
      <c r="H5132" s="13" t="s">
        <v>622</v>
      </c>
      <c r="I5132" s="15">
        <v>5</v>
      </c>
      <c r="J5132" s="13" t="s">
        <v>36</v>
      </c>
      <c r="K5132" s="16">
        <v>109.92</v>
      </c>
      <c r="L5132" s="24" t="str">
        <f>IF(Orders!$K5132&lt;=50,"Low",IF(Orders!$K5132&gt;=200000,"High","Medium"))</f>
        <v>Medium</v>
      </c>
    </row>
    <row r="5133" spans="1:12" x14ac:dyDescent="0.35">
      <c r="A5133" s="12">
        <v>3175</v>
      </c>
      <c r="B5133" s="17" t="s">
        <v>8080</v>
      </c>
      <c r="C5133" s="18">
        <v>44146</v>
      </c>
      <c r="D5133" s="18">
        <v>44151</v>
      </c>
      <c r="E5133" s="17" t="s">
        <v>19</v>
      </c>
      <c r="F5133" s="17" t="s">
        <v>5745</v>
      </c>
      <c r="G5133" s="19" t="str">
        <f>INDEX(Table12[[#This Row],[State]],MATCH(Orders!F5133,Table12[[#This Row],[Customer ID]],0))</f>
        <v>California</v>
      </c>
      <c r="H5133" s="17" t="s">
        <v>4194</v>
      </c>
      <c r="I5133" s="19">
        <v>5</v>
      </c>
      <c r="J5133" s="17" t="s">
        <v>31</v>
      </c>
      <c r="K5133" s="10">
        <v>162.6</v>
      </c>
      <c r="L5133" s="25" t="str">
        <f>IF(Orders!$K5133&lt;=50,"Low",IF(Orders!$K5133&gt;=200000,"High","Medium"))</f>
        <v>Medium</v>
      </c>
    </row>
    <row r="5134" spans="1:12" x14ac:dyDescent="0.35">
      <c r="A5134" s="11">
        <v>6989</v>
      </c>
      <c r="B5134" s="13" t="s">
        <v>8081</v>
      </c>
      <c r="C5134" s="14">
        <v>44146</v>
      </c>
      <c r="D5134" s="14">
        <v>44153</v>
      </c>
      <c r="E5134" s="13" t="s">
        <v>19</v>
      </c>
      <c r="F5134" s="13" t="s">
        <v>4505</v>
      </c>
      <c r="G5134" s="15" t="str">
        <f>INDEX(Table12[[#This Row],[State]],MATCH(Orders!F5134,Table12[[#This Row],[Customer ID]],0))</f>
        <v>Michigan</v>
      </c>
      <c r="H5134" s="13" t="s">
        <v>6839</v>
      </c>
      <c r="I5134" s="15">
        <v>7</v>
      </c>
      <c r="J5134" s="13" t="s">
        <v>70</v>
      </c>
      <c r="K5134" s="16">
        <v>211.86</v>
      </c>
      <c r="L5134" s="24" t="str">
        <f>IF(Orders!$K5134&lt;=50,"Low",IF(Orders!$K5134&gt;=200000,"High","Medium"))</f>
        <v>Medium</v>
      </c>
    </row>
    <row r="5135" spans="1:12" x14ac:dyDescent="0.35">
      <c r="A5135" s="12">
        <v>2775</v>
      </c>
      <c r="B5135" s="17" t="s">
        <v>8082</v>
      </c>
      <c r="C5135" s="18">
        <v>44146</v>
      </c>
      <c r="D5135" s="18">
        <v>44151</v>
      </c>
      <c r="E5135" s="17" t="s">
        <v>94</v>
      </c>
      <c r="F5135" s="17" t="s">
        <v>4931</v>
      </c>
      <c r="G5135" s="19" t="str">
        <f>INDEX(Table12[[#This Row],[State]],MATCH(Orders!F5135,Table12[[#This Row],[Customer ID]],0))</f>
        <v>Florida</v>
      </c>
      <c r="H5135" s="17" t="s">
        <v>4559</v>
      </c>
      <c r="I5135" s="19">
        <v>5</v>
      </c>
      <c r="J5135" s="17" t="s">
        <v>70</v>
      </c>
      <c r="K5135" s="10">
        <v>1197.1199999999999</v>
      </c>
      <c r="L5135" s="25" t="str">
        <f>IF(Orders!$K5135&lt;=50,"Low",IF(Orders!$K5135&gt;=200000,"High","Medium"))</f>
        <v>Medium</v>
      </c>
    </row>
    <row r="5136" spans="1:12" x14ac:dyDescent="0.35">
      <c r="A5136" s="11">
        <v>901</v>
      </c>
      <c r="B5136" s="13" t="s">
        <v>8083</v>
      </c>
      <c r="C5136" s="14">
        <v>44146</v>
      </c>
      <c r="D5136" s="14">
        <v>44153</v>
      </c>
      <c r="E5136" s="13" t="s">
        <v>19</v>
      </c>
      <c r="F5136" s="13" t="s">
        <v>3373</v>
      </c>
      <c r="G5136" s="15" t="str">
        <f>INDEX(Table12[[#This Row],[State]],MATCH(Orders!F5136,Table12[[#This Row],[Customer ID]],0))</f>
        <v>Ohio</v>
      </c>
      <c r="H5136" s="13" t="s">
        <v>1975</v>
      </c>
      <c r="I5136" s="15">
        <v>2</v>
      </c>
      <c r="J5136" s="13" t="s">
        <v>31</v>
      </c>
      <c r="K5136" s="16">
        <v>111368</v>
      </c>
      <c r="L5136" s="24" t="str">
        <f>IF(Orders!$K5136&lt;=50,"Low",IF(Orders!$K5136&gt;=200000,"High","Medium"))</f>
        <v>Medium</v>
      </c>
    </row>
    <row r="5137" spans="1:12" x14ac:dyDescent="0.35">
      <c r="A5137" s="12">
        <v>5079</v>
      </c>
      <c r="B5137" s="17" t="s">
        <v>8084</v>
      </c>
      <c r="C5137" s="18">
        <v>44146</v>
      </c>
      <c r="D5137" s="18">
        <v>44148</v>
      </c>
      <c r="E5137" s="17" t="s">
        <v>38</v>
      </c>
      <c r="F5137" s="17" t="s">
        <v>255</v>
      </c>
      <c r="G5137" s="19" t="str">
        <f>INDEX(Table12[[#This Row],[State]],MATCH(Orders!F5137,Table12[[#This Row],[Customer ID]],0))</f>
        <v>Texas</v>
      </c>
      <c r="H5137" s="17" t="s">
        <v>522</v>
      </c>
      <c r="I5137" s="19">
        <v>5</v>
      </c>
      <c r="J5137" s="17" t="s">
        <v>31</v>
      </c>
      <c r="K5137" s="10">
        <v>92.44</v>
      </c>
      <c r="L5137" s="25" t="str">
        <f>IF(Orders!$K5137&lt;=50,"Low",IF(Orders!$K5137&gt;=200000,"High","Medium"))</f>
        <v>Medium</v>
      </c>
    </row>
    <row r="5138" spans="1:12" x14ac:dyDescent="0.35">
      <c r="A5138" s="11">
        <v>2837</v>
      </c>
      <c r="B5138" s="13" t="s">
        <v>8085</v>
      </c>
      <c r="C5138" s="14">
        <v>44146</v>
      </c>
      <c r="D5138" s="14">
        <v>44152</v>
      </c>
      <c r="E5138" s="13" t="s">
        <v>19</v>
      </c>
      <c r="F5138" s="13" t="s">
        <v>2738</v>
      </c>
      <c r="G5138" s="15" t="str">
        <f>INDEX(Table12[[#This Row],[State]],MATCH(Orders!F5138,Table12[[#This Row],[Customer ID]],0))</f>
        <v>Wisconsin</v>
      </c>
      <c r="H5138" s="13" t="s">
        <v>4676</v>
      </c>
      <c r="I5138" s="15">
        <v>3</v>
      </c>
      <c r="J5138" s="13" t="s">
        <v>70</v>
      </c>
      <c r="K5138" s="16">
        <v>90.24</v>
      </c>
      <c r="L5138" s="24" t="str">
        <f>IF(Orders!$K5138&lt;=50,"Low",IF(Orders!$K5138&gt;=200000,"High","Medium"))</f>
        <v>Medium</v>
      </c>
    </row>
    <row r="5139" spans="1:12" x14ac:dyDescent="0.35">
      <c r="A5139" s="12">
        <v>902</v>
      </c>
      <c r="B5139" s="17" t="s">
        <v>8080</v>
      </c>
      <c r="C5139" s="18">
        <v>44146</v>
      </c>
      <c r="D5139" s="18">
        <v>44151</v>
      </c>
      <c r="E5139" s="17" t="s">
        <v>19</v>
      </c>
      <c r="F5139" s="17" t="s">
        <v>5745</v>
      </c>
      <c r="G5139" s="19" t="str">
        <f>INDEX(Table12[[#This Row],[State]],MATCH(Orders!F5139,Table12[[#This Row],[Customer ID]],0))</f>
        <v>California</v>
      </c>
      <c r="H5139" s="17" t="s">
        <v>2938</v>
      </c>
      <c r="I5139" s="19">
        <v>3</v>
      </c>
      <c r="J5139" s="17" t="s">
        <v>70</v>
      </c>
      <c r="K5139" s="10">
        <v>115.44</v>
      </c>
      <c r="L5139" s="25" t="str">
        <f>IF(Orders!$K5139&lt;=50,"Low",IF(Orders!$K5139&gt;=200000,"High","Medium"))</f>
        <v>Medium</v>
      </c>
    </row>
    <row r="5140" spans="1:12" x14ac:dyDescent="0.35">
      <c r="A5140" s="11">
        <v>9261</v>
      </c>
      <c r="B5140" s="13" t="s">
        <v>8084</v>
      </c>
      <c r="C5140" s="14">
        <v>44146</v>
      </c>
      <c r="D5140" s="14">
        <v>44148</v>
      </c>
      <c r="E5140" s="13" t="s">
        <v>38</v>
      </c>
      <c r="F5140" s="13" t="s">
        <v>255</v>
      </c>
      <c r="G5140" s="15" t="str">
        <f>INDEX(Table12[[#This Row],[State]],MATCH(Orders!F5140,Table12[[#This Row],[Customer ID]],0))</f>
        <v>Texas</v>
      </c>
      <c r="H5140" s="13" t="s">
        <v>3666</v>
      </c>
      <c r="I5140" s="15">
        <v>4</v>
      </c>
      <c r="J5140" s="13" t="s">
        <v>31</v>
      </c>
      <c r="K5140" s="16">
        <v>105336</v>
      </c>
      <c r="L5140" s="24" t="str">
        <f>IF(Orders!$K5140&lt;=50,"Low",IF(Orders!$K5140&gt;=200000,"High","Medium"))</f>
        <v>Medium</v>
      </c>
    </row>
    <row r="5141" spans="1:12" x14ac:dyDescent="0.35">
      <c r="A5141" s="12">
        <v>2836</v>
      </c>
      <c r="B5141" s="17" t="s">
        <v>8086</v>
      </c>
      <c r="C5141" s="18">
        <v>44146</v>
      </c>
      <c r="D5141" s="18">
        <v>44149</v>
      </c>
      <c r="E5141" s="17" t="s">
        <v>94</v>
      </c>
      <c r="F5141" s="17" t="s">
        <v>1398</v>
      </c>
      <c r="G5141" s="19" t="str">
        <f>INDEX(Table12[[#This Row],[State]],MATCH(Orders!F5141,Table12[[#This Row],[Customer ID]],0))</f>
        <v>South Dakota</v>
      </c>
      <c r="H5141" s="17" t="s">
        <v>6593</v>
      </c>
      <c r="I5141" s="19">
        <v>3</v>
      </c>
      <c r="J5141" s="17" t="s">
        <v>36</v>
      </c>
      <c r="K5141" s="10">
        <v>107.5</v>
      </c>
      <c r="L5141" s="25" t="str">
        <f>IF(Orders!$K5141&lt;=50,"Low",IF(Orders!$K5141&gt;=200000,"High","Medium"))</f>
        <v>Medium</v>
      </c>
    </row>
    <row r="5142" spans="1:12" x14ac:dyDescent="0.35">
      <c r="A5142" s="11">
        <v>5117</v>
      </c>
      <c r="B5142" s="13" t="s">
        <v>8080</v>
      </c>
      <c r="C5142" s="14">
        <v>44146</v>
      </c>
      <c r="D5142" s="14">
        <v>44151</v>
      </c>
      <c r="E5142" s="13" t="s">
        <v>19</v>
      </c>
      <c r="F5142" s="13" t="s">
        <v>5745</v>
      </c>
      <c r="G5142" s="15" t="str">
        <f>INDEX(Table12[[#This Row],[State]],MATCH(Orders!F5142,Table12[[#This Row],[Customer ID]],0))</f>
        <v>California</v>
      </c>
      <c r="H5142" s="13" t="s">
        <v>2745</v>
      </c>
      <c r="I5142" s="15">
        <v>1</v>
      </c>
      <c r="J5142" s="13" t="s">
        <v>70</v>
      </c>
      <c r="K5142" s="16">
        <v>136.88999999999999</v>
      </c>
      <c r="L5142" s="24" t="str">
        <f>IF(Orders!$K5142&lt;=50,"Low",IF(Orders!$K5142&gt;=200000,"High","Medium"))</f>
        <v>Medium</v>
      </c>
    </row>
    <row r="5143" spans="1:12" x14ac:dyDescent="0.35">
      <c r="A5143" s="12">
        <v>8997</v>
      </c>
      <c r="B5143" s="17" t="s">
        <v>8088</v>
      </c>
      <c r="C5143" s="18">
        <v>44146</v>
      </c>
      <c r="D5143" s="18">
        <v>44152</v>
      </c>
      <c r="E5143" s="17" t="s">
        <v>19</v>
      </c>
      <c r="F5143" s="17" t="s">
        <v>3277</v>
      </c>
      <c r="G5143" s="19" t="str">
        <f>INDEX(Table12[[#This Row],[State]],MATCH(Orders!F5143,Table12[[#This Row],[Customer ID]],0))</f>
        <v>New York</v>
      </c>
      <c r="H5143" s="17" t="s">
        <v>5363</v>
      </c>
      <c r="I5143" s="19">
        <v>1</v>
      </c>
      <c r="J5143" s="17" t="s">
        <v>36</v>
      </c>
      <c r="K5143" s="10">
        <v>125.48</v>
      </c>
      <c r="L5143" s="25" t="str">
        <f>IF(Orders!$K5143&lt;=50,"Low",IF(Orders!$K5143&gt;=200000,"High","Medium"))</f>
        <v>Medium</v>
      </c>
    </row>
    <row r="5144" spans="1:12" x14ac:dyDescent="0.35">
      <c r="A5144" s="11">
        <v>4227</v>
      </c>
      <c r="B5144" s="13" t="s">
        <v>8089</v>
      </c>
      <c r="C5144" s="14">
        <v>44146</v>
      </c>
      <c r="D5144" s="14">
        <v>44148</v>
      </c>
      <c r="E5144" s="13" t="s">
        <v>38</v>
      </c>
      <c r="F5144" s="13" t="s">
        <v>585</v>
      </c>
      <c r="G5144" s="15" t="str">
        <f>INDEX(Table12[[#This Row],[State]],MATCH(Orders!F5144,Table12[[#This Row],[Customer ID]],0))</f>
        <v>Texas</v>
      </c>
      <c r="H5144" s="13" t="s">
        <v>6108</v>
      </c>
      <c r="I5144" s="15">
        <v>2</v>
      </c>
      <c r="J5144" s="13" t="s">
        <v>36</v>
      </c>
      <c r="K5144" s="16">
        <v>143184</v>
      </c>
      <c r="L5144" s="24" t="str">
        <f>IF(Orders!$K5144&lt;=50,"Low",IF(Orders!$K5144&gt;=200000,"High","Medium"))</f>
        <v>Medium</v>
      </c>
    </row>
    <row r="5145" spans="1:12" x14ac:dyDescent="0.35">
      <c r="A5145" s="12">
        <v>7468</v>
      </c>
      <c r="B5145" s="17" t="s">
        <v>8090</v>
      </c>
      <c r="C5145" s="18">
        <v>44146</v>
      </c>
      <c r="D5145" s="18">
        <v>44151</v>
      </c>
      <c r="E5145" s="17" t="s">
        <v>19</v>
      </c>
      <c r="F5145" s="17" t="s">
        <v>216</v>
      </c>
      <c r="G5145" s="19" t="str">
        <f>INDEX(Table12[[#This Row],[State]],MATCH(Orders!F5145,Table12[[#This Row],[Customer ID]],0))</f>
        <v>Iowa</v>
      </c>
      <c r="H5145" s="17" t="s">
        <v>5949</v>
      </c>
      <c r="I5145" s="19">
        <v>4</v>
      </c>
      <c r="J5145" s="17" t="s">
        <v>31</v>
      </c>
      <c r="K5145" s="10">
        <v>133.91999999999999</v>
      </c>
      <c r="L5145" s="25" t="str">
        <f>IF(Orders!$K5145&lt;=50,"Low",IF(Orders!$K5145&gt;=200000,"High","Medium"))</f>
        <v>Medium</v>
      </c>
    </row>
    <row r="5146" spans="1:12" x14ac:dyDescent="0.35">
      <c r="A5146" s="11">
        <v>3137</v>
      </c>
      <c r="B5146" s="13" t="s">
        <v>8091</v>
      </c>
      <c r="C5146" s="14">
        <v>44146</v>
      </c>
      <c r="D5146" s="14">
        <v>44150</v>
      </c>
      <c r="E5146" s="13" t="s">
        <v>94</v>
      </c>
      <c r="F5146" s="13" t="s">
        <v>8075</v>
      </c>
      <c r="G5146" s="15" t="str">
        <f>INDEX(Table12[[#This Row],[State]],MATCH(Orders!F5146,Table12[[#This Row],[Customer ID]],0))</f>
        <v>California</v>
      </c>
      <c r="H5146" s="13" t="s">
        <v>2612</v>
      </c>
      <c r="I5146" s="15">
        <v>4</v>
      </c>
      <c r="J5146" s="13" t="s">
        <v>31</v>
      </c>
      <c r="K5146" s="16">
        <v>150.91999999999999</v>
      </c>
      <c r="L5146" s="24" t="str">
        <f>IF(Orders!$K5146&lt;=50,"Low",IF(Orders!$K5146&gt;=200000,"High","Medium"))</f>
        <v>Medium</v>
      </c>
    </row>
    <row r="5147" spans="1:12" x14ac:dyDescent="0.35">
      <c r="A5147" s="12">
        <v>8429</v>
      </c>
      <c r="B5147" s="17" t="s">
        <v>8092</v>
      </c>
      <c r="C5147" s="18">
        <v>44147</v>
      </c>
      <c r="D5147" s="18">
        <v>44153</v>
      </c>
      <c r="E5147" s="17" t="s">
        <v>19</v>
      </c>
      <c r="F5147" s="17" t="s">
        <v>3333</v>
      </c>
      <c r="G5147" s="19" t="str">
        <f>INDEX(Table12[[#This Row],[State]],MATCH(Orders!F5147,Table12[[#This Row],[Customer ID]],0))</f>
        <v>Texas</v>
      </c>
      <c r="H5147" s="17" t="s">
        <v>3731</v>
      </c>
      <c r="I5147" s="19">
        <v>1</v>
      </c>
      <c r="J5147" s="17" t="s">
        <v>31</v>
      </c>
      <c r="K5147" s="10">
        <v>102992</v>
      </c>
      <c r="L5147" s="25" t="str">
        <f>IF(Orders!$K5147&lt;=50,"Low",IF(Orders!$K5147&gt;=200000,"High","Medium"))</f>
        <v>Medium</v>
      </c>
    </row>
    <row r="5148" spans="1:12" x14ac:dyDescent="0.35">
      <c r="A5148" s="11">
        <v>3136</v>
      </c>
      <c r="B5148" s="13" t="s">
        <v>8093</v>
      </c>
      <c r="C5148" s="14">
        <v>44147</v>
      </c>
      <c r="D5148" s="14">
        <v>44151</v>
      </c>
      <c r="E5148" s="13" t="s">
        <v>19</v>
      </c>
      <c r="F5148" s="13" t="s">
        <v>3631</v>
      </c>
      <c r="G5148" s="15" t="str">
        <f>INDEX(Table12[[#This Row],[State]],MATCH(Orders!F5148,Table12[[#This Row],[Customer ID]],0))</f>
        <v>Arizona</v>
      </c>
      <c r="H5148" s="13" t="s">
        <v>645</v>
      </c>
      <c r="I5148" s="15">
        <v>6</v>
      </c>
      <c r="J5148" s="13" t="s">
        <v>31</v>
      </c>
      <c r="K5148" s="16">
        <v>103352</v>
      </c>
      <c r="L5148" s="24" t="str">
        <f>IF(Orders!$K5148&lt;=50,"Low",IF(Orders!$K5148&gt;=200000,"High","Medium"))</f>
        <v>Medium</v>
      </c>
    </row>
    <row r="5149" spans="1:12" x14ac:dyDescent="0.35">
      <c r="A5149" s="12">
        <v>6214</v>
      </c>
      <c r="B5149" s="17" t="s">
        <v>8092</v>
      </c>
      <c r="C5149" s="18">
        <v>44147</v>
      </c>
      <c r="D5149" s="18">
        <v>44153</v>
      </c>
      <c r="E5149" s="17" t="s">
        <v>19</v>
      </c>
      <c r="F5149" s="17" t="s">
        <v>3333</v>
      </c>
      <c r="G5149" s="19" t="str">
        <f>INDEX(Table12[[#This Row],[State]],MATCH(Orders!F5149,Table12[[#This Row],[Customer ID]],0))</f>
        <v>Texas</v>
      </c>
      <c r="H5149" s="17" t="s">
        <v>1411</v>
      </c>
      <c r="I5149" s="19">
        <v>3</v>
      </c>
      <c r="J5149" s="17" t="s">
        <v>36</v>
      </c>
      <c r="K5149" s="10">
        <v>117952</v>
      </c>
      <c r="L5149" s="25" t="str">
        <f>IF(Orders!$K5149&lt;=50,"Low",IF(Orders!$K5149&gt;=200000,"High","Medium"))</f>
        <v>Medium</v>
      </c>
    </row>
    <row r="5150" spans="1:12" x14ac:dyDescent="0.35">
      <c r="A5150" s="11">
        <v>2952</v>
      </c>
      <c r="B5150" s="13" t="s">
        <v>8094</v>
      </c>
      <c r="C5150" s="14">
        <v>44147</v>
      </c>
      <c r="D5150" s="14">
        <v>44151</v>
      </c>
      <c r="E5150" s="13" t="s">
        <v>94</v>
      </c>
      <c r="F5150" s="13" t="s">
        <v>5001</v>
      </c>
      <c r="G5150" s="15" t="str">
        <f>INDEX(Table12[[#This Row],[State]],MATCH(Orders!F5150,Table12[[#This Row],[Customer ID]],0))</f>
        <v>Washington</v>
      </c>
      <c r="H5150" s="13" t="s">
        <v>5742</v>
      </c>
      <c r="I5150" s="15">
        <v>2</v>
      </c>
      <c r="J5150" s="13" t="s">
        <v>36</v>
      </c>
      <c r="K5150" s="16">
        <v>126.12</v>
      </c>
      <c r="L5150" s="24" t="str">
        <f>IF(Orders!$K5150&lt;=50,"Low",IF(Orders!$K5150&gt;=200000,"High","Medium"))</f>
        <v>Medium</v>
      </c>
    </row>
    <row r="5151" spans="1:12" x14ac:dyDescent="0.35">
      <c r="A5151" s="12">
        <v>2953</v>
      </c>
      <c r="B5151" s="17" t="s">
        <v>8095</v>
      </c>
      <c r="C5151" s="18">
        <v>44147</v>
      </c>
      <c r="D5151" s="18">
        <v>44147</v>
      </c>
      <c r="E5151" s="17" t="s">
        <v>208</v>
      </c>
      <c r="F5151" s="17" t="s">
        <v>2388</v>
      </c>
      <c r="G5151" s="19" t="str">
        <f>INDEX(Table12[[#This Row],[State]],MATCH(Orders!F5151,Table12[[#This Row],[Customer ID]],0))</f>
        <v>Arizona</v>
      </c>
      <c r="H5151" s="17" t="s">
        <v>4119</v>
      </c>
      <c r="I5151" s="19">
        <v>2</v>
      </c>
      <c r="J5151" s="17" t="s">
        <v>70</v>
      </c>
      <c r="K5151" s="10">
        <v>132888</v>
      </c>
      <c r="L5151" s="25" t="str">
        <f>IF(Orders!$K5151&lt;=50,"Low",IF(Orders!$K5151&gt;=200000,"High","Medium"))</f>
        <v>Medium</v>
      </c>
    </row>
    <row r="5152" spans="1:12" x14ac:dyDescent="0.35">
      <c r="A5152" s="11">
        <v>1501</v>
      </c>
      <c r="B5152" s="13" t="s">
        <v>8095</v>
      </c>
      <c r="C5152" s="14">
        <v>44147</v>
      </c>
      <c r="D5152" s="14">
        <v>44147</v>
      </c>
      <c r="E5152" s="13" t="s">
        <v>208</v>
      </c>
      <c r="F5152" s="13" t="s">
        <v>2388</v>
      </c>
      <c r="G5152" s="15" t="str">
        <f>INDEX(Table12[[#This Row],[State]],MATCH(Orders!F5152,Table12[[#This Row],[Customer ID]],0))</f>
        <v>Arizona</v>
      </c>
      <c r="H5152" s="13" t="s">
        <v>8096</v>
      </c>
      <c r="I5152" s="15">
        <v>2</v>
      </c>
      <c r="J5152" s="13" t="s">
        <v>70</v>
      </c>
      <c r="K5152" s="16">
        <v>134568</v>
      </c>
      <c r="L5152" s="24" t="str">
        <f>IF(Orders!$K5152&lt;=50,"Low",IF(Orders!$K5152&gt;=200000,"High","Medium"))</f>
        <v>Medium</v>
      </c>
    </row>
    <row r="5153" spans="1:12" x14ac:dyDescent="0.35">
      <c r="A5153" s="12">
        <v>9720</v>
      </c>
      <c r="B5153" s="17" t="s">
        <v>8098</v>
      </c>
      <c r="C5153" s="18">
        <v>44147</v>
      </c>
      <c r="D5153" s="18">
        <v>44153</v>
      </c>
      <c r="E5153" s="17" t="s">
        <v>19</v>
      </c>
      <c r="F5153" s="17" t="s">
        <v>8099</v>
      </c>
      <c r="G5153" s="19" t="str">
        <f>INDEX(Table12[[#This Row],[State]],MATCH(Orders!F5153,Table12[[#This Row],[Customer ID]],0))</f>
        <v>Texas</v>
      </c>
      <c r="H5153" s="17" t="s">
        <v>8101</v>
      </c>
      <c r="I5153" s="19">
        <v>9</v>
      </c>
      <c r="J5153" s="17" t="s">
        <v>31</v>
      </c>
      <c r="K5153" s="10">
        <v>254056</v>
      </c>
      <c r="L5153" s="25" t="str">
        <f>IF(Orders!$K5153&lt;=50,"Low",IF(Orders!$K5153&gt;=200000,"High","Medium"))</f>
        <v>High</v>
      </c>
    </row>
    <row r="5154" spans="1:12" x14ac:dyDescent="0.35">
      <c r="A5154" s="11">
        <v>1866</v>
      </c>
      <c r="B5154" s="13" t="s">
        <v>8103</v>
      </c>
      <c r="C5154" s="14">
        <v>44147</v>
      </c>
      <c r="D5154" s="14">
        <v>44149</v>
      </c>
      <c r="E5154" s="13" t="s">
        <v>94</v>
      </c>
      <c r="F5154" s="13" t="s">
        <v>3124</v>
      </c>
      <c r="G5154" s="15" t="str">
        <f>INDEX(Table12[[#This Row],[State]],MATCH(Orders!F5154,Table12[[#This Row],[Customer ID]],0))</f>
        <v>Pennsylvania</v>
      </c>
      <c r="H5154" s="13" t="s">
        <v>1016</v>
      </c>
      <c r="I5154" s="15">
        <v>2</v>
      </c>
      <c r="J5154" s="13" t="s">
        <v>31</v>
      </c>
      <c r="K5154" s="16">
        <v>267024</v>
      </c>
      <c r="L5154" s="24" t="str">
        <f>IF(Orders!$K5154&lt;=50,"Low",IF(Orders!$K5154&gt;=200000,"High","Medium"))</f>
        <v>High</v>
      </c>
    </row>
    <row r="5155" spans="1:12" x14ac:dyDescent="0.35">
      <c r="A5155" s="12">
        <v>1502</v>
      </c>
      <c r="B5155" s="17" t="s">
        <v>8104</v>
      </c>
      <c r="C5155" s="18">
        <v>44147</v>
      </c>
      <c r="D5155" s="18">
        <v>44147</v>
      </c>
      <c r="E5155" s="17" t="s">
        <v>208</v>
      </c>
      <c r="F5155" s="17" t="s">
        <v>5946</v>
      </c>
      <c r="G5155" s="19" t="str">
        <f>INDEX(Table12[[#This Row],[State]],MATCH(Orders!F5155,Table12[[#This Row],[Customer ID]],0))</f>
        <v>Ohio</v>
      </c>
      <c r="H5155" s="17" t="s">
        <v>3009</v>
      </c>
      <c r="I5155" s="19">
        <v>3</v>
      </c>
      <c r="J5155" s="17" t="s">
        <v>70</v>
      </c>
      <c r="K5155" s="10">
        <v>417782</v>
      </c>
      <c r="L5155" s="25" t="str">
        <f>IF(Orders!$K5155&lt;=50,"Low",IF(Orders!$K5155&gt;=200000,"High","Medium"))</f>
        <v>High</v>
      </c>
    </row>
    <row r="5156" spans="1:12" x14ac:dyDescent="0.35">
      <c r="A5156" s="11">
        <v>2955</v>
      </c>
      <c r="B5156" s="13" t="s">
        <v>8098</v>
      </c>
      <c r="C5156" s="14">
        <v>44147</v>
      </c>
      <c r="D5156" s="14">
        <v>44153</v>
      </c>
      <c r="E5156" s="13" t="s">
        <v>19</v>
      </c>
      <c r="F5156" s="13" t="s">
        <v>8099</v>
      </c>
      <c r="G5156" s="15" t="str">
        <f>INDEX(Table12[[#This Row],[State]],MATCH(Orders!F5156,Table12[[#This Row],[Customer ID]],0))</f>
        <v>Texas</v>
      </c>
      <c r="H5156" s="13" t="s">
        <v>557</v>
      </c>
      <c r="I5156" s="15">
        <v>3</v>
      </c>
      <c r="J5156" s="13" t="s">
        <v>31</v>
      </c>
      <c r="K5156" s="16">
        <v>557048</v>
      </c>
      <c r="L5156" s="24" t="str">
        <f>IF(Orders!$K5156&lt;=50,"Low",IF(Orders!$K5156&gt;=200000,"High","Medium"))</f>
        <v>High</v>
      </c>
    </row>
    <row r="5157" spans="1:12" x14ac:dyDescent="0.35">
      <c r="A5157" s="12">
        <v>4742</v>
      </c>
      <c r="B5157" s="17" t="s">
        <v>8095</v>
      </c>
      <c r="C5157" s="18">
        <v>44147</v>
      </c>
      <c r="D5157" s="18">
        <v>44147</v>
      </c>
      <c r="E5157" s="17" t="s">
        <v>208</v>
      </c>
      <c r="F5157" s="17" t="s">
        <v>2388</v>
      </c>
      <c r="G5157" s="19" t="str">
        <f>INDEX(Table12[[#This Row],[State]],MATCH(Orders!F5157,Table12[[#This Row],[Customer ID]],0))</f>
        <v>Arizona</v>
      </c>
      <c r="H5157" s="17" t="s">
        <v>2507</v>
      </c>
      <c r="I5157" s="19">
        <v>2</v>
      </c>
      <c r="J5157" s="17" t="s">
        <v>31</v>
      </c>
      <c r="K5157" s="10">
        <v>692984</v>
      </c>
      <c r="L5157" s="25" t="str">
        <f>IF(Orders!$K5157&lt;=50,"Low",IF(Orders!$K5157&gt;=200000,"High","Medium"))</f>
        <v>High</v>
      </c>
    </row>
    <row r="5158" spans="1:12" x14ac:dyDescent="0.35">
      <c r="A5158" s="11">
        <v>2954</v>
      </c>
      <c r="B5158" s="13" t="s">
        <v>8105</v>
      </c>
      <c r="C5158" s="14">
        <v>44147</v>
      </c>
      <c r="D5158" s="14">
        <v>44151</v>
      </c>
      <c r="E5158" s="13" t="s">
        <v>19</v>
      </c>
      <c r="F5158" s="13" t="s">
        <v>1078</v>
      </c>
      <c r="G5158" s="15" t="str">
        <f>INDEX(Table12[[#This Row],[State]],MATCH(Orders!F5158,Table12[[#This Row],[Customer ID]],0))</f>
        <v>Washington</v>
      </c>
      <c r="H5158" s="13" t="s">
        <v>337</v>
      </c>
      <c r="I5158" s="15">
        <v>3</v>
      </c>
      <c r="J5158" s="13" t="s">
        <v>36</v>
      </c>
      <c r="K5158" s="16">
        <v>88.21</v>
      </c>
      <c r="L5158" s="24" t="str">
        <f>IF(Orders!$K5158&lt;=50,"Low",IF(Orders!$K5158&gt;=200000,"High","Medium"))</f>
        <v>Medium</v>
      </c>
    </row>
    <row r="5159" spans="1:12" x14ac:dyDescent="0.35">
      <c r="A5159" s="12">
        <v>9639</v>
      </c>
      <c r="B5159" s="17" t="s">
        <v>8095</v>
      </c>
      <c r="C5159" s="18">
        <v>44147</v>
      </c>
      <c r="D5159" s="18">
        <v>44147</v>
      </c>
      <c r="E5159" s="17" t="s">
        <v>208</v>
      </c>
      <c r="F5159" s="17" t="s">
        <v>2388</v>
      </c>
      <c r="G5159" s="19" t="str">
        <f>INDEX(Table12[[#This Row],[State]],MATCH(Orders!F5159,Table12[[#This Row],[Customer ID]],0))</f>
        <v>Arizona</v>
      </c>
      <c r="H5159" s="17" t="s">
        <v>6753</v>
      </c>
      <c r="I5159" s="19">
        <v>2</v>
      </c>
      <c r="J5159" s="17" t="s">
        <v>70</v>
      </c>
      <c r="K5159" s="10">
        <v>112.92</v>
      </c>
      <c r="L5159" s="25" t="str">
        <f>IF(Orders!$K5159&lt;=50,"Low",IF(Orders!$K5159&gt;=200000,"High","Medium"))</f>
        <v>Medium</v>
      </c>
    </row>
    <row r="5160" spans="1:12" x14ac:dyDescent="0.35">
      <c r="A5160" s="11">
        <v>1500</v>
      </c>
      <c r="B5160" s="13" t="s">
        <v>8106</v>
      </c>
      <c r="C5160" s="14">
        <v>44147</v>
      </c>
      <c r="D5160" s="14">
        <v>44150</v>
      </c>
      <c r="E5160" s="13" t="s">
        <v>94</v>
      </c>
      <c r="F5160" s="13" t="s">
        <v>4505</v>
      </c>
      <c r="G5160" s="15" t="str">
        <f>INDEX(Table12[[#This Row],[State]],MATCH(Orders!F5160,Table12[[#This Row],[Customer ID]],0))</f>
        <v>California</v>
      </c>
      <c r="H5160" s="13" t="s">
        <v>2416</v>
      </c>
      <c r="I5160" s="15">
        <v>2</v>
      </c>
      <c r="J5160" s="13" t="s">
        <v>36</v>
      </c>
      <c r="K5160" s="16">
        <v>108.56</v>
      </c>
      <c r="L5160" s="24" t="str">
        <f>IF(Orders!$K5160&lt;=50,"Low",IF(Orders!$K5160&gt;=200000,"High","Medium"))</f>
        <v>Medium</v>
      </c>
    </row>
    <row r="5161" spans="1:12" x14ac:dyDescent="0.35">
      <c r="A5161" s="12">
        <v>4827</v>
      </c>
      <c r="B5161" s="17" t="s">
        <v>8098</v>
      </c>
      <c r="C5161" s="18">
        <v>44147</v>
      </c>
      <c r="D5161" s="18">
        <v>44153</v>
      </c>
      <c r="E5161" s="17" t="s">
        <v>19</v>
      </c>
      <c r="F5161" s="17" t="s">
        <v>8099</v>
      </c>
      <c r="G5161" s="19" t="str">
        <f>INDEX(Table12[[#This Row],[State]],MATCH(Orders!F5161,Table12[[#This Row],[Customer ID]],0))</f>
        <v>Texas</v>
      </c>
      <c r="H5161" s="17" t="s">
        <v>7013</v>
      </c>
      <c r="I5161" s="19">
        <v>3</v>
      </c>
      <c r="J5161" s="17" t="s">
        <v>31</v>
      </c>
      <c r="K5161" s="10">
        <v>113056</v>
      </c>
      <c r="L5161" s="25" t="str">
        <f>IF(Orders!$K5161&lt;=50,"Low",IF(Orders!$K5161&gt;=200000,"High","Medium"))</f>
        <v>Medium</v>
      </c>
    </row>
    <row r="5162" spans="1:12" x14ac:dyDescent="0.35">
      <c r="A5162" s="11">
        <v>237</v>
      </c>
      <c r="B5162" s="13" t="s">
        <v>8107</v>
      </c>
      <c r="C5162" s="14">
        <v>44147</v>
      </c>
      <c r="D5162" s="14">
        <v>44150</v>
      </c>
      <c r="E5162" s="13" t="s">
        <v>38</v>
      </c>
      <c r="F5162" s="13" t="s">
        <v>2219</v>
      </c>
      <c r="G5162" s="15" t="str">
        <f>INDEX(Table12[[#This Row],[State]],MATCH(Orders!F5162,Table12[[#This Row],[Customer ID]],0))</f>
        <v>California</v>
      </c>
      <c r="H5162" s="13" t="s">
        <v>5087</v>
      </c>
      <c r="I5162" s="15">
        <v>4</v>
      </c>
      <c r="J5162" s="13" t="s">
        <v>70</v>
      </c>
      <c r="K5162" s="16">
        <v>94016</v>
      </c>
      <c r="L5162" s="24" t="str">
        <f>IF(Orders!$K5162&lt;=50,"Low",IF(Orders!$K5162&gt;=200000,"High","Medium"))</f>
        <v>Medium</v>
      </c>
    </row>
    <row r="5163" spans="1:12" x14ac:dyDescent="0.35">
      <c r="A5163" s="12">
        <v>7769</v>
      </c>
      <c r="B5163" s="17" t="s">
        <v>8108</v>
      </c>
      <c r="C5163" s="18">
        <v>44147</v>
      </c>
      <c r="D5163" s="18">
        <v>44151</v>
      </c>
      <c r="E5163" s="17" t="s">
        <v>19</v>
      </c>
      <c r="F5163" s="17" t="s">
        <v>5772</v>
      </c>
      <c r="G5163" s="19" t="str">
        <f>INDEX(Table12[[#This Row],[State]],MATCH(Orders!F5163,Table12[[#This Row],[Customer ID]],0))</f>
        <v>California</v>
      </c>
      <c r="H5163" s="17" t="s">
        <v>4994</v>
      </c>
      <c r="I5163" s="19">
        <v>2</v>
      </c>
      <c r="J5163" s="17" t="s">
        <v>36</v>
      </c>
      <c r="K5163" s="10">
        <v>114.56</v>
      </c>
      <c r="L5163" s="25" t="str">
        <f>IF(Orders!$K5163&lt;=50,"Low",IF(Orders!$K5163&gt;=200000,"High","Medium"))</f>
        <v>Medium</v>
      </c>
    </row>
    <row r="5164" spans="1:12" x14ac:dyDescent="0.35">
      <c r="A5164" s="11">
        <v>3140</v>
      </c>
      <c r="B5164" s="13" t="s">
        <v>8109</v>
      </c>
      <c r="C5164" s="14">
        <v>44147</v>
      </c>
      <c r="D5164" s="14">
        <v>44152</v>
      </c>
      <c r="E5164" s="13" t="s">
        <v>19</v>
      </c>
      <c r="F5164" s="13" t="s">
        <v>3268</v>
      </c>
      <c r="G5164" s="15" t="str">
        <f>INDEX(Table12[[#This Row],[State]],MATCH(Orders!F5164,Table12[[#This Row],[Customer ID]],0))</f>
        <v>Florida</v>
      </c>
      <c r="H5164" s="13" t="s">
        <v>4071</v>
      </c>
      <c r="I5164" s="15">
        <v>5</v>
      </c>
      <c r="J5164" s="13" t="s">
        <v>36</v>
      </c>
      <c r="K5164" s="16">
        <v>94.72</v>
      </c>
      <c r="L5164" s="24" t="str">
        <f>IF(Orders!$K5164&lt;=50,"Low",IF(Orders!$K5164&gt;=200000,"High","Medium"))</f>
        <v>Medium</v>
      </c>
    </row>
    <row r="5165" spans="1:12" x14ac:dyDescent="0.35">
      <c r="A5165" s="12">
        <v>3138</v>
      </c>
      <c r="B5165" s="17" t="s">
        <v>8092</v>
      </c>
      <c r="C5165" s="18">
        <v>44147</v>
      </c>
      <c r="D5165" s="18">
        <v>44153</v>
      </c>
      <c r="E5165" s="17" t="s">
        <v>19</v>
      </c>
      <c r="F5165" s="17" t="s">
        <v>3333</v>
      </c>
      <c r="G5165" s="19" t="str">
        <f>INDEX(Table12[[#This Row],[State]],MATCH(Orders!F5165,Table12[[#This Row],[Customer ID]],0))</f>
        <v>Texas</v>
      </c>
      <c r="H5165" s="17" t="s">
        <v>3295</v>
      </c>
      <c r="I5165" s="19">
        <v>3</v>
      </c>
      <c r="J5165" s="17" t="s">
        <v>36</v>
      </c>
      <c r="K5165" s="10">
        <v>114848</v>
      </c>
      <c r="L5165" s="25" t="str">
        <f>IF(Orders!$K5165&lt;=50,"Low",IF(Orders!$K5165&gt;=200000,"High","Medium"))</f>
        <v>Medium</v>
      </c>
    </row>
    <row r="5166" spans="1:12" x14ac:dyDescent="0.35">
      <c r="A5166" s="11">
        <v>3473</v>
      </c>
      <c r="B5166" s="13" t="s">
        <v>8092</v>
      </c>
      <c r="C5166" s="14">
        <v>44147</v>
      </c>
      <c r="D5166" s="14">
        <v>44153</v>
      </c>
      <c r="E5166" s="13" t="s">
        <v>19</v>
      </c>
      <c r="F5166" s="13" t="s">
        <v>3333</v>
      </c>
      <c r="G5166" s="15" t="str">
        <f>INDEX(Table12[[#This Row],[State]],MATCH(Orders!F5166,Table12[[#This Row],[Customer ID]],0))</f>
        <v>Texas</v>
      </c>
      <c r="H5166" s="13" t="s">
        <v>5308</v>
      </c>
      <c r="I5166" s="15">
        <v>2</v>
      </c>
      <c r="J5166" s="13" t="s">
        <v>70</v>
      </c>
      <c r="K5166" s="16">
        <v>110224</v>
      </c>
      <c r="L5166" s="24" t="str">
        <f>IF(Orders!$K5166&lt;=50,"Low",IF(Orders!$K5166&gt;=200000,"High","Medium"))</f>
        <v>Medium</v>
      </c>
    </row>
    <row r="5167" spans="1:12" x14ac:dyDescent="0.35">
      <c r="A5167" s="12">
        <v>4741</v>
      </c>
      <c r="B5167" s="17" t="s">
        <v>8110</v>
      </c>
      <c r="C5167" s="18">
        <v>44147</v>
      </c>
      <c r="D5167" s="18">
        <v>44152</v>
      </c>
      <c r="E5167" s="17" t="s">
        <v>19</v>
      </c>
      <c r="F5167" s="17" t="s">
        <v>4734</v>
      </c>
      <c r="G5167" s="19" t="str">
        <f>INDEX(Table12[[#This Row],[State]],MATCH(Orders!F5167,Table12[[#This Row],[Customer ID]],0))</f>
        <v>Ohio</v>
      </c>
      <c r="H5167" s="17" t="s">
        <v>6159</v>
      </c>
      <c r="I5167" s="19">
        <v>2</v>
      </c>
      <c r="J5167" s="17" t="s">
        <v>36</v>
      </c>
      <c r="K5167" s="10">
        <v>100544</v>
      </c>
      <c r="L5167" s="25" t="str">
        <f>IF(Orders!$K5167&lt;=50,"Low",IF(Orders!$K5167&gt;=200000,"High","Medium"))</f>
        <v>Medium</v>
      </c>
    </row>
    <row r="5168" spans="1:12" x14ac:dyDescent="0.35">
      <c r="A5168" s="11">
        <v>506</v>
      </c>
      <c r="B5168" s="13" t="s">
        <v>8105</v>
      </c>
      <c r="C5168" s="14">
        <v>44147</v>
      </c>
      <c r="D5168" s="14">
        <v>44151</v>
      </c>
      <c r="E5168" s="13" t="s">
        <v>19</v>
      </c>
      <c r="F5168" s="13" t="s">
        <v>1078</v>
      </c>
      <c r="G5168" s="15" t="str">
        <f>INDEX(Table12[[#This Row],[State]],MATCH(Orders!F5168,Table12[[#This Row],[Customer ID]],0))</f>
        <v>Washington</v>
      </c>
      <c r="H5168" s="13" t="s">
        <v>4366</v>
      </c>
      <c r="I5168" s="15">
        <v>2</v>
      </c>
      <c r="J5168" s="13" t="s">
        <v>36</v>
      </c>
      <c r="K5168" s="16">
        <v>119.96</v>
      </c>
      <c r="L5168" s="24" t="str">
        <f>IF(Orders!$K5168&lt;=50,"Low",IF(Orders!$K5168&gt;=200000,"High","Medium"))</f>
        <v>Medium</v>
      </c>
    </row>
    <row r="5169" spans="1:12" x14ac:dyDescent="0.35">
      <c r="A5169" s="12">
        <v>3472</v>
      </c>
      <c r="B5169" s="17" t="s">
        <v>8111</v>
      </c>
      <c r="C5169" s="18">
        <v>44147</v>
      </c>
      <c r="D5169" s="18">
        <v>44150</v>
      </c>
      <c r="E5169" s="17" t="s">
        <v>94</v>
      </c>
      <c r="F5169" s="17" t="s">
        <v>840</v>
      </c>
      <c r="G5169" s="19" t="str">
        <f>INDEX(Table12[[#This Row],[State]],MATCH(Orders!F5169,Table12[[#This Row],[Customer ID]],0))</f>
        <v>New York</v>
      </c>
      <c r="H5169" s="17" t="s">
        <v>559</v>
      </c>
      <c r="I5169" s="19">
        <v>5</v>
      </c>
      <c r="J5169" s="17" t="s">
        <v>36</v>
      </c>
      <c r="K5169" s="10">
        <v>114.92</v>
      </c>
      <c r="L5169" s="25" t="str">
        <f>IF(Orders!$K5169&lt;=50,"Low",IF(Orders!$K5169&gt;=200000,"High","Medium"))</f>
        <v>Medium</v>
      </c>
    </row>
    <row r="5170" spans="1:12" x14ac:dyDescent="0.35">
      <c r="A5170" s="11">
        <v>6213</v>
      </c>
      <c r="B5170" s="13" t="s">
        <v>8110</v>
      </c>
      <c r="C5170" s="14">
        <v>44147</v>
      </c>
      <c r="D5170" s="14">
        <v>44152</v>
      </c>
      <c r="E5170" s="13" t="s">
        <v>19</v>
      </c>
      <c r="F5170" s="13" t="s">
        <v>4734</v>
      </c>
      <c r="G5170" s="15" t="str">
        <f>INDEX(Table12[[#This Row],[State]],MATCH(Orders!F5170,Table12[[#This Row],[Customer ID]],0))</f>
        <v>Ohio</v>
      </c>
      <c r="H5170" s="13" t="s">
        <v>5596</v>
      </c>
      <c r="I5170" s="15">
        <v>2</v>
      </c>
      <c r="J5170" s="13" t="s">
        <v>31</v>
      </c>
      <c r="K5170" s="16">
        <v>146848</v>
      </c>
      <c r="L5170" s="24" t="str">
        <f>IF(Orders!$K5170&lt;=50,"Low",IF(Orders!$K5170&gt;=200000,"High","Medium"))</f>
        <v>Medium</v>
      </c>
    </row>
    <row r="5171" spans="1:12" x14ac:dyDescent="0.35">
      <c r="A5171" s="12">
        <v>2950</v>
      </c>
      <c r="B5171" s="17" t="s">
        <v>8094</v>
      </c>
      <c r="C5171" s="18">
        <v>44147</v>
      </c>
      <c r="D5171" s="18">
        <v>44151</v>
      </c>
      <c r="E5171" s="17" t="s">
        <v>94</v>
      </c>
      <c r="F5171" s="17" t="s">
        <v>5001</v>
      </c>
      <c r="G5171" s="19" t="str">
        <f>INDEX(Table12[[#This Row],[State]],MATCH(Orders!F5171,Table12[[#This Row],[Customer ID]],0))</f>
        <v>Washington</v>
      </c>
      <c r="H5171" s="17" t="s">
        <v>722</v>
      </c>
      <c r="I5171" s="19">
        <v>3</v>
      </c>
      <c r="J5171" s="17" t="s">
        <v>31</v>
      </c>
      <c r="K5171" s="10">
        <v>146.24</v>
      </c>
      <c r="L5171" s="25" t="str">
        <f>IF(Orders!$K5171&lt;=50,"Low",IF(Orders!$K5171&gt;=200000,"High","Medium"))</f>
        <v>Medium</v>
      </c>
    </row>
    <row r="5172" spans="1:12" x14ac:dyDescent="0.35">
      <c r="A5172" s="11">
        <v>2951</v>
      </c>
      <c r="B5172" s="13" t="s">
        <v>8095</v>
      </c>
      <c r="C5172" s="14">
        <v>44147</v>
      </c>
      <c r="D5172" s="14">
        <v>44147</v>
      </c>
      <c r="E5172" s="13" t="s">
        <v>208</v>
      </c>
      <c r="F5172" s="13" t="s">
        <v>2388</v>
      </c>
      <c r="G5172" s="15" t="str">
        <f>INDEX(Table12[[#This Row],[State]],MATCH(Orders!F5172,Table12[[#This Row],[Customer ID]],0))</f>
        <v>Arizona</v>
      </c>
      <c r="H5172" s="13" t="s">
        <v>5233</v>
      </c>
      <c r="I5172" s="15">
        <v>4</v>
      </c>
      <c r="J5172" s="13" t="s">
        <v>36</v>
      </c>
      <c r="K5172" s="16">
        <v>131.6</v>
      </c>
      <c r="L5172" s="24" t="str">
        <f>IF(Orders!$K5172&lt;=50,"Low",IF(Orders!$K5172&gt;=200000,"High","Medium"))</f>
        <v>Medium</v>
      </c>
    </row>
    <row r="5173" spans="1:12" x14ac:dyDescent="0.35">
      <c r="A5173" s="12">
        <v>4743</v>
      </c>
      <c r="B5173" s="17" t="s">
        <v>8095</v>
      </c>
      <c r="C5173" s="18">
        <v>44147</v>
      </c>
      <c r="D5173" s="18">
        <v>44147</v>
      </c>
      <c r="E5173" s="17" t="s">
        <v>208</v>
      </c>
      <c r="F5173" s="17" t="s">
        <v>2388</v>
      </c>
      <c r="G5173" s="19" t="str">
        <f>INDEX(Table12[[#This Row],[State]],MATCH(Orders!F5173,Table12[[#This Row],[Customer ID]],0))</f>
        <v>Arizona</v>
      </c>
      <c r="H5173" s="17" t="s">
        <v>2598</v>
      </c>
      <c r="I5173" s="19">
        <v>5</v>
      </c>
      <c r="J5173" s="17" t="s">
        <v>36</v>
      </c>
      <c r="K5173" s="10">
        <v>156.12</v>
      </c>
      <c r="L5173" s="25" t="str">
        <f>IF(Orders!$K5173&lt;=50,"Low",IF(Orders!$K5173&gt;=200000,"High","Medium"))</f>
        <v>Medium</v>
      </c>
    </row>
    <row r="5174" spans="1:12" x14ac:dyDescent="0.35">
      <c r="A5174" s="11">
        <v>3135</v>
      </c>
      <c r="B5174" s="13" t="s">
        <v>8105</v>
      </c>
      <c r="C5174" s="14">
        <v>44147</v>
      </c>
      <c r="D5174" s="14">
        <v>44151</v>
      </c>
      <c r="E5174" s="13" t="s">
        <v>19</v>
      </c>
      <c r="F5174" s="13" t="s">
        <v>1078</v>
      </c>
      <c r="G5174" s="15" t="str">
        <f>INDEX(Table12[[#This Row],[State]],MATCH(Orders!F5174,Table12[[#This Row],[Customer ID]],0))</f>
        <v>Washington</v>
      </c>
      <c r="H5174" s="13" t="s">
        <v>2127</v>
      </c>
      <c r="I5174" s="15">
        <v>3</v>
      </c>
      <c r="J5174" s="13" t="s">
        <v>31</v>
      </c>
      <c r="K5174" s="16">
        <v>137.93</v>
      </c>
      <c r="L5174" s="24" t="str">
        <f>IF(Orders!$K5174&lt;=50,"Low",IF(Orders!$K5174&gt;=200000,"High","Medium"))</f>
        <v>Medium</v>
      </c>
    </row>
    <row r="5175" spans="1:12" x14ac:dyDescent="0.35">
      <c r="A5175" s="12">
        <v>3139</v>
      </c>
      <c r="B5175" s="17" t="s">
        <v>8092</v>
      </c>
      <c r="C5175" s="18">
        <v>44147</v>
      </c>
      <c r="D5175" s="18">
        <v>44153</v>
      </c>
      <c r="E5175" s="17" t="s">
        <v>19</v>
      </c>
      <c r="F5175" s="17" t="s">
        <v>3333</v>
      </c>
      <c r="G5175" s="19" t="str">
        <f>INDEX(Table12[[#This Row],[State]],MATCH(Orders!F5175,Table12[[#This Row],[Customer ID]],0))</f>
        <v>Texas</v>
      </c>
      <c r="H5175" s="17" t="s">
        <v>3545</v>
      </c>
      <c r="I5175" s="19">
        <v>5</v>
      </c>
      <c r="J5175" s="17" t="s">
        <v>36</v>
      </c>
      <c r="K5175" s="10">
        <v>152.56</v>
      </c>
      <c r="L5175" s="25" t="str">
        <f>IF(Orders!$K5175&lt;=50,"Low",IF(Orders!$K5175&gt;=200000,"High","Medium"))</f>
        <v>Medium</v>
      </c>
    </row>
    <row r="5176" spans="1:12" x14ac:dyDescent="0.35">
      <c r="A5176" s="11">
        <v>5805</v>
      </c>
      <c r="B5176" s="13" t="s">
        <v>8092</v>
      </c>
      <c r="C5176" s="14">
        <v>44147</v>
      </c>
      <c r="D5176" s="14">
        <v>44153</v>
      </c>
      <c r="E5176" s="13" t="s">
        <v>19</v>
      </c>
      <c r="F5176" s="13" t="s">
        <v>3333</v>
      </c>
      <c r="G5176" s="15" t="str">
        <f>INDEX(Table12[[#This Row],[State]],MATCH(Orders!F5176,Table12[[#This Row],[Customer ID]],0))</f>
        <v>Texas</v>
      </c>
      <c r="H5176" s="13" t="s">
        <v>6080</v>
      </c>
      <c r="I5176" s="15">
        <v>2</v>
      </c>
      <c r="J5176" s="13" t="s">
        <v>31</v>
      </c>
      <c r="K5176" s="16">
        <v>160784</v>
      </c>
      <c r="L5176" s="24" t="str">
        <f>IF(Orders!$K5176&lt;=50,"Low",IF(Orders!$K5176&gt;=200000,"High","Medium"))</f>
        <v>Medium</v>
      </c>
    </row>
    <row r="5177" spans="1:12" x14ac:dyDescent="0.35">
      <c r="A5177" s="12">
        <v>7759</v>
      </c>
      <c r="B5177" s="17" t="s">
        <v>8112</v>
      </c>
      <c r="C5177" s="18">
        <v>44148</v>
      </c>
      <c r="D5177" s="18">
        <v>44154</v>
      </c>
      <c r="E5177" s="17" t="s">
        <v>19</v>
      </c>
      <c r="F5177" s="17" t="s">
        <v>4293</v>
      </c>
      <c r="G5177" s="19" t="str">
        <f>INDEX(Table12[[#This Row],[State]],MATCH(Orders!F5177,Table12[[#This Row],[Customer ID]],0))</f>
        <v>Texas</v>
      </c>
      <c r="H5177" s="17" t="s">
        <v>7557</v>
      </c>
      <c r="I5177" s="19">
        <v>4</v>
      </c>
      <c r="J5177" s="17" t="s">
        <v>36</v>
      </c>
      <c r="K5177" s="10">
        <v>101792</v>
      </c>
      <c r="L5177" s="25" t="str">
        <f>IF(Orders!$K5177&lt;=50,"Low",IF(Orders!$K5177&gt;=200000,"High","Medium"))</f>
        <v>Medium</v>
      </c>
    </row>
    <row r="5178" spans="1:12" x14ac:dyDescent="0.35">
      <c r="A5178" s="11">
        <v>3700</v>
      </c>
      <c r="B5178" s="13" t="s">
        <v>8113</v>
      </c>
      <c r="C5178" s="14">
        <v>44148</v>
      </c>
      <c r="D5178" s="14">
        <v>44151</v>
      </c>
      <c r="E5178" s="13" t="s">
        <v>94</v>
      </c>
      <c r="F5178" s="13" t="s">
        <v>5407</v>
      </c>
      <c r="G5178" s="15" t="str">
        <f>INDEX(Table12[[#This Row],[State]],MATCH(Orders!F5178,Table12[[#This Row],[Customer ID]],0))</f>
        <v>New York</v>
      </c>
      <c r="H5178" s="13" t="s">
        <v>2516</v>
      </c>
      <c r="I5178" s="15">
        <v>3</v>
      </c>
      <c r="J5178" s="13" t="s">
        <v>31</v>
      </c>
      <c r="K5178" s="16">
        <v>186.95</v>
      </c>
      <c r="L5178" s="24" t="str">
        <f>IF(Orders!$K5178&lt;=50,"Low",IF(Orders!$K5178&gt;=200000,"High","Medium"))</f>
        <v>Medium</v>
      </c>
    </row>
    <row r="5179" spans="1:12" x14ac:dyDescent="0.35">
      <c r="A5179" s="12">
        <v>5806</v>
      </c>
      <c r="B5179" s="17" t="s">
        <v>8114</v>
      </c>
      <c r="C5179" s="18">
        <v>44148</v>
      </c>
      <c r="D5179" s="18">
        <v>44153</v>
      </c>
      <c r="E5179" s="17" t="s">
        <v>94</v>
      </c>
      <c r="F5179" s="17" t="s">
        <v>5841</v>
      </c>
      <c r="G5179" s="19" t="str">
        <f>INDEX(Table12[[#This Row],[State]],MATCH(Orders!F5179,Table12[[#This Row],[Customer ID]],0))</f>
        <v>New York</v>
      </c>
      <c r="H5179" s="17" t="s">
        <v>8115</v>
      </c>
      <c r="I5179" s="19">
        <v>4</v>
      </c>
      <c r="J5179" s="17" t="s">
        <v>70</v>
      </c>
      <c r="K5179" s="10">
        <v>199.96</v>
      </c>
      <c r="L5179" s="25" t="str">
        <f>IF(Orders!$K5179&lt;=50,"Low",IF(Orders!$K5179&gt;=200000,"High","Medium"))</f>
        <v>Medium</v>
      </c>
    </row>
    <row r="5180" spans="1:12" x14ac:dyDescent="0.35">
      <c r="A5180" s="11">
        <v>8554</v>
      </c>
      <c r="B5180" s="13" t="s">
        <v>8112</v>
      </c>
      <c r="C5180" s="14">
        <v>44148</v>
      </c>
      <c r="D5180" s="14">
        <v>44154</v>
      </c>
      <c r="E5180" s="13" t="s">
        <v>19</v>
      </c>
      <c r="F5180" s="13" t="s">
        <v>4293</v>
      </c>
      <c r="G5180" s="15" t="str">
        <f>INDEX(Table12[[#This Row],[State]],MATCH(Orders!F5180,Table12[[#This Row],[Customer ID]],0))</f>
        <v>Texas</v>
      </c>
      <c r="H5180" s="13" t="s">
        <v>1605</v>
      </c>
      <c r="I5180" s="15">
        <v>3</v>
      </c>
      <c r="J5180" s="13" t="s">
        <v>31</v>
      </c>
      <c r="K5180" s="16">
        <v>2219992</v>
      </c>
      <c r="L5180" s="24" t="str">
        <f>IF(Orders!$K5180&lt;=50,"Low",IF(Orders!$K5180&gt;=200000,"High","Medium"))</f>
        <v>High</v>
      </c>
    </row>
    <row r="5181" spans="1:12" x14ac:dyDescent="0.35">
      <c r="A5181" s="12">
        <v>85</v>
      </c>
      <c r="B5181" s="17" t="s">
        <v>8117</v>
      </c>
      <c r="C5181" s="18">
        <v>44148</v>
      </c>
      <c r="D5181" s="18">
        <v>44155</v>
      </c>
      <c r="E5181" s="17" t="s">
        <v>19</v>
      </c>
      <c r="F5181" s="17" t="s">
        <v>5247</v>
      </c>
      <c r="G5181" s="19" t="str">
        <f>INDEX(Table12[[#This Row],[State]],MATCH(Orders!F5181,Table12[[#This Row],[Customer ID]],0))</f>
        <v>Alabama</v>
      </c>
      <c r="H5181" s="17" t="s">
        <v>5869</v>
      </c>
      <c r="I5181" s="19">
        <v>8</v>
      </c>
      <c r="J5181" s="17" t="s">
        <v>31</v>
      </c>
      <c r="K5181" s="10">
        <v>253.92</v>
      </c>
      <c r="L5181" s="25" t="str">
        <f>IF(Orders!$K5181&lt;=50,"Low",IF(Orders!$K5181&gt;=200000,"High","Medium"))</f>
        <v>Medium</v>
      </c>
    </row>
    <row r="5182" spans="1:12" x14ac:dyDescent="0.35">
      <c r="A5182" s="11">
        <v>4868</v>
      </c>
      <c r="B5182" s="13" t="s">
        <v>8118</v>
      </c>
      <c r="C5182" s="14">
        <v>44148</v>
      </c>
      <c r="D5182" s="14">
        <v>44151</v>
      </c>
      <c r="E5182" s="13" t="s">
        <v>38</v>
      </c>
      <c r="F5182" s="13" t="s">
        <v>2024</v>
      </c>
      <c r="G5182" s="15" t="str">
        <f>INDEX(Table12[[#This Row],[State]],MATCH(Orders!F5182,Table12[[#This Row],[Customer ID]],0))</f>
        <v>Illinois</v>
      </c>
      <c r="H5182" s="13" t="s">
        <v>1616</v>
      </c>
      <c r="I5182" s="15">
        <v>3</v>
      </c>
      <c r="J5182" s="13" t="s">
        <v>36</v>
      </c>
      <c r="K5182" s="16">
        <v>265376</v>
      </c>
      <c r="L5182" s="24" t="str">
        <f>IF(Orders!$K5182&lt;=50,"Low",IF(Orders!$K5182&gt;=200000,"High","Medium"))</f>
        <v>High</v>
      </c>
    </row>
    <row r="5183" spans="1:12" x14ac:dyDescent="0.35">
      <c r="A5183" s="12">
        <v>4867</v>
      </c>
      <c r="B5183" s="17" t="s">
        <v>8119</v>
      </c>
      <c r="C5183" s="18">
        <v>44148</v>
      </c>
      <c r="D5183" s="18">
        <v>44153</v>
      </c>
      <c r="E5183" s="17" t="s">
        <v>19</v>
      </c>
      <c r="F5183" s="17" t="s">
        <v>2032</v>
      </c>
      <c r="G5183" s="19" t="str">
        <f>INDEX(Table12[[#This Row],[State]],MATCH(Orders!F5183,Table12[[#This Row],[Customer ID]],0))</f>
        <v>Washington</v>
      </c>
      <c r="H5183" s="17" t="s">
        <v>1667</v>
      </c>
      <c r="I5183" s="19">
        <v>3</v>
      </c>
      <c r="J5183" s="17" t="s">
        <v>36</v>
      </c>
      <c r="K5183" s="10">
        <v>360.91</v>
      </c>
      <c r="L5183" s="25" t="str">
        <f>IF(Orders!$K5183&lt;=50,"Low",IF(Orders!$K5183&gt;=200000,"High","Medium"))</f>
        <v>Medium</v>
      </c>
    </row>
    <row r="5184" spans="1:12" x14ac:dyDescent="0.35">
      <c r="A5184" s="11">
        <v>6747</v>
      </c>
      <c r="B5184" s="13" t="s">
        <v>8119</v>
      </c>
      <c r="C5184" s="14">
        <v>44148</v>
      </c>
      <c r="D5184" s="14">
        <v>44153</v>
      </c>
      <c r="E5184" s="13" t="s">
        <v>19</v>
      </c>
      <c r="F5184" s="13" t="s">
        <v>2032</v>
      </c>
      <c r="G5184" s="15" t="str">
        <f>INDEX(Table12[[#This Row],[State]],MATCH(Orders!F5184,Table12[[#This Row],[Customer ID]],0))</f>
        <v>Washington</v>
      </c>
      <c r="H5184" s="13" t="s">
        <v>2064</v>
      </c>
      <c r="I5184" s="15">
        <v>11</v>
      </c>
      <c r="J5184" s="13" t="s">
        <v>31</v>
      </c>
      <c r="K5184" s="16">
        <v>586024</v>
      </c>
      <c r="L5184" s="24" t="str">
        <f>IF(Orders!$K5184&lt;=50,"Low",IF(Orders!$K5184&gt;=200000,"High","Medium"))</f>
        <v>High</v>
      </c>
    </row>
    <row r="5185" spans="1:12" x14ac:dyDescent="0.35">
      <c r="A5185" s="12">
        <v>2629</v>
      </c>
      <c r="B5185" s="17" t="s">
        <v>8120</v>
      </c>
      <c r="C5185" s="18">
        <v>44148</v>
      </c>
      <c r="D5185" s="18">
        <v>44151</v>
      </c>
      <c r="E5185" s="17" t="s">
        <v>38</v>
      </c>
      <c r="F5185" s="17" t="s">
        <v>2481</v>
      </c>
      <c r="G5185" s="19" t="str">
        <f>INDEX(Table12[[#This Row],[State]],MATCH(Orders!F5185,Table12[[#This Row],[Customer ID]],0))</f>
        <v>New York</v>
      </c>
      <c r="H5185" s="17" t="s">
        <v>6651</v>
      </c>
      <c r="I5185" s="19">
        <v>5</v>
      </c>
      <c r="J5185" s="17" t="s">
        <v>31</v>
      </c>
      <c r="K5185" s="10">
        <v>674.95</v>
      </c>
      <c r="L5185" s="25" t="str">
        <f>IF(Orders!$K5185&lt;=50,"Low",IF(Orders!$K5185&gt;=200000,"High","Medium"))</f>
        <v>Medium</v>
      </c>
    </row>
    <row r="5186" spans="1:12" x14ac:dyDescent="0.35">
      <c r="A5186" s="11">
        <v>3784</v>
      </c>
      <c r="B5186" s="13" t="s">
        <v>8121</v>
      </c>
      <c r="C5186" s="14">
        <v>44148</v>
      </c>
      <c r="D5186" s="14">
        <v>44150</v>
      </c>
      <c r="E5186" s="13" t="s">
        <v>38</v>
      </c>
      <c r="F5186" s="13" t="s">
        <v>5035</v>
      </c>
      <c r="G5186" s="15" t="str">
        <f>INDEX(Table12[[#This Row],[State]],MATCH(Orders!F5186,Table12[[#This Row],[Customer ID]],0))</f>
        <v>Ohio</v>
      </c>
      <c r="H5186" s="13" t="s">
        <v>8122</v>
      </c>
      <c r="I5186" s="15">
        <v>7</v>
      </c>
      <c r="J5186" s="13" t="s">
        <v>36</v>
      </c>
      <c r="K5186" s="16">
        <v>692995</v>
      </c>
      <c r="L5186" s="24" t="str">
        <f>IF(Orders!$K5186&lt;=50,"Low",IF(Orders!$K5186&gt;=200000,"High","Medium"))</f>
        <v>High</v>
      </c>
    </row>
    <row r="5187" spans="1:12" x14ac:dyDescent="0.35">
      <c r="A5187" s="12">
        <v>4866</v>
      </c>
      <c r="B5187" s="17" t="s">
        <v>8124</v>
      </c>
      <c r="C5187" s="18">
        <v>44148</v>
      </c>
      <c r="D5187" s="18">
        <v>44151</v>
      </c>
      <c r="E5187" s="17" t="s">
        <v>94</v>
      </c>
      <c r="F5187" s="17" t="s">
        <v>2099</v>
      </c>
      <c r="G5187" s="19" t="str">
        <f>INDEX(Table12[[#This Row],[State]],MATCH(Orders!F5187,Table12[[#This Row],[Customer ID]],0))</f>
        <v>Tennessee</v>
      </c>
      <c r="H5187" s="17" t="s">
        <v>557</v>
      </c>
      <c r="I5187" s="19">
        <v>4</v>
      </c>
      <c r="J5187" s="17" t="s">
        <v>31</v>
      </c>
      <c r="K5187" s="10">
        <v>738064</v>
      </c>
      <c r="L5187" s="25" t="str">
        <f>IF(Orders!$K5187&lt;=50,"Low",IF(Orders!$K5187&gt;=200000,"High","Medium"))</f>
        <v>High</v>
      </c>
    </row>
    <row r="5188" spans="1:12" x14ac:dyDescent="0.35">
      <c r="A5188" s="11">
        <v>3783</v>
      </c>
      <c r="B5188" s="13" t="s">
        <v>8119</v>
      </c>
      <c r="C5188" s="14">
        <v>44148</v>
      </c>
      <c r="D5188" s="14">
        <v>44153</v>
      </c>
      <c r="E5188" s="13" t="s">
        <v>19</v>
      </c>
      <c r="F5188" s="13" t="s">
        <v>2032</v>
      </c>
      <c r="G5188" s="15" t="str">
        <f>INDEX(Table12[[#This Row],[State]],MATCH(Orders!F5188,Table12[[#This Row],[Customer ID]],0))</f>
        <v>Washington</v>
      </c>
      <c r="H5188" s="13" t="s">
        <v>2360</v>
      </c>
      <c r="I5188" s="15">
        <v>6</v>
      </c>
      <c r="J5188" s="13" t="s">
        <v>70</v>
      </c>
      <c r="K5188" s="16">
        <v>2422704</v>
      </c>
      <c r="L5188" s="24" t="str">
        <f>IF(Orders!$K5188&lt;=50,"Low",IF(Orders!$K5188&gt;=200000,"High","Medium"))</f>
        <v>High</v>
      </c>
    </row>
    <row r="5189" spans="1:12" x14ac:dyDescent="0.35">
      <c r="A5189" s="12">
        <v>5441</v>
      </c>
      <c r="B5189" s="17" t="s">
        <v>8124</v>
      </c>
      <c r="C5189" s="18">
        <v>44148</v>
      </c>
      <c r="D5189" s="18">
        <v>44151</v>
      </c>
      <c r="E5189" s="17" t="s">
        <v>94</v>
      </c>
      <c r="F5189" s="17" t="s">
        <v>2099</v>
      </c>
      <c r="G5189" s="19" t="str">
        <f>INDEX(Table12[[#This Row],[State]],MATCH(Orders!F5189,Table12[[#This Row],[Customer ID]],0))</f>
        <v>Tennessee</v>
      </c>
      <c r="H5189" s="17" t="s">
        <v>7383</v>
      </c>
      <c r="I5189" s="19">
        <v>3</v>
      </c>
      <c r="J5189" s="17" t="s">
        <v>70</v>
      </c>
      <c r="K5189" s="10">
        <v>74904</v>
      </c>
      <c r="L5189" s="25" t="str">
        <f>IF(Orders!$K5189&lt;=50,"Low",IF(Orders!$K5189&gt;=200000,"High","Medium"))</f>
        <v>Medium</v>
      </c>
    </row>
    <row r="5190" spans="1:12" x14ac:dyDescent="0.35">
      <c r="A5190" s="11">
        <v>2630</v>
      </c>
      <c r="B5190" s="13" t="s">
        <v>8125</v>
      </c>
      <c r="C5190" s="14">
        <v>44148</v>
      </c>
      <c r="D5190" s="14">
        <v>44153</v>
      </c>
      <c r="E5190" s="13" t="s">
        <v>94</v>
      </c>
      <c r="F5190" s="13" t="s">
        <v>2531</v>
      </c>
      <c r="G5190" s="15" t="str">
        <f>INDEX(Table12[[#This Row],[State]],MATCH(Orders!F5190,Table12[[#This Row],[Customer ID]],0))</f>
        <v>Florida</v>
      </c>
      <c r="H5190" s="13" t="s">
        <v>2733</v>
      </c>
      <c r="I5190" s="15">
        <v>1</v>
      </c>
      <c r="J5190" s="13" t="s">
        <v>36</v>
      </c>
      <c r="K5190" s="16">
        <v>108064</v>
      </c>
      <c r="L5190" s="24" t="str">
        <f>IF(Orders!$K5190&lt;=50,"Low",IF(Orders!$K5190&gt;=200000,"High","Medium"))</f>
        <v>Medium</v>
      </c>
    </row>
    <row r="5191" spans="1:12" x14ac:dyDescent="0.35">
      <c r="A5191" s="12">
        <v>4869</v>
      </c>
      <c r="B5191" s="17" t="s">
        <v>8121</v>
      </c>
      <c r="C5191" s="18">
        <v>44148</v>
      </c>
      <c r="D5191" s="18">
        <v>44150</v>
      </c>
      <c r="E5191" s="17" t="s">
        <v>38</v>
      </c>
      <c r="F5191" s="17" t="s">
        <v>5035</v>
      </c>
      <c r="G5191" s="19" t="str">
        <f>INDEX(Table12[[#This Row],[State]],MATCH(Orders!F5191,Table12[[#This Row],[Customer ID]],0))</f>
        <v>Ohio</v>
      </c>
      <c r="H5191" s="17" t="s">
        <v>5144</v>
      </c>
      <c r="I5191" s="19">
        <v>10</v>
      </c>
      <c r="J5191" s="17" t="s">
        <v>31</v>
      </c>
      <c r="K5191" s="10">
        <v>99.22</v>
      </c>
      <c r="L5191" s="25" t="str">
        <f>IF(Orders!$K5191&lt;=50,"Low",IF(Orders!$K5191&gt;=200000,"High","Medium"))</f>
        <v>Medium</v>
      </c>
    </row>
    <row r="5192" spans="1:12" x14ac:dyDescent="0.35">
      <c r="A5192" s="11">
        <v>1551</v>
      </c>
      <c r="B5192" s="13" t="s">
        <v>8119</v>
      </c>
      <c r="C5192" s="14">
        <v>44148</v>
      </c>
      <c r="D5192" s="14">
        <v>44153</v>
      </c>
      <c r="E5192" s="13" t="s">
        <v>19</v>
      </c>
      <c r="F5192" s="13" t="s">
        <v>2032</v>
      </c>
      <c r="G5192" s="15" t="str">
        <f>INDEX(Table12[[#This Row],[State]],MATCH(Orders!F5192,Table12[[#This Row],[Customer ID]],0))</f>
        <v>Washington</v>
      </c>
      <c r="H5192" s="13" t="s">
        <v>4884</v>
      </c>
      <c r="I5192" s="15">
        <v>3</v>
      </c>
      <c r="J5192" s="13" t="s">
        <v>36</v>
      </c>
      <c r="K5192" s="16">
        <v>112.64</v>
      </c>
      <c r="L5192" s="24" t="str">
        <f>IF(Orders!$K5192&lt;=50,"Low",IF(Orders!$K5192&gt;=200000,"High","Medium"))</f>
        <v>Medium</v>
      </c>
    </row>
    <row r="5193" spans="1:12" x14ac:dyDescent="0.35">
      <c r="A5193" s="12">
        <v>8320</v>
      </c>
      <c r="B5193" s="17" t="s">
        <v>8127</v>
      </c>
      <c r="C5193" s="18">
        <v>44148</v>
      </c>
      <c r="D5193" s="18">
        <v>44153</v>
      </c>
      <c r="E5193" s="17" t="s">
        <v>94</v>
      </c>
      <c r="F5193" s="17" t="s">
        <v>1241</v>
      </c>
      <c r="G5193" s="19" t="str">
        <f>INDEX(Table12[[#This Row],[State]],MATCH(Orders!F5193,Table12[[#This Row],[Customer ID]],0))</f>
        <v>Texas</v>
      </c>
      <c r="H5193" s="17" t="s">
        <v>6588</v>
      </c>
      <c r="I5193" s="19">
        <v>6</v>
      </c>
      <c r="J5193" s="17" t="s">
        <v>36</v>
      </c>
      <c r="K5193" s="10">
        <v>113324</v>
      </c>
      <c r="L5193" s="25" t="str">
        <f>IF(Orders!$K5193&lt;=50,"Low",IF(Orders!$K5193&gt;=200000,"High","Medium"))</f>
        <v>Medium</v>
      </c>
    </row>
    <row r="5194" spans="1:12" x14ac:dyDescent="0.35">
      <c r="A5194" s="11">
        <v>7758</v>
      </c>
      <c r="B5194" s="13" t="s">
        <v>8128</v>
      </c>
      <c r="C5194" s="14">
        <v>44148</v>
      </c>
      <c r="D5194" s="14">
        <v>44153</v>
      </c>
      <c r="E5194" s="13" t="s">
        <v>19</v>
      </c>
      <c r="F5194" s="13" t="s">
        <v>3459</v>
      </c>
      <c r="G5194" s="15" t="str">
        <f>INDEX(Table12[[#This Row],[State]],MATCH(Orders!F5194,Table12[[#This Row],[Customer ID]],0))</f>
        <v>New York</v>
      </c>
      <c r="H5194" s="13" t="s">
        <v>894</v>
      </c>
      <c r="I5194" s="15">
        <v>1</v>
      </c>
      <c r="J5194" s="13" t="s">
        <v>31</v>
      </c>
      <c r="K5194" s="16">
        <v>145.21</v>
      </c>
      <c r="L5194" s="24" t="str">
        <f>IF(Orders!$K5194&lt;=50,"Low",IF(Orders!$K5194&gt;=200000,"High","Medium"))</f>
        <v>Medium</v>
      </c>
    </row>
    <row r="5195" spans="1:12" x14ac:dyDescent="0.35">
      <c r="A5195" s="12">
        <v>9672</v>
      </c>
      <c r="B5195" s="17" t="s">
        <v>8113</v>
      </c>
      <c r="C5195" s="18">
        <v>44148</v>
      </c>
      <c r="D5195" s="18">
        <v>44151</v>
      </c>
      <c r="E5195" s="17" t="s">
        <v>94</v>
      </c>
      <c r="F5195" s="17" t="s">
        <v>5407</v>
      </c>
      <c r="G5195" s="19" t="str">
        <f>INDEX(Table12[[#This Row],[State]],MATCH(Orders!F5195,Table12[[#This Row],[Customer ID]],0))</f>
        <v>New York</v>
      </c>
      <c r="H5195" s="17" t="s">
        <v>2070</v>
      </c>
      <c r="I5195" s="19">
        <v>4</v>
      </c>
      <c r="J5195" s="17" t="s">
        <v>31</v>
      </c>
      <c r="K5195" s="10">
        <v>149.6</v>
      </c>
      <c r="L5195" s="25" t="str">
        <f>IF(Orders!$K5195&lt;=50,"Low",IF(Orders!$K5195&gt;=200000,"High","Medium"))</f>
        <v>Medium</v>
      </c>
    </row>
    <row r="5196" spans="1:12" x14ac:dyDescent="0.35">
      <c r="A5196" s="11">
        <v>2628</v>
      </c>
      <c r="B5196" s="13" t="s">
        <v>8129</v>
      </c>
      <c r="C5196" s="14">
        <v>44148</v>
      </c>
      <c r="D5196" s="14">
        <v>44154</v>
      </c>
      <c r="E5196" s="13" t="s">
        <v>19</v>
      </c>
      <c r="F5196" s="13" t="s">
        <v>2227</v>
      </c>
      <c r="G5196" s="15" t="str">
        <f>INDEX(Table12[[#This Row],[State]],MATCH(Orders!F5196,Table12[[#This Row],[Customer ID]],0))</f>
        <v>California</v>
      </c>
      <c r="H5196" s="13" t="s">
        <v>3642</v>
      </c>
      <c r="I5196" s="15">
        <v>5</v>
      </c>
      <c r="J5196" s="13" t="s">
        <v>70</v>
      </c>
      <c r="K5196" s="16">
        <v>143</v>
      </c>
      <c r="L5196" s="24" t="str">
        <f>IF(Orders!$K5196&lt;=50,"Low",IF(Orders!$K5196&gt;=200000,"High","Medium"))</f>
        <v>Medium</v>
      </c>
    </row>
    <row r="5197" spans="1:12" x14ac:dyDescent="0.35">
      <c r="A5197" s="12">
        <v>8612</v>
      </c>
      <c r="B5197" s="17" t="s">
        <v>8121</v>
      </c>
      <c r="C5197" s="18">
        <v>44148</v>
      </c>
      <c r="D5197" s="18">
        <v>44150</v>
      </c>
      <c r="E5197" s="17" t="s">
        <v>38</v>
      </c>
      <c r="F5197" s="17" t="s">
        <v>5035</v>
      </c>
      <c r="G5197" s="19" t="str">
        <f>INDEX(Table12[[#This Row],[State]],MATCH(Orders!F5197,Table12[[#This Row],[Customer ID]],0))</f>
        <v>Ohio</v>
      </c>
      <c r="H5197" s="17" t="s">
        <v>2212</v>
      </c>
      <c r="I5197" s="19">
        <v>4</v>
      </c>
      <c r="J5197" s="17" t="s">
        <v>70</v>
      </c>
      <c r="K5197" s="10">
        <v>151864</v>
      </c>
      <c r="L5197" s="25" t="str">
        <f>IF(Orders!$K5197&lt;=50,"Low",IF(Orders!$K5197&gt;=200000,"High","Medium"))</f>
        <v>Medium</v>
      </c>
    </row>
    <row r="5198" spans="1:12" x14ac:dyDescent="0.35">
      <c r="A5198" s="11">
        <v>8686</v>
      </c>
      <c r="B5198" s="13" t="s">
        <v>8130</v>
      </c>
      <c r="C5198" s="14">
        <v>44148</v>
      </c>
      <c r="D5198" s="14">
        <v>44152</v>
      </c>
      <c r="E5198" s="13" t="s">
        <v>94</v>
      </c>
      <c r="F5198" s="13" t="s">
        <v>439</v>
      </c>
      <c r="G5198" s="15" t="str">
        <f>INDEX(Table12[[#This Row],[State]],MATCH(Orders!F5198,Table12[[#This Row],[Customer ID]],0))</f>
        <v>California</v>
      </c>
      <c r="H5198" s="13" t="s">
        <v>4748</v>
      </c>
      <c r="I5198" s="15">
        <v>5</v>
      </c>
      <c r="J5198" s="13" t="s">
        <v>70</v>
      </c>
      <c r="K5198" s="16">
        <v>151.94999999999999</v>
      </c>
      <c r="L5198" s="24" t="str">
        <f>IF(Orders!$K5198&lt;=50,"Low",IF(Orders!$K5198&gt;=200000,"High","Medium"))</f>
        <v>Medium</v>
      </c>
    </row>
    <row r="5199" spans="1:12" x14ac:dyDescent="0.35">
      <c r="A5199" s="12">
        <v>615</v>
      </c>
      <c r="B5199" s="17" t="s">
        <v>8131</v>
      </c>
      <c r="C5199" s="18">
        <v>44149</v>
      </c>
      <c r="D5199" s="18">
        <v>44153</v>
      </c>
      <c r="E5199" s="17" t="s">
        <v>94</v>
      </c>
      <c r="F5199" s="17" t="s">
        <v>3595</v>
      </c>
      <c r="G5199" s="19" t="str">
        <f>INDEX(Table12[[#This Row],[State]],MATCH(Orders!F5199,Table12[[#This Row],[Customer ID]],0))</f>
        <v>New York</v>
      </c>
      <c r="H5199" s="17" t="s">
        <v>7186</v>
      </c>
      <c r="I5199" s="19">
        <v>6</v>
      </c>
      <c r="J5199" s="17" t="s">
        <v>36</v>
      </c>
      <c r="K5199" s="10">
        <v>131.36000000000001</v>
      </c>
      <c r="L5199" s="25" t="str">
        <f>IF(Orders!$K5199&lt;=50,"Low",IF(Orders!$K5199&gt;=200000,"High","Medium"))</f>
        <v>Medium</v>
      </c>
    </row>
    <row r="5200" spans="1:12" x14ac:dyDescent="0.35">
      <c r="A5200" s="11">
        <v>5190</v>
      </c>
      <c r="B5200" s="13" t="s">
        <v>8132</v>
      </c>
      <c r="C5200" s="14">
        <v>44149</v>
      </c>
      <c r="D5200" s="14">
        <v>44152</v>
      </c>
      <c r="E5200" s="13" t="s">
        <v>94</v>
      </c>
      <c r="F5200" s="13" t="s">
        <v>954</v>
      </c>
      <c r="G5200" s="15" t="str">
        <f>INDEX(Table12[[#This Row],[State]],MATCH(Orders!F5200,Table12[[#This Row],[Customer ID]],0))</f>
        <v>Ohio</v>
      </c>
      <c r="H5200" s="13" t="s">
        <v>2443</v>
      </c>
      <c r="I5200" s="15">
        <v>10</v>
      </c>
      <c r="J5200" s="13" t="s">
        <v>31</v>
      </c>
      <c r="K5200" s="16">
        <v>154.94</v>
      </c>
      <c r="L5200" s="24" t="str">
        <f>IF(Orders!$K5200&lt;=50,"Low",IF(Orders!$K5200&gt;=200000,"High","Medium"))</f>
        <v>Medium</v>
      </c>
    </row>
    <row r="5201" spans="1:12" x14ac:dyDescent="0.35">
      <c r="A5201" s="12">
        <v>961</v>
      </c>
      <c r="B5201" s="17" t="s">
        <v>8134</v>
      </c>
      <c r="C5201" s="18">
        <v>44149</v>
      </c>
      <c r="D5201" s="18">
        <v>44153</v>
      </c>
      <c r="E5201" s="17" t="s">
        <v>19</v>
      </c>
      <c r="F5201" s="17" t="s">
        <v>3661</v>
      </c>
      <c r="G5201" s="19" t="str">
        <f>INDEX(Table12[[#This Row],[State]],MATCH(Orders!F5201,Table12[[#This Row],[Customer ID]],0))</f>
        <v>Texas</v>
      </c>
      <c r="H5201" s="17" t="s">
        <v>1057</v>
      </c>
      <c r="I5201" s="19">
        <v>6</v>
      </c>
      <c r="J5201" s="17" t="s">
        <v>70</v>
      </c>
      <c r="K5201" s="10">
        <v>209952</v>
      </c>
      <c r="L5201" s="25" t="str">
        <f>IF(Orders!$K5201&lt;=50,"Low",IF(Orders!$K5201&gt;=200000,"High","Medium"))</f>
        <v>High</v>
      </c>
    </row>
    <row r="5202" spans="1:12" x14ac:dyDescent="0.35">
      <c r="A5202" s="11">
        <v>616</v>
      </c>
      <c r="B5202" s="13" t="s">
        <v>8135</v>
      </c>
      <c r="C5202" s="14">
        <v>44149</v>
      </c>
      <c r="D5202" s="14">
        <v>44154</v>
      </c>
      <c r="E5202" s="13" t="s">
        <v>19</v>
      </c>
      <c r="F5202" s="13" t="s">
        <v>1918</v>
      </c>
      <c r="G5202" s="15" t="str">
        <f>INDEX(Table12[[#This Row],[State]],MATCH(Orders!F5202,Table12[[#This Row],[Customer ID]],0))</f>
        <v>California</v>
      </c>
      <c r="H5202" s="13" t="s">
        <v>1245</v>
      </c>
      <c r="I5202" s="15">
        <v>2</v>
      </c>
      <c r="J5202" s="13" t="s">
        <v>36</v>
      </c>
      <c r="K5202" s="16">
        <v>334568</v>
      </c>
      <c r="L5202" s="24" t="str">
        <f>IF(Orders!$K5202&lt;=50,"Low",IF(Orders!$K5202&gt;=200000,"High","Medium"))</f>
        <v>High</v>
      </c>
    </row>
    <row r="5203" spans="1:12" x14ac:dyDescent="0.35">
      <c r="A5203" s="12">
        <v>8875</v>
      </c>
      <c r="B5203" s="17" t="s">
        <v>8132</v>
      </c>
      <c r="C5203" s="18">
        <v>44149</v>
      </c>
      <c r="D5203" s="18">
        <v>44152</v>
      </c>
      <c r="E5203" s="17" t="s">
        <v>94</v>
      </c>
      <c r="F5203" s="17" t="s">
        <v>954</v>
      </c>
      <c r="G5203" s="19" t="str">
        <f>INDEX(Table12[[#This Row],[State]],MATCH(Orders!F5203,Table12[[#This Row],[Customer ID]],0))</f>
        <v>Ohio</v>
      </c>
      <c r="H5203" s="17" t="s">
        <v>4676</v>
      </c>
      <c r="I5203" s="19">
        <v>2</v>
      </c>
      <c r="J5203" s="17" t="s">
        <v>70</v>
      </c>
      <c r="K5203" s="10">
        <v>83648</v>
      </c>
      <c r="L5203" s="25" t="str">
        <f>IF(Orders!$K5203&lt;=50,"Low",IF(Orders!$K5203&gt;=200000,"High","Medium"))</f>
        <v>Medium</v>
      </c>
    </row>
    <row r="5204" spans="1:12" x14ac:dyDescent="0.35">
      <c r="A5204" s="11">
        <v>1073</v>
      </c>
      <c r="B5204" s="13" t="s">
        <v>8136</v>
      </c>
      <c r="C5204" s="14">
        <v>44149</v>
      </c>
      <c r="D5204" s="14">
        <v>44151</v>
      </c>
      <c r="E5204" s="13" t="s">
        <v>94</v>
      </c>
      <c r="F5204" s="13" t="s">
        <v>2531</v>
      </c>
      <c r="G5204" s="15" t="str">
        <f>INDEX(Table12[[#This Row],[State]],MATCH(Orders!F5204,Table12[[#This Row],[Customer ID]],0))</f>
        <v>Texas</v>
      </c>
      <c r="H5204" s="13" t="s">
        <v>6517</v>
      </c>
      <c r="I5204" s="15">
        <v>5</v>
      </c>
      <c r="J5204" s="13" t="s">
        <v>70</v>
      </c>
      <c r="K5204" s="16">
        <v>104.99</v>
      </c>
      <c r="L5204" s="24" t="str">
        <f>IF(Orders!$K5204&lt;=50,"Low",IF(Orders!$K5204&gt;=200000,"High","Medium"))</f>
        <v>Medium</v>
      </c>
    </row>
    <row r="5205" spans="1:12" x14ac:dyDescent="0.35">
      <c r="A5205" s="12">
        <v>9732</v>
      </c>
      <c r="B5205" s="17" t="s">
        <v>8137</v>
      </c>
      <c r="C5205" s="18">
        <v>44149</v>
      </c>
      <c r="D5205" s="18">
        <v>44154</v>
      </c>
      <c r="E5205" s="17" t="s">
        <v>19</v>
      </c>
      <c r="F5205" s="17" t="s">
        <v>4726</v>
      </c>
      <c r="G5205" s="19" t="str">
        <f>INDEX(Table12[[#This Row],[State]],MATCH(Orders!F5205,Table12[[#This Row],[Customer ID]],0))</f>
        <v>New York</v>
      </c>
      <c r="H5205" s="17" t="s">
        <v>6068</v>
      </c>
      <c r="I5205" s="19">
        <v>2</v>
      </c>
      <c r="J5205" s="17" t="s">
        <v>31</v>
      </c>
      <c r="K5205" s="10">
        <v>121.64</v>
      </c>
      <c r="L5205" s="25" t="str">
        <f>IF(Orders!$K5205&lt;=50,"Low",IF(Orders!$K5205&gt;=200000,"High","Medium"))</f>
        <v>Medium</v>
      </c>
    </row>
    <row r="5206" spans="1:12" x14ac:dyDescent="0.35">
      <c r="A5206" s="11">
        <v>9218</v>
      </c>
      <c r="B5206" s="13" t="s">
        <v>8138</v>
      </c>
      <c r="C5206" s="14">
        <v>44149</v>
      </c>
      <c r="D5206" s="14">
        <v>44154</v>
      </c>
      <c r="E5206" s="13" t="s">
        <v>19</v>
      </c>
      <c r="F5206" s="13" t="s">
        <v>3000</v>
      </c>
      <c r="G5206" s="15" t="str">
        <f>INDEX(Table12[[#This Row],[State]],MATCH(Orders!F5206,Table12[[#This Row],[Customer ID]],0))</f>
        <v>California</v>
      </c>
      <c r="H5206" s="13" t="s">
        <v>5802</v>
      </c>
      <c r="I5206" s="15">
        <v>8</v>
      </c>
      <c r="J5206" s="13" t="s">
        <v>31</v>
      </c>
      <c r="K5206" s="16">
        <v>127.24</v>
      </c>
      <c r="L5206" s="24" t="str">
        <f>IF(Orders!$K5206&lt;=50,"Low",IF(Orders!$K5206&gt;=200000,"High","Medium"))</f>
        <v>Medium</v>
      </c>
    </row>
    <row r="5207" spans="1:12" x14ac:dyDescent="0.35">
      <c r="A5207" s="12">
        <v>5191</v>
      </c>
      <c r="B5207" s="17" t="s">
        <v>8139</v>
      </c>
      <c r="C5207" s="18">
        <v>44149</v>
      </c>
      <c r="D5207" s="18">
        <v>44152</v>
      </c>
      <c r="E5207" s="17" t="s">
        <v>38</v>
      </c>
      <c r="F5207" s="17" t="s">
        <v>2608</v>
      </c>
      <c r="G5207" s="19" t="str">
        <f>INDEX(Table12[[#This Row],[State]],MATCH(Orders!F5207,Table12[[#This Row],[Customer ID]],0))</f>
        <v>Minnesota</v>
      </c>
      <c r="H5207" s="17" t="s">
        <v>964</v>
      </c>
      <c r="I5207" s="19">
        <v>2</v>
      </c>
      <c r="J5207" s="17" t="s">
        <v>31</v>
      </c>
      <c r="K5207" s="10">
        <v>127.28</v>
      </c>
      <c r="L5207" s="25" t="str">
        <f>IF(Orders!$K5207&lt;=50,"Low",IF(Orders!$K5207&gt;=200000,"High","Medium"))</f>
        <v>Medium</v>
      </c>
    </row>
    <row r="5208" spans="1:12" x14ac:dyDescent="0.35">
      <c r="A5208" s="11">
        <v>4075</v>
      </c>
      <c r="B5208" s="13" t="s">
        <v>8134</v>
      </c>
      <c r="C5208" s="14">
        <v>44149</v>
      </c>
      <c r="D5208" s="14">
        <v>44153</v>
      </c>
      <c r="E5208" s="13" t="s">
        <v>19</v>
      </c>
      <c r="F5208" s="13" t="s">
        <v>3661</v>
      </c>
      <c r="G5208" s="15" t="str">
        <f>INDEX(Table12[[#This Row],[State]],MATCH(Orders!F5208,Table12[[#This Row],[Customer ID]],0))</f>
        <v>Texas</v>
      </c>
      <c r="H5208" s="13" t="s">
        <v>4982</v>
      </c>
      <c r="I5208" s="15">
        <v>2</v>
      </c>
      <c r="J5208" s="13" t="s">
        <v>31</v>
      </c>
      <c r="K5208" s="16">
        <v>159.04</v>
      </c>
      <c r="L5208" s="24" t="str">
        <f>IF(Orders!$K5208&lt;=50,"Low",IF(Orders!$K5208&gt;=200000,"High","Medium"))</f>
        <v>Medium</v>
      </c>
    </row>
    <row r="5209" spans="1:12" x14ac:dyDescent="0.35">
      <c r="A5209" s="12">
        <v>4076</v>
      </c>
      <c r="B5209" s="17" t="s">
        <v>8140</v>
      </c>
      <c r="C5209" s="18">
        <v>44150</v>
      </c>
      <c r="D5209" s="18">
        <v>44155</v>
      </c>
      <c r="E5209" s="17" t="s">
        <v>19</v>
      </c>
      <c r="F5209" s="17" t="s">
        <v>7225</v>
      </c>
      <c r="G5209" s="19" t="str">
        <f>INDEX(Table12[[#This Row],[State]],MATCH(Orders!F5209,Table12[[#This Row],[Customer ID]],0))</f>
        <v>Florida</v>
      </c>
      <c r="H5209" s="17" t="s">
        <v>4693</v>
      </c>
      <c r="I5209" s="19">
        <v>4</v>
      </c>
      <c r="J5209" s="17" t="s">
        <v>36</v>
      </c>
      <c r="K5209" s="10">
        <v>243064</v>
      </c>
      <c r="L5209" s="25" t="str">
        <f>IF(Orders!$K5209&lt;=50,"Low",IF(Orders!$K5209&gt;=200000,"High","Medium"))</f>
        <v>High</v>
      </c>
    </row>
    <row r="5210" spans="1:12" x14ac:dyDescent="0.35">
      <c r="A5210" s="11">
        <v>9619</v>
      </c>
      <c r="B5210" s="13" t="s">
        <v>8140</v>
      </c>
      <c r="C5210" s="14">
        <v>44150</v>
      </c>
      <c r="D5210" s="14">
        <v>44155</v>
      </c>
      <c r="E5210" s="13" t="s">
        <v>19</v>
      </c>
      <c r="F5210" s="13" t="s">
        <v>7225</v>
      </c>
      <c r="G5210" s="15" t="str">
        <f>INDEX(Table12[[#This Row],[State]],MATCH(Orders!F5210,Table12[[#This Row],[Customer ID]],0))</f>
        <v>Florida</v>
      </c>
      <c r="H5210" s="13" t="s">
        <v>1966</v>
      </c>
      <c r="I5210" s="15">
        <v>4</v>
      </c>
      <c r="J5210" s="13" t="s">
        <v>31</v>
      </c>
      <c r="K5210" s="16">
        <v>378136</v>
      </c>
      <c r="L5210" s="24" t="str">
        <f>IF(Orders!$K5210&lt;=50,"Low",IF(Orders!$K5210&gt;=200000,"High","Medium"))</f>
        <v>High</v>
      </c>
    </row>
    <row r="5211" spans="1:12" x14ac:dyDescent="0.35">
      <c r="A5211" s="12">
        <v>6543</v>
      </c>
      <c r="B5211" s="17" t="s">
        <v>8141</v>
      </c>
      <c r="C5211" s="18">
        <v>44151</v>
      </c>
      <c r="D5211" s="18">
        <v>44156</v>
      </c>
      <c r="E5211" s="17" t="s">
        <v>19</v>
      </c>
      <c r="F5211" s="17" t="s">
        <v>6101</v>
      </c>
      <c r="G5211" s="19" t="str">
        <f>INDEX(Table12[[#This Row],[State]],MATCH(Orders!F5211,Table12[[#This Row],[Customer ID]],0))</f>
        <v>Ohio</v>
      </c>
      <c r="H5211" s="17" t="s">
        <v>1671</v>
      </c>
      <c r="I5211" s="19">
        <v>3</v>
      </c>
      <c r="J5211" s="17" t="s">
        <v>31</v>
      </c>
      <c r="K5211" s="10">
        <v>122352</v>
      </c>
      <c r="L5211" s="25" t="str">
        <f>IF(Orders!$K5211&lt;=50,"Low",IF(Orders!$K5211&gt;=200000,"High","Medium"))</f>
        <v>Medium</v>
      </c>
    </row>
    <row r="5212" spans="1:12" x14ac:dyDescent="0.35">
      <c r="A5212" s="11">
        <v>9666</v>
      </c>
      <c r="B5212" s="13" t="s">
        <v>8142</v>
      </c>
      <c r="C5212" s="14">
        <v>44151</v>
      </c>
      <c r="D5212" s="14">
        <v>44154</v>
      </c>
      <c r="E5212" s="13" t="s">
        <v>38</v>
      </c>
      <c r="F5212" s="13" t="s">
        <v>766</v>
      </c>
      <c r="G5212" s="15" t="str">
        <f>INDEX(Table12[[#This Row],[State]],MATCH(Orders!F5212,Table12[[#This Row],[Customer ID]],0))</f>
        <v>Washington</v>
      </c>
      <c r="H5212" s="13" t="s">
        <v>763</v>
      </c>
      <c r="I5212" s="15">
        <v>3</v>
      </c>
      <c r="J5212" s="13" t="s">
        <v>70</v>
      </c>
      <c r="K5212" s="16">
        <v>133.88</v>
      </c>
      <c r="L5212" s="24" t="str">
        <f>IF(Orders!$K5212&lt;=50,"Low",IF(Orders!$K5212&gt;=200000,"High","Medium"))</f>
        <v>Medium</v>
      </c>
    </row>
    <row r="5213" spans="1:12" x14ac:dyDescent="0.35">
      <c r="A5213" s="12">
        <v>7492</v>
      </c>
      <c r="B5213" s="17" t="s">
        <v>8143</v>
      </c>
      <c r="C5213" s="18">
        <v>44151</v>
      </c>
      <c r="D5213" s="18">
        <v>44155</v>
      </c>
      <c r="E5213" s="17" t="s">
        <v>19</v>
      </c>
      <c r="F5213" s="17" t="s">
        <v>2694</v>
      </c>
      <c r="G5213" s="19" t="str">
        <f>INDEX(Table12[[#This Row],[State]],MATCH(Orders!F5213,Table12[[#This Row],[Customer ID]],0))</f>
        <v>California</v>
      </c>
      <c r="H5213" s="17" t="s">
        <v>1447</v>
      </c>
      <c r="I5213" s="19">
        <v>3</v>
      </c>
      <c r="J5213" s="17" t="s">
        <v>70</v>
      </c>
      <c r="K5213" s="10">
        <v>145.94</v>
      </c>
      <c r="L5213" s="25" t="str">
        <f>IF(Orders!$K5213&lt;=50,"Low",IF(Orders!$K5213&gt;=200000,"High","Medium"))</f>
        <v>Medium</v>
      </c>
    </row>
    <row r="5214" spans="1:12" x14ac:dyDescent="0.35">
      <c r="A5214" s="11">
        <v>2139</v>
      </c>
      <c r="B5214" s="13" t="s">
        <v>8144</v>
      </c>
      <c r="C5214" s="14">
        <v>44151</v>
      </c>
      <c r="D5214" s="14">
        <v>44151</v>
      </c>
      <c r="E5214" s="13" t="s">
        <v>208</v>
      </c>
      <c r="F5214" s="13" t="s">
        <v>7183</v>
      </c>
      <c r="G5214" s="15" t="str">
        <f>INDEX(Table12[[#This Row],[State]],MATCH(Orders!F5214,Table12[[#This Row],[Customer ID]],0))</f>
        <v>New York</v>
      </c>
      <c r="H5214" s="13" t="s">
        <v>661</v>
      </c>
      <c r="I5214" s="15">
        <v>6</v>
      </c>
      <c r="J5214" s="13" t="s">
        <v>36</v>
      </c>
      <c r="K5214" s="16">
        <v>160.94</v>
      </c>
      <c r="L5214" s="24" t="str">
        <f>IF(Orders!$K5214&lt;=50,"Low",IF(Orders!$K5214&gt;=200000,"High","Medium"))</f>
        <v>Medium</v>
      </c>
    </row>
    <row r="5215" spans="1:12" x14ac:dyDescent="0.35">
      <c r="A5215" s="12">
        <v>9620</v>
      </c>
      <c r="B5215" s="17" t="s">
        <v>8145</v>
      </c>
      <c r="C5215" s="18">
        <v>44151</v>
      </c>
      <c r="D5215" s="18">
        <v>44151</v>
      </c>
      <c r="E5215" s="17" t="s">
        <v>208</v>
      </c>
      <c r="F5215" s="17" t="s">
        <v>311</v>
      </c>
      <c r="G5215" s="19" t="str">
        <f>INDEX(Table12[[#This Row],[State]],MATCH(Orders!F5215,Table12[[#This Row],[Customer ID]],0))</f>
        <v>New York</v>
      </c>
      <c r="H5215" s="17" t="s">
        <v>564</v>
      </c>
      <c r="I5215" s="19">
        <v>3</v>
      </c>
      <c r="J5215" s="17" t="s">
        <v>31</v>
      </c>
      <c r="K5215" s="10">
        <v>165.82</v>
      </c>
      <c r="L5215" s="25" t="str">
        <f>IF(Orders!$K5215&lt;=50,"Low",IF(Orders!$K5215&gt;=200000,"High","Medium"))</f>
        <v>Medium</v>
      </c>
    </row>
    <row r="5216" spans="1:12" x14ac:dyDescent="0.35">
      <c r="A5216" s="11">
        <v>6542</v>
      </c>
      <c r="B5216" s="13" t="s">
        <v>8141</v>
      </c>
      <c r="C5216" s="14">
        <v>44151</v>
      </c>
      <c r="D5216" s="14">
        <v>44156</v>
      </c>
      <c r="E5216" s="13" t="s">
        <v>19</v>
      </c>
      <c r="F5216" s="13" t="s">
        <v>6101</v>
      </c>
      <c r="G5216" s="15" t="str">
        <f>INDEX(Table12[[#This Row],[State]],MATCH(Orders!F5216,Table12[[#This Row],[Customer ID]],0))</f>
        <v>Ohio</v>
      </c>
      <c r="H5216" s="13" t="s">
        <v>163</v>
      </c>
      <c r="I5216" s="15">
        <v>5</v>
      </c>
      <c r="J5216" s="13" t="s">
        <v>70</v>
      </c>
      <c r="K5216" s="16">
        <v>178.96</v>
      </c>
      <c r="L5216" s="24" t="str">
        <f>IF(Orders!$K5216&lt;=50,"Low",IF(Orders!$K5216&gt;=200000,"High","Medium"))</f>
        <v>Medium</v>
      </c>
    </row>
    <row r="5217" spans="1:12" x14ac:dyDescent="0.35">
      <c r="A5217" s="12">
        <v>2874</v>
      </c>
      <c r="B5217" s="17" t="s">
        <v>8142</v>
      </c>
      <c r="C5217" s="18">
        <v>44151</v>
      </c>
      <c r="D5217" s="18">
        <v>44154</v>
      </c>
      <c r="E5217" s="17" t="s">
        <v>38</v>
      </c>
      <c r="F5217" s="17" t="s">
        <v>766</v>
      </c>
      <c r="G5217" s="19" t="str">
        <f>INDEX(Table12[[#This Row],[State]],MATCH(Orders!F5217,Table12[[#This Row],[Customer ID]],0))</f>
        <v>Washington</v>
      </c>
      <c r="H5217" s="17" t="s">
        <v>3805</v>
      </c>
      <c r="I5217" s="19">
        <v>2</v>
      </c>
      <c r="J5217" s="17" t="s">
        <v>31</v>
      </c>
      <c r="K5217" s="10">
        <v>186.92</v>
      </c>
      <c r="L5217" s="25" t="str">
        <f>IF(Orders!$K5217&lt;=50,"Low",IF(Orders!$K5217&gt;=200000,"High","Medium"))</f>
        <v>Medium</v>
      </c>
    </row>
    <row r="5218" spans="1:12" x14ac:dyDescent="0.35">
      <c r="A5218" s="11">
        <v>9618</v>
      </c>
      <c r="B5218" s="13" t="s">
        <v>8146</v>
      </c>
      <c r="C5218" s="14">
        <v>44151</v>
      </c>
      <c r="D5218" s="14">
        <v>44157</v>
      </c>
      <c r="E5218" s="13" t="s">
        <v>19</v>
      </c>
      <c r="F5218" s="13" t="s">
        <v>4925</v>
      </c>
      <c r="G5218" s="15" t="str">
        <f>INDEX(Table12[[#This Row],[State]],MATCH(Orders!F5218,Table12[[#This Row],[Customer ID]],0))</f>
        <v>California</v>
      </c>
      <c r="H5218" s="13" t="s">
        <v>5484</v>
      </c>
      <c r="I5218" s="15">
        <v>8</v>
      </c>
      <c r="J5218" s="13" t="s">
        <v>70</v>
      </c>
      <c r="K5218" s="16">
        <v>847.28</v>
      </c>
      <c r="L5218" s="24" t="str">
        <f>IF(Orders!$K5218&lt;=50,"Low",IF(Orders!$K5218&gt;=200000,"High","Medium"))</f>
        <v>Medium</v>
      </c>
    </row>
    <row r="5219" spans="1:12" x14ac:dyDescent="0.35">
      <c r="A5219" s="12">
        <v>3299</v>
      </c>
      <c r="B5219" s="17" t="s">
        <v>8141</v>
      </c>
      <c r="C5219" s="18">
        <v>44151</v>
      </c>
      <c r="D5219" s="18">
        <v>44156</v>
      </c>
      <c r="E5219" s="17" t="s">
        <v>19</v>
      </c>
      <c r="F5219" s="17" t="s">
        <v>6101</v>
      </c>
      <c r="G5219" s="19" t="str">
        <f>INDEX(Table12[[#This Row],[State]],MATCH(Orders!F5219,Table12[[#This Row],[Customer ID]],0))</f>
        <v>Ohio</v>
      </c>
      <c r="H5219" s="17" t="s">
        <v>1374</v>
      </c>
      <c r="I5219" s="19">
        <v>3</v>
      </c>
      <c r="J5219" s="17" t="s">
        <v>70</v>
      </c>
      <c r="K5219" s="10">
        <v>910982</v>
      </c>
      <c r="L5219" s="25" t="str">
        <f>IF(Orders!$K5219&lt;=50,"Low",IF(Orders!$K5219&gt;=200000,"High","Medium"))</f>
        <v>High</v>
      </c>
    </row>
    <row r="5220" spans="1:12" x14ac:dyDescent="0.35">
      <c r="A5220" s="11">
        <v>9667</v>
      </c>
      <c r="B5220" s="13" t="s">
        <v>8147</v>
      </c>
      <c r="C5220" s="14">
        <v>44151</v>
      </c>
      <c r="D5220" s="14">
        <v>44151</v>
      </c>
      <c r="E5220" s="13" t="s">
        <v>208</v>
      </c>
      <c r="F5220" s="13" t="s">
        <v>8148</v>
      </c>
      <c r="G5220" s="15" t="str">
        <f>INDEX(Table12[[#This Row],[State]],MATCH(Orders!F5220,Table12[[#This Row],[Customer ID]],0))</f>
        <v>California</v>
      </c>
      <c r="H5220" s="13" t="s">
        <v>1957</v>
      </c>
      <c r="I5220" s="15">
        <v>3</v>
      </c>
      <c r="J5220" s="13" t="s">
        <v>70</v>
      </c>
      <c r="K5220" s="16">
        <v>1931976</v>
      </c>
      <c r="L5220" s="24" t="str">
        <f>IF(Orders!$K5220&lt;=50,"Low",IF(Orders!$K5220&gt;=200000,"High","Medium"))</f>
        <v>High</v>
      </c>
    </row>
    <row r="5221" spans="1:12" x14ac:dyDescent="0.35">
      <c r="A5221" s="12">
        <v>8716</v>
      </c>
      <c r="B5221" s="17" t="s">
        <v>8143</v>
      </c>
      <c r="C5221" s="18">
        <v>44151</v>
      </c>
      <c r="D5221" s="18">
        <v>44155</v>
      </c>
      <c r="E5221" s="17" t="s">
        <v>19</v>
      </c>
      <c r="F5221" s="17" t="s">
        <v>2694</v>
      </c>
      <c r="G5221" s="19" t="str">
        <f>INDEX(Table12[[#This Row],[State]],MATCH(Orders!F5221,Table12[[#This Row],[Customer ID]],0))</f>
        <v>California</v>
      </c>
      <c r="H5221" s="17" t="s">
        <v>3126</v>
      </c>
      <c r="I5221" s="19">
        <v>3</v>
      </c>
      <c r="J5221" s="17" t="s">
        <v>70</v>
      </c>
      <c r="K5221" s="10">
        <v>94.42</v>
      </c>
      <c r="L5221" s="25" t="str">
        <f>IF(Orders!$K5221&lt;=50,"Low",IF(Orders!$K5221&gt;=200000,"High","Medium"))</f>
        <v>Medium</v>
      </c>
    </row>
    <row r="5222" spans="1:12" x14ac:dyDescent="0.35">
      <c r="A5222" s="11">
        <v>6544</v>
      </c>
      <c r="B5222" s="13" t="s">
        <v>8150</v>
      </c>
      <c r="C5222" s="14">
        <v>44151</v>
      </c>
      <c r="D5222" s="14">
        <v>44155</v>
      </c>
      <c r="E5222" s="13" t="s">
        <v>94</v>
      </c>
      <c r="F5222" s="13" t="s">
        <v>4356</v>
      </c>
      <c r="G5222" s="15" t="str">
        <f>INDEX(Table12[[#This Row],[State]],MATCH(Orders!F5222,Table12[[#This Row],[Customer ID]],0))</f>
        <v>Ohio</v>
      </c>
      <c r="H5222" s="13" t="s">
        <v>4676</v>
      </c>
      <c r="I5222" s="15">
        <v>1</v>
      </c>
      <c r="J5222" s="13" t="s">
        <v>70</v>
      </c>
      <c r="K5222" s="16">
        <v>97824</v>
      </c>
      <c r="L5222" s="24" t="str">
        <f>IF(Orders!$K5222&lt;=50,"Low",IF(Orders!$K5222&gt;=200000,"High","Medium"))</f>
        <v>Medium</v>
      </c>
    </row>
    <row r="5223" spans="1:12" x14ac:dyDescent="0.35">
      <c r="A5223" s="12">
        <v>7589</v>
      </c>
      <c r="B5223" s="17" t="s">
        <v>8142</v>
      </c>
      <c r="C5223" s="18">
        <v>44151</v>
      </c>
      <c r="D5223" s="18">
        <v>44154</v>
      </c>
      <c r="E5223" s="17" t="s">
        <v>38</v>
      </c>
      <c r="F5223" s="17" t="s">
        <v>766</v>
      </c>
      <c r="G5223" s="19" t="str">
        <f>INDEX(Table12[[#This Row],[State]],MATCH(Orders!F5223,Table12[[#This Row],[Customer ID]],0))</f>
        <v>Washington</v>
      </c>
      <c r="H5223" s="17" t="s">
        <v>4526</v>
      </c>
      <c r="I5223" s="19">
        <v>1</v>
      </c>
      <c r="J5223" s="17" t="s">
        <v>70</v>
      </c>
      <c r="K5223" s="10">
        <v>110.29</v>
      </c>
      <c r="L5223" s="25" t="str">
        <f>IF(Orders!$K5223&lt;=50,"Low",IF(Orders!$K5223&gt;=200000,"High","Medium"))</f>
        <v>Medium</v>
      </c>
    </row>
    <row r="5224" spans="1:12" x14ac:dyDescent="0.35">
      <c r="A5224" s="11">
        <v>4776</v>
      </c>
      <c r="B5224" s="13" t="s">
        <v>8152</v>
      </c>
      <c r="C5224" s="14">
        <v>44151</v>
      </c>
      <c r="D5224" s="14">
        <v>44157</v>
      </c>
      <c r="E5224" s="13" t="s">
        <v>19</v>
      </c>
      <c r="F5224" s="13" t="s">
        <v>937</v>
      </c>
      <c r="G5224" s="15" t="str">
        <f>INDEX(Table12[[#This Row],[State]],MATCH(Orders!F5224,Table12[[#This Row],[Customer ID]],0))</f>
        <v>California</v>
      </c>
      <c r="H5224" s="13" t="s">
        <v>4636</v>
      </c>
      <c r="I5224" s="15">
        <v>3</v>
      </c>
      <c r="J5224" s="13" t="s">
        <v>70</v>
      </c>
      <c r="K5224" s="16">
        <v>100.31</v>
      </c>
      <c r="L5224" s="24" t="str">
        <f>IF(Orders!$K5224&lt;=50,"Low",IF(Orders!$K5224&gt;=200000,"High","Medium"))</f>
        <v>Medium</v>
      </c>
    </row>
    <row r="5225" spans="1:12" x14ac:dyDescent="0.35">
      <c r="A5225" s="12">
        <v>4172</v>
      </c>
      <c r="B5225" s="17" t="s">
        <v>8153</v>
      </c>
      <c r="C5225" s="18">
        <v>44151</v>
      </c>
      <c r="D5225" s="18">
        <v>44156</v>
      </c>
      <c r="E5225" s="17" t="s">
        <v>19</v>
      </c>
      <c r="F5225" s="17" t="s">
        <v>8154</v>
      </c>
      <c r="G5225" s="19" t="str">
        <f>INDEX(Table12[[#This Row],[State]],MATCH(Orders!F5225,Table12[[#This Row],[Customer ID]],0))</f>
        <v>California</v>
      </c>
      <c r="H5225" s="17" t="s">
        <v>4369</v>
      </c>
      <c r="I5225" s="19">
        <v>4</v>
      </c>
      <c r="J5225" s="17" t="s">
        <v>31</v>
      </c>
      <c r="K5225" s="10">
        <v>129.36000000000001</v>
      </c>
      <c r="L5225" s="25" t="str">
        <f>IF(Orders!$K5225&lt;=50,"Low",IF(Orders!$K5225&gt;=200000,"High","Medium"))</f>
        <v>Medium</v>
      </c>
    </row>
    <row r="5226" spans="1:12" x14ac:dyDescent="0.35">
      <c r="A5226" s="11">
        <v>6541</v>
      </c>
      <c r="B5226" s="13" t="s">
        <v>8157</v>
      </c>
      <c r="C5226" s="14">
        <v>44151</v>
      </c>
      <c r="D5226" s="14">
        <v>44155</v>
      </c>
      <c r="E5226" s="13" t="s">
        <v>19</v>
      </c>
      <c r="F5226" s="13" t="s">
        <v>3568</v>
      </c>
      <c r="G5226" s="15" t="str">
        <f>INDEX(Table12[[#This Row],[State]],MATCH(Orders!F5226,Table12[[#This Row],[Customer ID]],0))</f>
        <v>California</v>
      </c>
      <c r="H5226" s="13" t="s">
        <v>2960</v>
      </c>
      <c r="I5226" s="15">
        <v>7</v>
      </c>
      <c r="J5226" s="13" t="s">
        <v>31</v>
      </c>
      <c r="K5226" s="16">
        <v>148.86000000000001</v>
      </c>
      <c r="L5226" s="24" t="str">
        <f>IF(Orders!$K5226&lt;=50,"Low",IF(Orders!$K5226&gt;=200000,"High","Medium"))</f>
        <v>Medium</v>
      </c>
    </row>
    <row r="5227" spans="1:12" x14ac:dyDescent="0.35">
      <c r="A5227" s="12">
        <v>5269</v>
      </c>
      <c r="B5227" s="17" t="s">
        <v>8142</v>
      </c>
      <c r="C5227" s="18">
        <v>44151</v>
      </c>
      <c r="D5227" s="18">
        <v>44154</v>
      </c>
      <c r="E5227" s="17" t="s">
        <v>38</v>
      </c>
      <c r="F5227" s="17" t="s">
        <v>766</v>
      </c>
      <c r="G5227" s="19" t="str">
        <f>INDEX(Table12[[#This Row],[State]],MATCH(Orders!F5227,Table12[[#This Row],[Customer ID]],0))</f>
        <v>Washington</v>
      </c>
      <c r="H5227" s="17" t="s">
        <v>4910</v>
      </c>
      <c r="I5227" s="19">
        <v>6</v>
      </c>
      <c r="J5227" s="17" t="s">
        <v>70</v>
      </c>
      <c r="K5227" s="10">
        <v>155.68</v>
      </c>
      <c r="L5227" s="25" t="str">
        <f>IF(Orders!$K5227&lt;=50,"Low",IF(Orders!$K5227&gt;=200000,"High","Medium"))</f>
        <v>Medium</v>
      </c>
    </row>
    <row r="5228" spans="1:12" x14ac:dyDescent="0.35">
      <c r="A5228" s="11">
        <v>8192</v>
      </c>
      <c r="B5228" s="13" t="s">
        <v>8158</v>
      </c>
      <c r="C5228" s="14">
        <v>44151</v>
      </c>
      <c r="D5228" s="14">
        <v>44156</v>
      </c>
      <c r="E5228" s="13" t="s">
        <v>19</v>
      </c>
      <c r="F5228" s="13" t="s">
        <v>3598</v>
      </c>
      <c r="G5228" s="15" t="str">
        <f>INDEX(Table12[[#This Row],[State]],MATCH(Orders!F5228,Table12[[#This Row],[Customer ID]],0))</f>
        <v>New York</v>
      </c>
      <c r="H5228" s="13" t="s">
        <v>6760</v>
      </c>
      <c r="I5228" s="15">
        <v>4</v>
      </c>
      <c r="J5228" s="13" t="s">
        <v>70</v>
      </c>
      <c r="K5228" s="16">
        <v>182.44</v>
      </c>
      <c r="L5228" s="24" t="str">
        <f>IF(Orders!$K5228&lt;=50,"Low",IF(Orders!$K5228&gt;=200000,"High","Medium"))</f>
        <v>Medium</v>
      </c>
    </row>
    <row r="5229" spans="1:12" x14ac:dyDescent="0.35">
      <c r="A5229" s="12">
        <v>9989</v>
      </c>
      <c r="B5229" s="17" t="s">
        <v>8159</v>
      </c>
      <c r="C5229" s="18">
        <v>44152</v>
      </c>
      <c r="D5229" s="18">
        <v>44156</v>
      </c>
      <c r="E5229" s="17" t="s">
        <v>19</v>
      </c>
      <c r="F5229" s="17" t="s">
        <v>2239</v>
      </c>
      <c r="G5229" s="19" t="str">
        <f>INDEX(Table12[[#This Row],[State]],MATCH(Orders!F5229,Table12[[#This Row],[Customer ID]],0))</f>
        <v>New York</v>
      </c>
      <c r="H5229" s="17" t="s">
        <v>487</v>
      </c>
      <c r="I5229" s="19">
        <v>4</v>
      </c>
      <c r="J5229" s="17" t="s">
        <v>70</v>
      </c>
      <c r="K5229" s="10">
        <v>200.76</v>
      </c>
      <c r="L5229" s="25" t="str">
        <f>IF(Orders!$K5229&lt;=50,"Low",IF(Orders!$K5229&gt;=200000,"High","Medium"))</f>
        <v>Medium</v>
      </c>
    </row>
    <row r="5230" spans="1:12" x14ac:dyDescent="0.35">
      <c r="A5230" s="11">
        <v>5038</v>
      </c>
      <c r="B5230" s="13" t="s">
        <v>8161</v>
      </c>
      <c r="C5230" s="14">
        <v>44152</v>
      </c>
      <c r="D5230" s="14">
        <v>44156</v>
      </c>
      <c r="E5230" s="13" t="s">
        <v>19</v>
      </c>
      <c r="F5230" s="13" t="s">
        <v>3108</v>
      </c>
      <c r="G5230" s="15" t="str">
        <f>INDEX(Table12[[#This Row],[State]],MATCH(Orders!F5230,Table12[[#This Row],[Customer ID]],0))</f>
        <v>Georgia</v>
      </c>
      <c r="H5230" s="13" t="s">
        <v>6238</v>
      </c>
      <c r="I5230" s="15">
        <v>5</v>
      </c>
      <c r="J5230" s="13" t="s">
        <v>70</v>
      </c>
      <c r="K5230" s="16">
        <v>224.1</v>
      </c>
      <c r="L5230" s="24" t="str">
        <f>IF(Orders!$K5230&lt;=50,"Low",IF(Orders!$K5230&gt;=200000,"High","Medium"))</f>
        <v>Medium</v>
      </c>
    </row>
    <row r="5231" spans="1:12" x14ac:dyDescent="0.35">
      <c r="A5231" s="12">
        <v>7756</v>
      </c>
      <c r="B5231" s="17" t="s">
        <v>8162</v>
      </c>
      <c r="C5231" s="18">
        <v>44152</v>
      </c>
      <c r="D5231" s="18">
        <v>44156</v>
      </c>
      <c r="E5231" s="17" t="s">
        <v>94</v>
      </c>
      <c r="F5231" s="17" t="s">
        <v>5349</v>
      </c>
      <c r="G5231" s="19" t="str">
        <f>INDEX(Table12[[#This Row],[State]],MATCH(Orders!F5231,Table12[[#This Row],[Customer ID]],0))</f>
        <v>Illinois</v>
      </c>
      <c r="H5231" s="17" t="s">
        <v>3407</v>
      </c>
      <c r="I5231" s="19">
        <v>5</v>
      </c>
      <c r="J5231" s="17" t="s">
        <v>31</v>
      </c>
      <c r="K5231" s="10">
        <v>269.95999999999998</v>
      </c>
      <c r="L5231" s="25" t="str">
        <f>IF(Orders!$K5231&lt;=50,"Low",IF(Orders!$K5231&gt;=200000,"High","Medium"))</f>
        <v>Medium</v>
      </c>
    </row>
    <row r="5232" spans="1:12" x14ac:dyDescent="0.35">
      <c r="A5232" s="11">
        <v>3024</v>
      </c>
      <c r="B5232" s="13" t="s">
        <v>8163</v>
      </c>
      <c r="C5232" s="14">
        <v>44152</v>
      </c>
      <c r="D5232" s="14">
        <v>44156</v>
      </c>
      <c r="E5232" s="13" t="s">
        <v>19</v>
      </c>
      <c r="F5232" s="13" t="s">
        <v>954</v>
      </c>
      <c r="G5232" s="15" t="str">
        <f>INDEX(Table12[[#This Row],[State]],MATCH(Orders!F5232,Table12[[#This Row],[Customer ID]],0))</f>
        <v>North Carolina</v>
      </c>
      <c r="H5232" s="13" t="s">
        <v>8164</v>
      </c>
      <c r="I5232" s="15">
        <v>7</v>
      </c>
      <c r="J5232" s="13" t="s">
        <v>70</v>
      </c>
      <c r="K5232" s="16">
        <v>284.24</v>
      </c>
      <c r="L5232" s="24" t="str">
        <f>IF(Orders!$K5232&lt;=50,"Low",IF(Orders!$K5232&gt;=200000,"High","Medium"))</f>
        <v>Medium</v>
      </c>
    </row>
    <row r="5233" spans="1:12" x14ac:dyDescent="0.35">
      <c r="A5233" s="12">
        <v>7757</v>
      </c>
      <c r="B5233" s="17" t="s">
        <v>8166</v>
      </c>
      <c r="C5233" s="18">
        <v>44152</v>
      </c>
      <c r="D5233" s="18">
        <v>44158</v>
      </c>
      <c r="E5233" s="17" t="s">
        <v>19</v>
      </c>
      <c r="F5233" s="17" t="s">
        <v>166</v>
      </c>
      <c r="G5233" s="19" t="str">
        <f>INDEX(Table12[[#This Row],[State]],MATCH(Orders!F5233,Table12[[#This Row],[Customer ID]],0))</f>
        <v>Texas</v>
      </c>
      <c r="H5233" s="17" t="s">
        <v>1118</v>
      </c>
      <c r="I5233" s="19">
        <v>2</v>
      </c>
      <c r="J5233" s="17" t="s">
        <v>70</v>
      </c>
      <c r="K5233" s="10">
        <v>3427328</v>
      </c>
      <c r="L5233" s="25" t="str">
        <f>IF(Orders!$K5233&lt;=50,"Low",IF(Orders!$K5233&gt;=200000,"High","Medium"))</f>
        <v>High</v>
      </c>
    </row>
    <row r="5234" spans="1:12" x14ac:dyDescent="0.35">
      <c r="A5234" s="11">
        <v>6505</v>
      </c>
      <c r="B5234" s="13" t="s">
        <v>8163</v>
      </c>
      <c r="C5234" s="14">
        <v>44152</v>
      </c>
      <c r="D5234" s="14">
        <v>44156</v>
      </c>
      <c r="E5234" s="13" t="s">
        <v>19</v>
      </c>
      <c r="F5234" s="13" t="s">
        <v>954</v>
      </c>
      <c r="G5234" s="15" t="str">
        <f>INDEX(Table12[[#This Row],[State]],MATCH(Orders!F5234,Table12[[#This Row],[Customer ID]],0))</f>
        <v>North Carolina</v>
      </c>
      <c r="H5234" s="13" t="s">
        <v>1760</v>
      </c>
      <c r="I5234" s="15">
        <v>5</v>
      </c>
      <c r="J5234" s="13" t="s">
        <v>70</v>
      </c>
      <c r="K5234" s="16">
        <v>479.16</v>
      </c>
      <c r="L5234" s="24" t="str">
        <f>IF(Orders!$K5234&lt;=50,"Low",IF(Orders!$K5234&gt;=200000,"High","Medium"))</f>
        <v>Medium</v>
      </c>
    </row>
    <row r="5235" spans="1:12" x14ac:dyDescent="0.35">
      <c r="A5235" s="12">
        <v>4191</v>
      </c>
      <c r="B5235" s="17" t="s">
        <v>8167</v>
      </c>
      <c r="C5235" s="18">
        <v>44152</v>
      </c>
      <c r="D5235" s="18">
        <v>44157</v>
      </c>
      <c r="E5235" s="17" t="s">
        <v>94</v>
      </c>
      <c r="F5235" s="17" t="s">
        <v>4612</v>
      </c>
      <c r="G5235" s="19" t="str">
        <f>INDEX(Table12[[#This Row],[State]],MATCH(Orders!F5235,Table12[[#This Row],[Customer ID]],0))</f>
        <v>New York</v>
      </c>
      <c r="H5235" s="17" t="s">
        <v>5316</v>
      </c>
      <c r="I5235" s="19">
        <v>3</v>
      </c>
      <c r="J5235" s="17" t="s">
        <v>70</v>
      </c>
      <c r="K5235" s="10">
        <v>1295.6400000000001</v>
      </c>
      <c r="L5235" s="25" t="str">
        <f>IF(Orders!$K5235&lt;=50,"Low",IF(Orders!$K5235&gt;=200000,"High","Medium"))</f>
        <v>Medium</v>
      </c>
    </row>
    <row r="5236" spans="1:12" x14ac:dyDescent="0.35">
      <c r="A5236" s="11">
        <v>7120</v>
      </c>
      <c r="B5236" s="13" t="s">
        <v>8168</v>
      </c>
      <c r="C5236" s="14">
        <v>44152</v>
      </c>
      <c r="D5236" s="14">
        <v>44157</v>
      </c>
      <c r="E5236" s="13" t="s">
        <v>19</v>
      </c>
      <c r="F5236" s="13" t="s">
        <v>2794</v>
      </c>
      <c r="G5236" s="15" t="str">
        <f>INDEX(Table12[[#This Row],[State]],MATCH(Orders!F5236,Table12[[#This Row],[Customer ID]],0))</f>
        <v>Delaware</v>
      </c>
      <c r="H5236" s="13" t="s">
        <v>2241</v>
      </c>
      <c r="I5236" s="15">
        <v>3</v>
      </c>
      <c r="J5236" s="13" t="s">
        <v>70</v>
      </c>
      <c r="K5236" s="16">
        <v>5517.97</v>
      </c>
      <c r="L5236" s="24" t="str">
        <f>IF(Orders!$K5236&lt;=50,"Low",IF(Orders!$K5236&gt;=200000,"High","Medium"))</f>
        <v>Medium</v>
      </c>
    </row>
    <row r="5237" spans="1:12" x14ac:dyDescent="0.35">
      <c r="A5237" s="12">
        <v>7319</v>
      </c>
      <c r="B5237" s="17" t="s">
        <v>8169</v>
      </c>
      <c r="C5237" s="18">
        <v>44152</v>
      </c>
      <c r="D5237" s="18">
        <v>44159</v>
      </c>
      <c r="E5237" s="17" t="s">
        <v>19</v>
      </c>
      <c r="F5237" s="17" t="s">
        <v>3531</v>
      </c>
      <c r="G5237" s="19" t="str">
        <f>INDEX(Table12[[#This Row],[State]],MATCH(Orders!F5237,Table12[[#This Row],[Customer ID]],0))</f>
        <v>Washington</v>
      </c>
      <c r="H5237" s="17" t="s">
        <v>4077</v>
      </c>
      <c r="I5237" s="19">
        <v>2</v>
      </c>
      <c r="J5237" s="17" t="s">
        <v>31</v>
      </c>
      <c r="K5237" s="10">
        <v>77904</v>
      </c>
      <c r="L5237" s="25" t="str">
        <f>IF(Orders!$K5237&lt;=50,"Low",IF(Orders!$K5237&gt;=200000,"High","Medium"))</f>
        <v>Medium</v>
      </c>
    </row>
    <row r="5238" spans="1:12" x14ac:dyDescent="0.35">
      <c r="A5238" s="11">
        <v>7318</v>
      </c>
      <c r="B5238" s="13" t="s">
        <v>8170</v>
      </c>
      <c r="C5238" s="14">
        <v>44152</v>
      </c>
      <c r="D5238" s="14">
        <v>44156</v>
      </c>
      <c r="E5238" s="13" t="s">
        <v>19</v>
      </c>
      <c r="F5238" s="13" t="s">
        <v>2861</v>
      </c>
      <c r="G5238" s="15" t="str">
        <f>INDEX(Table12[[#This Row],[State]],MATCH(Orders!F5238,Table12[[#This Row],[Customer ID]],0))</f>
        <v>Oregon</v>
      </c>
      <c r="H5238" s="13" t="s">
        <v>4605</v>
      </c>
      <c r="I5238" s="15">
        <v>7</v>
      </c>
      <c r="J5238" s="13" t="s">
        <v>70</v>
      </c>
      <c r="K5238" s="16">
        <v>109158</v>
      </c>
      <c r="L5238" s="24" t="str">
        <f>IF(Orders!$K5238&lt;=50,"Low",IF(Orders!$K5238&gt;=200000,"High","Medium"))</f>
        <v>Medium</v>
      </c>
    </row>
    <row r="5239" spans="1:12" x14ac:dyDescent="0.35">
      <c r="A5239" s="12">
        <v>9294</v>
      </c>
      <c r="B5239" s="17" t="s">
        <v>8170</v>
      </c>
      <c r="C5239" s="18">
        <v>44152</v>
      </c>
      <c r="D5239" s="18">
        <v>44156</v>
      </c>
      <c r="E5239" s="17" t="s">
        <v>19</v>
      </c>
      <c r="F5239" s="17" t="s">
        <v>2861</v>
      </c>
      <c r="G5239" s="19" t="str">
        <f>INDEX(Table12[[#This Row],[State]],MATCH(Orders!F5239,Table12[[#This Row],[Customer ID]],0))</f>
        <v>Oregon</v>
      </c>
      <c r="H5239" s="17" t="s">
        <v>7119</v>
      </c>
      <c r="I5239" s="19">
        <v>3</v>
      </c>
      <c r="J5239" s="17" t="s">
        <v>70</v>
      </c>
      <c r="K5239" s="10">
        <v>133608</v>
      </c>
      <c r="L5239" s="25" t="str">
        <f>IF(Orders!$K5239&lt;=50,"Low",IF(Orders!$K5239&gt;=200000,"High","Medium"))</f>
        <v>Medium</v>
      </c>
    </row>
    <row r="5240" spans="1:12" x14ac:dyDescent="0.35">
      <c r="A5240" s="11">
        <v>2287</v>
      </c>
      <c r="B5240" s="13" t="s">
        <v>8172</v>
      </c>
      <c r="C5240" s="14">
        <v>44152</v>
      </c>
      <c r="D5240" s="14">
        <v>44156</v>
      </c>
      <c r="E5240" s="13" t="s">
        <v>94</v>
      </c>
      <c r="F5240" s="13" t="s">
        <v>1980</v>
      </c>
      <c r="G5240" s="15" t="str">
        <f>INDEX(Table12[[#This Row],[State]],MATCH(Orders!F5240,Table12[[#This Row],[Customer ID]],0))</f>
        <v>Maryland</v>
      </c>
      <c r="H5240" s="13" t="s">
        <v>1654</v>
      </c>
      <c r="I5240" s="15">
        <v>6</v>
      </c>
      <c r="J5240" s="13" t="s">
        <v>70</v>
      </c>
      <c r="K5240" s="16">
        <v>135.80000000000001</v>
      </c>
      <c r="L5240" s="24" t="str">
        <f>IF(Orders!$K5240&lt;=50,"Low",IF(Orders!$K5240&gt;=200000,"High","Medium"))</f>
        <v>Medium</v>
      </c>
    </row>
    <row r="5241" spans="1:12" x14ac:dyDescent="0.35">
      <c r="A5241" s="12">
        <v>8191</v>
      </c>
      <c r="B5241" s="17" t="s">
        <v>8174</v>
      </c>
      <c r="C5241" s="18">
        <v>44152</v>
      </c>
      <c r="D5241" s="18">
        <v>44158</v>
      </c>
      <c r="E5241" s="17" t="s">
        <v>19</v>
      </c>
      <c r="F5241" s="17" t="s">
        <v>1078</v>
      </c>
      <c r="G5241" s="19" t="str">
        <f>INDEX(Table12[[#This Row],[State]],MATCH(Orders!F5241,Table12[[#This Row],[Customer ID]],0))</f>
        <v>Virginia</v>
      </c>
      <c r="H5241" s="17" t="s">
        <v>2603</v>
      </c>
      <c r="I5241" s="19">
        <v>2</v>
      </c>
      <c r="J5241" s="17" t="s">
        <v>31</v>
      </c>
      <c r="K5241" s="10">
        <v>130.04</v>
      </c>
      <c r="L5241" s="25" t="str">
        <f>IF(Orders!$K5241&lt;=50,"Low",IF(Orders!$K5241&gt;=200000,"High","Medium"))</f>
        <v>Medium</v>
      </c>
    </row>
    <row r="5242" spans="1:12" x14ac:dyDescent="0.35">
      <c r="A5242" s="11">
        <v>2846</v>
      </c>
      <c r="B5242" s="13" t="s">
        <v>8159</v>
      </c>
      <c r="C5242" s="14">
        <v>44152</v>
      </c>
      <c r="D5242" s="14">
        <v>44156</v>
      </c>
      <c r="E5242" s="13" t="s">
        <v>19</v>
      </c>
      <c r="F5242" s="13" t="s">
        <v>2239</v>
      </c>
      <c r="G5242" s="15" t="str">
        <f>INDEX(Table12[[#This Row],[State]],MATCH(Orders!F5242,Table12[[#This Row],[Customer ID]],0))</f>
        <v>New York</v>
      </c>
      <c r="H5242" s="13" t="s">
        <v>4335</v>
      </c>
      <c r="I5242" s="15">
        <v>6</v>
      </c>
      <c r="J5242" s="13" t="s">
        <v>31</v>
      </c>
      <c r="K5242" s="16">
        <v>157.88</v>
      </c>
      <c r="L5242" s="24" t="str">
        <f>IF(Orders!$K5242&lt;=50,"Low",IF(Orders!$K5242&gt;=200000,"High","Medium"))</f>
        <v>Medium</v>
      </c>
    </row>
    <row r="5243" spans="1:12" x14ac:dyDescent="0.35">
      <c r="A5243" s="12">
        <v>9988</v>
      </c>
      <c r="B5243" s="17" t="s">
        <v>8175</v>
      </c>
      <c r="C5243" s="18">
        <v>44152</v>
      </c>
      <c r="D5243" s="18">
        <v>44155</v>
      </c>
      <c r="E5243" s="17" t="s">
        <v>38</v>
      </c>
      <c r="F5243" s="17" t="s">
        <v>3661</v>
      </c>
      <c r="G5243" s="19" t="str">
        <f>INDEX(Table12[[#This Row],[State]],MATCH(Orders!F5243,Table12[[#This Row],[Customer ID]],0))</f>
        <v>Massachusetts</v>
      </c>
      <c r="H5243" s="17" t="s">
        <v>4413</v>
      </c>
      <c r="I5243" s="19">
        <v>3</v>
      </c>
      <c r="J5243" s="17" t="s">
        <v>70</v>
      </c>
      <c r="K5243" s="10">
        <v>171.94</v>
      </c>
      <c r="L5243" s="25" t="str">
        <f>IF(Orders!$K5243&lt;=50,"Low",IF(Orders!$K5243&gt;=200000,"High","Medium"))</f>
        <v>Medium</v>
      </c>
    </row>
    <row r="5244" spans="1:12" x14ac:dyDescent="0.35">
      <c r="A5244" s="11">
        <v>7962</v>
      </c>
      <c r="B5244" s="13" t="s">
        <v>8161</v>
      </c>
      <c r="C5244" s="14">
        <v>44152</v>
      </c>
      <c r="D5244" s="14">
        <v>44156</v>
      </c>
      <c r="E5244" s="13" t="s">
        <v>19</v>
      </c>
      <c r="F5244" s="13" t="s">
        <v>3108</v>
      </c>
      <c r="G5244" s="15" t="str">
        <f>INDEX(Table12[[#This Row],[State]],MATCH(Orders!F5244,Table12[[#This Row],[Customer ID]],0))</f>
        <v>Georgia</v>
      </c>
      <c r="H5244" s="13" t="s">
        <v>7768</v>
      </c>
      <c r="I5244" s="15">
        <v>1</v>
      </c>
      <c r="J5244" s="13" t="s">
        <v>70</v>
      </c>
      <c r="K5244" s="16">
        <v>145.99</v>
      </c>
      <c r="L5244" s="24" t="str">
        <f>IF(Orders!$K5244&lt;=50,"Low",IF(Orders!$K5244&gt;=200000,"High","Medium"))</f>
        <v>Medium</v>
      </c>
    </row>
    <row r="5245" spans="1:12" x14ac:dyDescent="0.35">
      <c r="A5245" s="12">
        <v>1657</v>
      </c>
      <c r="B5245" s="17" t="s">
        <v>8176</v>
      </c>
      <c r="C5245" s="18">
        <v>44153</v>
      </c>
      <c r="D5245" s="18">
        <v>44158</v>
      </c>
      <c r="E5245" s="17" t="s">
        <v>94</v>
      </c>
      <c r="F5245" s="17" t="s">
        <v>2648</v>
      </c>
      <c r="G5245" s="19" t="str">
        <f>INDEX(Table12[[#This Row],[State]],MATCH(Orders!F5245,Table12[[#This Row],[Customer ID]],0))</f>
        <v>Florida</v>
      </c>
      <c r="H5245" s="17" t="s">
        <v>5272</v>
      </c>
      <c r="I5245" s="19">
        <v>5</v>
      </c>
      <c r="J5245" s="17" t="s">
        <v>70</v>
      </c>
      <c r="K5245" s="10">
        <v>104.36</v>
      </c>
      <c r="L5245" s="25" t="str">
        <f>IF(Orders!$K5245&lt;=50,"Low",IF(Orders!$K5245&gt;=200000,"High","Medium"))</f>
        <v>Medium</v>
      </c>
    </row>
    <row r="5246" spans="1:12" x14ac:dyDescent="0.35">
      <c r="A5246" s="11">
        <v>9006</v>
      </c>
      <c r="B5246" s="13" t="s">
        <v>8177</v>
      </c>
      <c r="C5246" s="14">
        <v>44153</v>
      </c>
      <c r="D5246" s="14">
        <v>44156</v>
      </c>
      <c r="E5246" s="13" t="s">
        <v>38</v>
      </c>
      <c r="F5246" s="13" t="s">
        <v>8008</v>
      </c>
      <c r="G5246" s="15" t="str">
        <f>INDEX(Table12[[#This Row],[State]],MATCH(Orders!F5246,Table12[[#This Row],[Customer ID]],0))</f>
        <v>Washington</v>
      </c>
      <c r="H5246" s="13" t="s">
        <v>1676</v>
      </c>
      <c r="I5246" s="15">
        <v>3</v>
      </c>
      <c r="J5246" s="13" t="s">
        <v>70</v>
      </c>
      <c r="K5246" s="16">
        <v>121.94</v>
      </c>
      <c r="L5246" s="24" t="str">
        <f>IF(Orders!$K5246&lt;=50,"Low",IF(Orders!$K5246&gt;=200000,"High","Medium"))</f>
        <v>Medium</v>
      </c>
    </row>
    <row r="5247" spans="1:12" x14ac:dyDescent="0.35">
      <c r="A5247" s="12">
        <v>1654</v>
      </c>
      <c r="B5247" s="17" t="s">
        <v>8178</v>
      </c>
      <c r="C5247" s="18">
        <v>44153</v>
      </c>
      <c r="D5247" s="18">
        <v>44153</v>
      </c>
      <c r="E5247" s="17" t="s">
        <v>208</v>
      </c>
      <c r="F5247" s="17" t="s">
        <v>1784</v>
      </c>
      <c r="G5247" s="19" t="str">
        <f>INDEX(Table12[[#This Row],[State]],MATCH(Orders!F5247,Table12[[#This Row],[Customer ID]],0))</f>
        <v>Wisconsin</v>
      </c>
      <c r="H5247" s="17" t="s">
        <v>7446</v>
      </c>
      <c r="I5247" s="19">
        <v>6</v>
      </c>
      <c r="J5247" s="17" t="s">
        <v>70</v>
      </c>
      <c r="K5247" s="10">
        <v>142.52000000000001</v>
      </c>
      <c r="L5247" s="25" t="str">
        <f>IF(Orders!$K5247&lt;=50,"Low",IF(Orders!$K5247&gt;=200000,"High","Medium"))</f>
        <v>Medium</v>
      </c>
    </row>
    <row r="5248" spans="1:12" x14ac:dyDescent="0.35">
      <c r="A5248" s="11">
        <v>8111</v>
      </c>
      <c r="B5248" s="13" t="s">
        <v>8177</v>
      </c>
      <c r="C5248" s="14">
        <v>44153</v>
      </c>
      <c r="D5248" s="14">
        <v>44156</v>
      </c>
      <c r="E5248" s="13" t="s">
        <v>38</v>
      </c>
      <c r="F5248" s="13" t="s">
        <v>8008</v>
      </c>
      <c r="G5248" s="15" t="str">
        <f>INDEX(Table12[[#This Row],[State]],MATCH(Orders!F5248,Table12[[#This Row],[Customer ID]],0))</f>
        <v>Washington</v>
      </c>
      <c r="H5248" s="13" t="s">
        <v>1201</v>
      </c>
      <c r="I5248" s="15">
        <v>4</v>
      </c>
      <c r="J5248" s="13" t="s">
        <v>70</v>
      </c>
      <c r="K5248" s="16">
        <v>159.52000000000001</v>
      </c>
      <c r="L5248" s="24" t="str">
        <f>IF(Orders!$K5248&lt;=50,"Low",IF(Orders!$K5248&gt;=200000,"High","Medium"))</f>
        <v>Medium</v>
      </c>
    </row>
    <row r="5249" spans="1:12" x14ac:dyDescent="0.35">
      <c r="A5249" s="12">
        <v>1653</v>
      </c>
      <c r="B5249" s="17" t="s">
        <v>8179</v>
      </c>
      <c r="C5249" s="18">
        <v>44153</v>
      </c>
      <c r="D5249" s="18">
        <v>44158</v>
      </c>
      <c r="E5249" s="17" t="s">
        <v>19</v>
      </c>
      <c r="F5249" s="17" t="s">
        <v>6347</v>
      </c>
      <c r="G5249" s="19" t="str">
        <f>INDEX(Table12[[#This Row],[State]],MATCH(Orders!F5249,Table12[[#This Row],[Customer ID]],0))</f>
        <v>Illinois</v>
      </c>
      <c r="H5249" s="17" t="s">
        <v>2418</v>
      </c>
      <c r="I5249" s="19">
        <v>2</v>
      </c>
      <c r="J5249" s="17" t="s">
        <v>70</v>
      </c>
      <c r="K5249" s="10">
        <v>177386</v>
      </c>
      <c r="L5249" s="25" t="str">
        <f>IF(Orders!$K5249&lt;=50,"Low",IF(Orders!$K5249&gt;=200000,"High","Medium"))</f>
        <v>Medium</v>
      </c>
    </row>
    <row r="5250" spans="1:12" x14ac:dyDescent="0.35">
      <c r="A5250" s="11">
        <v>7964</v>
      </c>
      <c r="B5250" s="13" t="s">
        <v>8177</v>
      </c>
      <c r="C5250" s="14">
        <v>44153</v>
      </c>
      <c r="D5250" s="14">
        <v>44156</v>
      </c>
      <c r="E5250" s="13" t="s">
        <v>38</v>
      </c>
      <c r="F5250" s="13" t="s">
        <v>8008</v>
      </c>
      <c r="G5250" s="15" t="str">
        <f>INDEX(Table12[[#This Row],[State]],MATCH(Orders!F5250,Table12[[#This Row],[Customer ID]],0))</f>
        <v>Washington</v>
      </c>
      <c r="H5250" s="13" t="s">
        <v>1359</v>
      </c>
      <c r="I5250" s="15">
        <v>6</v>
      </c>
      <c r="J5250" s="13" t="s">
        <v>70</v>
      </c>
      <c r="K5250" s="16">
        <v>184.68</v>
      </c>
      <c r="L5250" s="24" t="str">
        <f>IF(Orders!$K5250&lt;=50,"Low",IF(Orders!$K5250&gt;=200000,"High","Medium"))</f>
        <v>Medium</v>
      </c>
    </row>
    <row r="5251" spans="1:12" x14ac:dyDescent="0.35">
      <c r="A5251" s="12">
        <v>9009</v>
      </c>
      <c r="B5251" s="17" t="s">
        <v>8176</v>
      </c>
      <c r="C5251" s="18">
        <v>44153</v>
      </c>
      <c r="D5251" s="18">
        <v>44158</v>
      </c>
      <c r="E5251" s="17" t="s">
        <v>94</v>
      </c>
      <c r="F5251" s="17" t="s">
        <v>2648</v>
      </c>
      <c r="G5251" s="19" t="str">
        <f>INDEX(Table12[[#This Row],[State]],MATCH(Orders!F5251,Table12[[#This Row],[Customer ID]],0))</f>
        <v>Florida</v>
      </c>
      <c r="H5251" s="17" t="s">
        <v>2391</v>
      </c>
      <c r="I5251" s="19">
        <v>4</v>
      </c>
      <c r="J5251" s="17" t="s">
        <v>70</v>
      </c>
      <c r="K5251" s="10">
        <v>411056</v>
      </c>
      <c r="L5251" s="25" t="str">
        <f>IF(Orders!$K5251&lt;=50,"Low",IF(Orders!$K5251&gt;=200000,"High","Medium"))</f>
        <v>High</v>
      </c>
    </row>
    <row r="5252" spans="1:12" x14ac:dyDescent="0.35">
      <c r="A5252" s="11">
        <v>1655</v>
      </c>
      <c r="B5252" s="13" t="s">
        <v>8178</v>
      </c>
      <c r="C5252" s="14">
        <v>44153</v>
      </c>
      <c r="D5252" s="14">
        <v>44153</v>
      </c>
      <c r="E5252" s="13" t="s">
        <v>208</v>
      </c>
      <c r="F5252" s="13" t="s">
        <v>1784</v>
      </c>
      <c r="G5252" s="15" t="str">
        <f>INDEX(Table12[[#This Row],[State]],MATCH(Orders!F5252,Table12[[#This Row],[Customer ID]],0))</f>
        <v>Wisconsin</v>
      </c>
      <c r="H5252" s="13" t="s">
        <v>1595</v>
      </c>
      <c r="I5252" s="15">
        <v>2</v>
      </c>
      <c r="J5252" s="13" t="s">
        <v>70</v>
      </c>
      <c r="K5252" s="16">
        <v>104.82</v>
      </c>
      <c r="L5252" s="24" t="str">
        <f>IF(Orders!$K5252&lt;=50,"Low",IF(Orders!$K5252&gt;=200000,"High","Medium"))</f>
        <v>Medium</v>
      </c>
    </row>
    <row r="5253" spans="1:12" x14ac:dyDescent="0.35">
      <c r="A5253" s="12">
        <v>9008</v>
      </c>
      <c r="B5253" s="17" t="s">
        <v>8177</v>
      </c>
      <c r="C5253" s="18">
        <v>44153</v>
      </c>
      <c r="D5253" s="18">
        <v>44156</v>
      </c>
      <c r="E5253" s="17" t="s">
        <v>38</v>
      </c>
      <c r="F5253" s="17" t="s">
        <v>8008</v>
      </c>
      <c r="G5253" s="19" t="str">
        <f>INDEX(Table12[[#This Row],[State]],MATCH(Orders!F5253,Table12[[#This Row],[Customer ID]],0))</f>
        <v>Washington</v>
      </c>
      <c r="H5253" s="17" t="s">
        <v>5863</v>
      </c>
      <c r="I5253" s="19">
        <v>2</v>
      </c>
      <c r="J5253" s="17" t="s">
        <v>31</v>
      </c>
      <c r="K5253" s="10">
        <v>111.96</v>
      </c>
      <c r="L5253" s="25" t="str">
        <f>IF(Orders!$K5253&lt;=50,"Low",IF(Orders!$K5253&gt;=200000,"High","Medium"))</f>
        <v>Medium</v>
      </c>
    </row>
    <row r="5254" spans="1:12" x14ac:dyDescent="0.35">
      <c r="A5254" s="11">
        <v>2930</v>
      </c>
      <c r="B5254" s="13" t="s">
        <v>8178</v>
      </c>
      <c r="C5254" s="14">
        <v>44153</v>
      </c>
      <c r="D5254" s="14">
        <v>44153</v>
      </c>
      <c r="E5254" s="13" t="s">
        <v>208</v>
      </c>
      <c r="F5254" s="13" t="s">
        <v>1784</v>
      </c>
      <c r="G5254" s="15" t="str">
        <f>INDEX(Table12[[#This Row],[State]],MATCH(Orders!F5254,Table12[[#This Row],[Customer ID]],0))</f>
        <v>Wisconsin</v>
      </c>
      <c r="H5254" s="13" t="s">
        <v>2548</v>
      </c>
      <c r="I5254" s="15">
        <v>2</v>
      </c>
      <c r="J5254" s="13" t="s">
        <v>70</v>
      </c>
      <c r="K5254" s="16">
        <v>117.38</v>
      </c>
      <c r="L5254" s="24" t="str">
        <f>IF(Orders!$K5254&lt;=50,"Low",IF(Orders!$K5254&gt;=200000,"High","Medium"))</f>
        <v>Medium</v>
      </c>
    </row>
    <row r="5255" spans="1:12" x14ac:dyDescent="0.35">
      <c r="A5255" s="12">
        <v>3947</v>
      </c>
      <c r="B5255" s="17" t="s">
        <v>8180</v>
      </c>
      <c r="C5255" s="18">
        <v>44153</v>
      </c>
      <c r="D5255" s="18">
        <v>44159</v>
      </c>
      <c r="E5255" s="17" t="s">
        <v>19</v>
      </c>
      <c r="F5255" s="17" t="s">
        <v>1241</v>
      </c>
      <c r="G5255" s="19" t="str">
        <f>INDEX(Table12[[#This Row],[State]],MATCH(Orders!F5255,Table12[[#This Row],[Customer ID]],0))</f>
        <v>Michigan</v>
      </c>
      <c r="H5255" s="17" t="s">
        <v>1430</v>
      </c>
      <c r="I5255" s="19">
        <v>4</v>
      </c>
      <c r="J5255" s="17" t="s">
        <v>70</v>
      </c>
      <c r="K5255" s="10">
        <v>118.76</v>
      </c>
      <c r="L5255" s="25" t="str">
        <f>IF(Orders!$K5255&lt;=50,"Low",IF(Orders!$K5255&gt;=200000,"High","Medium"))</f>
        <v>Medium</v>
      </c>
    </row>
    <row r="5256" spans="1:12" x14ac:dyDescent="0.35">
      <c r="A5256" s="11">
        <v>1656</v>
      </c>
      <c r="B5256" s="13" t="s">
        <v>8182</v>
      </c>
      <c r="C5256" s="14">
        <v>44153</v>
      </c>
      <c r="D5256" s="14">
        <v>44158</v>
      </c>
      <c r="E5256" s="13" t="s">
        <v>19</v>
      </c>
      <c r="F5256" s="13" t="s">
        <v>1752</v>
      </c>
      <c r="G5256" s="15" t="str">
        <f>INDEX(Table12[[#This Row],[State]],MATCH(Orders!F5256,Table12[[#This Row],[Customer ID]],0))</f>
        <v>Florida</v>
      </c>
      <c r="H5256" s="13" t="s">
        <v>4601</v>
      </c>
      <c r="I5256" s="15">
        <v>1</v>
      </c>
      <c r="J5256" s="13" t="s">
        <v>31</v>
      </c>
      <c r="K5256" s="16">
        <v>139944</v>
      </c>
      <c r="L5256" s="24" t="str">
        <f>IF(Orders!$K5256&lt;=50,"Low",IF(Orders!$K5256&gt;=200000,"High","Medium"))</f>
        <v>Medium</v>
      </c>
    </row>
    <row r="5257" spans="1:12" x14ac:dyDescent="0.35">
      <c r="A5257" s="12">
        <v>7965</v>
      </c>
      <c r="B5257" s="17" t="s">
        <v>8177</v>
      </c>
      <c r="C5257" s="18">
        <v>44153</v>
      </c>
      <c r="D5257" s="18">
        <v>44156</v>
      </c>
      <c r="E5257" s="17" t="s">
        <v>38</v>
      </c>
      <c r="F5257" s="17" t="s">
        <v>8008</v>
      </c>
      <c r="G5257" s="19" t="str">
        <f>INDEX(Table12[[#This Row],[State]],MATCH(Orders!F5257,Table12[[#This Row],[Customer ID]],0))</f>
        <v>Washington</v>
      </c>
      <c r="H5257" s="17" t="s">
        <v>3190</v>
      </c>
      <c r="I5257" s="19">
        <v>2</v>
      </c>
      <c r="J5257" s="17" t="s">
        <v>31</v>
      </c>
      <c r="K5257" s="10">
        <v>113448</v>
      </c>
      <c r="L5257" s="25" t="str">
        <f>IF(Orders!$K5257&lt;=50,"Low",IF(Orders!$K5257&gt;=200000,"High","Medium"))</f>
        <v>Medium</v>
      </c>
    </row>
    <row r="5258" spans="1:12" x14ac:dyDescent="0.35">
      <c r="A5258" s="11">
        <v>7963</v>
      </c>
      <c r="B5258" s="13" t="s">
        <v>8176</v>
      </c>
      <c r="C5258" s="14">
        <v>44153</v>
      </c>
      <c r="D5258" s="14">
        <v>44158</v>
      </c>
      <c r="E5258" s="13" t="s">
        <v>94</v>
      </c>
      <c r="F5258" s="13" t="s">
        <v>2648</v>
      </c>
      <c r="G5258" s="15" t="str">
        <f>INDEX(Table12[[#This Row],[State]],MATCH(Orders!F5258,Table12[[#This Row],[Customer ID]],0))</f>
        <v>Florida</v>
      </c>
      <c r="H5258" s="13" t="s">
        <v>5471</v>
      </c>
      <c r="I5258" s="15">
        <v>4</v>
      </c>
      <c r="J5258" s="13" t="s">
        <v>70</v>
      </c>
      <c r="K5258" s="16">
        <v>147736</v>
      </c>
      <c r="L5258" s="24" t="str">
        <f>IF(Orders!$K5258&lt;=50,"Low",IF(Orders!$K5258&gt;=200000,"High","Medium"))</f>
        <v>Medium</v>
      </c>
    </row>
    <row r="5259" spans="1:12" x14ac:dyDescent="0.35">
      <c r="A5259" s="12">
        <v>7966</v>
      </c>
      <c r="B5259" s="17" t="s">
        <v>8176</v>
      </c>
      <c r="C5259" s="18">
        <v>44153</v>
      </c>
      <c r="D5259" s="18">
        <v>44158</v>
      </c>
      <c r="E5259" s="17" t="s">
        <v>94</v>
      </c>
      <c r="F5259" s="17" t="s">
        <v>2648</v>
      </c>
      <c r="G5259" s="19" t="str">
        <f>INDEX(Table12[[#This Row],[State]],MATCH(Orders!F5259,Table12[[#This Row],[Customer ID]],0))</f>
        <v>Florida</v>
      </c>
      <c r="H5259" s="17" t="s">
        <v>4837</v>
      </c>
      <c r="I5259" s="19">
        <v>8</v>
      </c>
      <c r="J5259" s="17" t="s">
        <v>70</v>
      </c>
      <c r="K5259" s="10">
        <v>138232</v>
      </c>
      <c r="L5259" s="25" t="str">
        <f>IF(Orders!$K5259&lt;=50,"Low",IF(Orders!$K5259&gt;=200000,"High","Medium"))</f>
        <v>Medium</v>
      </c>
    </row>
    <row r="5260" spans="1:12" x14ac:dyDescent="0.35">
      <c r="A5260" s="11">
        <v>8110</v>
      </c>
      <c r="B5260" s="13" t="s">
        <v>8176</v>
      </c>
      <c r="C5260" s="14">
        <v>44153</v>
      </c>
      <c r="D5260" s="14">
        <v>44158</v>
      </c>
      <c r="E5260" s="13" t="s">
        <v>94</v>
      </c>
      <c r="F5260" s="13" t="s">
        <v>2648</v>
      </c>
      <c r="G5260" s="15" t="str">
        <f>INDEX(Table12[[#This Row],[State]],MATCH(Orders!F5260,Table12[[#This Row],[Customer ID]],0))</f>
        <v>Florida</v>
      </c>
      <c r="H5260" s="13" t="s">
        <v>8183</v>
      </c>
      <c r="I5260" s="15">
        <v>8</v>
      </c>
      <c r="J5260" s="13" t="s">
        <v>70</v>
      </c>
      <c r="K5260" s="16">
        <v>143472</v>
      </c>
      <c r="L5260" s="24" t="str">
        <f>IF(Orders!$K5260&lt;=50,"Low",IF(Orders!$K5260&gt;=200000,"High","Medium"))</f>
        <v>Medium</v>
      </c>
    </row>
    <row r="5261" spans="1:12" x14ac:dyDescent="0.35">
      <c r="A5261" s="12">
        <v>3946</v>
      </c>
      <c r="B5261" s="17" t="s">
        <v>8179</v>
      </c>
      <c r="C5261" s="18">
        <v>44153</v>
      </c>
      <c r="D5261" s="18">
        <v>44158</v>
      </c>
      <c r="E5261" s="17" t="s">
        <v>19</v>
      </c>
      <c r="F5261" s="17" t="s">
        <v>6347</v>
      </c>
      <c r="G5261" s="19" t="str">
        <f>INDEX(Table12[[#This Row],[State]],MATCH(Orders!F5261,Table12[[#This Row],[Customer ID]],0))</f>
        <v>Illinois</v>
      </c>
      <c r="H5261" s="17" t="s">
        <v>5710</v>
      </c>
      <c r="I5261" s="19">
        <v>6</v>
      </c>
      <c r="J5261" s="17" t="s">
        <v>70</v>
      </c>
      <c r="K5261" s="10">
        <v>166584</v>
      </c>
      <c r="L5261" s="25" t="str">
        <f>IF(Orders!$K5261&lt;=50,"Low",IF(Orders!$K5261&gt;=200000,"High","Medium"))</f>
        <v>Medium</v>
      </c>
    </row>
    <row r="5262" spans="1:12" x14ac:dyDescent="0.35">
      <c r="A5262" s="11">
        <v>9007</v>
      </c>
      <c r="B5262" s="13" t="s">
        <v>8182</v>
      </c>
      <c r="C5262" s="14">
        <v>44153</v>
      </c>
      <c r="D5262" s="14">
        <v>44158</v>
      </c>
      <c r="E5262" s="13" t="s">
        <v>19</v>
      </c>
      <c r="F5262" s="13" t="s">
        <v>1752</v>
      </c>
      <c r="G5262" s="15" t="str">
        <f>INDEX(Table12[[#This Row],[State]],MATCH(Orders!F5262,Table12[[#This Row],[Customer ID]],0))</f>
        <v>Florida</v>
      </c>
      <c r="H5262" s="13" t="s">
        <v>748</v>
      </c>
      <c r="I5262" s="15">
        <v>1</v>
      </c>
      <c r="J5262" s="13" t="s">
        <v>70</v>
      </c>
      <c r="K5262" s="16">
        <v>159384</v>
      </c>
      <c r="L5262" s="24" t="str">
        <f>IF(Orders!$K5262&lt;=50,"Low",IF(Orders!$K5262&gt;=200000,"High","Medium"))</f>
        <v>Medium</v>
      </c>
    </row>
    <row r="5263" spans="1:12" x14ac:dyDescent="0.35">
      <c r="A5263" s="12">
        <v>2044</v>
      </c>
      <c r="B5263" s="17" t="s">
        <v>8178</v>
      </c>
      <c r="C5263" s="18">
        <v>44153</v>
      </c>
      <c r="D5263" s="18">
        <v>44153</v>
      </c>
      <c r="E5263" s="17" t="s">
        <v>208</v>
      </c>
      <c r="F5263" s="17" t="s">
        <v>1784</v>
      </c>
      <c r="G5263" s="19" t="str">
        <f>INDEX(Table12[[#This Row],[State]],MATCH(Orders!F5263,Table12[[#This Row],[Customer ID]],0))</f>
        <v>Wisconsin</v>
      </c>
      <c r="H5263" s="17" t="s">
        <v>2585</v>
      </c>
      <c r="I5263" s="19">
        <v>1</v>
      </c>
      <c r="J5263" s="17" t="s">
        <v>70</v>
      </c>
      <c r="K5263" s="10">
        <v>161.76</v>
      </c>
      <c r="L5263" s="25" t="str">
        <f>IF(Orders!$K5263&lt;=50,"Low",IF(Orders!$K5263&gt;=200000,"High","Medium"))</f>
        <v>Medium</v>
      </c>
    </row>
    <row r="5264" spans="1:12" x14ac:dyDescent="0.35">
      <c r="A5264" s="11">
        <v>5750</v>
      </c>
      <c r="B5264" s="13" t="s">
        <v>8185</v>
      </c>
      <c r="C5264" s="14">
        <v>44153</v>
      </c>
      <c r="D5264" s="14">
        <v>44158</v>
      </c>
      <c r="E5264" s="13" t="s">
        <v>19</v>
      </c>
      <c r="F5264" s="13" t="s">
        <v>4161</v>
      </c>
      <c r="G5264" s="15" t="str">
        <f>INDEX(Table12[[#This Row],[State]],MATCH(Orders!F5264,Table12[[#This Row],[Customer ID]],0))</f>
        <v>Ohio</v>
      </c>
      <c r="H5264" s="13" t="s">
        <v>2254</v>
      </c>
      <c r="I5264" s="15">
        <v>7</v>
      </c>
      <c r="J5264" s="13" t="s">
        <v>31</v>
      </c>
      <c r="K5264" s="16">
        <v>170864</v>
      </c>
      <c r="L5264" s="24" t="str">
        <f>IF(Orders!$K5264&lt;=50,"Low",IF(Orders!$K5264&gt;=200000,"High","Medium"))</f>
        <v>Medium</v>
      </c>
    </row>
    <row r="5265" spans="1:12" x14ac:dyDescent="0.35">
      <c r="A5265" s="12">
        <v>1600</v>
      </c>
      <c r="B5265" s="17" t="s">
        <v>8186</v>
      </c>
      <c r="C5265" s="18">
        <v>44153</v>
      </c>
      <c r="D5265" s="18">
        <v>44157</v>
      </c>
      <c r="E5265" s="17" t="s">
        <v>19</v>
      </c>
      <c r="F5265" s="17" t="s">
        <v>567</v>
      </c>
      <c r="G5265" s="19" t="str">
        <f>INDEX(Table12[[#This Row],[State]],MATCH(Orders!F5265,Table12[[#This Row],[Customer ID]],0))</f>
        <v>New York</v>
      </c>
      <c r="H5265" s="17" t="s">
        <v>3967</v>
      </c>
      <c r="I5265" s="19">
        <v>5</v>
      </c>
      <c r="J5265" s="17" t="s">
        <v>70</v>
      </c>
      <c r="K5265" s="10">
        <v>177.95</v>
      </c>
      <c r="L5265" s="25" t="str">
        <f>IF(Orders!$K5265&lt;=50,"Low",IF(Orders!$K5265&gt;=200000,"High","Medium"))</f>
        <v>Medium</v>
      </c>
    </row>
    <row r="5266" spans="1:12" x14ac:dyDescent="0.35">
      <c r="A5266" s="11">
        <v>6951</v>
      </c>
      <c r="B5266" s="13" t="s">
        <v>8187</v>
      </c>
      <c r="C5266" s="14">
        <v>44154</v>
      </c>
      <c r="D5266" s="14">
        <v>44156</v>
      </c>
      <c r="E5266" s="13" t="s">
        <v>94</v>
      </c>
      <c r="F5266" s="13" t="s">
        <v>402</v>
      </c>
      <c r="G5266" s="15" t="str">
        <f>INDEX(Table12[[#This Row],[State]],MATCH(Orders!F5266,Table12[[#This Row],[Customer ID]],0))</f>
        <v>Texas</v>
      </c>
      <c r="H5266" s="13" t="s">
        <v>2322</v>
      </c>
      <c r="I5266" s="15">
        <v>4</v>
      </c>
      <c r="J5266" s="13" t="s">
        <v>31</v>
      </c>
      <c r="K5266" s="16">
        <v>114136</v>
      </c>
      <c r="L5266" s="24" t="str">
        <f>IF(Orders!$K5266&lt;=50,"Low",IF(Orders!$K5266&gt;=200000,"High","Medium"))</f>
        <v>Medium</v>
      </c>
    </row>
    <row r="5267" spans="1:12" x14ac:dyDescent="0.35">
      <c r="A5267" s="12">
        <v>5309</v>
      </c>
      <c r="B5267" s="17" t="s">
        <v>8188</v>
      </c>
      <c r="C5267" s="18">
        <v>44154</v>
      </c>
      <c r="D5267" s="18">
        <v>44154</v>
      </c>
      <c r="E5267" s="17" t="s">
        <v>208</v>
      </c>
      <c r="F5267" s="17" t="s">
        <v>2232</v>
      </c>
      <c r="G5267" s="19" t="str">
        <f>INDEX(Table12[[#This Row],[State]],MATCH(Orders!F5267,Table12[[#This Row],[Customer ID]],0))</f>
        <v>New York</v>
      </c>
      <c r="H5267" s="17" t="s">
        <v>1915</v>
      </c>
      <c r="I5267" s="19">
        <v>3</v>
      </c>
      <c r="J5267" s="17" t="s">
        <v>70</v>
      </c>
      <c r="K5267" s="10">
        <v>127974</v>
      </c>
      <c r="L5267" s="25" t="str">
        <f>IF(Orders!$K5267&lt;=50,"Low",IF(Orders!$K5267&gt;=200000,"High","Medium"))</f>
        <v>Medium</v>
      </c>
    </row>
    <row r="5268" spans="1:12" x14ac:dyDescent="0.35">
      <c r="A5268" s="11">
        <v>304</v>
      </c>
      <c r="B5268" s="13" t="s">
        <v>8189</v>
      </c>
      <c r="C5268" s="14">
        <v>44154</v>
      </c>
      <c r="D5268" s="14">
        <v>44156</v>
      </c>
      <c r="E5268" s="13" t="s">
        <v>38</v>
      </c>
      <c r="F5268" s="13" t="s">
        <v>4534</v>
      </c>
      <c r="G5268" s="15" t="str">
        <f>INDEX(Table12[[#This Row],[State]],MATCH(Orders!F5268,Table12[[#This Row],[Customer ID]],0))</f>
        <v>Texas</v>
      </c>
      <c r="H5268" s="13" t="s">
        <v>4943</v>
      </c>
      <c r="I5268" s="15">
        <v>3</v>
      </c>
      <c r="J5268" s="13" t="s">
        <v>70</v>
      </c>
      <c r="K5268" s="16">
        <v>234058</v>
      </c>
      <c r="L5268" s="24" t="str">
        <f>IF(Orders!$K5268&lt;=50,"Low",IF(Orders!$K5268&gt;=200000,"High","Medium"))</f>
        <v>High</v>
      </c>
    </row>
    <row r="5269" spans="1:12" x14ac:dyDescent="0.35">
      <c r="A5269" s="12">
        <v>2151</v>
      </c>
      <c r="B5269" s="17" t="s">
        <v>8190</v>
      </c>
      <c r="C5269" s="18">
        <v>44154</v>
      </c>
      <c r="D5269" s="18">
        <v>44158</v>
      </c>
      <c r="E5269" s="17" t="s">
        <v>19</v>
      </c>
      <c r="F5269" s="17" t="s">
        <v>4449</v>
      </c>
      <c r="G5269" s="19" t="str">
        <f>INDEX(Table12[[#This Row],[State]],MATCH(Orders!F5269,Table12[[#This Row],[Customer ID]],0))</f>
        <v>Illinois</v>
      </c>
      <c r="H5269" s="17" t="s">
        <v>3450</v>
      </c>
      <c r="I5269" s="19">
        <v>3</v>
      </c>
      <c r="J5269" s="17" t="s">
        <v>70</v>
      </c>
      <c r="K5269" s="10">
        <v>249075</v>
      </c>
      <c r="L5269" s="25" t="str">
        <f>IF(Orders!$K5269&lt;=50,"Low",IF(Orders!$K5269&gt;=200000,"High","Medium"))</f>
        <v>High</v>
      </c>
    </row>
    <row r="5270" spans="1:12" x14ac:dyDescent="0.35">
      <c r="A5270" s="11">
        <v>2172</v>
      </c>
      <c r="B5270" s="13" t="s">
        <v>8191</v>
      </c>
      <c r="C5270" s="14">
        <v>44154</v>
      </c>
      <c r="D5270" s="14">
        <v>44161</v>
      </c>
      <c r="E5270" s="13" t="s">
        <v>19</v>
      </c>
      <c r="F5270" s="13" t="s">
        <v>1752</v>
      </c>
      <c r="G5270" s="15" t="str">
        <f>INDEX(Table12[[#This Row],[State]],MATCH(Orders!F5270,Table12[[#This Row],[Customer ID]],0))</f>
        <v>Texas</v>
      </c>
      <c r="H5270" s="13" t="s">
        <v>2266</v>
      </c>
      <c r="I5270" s="15">
        <v>3</v>
      </c>
      <c r="J5270" s="13" t="s">
        <v>31</v>
      </c>
      <c r="K5270" s="16">
        <v>275058</v>
      </c>
      <c r="L5270" s="24" t="str">
        <f>IF(Orders!$K5270&lt;=50,"Low",IF(Orders!$K5270&gt;=200000,"High","Medium"))</f>
        <v>High</v>
      </c>
    </row>
    <row r="5271" spans="1:12" x14ac:dyDescent="0.35">
      <c r="A5271" s="12">
        <v>2944</v>
      </c>
      <c r="B5271" s="17" t="s">
        <v>8193</v>
      </c>
      <c r="C5271" s="18">
        <v>44154</v>
      </c>
      <c r="D5271" s="18">
        <v>44160</v>
      </c>
      <c r="E5271" s="17" t="s">
        <v>19</v>
      </c>
      <c r="F5271" s="17" t="s">
        <v>2185</v>
      </c>
      <c r="G5271" s="19" t="str">
        <f>INDEX(Table12[[#This Row],[State]],MATCH(Orders!F5271,Table12[[#This Row],[Customer ID]],0))</f>
        <v>Texas</v>
      </c>
      <c r="H5271" s="17" t="s">
        <v>4167</v>
      </c>
      <c r="I5271" s="19">
        <v>2</v>
      </c>
      <c r="J5271" s="17" t="s">
        <v>31</v>
      </c>
      <c r="K5271" s="10">
        <v>315312</v>
      </c>
      <c r="L5271" s="25" t="str">
        <f>IF(Orders!$K5271&lt;=50,"Low",IF(Orders!$K5271&gt;=200000,"High","Medium"))</f>
        <v>High</v>
      </c>
    </row>
    <row r="5272" spans="1:12" x14ac:dyDescent="0.35">
      <c r="A5272" s="11">
        <v>3615</v>
      </c>
      <c r="B5272" s="13" t="s">
        <v>8194</v>
      </c>
      <c r="C5272" s="14">
        <v>44154</v>
      </c>
      <c r="D5272" s="14">
        <v>44159</v>
      </c>
      <c r="E5272" s="13" t="s">
        <v>19</v>
      </c>
      <c r="F5272" s="13" t="s">
        <v>4469</v>
      </c>
      <c r="G5272" s="15" t="str">
        <f>INDEX(Table12[[#This Row],[State]],MATCH(Orders!F5272,Table12[[#This Row],[Customer ID]],0))</f>
        <v>California</v>
      </c>
      <c r="H5272" s="13" t="s">
        <v>364</v>
      </c>
      <c r="I5272" s="15">
        <v>9</v>
      </c>
      <c r="J5272" s="13" t="s">
        <v>31</v>
      </c>
      <c r="K5272" s="16">
        <v>332.01</v>
      </c>
      <c r="L5272" s="24" t="str">
        <f>IF(Orders!$K5272&lt;=50,"Low",IF(Orders!$K5272&gt;=200000,"High","Medium"))</f>
        <v>Medium</v>
      </c>
    </row>
    <row r="5273" spans="1:12" x14ac:dyDescent="0.35">
      <c r="A5273" s="12">
        <v>2552</v>
      </c>
      <c r="B5273" s="17" t="s">
        <v>8195</v>
      </c>
      <c r="C5273" s="18">
        <v>44154</v>
      </c>
      <c r="D5273" s="18">
        <v>44156</v>
      </c>
      <c r="E5273" s="17" t="s">
        <v>38</v>
      </c>
      <c r="F5273" s="17" t="s">
        <v>1006</v>
      </c>
      <c r="G5273" s="19" t="str">
        <f>INDEX(Table12[[#This Row],[State]],MATCH(Orders!F5273,Table12[[#This Row],[Customer ID]],0))</f>
        <v>Texas</v>
      </c>
      <c r="H5273" s="17" t="s">
        <v>1641</v>
      </c>
      <c r="I5273" s="19">
        <v>6</v>
      </c>
      <c r="J5273" s="17" t="s">
        <v>70</v>
      </c>
      <c r="K5273" s="10">
        <v>760116</v>
      </c>
      <c r="L5273" s="25" t="str">
        <f>IF(Orders!$K5273&lt;=50,"Low",IF(Orders!$K5273&gt;=200000,"High","Medium"))</f>
        <v>High</v>
      </c>
    </row>
    <row r="5274" spans="1:12" x14ac:dyDescent="0.35">
      <c r="A5274" s="11">
        <v>3444</v>
      </c>
      <c r="B5274" s="13" t="s">
        <v>8196</v>
      </c>
      <c r="C5274" s="14">
        <v>44154</v>
      </c>
      <c r="D5274" s="14">
        <v>44158</v>
      </c>
      <c r="E5274" s="13" t="s">
        <v>19</v>
      </c>
      <c r="F5274" s="13" t="s">
        <v>434</v>
      </c>
      <c r="G5274" s="15" t="str">
        <f>INDEX(Table12[[#This Row],[State]],MATCH(Orders!F5274,Table12[[#This Row],[Customer ID]],0))</f>
        <v>Kentucky</v>
      </c>
      <c r="H5274" s="13" t="s">
        <v>4824</v>
      </c>
      <c r="I5274" s="15">
        <v>6</v>
      </c>
      <c r="J5274" s="13" t="s">
        <v>36</v>
      </c>
      <c r="K5274" s="16">
        <v>862.88</v>
      </c>
      <c r="L5274" s="24" t="str">
        <f>IF(Orders!$K5274&lt;=50,"Low",IF(Orders!$K5274&gt;=200000,"High","Medium"))</f>
        <v>Medium</v>
      </c>
    </row>
    <row r="5275" spans="1:12" x14ac:dyDescent="0.35">
      <c r="A5275" s="12">
        <v>5311</v>
      </c>
      <c r="B5275" s="17" t="s">
        <v>8197</v>
      </c>
      <c r="C5275" s="18">
        <v>44154</v>
      </c>
      <c r="D5275" s="18">
        <v>44158</v>
      </c>
      <c r="E5275" s="17" t="s">
        <v>19</v>
      </c>
      <c r="F5275" s="17" t="s">
        <v>4080</v>
      </c>
      <c r="G5275" s="19" t="str">
        <f>INDEX(Table12[[#This Row],[State]],MATCH(Orders!F5275,Table12[[#This Row],[Customer ID]],0))</f>
        <v>New York</v>
      </c>
      <c r="H5275" s="17" t="s">
        <v>3339</v>
      </c>
      <c r="I5275" s="19">
        <v>7</v>
      </c>
      <c r="J5275" s="17" t="s">
        <v>36</v>
      </c>
      <c r="K5275" s="10">
        <v>1538.74</v>
      </c>
      <c r="L5275" s="25" t="str">
        <f>IF(Orders!$K5275&lt;=50,"Low",IF(Orders!$K5275&gt;=200000,"High","Medium"))</f>
        <v>Medium</v>
      </c>
    </row>
    <row r="5276" spans="1:12" x14ac:dyDescent="0.35">
      <c r="A5276" s="11">
        <v>1601</v>
      </c>
      <c r="B5276" s="13" t="s">
        <v>8189</v>
      </c>
      <c r="C5276" s="14">
        <v>44154</v>
      </c>
      <c r="D5276" s="14">
        <v>44156</v>
      </c>
      <c r="E5276" s="13" t="s">
        <v>38</v>
      </c>
      <c r="F5276" s="13" t="s">
        <v>4534</v>
      </c>
      <c r="G5276" s="15" t="str">
        <f>INDEX(Table12[[#This Row],[State]],MATCH(Orders!F5276,Table12[[#This Row],[Customer ID]],0))</f>
        <v>Texas</v>
      </c>
      <c r="H5276" s="13" t="s">
        <v>417</v>
      </c>
      <c r="I5276" s="15">
        <v>6</v>
      </c>
      <c r="J5276" s="13" t="s">
        <v>70</v>
      </c>
      <c r="K5276" s="16">
        <v>1556188</v>
      </c>
      <c r="L5276" s="24" t="str">
        <f>IF(Orders!$K5276&lt;=50,"Low",IF(Orders!$K5276&gt;=200000,"High","Medium"))</f>
        <v>High</v>
      </c>
    </row>
    <row r="5277" spans="1:12" x14ac:dyDescent="0.35">
      <c r="A5277" s="12">
        <v>5310</v>
      </c>
      <c r="B5277" s="17" t="s">
        <v>8187</v>
      </c>
      <c r="C5277" s="18">
        <v>44154</v>
      </c>
      <c r="D5277" s="18">
        <v>44156</v>
      </c>
      <c r="E5277" s="17" t="s">
        <v>94</v>
      </c>
      <c r="F5277" s="17" t="s">
        <v>402</v>
      </c>
      <c r="G5277" s="19" t="str">
        <f>INDEX(Table12[[#This Row],[State]],MATCH(Orders!F5277,Table12[[#This Row],[Customer ID]],0))</f>
        <v>Texas</v>
      </c>
      <c r="H5277" s="17" t="s">
        <v>3756</v>
      </c>
      <c r="I5277" s="19">
        <v>2</v>
      </c>
      <c r="J5277" s="17" t="s">
        <v>36</v>
      </c>
      <c r="K5277" s="10">
        <v>93992</v>
      </c>
      <c r="L5277" s="25" t="str">
        <f>IF(Orders!$K5277&lt;=50,"Low",IF(Orders!$K5277&gt;=200000,"High","Medium"))</f>
        <v>Medium</v>
      </c>
    </row>
    <row r="5278" spans="1:12" x14ac:dyDescent="0.35">
      <c r="A5278" s="11">
        <v>1599</v>
      </c>
      <c r="B5278" s="13" t="s">
        <v>8189</v>
      </c>
      <c r="C5278" s="14">
        <v>44154</v>
      </c>
      <c r="D5278" s="14">
        <v>44156</v>
      </c>
      <c r="E5278" s="13" t="s">
        <v>38</v>
      </c>
      <c r="F5278" s="13" t="s">
        <v>4534</v>
      </c>
      <c r="G5278" s="15" t="str">
        <f>INDEX(Table12[[#This Row],[State]],MATCH(Orders!F5278,Table12[[#This Row],[Customer ID]],0))</f>
        <v>Texas</v>
      </c>
      <c r="H5278" s="13" t="s">
        <v>8198</v>
      </c>
      <c r="I5278" s="15">
        <v>5</v>
      </c>
      <c r="J5278" s="13" t="s">
        <v>70</v>
      </c>
      <c r="K5278" s="16">
        <v>112.04</v>
      </c>
      <c r="L5278" s="24" t="str">
        <f>IF(Orders!$K5278&lt;=50,"Low",IF(Orders!$K5278&gt;=200000,"High","Medium"))</f>
        <v>Medium</v>
      </c>
    </row>
    <row r="5279" spans="1:12" x14ac:dyDescent="0.35">
      <c r="A5279" s="12">
        <v>3443</v>
      </c>
      <c r="B5279" s="17" t="s">
        <v>8187</v>
      </c>
      <c r="C5279" s="18">
        <v>44154</v>
      </c>
      <c r="D5279" s="18">
        <v>44156</v>
      </c>
      <c r="E5279" s="17" t="s">
        <v>94</v>
      </c>
      <c r="F5279" s="17" t="s">
        <v>402</v>
      </c>
      <c r="G5279" s="19" t="str">
        <f>INDEX(Table12[[#This Row],[State]],MATCH(Orders!F5279,Table12[[#This Row],[Customer ID]],0))</f>
        <v>Texas</v>
      </c>
      <c r="H5279" s="17" t="s">
        <v>3245</v>
      </c>
      <c r="I5279" s="19">
        <v>1</v>
      </c>
      <c r="J5279" s="17" t="s">
        <v>31</v>
      </c>
      <c r="K5279" s="10">
        <v>124672</v>
      </c>
      <c r="L5279" s="25" t="str">
        <f>IF(Orders!$K5279&lt;=50,"Low",IF(Orders!$K5279&gt;=200000,"High","Medium"))</f>
        <v>Medium</v>
      </c>
    </row>
    <row r="5280" spans="1:12" x14ac:dyDescent="0.35">
      <c r="A5280" s="11">
        <v>5925</v>
      </c>
      <c r="B5280" s="13" t="s">
        <v>8197</v>
      </c>
      <c r="C5280" s="14">
        <v>44154</v>
      </c>
      <c r="D5280" s="14">
        <v>44158</v>
      </c>
      <c r="E5280" s="13" t="s">
        <v>19</v>
      </c>
      <c r="F5280" s="13" t="s">
        <v>4080</v>
      </c>
      <c r="G5280" s="15" t="str">
        <f>INDEX(Table12[[#This Row],[State]],MATCH(Orders!F5280,Table12[[#This Row],[Customer ID]],0))</f>
        <v>New York</v>
      </c>
      <c r="H5280" s="13" t="s">
        <v>4320</v>
      </c>
      <c r="I5280" s="15">
        <v>3</v>
      </c>
      <c r="J5280" s="13" t="s">
        <v>36</v>
      </c>
      <c r="K5280" s="16">
        <v>124.74</v>
      </c>
      <c r="L5280" s="24" t="str">
        <f>IF(Orders!$K5280&lt;=50,"Low",IF(Orders!$K5280&gt;=200000,"High","Medium"))</f>
        <v>Medium</v>
      </c>
    </row>
    <row r="5281" spans="1:12" x14ac:dyDescent="0.35">
      <c r="A5281" s="12">
        <v>548</v>
      </c>
      <c r="B5281" s="17" t="s">
        <v>8200</v>
      </c>
      <c r="C5281" s="18">
        <v>44154</v>
      </c>
      <c r="D5281" s="18">
        <v>44157</v>
      </c>
      <c r="E5281" s="17" t="s">
        <v>94</v>
      </c>
      <c r="F5281" s="17" t="s">
        <v>8201</v>
      </c>
      <c r="G5281" s="19" t="str">
        <f>INDEX(Table12[[#This Row],[State]],MATCH(Orders!F5281,Table12[[#This Row],[Customer ID]],0))</f>
        <v>Virginia</v>
      </c>
      <c r="H5281" s="17" t="s">
        <v>7085</v>
      </c>
      <c r="I5281" s="19">
        <v>7</v>
      </c>
      <c r="J5281" s="17" t="s">
        <v>70</v>
      </c>
      <c r="K5281" s="10">
        <v>120.96</v>
      </c>
      <c r="L5281" s="25" t="str">
        <f>IF(Orders!$K5281&lt;=50,"Low",IF(Orders!$K5281&gt;=200000,"High","Medium"))</f>
        <v>Medium</v>
      </c>
    </row>
    <row r="5282" spans="1:12" x14ac:dyDescent="0.35">
      <c r="A5282" s="11">
        <v>4138</v>
      </c>
      <c r="B5282" s="13" t="s">
        <v>8203</v>
      </c>
      <c r="C5282" s="14">
        <v>44154</v>
      </c>
      <c r="D5282" s="14">
        <v>44157</v>
      </c>
      <c r="E5282" s="13" t="s">
        <v>38</v>
      </c>
      <c r="F5282" s="13" t="s">
        <v>4977</v>
      </c>
      <c r="G5282" s="15" t="str">
        <f>INDEX(Table12[[#This Row],[State]],MATCH(Orders!F5282,Table12[[#This Row],[Customer ID]],0))</f>
        <v>New York</v>
      </c>
      <c r="H5282" s="13" t="s">
        <v>1973</v>
      </c>
      <c r="I5282" s="15">
        <v>2</v>
      </c>
      <c r="J5282" s="13" t="s">
        <v>36</v>
      </c>
      <c r="K5282" s="16">
        <v>103.36</v>
      </c>
      <c r="L5282" s="24" t="str">
        <f>IF(Orders!$K5282&lt;=50,"Low",IF(Orders!$K5282&gt;=200000,"High","Medium"))</f>
        <v>Medium</v>
      </c>
    </row>
    <row r="5283" spans="1:12" x14ac:dyDescent="0.35">
      <c r="A5283" s="12">
        <v>1479</v>
      </c>
      <c r="B5283" s="17" t="s">
        <v>8204</v>
      </c>
      <c r="C5283" s="18">
        <v>44154</v>
      </c>
      <c r="D5283" s="18">
        <v>44158</v>
      </c>
      <c r="E5283" s="17" t="s">
        <v>19</v>
      </c>
      <c r="F5283" s="17" t="s">
        <v>3578</v>
      </c>
      <c r="G5283" s="19" t="str">
        <f>INDEX(Table12[[#This Row],[State]],MATCH(Orders!F5283,Table12[[#This Row],[Customer ID]],0))</f>
        <v>Virginia</v>
      </c>
      <c r="H5283" s="17" t="s">
        <v>2842</v>
      </c>
      <c r="I5283" s="19">
        <v>7</v>
      </c>
      <c r="J5283" s="17" t="s">
        <v>31</v>
      </c>
      <c r="K5283" s="10">
        <v>138.06</v>
      </c>
      <c r="L5283" s="25" t="str">
        <f>IF(Orders!$K5283&lt;=50,"Low",IF(Orders!$K5283&gt;=200000,"High","Medium"))</f>
        <v>Medium</v>
      </c>
    </row>
    <row r="5284" spans="1:12" x14ac:dyDescent="0.35">
      <c r="A5284" s="11">
        <v>2553</v>
      </c>
      <c r="B5284" s="13" t="s">
        <v>8205</v>
      </c>
      <c r="C5284" s="14">
        <v>44154</v>
      </c>
      <c r="D5284" s="14">
        <v>44155</v>
      </c>
      <c r="E5284" s="13" t="s">
        <v>38</v>
      </c>
      <c r="F5284" s="13" t="s">
        <v>6882</v>
      </c>
      <c r="G5284" s="15" t="str">
        <f>INDEX(Table12[[#This Row],[State]],MATCH(Orders!F5284,Table12[[#This Row],[Customer ID]],0))</f>
        <v>California</v>
      </c>
      <c r="H5284" s="13" t="s">
        <v>4886</v>
      </c>
      <c r="I5284" s="15">
        <v>4</v>
      </c>
      <c r="J5284" s="13" t="s">
        <v>36</v>
      </c>
      <c r="K5284" s="16">
        <v>149968</v>
      </c>
      <c r="L5284" s="24" t="str">
        <f>IF(Orders!$K5284&lt;=50,"Low",IF(Orders!$K5284&gt;=200000,"High","Medium"))</f>
        <v>Medium</v>
      </c>
    </row>
    <row r="5285" spans="1:12" x14ac:dyDescent="0.35">
      <c r="A5285" s="12">
        <v>2945</v>
      </c>
      <c r="B5285" s="17" t="s">
        <v>8196</v>
      </c>
      <c r="C5285" s="18">
        <v>44154</v>
      </c>
      <c r="D5285" s="18">
        <v>44158</v>
      </c>
      <c r="E5285" s="17" t="s">
        <v>19</v>
      </c>
      <c r="F5285" s="17" t="s">
        <v>434</v>
      </c>
      <c r="G5285" s="19" t="str">
        <f>INDEX(Table12[[#This Row],[State]],MATCH(Orders!F5285,Table12[[#This Row],[Customer ID]],0))</f>
        <v>Kentucky</v>
      </c>
      <c r="H5285" s="17" t="s">
        <v>3583</v>
      </c>
      <c r="I5285" s="19">
        <v>2</v>
      </c>
      <c r="J5285" s="17" t="s">
        <v>70</v>
      </c>
      <c r="K5285" s="10">
        <v>122.96</v>
      </c>
      <c r="L5285" s="25" t="str">
        <f>IF(Orders!$K5285&lt;=50,"Low",IF(Orders!$K5285&gt;=200000,"High","Medium"))</f>
        <v>Medium</v>
      </c>
    </row>
    <row r="5286" spans="1:12" x14ac:dyDescent="0.35">
      <c r="A5286" s="11">
        <v>1598</v>
      </c>
      <c r="B5286" s="13" t="s">
        <v>8194</v>
      </c>
      <c r="C5286" s="14">
        <v>44154</v>
      </c>
      <c r="D5286" s="14">
        <v>44159</v>
      </c>
      <c r="E5286" s="13" t="s">
        <v>19</v>
      </c>
      <c r="F5286" s="13" t="s">
        <v>4469</v>
      </c>
      <c r="G5286" s="15" t="str">
        <f>INDEX(Table12[[#This Row],[State]],MATCH(Orders!F5286,Table12[[#This Row],[Customer ID]],0))</f>
        <v>California</v>
      </c>
      <c r="H5286" s="13" t="s">
        <v>8206</v>
      </c>
      <c r="I5286" s="15">
        <v>1</v>
      </c>
      <c r="J5286" s="13" t="s">
        <v>36</v>
      </c>
      <c r="K5286" s="16">
        <v>130.69999999999999</v>
      </c>
      <c r="L5286" s="24" t="str">
        <f>IF(Orders!$K5286&lt;=50,"Low",IF(Orders!$K5286&gt;=200000,"High","Medium"))</f>
        <v>Medium</v>
      </c>
    </row>
    <row r="5287" spans="1:12" x14ac:dyDescent="0.35">
      <c r="A5287" s="12">
        <v>547</v>
      </c>
      <c r="B5287" s="17" t="s">
        <v>8187</v>
      </c>
      <c r="C5287" s="18">
        <v>44154</v>
      </c>
      <c r="D5287" s="18">
        <v>44156</v>
      </c>
      <c r="E5287" s="17" t="s">
        <v>94</v>
      </c>
      <c r="F5287" s="17" t="s">
        <v>402</v>
      </c>
      <c r="G5287" s="19" t="str">
        <f>INDEX(Table12[[#This Row],[State]],MATCH(Orders!F5287,Table12[[#This Row],[Customer ID]],0))</f>
        <v>Texas</v>
      </c>
      <c r="H5287" s="17" t="s">
        <v>8208</v>
      </c>
      <c r="I5287" s="19">
        <v>4</v>
      </c>
      <c r="J5287" s="17" t="s">
        <v>36</v>
      </c>
      <c r="K5287" s="10">
        <v>143896</v>
      </c>
      <c r="L5287" s="25" t="str">
        <f>IF(Orders!$K5287&lt;=50,"Low",IF(Orders!$K5287&gt;=200000,"High","Medium"))</f>
        <v>Medium</v>
      </c>
    </row>
    <row r="5288" spans="1:12" x14ac:dyDescent="0.35">
      <c r="A5288" s="11">
        <v>3616</v>
      </c>
      <c r="B5288" s="13" t="s">
        <v>8203</v>
      </c>
      <c r="C5288" s="14">
        <v>44154</v>
      </c>
      <c r="D5288" s="14">
        <v>44157</v>
      </c>
      <c r="E5288" s="13" t="s">
        <v>38</v>
      </c>
      <c r="F5288" s="13" t="s">
        <v>4977</v>
      </c>
      <c r="G5288" s="15" t="str">
        <f>INDEX(Table12[[#This Row],[State]],MATCH(Orders!F5288,Table12[[#This Row],[Customer ID]],0))</f>
        <v>New York</v>
      </c>
      <c r="H5288" s="13" t="s">
        <v>3172</v>
      </c>
      <c r="I5288" s="15">
        <v>6</v>
      </c>
      <c r="J5288" s="13" t="s">
        <v>70</v>
      </c>
      <c r="K5288" s="16">
        <v>158.28</v>
      </c>
      <c r="L5288" s="24" t="str">
        <f>IF(Orders!$K5288&lt;=50,"Low",IF(Orders!$K5288&gt;=200000,"High","Medium"))</f>
        <v>Medium</v>
      </c>
    </row>
    <row r="5289" spans="1:12" x14ac:dyDescent="0.35">
      <c r="A5289" s="12">
        <v>5594</v>
      </c>
      <c r="B5289" s="17" t="s">
        <v>8195</v>
      </c>
      <c r="C5289" s="18">
        <v>44154</v>
      </c>
      <c r="D5289" s="18">
        <v>44156</v>
      </c>
      <c r="E5289" s="17" t="s">
        <v>38</v>
      </c>
      <c r="F5289" s="17" t="s">
        <v>1006</v>
      </c>
      <c r="G5289" s="19" t="str">
        <f>INDEX(Table12[[#This Row],[State]],MATCH(Orders!F5289,Table12[[#This Row],[Customer ID]],0))</f>
        <v>Texas</v>
      </c>
      <c r="H5289" s="17" t="s">
        <v>6154</v>
      </c>
      <c r="I5289" s="19">
        <v>4</v>
      </c>
      <c r="J5289" s="17" t="s">
        <v>36</v>
      </c>
      <c r="K5289" s="10">
        <v>141776</v>
      </c>
      <c r="L5289" s="25" t="str">
        <f>IF(Orders!$K5289&lt;=50,"Low",IF(Orders!$K5289&gt;=200000,"High","Medium"))</f>
        <v>Medium</v>
      </c>
    </row>
    <row r="5290" spans="1:12" x14ac:dyDescent="0.35">
      <c r="A5290" s="11">
        <v>6950</v>
      </c>
      <c r="B5290" s="13" t="s">
        <v>8210</v>
      </c>
      <c r="C5290" s="14">
        <v>44154</v>
      </c>
      <c r="D5290" s="14">
        <v>44160</v>
      </c>
      <c r="E5290" s="13" t="s">
        <v>19</v>
      </c>
      <c r="F5290" s="13" t="s">
        <v>8211</v>
      </c>
      <c r="G5290" s="15" t="str">
        <f>INDEX(Table12[[#This Row],[State]],MATCH(Orders!F5290,Table12[[#This Row],[Customer ID]],0))</f>
        <v>Ohio</v>
      </c>
      <c r="H5290" s="13" t="s">
        <v>5728</v>
      </c>
      <c r="I5290" s="15">
        <v>7</v>
      </c>
      <c r="J5290" s="13" t="s">
        <v>31</v>
      </c>
      <c r="K5290" s="16">
        <v>164913</v>
      </c>
      <c r="L5290" s="24" t="str">
        <f>IF(Orders!$K5290&lt;=50,"Low",IF(Orders!$K5290&gt;=200000,"High","Medium"))</f>
        <v>Medium</v>
      </c>
    </row>
    <row r="5291" spans="1:12" x14ac:dyDescent="0.35">
      <c r="A5291" s="12">
        <v>4392</v>
      </c>
      <c r="B5291" s="17" t="s">
        <v>8188</v>
      </c>
      <c r="C5291" s="18">
        <v>44154</v>
      </c>
      <c r="D5291" s="18">
        <v>44154</v>
      </c>
      <c r="E5291" s="17" t="s">
        <v>208</v>
      </c>
      <c r="F5291" s="17" t="s">
        <v>2232</v>
      </c>
      <c r="G5291" s="19" t="str">
        <f>INDEX(Table12[[#This Row],[State]],MATCH(Orders!F5291,Table12[[#This Row],[Customer ID]],0))</f>
        <v>New York</v>
      </c>
      <c r="H5291" s="17" t="s">
        <v>4552</v>
      </c>
      <c r="I5291" s="19">
        <v>7</v>
      </c>
      <c r="J5291" s="17" t="s">
        <v>36</v>
      </c>
      <c r="K5291" s="10">
        <v>159408</v>
      </c>
      <c r="L5291" s="25" t="str">
        <f>IF(Orders!$K5291&lt;=50,"Low",IF(Orders!$K5291&gt;=200000,"High","Medium"))</f>
        <v>Medium</v>
      </c>
    </row>
    <row r="5292" spans="1:12" x14ac:dyDescent="0.35">
      <c r="A5292" s="11">
        <v>561</v>
      </c>
      <c r="B5292" s="13" t="s">
        <v>8213</v>
      </c>
      <c r="C5292" s="14">
        <v>44155</v>
      </c>
      <c r="D5292" s="14">
        <v>44157</v>
      </c>
      <c r="E5292" s="13" t="s">
        <v>38</v>
      </c>
      <c r="F5292" s="13" t="s">
        <v>5700</v>
      </c>
      <c r="G5292" s="15" t="str">
        <f>INDEX(Table12[[#This Row],[State]],MATCH(Orders!F5292,Table12[[#This Row],[Customer ID]],0))</f>
        <v>New York</v>
      </c>
      <c r="H5292" s="13" t="s">
        <v>2083</v>
      </c>
      <c r="I5292" s="15">
        <v>3</v>
      </c>
      <c r="J5292" s="13" t="s">
        <v>31</v>
      </c>
      <c r="K5292" s="16">
        <v>112.97</v>
      </c>
      <c r="L5292" s="24" t="str">
        <f>IF(Orders!$K5292&lt;=50,"Low",IF(Orders!$K5292&gt;=200000,"High","Medium"))</f>
        <v>Medium</v>
      </c>
    </row>
    <row r="5293" spans="1:12" x14ac:dyDescent="0.35">
      <c r="A5293" s="12">
        <v>1813</v>
      </c>
      <c r="B5293" s="17" t="s">
        <v>8214</v>
      </c>
      <c r="C5293" s="18">
        <v>44155</v>
      </c>
      <c r="D5293" s="18">
        <v>44157</v>
      </c>
      <c r="E5293" s="17" t="s">
        <v>94</v>
      </c>
      <c r="F5293" s="17" t="s">
        <v>4946</v>
      </c>
      <c r="G5293" s="19" t="str">
        <f>INDEX(Table12[[#This Row],[State]],MATCH(Orders!F5293,Table12[[#This Row],[Customer ID]],0))</f>
        <v>California</v>
      </c>
      <c r="H5293" s="17" t="s">
        <v>1483</v>
      </c>
      <c r="I5293" s="19">
        <v>7</v>
      </c>
      <c r="J5293" s="17" t="s">
        <v>36</v>
      </c>
      <c r="K5293" s="10">
        <v>122056</v>
      </c>
      <c r="L5293" s="25" t="str">
        <f>IF(Orders!$K5293&lt;=50,"Low",IF(Orders!$K5293&gt;=200000,"High","Medium"))</f>
        <v>Medium</v>
      </c>
    </row>
    <row r="5294" spans="1:12" x14ac:dyDescent="0.35">
      <c r="A5294" s="11">
        <v>4390</v>
      </c>
      <c r="B5294" s="13" t="s">
        <v>8215</v>
      </c>
      <c r="C5294" s="14">
        <v>44155</v>
      </c>
      <c r="D5294" s="14">
        <v>44161</v>
      </c>
      <c r="E5294" s="13" t="s">
        <v>19</v>
      </c>
      <c r="F5294" s="13" t="s">
        <v>1475</v>
      </c>
      <c r="G5294" s="15" t="str">
        <f>INDEX(Table12[[#This Row],[State]],MATCH(Orders!F5294,Table12[[#This Row],[Customer ID]],0))</f>
        <v>Ohio</v>
      </c>
      <c r="H5294" s="13" t="s">
        <v>672</v>
      </c>
      <c r="I5294" s="15">
        <v>5</v>
      </c>
      <c r="J5294" s="13" t="s">
        <v>70</v>
      </c>
      <c r="K5294" s="16">
        <v>127.6</v>
      </c>
      <c r="L5294" s="24" t="str">
        <f>IF(Orders!$K5294&lt;=50,"Low",IF(Orders!$K5294&gt;=200000,"High","Medium"))</f>
        <v>Medium</v>
      </c>
    </row>
    <row r="5295" spans="1:12" x14ac:dyDescent="0.35">
      <c r="A5295" s="12">
        <v>4753</v>
      </c>
      <c r="B5295" s="17" t="s">
        <v>8213</v>
      </c>
      <c r="C5295" s="18">
        <v>44155</v>
      </c>
      <c r="D5295" s="18">
        <v>44157</v>
      </c>
      <c r="E5295" s="17" t="s">
        <v>38</v>
      </c>
      <c r="F5295" s="17" t="s">
        <v>5700</v>
      </c>
      <c r="G5295" s="19" t="str">
        <f>INDEX(Table12[[#This Row],[State]],MATCH(Orders!F5295,Table12[[#This Row],[Customer ID]],0))</f>
        <v>New York</v>
      </c>
      <c r="H5295" s="17" t="s">
        <v>3706</v>
      </c>
      <c r="I5295" s="19">
        <v>2</v>
      </c>
      <c r="J5295" s="17" t="s">
        <v>36</v>
      </c>
      <c r="K5295" s="10">
        <v>226968</v>
      </c>
      <c r="L5295" s="25" t="str">
        <f>IF(Orders!$K5295&lt;=50,"Low",IF(Orders!$K5295&gt;=200000,"High","Medium"))</f>
        <v>High</v>
      </c>
    </row>
    <row r="5296" spans="1:12" x14ac:dyDescent="0.35">
      <c r="A5296" s="11">
        <v>2072</v>
      </c>
      <c r="B5296" s="13" t="s">
        <v>8216</v>
      </c>
      <c r="C5296" s="14">
        <v>44155</v>
      </c>
      <c r="D5296" s="14">
        <v>44159</v>
      </c>
      <c r="E5296" s="13" t="s">
        <v>19</v>
      </c>
      <c r="F5296" s="13" t="s">
        <v>2558</v>
      </c>
      <c r="G5296" s="15" t="str">
        <f>INDEX(Table12[[#This Row],[State]],MATCH(Orders!F5296,Table12[[#This Row],[Customer ID]],0))</f>
        <v>Tennessee</v>
      </c>
      <c r="H5296" s="13" t="s">
        <v>6600</v>
      </c>
      <c r="I5296" s="15">
        <v>2</v>
      </c>
      <c r="J5296" s="13" t="s">
        <v>36</v>
      </c>
      <c r="K5296" s="16">
        <v>244568</v>
      </c>
      <c r="L5296" s="24" t="str">
        <f>IF(Orders!$K5296&lt;=50,"Low",IF(Orders!$K5296&gt;=200000,"High","Medium"))</f>
        <v>High</v>
      </c>
    </row>
    <row r="5297" spans="1:12" x14ac:dyDescent="0.35">
      <c r="A5297" s="12">
        <v>7928</v>
      </c>
      <c r="B5297" s="17" t="s">
        <v>8217</v>
      </c>
      <c r="C5297" s="18">
        <v>44155</v>
      </c>
      <c r="D5297" s="18">
        <v>44160</v>
      </c>
      <c r="E5297" s="17" t="s">
        <v>19</v>
      </c>
      <c r="F5297" s="17" t="s">
        <v>5697</v>
      </c>
      <c r="G5297" s="19" t="str">
        <f>INDEX(Table12[[#This Row],[State]],MATCH(Orders!F5297,Table12[[#This Row],[Customer ID]],0))</f>
        <v>California</v>
      </c>
      <c r="H5297" s="17" t="s">
        <v>8219</v>
      </c>
      <c r="I5297" s="19">
        <v>5</v>
      </c>
      <c r="J5297" s="17" t="s">
        <v>36</v>
      </c>
      <c r="K5297" s="10">
        <v>326.92</v>
      </c>
      <c r="L5297" s="25" t="str">
        <f>IF(Orders!$K5297&lt;=50,"Low",IF(Orders!$K5297&gt;=200000,"High","Medium"))</f>
        <v>Medium</v>
      </c>
    </row>
    <row r="5298" spans="1:12" x14ac:dyDescent="0.35">
      <c r="A5298" s="11">
        <v>4391</v>
      </c>
      <c r="B5298" s="13" t="s">
        <v>8221</v>
      </c>
      <c r="C5298" s="14">
        <v>44155</v>
      </c>
      <c r="D5298" s="14">
        <v>44159</v>
      </c>
      <c r="E5298" s="13" t="s">
        <v>94</v>
      </c>
      <c r="F5298" s="13" t="s">
        <v>2861</v>
      </c>
      <c r="G5298" s="15" t="str">
        <f>INDEX(Table12[[#This Row],[State]],MATCH(Orders!F5298,Table12[[#This Row],[Customer ID]],0))</f>
        <v>New York</v>
      </c>
      <c r="H5298" s="13" t="s">
        <v>7017</v>
      </c>
      <c r="I5298" s="15">
        <v>1</v>
      </c>
      <c r="J5298" s="13" t="s">
        <v>70</v>
      </c>
      <c r="K5298" s="16">
        <v>606.99</v>
      </c>
      <c r="L5298" s="24" t="str">
        <f>IF(Orders!$K5298&lt;=50,"Low",IF(Orders!$K5298&gt;=200000,"High","Medium"))</f>
        <v>Medium</v>
      </c>
    </row>
    <row r="5299" spans="1:12" x14ac:dyDescent="0.35">
      <c r="A5299" s="12">
        <v>7927</v>
      </c>
      <c r="B5299" s="17" t="s">
        <v>8213</v>
      </c>
      <c r="C5299" s="18">
        <v>44155</v>
      </c>
      <c r="D5299" s="18">
        <v>44157</v>
      </c>
      <c r="E5299" s="17" t="s">
        <v>38</v>
      </c>
      <c r="F5299" s="17" t="s">
        <v>5700</v>
      </c>
      <c r="G5299" s="19" t="str">
        <f>INDEX(Table12[[#This Row],[State]],MATCH(Orders!F5299,Table12[[#This Row],[Customer ID]],0))</f>
        <v>New York</v>
      </c>
      <c r="H5299" s="17" t="s">
        <v>2507</v>
      </c>
      <c r="I5299" s="19">
        <v>3</v>
      </c>
      <c r="J5299" s="17" t="s">
        <v>31</v>
      </c>
      <c r="K5299" s="10">
        <v>1289.97</v>
      </c>
      <c r="L5299" s="25" t="str">
        <f>IF(Orders!$K5299&lt;=50,"Low",IF(Orders!$K5299&gt;=200000,"High","Medium"))</f>
        <v>Medium</v>
      </c>
    </row>
    <row r="5300" spans="1:12" x14ac:dyDescent="0.35">
      <c r="A5300" s="11">
        <v>1814</v>
      </c>
      <c r="B5300" s="13" t="s">
        <v>8221</v>
      </c>
      <c r="C5300" s="14">
        <v>44155</v>
      </c>
      <c r="D5300" s="14">
        <v>44159</v>
      </c>
      <c r="E5300" s="13" t="s">
        <v>94</v>
      </c>
      <c r="F5300" s="13" t="s">
        <v>2861</v>
      </c>
      <c r="G5300" s="15" t="str">
        <f>INDEX(Table12[[#This Row],[State]],MATCH(Orders!F5300,Table12[[#This Row],[Customer ID]],0))</f>
        <v>New York</v>
      </c>
      <c r="H5300" s="13" t="s">
        <v>3619</v>
      </c>
      <c r="I5300" s="15">
        <v>3</v>
      </c>
      <c r="J5300" s="13" t="s">
        <v>31</v>
      </c>
      <c r="K5300" s="16">
        <v>85.97</v>
      </c>
      <c r="L5300" s="24" t="str">
        <f>IF(Orders!$K5300&lt;=50,"Low",IF(Orders!$K5300&gt;=200000,"High","Medium"))</f>
        <v>Medium</v>
      </c>
    </row>
    <row r="5301" spans="1:12" x14ac:dyDescent="0.35">
      <c r="A5301" s="12">
        <v>1039</v>
      </c>
      <c r="B5301" s="17" t="s">
        <v>8215</v>
      </c>
      <c r="C5301" s="18">
        <v>44155</v>
      </c>
      <c r="D5301" s="18">
        <v>44161</v>
      </c>
      <c r="E5301" s="17" t="s">
        <v>19</v>
      </c>
      <c r="F5301" s="17" t="s">
        <v>1475</v>
      </c>
      <c r="G5301" s="19" t="str">
        <f>INDEX(Table12[[#This Row],[State]],MATCH(Orders!F5301,Table12[[#This Row],[Customer ID]],0))</f>
        <v>Ohio</v>
      </c>
      <c r="H5301" s="17" t="s">
        <v>1595</v>
      </c>
      <c r="I5301" s="19">
        <v>2</v>
      </c>
      <c r="J5301" s="17" t="s">
        <v>70</v>
      </c>
      <c r="K5301" s="10">
        <v>123656</v>
      </c>
      <c r="L5301" s="25" t="str">
        <f>IF(Orders!$K5301&lt;=50,"Low",IF(Orders!$K5301&gt;=200000,"High","Medium"))</f>
        <v>Medium</v>
      </c>
    </row>
    <row r="5302" spans="1:12" x14ac:dyDescent="0.35">
      <c r="A5302" s="11">
        <v>4841</v>
      </c>
      <c r="B5302" s="13" t="s">
        <v>8222</v>
      </c>
      <c r="C5302" s="14">
        <v>44155</v>
      </c>
      <c r="D5302" s="14">
        <v>44156</v>
      </c>
      <c r="E5302" s="13" t="s">
        <v>38</v>
      </c>
      <c r="F5302" s="13" t="s">
        <v>8211</v>
      </c>
      <c r="G5302" s="15" t="str">
        <f>INDEX(Table12[[#This Row],[State]],MATCH(Orders!F5302,Table12[[#This Row],[Customer ID]],0))</f>
        <v>North Carolina</v>
      </c>
      <c r="H5302" s="13" t="s">
        <v>7302</v>
      </c>
      <c r="I5302" s="15">
        <v>7</v>
      </c>
      <c r="J5302" s="13" t="s">
        <v>36</v>
      </c>
      <c r="K5302" s="16">
        <v>96968</v>
      </c>
      <c r="L5302" s="24" t="str">
        <f>IF(Orders!$K5302&lt;=50,"Low",IF(Orders!$K5302&gt;=200000,"High","Medium"))</f>
        <v>Medium</v>
      </c>
    </row>
    <row r="5303" spans="1:12" x14ac:dyDescent="0.35">
      <c r="A5303" s="12">
        <v>1040</v>
      </c>
      <c r="B5303" s="17" t="s">
        <v>8223</v>
      </c>
      <c r="C5303" s="18">
        <v>44155</v>
      </c>
      <c r="D5303" s="18">
        <v>44160</v>
      </c>
      <c r="E5303" s="17" t="s">
        <v>19</v>
      </c>
      <c r="F5303" s="17" t="s">
        <v>395</v>
      </c>
      <c r="G5303" s="19" t="str">
        <f>INDEX(Table12[[#This Row],[State]],MATCH(Orders!F5303,Table12[[#This Row],[Customer ID]],0))</f>
        <v>Kentucky</v>
      </c>
      <c r="H5303" s="17" t="s">
        <v>657</v>
      </c>
      <c r="I5303" s="19">
        <v>2</v>
      </c>
      <c r="J5303" s="17" t="s">
        <v>36</v>
      </c>
      <c r="K5303" s="10">
        <v>128.58000000000001</v>
      </c>
      <c r="L5303" s="25" t="str">
        <f>IF(Orders!$K5303&lt;=50,"Low",IF(Orders!$K5303&gt;=200000,"High","Medium"))</f>
        <v>Medium</v>
      </c>
    </row>
    <row r="5304" spans="1:12" x14ac:dyDescent="0.35">
      <c r="A5304" s="11">
        <v>2782</v>
      </c>
      <c r="B5304" s="13" t="s">
        <v>8222</v>
      </c>
      <c r="C5304" s="14">
        <v>44155</v>
      </c>
      <c r="D5304" s="14">
        <v>44156</v>
      </c>
      <c r="E5304" s="13" t="s">
        <v>38</v>
      </c>
      <c r="F5304" s="13" t="s">
        <v>8211</v>
      </c>
      <c r="G5304" s="15" t="str">
        <f>INDEX(Table12[[#This Row],[State]],MATCH(Orders!F5304,Table12[[#This Row],[Customer ID]],0))</f>
        <v>North Carolina</v>
      </c>
      <c r="H5304" s="13" t="s">
        <v>7771</v>
      </c>
      <c r="I5304" s="15">
        <v>3</v>
      </c>
      <c r="J5304" s="13" t="s">
        <v>36</v>
      </c>
      <c r="K5304" s="16">
        <v>126728</v>
      </c>
      <c r="L5304" s="24" t="str">
        <f>IF(Orders!$K5304&lt;=50,"Low",IF(Orders!$K5304&gt;=200000,"High","Medium"))</f>
        <v>Medium</v>
      </c>
    </row>
    <row r="5305" spans="1:12" x14ac:dyDescent="0.35">
      <c r="A5305" s="12">
        <v>560</v>
      </c>
      <c r="B5305" s="17" t="s">
        <v>8224</v>
      </c>
      <c r="C5305" s="18">
        <v>44155</v>
      </c>
      <c r="D5305" s="18">
        <v>44162</v>
      </c>
      <c r="E5305" s="17" t="s">
        <v>19</v>
      </c>
      <c r="F5305" s="17" t="s">
        <v>3467</v>
      </c>
      <c r="G5305" s="19" t="str">
        <f>INDEX(Table12[[#This Row],[State]],MATCH(Orders!F5305,Table12[[#This Row],[Customer ID]],0))</f>
        <v>Minnesota</v>
      </c>
      <c r="H5305" s="17" t="s">
        <v>8225</v>
      </c>
      <c r="I5305" s="19">
        <v>10</v>
      </c>
      <c r="J5305" s="17" t="s">
        <v>31</v>
      </c>
      <c r="K5305" s="10">
        <v>109</v>
      </c>
      <c r="L5305" s="25" t="str">
        <f>IF(Orders!$K5305&lt;=50,"Low",IF(Orders!$K5305&gt;=200000,"High","Medium"))</f>
        <v>Medium</v>
      </c>
    </row>
    <row r="5306" spans="1:12" x14ac:dyDescent="0.35">
      <c r="A5306" s="11">
        <v>4389</v>
      </c>
      <c r="B5306" s="13" t="s">
        <v>8214</v>
      </c>
      <c r="C5306" s="14">
        <v>44155</v>
      </c>
      <c r="D5306" s="14">
        <v>44157</v>
      </c>
      <c r="E5306" s="13" t="s">
        <v>94</v>
      </c>
      <c r="F5306" s="13" t="s">
        <v>4946</v>
      </c>
      <c r="G5306" s="15" t="str">
        <f>INDEX(Table12[[#This Row],[State]],MATCH(Orders!F5306,Table12[[#This Row],[Customer ID]],0))</f>
        <v>California</v>
      </c>
      <c r="H5306" s="13" t="s">
        <v>862</v>
      </c>
      <c r="I5306" s="15">
        <v>3</v>
      </c>
      <c r="J5306" s="13" t="s">
        <v>36</v>
      </c>
      <c r="K5306" s="16">
        <v>125.6</v>
      </c>
      <c r="L5306" s="24" t="str">
        <f>IF(Orders!$K5306&lt;=50,"Low",IF(Orders!$K5306&gt;=200000,"High","Medium"))</f>
        <v>Medium</v>
      </c>
    </row>
    <row r="5307" spans="1:12" x14ac:dyDescent="0.35">
      <c r="A5307" s="12">
        <v>7929</v>
      </c>
      <c r="B5307" s="17" t="s">
        <v>8213</v>
      </c>
      <c r="C5307" s="18">
        <v>44155</v>
      </c>
      <c r="D5307" s="18">
        <v>44157</v>
      </c>
      <c r="E5307" s="17" t="s">
        <v>38</v>
      </c>
      <c r="F5307" s="17" t="s">
        <v>5700</v>
      </c>
      <c r="G5307" s="19" t="str">
        <f>INDEX(Table12[[#This Row],[State]],MATCH(Orders!F5307,Table12[[#This Row],[Customer ID]],0))</f>
        <v>New York</v>
      </c>
      <c r="H5307" s="17" t="s">
        <v>4071</v>
      </c>
      <c r="I5307" s="19">
        <v>7</v>
      </c>
      <c r="J5307" s="17" t="s">
        <v>70</v>
      </c>
      <c r="K5307" s="10">
        <v>115.76</v>
      </c>
      <c r="L5307" s="25" t="str">
        <f>IF(Orders!$K5307&lt;=50,"Low",IF(Orders!$K5307&gt;=200000,"High","Medium"))</f>
        <v>Medium</v>
      </c>
    </row>
    <row r="5308" spans="1:12" x14ac:dyDescent="0.35">
      <c r="A5308" s="11">
        <v>6365</v>
      </c>
      <c r="B5308" s="13" t="s">
        <v>8221</v>
      </c>
      <c r="C5308" s="14">
        <v>44155</v>
      </c>
      <c r="D5308" s="14">
        <v>44159</v>
      </c>
      <c r="E5308" s="13" t="s">
        <v>94</v>
      </c>
      <c r="F5308" s="13" t="s">
        <v>2861</v>
      </c>
      <c r="G5308" s="15" t="str">
        <f>INDEX(Table12[[#This Row],[State]],MATCH(Orders!F5308,Table12[[#This Row],[Customer ID]],0))</f>
        <v>New York</v>
      </c>
      <c r="H5308" s="13" t="s">
        <v>6742</v>
      </c>
      <c r="I5308" s="15">
        <v>3</v>
      </c>
      <c r="J5308" s="13" t="s">
        <v>36</v>
      </c>
      <c r="K5308" s="16">
        <v>139.97</v>
      </c>
      <c r="L5308" s="24" t="str">
        <f>IF(Orders!$K5308&lt;=50,"Low",IF(Orders!$K5308&gt;=200000,"High","Medium"))</f>
        <v>Medium</v>
      </c>
    </row>
    <row r="5309" spans="1:12" x14ac:dyDescent="0.35">
      <c r="A5309" s="12">
        <v>6363</v>
      </c>
      <c r="B5309" s="17" t="s">
        <v>8227</v>
      </c>
      <c r="C5309" s="18">
        <v>44156</v>
      </c>
      <c r="D5309" s="18">
        <v>44160</v>
      </c>
      <c r="E5309" s="17" t="s">
        <v>19</v>
      </c>
      <c r="F5309" s="17" t="s">
        <v>2474</v>
      </c>
      <c r="G5309" s="19" t="str">
        <f>INDEX(Table12[[#This Row],[State]],MATCH(Orders!F5309,Table12[[#This Row],[Customer ID]],0))</f>
        <v>Washington</v>
      </c>
      <c r="H5309" s="17" t="s">
        <v>1690</v>
      </c>
      <c r="I5309" s="19">
        <v>8</v>
      </c>
      <c r="J5309" s="17" t="s">
        <v>36</v>
      </c>
      <c r="K5309" s="10">
        <v>100.84</v>
      </c>
      <c r="L5309" s="25" t="str">
        <f>IF(Orders!$K5309&lt;=50,"Low",IF(Orders!$K5309&gt;=200000,"High","Medium"))</f>
        <v>Medium</v>
      </c>
    </row>
    <row r="5310" spans="1:12" x14ac:dyDescent="0.35">
      <c r="A5310" s="11">
        <v>2247</v>
      </c>
      <c r="B5310" s="13" t="s">
        <v>8227</v>
      </c>
      <c r="C5310" s="14">
        <v>44156</v>
      </c>
      <c r="D5310" s="14">
        <v>44160</v>
      </c>
      <c r="E5310" s="13" t="s">
        <v>19</v>
      </c>
      <c r="F5310" s="13" t="s">
        <v>2474</v>
      </c>
      <c r="G5310" s="15" t="str">
        <f>INDEX(Table12[[#This Row],[State]],MATCH(Orders!F5310,Table12[[#This Row],[Customer ID]],0))</f>
        <v>Washington</v>
      </c>
      <c r="H5310" s="13" t="s">
        <v>1858</v>
      </c>
      <c r="I5310" s="15">
        <v>5</v>
      </c>
      <c r="J5310" s="13" t="s">
        <v>31</v>
      </c>
      <c r="K5310" s="16">
        <v>170.8</v>
      </c>
      <c r="L5310" s="24" t="str">
        <f>IF(Orders!$K5310&lt;=50,"Low",IF(Orders!$K5310&gt;=200000,"High","Medium"))</f>
        <v>Medium</v>
      </c>
    </row>
    <row r="5311" spans="1:12" x14ac:dyDescent="0.35">
      <c r="A5311" s="12">
        <v>6364</v>
      </c>
      <c r="B5311" s="17" t="s">
        <v>8229</v>
      </c>
      <c r="C5311" s="18">
        <v>44156</v>
      </c>
      <c r="D5311" s="18">
        <v>44160</v>
      </c>
      <c r="E5311" s="17" t="s">
        <v>19</v>
      </c>
      <c r="F5311" s="17" t="s">
        <v>1896</v>
      </c>
      <c r="G5311" s="19" t="str">
        <f>INDEX(Table12[[#This Row],[State]],MATCH(Orders!F5311,Table12[[#This Row],[Customer ID]],0))</f>
        <v>California</v>
      </c>
      <c r="H5311" s="17" t="s">
        <v>2229</v>
      </c>
      <c r="I5311" s="19">
        <v>3</v>
      </c>
      <c r="J5311" s="17" t="s">
        <v>36</v>
      </c>
      <c r="K5311" s="10">
        <v>696976</v>
      </c>
      <c r="L5311" s="25" t="str">
        <f>IF(Orders!$K5311&lt;=50,"Low",IF(Orders!$K5311&gt;=200000,"High","Medium"))</f>
        <v>High</v>
      </c>
    </row>
    <row r="5312" spans="1:12" x14ac:dyDescent="0.35">
      <c r="A5312" s="11">
        <v>2244</v>
      </c>
      <c r="B5312" s="13" t="s">
        <v>8227</v>
      </c>
      <c r="C5312" s="14">
        <v>44156</v>
      </c>
      <c r="D5312" s="14">
        <v>44160</v>
      </c>
      <c r="E5312" s="13" t="s">
        <v>19</v>
      </c>
      <c r="F5312" s="13" t="s">
        <v>2474</v>
      </c>
      <c r="G5312" s="15" t="str">
        <f>INDEX(Table12[[#This Row],[State]],MATCH(Orders!F5312,Table12[[#This Row],[Customer ID]],0))</f>
        <v>Washington</v>
      </c>
      <c r="H5312" s="13" t="s">
        <v>8230</v>
      </c>
      <c r="I5312" s="15">
        <v>1</v>
      </c>
      <c r="J5312" s="13" t="s">
        <v>70</v>
      </c>
      <c r="K5312" s="16">
        <v>1053992</v>
      </c>
      <c r="L5312" s="24" t="str">
        <f>IF(Orders!$K5312&lt;=50,"Low",IF(Orders!$K5312&gt;=200000,"High","Medium"))</f>
        <v>High</v>
      </c>
    </row>
    <row r="5313" spans="1:12" x14ac:dyDescent="0.35">
      <c r="A5313" s="12">
        <v>6147</v>
      </c>
      <c r="B5313" s="17" t="s">
        <v>8229</v>
      </c>
      <c r="C5313" s="18">
        <v>44156</v>
      </c>
      <c r="D5313" s="18">
        <v>44160</v>
      </c>
      <c r="E5313" s="17" t="s">
        <v>19</v>
      </c>
      <c r="F5313" s="17" t="s">
        <v>1896</v>
      </c>
      <c r="G5313" s="19" t="str">
        <f>INDEX(Table12[[#This Row],[State]],MATCH(Orders!F5313,Table12[[#This Row],[Customer ID]],0))</f>
        <v>California</v>
      </c>
      <c r="H5313" s="17" t="s">
        <v>2085</v>
      </c>
      <c r="I5313" s="19">
        <v>2</v>
      </c>
      <c r="J5313" s="17" t="s">
        <v>70</v>
      </c>
      <c r="K5313" s="10">
        <v>113.56</v>
      </c>
      <c r="L5313" s="25" t="str">
        <f>IF(Orders!$K5313&lt;=50,"Low",IF(Orders!$K5313&gt;=200000,"High","Medium"))</f>
        <v>Medium</v>
      </c>
    </row>
    <row r="5314" spans="1:12" x14ac:dyDescent="0.35">
      <c r="A5314" s="11">
        <v>2246</v>
      </c>
      <c r="B5314" s="13" t="s">
        <v>8232</v>
      </c>
      <c r="C5314" s="14">
        <v>44156</v>
      </c>
      <c r="D5314" s="14">
        <v>44160</v>
      </c>
      <c r="E5314" s="13" t="s">
        <v>19</v>
      </c>
      <c r="F5314" s="13" t="s">
        <v>1890</v>
      </c>
      <c r="G5314" s="15" t="str">
        <f>INDEX(Table12[[#This Row],[State]],MATCH(Orders!F5314,Table12[[#This Row],[Customer ID]],0))</f>
        <v>California</v>
      </c>
      <c r="H5314" s="13" t="s">
        <v>4745</v>
      </c>
      <c r="I5314" s="15">
        <v>4</v>
      </c>
      <c r="J5314" s="13" t="s">
        <v>36</v>
      </c>
      <c r="K5314" s="16">
        <v>119.76</v>
      </c>
      <c r="L5314" s="24" t="str">
        <f>IF(Orders!$K5314&lt;=50,"Low",IF(Orders!$K5314&gt;=200000,"High","Medium"))</f>
        <v>Medium</v>
      </c>
    </row>
    <row r="5315" spans="1:12" x14ac:dyDescent="0.35">
      <c r="A5315" s="12">
        <v>2245</v>
      </c>
      <c r="B5315" s="17" t="s">
        <v>8229</v>
      </c>
      <c r="C5315" s="18">
        <v>44156</v>
      </c>
      <c r="D5315" s="18">
        <v>44160</v>
      </c>
      <c r="E5315" s="17" t="s">
        <v>19</v>
      </c>
      <c r="F5315" s="17" t="s">
        <v>1896</v>
      </c>
      <c r="G5315" s="19" t="str">
        <f>INDEX(Table12[[#This Row],[State]],MATCH(Orders!F5315,Table12[[#This Row],[Customer ID]],0))</f>
        <v>California</v>
      </c>
      <c r="H5315" s="17" t="s">
        <v>3608</v>
      </c>
      <c r="I5315" s="19">
        <v>1</v>
      </c>
      <c r="J5315" s="17" t="s">
        <v>31</v>
      </c>
      <c r="K5315" s="10">
        <v>108.62</v>
      </c>
      <c r="L5315" s="25" t="str">
        <f>IF(Orders!$K5315&lt;=50,"Low",IF(Orders!$K5315&gt;=200000,"High","Medium"))</f>
        <v>Medium</v>
      </c>
    </row>
    <row r="5316" spans="1:12" x14ac:dyDescent="0.35">
      <c r="A5316" s="11">
        <v>4011</v>
      </c>
      <c r="B5316" s="13" t="s">
        <v>8229</v>
      </c>
      <c r="C5316" s="14">
        <v>44156</v>
      </c>
      <c r="D5316" s="14">
        <v>44160</v>
      </c>
      <c r="E5316" s="13" t="s">
        <v>19</v>
      </c>
      <c r="F5316" s="13" t="s">
        <v>1896</v>
      </c>
      <c r="G5316" s="15" t="str">
        <f>INDEX(Table12[[#This Row],[State]],MATCH(Orders!F5316,Table12[[#This Row],[Customer ID]],0))</f>
        <v>California</v>
      </c>
      <c r="H5316" s="13" t="s">
        <v>1934</v>
      </c>
      <c r="I5316" s="15">
        <v>2</v>
      </c>
      <c r="J5316" s="13" t="s">
        <v>31</v>
      </c>
      <c r="K5316" s="16">
        <v>129.02000000000001</v>
      </c>
      <c r="L5316" s="24" t="str">
        <f>IF(Orders!$K5316&lt;=50,"Low",IF(Orders!$K5316&gt;=200000,"High","Medium"))</f>
        <v>Medium</v>
      </c>
    </row>
    <row r="5317" spans="1:12" x14ac:dyDescent="0.35">
      <c r="A5317" s="12">
        <v>2213</v>
      </c>
      <c r="B5317" s="17" t="s">
        <v>8233</v>
      </c>
      <c r="C5317" s="18">
        <v>44156</v>
      </c>
      <c r="D5317" s="18">
        <v>44159</v>
      </c>
      <c r="E5317" s="17" t="s">
        <v>38</v>
      </c>
      <c r="F5317" s="17" t="s">
        <v>1834</v>
      </c>
      <c r="G5317" s="19" t="str">
        <f>INDEX(Table12[[#This Row],[State]],MATCH(Orders!F5317,Table12[[#This Row],[Customer ID]],0))</f>
        <v>Pennsylvania</v>
      </c>
      <c r="H5317" s="17" t="s">
        <v>4011</v>
      </c>
      <c r="I5317" s="19">
        <v>2</v>
      </c>
      <c r="J5317" s="17" t="s">
        <v>70</v>
      </c>
      <c r="K5317" s="10">
        <v>119448</v>
      </c>
      <c r="L5317" s="25" t="str">
        <f>IF(Orders!$K5317&lt;=50,"Low",IF(Orders!$K5317&gt;=200000,"High","Medium"))</f>
        <v>Medium</v>
      </c>
    </row>
    <row r="5318" spans="1:12" x14ac:dyDescent="0.35">
      <c r="A5318" s="11">
        <v>4012</v>
      </c>
      <c r="B5318" s="13" t="s">
        <v>8234</v>
      </c>
      <c r="C5318" s="14">
        <v>44156</v>
      </c>
      <c r="D5318" s="14">
        <v>44160</v>
      </c>
      <c r="E5318" s="13" t="s">
        <v>19</v>
      </c>
      <c r="F5318" s="13" t="s">
        <v>4925</v>
      </c>
      <c r="G5318" s="15" t="str">
        <f>INDEX(Table12[[#This Row],[State]],MATCH(Orders!F5318,Table12[[#This Row],[Customer ID]],0))</f>
        <v>New York</v>
      </c>
      <c r="H5318" s="13" t="s">
        <v>4528</v>
      </c>
      <c r="I5318" s="15">
        <v>1</v>
      </c>
      <c r="J5318" s="13" t="s">
        <v>36</v>
      </c>
      <c r="K5318" s="16">
        <v>142.41999999999999</v>
      </c>
      <c r="L5318" s="24" t="str">
        <f>IF(Orders!$K5318&lt;=50,"Low",IF(Orders!$K5318&gt;=200000,"High","Medium"))</f>
        <v>Medium</v>
      </c>
    </row>
    <row r="5319" spans="1:12" x14ac:dyDescent="0.35">
      <c r="A5319" s="12">
        <v>9039</v>
      </c>
      <c r="B5319" s="17" t="s">
        <v>8233</v>
      </c>
      <c r="C5319" s="18">
        <v>44156</v>
      </c>
      <c r="D5319" s="18">
        <v>44159</v>
      </c>
      <c r="E5319" s="17" t="s">
        <v>38</v>
      </c>
      <c r="F5319" s="17" t="s">
        <v>1834</v>
      </c>
      <c r="G5319" s="19" t="str">
        <f>INDEX(Table12[[#This Row],[State]],MATCH(Orders!F5319,Table12[[#This Row],[Customer ID]],0))</f>
        <v>Pennsylvania</v>
      </c>
      <c r="H5319" s="17" t="s">
        <v>8235</v>
      </c>
      <c r="I5319" s="19">
        <v>4</v>
      </c>
      <c r="J5319" s="17" t="s">
        <v>70</v>
      </c>
      <c r="K5319" s="10">
        <v>148296</v>
      </c>
      <c r="L5319" s="25" t="str">
        <f>IF(Orders!$K5319&lt;=50,"Low",IF(Orders!$K5319&gt;=200000,"High","Medium"))</f>
        <v>Medium</v>
      </c>
    </row>
    <row r="5320" spans="1:12" x14ac:dyDescent="0.35">
      <c r="A5320" s="11">
        <v>6148</v>
      </c>
      <c r="B5320" s="13" t="s">
        <v>8237</v>
      </c>
      <c r="C5320" s="14">
        <v>44156</v>
      </c>
      <c r="D5320" s="14">
        <v>44156</v>
      </c>
      <c r="E5320" s="13" t="s">
        <v>208</v>
      </c>
      <c r="F5320" s="13" t="s">
        <v>1031</v>
      </c>
      <c r="G5320" s="15" t="str">
        <f>INDEX(Table12[[#This Row],[State]],MATCH(Orders!F5320,Table12[[#This Row],[Customer ID]],0))</f>
        <v>Texas</v>
      </c>
      <c r="H5320" s="13" t="s">
        <v>2182</v>
      </c>
      <c r="I5320" s="15">
        <v>3</v>
      </c>
      <c r="J5320" s="13" t="s">
        <v>36</v>
      </c>
      <c r="K5320" s="16">
        <v>124176</v>
      </c>
      <c r="L5320" s="24" t="str">
        <f>IF(Orders!$K5320&lt;=50,"Low",IF(Orders!$K5320&gt;=200000,"High","Medium"))</f>
        <v>Medium</v>
      </c>
    </row>
    <row r="5321" spans="1:12" x14ac:dyDescent="0.35">
      <c r="A5321" s="12">
        <v>1874</v>
      </c>
      <c r="B5321" s="17" t="s">
        <v>8232</v>
      </c>
      <c r="C5321" s="18">
        <v>44156</v>
      </c>
      <c r="D5321" s="18">
        <v>44160</v>
      </c>
      <c r="E5321" s="17" t="s">
        <v>19</v>
      </c>
      <c r="F5321" s="17" t="s">
        <v>1890</v>
      </c>
      <c r="G5321" s="19" t="str">
        <f>INDEX(Table12[[#This Row],[State]],MATCH(Orders!F5321,Table12[[#This Row],[Customer ID]],0))</f>
        <v>California</v>
      </c>
      <c r="H5321" s="17" t="s">
        <v>4697</v>
      </c>
      <c r="I5321" s="19">
        <v>2</v>
      </c>
      <c r="J5321" s="17" t="s">
        <v>31</v>
      </c>
      <c r="K5321" s="10">
        <v>129736</v>
      </c>
      <c r="L5321" s="25" t="str">
        <f>IF(Orders!$K5321&lt;=50,"Low",IF(Orders!$K5321&gt;=200000,"High","Medium"))</f>
        <v>Medium</v>
      </c>
    </row>
    <row r="5322" spans="1:12" x14ac:dyDescent="0.35">
      <c r="A5322" s="11">
        <v>2243</v>
      </c>
      <c r="B5322" s="13" t="s">
        <v>8238</v>
      </c>
      <c r="C5322" s="14">
        <v>44156</v>
      </c>
      <c r="D5322" s="14">
        <v>44160</v>
      </c>
      <c r="E5322" s="13" t="s">
        <v>19</v>
      </c>
      <c r="F5322" s="13" t="s">
        <v>4283</v>
      </c>
      <c r="G5322" s="15" t="str">
        <f>INDEX(Table12[[#This Row],[State]],MATCH(Orders!F5322,Table12[[#This Row],[Customer ID]],0))</f>
        <v>Washington</v>
      </c>
      <c r="H5322" s="13" t="s">
        <v>1169</v>
      </c>
      <c r="I5322" s="15">
        <v>1</v>
      </c>
      <c r="J5322" s="13" t="s">
        <v>36</v>
      </c>
      <c r="K5322" s="16">
        <v>173.98</v>
      </c>
      <c r="L5322" s="24" t="str">
        <f>IF(Orders!$K5322&lt;=50,"Low",IF(Orders!$K5322&gt;=200000,"High","Medium"))</f>
        <v>Medium</v>
      </c>
    </row>
    <row r="5323" spans="1:12" x14ac:dyDescent="0.35">
      <c r="A5323" s="12">
        <v>3723</v>
      </c>
      <c r="B5323" s="17" t="s">
        <v>8229</v>
      </c>
      <c r="C5323" s="18">
        <v>44156</v>
      </c>
      <c r="D5323" s="18">
        <v>44160</v>
      </c>
      <c r="E5323" s="17" t="s">
        <v>19</v>
      </c>
      <c r="F5323" s="17" t="s">
        <v>1896</v>
      </c>
      <c r="G5323" s="19" t="str">
        <f>INDEX(Table12[[#This Row],[State]],MATCH(Orders!F5323,Table12[[#This Row],[Customer ID]],0))</f>
        <v>California</v>
      </c>
      <c r="H5323" s="17" t="s">
        <v>1359</v>
      </c>
      <c r="I5323" s="19">
        <v>2</v>
      </c>
      <c r="J5323" s="17" t="s">
        <v>31</v>
      </c>
      <c r="K5323" s="10">
        <v>160.56</v>
      </c>
      <c r="L5323" s="25" t="str">
        <f>IF(Orders!$K5323&lt;=50,"Low",IF(Orders!$K5323&gt;=200000,"High","Medium"))</f>
        <v>Medium</v>
      </c>
    </row>
    <row r="5324" spans="1:12" x14ac:dyDescent="0.35">
      <c r="A5324" s="11">
        <v>8976</v>
      </c>
      <c r="B5324" s="13" t="s">
        <v>8239</v>
      </c>
      <c r="C5324" s="14">
        <v>44157</v>
      </c>
      <c r="D5324" s="14">
        <v>44161</v>
      </c>
      <c r="E5324" s="13" t="s">
        <v>19</v>
      </c>
      <c r="F5324" s="13" t="s">
        <v>4726</v>
      </c>
      <c r="G5324" s="15" t="str">
        <f>INDEX(Table12[[#This Row],[State]],MATCH(Orders!F5324,Table12[[#This Row],[Customer ID]],0))</f>
        <v>Texas</v>
      </c>
      <c r="H5324" s="13" t="s">
        <v>2469</v>
      </c>
      <c r="I5324" s="15">
        <v>8</v>
      </c>
      <c r="J5324" s="13" t="s">
        <v>31</v>
      </c>
      <c r="K5324" s="16">
        <v>207712</v>
      </c>
      <c r="L5324" s="24" t="str">
        <f>IF(Orders!$K5324&lt;=50,"Low",IF(Orders!$K5324&gt;=200000,"High","Medium"))</f>
        <v>High</v>
      </c>
    </row>
    <row r="5325" spans="1:12" x14ac:dyDescent="0.35">
      <c r="A5325" s="12">
        <v>107</v>
      </c>
      <c r="B5325" s="17" t="s">
        <v>8240</v>
      </c>
      <c r="C5325" s="18">
        <v>44158</v>
      </c>
      <c r="D5325" s="18">
        <v>44161</v>
      </c>
      <c r="E5325" s="17" t="s">
        <v>38</v>
      </c>
      <c r="F5325" s="17" t="s">
        <v>3151</v>
      </c>
      <c r="G5325" s="19" t="str">
        <f>INDEX(Table12[[#This Row],[State]],MATCH(Orders!F5325,Table12[[#This Row],[Customer ID]],0))</f>
        <v>Texas</v>
      </c>
      <c r="H5325" s="17" t="s">
        <v>1749</v>
      </c>
      <c r="I5325" s="19">
        <v>2</v>
      </c>
      <c r="J5325" s="17" t="s">
        <v>36</v>
      </c>
      <c r="K5325" s="10">
        <v>102304</v>
      </c>
      <c r="L5325" s="25" t="str">
        <f>IF(Orders!$K5325&lt;=50,"Low",IF(Orders!$K5325&gt;=200000,"High","Medium"))</f>
        <v>Medium</v>
      </c>
    </row>
    <row r="5326" spans="1:12" x14ac:dyDescent="0.35">
      <c r="A5326" s="11">
        <v>8977</v>
      </c>
      <c r="B5326" s="13" t="s">
        <v>8241</v>
      </c>
      <c r="C5326" s="14">
        <v>44158</v>
      </c>
      <c r="D5326" s="14">
        <v>44163</v>
      </c>
      <c r="E5326" s="13" t="s">
        <v>19</v>
      </c>
      <c r="F5326" s="13" t="s">
        <v>1248</v>
      </c>
      <c r="G5326" s="15" t="str">
        <f>INDEX(Table12[[#This Row],[State]],MATCH(Orders!F5326,Table12[[#This Row],[Customer ID]],0))</f>
        <v>North Carolina</v>
      </c>
      <c r="H5326" s="13" t="s">
        <v>7495</v>
      </c>
      <c r="I5326" s="15">
        <v>8</v>
      </c>
      <c r="J5326" s="13" t="s">
        <v>31</v>
      </c>
      <c r="K5326" s="16">
        <v>114112</v>
      </c>
      <c r="L5326" s="24" t="str">
        <f>IF(Orders!$K5326&lt;=50,"Low",IF(Orders!$K5326&gt;=200000,"High","Medium"))</f>
        <v>Medium</v>
      </c>
    </row>
    <row r="5327" spans="1:12" x14ac:dyDescent="0.35">
      <c r="A5327" s="12">
        <v>6303</v>
      </c>
      <c r="B5327" s="17" t="s">
        <v>8240</v>
      </c>
      <c r="C5327" s="18">
        <v>44158</v>
      </c>
      <c r="D5327" s="18">
        <v>44161</v>
      </c>
      <c r="E5327" s="17" t="s">
        <v>38</v>
      </c>
      <c r="F5327" s="17" t="s">
        <v>3151</v>
      </c>
      <c r="G5327" s="19" t="str">
        <f>INDEX(Table12[[#This Row],[State]],MATCH(Orders!F5327,Table12[[#This Row],[Customer ID]],0))</f>
        <v>Texas</v>
      </c>
      <c r="H5327" s="17" t="s">
        <v>3973</v>
      </c>
      <c r="I5327" s="19">
        <v>1</v>
      </c>
      <c r="J5327" s="17" t="s">
        <v>36</v>
      </c>
      <c r="K5327" s="10">
        <v>162785</v>
      </c>
      <c r="L5327" s="25" t="str">
        <f>IF(Orders!$K5327&lt;=50,"Low",IF(Orders!$K5327&gt;=200000,"High","Medium"))</f>
        <v>Medium</v>
      </c>
    </row>
    <row r="5328" spans="1:12" x14ac:dyDescent="0.35">
      <c r="A5328" s="11">
        <v>4775</v>
      </c>
      <c r="B5328" s="13" t="s">
        <v>8242</v>
      </c>
      <c r="C5328" s="14">
        <v>44158</v>
      </c>
      <c r="D5328" s="14">
        <v>44162</v>
      </c>
      <c r="E5328" s="13" t="s">
        <v>19</v>
      </c>
      <c r="F5328" s="13" t="s">
        <v>637</v>
      </c>
      <c r="G5328" s="15" t="str">
        <f>INDEX(Table12[[#This Row],[State]],MATCH(Orders!F5328,Table12[[#This Row],[Customer ID]],0))</f>
        <v>Texas</v>
      </c>
      <c r="H5328" s="13" t="s">
        <v>2796</v>
      </c>
      <c r="I5328" s="15">
        <v>5</v>
      </c>
      <c r="J5328" s="13" t="s">
        <v>31</v>
      </c>
      <c r="K5328" s="16">
        <v>221.96</v>
      </c>
      <c r="L5328" s="24" t="str">
        <f>IF(Orders!$K5328&lt;=50,"Low",IF(Orders!$K5328&gt;=200000,"High","Medium"))</f>
        <v>Medium</v>
      </c>
    </row>
    <row r="5329" spans="1:12" x14ac:dyDescent="0.35">
      <c r="A5329" s="12">
        <v>427</v>
      </c>
      <c r="B5329" s="17" t="s">
        <v>8243</v>
      </c>
      <c r="C5329" s="18">
        <v>44158</v>
      </c>
      <c r="D5329" s="18">
        <v>44162</v>
      </c>
      <c r="E5329" s="17" t="s">
        <v>19</v>
      </c>
      <c r="F5329" s="17" t="s">
        <v>5753</v>
      </c>
      <c r="G5329" s="19" t="str">
        <f>INDEX(Table12[[#This Row],[State]],MATCH(Orders!F5329,Table12[[#This Row],[Customer ID]],0))</f>
        <v>Illinois</v>
      </c>
      <c r="H5329" s="17" t="s">
        <v>5981</v>
      </c>
      <c r="I5329" s="19">
        <v>2</v>
      </c>
      <c r="J5329" s="17" t="s">
        <v>36</v>
      </c>
      <c r="K5329" s="10">
        <v>235384</v>
      </c>
      <c r="L5329" s="25" t="str">
        <f>IF(Orders!$K5329&lt;=50,"Low",IF(Orders!$K5329&gt;=200000,"High","Medium"))</f>
        <v>High</v>
      </c>
    </row>
    <row r="5330" spans="1:12" x14ac:dyDescent="0.35">
      <c r="A5330" s="11">
        <v>8428</v>
      </c>
      <c r="B5330" s="13" t="s">
        <v>8244</v>
      </c>
      <c r="C5330" s="14">
        <v>44158</v>
      </c>
      <c r="D5330" s="14">
        <v>44161</v>
      </c>
      <c r="E5330" s="13" t="s">
        <v>94</v>
      </c>
      <c r="F5330" s="13" t="s">
        <v>5073</v>
      </c>
      <c r="G5330" s="15" t="str">
        <f>INDEX(Table12[[#This Row],[State]],MATCH(Orders!F5330,Table12[[#This Row],[Customer ID]],0))</f>
        <v>Michigan</v>
      </c>
      <c r="H5330" s="13" t="s">
        <v>4860</v>
      </c>
      <c r="I5330" s="15">
        <v>8</v>
      </c>
      <c r="J5330" s="13" t="s">
        <v>31</v>
      </c>
      <c r="K5330" s="16">
        <v>297.92</v>
      </c>
      <c r="L5330" s="24" t="str">
        <f>IF(Orders!$K5330&lt;=50,"Low",IF(Orders!$K5330&gt;=200000,"High","Medium"))</f>
        <v>Medium</v>
      </c>
    </row>
    <row r="5331" spans="1:12" x14ac:dyDescent="0.35">
      <c r="A5331" s="12">
        <v>4773</v>
      </c>
      <c r="B5331" s="17" t="s">
        <v>8246</v>
      </c>
      <c r="C5331" s="18">
        <v>44158</v>
      </c>
      <c r="D5331" s="18">
        <v>44160</v>
      </c>
      <c r="E5331" s="17" t="s">
        <v>38</v>
      </c>
      <c r="F5331" s="17" t="s">
        <v>1193</v>
      </c>
      <c r="G5331" s="19" t="str">
        <f>INDEX(Table12[[#This Row],[State]],MATCH(Orders!F5331,Table12[[#This Row],[Customer ID]],0))</f>
        <v>Michigan</v>
      </c>
      <c r="H5331" s="17" t="s">
        <v>6027</v>
      </c>
      <c r="I5331" s="19">
        <v>2</v>
      </c>
      <c r="J5331" s="17" t="s">
        <v>70</v>
      </c>
      <c r="K5331" s="10">
        <v>88.36</v>
      </c>
      <c r="L5331" s="25" t="str">
        <f>IF(Orders!$K5331&lt;=50,"Low",IF(Orders!$K5331&gt;=200000,"High","Medium"))</f>
        <v>Medium</v>
      </c>
    </row>
    <row r="5332" spans="1:12" x14ac:dyDescent="0.35">
      <c r="A5332" s="11">
        <v>8978</v>
      </c>
      <c r="B5332" s="13" t="s">
        <v>8243</v>
      </c>
      <c r="C5332" s="14">
        <v>44158</v>
      </c>
      <c r="D5332" s="14">
        <v>44162</v>
      </c>
      <c r="E5332" s="13" t="s">
        <v>19</v>
      </c>
      <c r="F5332" s="13" t="s">
        <v>5753</v>
      </c>
      <c r="G5332" s="15" t="str">
        <f>INDEX(Table12[[#This Row],[State]],MATCH(Orders!F5332,Table12[[#This Row],[Customer ID]],0))</f>
        <v>Illinois</v>
      </c>
      <c r="H5332" s="13" t="s">
        <v>4475</v>
      </c>
      <c r="I5332" s="15">
        <v>1</v>
      </c>
      <c r="J5332" s="13" t="s">
        <v>31</v>
      </c>
      <c r="K5332" s="16">
        <v>86464</v>
      </c>
      <c r="L5332" s="24" t="str">
        <f>IF(Orders!$K5332&lt;=50,"Low",IF(Orders!$K5332&gt;=200000,"High","Medium"))</f>
        <v>Medium</v>
      </c>
    </row>
    <row r="5333" spans="1:12" x14ac:dyDescent="0.35">
      <c r="A5333" s="12">
        <v>3554</v>
      </c>
      <c r="B5333" s="17" t="s">
        <v>8240</v>
      </c>
      <c r="C5333" s="18">
        <v>44158</v>
      </c>
      <c r="D5333" s="18">
        <v>44161</v>
      </c>
      <c r="E5333" s="17" t="s">
        <v>38</v>
      </c>
      <c r="F5333" s="17" t="s">
        <v>3151</v>
      </c>
      <c r="G5333" s="19" t="str">
        <f>INDEX(Table12[[#This Row],[State]],MATCH(Orders!F5333,Table12[[#This Row],[Customer ID]],0))</f>
        <v>Texas</v>
      </c>
      <c r="H5333" s="17" t="s">
        <v>1509</v>
      </c>
      <c r="I5333" s="19">
        <v>2</v>
      </c>
      <c r="J5333" s="17" t="s">
        <v>70</v>
      </c>
      <c r="K5333" s="10">
        <v>118104</v>
      </c>
      <c r="L5333" s="25" t="str">
        <f>IF(Orders!$K5333&lt;=50,"Low",IF(Orders!$K5333&gt;=200000,"High","Medium"))</f>
        <v>Medium</v>
      </c>
    </row>
    <row r="5334" spans="1:12" x14ac:dyDescent="0.35">
      <c r="A5334" s="11">
        <v>426</v>
      </c>
      <c r="B5334" s="13" t="s">
        <v>8247</v>
      </c>
      <c r="C5334" s="14">
        <v>44158</v>
      </c>
      <c r="D5334" s="14">
        <v>44161</v>
      </c>
      <c r="E5334" s="13" t="s">
        <v>94</v>
      </c>
      <c r="F5334" s="13" t="s">
        <v>4187</v>
      </c>
      <c r="G5334" s="15" t="str">
        <f>INDEX(Table12[[#This Row],[State]],MATCH(Orders!F5334,Table12[[#This Row],[Customer ID]],0))</f>
        <v>Pennsylvania</v>
      </c>
      <c r="H5334" s="13" t="s">
        <v>2358</v>
      </c>
      <c r="I5334" s="15">
        <v>1</v>
      </c>
      <c r="J5334" s="13" t="s">
        <v>70</v>
      </c>
      <c r="K5334" s="16">
        <v>115476</v>
      </c>
      <c r="L5334" s="24" t="str">
        <f>IF(Orders!$K5334&lt;=50,"Low",IF(Orders!$K5334&gt;=200000,"High","Medium"))</f>
        <v>Medium</v>
      </c>
    </row>
    <row r="5335" spans="1:12" x14ac:dyDescent="0.35">
      <c r="A5335" s="12">
        <v>109</v>
      </c>
      <c r="B5335" s="17" t="s">
        <v>8244</v>
      </c>
      <c r="C5335" s="18">
        <v>44158</v>
      </c>
      <c r="D5335" s="18">
        <v>44161</v>
      </c>
      <c r="E5335" s="17" t="s">
        <v>94</v>
      </c>
      <c r="F5335" s="17" t="s">
        <v>5073</v>
      </c>
      <c r="G5335" s="19" t="str">
        <f>INDEX(Table12[[#This Row],[State]],MATCH(Orders!F5335,Table12[[#This Row],[Customer ID]],0))</f>
        <v>Michigan</v>
      </c>
      <c r="H5335" s="17" t="s">
        <v>862</v>
      </c>
      <c r="I5335" s="19">
        <v>2</v>
      </c>
      <c r="J5335" s="17" t="s">
        <v>31</v>
      </c>
      <c r="K5335" s="10">
        <v>116.4</v>
      </c>
      <c r="L5335" s="25" t="str">
        <f>IF(Orders!$K5335&lt;=50,"Low",IF(Orders!$K5335&gt;=200000,"High","Medium"))</f>
        <v>Medium</v>
      </c>
    </row>
    <row r="5336" spans="1:12" x14ac:dyDescent="0.35">
      <c r="A5336" s="11">
        <v>108</v>
      </c>
      <c r="B5336" s="13" t="s">
        <v>8241</v>
      </c>
      <c r="C5336" s="14">
        <v>44158</v>
      </c>
      <c r="D5336" s="14">
        <v>44163</v>
      </c>
      <c r="E5336" s="13" t="s">
        <v>19</v>
      </c>
      <c r="F5336" s="13" t="s">
        <v>1248</v>
      </c>
      <c r="G5336" s="15" t="str">
        <f>INDEX(Table12[[#This Row],[State]],MATCH(Orders!F5336,Table12[[#This Row],[Customer ID]],0))</f>
        <v>North Carolina</v>
      </c>
      <c r="H5336" s="13" t="s">
        <v>3639</v>
      </c>
      <c r="I5336" s="15">
        <v>1</v>
      </c>
      <c r="J5336" s="13" t="s">
        <v>70</v>
      </c>
      <c r="K5336" s="16">
        <v>107304</v>
      </c>
      <c r="L5336" s="24" t="str">
        <f>IF(Orders!$K5336&lt;=50,"Low",IF(Orders!$K5336&gt;=200000,"High","Medium"))</f>
        <v>Medium</v>
      </c>
    </row>
    <row r="5337" spans="1:12" x14ac:dyDescent="0.35">
      <c r="A5337" s="12">
        <v>8801</v>
      </c>
      <c r="B5337" s="17" t="s">
        <v>8241</v>
      </c>
      <c r="C5337" s="18">
        <v>44158</v>
      </c>
      <c r="D5337" s="18">
        <v>44163</v>
      </c>
      <c r="E5337" s="17" t="s">
        <v>19</v>
      </c>
      <c r="F5337" s="17" t="s">
        <v>1248</v>
      </c>
      <c r="G5337" s="19" t="str">
        <f>INDEX(Table12[[#This Row],[State]],MATCH(Orders!F5337,Table12[[#This Row],[Customer ID]],0))</f>
        <v>North Carolina</v>
      </c>
      <c r="H5337" s="17" t="s">
        <v>8248</v>
      </c>
      <c r="I5337" s="19">
        <v>1</v>
      </c>
      <c r="J5337" s="17" t="s">
        <v>31</v>
      </c>
      <c r="K5337" s="10">
        <v>115992</v>
      </c>
      <c r="L5337" s="25" t="str">
        <f>IF(Orders!$K5337&lt;=50,"Low",IF(Orders!$K5337&gt;=200000,"High","Medium"))</f>
        <v>Medium</v>
      </c>
    </row>
    <row r="5338" spans="1:12" x14ac:dyDescent="0.35">
      <c r="A5338" s="11">
        <v>4774</v>
      </c>
      <c r="B5338" s="13" t="s">
        <v>8250</v>
      </c>
      <c r="C5338" s="14">
        <v>44158</v>
      </c>
      <c r="D5338" s="14">
        <v>44162</v>
      </c>
      <c r="E5338" s="13" t="s">
        <v>19</v>
      </c>
      <c r="F5338" s="13" t="s">
        <v>2873</v>
      </c>
      <c r="G5338" s="15" t="str">
        <f>INDEX(Table12[[#This Row],[State]],MATCH(Orders!F5338,Table12[[#This Row],[Customer ID]],0))</f>
        <v>Illinois</v>
      </c>
      <c r="H5338" s="13" t="s">
        <v>222</v>
      </c>
      <c r="I5338" s="15">
        <v>2</v>
      </c>
      <c r="J5338" s="13" t="s">
        <v>70</v>
      </c>
      <c r="K5338" s="16">
        <v>116688</v>
      </c>
      <c r="L5338" s="24" t="str">
        <f>IF(Orders!$K5338&lt;=50,"Low",IF(Orders!$K5338&gt;=200000,"High","Medium"))</f>
        <v>Medium</v>
      </c>
    </row>
    <row r="5339" spans="1:12" x14ac:dyDescent="0.35">
      <c r="A5339" s="12">
        <v>3381</v>
      </c>
      <c r="B5339" s="17" t="s">
        <v>8243</v>
      </c>
      <c r="C5339" s="18">
        <v>44158</v>
      </c>
      <c r="D5339" s="18">
        <v>44162</v>
      </c>
      <c r="E5339" s="17" t="s">
        <v>19</v>
      </c>
      <c r="F5339" s="17" t="s">
        <v>5753</v>
      </c>
      <c r="G5339" s="19" t="str">
        <f>INDEX(Table12[[#This Row],[State]],MATCH(Orders!F5339,Table12[[#This Row],[Customer ID]],0))</f>
        <v>Illinois</v>
      </c>
      <c r="H5339" s="17" t="s">
        <v>4884</v>
      </c>
      <c r="I5339" s="19">
        <v>5</v>
      </c>
      <c r="J5339" s="17" t="s">
        <v>70</v>
      </c>
      <c r="K5339" s="10">
        <v>146.52000000000001</v>
      </c>
      <c r="L5339" s="25" t="str">
        <f>IF(Orders!$K5339&lt;=50,"Low",IF(Orders!$K5339&gt;=200000,"High","Medium"))</f>
        <v>Medium</v>
      </c>
    </row>
    <row r="5340" spans="1:12" x14ac:dyDescent="0.35">
      <c r="A5340" s="11">
        <v>8975</v>
      </c>
      <c r="B5340" s="13" t="s">
        <v>8251</v>
      </c>
      <c r="C5340" s="14">
        <v>44158</v>
      </c>
      <c r="D5340" s="14">
        <v>44159</v>
      </c>
      <c r="E5340" s="13" t="s">
        <v>38</v>
      </c>
      <c r="F5340" s="13" t="s">
        <v>255</v>
      </c>
      <c r="G5340" s="15" t="str">
        <f>INDEX(Table12[[#This Row],[State]],MATCH(Orders!F5340,Table12[[#This Row],[Customer ID]],0))</f>
        <v>Pennsylvania</v>
      </c>
      <c r="H5340" s="13" t="s">
        <v>2045</v>
      </c>
      <c r="I5340" s="15">
        <v>9</v>
      </c>
      <c r="J5340" s="13" t="s">
        <v>70</v>
      </c>
      <c r="K5340" s="16">
        <v>138048</v>
      </c>
      <c r="L5340" s="24" t="str">
        <f>IF(Orders!$K5340&lt;=50,"Low",IF(Orders!$K5340&gt;=200000,"High","Medium"))</f>
        <v>Medium</v>
      </c>
    </row>
    <row r="5341" spans="1:12" x14ac:dyDescent="0.35">
      <c r="A5341" s="12">
        <v>9266</v>
      </c>
      <c r="B5341" s="17" t="s">
        <v>8240</v>
      </c>
      <c r="C5341" s="18">
        <v>44158</v>
      </c>
      <c r="D5341" s="18">
        <v>44161</v>
      </c>
      <c r="E5341" s="17" t="s">
        <v>38</v>
      </c>
      <c r="F5341" s="17" t="s">
        <v>3151</v>
      </c>
      <c r="G5341" s="19" t="str">
        <f>INDEX(Table12[[#This Row],[State]],MATCH(Orders!F5341,Table12[[#This Row],[Customer ID]],0))</f>
        <v>Texas</v>
      </c>
      <c r="H5341" s="17" t="s">
        <v>4758</v>
      </c>
      <c r="I5341" s="19">
        <v>7</v>
      </c>
      <c r="J5341" s="17" t="s">
        <v>70</v>
      </c>
      <c r="K5341" s="10">
        <v>133288</v>
      </c>
      <c r="L5341" s="25" t="str">
        <f>IF(Orders!$K5341&lt;=50,"Low",IF(Orders!$K5341&gt;=200000,"High","Medium"))</f>
        <v>Medium</v>
      </c>
    </row>
    <row r="5342" spans="1:12" x14ac:dyDescent="0.35">
      <c r="A5342" s="11">
        <v>2593</v>
      </c>
      <c r="B5342" s="13" t="s">
        <v>8252</v>
      </c>
      <c r="C5342" s="14">
        <v>44159</v>
      </c>
      <c r="D5342" s="14">
        <v>44166</v>
      </c>
      <c r="E5342" s="13" t="s">
        <v>19</v>
      </c>
      <c r="F5342" s="13" t="s">
        <v>2355</v>
      </c>
      <c r="G5342" s="15" t="str">
        <f>INDEX(Table12[[#This Row],[State]],MATCH(Orders!F5342,Table12[[#This Row],[Customer ID]],0))</f>
        <v>Tennessee</v>
      </c>
      <c r="H5342" s="13" t="s">
        <v>6533</v>
      </c>
      <c r="I5342" s="15">
        <v>7</v>
      </c>
      <c r="J5342" s="13" t="s">
        <v>70</v>
      </c>
      <c r="K5342" s="16">
        <v>106848</v>
      </c>
      <c r="L5342" s="24" t="str">
        <f>IF(Orders!$K5342&lt;=50,"Low",IF(Orders!$K5342&gt;=200000,"High","Medium"))</f>
        <v>Medium</v>
      </c>
    </row>
    <row r="5343" spans="1:12" x14ac:dyDescent="0.35">
      <c r="A5343" s="12">
        <v>4870</v>
      </c>
      <c r="B5343" s="17" t="s">
        <v>8253</v>
      </c>
      <c r="C5343" s="18">
        <v>44159</v>
      </c>
      <c r="D5343" s="18">
        <v>44161</v>
      </c>
      <c r="E5343" s="17" t="s">
        <v>94</v>
      </c>
      <c r="F5343" s="17" t="s">
        <v>6025</v>
      </c>
      <c r="G5343" s="19" t="str">
        <f>INDEX(Table12[[#This Row],[State]],MATCH(Orders!F5343,Table12[[#This Row],[Customer ID]],0))</f>
        <v>South Carolina</v>
      </c>
      <c r="H5343" s="17" t="s">
        <v>7424</v>
      </c>
      <c r="I5343" s="19">
        <v>2</v>
      </c>
      <c r="J5343" s="17" t="s">
        <v>70</v>
      </c>
      <c r="K5343" s="10">
        <v>114.1</v>
      </c>
      <c r="L5343" s="25" t="str">
        <f>IF(Orders!$K5343&lt;=50,"Low",IF(Orders!$K5343&gt;=200000,"High","Medium"))</f>
        <v>Medium</v>
      </c>
    </row>
    <row r="5344" spans="1:12" x14ac:dyDescent="0.35">
      <c r="A5344" s="11">
        <v>4468</v>
      </c>
      <c r="B5344" s="13" t="s">
        <v>8255</v>
      </c>
      <c r="C5344" s="14">
        <v>44159</v>
      </c>
      <c r="D5344" s="14">
        <v>44164</v>
      </c>
      <c r="E5344" s="13" t="s">
        <v>19</v>
      </c>
      <c r="F5344" s="13" t="s">
        <v>7641</v>
      </c>
      <c r="G5344" s="15" t="str">
        <f>INDEX(Table12[[#This Row],[State]],MATCH(Orders!F5344,Table12[[#This Row],[Customer ID]],0))</f>
        <v>Pennsylvania</v>
      </c>
      <c r="H5344" s="13" t="s">
        <v>3056</v>
      </c>
      <c r="I5344" s="15">
        <v>2</v>
      </c>
      <c r="J5344" s="13" t="s">
        <v>70</v>
      </c>
      <c r="K5344" s="16">
        <v>126988</v>
      </c>
      <c r="L5344" s="24" t="str">
        <f>IF(Orders!$K5344&lt;=50,"Low",IF(Orders!$K5344&gt;=200000,"High","Medium"))</f>
        <v>Medium</v>
      </c>
    </row>
    <row r="5345" spans="1:12" x14ac:dyDescent="0.35">
      <c r="A5345" s="12">
        <v>9942</v>
      </c>
      <c r="B5345" s="17" t="s">
        <v>8256</v>
      </c>
      <c r="C5345" s="18">
        <v>44159</v>
      </c>
      <c r="D5345" s="18">
        <v>44166</v>
      </c>
      <c r="E5345" s="17" t="s">
        <v>19</v>
      </c>
      <c r="F5345" s="17" t="s">
        <v>5697</v>
      </c>
      <c r="G5345" s="19" t="str">
        <f>INDEX(Table12[[#This Row],[State]],MATCH(Orders!F5345,Table12[[#This Row],[Customer ID]],0))</f>
        <v>New York</v>
      </c>
      <c r="H5345" s="17" t="s">
        <v>491</v>
      </c>
      <c r="I5345" s="19">
        <v>2</v>
      </c>
      <c r="J5345" s="17" t="s">
        <v>70</v>
      </c>
      <c r="K5345" s="10">
        <v>194.96</v>
      </c>
      <c r="L5345" s="25" t="str">
        <f>IF(Orders!$K5345&lt;=50,"Low",IF(Orders!$K5345&gt;=200000,"High","Medium"))</f>
        <v>Medium</v>
      </c>
    </row>
    <row r="5346" spans="1:12" x14ac:dyDescent="0.35">
      <c r="A5346" s="11">
        <v>4871</v>
      </c>
      <c r="B5346" s="13" t="s">
        <v>8257</v>
      </c>
      <c r="C5346" s="14">
        <v>44159</v>
      </c>
      <c r="D5346" s="14">
        <v>44165</v>
      </c>
      <c r="E5346" s="13" t="s">
        <v>19</v>
      </c>
      <c r="F5346" s="13" t="s">
        <v>1805</v>
      </c>
      <c r="G5346" s="15" t="str">
        <f>INDEX(Table12[[#This Row],[State]],MATCH(Orders!F5346,Table12[[#This Row],[Customer ID]],0))</f>
        <v>California</v>
      </c>
      <c r="H5346" s="13" t="s">
        <v>5515</v>
      </c>
      <c r="I5346" s="15">
        <v>14</v>
      </c>
      <c r="J5346" s="13" t="s">
        <v>70</v>
      </c>
      <c r="K5346" s="16">
        <v>249.58</v>
      </c>
      <c r="L5346" s="24" t="str">
        <f>IF(Orders!$K5346&lt;=50,"Low",IF(Orders!$K5346&gt;=200000,"High","Medium"))</f>
        <v>Medium</v>
      </c>
    </row>
    <row r="5347" spans="1:12" x14ac:dyDescent="0.35">
      <c r="A5347" s="12">
        <v>2594</v>
      </c>
      <c r="B5347" s="17" t="s">
        <v>8255</v>
      </c>
      <c r="C5347" s="18">
        <v>44159</v>
      </c>
      <c r="D5347" s="18">
        <v>44164</v>
      </c>
      <c r="E5347" s="17" t="s">
        <v>19</v>
      </c>
      <c r="F5347" s="17" t="s">
        <v>7641</v>
      </c>
      <c r="G5347" s="19" t="str">
        <f>INDEX(Table12[[#This Row],[State]],MATCH(Orders!F5347,Table12[[#This Row],[Customer ID]],0))</f>
        <v>Pennsylvania</v>
      </c>
      <c r="H5347" s="17" t="s">
        <v>3682</v>
      </c>
      <c r="I5347" s="19">
        <v>7</v>
      </c>
      <c r="J5347" s="17" t="s">
        <v>70</v>
      </c>
      <c r="K5347" s="10">
        <v>265544</v>
      </c>
      <c r="L5347" s="25" t="str">
        <f>IF(Orders!$K5347&lt;=50,"Low",IF(Orders!$K5347&gt;=200000,"High","Medium"))</f>
        <v>High</v>
      </c>
    </row>
    <row r="5348" spans="1:12" x14ac:dyDescent="0.35">
      <c r="A5348" s="11">
        <v>4469</v>
      </c>
      <c r="B5348" s="13" t="s">
        <v>8253</v>
      </c>
      <c r="C5348" s="14">
        <v>44159</v>
      </c>
      <c r="D5348" s="14">
        <v>44161</v>
      </c>
      <c r="E5348" s="13" t="s">
        <v>94</v>
      </c>
      <c r="F5348" s="13" t="s">
        <v>6025</v>
      </c>
      <c r="G5348" s="15" t="str">
        <f>INDEX(Table12[[#This Row],[State]],MATCH(Orders!F5348,Table12[[#This Row],[Customer ID]],0))</f>
        <v>South Carolina</v>
      </c>
      <c r="H5348" s="13" t="s">
        <v>3883</v>
      </c>
      <c r="I5348" s="15">
        <v>8</v>
      </c>
      <c r="J5348" s="13" t="s">
        <v>70</v>
      </c>
      <c r="K5348" s="16">
        <v>337.84</v>
      </c>
      <c r="L5348" s="24" t="str">
        <f>IF(Orders!$K5348&lt;=50,"Low",IF(Orders!$K5348&gt;=200000,"High","Medium"))</f>
        <v>Medium</v>
      </c>
    </row>
    <row r="5349" spans="1:12" x14ac:dyDescent="0.35">
      <c r="A5349" s="12">
        <v>9746</v>
      </c>
      <c r="B5349" s="17" t="s">
        <v>8256</v>
      </c>
      <c r="C5349" s="18">
        <v>44159</v>
      </c>
      <c r="D5349" s="18">
        <v>44166</v>
      </c>
      <c r="E5349" s="17" t="s">
        <v>19</v>
      </c>
      <c r="F5349" s="17" t="s">
        <v>5697</v>
      </c>
      <c r="G5349" s="19" t="str">
        <f>INDEX(Table12[[#This Row],[State]],MATCH(Orders!F5349,Table12[[#This Row],[Customer ID]],0))</f>
        <v>New York</v>
      </c>
      <c r="H5349" s="17" t="s">
        <v>4353</v>
      </c>
      <c r="I5349" s="19">
        <v>2</v>
      </c>
      <c r="J5349" s="17" t="s">
        <v>70</v>
      </c>
      <c r="K5349" s="10">
        <v>371568</v>
      </c>
      <c r="L5349" s="25" t="str">
        <f>IF(Orders!$K5349&lt;=50,"Low",IF(Orders!$K5349&gt;=200000,"High","Medium"))</f>
        <v>High</v>
      </c>
    </row>
    <row r="5350" spans="1:12" x14ac:dyDescent="0.35">
      <c r="A5350" s="11">
        <v>4350</v>
      </c>
      <c r="B5350" s="13" t="s">
        <v>8258</v>
      </c>
      <c r="C5350" s="14">
        <v>44159</v>
      </c>
      <c r="D5350" s="14">
        <v>44159</v>
      </c>
      <c r="E5350" s="13" t="s">
        <v>208</v>
      </c>
      <c r="F5350" s="13" t="s">
        <v>1500</v>
      </c>
      <c r="G5350" s="15" t="str">
        <f>INDEX(Table12[[#This Row],[State]],MATCH(Orders!F5350,Table12[[#This Row],[Customer ID]],0))</f>
        <v>California</v>
      </c>
      <c r="H5350" s="13" t="s">
        <v>67</v>
      </c>
      <c r="I5350" s="15">
        <v>2</v>
      </c>
      <c r="J5350" s="13" t="s">
        <v>31</v>
      </c>
      <c r="K5350" s="16">
        <v>396.08</v>
      </c>
      <c r="L5350" s="24" t="str">
        <f>IF(Orders!$K5350&lt;=50,"Low",IF(Orders!$K5350&gt;=200000,"High","Medium"))</f>
        <v>Medium</v>
      </c>
    </row>
    <row r="5351" spans="1:12" x14ac:dyDescent="0.35">
      <c r="A5351" s="12">
        <v>1493</v>
      </c>
      <c r="B5351" s="17" t="s">
        <v>8259</v>
      </c>
      <c r="C5351" s="18">
        <v>44159</v>
      </c>
      <c r="D5351" s="18">
        <v>44164</v>
      </c>
      <c r="E5351" s="17" t="s">
        <v>94</v>
      </c>
      <c r="F5351" s="17" t="s">
        <v>1217</v>
      </c>
      <c r="G5351" s="19" t="str">
        <f>INDEX(Table12[[#This Row],[State]],MATCH(Orders!F5351,Table12[[#This Row],[Customer ID]],0))</f>
        <v>Arizona</v>
      </c>
      <c r="H5351" s="17" t="s">
        <v>1513</v>
      </c>
      <c r="I5351" s="19">
        <v>8</v>
      </c>
      <c r="J5351" s="17" t="s">
        <v>70</v>
      </c>
      <c r="K5351" s="10">
        <v>450872</v>
      </c>
      <c r="L5351" s="25" t="str">
        <f>IF(Orders!$K5351&lt;=50,"Low",IF(Orders!$K5351&gt;=200000,"High","Medium"))</f>
        <v>High</v>
      </c>
    </row>
    <row r="5352" spans="1:12" x14ac:dyDescent="0.35">
      <c r="A5352" s="11">
        <v>3591</v>
      </c>
      <c r="B5352" s="13" t="s">
        <v>8260</v>
      </c>
      <c r="C5352" s="14">
        <v>44159</v>
      </c>
      <c r="D5352" s="14">
        <v>44163</v>
      </c>
      <c r="E5352" s="13" t="s">
        <v>19</v>
      </c>
      <c r="F5352" s="13" t="s">
        <v>6574</v>
      </c>
      <c r="G5352" s="15" t="str">
        <f>INDEX(Table12[[#This Row],[State]],MATCH(Orders!F5352,Table12[[#This Row],[Customer ID]],0))</f>
        <v>New York</v>
      </c>
      <c r="H5352" s="13" t="s">
        <v>261</v>
      </c>
      <c r="I5352" s="15">
        <v>6</v>
      </c>
      <c r="J5352" s="13" t="s">
        <v>70</v>
      </c>
      <c r="K5352" s="16">
        <v>1000292</v>
      </c>
      <c r="L5352" s="24" t="str">
        <f>IF(Orders!$K5352&lt;=50,"Low",IF(Orders!$K5352&gt;=200000,"High","Medium"))</f>
        <v>High</v>
      </c>
    </row>
    <row r="5353" spans="1:12" x14ac:dyDescent="0.35">
      <c r="A5353" s="12">
        <v>9123</v>
      </c>
      <c r="B5353" s="17" t="s">
        <v>8261</v>
      </c>
      <c r="C5353" s="18">
        <v>44159</v>
      </c>
      <c r="D5353" s="18">
        <v>44165</v>
      </c>
      <c r="E5353" s="17" t="s">
        <v>19</v>
      </c>
      <c r="F5353" s="17" t="s">
        <v>2520</v>
      </c>
      <c r="G5353" s="19" t="str">
        <f>INDEX(Table12[[#This Row],[State]],MATCH(Orders!F5353,Table12[[#This Row],[Customer ID]],0))</f>
        <v>Kentucky</v>
      </c>
      <c r="H5353" s="17" t="s">
        <v>324</v>
      </c>
      <c r="I5353" s="19">
        <v>12</v>
      </c>
      <c r="J5353" s="17" t="s">
        <v>70</v>
      </c>
      <c r="K5353" s="10">
        <v>1484.96</v>
      </c>
      <c r="L5353" s="25" t="str">
        <f>IF(Orders!$K5353&lt;=50,"Low",IF(Orders!$K5353&gt;=200000,"High","Medium"))</f>
        <v>Medium</v>
      </c>
    </row>
    <row r="5354" spans="1:12" x14ac:dyDescent="0.35">
      <c r="A5354" s="11">
        <v>9265</v>
      </c>
      <c r="B5354" s="13" t="s">
        <v>8262</v>
      </c>
      <c r="C5354" s="14">
        <v>44159</v>
      </c>
      <c r="D5354" s="14">
        <v>44159</v>
      </c>
      <c r="E5354" s="13" t="s">
        <v>208</v>
      </c>
      <c r="F5354" s="13" t="s">
        <v>7294</v>
      </c>
      <c r="G5354" s="15" t="str">
        <f>INDEX(Table12[[#This Row],[State]],MATCH(Orders!F5354,Table12[[#This Row],[Customer ID]],0))</f>
        <v>California</v>
      </c>
      <c r="H5354" s="13" t="s">
        <v>6012</v>
      </c>
      <c r="I5354" s="15">
        <v>1</v>
      </c>
      <c r="J5354" s="13" t="s">
        <v>70</v>
      </c>
      <c r="K5354" s="16">
        <v>105.78</v>
      </c>
      <c r="L5354" s="24" t="str">
        <f>IF(Orders!$K5354&lt;=50,"Low",IF(Orders!$K5354&gt;=200000,"High","Medium"))</f>
        <v>Medium</v>
      </c>
    </row>
    <row r="5355" spans="1:12" x14ac:dyDescent="0.35">
      <c r="A5355" s="12">
        <v>554</v>
      </c>
      <c r="B5355" s="17" t="s">
        <v>8252</v>
      </c>
      <c r="C5355" s="18">
        <v>44159</v>
      </c>
      <c r="D5355" s="18">
        <v>44166</v>
      </c>
      <c r="E5355" s="17" t="s">
        <v>19</v>
      </c>
      <c r="F5355" s="17" t="s">
        <v>2355</v>
      </c>
      <c r="G5355" s="19" t="str">
        <f>INDEX(Table12[[#This Row],[State]],MATCH(Orders!F5355,Table12[[#This Row],[Customer ID]],0))</f>
        <v>Tennessee</v>
      </c>
      <c r="H5355" s="17" t="s">
        <v>7215</v>
      </c>
      <c r="I5355" s="19">
        <v>3</v>
      </c>
      <c r="J5355" s="17" t="s">
        <v>70</v>
      </c>
      <c r="K5355" s="10">
        <v>101673</v>
      </c>
      <c r="L5355" s="25" t="str">
        <f>IF(Orders!$K5355&lt;=50,"Low",IF(Orders!$K5355&gt;=200000,"High","Medium"))</f>
        <v>Medium</v>
      </c>
    </row>
    <row r="5356" spans="1:12" x14ac:dyDescent="0.35">
      <c r="A5356" s="11">
        <v>4349</v>
      </c>
      <c r="B5356" s="13" t="s">
        <v>8263</v>
      </c>
      <c r="C5356" s="14">
        <v>44159</v>
      </c>
      <c r="D5356" s="14">
        <v>44163</v>
      </c>
      <c r="E5356" s="13" t="s">
        <v>19</v>
      </c>
      <c r="F5356" s="13" t="s">
        <v>620</v>
      </c>
      <c r="G5356" s="15" t="str">
        <f>INDEX(Table12[[#This Row],[State]],MATCH(Orders!F5356,Table12[[#This Row],[Customer ID]],0))</f>
        <v>Texas</v>
      </c>
      <c r="H5356" s="13" t="s">
        <v>1934</v>
      </c>
      <c r="I5356" s="15">
        <v>3</v>
      </c>
      <c r="J5356" s="13" t="s">
        <v>70</v>
      </c>
      <c r="K5356" s="16">
        <v>99824</v>
      </c>
      <c r="L5356" s="24" t="str">
        <f>IF(Orders!$K5356&lt;=50,"Low",IF(Orders!$K5356&gt;=200000,"High","Medium"))</f>
        <v>Medium</v>
      </c>
    </row>
    <row r="5357" spans="1:12" x14ac:dyDescent="0.35">
      <c r="A5357" s="12">
        <v>4470</v>
      </c>
      <c r="B5357" s="17" t="s">
        <v>8259</v>
      </c>
      <c r="C5357" s="18">
        <v>44159</v>
      </c>
      <c r="D5357" s="18">
        <v>44164</v>
      </c>
      <c r="E5357" s="17" t="s">
        <v>94</v>
      </c>
      <c r="F5357" s="17" t="s">
        <v>1217</v>
      </c>
      <c r="G5357" s="19" t="str">
        <f>INDEX(Table12[[#This Row],[State]],MATCH(Orders!F5357,Table12[[#This Row],[Customer ID]],0))</f>
        <v>Arizona</v>
      </c>
      <c r="H5357" s="17" t="s">
        <v>7250</v>
      </c>
      <c r="I5357" s="19">
        <v>2</v>
      </c>
      <c r="J5357" s="17" t="s">
        <v>70</v>
      </c>
      <c r="K5357" s="10">
        <v>107724</v>
      </c>
      <c r="L5357" s="25" t="str">
        <f>IF(Orders!$K5357&lt;=50,"Low",IF(Orders!$K5357&gt;=200000,"High","Medium"))</f>
        <v>Medium</v>
      </c>
    </row>
    <row r="5358" spans="1:12" x14ac:dyDescent="0.35">
      <c r="A5358" s="11">
        <v>4467</v>
      </c>
      <c r="B5358" s="13" t="s">
        <v>8256</v>
      </c>
      <c r="C5358" s="14">
        <v>44159</v>
      </c>
      <c r="D5358" s="14">
        <v>44166</v>
      </c>
      <c r="E5358" s="13" t="s">
        <v>19</v>
      </c>
      <c r="F5358" s="13" t="s">
        <v>5697</v>
      </c>
      <c r="G5358" s="15" t="str">
        <f>INDEX(Table12[[#This Row],[State]],MATCH(Orders!F5358,Table12[[#This Row],[Customer ID]],0))</f>
        <v>New York</v>
      </c>
      <c r="H5358" s="13" t="s">
        <v>5555</v>
      </c>
      <c r="I5358" s="15">
        <v>2</v>
      </c>
      <c r="J5358" s="13" t="s">
        <v>70</v>
      </c>
      <c r="K5358" s="16">
        <v>111.96</v>
      </c>
      <c r="L5358" s="24" t="str">
        <f>IF(Orders!$K5358&lt;=50,"Low",IF(Orders!$K5358&gt;=200000,"High","Medium"))</f>
        <v>Medium</v>
      </c>
    </row>
    <row r="5359" spans="1:12" x14ac:dyDescent="0.35">
      <c r="A5359" s="12">
        <v>1492</v>
      </c>
      <c r="B5359" s="17" t="s">
        <v>8256</v>
      </c>
      <c r="C5359" s="18">
        <v>44159</v>
      </c>
      <c r="D5359" s="18">
        <v>44166</v>
      </c>
      <c r="E5359" s="17" t="s">
        <v>19</v>
      </c>
      <c r="F5359" s="17" t="s">
        <v>5697</v>
      </c>
      <c r="G5359" s="19" t="str">
        <f>INDEX(Table12[[#This Row],[State]],MATCH(Orders!F5359,Table12[[#This Row],[Customer ID]],0))</f>
        <v>New York</v>
      </c>
      <c r="H5359" s="17" t="s">
        <v>4029</v>
      </c>
      <c r="I5359" s="19">
        <v>9</v>
      </c>
      <c r="J5359" s="17" t="s">
        <v>70</v>
      </c>
      <c r="K5359" s="10">
        <v>128.38</v>
      </c>
      <c r="L5359" s="25" t="str">
        <f>IF(Orders!$K5359&lt;=50,"Low",IF(Orders!$K5359&gt;=200000,"High","Medium"))</f>
        <v>Medium</v>
      </c>
    </row>
    <row r="5360" spans="1:12" x14ac:dyDescent="0.35">
      <c r="A5360" s="11">
        <v>9217</v>
      </c>
      <c r="B5360" s="13" t="s">
        <v>8260</v>
      </c>
      <c r="C5360" s="14">
        <v>44159</v>
      </c>
      <c r="D5360" s="14">
        <v>44163</v>
      </c>
      <c r="E5360" s="13" t="s">
        <v>19</v>
      </c>
      <c r="F5360" s="13" t="s">
        <v>6574</v>
      </c>
      <c r="G5360" s="15" t="str">
        <f>INDEX(Table12[[#This Row],[State]],MATCH(Orders!F5360,Table12[[#This Row],[Customer ID]],0))</f>
        <v>New York</v>
      </c>
      <c r="H5360" s="13" t="s">
        <v>1221</v>
      </c>
      <c r="I5360" s="15">
        <v>1</v>
      </c>
      <c r="J5360" s="13" t="s">
        <v>31</v>
      </c>
      <c r="K5360" s="16">
        <v>123.88</v>
      </c>
      <c r="L5360" s="24" t="str">
        <f>IF(Orders!$K5360&lt;=50,"Low",IF(Orders!$K5360&gt;=200000,"High","Medium"))</f>
        <v>Medium</v>
      </c>
    </row>
    <row r="5361" spans="1:12" x14ac:dyDescent="0.35">
      <c r="A5361" s="12">
        <v>8117</v>
      </c>
      <c r="B5361" s="17" t="s">
        <v>8264</v>
      </c>
      <c r="C5361" s="18">
        <v>44159</v>
      </c>
      <c r="D5361" s="18">
        <v>44165</v>
      </c>
      <c r="E5361" s="17" t="s">
        <v>19</v>
      </c>
      <c r="F5361" s="17" t="s">
        <v>751</v>
      </c>
      <c r="G5361" s="19" t="str">
        <f>INDEX(Table12[[#This Row],[State]],MATCH(Orders!F5361,Table12[[#This Row],[Customer ID]],0))</f>
        <v>Texas</v>
      </c>
      <c r="H5361" s="17" t="s">
        <v>2887</v>
      </c>
      <c r="I5361" s="19">
        <v>1</v>
      </c>
      <c r="J5361" s="17" t="s">
        <v>70</v>
      </c>
      <c r="K5361" s="10">
        <v>118762</v>
      </c>
      <c r="L5361" s="25" t="str">
        <f>IF(Orders!$K5361&lt;=50,"Low",IF(Orders!$K5361&gt;=200000,"High","Medium"))</f>
        <v>Medium</v>
      </c>
    </row>
    <row r="5362" spans="1:12" x14ac:dyDescent="0.35">
      <c r="A5362" s="11">
        <v>4355</v>
      </c>
      <c r="B5362" s="13" t="s">
        <v>8265</v>
      </c>
      <c r="C5362" s="14">
        <v>44159</v>
      </c>
      <c r="D5362" s="14">
        <v>44159</v>
      </c>
      <c r="E5362" s="13" t="s">
        <v>208</v>
      </c>
      <c r="F5362" s="13" t="s">
        <v>2369</v>
      </c>
      <c r="G5362" s="15" t="str">
        <f>INDEX(Table12[[#This Row],[State]],MATCH(Orders!F5362,Table12[[#This Row],[Customer ID]],0))</f>
        <v>Kansas</v>
      </c>
      <c r="H5362" s="13" t="s">
        <v>4526</v>
      </c>
      <c r="I5362" s="15">
        <v>1</v>
      </c>
      <c r="J5362" s="13" t="s">
        <v>70</v>
      </c>
      <c r="K5362" s="16">
        <v>133.29</v>
      </c>
      <c r="L5362" s="24" t="str">
        <f>IF(Orders!$K5362&lt;=50,"Low",IF(Orders!$K5362&gt;=200000,"High","Medium"))</f>
        <v>Medium</v>
      </c>
    </row>
    <row r="5363" spans="1:12" x14ac:dyDescent="0.35">
      <c r="A5363" s="12">
        <v>3590</v>
      </c>
      <c r="B5363" s="17" t="s">
        <v>8267</v>
      </c>
      <c r="C5363" s="18">
        <v>44159</v>
      </c>
      <c r="D5363" s="18">
        <v>44161</v>
      </c>
      <c r="E5363" s="17" t="s">
        <v>94</v>
      </c>
      <c r="F5363" s="17" t="s">
        <v>6713</v>
      </c>
      <c r="G5363" s="19" t="str">
        <f>INDEX(Table12[[#This Row],[State]],MATCH(Orders!F5363,Table12[[#This Row],[Customer ID]],0))</f>
        <v>North Carolina</v>
      </c>
      <c r="H5363" s="17" t="s">
        <v>1160</v>
      </c>
      <c r="I5363" s="19">
        <v>8</v>
      </c>
      <c r="J5363" s="17" t="s">
        <v>70</v>
      </c>
      <c r="K5363" s="10">
        <v>132008</v>
      </c>
      <c r="L5363" s="25" t="str">
        <f>IF(Orders!$K5363&lt;=50,"Low",IF(Orders!$K5363&gt;=200000,"High","Medium"))</f>
        <v>Medium</v>
      </c>
    </row>
    <row r="5364" spans="1:12" x14ac:dyDescent="0.35">
      <c r="A5364" s="11">
        <v>4765</v>
      </c>
      <c r="B5364" s="13" t="s">
        <v>8261</v>
      </c>
      <c r="C5364" s="14">
        <v>44159</v>
      </c>
      <c r="D5364" s="14">
        <v>44165</v>
      </c>
      <c r="E5364" s="13" t="s">
        <v>19</v>
      </c>
      <c r="F5364" s="13" t="s">
        <v>2520</v>
      </c>
      <c r="G5364" s="15" t="str">
        <f>INDEX(Table12[[#This Row],[State]],MATCH(Orders!F5364,Table12[[#This Row],[Customer ID]],0))</f>
        <v>Kentucky</v>
      </c>
      <c r="H5364" s="13" t="s">
        <v>390</v>
      </c>
      <c r="I5364" s="15">
        <v>1</v>
      </c>
      <c r="J5364" s="13" t="s">
        <v>70</v>
      </c>
      <c r="K5364" s="16">
        <v>117.88</v>
      </c>
      <c r="L5364" s="24" t="str">
        <f>IF(Orders!$K5364&lt;=50,"Low",IF(Orders!$K5364&gt;=200000,"High","Medium"))</f>
        <v>Medium</v>
      </c>
    </row>
    <row r="5365" spans="1:12" x14ac:dyDescent="0.35">
      <c r="A5365" s="12">
        <v>9747</v>
      </c>
      <c r="B5365" s="17" t="s">
        <v>8268</v>
      </c>
      <c r="C5365" s="18">
        <v>44159</v>
      </c>
      <c r="D5365" s="18">
        <v>44162</v>
      </c>
      <c r="E5365" s="17" t="s">
        <v>38</v>
      </c>
      <c r="F5365" s="17" t="s">
        <v>585</v>
      </c>
      <c r="G5365" s="19" t="str">
        <f>INDEX(Table12[[#This Row],[State]],MATCH(Orders!F5365,Table12[[#This Row],[Customer ID]],0))</f>
        <v>California</v>
      </c>
      <c r="H5365" s="17" t="s">
        <v>2254</v>
      </c>
      <c r="I5365" s="19">
        <v>4</v>
      </c>
      <c r="J5365" s="17" t="s">
        <v>70</v>
      </c>
      <c r="K5365" s="10">
        <v>117.76</v>
      </c>
      <c r="L5365" s="25" t="str">
        <f>IF(Orders!$K5365&lt;=50,"Low",IF(Orders!$K5365&gt;=200000,"High","Medium"))</f>
        <v>Medium</v>
      </c>
    </row>
    <row r="5366" spans="1:12" x14ac:dyDescent="0.35">
      <c r="A5366" s="11">
        <v>8960</v>
      </c>
      <c r="B5366" s="13" t="s">
        <v>8258</v>
      </c>
      <c r="C5366" s="14">
        <v>44159</v>
      </c>
      <c r="D5366" s="14">
        <v>44159</v>
      </c>
      <c r="E5366" s="13" t="s">
        <v>208</v>
      </c>
      <c r="F5366" s="13" t="s">
        <v>1500</v>
      </c>
      <c r="G5366" s="15" t="str">
        <f>INDEX(Table12[[#This Row],[State]],MATCH(Orders!F5366,Table12[[#This Row],[Customer ID]],0))</f>
        <v>California</v>
      </c>
      <c r="H5366" s="13" t="s">
        <v>1915</v>
      </c>
      <c r="I5366" s="15">
        <v>2</v>
      </c>
      <c r="J5366" s="13" t="s">
        <v>70</v>
      </c>
      <c r="K5366" s="16">
        <v>163088</v>
      </c>
      <c r="L5366" s="24" t="str">
        <f>IF(Orders!$K5366&lt;=50,"Low",IF(Orders!$K5366&gt;=200000,"High","Medium"))</f>
        <v>Medium</v>
      </c>
    </row>
    <row r="5367" spans="1:12" x14ac:dyDescent="0.35">
      <c r="A5367" s="12">
        <v>8959</v>
      </c>
      <c r="B5367" s="17" t="s">
        <v>8269</v>
      </c>
      <c r="C5367" s="18">
        <v>44160</v>
      </c>
      <c r="D5367" s="18">
        <v>44165</v>
      </c>
      <c r="E5367" s="17" t="s">
        <v>19</v>
      </c>
      <c r="F5367" s="17" t="s">
        <v>1104</v>
      </c>
      <c r="G5367" s="19" t="str">
        <f>INDEX(Table12[[#This Row],[State]],MATCH(Orders!F5367,Table12[[#This Row],[Customer ID]],0))</f>
        <v>Texas</v>
      </c>
      <c r="H5367" s="17" t="s">
        <v>5041</v>
      </c>
      <c r="I5367" s="19">
        <v>5</v>
      </c>
      <c r="J5367" s="17" t="s">
        <v>70</v>
      </c>
      <c r="K5367" s="10">
        <v>104.84</v>
      </c>
      <c r="L5367" s="25" t="str">
        <f>IF(Orders!$K5367&lt;=50,"Low",IF(Orders!$K5367&gt;=200000,"High","Medium"))</f>
        <v>Medium</v>
      </c>
    </row>
    <row r="5368" spans="1:12" x14ac:dyDescent="0.35">
      <c r="A5368" s="11">
        <v>5080</v>
      </c>
      <c r="B5368" s="13" t="s">
        <v>8269</v>
      </c>
      <c r="C5368" s="14">
        <v>44160</v>
      </c>
      <c r="D5368" s="14">
        <v>44165</v>
      </c>
      <c r="E5368" s="13" t="s">
        <v>19</v>
      </c>
      <c r="F5368" s="13" t="s">
        <v>1104</v>
      </c>
      <c r="G5368" s="15" t="str">
        <f>INDEX(Table12[[#This Row],[State]],MATCH(Orders!F5368,Table12[[#This Row],[Customer ID]],0))</f>
        <v>Texas</v>
      </c>
      <c r="H5368" s="13" t="s">
        <v>3056</v>
      </c>
      <c r="I5368" s="15">
        <v>5</v>
      </c>
      <c r="J5368" s="13" t="s">
        <v>31</v>
      </c>
      <c r="K5368" s="16">
        <v>342.96</v>
      </c>
      <c r="L5368" s="24" t="str">
        <f>IF(Orders!$K5368&lt;=50,"Low",IF(Orders!$K5368&gt;=200000,"High","Medium"))</f>
        <v>Medium</v>
      </c>
    </row>
    <row r="5369" spans="1:12" x14ac:dyDescent="0.35">
      <c r="A5369" s="12">
        <v>3848</v>
      </c>
      <c r="B5369" s="17" t="s">
        <v>8270</v>
      </c>
      <c r="C5369" s="18">
        <v>44160</v>
      </c>
      <c r="D5369" s="18">
        <v>44164</v>
      </c>
      <c r="E5369" s="17" t="s">
        <v>19</v>
      </c>
      <c r="F5369" s="17" t="s">
        <v>5858</v>
      </c>
      <c r="G5369" s="19" t="str">
        <f>INDEX(Table12[[#This Row],[State]],MATCH(Orders!F5369,Table12[[#This Row],[Customer ID]],0))</f>
        <v>California</v>
      </c>
      <c r="H5369" s="17" t="s">
        <v>276</v>
      </c>
      <c r="I5369" s="19">
        <v>3</v>
      </c>
      <c r="J5369" s="17" t="s">
        <v>70</v>
      </c>
      <c r="K5369" s="10">
        <v>387499</v>
      </c>
      <c r="L5369" s="25" t="str">
        <f>IF(Orders!$K5369&lt;=50,"Low",IF(Orders!$K5369&gt;=200000,"High","Medium"))</f>
        <v>High</v>
      </c>
    </row>
    <row r="5370" spans="1:12" x14ac:dyDescent="0.35">
      <c r="A5370" s="11">
        <v>9463</v>
      </c>
      <c r="B5370" s="13" t="s">
        <v>8271</v>
      </c>
      <c r="C5370" s="14">
        <v>44160</v>
      </c>
      <c r="D5370" s="14">
        <v>44162</v>
      </c>
      <c r="E5370" s="13" t="s">
        <v>94</v>
      </c>
      <c r="F5370" s="13" t="s">
        <v>3765</v>
      </c>
      <c r="G5370" s="15" t="str">
        <f>INDEX(Table12[[#This Row],[State]],MATCH(Orders!F5370,Table12[[#This Row],[Customer ID]],0))</f>
        <v>Michigan</v>
      </c>
      <c r="H5370" s="13" t="s">
        <v>6337</v>
      </c>
      <c r="I5370" s="15">
        <v>3</v>
      </c>
      <c r="J5370" s="13" t="s">
        <v>70</v>
      </c>
      <c r="K5370" s="16">
        <v>526.80999999999995</v>
      </c>
      <c r="L5370" s="24" t="str">
        <f>IF(Orders!$K5370&lt;=50,"Low",IF(Orders!$K5370&gt;=200000,"High","Medium"))</f>
        <v>Medium</v>
      </c>
    </row>
    <row r="5371" spans="1:12" x14ac:dyDescent="0.35">
      <c r="A5371" s="12">
        <v>8661</v>
      </c>
      <c r="B5371" s="17" t="s">
        <v>8272</v>
      </c>
      <c r="C5371" s="18">
        <v>44160</v>
      </c>
      <c r="D5371" s="18">
        <v>44165</v>
      </c>
      <c r="E5371" s="17" t="s">
        <v>94</v>
      </c>
      <c r="F5371" s="17" t="s">
        <v>4125</v>
      </c>
      <c r="G5371" s="19" t="str">
        <f>INDEX(Table12[[#This Row],[State]],MATCH(Orders!F5371,Table12[[#This Row],[Customer ID]],0))</f>
        <v>Kentucky</v>
      </c>
      <c r="H5371" s="17" t="s">
        <v>4146</v>
      </c>
      <c r="I5371" s="19">
        <v>2</v>
      </c>
      <c r="J5371" s="17" t="s">
        <v>70</v>
      </c>
      <c r="K5371" s="10">
        <v>714.96</v>
      </c>
      <c r="L5371" s="25" t="str">
        <f>IF(Orders!$K5371&lt;=50,"Low",IF(Orders!$K5371&gt;=200000,"High","Medium"))</f>
        <v>Medium</v>
      </c>
    </row>
    <row r="5372" spans="1:12" x14ac:dyDescent="0.35">
      <c r="A5372" s="11">
        <v>8961</v>
      </c>
      <c r="B5372" s="13" t="s">
        <v>8273</v>
      </c>
      <c r="C5372" s="14">
        <v>44160</v>
      </c>
      <c r="D5372" s="14">
        <v>44165</v>
      </c>
      <c r="E5372" s="13" t="s">
        <v>19</v>
      </c>
      <c r="F5372" s="13" t="s">
        <v>1031</v>
      </c>
      <c r="G5372" s="15" t="str">
        <f>INDEX(Table12[[#This Row],[State]],MATCH(Orders!F5372,Table12[[#This Row],[Customer ID]],0))</f>
        <v>Florida</v>
      </c>
      <c r="H5372" s="13" t="s">
        <v>7777</v>
      </c>
      <c r="I5372" s="15">
        <v>5</v>
      </c>
      <c r="J5372" s="13" t="s">
        <v>31</v>
      </c>
      <c r="K5372" s="16">
        <v>768.92</v>
      </c>
      <c r="L5372" s="24" t="str">
        <f>IF(Orders!$K5372&lt;=50,"Low",IF(Orders!$K5372&gt;=200000,"High","Medium"))</f>
        <v>Medium</v>
      </c>
    </row>
    <row r="5373" spans="1:12" x14ac:dyDescent="0.35">
      <c r="A5373" s="12">
        <v>5081</v>
      </c>
      <c r="B5373" s="17" t="s">
        <v>8269</v>
      </c>
      <c r="C5373" s="18">
        <v>44160</v>
      </c>
      <c r="D5373" s="18">
        <v>44165</v>
      </c>
      <c r="E5373" s="17" t="s">
        <v>19</v>
      </c>
      <c r="F5373" s="17" t="s">
        <v>1104</v>
      </c>
      <c r="G5373" s="19" t="str">
        <f>INDEX(Table12[[#This Row],[State]],MATCH(Orders!F5373,Table12[[#This Row],[Customer ID]],0))</f>
        <v>Texas</v>
      </c>
      <c r="H5373" s="17" t="s">
        <v>2929</v>
      </c>
      <c r="I5373" s="19">
        <v>5</v>
      </c>
      <c r="J5373" s="17" t="s">
        <v>70</v>
      </c>
      <c r="K5373" s="10">
        <v>899.93</v>
      </c>
      <c r="L5373" s="25" t="str">
        <f>IF(Orders!$K5373&lt;=50,"Low",IF(Orders!$K5373&gt;=200000,"High","Medium"))</f>
        <v>Medium</v>
      </c>
    </row>
    <row r="5374" spans="1:12" x14ac:dyDescent="0.35">
      <c r="A5374" s="11">
        <v>8684</v>
      </c>
      <c r="B5374" s="13" t="s">
        <v>8270</v>
      </c>
      <c r="C5374" s="14">
        <v>44160</v>
      </c>
      <c r="D5374" s="14">
        <v>44164</v>
      </c>
      <c r="E5374" s="13" t="s">
        <v>19</v>
      </c>
      <c r="F5374" s="13" t="s">
        <v>5858</v>
      </c>
      <c r="G5374" s="15" t="str">
        <f>INDEX(Table12[[#This Row],[State]],MATCH(Orders!F5374,Table12[[#This Row],[Customer ID]],0))</f>
        <v>California</v>
      </c>
      <c r="H5374" s="13" t="s">
        <v>3023</v>
      </c>
      <c r="I5374" s="15">
        <v>1</v>
      </c>
      <c r="J5374" s="13" t="s">
        <v>70</v>
      </c>
      <c r="K5374" s="16">
        <v>111.48</v>
      </c>
      <c r="L5374" s="24" t="str">
        <f>IF(Orders!$K5374&lt;=50,"Low",IF(Orders!$K5374&gt;=200000,"High","Medium"))</f>
        <v>Medium</v>
      </c>
    </row>
    <row r="5375" spans="1:12" x14ac:dyDescent="0.35">
      <c r="A5375" s="12">
        <v>8962</v>
      </c>
      <c r="B5375" s="17" t="s">
        <v>8274</v>
      </c>
      <c r="C5375" s="18">
        <v>44160</v>
      </c>
      <c r="D5375" s="18">
        <v>44166</v>
      </c>
      <c r="E5375" s="17" t="s">
        <v>19</v>
      </c>
      <c r="F5375" s="17" t="s">
        <v>681</v>
      </c>
      <c r="G5375" s="19" t="str">
        <f>INDEX(Table12[[#This Row],[State]],MATCH(Orders!F5375,Table12[[#This Row],[Customer ID]],0))</f>
        <v>California</v>
      </c>
      <c r="H5375" s="17" t="s">
        <v>2733</v>
      </c>
      <c r="I5375" s="19">
        <v>2</v>
      </c>
      <c r="J5375" s="17" t="s">
        <v>31</v>
      </c>
      <c r="K5375" s="10">
        <v>100.16</v>
      </c>
      <c r="L5375" s="25" t="str">
        <f>IF(Orders!$K5375&lt;=50,"Low",IF(Orders!$K5375&gt;=200000,"High","Medium"))</f>
        <v>Medium</v>
      </c>
    </row>
    <row r="5376" spans="1:12" x14ac:dyDescent="0.35">
      <c r="A5376" s="11">
        <v>6319</v>
      </c>
      <c r="B5376" s="13" t="s">
        <v>8269</v>
      </c>
      <c r="C5376" s="14">
        <v>44160</v>
      </c>
      <c r="D5376" s="14">
        <v>44165</v>
      </c>
      <c r="E5376" s="13" t="s">
        <v>19</v>
      </c>
      <c r="F5376" s="13" t="s">
        <v>1104</v>
      </c>
      <c r="G5376" s="15" t="str">
        <f>INDEX(Table12[[#This Row],[State]],MATCH(Orders!F5376,Table12[[#This Row],[Customer ID]],0))</f>
        <v>Texas</v>
      </c>
      <c r="H5376" s="13" t="s">
        <v>3213</v>
      </c>
      <c r="I5376" s="15">
        <v>4</v>
      </c>
      <c r="J5376" s="13" t="s">
        <v>31</v>
      </c>
      <c r="K5376" s="16">
        <v>130688</v>
      </c>
      <c r="L5376" s="24" t="str">
        <f>IF(Orders!$K5376&lt;=50,"Low",IF(Orders!$K5376&gt;=200000,"High","Medium"))</f>
        <v>Medium</v>
      </c>
    </row>
    <row r="5377" spans="1:12" x14ac:dyDescent="0.35">
      <c r="A5377" s="12">
        <v>6320</v>
      </c>
      <c r="B5377" s="17" t="s">
        <v>8275</v>
      </c>
      <c r="C5377" s="18">
        <v>44160</v>
      </c>
      <c r="D5377" s="18">
        <v>44164</v>
      </c>
      <c r="E5377" s="17" t="s">
        <v>94</v>
      </c>
      <c r="F5377" s="17" t="s">
        <v>1450</v>
      </c>
      <c r="G5377" s="19" t="str">
        <f>INDEX(Table12[[#This Row],[State]],MATCH(Orders!F5377,Table12[[#This Row],[Customer ID]],0))</f>
        <v>California</v>
      </c>
      <c r="H5377" s="17" t="s">
        <v>4210</v>
      </c>
      <c r="I5377" s="19">
        <v>5</v>
      </c>
      <c r="J5377" s="17" t="s">
        <v>31</v>
      </c>
      <c r="K5377" s="10">
        <v>146.96</v>
      </c>
      <c r="L5377" s="25" t="str">
        <f>IF(Orders!$K5377&lt;=50,"Low",IF(Orders!$K5377&gt;=200000,"High","Medium"))</f>
        <v>Medium</v>
      </c>
    </row>
    <row r="5378" spans="1:12" x14ac:dyDescent="0.35">
      <c r="A5378" s="11">
        <v>6979</v>
      </c>
      <c r="B5378" s="13" t="s">
        <v>8275</v>
      </c>
      <c r="C5378" s="14">
        <v>44160</v>
      </c>
      <c r="D5378" s="14">
        <v>44164</v>
      </c>
      <c r="E5378" s="13" t="s">
        <v>94</v>
      </c>
      <c r="F5378" s="13" t="s">
        <v>1450</v>
      </c>
      <c r="G5378" s="15" t="str">
        <f>INDEX(Table12[[#This Row],[State]],MATCH(Orders!F5378,Table12[[#This Row],[Customer ID]],0))</f>
        <v>California</v>
      </c>
      <c r="H5378" s="13" t="s">
        <v>1656</v>
      </c>
      <c r="I5378" s="15">
        <v>6</v>
      </c>
      <c r="J5378" s="13" t="s">
        <v>31</v>
      </c>
      <c r="K5378" s="16">
        <v>170.08</v>
      </c>
      <c r="L5378" s="24" t="str">
        <f>IF(Orders!$K5378&lt;=50,"Low",IF(Orders!$K5378&gt;=200000,"High","Medium"))</f>
        <v>Medium</v>
      </c>
    </row>
    <row r="5379" spans="1:12" x14ac:dyDescent="0.35">
      <c r="A5379" s="12">
        <v>3630</v>
      </c>
      <c r="B5379" s="17" t="s">
        <v>8276</v>
      </c>
      <c r="C5379" s="18">
        <v>44160</v>
      </c>
      <c r="D5379" s="18">
        <v>44164</v>
      </c>
      <c r="E5379" s="17" t="s">
        <v>94</v>
      </c>
      <c r="F5379" s="17" t="s">
        <v>3832</v>
      </c>
      <c r="G5379" s="19" t="str">
        <f>INDEX(Table12[[#This Row],[State]],MATCH(Orders!F5379,Table12[[#This Row],[Customer ID]],0))</f>
        <v>Georgia</v>
      </c>
      <c r="H5379" s="17" t="s">
        <v>7914</v>
      </c>
      <c r="I5379" s="19">
        <v>9</v>
      </c>
      <c r="J5379" s="17" t="s">
        <v>70</v>
      </c>
      <c r="K5379" s="10">
        <v>150.87</v>
      </c>
      <c r="L5379" s="25" t="str">
        <f>IF(Orders!$K5379&lt;=50,"Low",IF(Orders!$K5379&gt;=200000,"High","Medium"))</f>
        <v>Medium</v>
      </c>
    </row>
    <row r="5380" spans="1:12" x14ac:dyDescent="0.35">
      <c r="A5380" s="11">
        <v>7135</v>
      </c>
      <c r="B5380" s="13" t="s">
        <v>8277</v>
      </c>
      <c r="C5380" s="14">
        <v>44161</v>
      </c>
      <c r="D5380" s="14">
        <v>44165</v>
      </c>
      <c r="E5380" s="13" t="s">
        <v>19</v>
      </c>
      <c r="F5380" s="13" t="s">
        <v>1128</v>
      </c>
      <c r="G5380" s="15" t="str">
        <f>INDEX(Table12[[#This Row],[State]],MATCH(Orders!F5380,Table12[[#This Row],[Customer ID]],0))</f>
        <v>Ohio</v>
      </c>
      <c r="H5380" s="13" t="s">
        <v>2279</v>
      </c>
      <c r="I5380" s="15">
        <v>3</v>
      </c>
      <c r="J5380" s="13" t="s">
        <v>70</v>
      </c>
      <c r="K5380" s="16">
        <v>100272</v>
      </c>
      <c r="L5380" s="24" t="str">
        <f>IF(Orders!$K5380&lt;=50,"Low",IF(Orders!$K5380&gt;=200000,"High","Medium"))</f>
        <v>Medium</v>
      </c>
    </row>
    <row r="5381" spans="1:12" x14ac:dyDescent="0.35">
      <c r="A5381" s="12">
        <v>5135</v>
      </c>
      <c r="B5381" s="17" t="s">
        <v>8278</v>
      </c>
      <c r="C5381" s="18">
        <v>44161</v>
      </c>
      <c r="D5381" s="18">
        <v>44166</v>
      </c>
      <c r="E5381" s="17" t="s">
        <v>19</v>
      </c>
      <c r="F5381" s="17" t="s">
        <v>1713</v>
      </c>
      <c r="G5381" s="19" t="str">
        <f>INDEX(Table12[[#This Row],[State]],MATCH(Orders!F5381,Table12[[#This Row],[Customer ID]],0))</f>
        <v>Indiana</v>
      </c>
      <c r="H5381" s="17" t="s">
        <v>6778</v>
      </c>
      <c r="I5381" s="19">
        <v>2</v>
      </c>
      <c r="J5381" s="17" t="s">
        <v>70</v>
      </c>
      <c r="K5381" s="10">
        <v>116.98</v>
      </c>
      <c r="L5381" s="25" t="str">
        <f>IF(Orders!$K5381&lt;=50,"Low",IF(Orders!$K5381&gt;=200000,"High","Medium"))</f>
        <v>Medium</v>
      </c>
    </row>
    <row r="5382" spans="1:12" x14ac:dyDescent="0.35">
      <c r="A5382" s="11">
        <v>7321</v>
      </c>
      <c r="B5382" s="13" t="s">
        <v>8279</v>
      </c>
      <c r="C5382" s="14">
        <v>44161</v>
      </c>
      <c r="D5382" s="14">
        <v>44165</v>
      </c>
      <c r="E5382" s="13" t="s">
        <v>19</v>
      </c>
      <c r="F5382" s="13" t="s">
        <v>7052</v>
      </c>
      <c r="G5382" s="15" t="str">
        <f>INDEX(Table12[[#This Row],[State]],MATCH(Orders!F5382,Table12[[#This Row],[Customer ID]],0))</f>
        <v>New York</v>
      </c>
      <c r="H5382" s="13" t="s">
        <v>2909</v>
      </c>
      <c r="I5382" s="15">
        <v>4</v>
      </c>
      <c r="J5382" s="13" t="s">
        <v>70</v>
      </c>
      <c r="K5382" s="16">
        <v>135344</v>
      </c>
      <c r="L5382" s="24" t="str">
        <f>IF(Orders!$K5382&lt;=50,"Low",IF(Orders!$K5382&gt;=200000,"High","Medium"))</f>
        <v>Medium</v>
      </c>
    </row>
    <row r="5383" spans="1:12" x14ac:dyDescent="0.35">
      <c r="A5383" s="12">
        <v>511</v>
      </c>
      <c r="B5383" s="17" t="s">
        <v>8280</v>
      </c>
      <c r="C5383" s="18">
        <v>44161</v>
      </c>
      <c r="D5383" s="18">
        <v>44164</v>
      </c>
      <c r="E5383" s="17" t="s">
        <v>94</v>
      </c>
      <c r="F5383" s="17" t="s">
        <v>2099</v>
      </c>
      <c r="G5383" s="19" t="str">
        <f>INDEX(Table12[[#This Row],[State]],MATCH(Orders!F5383,Table12[[#This Row],[Customer ID]],0))</f>
        <v>New York</v>
      </c>
      <c r="H5383" s="17" t="s">
        <v>7426</v>
      </c>
      <c r="I5383" s="19">
        <v>5</v>
      </c>
      <c r="J5383" s="17" t="s">
        <v>31</v>
      </c>
      <c r="K5383" s="10">
        <v>159.30000000000001</v>
      </c>
      <c r="L5383" s="25" t="str">
        <f>IF(Orders!$K5383&lt;=50,"Low",IF(Orders!$K5383&gt;=200000,"High","Medium"))</f>
        <v>Medium</v>
      </c>
    </row>
    <row r="5384" spans="1:12" x14ac:dyDescent="0.35">
      <c r="A5384" s="11">
        <v>1431</v>
      </c>
      <c r="B5384" s="13" t="s">
        <v>8281</v>
      </c>
      <c r="C5384" s="14">
        <v>44161</v>
      </c>
      <c r="D5384" s="14">
        <v>44162</v>
      </c>
      <c r="E5384" s="13" t="s">
        <v>38</v>
      </c>
      <c r="F5384" s="13" t="s">
        <v>2315</v>
      </c>
      <c r="G5384" s="15" t="str">
        <f>INDEX(Table12[[#This Row],[State]],MATCH(Orders!F5384,Table12[[#This Row],[Customer ID]],0))</f>
        <v>Missouri</v>
      </c>
      <c r="H5384" s="13" t="s">
        <v>6944</v>
      </c>
      <c r="I5384" s="15">
        <v>3</v>
      </c>
      <c r="J5384" s="13" t="s">
        <v>70</v>
      </c>
      <c r="K5384" s="16">
        <v>170.3</v>
      </c>
      <c r="L5384" s="24" t="str">
        <f>IF(Orders!$K5384&lt;=50,"Low",IF(Orders!$K5384&gt;=200000,"High","Medium"))</f>
        <v>Medium</v>
      </c>
    </row>
    <row r="5385" spans="1:12" x14ac:dyDescent="0.35">
      <c r="A5385" s="12">
        <v>3631</v>
      </c>
      <c r="B5385" s="17" t="s">
        <v>8283</v>
      </c>
      <c r="C5385" s="18">
        <v>44161</v>
      </c>
      <c r="D5385" s="18">
        <v>44165</v>
      </c>
      <c r="E5385" s="17" t="s">
        <v>19</v>
      </c>
      <c r="F5385" s="17" t="s">
        <v>982</v>
      </c>
      <c r="G5385" s="19" t="str">
        <f>INDEX(Table12[[#This Row],[State]],MATCH(Orders!F5385,Table12[[#This Row],[Customer ID]],0))</f>
        <v>Ohio</v>
      </c>
      <c r="H5385" s="17" t="s">
        <v>1593</v>
      </c>
      <c r="I5385" s="19">
        <v>8</v>
      </c>
      <c r="J5385" s="17" t="s">
        <v>70</v>
      </c>
      <c r="K5385" s="10">
        <v>232752</v>
      </c>
      <c r="L5385" s="25" t="str">
        <f>IF(Orders!$K5385&lt;=50,"Low",IF(Orders!$K5385&gt;=200000,"High","Medium"))</f>
        <v>High</v>
      </c>
    </row>
    <row r="5386" spans="1:12" x14ac:dyDescent="0.35">
      <c r="A5386" s="11">
        <v>7132</v>
      </c>
      <c r="B5386" s="13" t="s">
        <v>8277</v>
      </c>
      <c r="C5386" s="14">
        <v>44161</v>
      </c>
      <c r="D5386" s="14">
        <v>44165</v>
      </c>
      <c r="E5386" s="13" t="s">
        <v>19</v>
      </c>
      <c r="F5386" s="13" t="s">
        <v>1128</v>
      </c>
      <c r="G5386" s="15" t="str">
        <f>INDEX(Table12[[#This Row],[State]],MATCH(Orders!F5386,Table12[[#This Row],[Customer ID]],0))</f>
        <v>Ohio</v>
      </c>
      <c r="H5386" s="13" t="s">
        <v>5742</v>
      </c>
      <c r="I5386" s="15">
        <v>7</v>
      </c>
      <c r="J5386" s="13" t="s">
        <v>31</v>
      </c>
      <c r="K5386" s="16">
        <v>242136</v>
      </c>
      <c r="L5386" s="24" t="str">
        <f>IF(Orders!$K5386&lt;=50,"Low",IF(Orders!$K5386&gt;=200000,"High","Medium"))</f>
        <v>High</v>
      </c>
    </row>
    <row r="5387" spans="1:12" x14ac:dyDescent="0.35">
      <c r="A5387" s="12">
        <v>7136</v>
      </c>
      <c r="B5387" s="17" t="s">
        <v>8278</v>
      </c>
      <c r="C5387" s="18">
        <v>44161</v>
      </c>
      <c r="D5387" s="18">
        <v>44166</v>
      </c>
      <c r="E5387" s="17" t="s">
        <v>19</v>
      </c>
      <c r="F5387" s="17" t="s">
        <v>1713</v>
      </c>
      <c r="G5387" s="19" t="str">
        <f>INDEX(Table12[[#This Row],[State]],MATCH(Orders!F5387,Table12[[#This Row],[Customer ID]],0))</f>
        <v>Indiana</v>
      </c>
      <c r="H5387" s="17" t="s">
        <v>5244</v>
      </c>
      <c r="I5387" s="19">
        <v>3</v>
      </c>
      <c r="J5387" s="17" t="s">
        <v>31</v>
      </c>
      <c r="K5387" s="10">
        <v>280.94</v>
      </c>
      <c r="L5387" s="25" t="str">
        <f>IF(Orders!$K5387&lt;=50,"Low",IF(Orders!$K5387&gt;=200000,"High","Medium"))</f>
        <v>Medium</v>
      </c>
    </row>
    <row r="5388" spans="1:12" x14ac:dyDescent="0.35">
      <c r="A5388" s="11">
        <v>7320</v>
      </c>
      <c r="B5388" s="13" t="s">
        <v>8278</v>
      </c>
      <c r="C5388" s="14">
        <v>44161</v>
      </c>
      <c r="D5388" s="14">
        <v>44166</v>
      </c>
      <c r="E5388" s="13" t="s">
        <v>19</v>
      </c>
      <c r="F5388" s="13" t="s">
        <v>1713</v>
      </c>
      <c r="G5388" s="15" t="str">
        <f>INDEX(Table12[[#This Row],[State]],MATCH(Orders!F5388,Table12[[#This Row],[Customer ID]],0))</f>
        <v>Indiana</v>
      </c>
      <c r="H5388" s="13" t="s">
        <v>1008</v>
      </c>
      <c r="I5388" s="15">
        <v>3</v>
      </c>
      <c r="J5388" s="13" t="s">
        <v>31</v>
      </c>
      <c r="K5388" s="16">
        <v>843.6</v>
      </c>
      <c r="L5388" s="24" t="str">
        <f>IF(Orders!$K5388&lt;=50,"Low",IF(Orders!$K5388&gt;=200000,"High","Medium"))</f>
        <v>Medium</v>
      </c>
    </row>
    <row r="5389" spans="1:12" x14ac:dyDescent="0.35">
      <c r="A5389" s="12">
        <v>7133</v>
      </c>
      <c r="B5389" s="17" t="s">
        <v>8280</v>
      </c>
      <c r="C5389" s="18">
        <v>44161</v>
      </c>
      <c r="D5389" s="18">
        <v>44164</v>
      </c>
      <c r="E5389" s="17" t="s">
        <v>94</v>
      </c>
      <c r="F5389" s="17" t="s">
        <v>2099</v>
      </c>
      <c r="G5389" s="19" t="str">
        <f>INDEX(Table12[[#This Row],[State]],MATCH(Orders!F5389,Table12[[#This Row],[Customer ID]],0))</f>
        <v>New York</v>
      </c>
      <c r="H5389" s="17" t="s">
        <v>2990</v>
      </c>
      <c r="I5389" s="19">
        <v>5</v>
      </c>
      <c r="J5389" s="17" t="s">
        <v>70</v>
      </c>
      <c r="K5389" s="10">
        <v>996.95</v>
      </c>
      <c r="L5389" s="25" t="str">
        <f>IF(Orders!$K5389&lt;=50,"Low",IF(Orders!$K5389&gt;=200000,"High","Medium"))</f>
        <v>Medium</v>
      </c>
    </row>
    <row r="5390" spans="1:12" x14ac:dyDescent="0.35">
      <c r="A5390" s="11">
        <v>1570</v>
      </c>
      <c r="B5390" s="13" t="s">
        <v>8278</v>
      </c>
      <c r="C5390" s="14">
        <v>44161</v>
      </c>
      <c r="D5390" s="14">
        <v>44166</v>
      </c>
      <c r="E5390" s="13" t="s">
        <v>19</v>
      </c>
      <c r="F5390" s="13" t="s">
        <v>1713</v>
      </c>
      <c r="G5390" s="15" t="str">
        <f>INDEX(Table12[[#This Row],[State]],MATCH(Orders!F5390,Table12[[#This Row],[Customer ID]],0))</f>
        <v>Indiana</v>
      </c>
      <c r="H5390" s="13" t="s">
        <v>536</v>
      </c>
      <c r="I5390" s="15">
        <v>4</v>
      </c>
      <c r="J5390" s="13" t="s">
        <v>70</v>
      </c>
      <c r="K5390" s="16">
        <v>1906.96</v>
      </c>
      <c r="L5390" s="24" t="str">
        <f>IF(Orders!$K5390&lt;=50,"Low",IF(Orders!$K5390&gt;=200000,"High","Medium"))</f>
        <v>Medium</v>
      </c>
    </row>
    <row r="5391" spans="1:12" x14ac:dyDescent="0.35">
      <c r="A5391" s="12">
        <v>7134</v>
      </c>
      <c r="B5391" s="17" t="s">
        <v>8284</v>
      </c>
      <c r="C5391" s="18">
        <v>44161</v>
      </c>
      <c r="D5391" s="18">
        <v>44165</v>
      </c>
      <c r="E5391" s="17" t="s">
        <v>19</v>
      </c>
      <c r="F5391" s="17" t="s">
        <v>2840</v>
      </c>
      <c r="G5391" s="19" t="str">
        <f>INDEX(Table12[[#This Row],[State]],MATCH(Orders!F5391,Table12[[#This Row],[Customer ID]],0))</f>
        <v>Georgia</v>
      </c>
      <c r="H5391" s="17" t="s">
        <v>5802</v>
      </c>
      <c r="I5391" s="19">
        <v>3</v>
      </c>
      <c r="J5391" s="17" t="s">
        <v>70</v>
      </c>
      <c r="K5391" s="10">
        <v>97.84</v>
      </c>
      <c r="L5391" s="25" t="str">
        <f>IF(Orders!$K5391&lt;=50,"Low",IF(Orders!$K5391&gt;=200000,"High","Medium"))</f>
        <v>Medium</v>
      </c>
    </row>
    <row r="5392" spans="1:12" x14ac:dyDescent="0.35">
      <c r="A5392" s="11">
        <v>3853</v>
      </c>
      <c r="B5392" s="13" t="s">
        <v>8278</v>
      </c>
      <c r="C5392" s="14">
        <v>44161</v>
      </c>
      <c r="D5392" s="14">
        <v>44166</v>
      </c>
      <c r="E5392" s="13" t="s">
        <v>19</v>
      </c>
      <c r="F5392" s="13" t="s">
        <v>1713</v>
      </c>
      <c r="G5392" s="15" t="str">
        <f>INDEX(Table12[[#This Row],[State]],MATCH(Orders!F5392,Table12[[#This Row],[Customer ID]],0))</f>
        <v>Indiana</v>
      </c>
      <c r="H5392" s="13" t="s">
        <v>6402</v>
      </c>
      <c r="I5392" s="15">
        <v>2</v>
      </c>
      <c r="J5392" s="13" t="s">
        <v>70</v>
      </c>
      <c r="K5392" s="16">
        <v>124.46</v>
      </c>
      <c r="L5392" s="24" t="str">
        <f>IF(Orders!$K5392&lt;=50,"Low",IF(Orders!$K5392&gt;=200000,"High","Medium"))</f>
        <v>Medium</v>
      </c>
    </row>
    <row r="5393" spans="1:12" x14ac:dyDescent="0.35">
      <c r="A5393" s="12">
        <v>512</v>
      </c>
      <c r="B5393" s="17" t="s">
        <v>8285</v>
      </c>
      <c r="C5393" s="18">
        <v>44161</v>
      </c>
      <c r="D5393" s="18">
        <v>44164</v>
      </c>
      <c r="E5393" s="17" t="s">
        <v>38</v>
      </c>
      <c r="F5393" s="17" t="s">
        <v>2941</v>
      </c>
      <c r="G5393" s="19" t="str">
        <f>INDEX(Table12[[#This Row],[State]],MATCH(Orders!F5393,Table12[[#This Row],[Customer ID]],0))</f>
        <v>Illinois</v>
      </c>
      <c r="H5393" s="17" t="s">
        <v>2875</v>
      </c>
      <c r="I5393" s="19">
        <v>8</v>
      </c>
      <c r="J5393" s="17" t="s">
        <v>31</v>
      </c>
      <c r="K5393" s="10">
        <v>130568</v>
      </c>
      <c r="L5393" s="25" t="str">
        <f>IF(Orders!$K5393&lt;=50,"Low",IF(Orders!$K5393&gt;=200000,"High","Medium"))</f>
        <v>Medium</v>
      </c>
    </row>
    <row r="5394" spans="1:12" x14ac:dyDescent="0.35">
      <c r="A5394" s="11">
        <v>5134</v>
      </c>
      <c r="B5394" s="13" t="s">
        <v>8281</v>
      </c>
      <c r="C5394" s="14">
        <v>44161</v>
      </c>
      <c r="D5394" s="14">
        <v>44162</v>
      </c>
      <c r="E5394" s="13" t="s">
        <v>38</v>
      </c>
      <c r="F5394" s="13" t="s">
        <v>2315</v>
      </c>
      <c r="G5394" s="15" t="str">
        <f>INDEX(Table12[[#This Row],[State]],MATCH(Orders!F5394,Table12[[#This Row],[Customer ID]],0))</f>
        <v>Missouri</v>
      </c>
      <c r="H5394" s="13" t="s">
        <v>2212</v>
      </c>
      <c r="I5394" s="15">
        <v>2</v>
      </c>
      <c r="J5394" s="13" t="s">
        <v>31</v>
      </c>
      <c r="K5394" s="16">
        <v>136.04</v>
      </c>
      <c r="L5394" s="24" t="str">
        <f>IF(Orders!$K5394&lt;=50,"Low",IF(Orders!$K5394&gt;=200000,"High","Medium"))</f>
        <v>Medium</v>
      </c>
    </row>
    <row r="5395" spans="1:12" x14ac:dyDescent="0.35">
      <c r="A5395" s="12">
        <v>4949</v>
      </c>
      <c r="B5395" s="17" t="s">
        <v>8279</v>
      </c>
      <c r="C5395" s="18">
        <v>44161</v>
      </c>
      <c r="D5395" s="18">
        <v>44165</v>
      </c>
      <c r="E5395" s="17" t="s">
        <v>19</v>
      </c>
      <c r="F5395" s="17" t="s">
        <v>7052</v>
      </c>
      <c r="G5395" s="19" t="str">
        <f>INDEX(Table12[[#This Row],[State]],MATCH(Orders!F5395,Table12[[#This Row],[Customer ID]],0))</f>
        <v>New York</v>
      </c>
      <c r="H5395" s="17" t="s">
        <v>6325</v>
      </c>
      <c r="I5395" s="19">
        <v>7</v>
      </c>
      <c r="J5395" s="17" t="s">
        <v>70</v>
      </c>
      <c r="K5395" s="10">
        <v>142.72999999999999</v>
      </c>
      <c r="L5395" s="25" t="str">
        <f>IF(Orders!$K5395&lt;=50,"Low",IF(Orders!$K5395&gt;=200000,"High","Medium"))</f>
        <v>Medium</v>
      </c>
    </row>
    <row r="5396" spans="1:12" x14ac:dyDescent="0.35">
      <c r="A5396" s="11">
        <v>6639</v>
      </c>
      <c r="B5396" s="13" t="s">
        <v>8286</v>
      </c>
      <c r="C5396" s="14">
        <v>44162</v>
      </c>
      <c r="D5396" s="14">
        <v>44167</v>
      </c>
      <c r="E5396" s="13" t="s">
        <v>19</v>
      </c>
      <c r="F5396" s="13" t="s">
        <v>1551</v>
      </c>
      <c r="G5396" s="15" t="str">
        <f>INDEX(Table12[[#This Row],[State]],MATCH(Orders!F5396,Table12[[#This Row],[Customer ID]],0))</f>
        <v>California</v>
      </c>
      <c r="H5396" s="13" t="s">
        <v>2633</v>
      </c>
      <c r="I5396" s="15">
        <v>7</v>
      </c>
      <c r="J5396" s="13" t="s">
        <v>70</v>
      </c>
      <c r="K5396" s="16">
        <v>132488</v>
      </c>
      <c r="L5396" s="24" t="str">
        <f>IF(Orders!$K5396&lt;=50,"Low",IF(Orders!$K5396&gt;=200000,"High","Medium"))</f>
        <v>Medium</v>
      </c>
    </row>
    <row r="5397" spans="1:12" x14ac:dyDescent="0.35">
      <c r="A5397" s="12">
        <v>915</v>
      </c>
      <c r="B5397" s="17" t="s">
        <v>8287</v>
      </c>
      <c r="C5397" s="18">
        <v>44162</v>
      </c>
      <c r="D5397" s="18">
        <v>44165</v>
      </c>
      <c r="E5397" s="17" t="s">
        <v>94</v>
      </c>
      <c r="F5397" s="17" t="s">
        <v>3543</v>
      </c>
      <c r="G5397" s="19" t="str">
        <f>INDEX(Table12[[#This Row],[State]],MATCH(Orders!F5397,Table12[[#This Row],[Customer ID]],0))</f>
        <v>New York</v>
      </c>
      <c r="H5397" s="17" t="s">
        <v>5832</v>
      </c>
      <c r="I5397" s="19">
        <v>6</v>
      </c>
      <c r="J5397" s="17" t="s">
        <v>31</v>
      </c>
      <c r="K5397" s="10">
        <v>138424</v>
      </c>
      <c r="L5397" s="25" t="str">
        <f>IF(Orders!$K5397&lt;=50,"Low",IF(Orders!$K5397&gt;=200000,"High","Medium"))</f>
        <v>Medium</v>
      </c>
    </row>
    <row r="5398" spans="1:12" x14ac:dyDescent="0.35">
      <c r="A5398" s="11">
        <v>1936</v>
      </c>
      <c r="B5398" s="13" t="s">
        <v>8288</v>
      </c>
      <c r="C5398" s="14">
        <v>44162</v>
      </c>
      <c r="D5398" s="14">
        <v>44164</v>
      </c>
      <c r="E5398" s="13" t="s">
        <v>38</v>
      </c>
      <c r="F5398" s="13" t="s">
        <v>4356</v>
      </c>
      <c r="G5398" s="15" t="str">
        <f>INDEX(Table12[[#This Row],[State]],MATCH(Orders!F5398,Table12[[#This Row],[Customer ID]],0))</f>
        <v>Wisconsin</v>
      </c>
      <c r="H5398" s="13" t="s">
        <v>5515</v>
      </c>
      <c r="I5398" s="15">
        <v>9</v>
      </c>
      <c r="J5398" s="13" t="s">
        <v>70</v>
      </c>
      <c r="K5398" s="16">
        <v>166.73</v>
      </c>
      <c r="L5398" s="24" t="str">
        <f>IF(Orders!$K5398&lt;=50,"Low",IF(Orders!$K5398&gt;=200000,"High","Medium"))</f>
        <v>Medium</v>
      </c>
    </row>
    <row r="5399" spans="1:12" x14ac:dyDescent="0.35">
      <c r="A5399" s="12">
        <v>7557</v>
      </c>
      <c r="B5399" s="17" t="s">
        <v>8289</v>
      </c>
      <c r="C5399" s="18">
        <v>44162</v>
      </c>
      <c r="D5399" s="18">
        <v>44168</v>
      </c>
      <c r="E5399" s="17" t="s">
        <v>19</v>
      </c>
      <c r="F5399" s="17" t="s">
        <v>1918</v>
      </c>
      <c r="G5399" s="19" t="str">
        <f>INDEX(Table12[[#This Row],[State]],MATCH(Orders!F5399,Table12[[#This Row],[Customer ID]],0))</f>
        <v>California</v>
      </c>
      <c r="H5399" s="17" t="s">
        <v>6962</v>
      </c>
      <c r="I5399" s="19">
        <v>8</v>
      </c>
      <c r="J5399" s="17" t="s">
        <v>70</v>
      </c>
      <c r="K5399" s="10">
        <v>179.16</v>
      </c>
      <c r="L5399" s="25" t="str">
        <f>IF(Orders!$K5399&lt;=50,"Low",IF(Orders!$K5399&gt;=200000,"High","Medium"))</f>
        <v>Medium</v>
      </c>
    </row>
    <row r="5400" spans="1:12" x14ac:dyDescent="0.35">
      <c r="A5400" s="11">
        <v>1935</v>
      </c>
      <c r="B5400" s="13" t="s">
        <v>8290</v>
      </c>
      <c r="C5400" s="14">
        <v>44162</v>
      </c>
      <c r="D5400" s="14">
        <v>44167</v>
      </c>
      <c r="E5400" s="13" t="s">
        <v>19</v>
      </c>
      <c r="F5400" s="13" t="s">
        <v>544</v>
      </c>
      <c r="G5400" s="15" t="str">
        <f>INDEX(Table12[[#This Row],[State]],MATCH(Orders!F5400,Table12[[#This Row],[Customer ID]],0))</f>
        <v>Indiana</v>
      </c>
      <c r="H5400" s="13" t="s">
        <v>1887</v>
      </c>
      <c r="I5400" s="15">
        <v>6</v>
      </c>
      <c r="J5400" s="13" t="s">
        <v>70</v>
      </c>
      <c r="K5400" s="16">
        <v>207.28</v>
      </c>
      <c r="L5400" s="24" t="str">
        <f>IF(Orders!$K5400&lt;=50,"Low",IF(Orders!$K5400&gt;=200000,"High","Medium"))</f>
        <v>Medium</v>
      </c>
    </row>
    <row r="5401" spans="1:12" x14ac:dyDescent="0.35">
      <c r="A5401" s="12">
        <v>7558</v>
      </c>
      <c r="B5401" s="17" t="s">
        <v>8289</v>
      </c>
      <c r="C5401" s="18">
        <v>44162</v>
      </c>
      <c r="D5401" s="18">
        <v>44168</v>
      </c>
      <c r="E5401" s="17" t="s">
        <v>19</v>
      </c>
      <c r="F5401" s="17" t="s">
        <v>1918</v>
      </c>
      <c r="G5401" s="19" t="str">
        <f>INDEX(Table12[[#This Row],[State]],MATCH(Orders!F5401,Table12[[#This Row],[Customer ID]],0))</f>
        <v>California</v>
      </c>
      <c r="H5401" s="17" t="s">
        <v>2768</v>
      </c>
      <c r="I5401" s="19">
        <v>5</v>
      </c>
      <c r="J5401" s="17" t="s">
        <v>70</v>
      </c>
      <c r="K5401" s="10">
        <v>276.55</v>
      </c>
      <c r="L5401" s="25" t="str">
        <f>IF(Orders!$K5401&lt;=50,"Low",IF(Orders!$K5401&gt;=200000,"High","Medium"))</f>
        <v>Medium</v>
      </c>
    </row>
    <row r="5402" spans="1:12" x14ac:dyDescent="0.35">
      <c r="A5402" s="11">
        <v>6638</v>
      </c>
      <c r="B5402" s="13" t="s">
        <v>8290</v>
      </c>
      <c r="C5402" s="14">
        <v>44162</v>
      </c>
      <c r="D5402" s="14">
        <v>44167</v>
      </c>
      <c r="E5402" s="13" t="s">
        <v>19</v>
      </c>
      <c r="F5402" s="13" t="s">
        <v>544</v>
      </c>
      <c r="G5402" s="15" t="str">
        <f>INDEX(Table12[[#This Row],[State]],MATCH(Orders!F5402,Table12[[#This Row],[Customer ID]],0))</f>
        <v>Indiana</v>
      </c>
      <c r="H5402" s="13" t="s">
        <v>587</v>
      </c>
      <c r="I5402" s="15">
        <v>3</v>
      </c>
      <c r="J5402" s="13" t="s">
        <v>70</v>
      </c>
      <c r="K5402" s="16">
        <v>510.94</v>
      </c>
      <c r="L5402" s="24" t="str">
        <f>IF(Orders!$K5402&lt;=50,"Low",IF(Orders!$K5402&gt;=200000,"High","Medium"))</f>
        <v>Medium</v>
      </c>
    </row>
    <row r="5403" spans="1:12" x14ac:dyDescent="0.35">
      <c r="A5403" s="12">
        <v>2676</v>
      </c>
      <c r="B5403" s="17" t="s">
        <v>8287</v>
      </c>
      <c r="C5403" s="18">
        <v>44162</v>
      </c>
      <c r="D5403" s="18">
        <v>44165</v>
      </c>
      <c r="E5403" s="17" t="s">
        <v>94</v>
      </c>
      <c r="F5403" s="17" t="s">
        <v>3543</v>
      </c>
      <c r="G5403" s="19" t="str">
        <f>INDEX(Table12[[#This Row],[State]],MATCH(Orders!F5403,Table12[[#This Row],[Customer ID]],0))</f>
        <v>New York</v>
      </c>
      <c r="H5403" s="17" t="s">
        <v>203</v>
      </c>
      <c r="I5403" s="19">
        <v>3</v>
      </c>
      <c r="J5403" s="17" t="s">
        <v>31</v>
      </c>
      <c r="K5403" s="10">
        <v>91.99</v>
      </c>
      <c r="L5403" s="25" t="str">
        <f>IF(Orders!$K5403&lt;=50,"Low",IF(Orders!$K5403&gt;=200000,"High","Medium"))</f>
        <v>Medium</v>
      </c>
    </row>
    <row r="5404" spans="1:12" x14ac:dyDescent="0.35">
      <c r="A5404" s="11">
        <v>4950</v>
      </c>
      <c r="B5404" s="13" t="s">
        <v>8291</v>
      </c>
      <c r="C5404" s="14">
        <v>44162</v>
      </c>
      <c r="D5404" s="14">
        <v>44167</v>
      </c>
      <c r="E5404" s="13" t="s">
        <v>19</v>
      </c>
      <c r="F5404" s="13" t="s">
        <v>4484</v>
      </c>
      <c r="G5404" s="15" t="str">
        <f>INDEX(Table12[[#This Row],[State]],MATCH(Orders!F5404,Table12[[#This Row],[Customer ID]],0))</f>
        <v>North Carolina</v>
      </c>
      <c r="H5404" s="13" t="s">
        <v>6359</v>
      </c>
      <c r="I5404" s="15">
        <v>5</v>
      </c>
      <c r="J5404" s="13" t="s">
        <v>70</v>
      </c>
      <c r="K5404" s="16">
        <v>120.76</v>
      </c>
      <c r="L5404" s="24" t="str">
        <f>IF(Orders!$K5404&lt;=50,"Low",IF(Orders!$K5404&gt;=200000,"High","Medium"))</f>
        <v>Medium</v>
      </c>
    </row>
    <row r="5405" spans="1:12" x14ac:dyDescent="0.35">
      <c r="A5405" s="12">
        <v>2677</v>
      </c>
      <c r="B5405" s="17" t="s">
        <v>8286</v>
      </c>
      <c r="C5405" s="18">
        <v>44162</v>
      </c>
      <c r="D5405" s="18">
        <v>44167</v>
      </c>
      <c r="E5405" s="17" t="s">
        <v>19</v>
      </c>
      <c r="F5405" s="17" t="s">
        <v>1551</v>
      </c>
      <c r="G5405" s="19" t="str">
        <f>INDEX(Table12[[#This Row],[State]],MATCH(Orders!F5405,Table12[[#This Row],[Customer ID]],0))</f>
        <v>California</v>
      </c>
      <c r="H5405" s="17" t="s">
        <v>1856</v>
      </c>
      <c r="I5405" s="19">
        <v>3</v>
      </c>
      <c r="J5405" s="17" t="s">
        <v>70</v>
      </c>
      <c r="K5405" s="10">
        <v>155.84</v>
      </c>
      <c r="L5405" s="25" t="str">
        <f>IF(Orders!$K5405&lt;=50,"Low",IF(Orders!$K5405&gt;=200000,"High","Medium"))</f>
        <v>Medium</v>
      </c>
    </row>
    <row r="5406" spans="1:12" x14ac:dyDescent="0.35">
      <c r="A5406" s="11">
        <v>914</v>
      </c>
      <c r="B5406" s="13" t="s">
        <v>8291</v>
      </c>
      <c r="C5406" s="14">
        <v>44162</v>
      </c>
      <c r="D5406" s="14">
        <v>44167</v>
      </c>
      <c r="E5406" s="13" t="s">
        <v>19</v>
      </c>
      <c r="F5406" s="13" t="s">
        <v>4484</v>
      </c>
      <c r="G5406" s="15" t="str">
        <f>INDEX(Table12[[#This Row],[State]],MATCH(Orders!F5406,Table12[[#This Row],[Customer ID]],0))</f>
        <v>North Carolina</v>
      </c>
      <c r="H5406" s="13" t="s">
        <v>678</v>
      </c>
      <c r="I5406" s="15">
        <v>1</v>
      </c>
      <c r="J5406" s="13" t="s">
        <v>31</v>
      </c>
      <c r="K5406" s="16">
        <v>144584</v>
      </c>
      <c r="L5406" s="24" t="str">
        <f>IF(Orders!$K5406&lt;=50,"Low",IF(Orders!$K5406&gt;=200000,"High","Medium"))</f>
        <v>Medium</v>
      </c>
    </row>
    <row r="5407" spans="1:12" x14ac:dyDescent="0.35">
      <c r="A5407" s="12">
        <v>5838</v>
      </c>
      <c r="B5407" s="17" t="s">
        <v>8288</v>
      </c>
      <c r="C5407" s="18">
        <v>44162</v>
      </c>
      <c r="D5407" s="18">
        <v>44164</v>
      </c>
      <c r="E5407" s="17" t="s">
        <v>38</v>
      </c>
      <c r="F5407" s="17" t="s">
        <v>4356</v>
      </c>
      <c r="G5407" s="19" t="str">
        <f>INDEX(Table12[[#This Row],[State]],MATCH(Orders!F5407,Table12[[#This Row],[Customer ID]],0))</f>
        <v>Wisconsin</v>
      </c>
      <c r="H5407" s="17" t="s">
        <v>487</v>
      </c>
      <c r="I5407" s="19">
        <v>1</v>
      </c>
      <c r="J5407" s="17" t="s">
        <v>31</v>
      </c>
      <c r="K5407" s="10">
        <v>147.94</v>
      </c>
      <c r="L5407" s="25" t="str">
        <f>IF(Orders!$K5407&lt;=50,"Low",IF(Orders!$K5407&gt;=200000,"High","Medium"))</f>
        <v>Medium</v>
      </c>
    </row>
    <row r="5408" spans="1:12" x14ac:dyDescent="0.35">
      <c r="A5408" s="11">
        <v>9743</v>
      </c>
      <c r="B5408" s="13" t="s">
        <v>8292</v>
      </c>
      <c r="C5408" s="14">
        <v>44162</v>
      </c>
      <c r="D5408" s="14">
        <v>44168</v>
      </c>
      <c r="E5408" s="13" t="s">
        <v>19</v>
      </c>
      <c r="F5408" s="13" t="s">
        <v>7282</v>
      </c>
      <c r="G5408" s="15" t="str">
        <f>INDEX(Table12[[#This Row],[State]],MATCH(Orders!F5408,Table12[[#This Row],[Customer ID]],0))</f>
        <v>California</v>
      </c>
      <c r="H5408" s="13" t="s">
        <v>3250</v>
      </c>
      <c r="I5408" s="15">
        <v>4</v>
      </c>
      <c r="J5408" s="13" t="s">
        <v>70</v>
      </c>
      <c r="K5408" s="16">
        <v>169568</v>
      </c>
      <c r="L5408" s="24" t="str">
        <f>IF(Orders!$K5408&lt;=50,"Low",IF(Orders!$K5408&gt;=200000,"High","Medium"))</f>
        <v>Medium</v>
      </c>
    </row>
    <row r="5409" spans="1:12" x14ac:dyDescent="0.35">
      <c r="A5409" s="12">
        <v>2662</v>
      </c>
      <c r="B5409" s="17" t="s">
        <v>8293</v>
      </c>
      <c r="C5409" s="18">
        <v>44163</v>
      </c>
      <c r="D5409" s="18">
        <v>44167</v>
      </c>
      <c r="E5409" s="17" t="s">
        <v>19</v>
      </c>
      <c r="F5409" s="17" t="s">
        <v>4505</v>
      </c>
      <c r="G5409" s="19" t="str">
        <f>INDEX(Table12[[#This Row],[State]],MATCH(Orders!F5409,Table12[[#This Row],[Customer ID]],0))</f>
        <v>California</v>
      </c>
      <c r="H5409" s="17" t="s">
        <v>3132</v>
      </c>
      <c r="I5409" s="19">
        <v>5</v>
      </c>
      <c r="J5409" s="17" t="s">
        <v>31</v>
      </c>
      <c r="K5409" s="10">
        <v>101.65</v>
      </c>
      <c r="L5409" s="25" t="str">
        <f>IF(Orders!$K5409&lt;=50,"Low",IF(Orders!$K5409&gt;=200000,"High","Medium"))</f>
        <v>Medium</v>
      </c>
    </row>
    <row r="5410" spans="1:12" x14ac:dyDescent="0.35">
      <c r="A5410" s="11">
        <v>1928</v>
      </c>
      <c r="B5410" s="13" t="s">
        <v>8294</v>
      </c>
      <c r="C5410" s="14">
        <v>44163</v>
      </c>
      <c r="D5410" s="14">
        <v>44167</v>
      </c>
      <c r="E5410" s="13" t="s">
        <v>19</v>
      </c>
      <c r="F5410" s="13" t="s">
        <v>3586</v>
      </c>
      <c r="G5410" s="15" t="str">
        <f>INDEX(Table12[[#This Row],[State]],MATCH(Orders!F5410,Table12[[#This Row],[Customer ID]],0))</f>
        <v>New York</v>
      </c>
      <c r="H5410" s="13" t="s">
        <v>1092</v>
      </c>
      <c r="I5410" s="15">
        <v>2</v>
      </c>
      <c r="J5410" s="13" t="s">
        <v>70</v>
      </c>
      <c r="K5410" s="16">
        <v>108.96</v>
      </c>
      <c r="L5410" s="24" t="str">
        <f>IF(Orders!$K5410&lt;=50,"Low",IF(Orders!$K5410&gt;=200000,"High","Medium"))</f>
        <v>Medium</v>
      </c>
    </row>
    <row r="5411" spans="1:12" x14ac:dyDescent="0.35">
      <c r="A5411" s="12">
        <v>948</v>
      </c>
      <c r="B5411" s="17" t="s">
        <v>8295</v>
      </c>
      <c r="C5411" s="18">
        <v>44163</v>
      </c>
      <c r="D5411" s="18">
        <v>44166</v>
      </c>
      <c r="E5411" s="17" t="s">
        <v>38</v>
      </c>
      <c r="F5411" s="17" t="s">
        <v>7230</v>
      </c>
      <c r="G5411" s="19" t="str">
        <f>INDEX(Table12[[#This Row],[State]],MATCH(Orders!F5411,Table12[[#This Row],[Customer ID]],0))</f>
        <v>Colorado</v>
      </c>
      <c r="H5411" s="17" t="s">
        <v>3114</v>
      </c>
      <c r="I5411" s="19">
        <v>2</v>
      </c>
      <c r="J5411" s="17" t="s">
        <v>70</v>
      </c>
      <c r="K5411" s="10">
        <v>137768</v>
      </c>
      <c r="L5411" s="25" t="str">
        <f>IF(Orders!$K5411&lt;=50,"Low",IF(Orders!$K5411&gt;=200000,"High","Medium"))</f>
        <v>Medium</v>
      </c>
    </row>
    <row r="5412" spans="1:12" x14ac:dyDescent="0.35">
      <c r="A5412" s="11">
        <v>949</v>
      </c>
      <c r="B5412" s="13" t="s">
        <v>8296</v>
      </c>
      <c r="C5412" s="14">
        <v>44163</v>
      </c>
      <c r="D5412" s="14">
        <v>44167</v>
      </c>
      <c r="E5412" s="13" t="s">
        <v>19</v>
      </c>
      <c r="F5412" s="13" t="s">
        <v>1543</v>
      </c>
      <c r="G5412" s="15" t="str">
        <f>INDEX(Table12[[#This Row],[State]],MATCH(Orders!F5412,Table12[[#This Row],[Customer ID]],0))</f>
        <v>Pennsylvania</v>
      </c>
      <c r="H5412" s="13" t="s">
        <v>452</v>
      </c>
      <c r="I5412" s="15">
        <v>7</v>
      </c>
      <c r="J5412" s="13" t="s">
        <v>70</v>
      </c>
      <c r="K5412" s="16">
        <v>536488</v>
      </c>
      <c r="L5412" s="24" t="str">
        <f>IF(Orders!$K5412&lt;=50,"Low",IF(Orders!$K5412&gt;=200000,"High","Medium"))</f>
        <v>High</v>
      </c>
    </row>
    <row r="5413" spans="1:12" x14ac:dyDescent="0.35">
      <c r="A5413" s="12">
        <v>4247</v>
      </c>
      <c r="B5413" s="17" t="s">
        <v>8296</v>
      </c>
      <c r="C5413" s="18">
        <v>44163</v>
      </c>
      <c r="D5413" s="18">
        <v>44167</v>
      </c>
      <c r="E5413" s="17" t="s">
        <v>19</v>
      </c>
      <c r="F5413" s="17" t="s">
        <v>1543</v>
      </c>
      <c r="G5413" s="19" t="str">
        <f>INDEX(Table12[[#This Row],[State]],MATCH(Orders!F5413,Table12[[#This Row],[Customer ID]],0))</f>
        <v>Pennsylvania</v>
      </c>
      <c r="H5413" s="17" t="s">
        <v>2168</v>
      </c>
      <c r="I5413" s="19">
        <v>6</v>
      </c>
      <c r="J5413" s="17" t="s">
        <v>36</v>
      </c>
      <c r="K5413" s="10">
        <v>122232</v>
      </c>
      <c r="L5413" s="25" t="str">
        <f>IF(Orders!$K5413&lt;=50,"Low",IF(Orders!$K5413&gt;=200000,"High","Medium"))</f>
        <v>Medium</v>
      </c>
    </row>
    <row r="5414" spans="1:12" x14ac:dyDescent="0.35">
      <c r="A5414" s="11">
        <v>2661</v>
      </c>
      <c r="B5414" s="13" t="s">
        <v>8297</v>
      </c>
      <c r="C5414" s="14">
        <v>44163</v>
      </c>
      <c r="D5414" s="14">
        <v>44169</v>
      </c>
      <c r="E5414" s="13" t="s">
        <v>19</v>
      </c>
      <c r="F5414" s="13" t="s">
        <v>3333</v>
      </c>
      <c r="G5414" s="15" t="str">
        <f>INDEX(Table12[[#This Row],[State]],MATCH(Orders!F5414,Table12[[#This Row],[Customer ID]],0))</f>
        <v>Maryland</v>
      </c>
      <c r="H5414" s="13" t="s">
        <v>2168</v>
      </c>
      <c r="I5414" s="15">
        <v>5</v>
      </c>
      <c r="J5414" s="13" t="s">
        <v>70</v>
      </c>
      <c r="K5414" s="16">
        <v>1081.2</v>
      </c>
      <c r="L5414" s="24" t="str">
        <f>IF(Orders!$K5414&lt;=50,"Low",IF(Orders!$K5414&gt;=200000,"High","Medium"))</f>
        <v>Medium</v>
      </c>
    </row>
    <row r="5415" spans="1:12" x14ac:dyDescent="0.35">
      <c r="A5415" s="12">
        <v>950</v>
      </c>
      <c r="B5415" s="17" t="s">
        <v>8294</v>
      </c>
      <c r="C5415" s="18">
        <v>44163</v>
      </c>
      <c r="D5415" s="18">
        <v>44167</v>
      </c>
      <c r="E5415" s="17" t="s">
        <v>19</v>
      </c>
      <c r="F5415" s="17" t="s">
        <v>3586</v>
      </c>
      <c r="G5415" s="19" t="str">
        <f>INDEX(Table12[[#This Row],[State]],MATCH(Orders!F5415,Table12[[#This Row],[Customer ID]],0))</f>
        <v>New York</v>
      </c>
      <c r="H5415" s="17" t="s">
        <v>5397</v>
      </c>
      <c r="I5415" s="19">
        <v>11</v>
      </c>
      <c r="J5415" s="17" t="s">
        <v>36</v>
      </c>
      <c r="K5415" s="10">
        <v>524.89</v>
      </c>
      <c r="L5415" s="25" t="str">
        <f>IF(Orders!$K5415&lt;=50,"Low",IF(Orders!$K5415&gt;=200000,"High","Medium"))</f>
        <v>Medium</v>
      </c>
    </row>
    <row r="5416" spans="1:12" x14ac:dyDescent="0.35">
      <c r="A5416" s="11">
        <v>4248</v>
      </c>
      <c r="B5416" s="13" t="s">
        <v>8296</v>
      </c>
      <c r="C5416" s="14">
        <v>44163</v>
      </c>
      <c r="D5416" s="14">
        <v>44167</v>
      </c>
      <c r="E5416" s="13" t="s">
        <v>19</v>
      </c>
      <c r="F5416" s="13" t="s">
        <v>1543</v>
      </c>
      <c r="G5416" s="15" t="str">
        <f>INDEX(Table12[[#This Row],[State]],MATCH(Orders!F5416,Table12[[#This Row],[Customer ID]],0))</f>
        <v>Pennsylvania</v>
      </c>
      <c r="H5416" s="13" t="s">
        <v>6570</v>
      </c>
      <c r="I5416" s="15">
        <v>12</v>
      </c>
      <c r="J5416" s="13" t="s">
        <v>36</v>
      </c>
      <c r="K5416" s="16">
        <v>115.32</v>
      </c>
      <c r="L5416" s="24" t="str">
        <f>IF(Orders!$K5416&lt;=50,"Low",IF(Orders!$K5416&gt;=200000,"High","Medium"))</f>
        <v>Medium</v>
      </c>
    </row>
    <row r="5417" spans="1:12" x14ac:dyDescent="0.35">
      <c r="A5417" s="12">
        <v>4246</v>
      </c>
      <c r="B5417" s="17" t="s">
        <v>8297</v>
      </c>
      <c r="C5417" s="18">
        <v>44163</v>
      </c>
      <c r="D5417" s="18">
        <v>44169</v>
      </c>
      <c r="E5417" s="17" t="s">
        <v>19</v>
      </c>
      <c r="F5417" s="17" t="s">
        <v>3333</v>
      </c>
      <c r="G5417" s="19" t="str">
        <f>INDEX(Table12[[#This Row],[State]],MATCH(Orders!F5417,Table12[[#This Row],[Customer ID]],0))</f>
        <v>Maryland</v>
      </c>
      <c r="H5417" s="17" t="s">
        <v>116</v>
      </c>
      <c r="I5417" s="19">
        <v>5</v>
      </c>
      <c r="J5417" s="17" t="s">
        <v>70</v>
      </c>
      <c r="K5417" s="10">
        <v>116.9</v>
      </c>
      <c r="L5417" s="25" t="str">
        <f>IF(Orders!$K5417&lt;=50,"Low",IF(Orders!$K5417&gt;=200000,"High","Medium"))</f>
        <v>Medium</v>
      </c>
    </row>
    <row r="5418" spans="1:12" x14ac:dyDescent="0.35">
      <c r="A5418" s="11">
        <v>952</v>
      </c>
      <c r="B5418" s="13" t="s">
        <v>8297</v>
      </c>
      <c r="C5418" s="14">
        <v>44163</v>
      </c>
      <c r="D5418" s="14">
        <v>44169</v>
      </c>
      <c r="E5418" s="13" t="s">
        <v>19</v>
      </c>
      <c r="F5418" s="13" t="s">
        <v>3333</v>
      </c>
      <c r="G5418" s="15" t="str">
        <f>INDEX(Table12[[#This Row],[State]],MATCH(Orders!F5418,Table12[[#This Row],[Customer ID]],0))</f>
        <v>Maryland</v>
      </c>
      <c r="H5418" s="13" t="s">
        <v>1665</v>
      </c>
      <c r="I5418" s="15">
        <v>1</v>
      </c>
      <c r="J5418" s="13" t="s">
        <v>70</v>
      </c>
      <c r="K5418" s="16">
        <v>117.64</v>
      </c>
      <c r="L5418" s="24" t="str">
        <f>IF(Orders!$K5418&lt;=50,"Low",IF(Orders!$K5418&gt;=200000,"High","Medium"))</f>
        <v>Medium</v>
      </c>
    </row>
    <row r="5419" spans="1:12" x14ac:dyDescent="0.35">
      <c r="A5419" s="12">
        <v>951</v>
      </c>
      <c r="B5419" s="17" t="s">
        <v>8296</v>
      </c>
      <c r="C5419" s="18">
        <v>44163</v>
      </c>
      <c r="D5419" s="18">
        <v>44167</v>
      </c>
      <c r="E5419" s="17" t="s">
        <v>19</v>
      </c>
      <c r="F5419" s="17" t="s">
        <v>1543</v>
      </c>
      <c r="G5419" s="19" t="str">
        <f>INDEX(Table12[[#This Row],[State]],MATCH(Orders!F5419,Table12[[#This Row],[Customer ID]],0))</f>
        <v>Pennsylvania</v>
      </c>
      <c r="H5419" s="17" t="s">
        <v>4994</v>
      </c>
      <c r="I5419" s="19">
        <v>6</v>
      </c>
      <c r="J5419" s="17" t="s">
        <v>31</v>
      </c>
      <c r="K5419" s="10">
        <v>102344</v>
      </c>
      <c r="L5419" s="25" t="str">
        <f>IF(Orders!$K5419&lt;=50,"Low",IF(Orders!$K5419&gt;=200000,"High","Medium"))</f>
        <v>Medium</v>
      </c>
    </row>
    <row r="5420" spans="1:12" x14ac:dyDescent="0.35">
      <c r="A5420" s="11">
        <v>7391</v>
      </c>
      <c r="B5420" s="13" t="s">
        <v>8296</v>
      </c>
      <c r="C5420" s="14">
        <v>44163</v>
      </c>
      <c r="D5420" s="14">
        <v>44167</v>
      </c>
      <c r="E5420" s="13" t="s">
        <v>19</v>
      </c>
      <c r="F5420" s="13" t="s">
        <v>1543</v>
      </c>
      <c r="G5420" s="15" t="str">
        <f>INDEX(Table12[[#This Row],[State]],MATCH(Orders!F5420,Table12[[#This Row],[Customer ID]],0))</f>
        <v>Pennsylvania</v>
      </c>
      <c r="H5420" s="13" t="s">
        <v>2907</v>
      </c>
      <c r="I5420" s="15">
        <v>3</v>
      </c>
      <c r="J5420" s="13" t="s">
        <v>36</v>
      </c>
      <c r="K5420" s="16">
        <v>151552</v>
      </c>
      <c r="L5420" s="24" t="str">
        <f>IF(Orders!$K5420&lt;=50,"Low",IF(Orders!$K5420&gt;=200000,"High","Medium"))</f>
        <v>Medium</v>
      </c>
    </row>
    <row r="5421" spans="1:12" x14ac:dyDescent="0.35">
      <c r="A5421" s="12">
        <v>7390</v>
      </c>
      <c r="B5421" s="17" t="s">
        <v>8298</v>
      </c>
      <c r="C5421" s="18">
        <v>44164</v>
      </c>
      <c r="D5421" s="18">
        <v>44168</v>
      </c>
      <c r="E5421" s="17" t="s">
        <v>19</v>
      </c>
      <c r="F5421" s="17" t="s">
        <v>2032</v>
      </c>
      <c r="G5421" s="19" t="str">
        <f>INDEX(Table12[[#This Row],[State]],MATCH(Orders!F5421,Table12[[#This Row],[Customer ID]],0))</f>
        <v>Tennessee</v>
      </c>
      <c r="H5421" s="17" t="s">
        <v>242</v>
      </c>
      <c r="I5421" s="19">
        <v>5</v>
      </c>
      <c r="J5421" s="17" t="s">
        <v>36</v>
      </c>
      <c r="K5421" s="10">
        <v>122.52</v>
      </c>
      <c r="L5421" s="25" t="str">
        <f>IF(Orders!$K5421&lt;=50,"Low",IF(Orders!$K5421&gt;=200000,"High","Medium"))</f>
        <v>Medium</v>
      </c>
    </row>
    <row r="5422" spans="1:12" x14ac:dyDescent="0.35">
      <c r="A5422" s="11">
        <v>5585</v>
      </c>
      <c r="B5422" s="13" t="s">
        <v>8298</v>
      </c>
      <c r="C5422" s="14">
        <v>44164</v>
      </c>
      <c r="D5422" s="14">
        <v>44168</v>
      </c>
      <c r="E5422" s="13" t="s">
        <v>19</v>
      </c>
      <c r="F5422" s="13" t="s">
        <v>2032</v>
      </c>
      <c r="G5422" s="15" t="str">
        <f>INDEX(Table12[[#This Row],[State]],MATCH(Orders!F5422,Table12[[#This Row],[Customer ID]],0))</f>
        <v>Tennessee</v>
      </c>
      <c r="H5422" s="13" t="s">
        <v>1312</v>
      </c>
      <c r="I5422" s="15">
        <v>2</v>
      </c>
      <c r="J5422" s="13" t="s">
        <v>70</v>
      </c>
      <c r="K5422" s="16">
        <v>410368</v>
      </c>
      <c r="L5422" s="24" t="str">
        <f>IF(Orders!$K5422&lt;=50,"Low",IF(Orders!$K5422&gt;=200000,"High","Medium"))</f>
        <v>High</v>
      </c>
    </row>
    <row r="5423" spans="1:12" x14ac:dyDescent="0.35">
      <c r="A5423" s="12">
        <v>880</v>
      </c>
      <c r="B5423" s="17" t="s">
        <v>8300</v>
      </c>
      <c r="C5423" s="18">
        <v>44165</v>
      </c>
      <c r="D5423" s="18">
        <v>44169</v>
      </c>
      <c r="E5423" s="17" t="s">
        <v>19</v>
      </c>
      <c r="F5423" s="17" t="s">
        <v>6965</v>
      </c>
      <c r="G5423" s="19" t="str">
        <f>INDEX(Table12[[#This Row],[State]],MATCH(Orders!F5423,Table12[[#This Row],[Customer ID]],0))</f>
        <v>New York</v>
      </c>
      <c r="H5423" s="17" t="s">
        <v>6693</v>
      </c>
      <c r="I5423" s="19">
        <v>4</v>
      </c>
      <c r="J5423" s="17" t="s">
        <v>31</v>
      </c>
      <c r="K5423" s="10">
        <v>100.56</v>
      </c>
      <c r="L5423" s="25" t="str">
        <f>IF(Orders!$K5423&lt;=50,"Low",IF(Orders!$K5423&gt;=200000,"High","Medium"))</f>
        <v>Medium</v>
      </c>
    </row>
    <row r="5424" spans="1:12" x14ac:dyDescent="0.35">
      <c r="A5424" s="11">
        <v>6936</v>
      </c>
      <c r="B5424" s="13" t="s">
        <v>8301</v>
      </c>
      <c r="C5424" s="14">
        <v>44165</v>
      </c>
      <c r="D5424" s="14">
        <v>44167</v>
      </c>
      <c r="E5424" s="13" t="s">
        <v>94</v>
      </c>
      <c r="F5424" s="13" t="s">
        <v>5849</v>
      </c>
      <c r="G5424" s="15" t="str">
        <f>INDEX(Table12[[#This Row],[State]],MATCH(Orders!F5424,Table12[[#This Row],[Customer ID]],0))</f>
        <v>New York</v>
      </c>
      <c r="H5424" s="13" t="s">
        <v>5728</v>
      </c>
      <c r="I5424" s="15">
        <v>3</v>
      </c>
      <c r="J5424" s="13" t="s">
        <v>36</v>
      </c>
      <c r="K5424" s="16">
        <v>106472</v>
      </c>
      <c r="L5424" s="24" t="str">
        <f>IF(Orders!$K5424&lt;=50,"Low",IF(Orders!$K5424&gt;=200000,"High","Medium"))</f>
        <v>Medium</v>
      </c>
    </row>
    <row r="5425" spans="1:12" x14ac:dyDescent="0.35">
      <c r="A5425" s="12">
        <v>1604</v>
      </c>
      <c r="B5425" s="17" t="s">
        <v>8302</v>
      </c>
      <c r="C5425" s="18">
        <v>44165</v>
      </c>
      <c r="D5425" s="18">
        <v>44168</v>
      </c>
      <c r="E5425" s="17" t="s">
        <v>94</v>
      </c>
      <c r="F5425" s="17" t="s">
        <v>4664</v>
      </c>
      <c r="G5425" s="19" t="str">
        <f>INDEX(Table12[[#This Row],[State]],MATCH(Orders!F5425,Table12[[#This Row],[Customer ID]],0))</f>
        <v>Texas</v>
      </c>
      <c r="H5425" s="17" t="s">
        <v>1959</v>
      </c>
      <c r="I5425" s="19">
        <v>3</v>
      </c>
      <c r="J5425" s="17" t="s">
        <v>36</v>
      </c>
      <c r="K5425" s="10">
        <v>115976</v>
      </c>
      <c r="L5425" s="25" t="str">
        <f>IF(Orders!$K5425&lt;=50,"Low",IF(Orders!$K5425&gt;=200000,"High","Medium"))</f>
        <v>Medium</v>
      </c>
    </row>
    <row r="5426" spans="1:12" x14ac:dyDescent="0.35">
      <c r="A5426" s="11">
        <v>956</v>
      </c>
      <c r="B5426" s="13" t="s">
        <v>8303</v>
      </c>
      <c r="C5426" s="14">
        <v>44165</v>
      </c>
      <c r="D5426" s="14">
        <v>44169</v>
      </c>
      <c r="E5426" s="13" t="s">
        <v>19</v>
      </c>
      <c r="F5426" s="13" t="s">
        <v>3492</v>
      </c>
      <c r="G5426" s="15" t="str">
        <f>INDEX(Table12[[#This Row],[State]],MATCH(Orders!F5426,Table12[[#This Row],[Customer ID]],0))</f>
        <v>Delaware</v>
      </c>
      <c r="H5426" s="13" t="s">
        <v>1039</v>
      </c>
      <c r="I5426" s="15">
        <v>6</v>
      </c>
      <c r="J5426" s="13" t="s">
        <v>36</v>
      </c>
      <c r="K5426" s="16">
        <v>166.94</v>
      </c>
      <c r="L5426" s="24" t="str">
        <f>IF(Orders!$K5426&lt;=50,"Low",IF(Orders!$K5426&gt;=200000,"High","Medium"))</f>
        <v>Medium</v>
      </c>
    </row>
    <row r="5427" spans="1:12" x14ac:dyDescent="0.35">
      <c r="A5427" s="12">
        <v>5587</v>
      </c>
      <c r="B5427" s="17" t="s">
        <v>8304</v>
      </c>
      <c r="C5427" s="18">
        <v>44165</v>
      </c>
      <c r="D5427" s="18">
        <v>44169</v>
      </c>
      <c r="E5427" s="17" t="s">
        <v>19</v>
      </c>
      <c r="F5427" s="17" t="s">
        <v>4925</v>
      </c>
      <c r="G5427" s="19" t="str">
        <f>INDEX(Table12[[#This Row],[State]],MATCH(Orders!F5427,Table12[[#This Row],[Customer ID]],0))</f>
        <v>Mississippi</v>
      </c>
      <c r="H5427" s="17" t="s">
        <v>2139</v>
      </c>
      <c r="I5427" s="19">
        <v>5</v>
      </c>
      <c r="J5427" s="17" t="s">
        <v>70</v>
      </c>
      <c r="K5427" s="10">
        <v>204.8</v>
      </c>
      <c r="L5427" s="25" t="str">
        <f>IF(Orders!$K5427&lt;=50,"Low",IF(Orders!$K5427&gt;=200000,"High","Medium"))</f>
        <v>Medium</v>
      </c>
    </row>
    <row r="5428" spans="1:12" x14ac:dyDescent="0.35">
      <c r="A5428" s="11">
        <v>5066</v>
      </c>
      <c r="B5428" s="13" t="s">
        <v>8300</v>
      </c>
      <c r="C5428" s="14">
        <v>44165</v>
      </c>
      <c r="D5428" s="14">
        <v>44169</v>
      </c>
      <c r="E5428" s="13" t="s">
        <v>19</v>
      </c>
      <c r="F5428" s="13" t="s">
        <v>6965</v>
      </c>
      <c r="G5428" s="15" t="str">
        <f>INDEX(Table12[[#This Row],[State]],MATCH(Orders!F5428,Table12[[#This Row],[Customer ID]],0))</f>
        <v>New York</v>
      </c>
      <c r="H5428" s="13" t="s">
        <v>649</v>
      </c>
      <c r="I5428" s="15">
        <v>3</v>
      </c>
      <c r="J5428" s="13" t="s">
        <v>36</v>
      </c>
      <c r="K5428" s="16">
        <v>291.49</v>
      </c>
      <c r="L5428" s="24" t="str">
        <f>IF(Orders!$K5428&lt;=50,"Low",IF(Orders!$K5428&gt;=200000,"High","Medium"))</f>
        <v>Medium</v>
      </c>
    </row>
    <row r="5429" spans="1:12" x14ac:dyDescent="0.35">
      <c r="A5429" s="12">
        <v>5586</v>
      </c>
      <c r="B5429" s="17" t="s">
        <v>8305</v>
      </c>
      <c r="C5429" s="18">
        <v>44165</v>
      </c>
      <c r="D5429" s="18">
        <v>44172</v>
      </c>
      <c r="E5429" s="17" t="s">
        <v>19</v>
      </c>
      <c r="F5429" s="17" t="s">
        <v>4339</v>
      </c>
      <c r="G5429" s="19" t="str">
        <f>INDEX(Table12[[#This Row],[State]],MATCH(Orders!F5429,Table12[[#This Row],[Customer ID]],0))</f>
        <v>North Carolina</v>
      </c>
      <c r="H5429" s="17" t="s">
        <v>4866</v>
      </c>
      <c r="I5429" s="19">
        <v>3</v>
      </c>
      <c r="J5429" s="17" t="s">
        <v>31</v>
      </c>
      <c r="K5429" s="10">
        <v>408976</v>
      </c>
      <c r="L5429" s="25" t="str">
        <f>IF(Orders!$K5429&lt;=50,"Low",IF(Orders!$K5429&gt;=200000,"High","Medium"))</f>
        <v>High</v>
      </c>
    </row>
    <row r="5430" spans="1:12" x14ac:dyDescent="0.35">
      <c r="A5430" s="11">
        <v>3070</v>
      </c>
      <c r="B5430" s="13" t="s">
        <v>8300</v>
      </c>
      <c r="C5430" s="14">
        <v>44165</v>
      </c>
      <c r="D5430" s="14">
        <v>44169</v>
      </c>
      <c r="E5430" s="13" t="s">
        <v>19</v>
      </c>
      <c r="F5430" s="13" t="s">
        <v>6965</v>
      </c>
      <c r="G5430" s="15" t="str">
        <f>INDEX(Table12[[#This Row],[State]],MATCH(Orders!F5430,Table12[[#This Row],[Customer ID]],0))</f>
        <v>New York</v>
      </c>
      <c r="H5430" s="13" t="s">
        <v>8306</v>
      </c>
      <c r="I5430" s="15">
        <v>3</v>
      </c>
      <c r="J5430" s="13" t="s">
        <v>70</v>
      </c>
      <c r="K5430" s="16">
        <v>590.05999999999995</v>
      </c>
      <c r="L5430" s="24" t="str">
        <f>IF(Orders!$K5430&lt;=50,"Low",IF(Orders!$K5430&gt;=200000,"High","Medium"))</f>
        <v>Medium</v>
      </c>
    </row>
    <row r="5431" spans="1:12" x14ac:dyDescent="0.35">
      <c r="A5431" s="12">
        <v>9289</v>
      </c>
      <c r="B5431" s="17" t="s">
        <v>8308</v>
      </c>
      <c r="C5431" s="18">
        <v>44165</v>
      </c>
      <c r="D5431" s="18">
        <v>44165</v>
      </c>
      <c r="E5431" s="17" t="s">
        <v>208</v>
      </c>
      <c r="F5431" s="17" t="s">
        <v>3373</v>
      </c>
      <c r="G5431" s="19" t="str">
        <f>INDEX(Table12[[#This Row],[State]],MATCH(Orders!F5431,Table12[[#This Row],[Customer ID]],0))</f>
        <v>Ohio</v>
      </c>
      <c r="H5431" s="17" t="s">
        <v>3964</v>
      </c>
      <c r="I5431" s="19">
        <v>4</v>
      </c>
      <c r="J5431" s="17" t="s">
        <v>31</v>
      </c>
      <c r="K5431" s="10">
        <v>673936</v>
      </c>
      <c r="L5431" s="25" t="str">
        <f>IF(Orders!$K5431&lt;=50,"Low",IF(Orders!$K5431&gt;=200000,"High","Medium"))</f>
        <v>High</v>
      </c>
    </row>
    <row r="5432" spans="1:12" x14ac:dyDescent="0.35">
      <c r="A5432" s="11">
        <v>881</v>
      </c>
      <c r="B5432" s="13" t="s">
        <v>8309</v>
      </c>
      <c r="C5432" s="14">
        <v>44165</v>
      </c>
      <c r="D5432" s="14">
        <v>44168</v>
      </c>
      <c r="E5432" s="13" t="s">
        <v>38</v>
      </c>
      <c r="F5432" s="13" t="s">
        <v>1980</v>
      </c>
      <c r="G5432" s="15" t="str">
        <f>INDEX(Table12[[#This Row],[State]],MATCH(Orders!F5432,Table12[[#This Row],[Customer ID]],0))</f>
        <v>Pennsylvania</v>
      </c>
      <c r="H5432" s="13" t="s">
        <v>2864</v>
      </c>
      <c r="I5432" s="15">
        <v>6</v>
      </c>
      <c r="J5432" s="13" t="s">
        <v>31</v>
      </c>
      <c r="K5432" s="16">
        <v>1129316</v>
      </c>
      <c r="L5432" s="24" t="str">
        <f>IF(Orders!$K5432&lt;=50,"Low",IF(Orders!$K5432&gt;=200000,"High","Medium"))</f>
        <v>High</v>
      </c>
    </row>
    <row r="5433" spans="1:12" x14ac:dyDescent="0.35">
      <c r="A5433" s="12">
        <v>5067</v>
      </c>
      <c r="B5433" s="17" t="s">
        <v>8301</v>
      </c>
      <c r="C5433" s="18">
        <v>44165</v>
      </c>
      <c r="D5433" s="18">
        <v>44167</v>
      </c>
      <c r="E5433" s="17" t="s">
        <v>94</v>
      </c>
      <c r="F5433" s="17" t="s">
        <v>5849</v>
      </c>
      <c r="G5433" s="19" t="str">
        <f>INDEX(Table12[[#This Row],[State]],MATCH(Orders!F5433,Table12[[#This Row],[Customer ID]],0))</f>
        <v>New York</v>
      </c>
      <c r="H5433" s="17" t="s">
        <v>1008</v>
      </c>
      <c r="I5433" s="19">
        <v>5</v>
      </c>
      <c r="J5433" s="17" t="s">
        <v>31</v>
      </c>
      <c r="K5433" s="10">
        <v>1263.9000000000001</v>
      </c>
      <c r="L5433" s="25" t="str">
        <f>IF(Orders!$K5433&lt;=50,"Low",IF(Orders!$K5433&gt;=200000,"High","Medium"))</f>
        <v>Medium</v>
      </c>
    </row>
    <row r="5434" spans="1:12" x14ac:dyDescent="0.35">
      <c r="A5434" s="11">
        <v>3899</v>
      </c>
      <c r="B5434" s="13" t="s">
        <v>8305</v>
      </c>
      <c r="C5434" s="14">
        <v>44165</v>
      </c>
      <c r="D5434" s="14">
        <v>44172</v>
      </c>
      <c r="E5434" s="13" t="s">
        <v>19</v>
      </c>
      <c r="F5434" s="13" t="s">
        <v>4339</v>
      </c>
      <c r="G5434" s="15" t="str">
        <f>INDEX(Table12[[#This Row],[State]],MATCH(Orders!F5434,Table12[[#This Row],[Customer ID]],0))</f>
        <v>North Carolina</v>
      </c>
      <c r="H5434" s="13" t="s">
        <v>1698</v>
      </c>
      <c r="I5434" s="15">
        <v>7</v>
      </c>
      <c r="J5434" s="13" t="s">
        <v>31</v>
      </c>
      <c r="K5434" s="16">
        <v>1805682</v>
      </c>
      <c r="L5434" s="24" t="str">
        <f>IF(Orders!$K5434&lt;=50,"Low",IF(Orders!$K5434&gt;=200000,"High","Medium"))</f>
        <v>High</v>
      </c>
    </row>
    <row r="5435" spans="1:12" x14ac:dyDescent="0.35">
      <c r="A5435" s="12">
        <v>6300</v>
      </c>
      <c r="B5435" s="17" t="s">
        <v>8310</v>
      </c>
      <c r="C5435" s="18">
        <v>44165</v>
      </c>
      <c r="D5435" s="18">
        <v>44169</v>
      </c>
      <c r="E5435" s="17" t="s">
        <v>19</v>
      </c>
      <c r="F5435" s="17" t="s">
        <v>5591</v>
      </c>
      <c r="G5435" s="19" t="str">
        <f>INDEX(Table12[[#This Row],[State]],MATCH(Orders!F5435,Table12[[#This Row],[Customer ID]],0))</f>
        <v>Texas</v>
      </c>
      <c r="H5435" s="17" t="s">
        <v>5863</v>
      </c>
      <c r="I5435" s="19">
        <v>2</v>
      </c>
      <c r="J5435" s="17" t="s">
        <v>31</v>
      </c>
      <c r="K5435" s="10">
        <v>128368</v>
      </c>
      <c r="L5435" s="25" t="str">
        <f>IF(Orders!$K5435&lt;=50,"Low",IF(Orders!$K5435&gt;=200000,"High","Medium"))</f>
        <v>Medium</v>
      </c>
    </row>
    <row r="5436" spans="1:12" x14ac:dyDescent="0.35">
      <c r="A5436" s="11">
        <v>3779</v>
      </c>
      <c r="B5436" s="13" t="s">
        <v>8311</v>
      </c>
      <c r="C5436" s="14">
        <v>44165</v>
      </c>
      <c r="D5436" s="14">
        <v>44168</v>
      </c>
      <c r="E5436" s="13" t="s">
        <v>38</v>
      </c>
      <c r="F5436" s="13" t="s">
        <v>4495</v>
      </c>
      <c r="G5436" s="15" t="str">
        <f>INDEX(Table12[[#This Row],[State]],MATCH(Orders!F5436,Table12[[#This Row],[Customer ID]],0))</f>
        <v>California</v>
      </c>
      <c r="H5436" s="13" t="s">
        <v>8312</v>
      </c>
      <c r="I5436" s="15">
        <v>3</v>
      </c>
      <c r="J5436" s="13" t="s">
        <v>70</v>
      </c>
      <c r="K5436" s="16">
        <v>152.83000000000001</v>
      </c>
      <c r="L5436" s="24" t="str">
        <f>IF(Orders!$K5436&lt;=50,"Low",IF(Orders!$K5436&gt;=200000,"High","Medium"))</f>
        <v>Medium</v>
      </c>
    </row>
    <row r="5437" spans="1:12" x14ac:dyDescent="0.35">
      <c r="A5437" s="12">
        <v>211</v>
      </c>
      <c r="B5437" s="17" t="s">
        <v>8314</v>
      </c>
      <c r="C5437" s="18">
        <v>44165</v>
      </c>
      <c r="D5437" s="18">
        <v>44167</v>
      </c>
      <c r="E5437" s="17" t="s">
        <v>94</v>
      </c>
      <c r="F5437" s="17" t="s">
        <v>3989</v>
      </c>
      <c r="G5437" s="19" t="str">
        <f>INDEX(Table12[[#This Row],[State]],MATCH(Orders!F5437,Table12[[#This Row],[Customer ID]],0))</f>
        <v>Florida</v>
      </c>
      <c r="H5437" s="17" t="s">
        <v>2963</v>
      </c>
      <c r="I5437" s="19">
        <v>3</v>
      </c>
      <c r="J5437" s="17" t="s">
        <v>70</v>
      </c>
      <c r="K5437" s="10">
        <v>175976</v>
      </c>
      <c r="L5437" s="25" t="str">
        <f>IF(Orders!$K5437&lt;=50,"Low",IF(Orders!$K5437&gt;=200000,"High","Medium"))</f>
        <v>Medium</v>
      </c>
    </row>
    <row r="5438" spans="1:12" x14ac:dyDescent="0.35">
      <c r="A5438" s="11">
        <v>8871</v>
      </c>
      <c r="B5438" s="13" t="s">
        <v>8315</v>
      </c>
      <c r="C5438" s="14">
        <v>44166</v>
      </c>
      <c r="D5438" s="14">
        <v>44172</v>
      </c>
      <c r="E5438" s="13" t="s">
        <v>19</v>
      </c>
      <c r="F5438" s="13" t="s">
        <v>3893</v>
      </c>
      <c r="G5438" s="15" t="str">
        <f>INDEX(Table12[[#This Row],[State]],MATCH(Orders!F5438,Table12[[#This Row],[Customer ID]],0))</f>
        <v>Michigan</v>
      </c>
      <c r="H5438" s="13" t="s">
        <v>1207</v>
      </c>
      <c r="I5438" s="15">
        <v>1</v>
      </c>
      <c r="J5438" s="13" t="s">
        <v>36</v>
      </c>
      <c r="K5438" s="16">
        <v>103.99</v>
      </c>
      <c r="L5438" s="24" t="str">
        <f>IF(Orders!$K5438&lt;=50,"Low",IF(Orders!$K5438&gt;=200000,"High","Medium"))</f>
        <v>Medium</v>
      </c>
    </row>
    <row r="5439" spans="1:12" x14ac:dyDescent="0.35">
      <c r="A5439" s="12">
        <v>583</v>
      </c>
      <c r="B5439" s="17" t="s">
        <v>8316</v>
      </c>
      <c r="C5439" s="18">
        <v>44166</v>
      </c>
      <c r="D5439" s="18">
        <v>44171</v>
      </c>
      <c r="E5439" s="17" t="s">
        <v>19</v>
      </c>
      <c r="F5439" s="17" t="s">
        <v>2204</v>
      </c>
      <c r="G5439" s="19" t="str">
        <f>INDEX(Table12[[#This Row],[State]],MATCH(Orders!F5439,Table12[[#This Row],[Customer ID]],0))</f>
        <v>Washington</v>
      </c>
      <c r="H5439" s="17" t="s">
        <v>1696</v>
      </c>
      <c r="I5439" s="19">
        <v>12</v>
      </c>
      <c r="J5439" s="17" t="s">
        <v>31</v>
      </c>
      <c r="K5439" s="10">
        <v>106.68</v>
      </c>
      <c r="L5439" s="25" t="str">
        <f>IF(Orders!$K5439&lt;=50,"Low",IF(Orders!$K5439&gt;=200000,"High","Medium"))</f>
        <v>Medium</v>
      </c>
    </row>
    <row r="5440" spans="1:12" x14ac:dyDescent="0.35">
      <c r="A5440" s="11">
        <v>207</v>
      </c>
      <c r="B5440" s="13" t="s">
        <v>8317</v>
      </c>
      <c r="C5440" s="14">
        <v>44166</v>
      </c>
      <c r="D5440" s="14">
        <v>44170</v>
      </c>
      <c r="E5440" s="13" t="s">
        <v>19</v>
      </c>
      <c r="F5440" s="13" t="s">
        <v>4001</v>
      </c>
      <c r="G5440" s="15" t="str">
        <f>INDEX(Table12[[#This Row],[State]],MATCH(Orders!F5440,Table12[[#This Row],[Customer ID]],0))</f>
        <v>Colorado</v>
      </c>
      <c r="H5440" s="13" t="s">
        <v>4849</v>
      </c>
      <c r="I5440" s="15">
        <v>2</v>
      </c>
      <c r="J5440" s="13" t="s">
        <v>70</v>
      </c>
      <c r="K5440" s="16">
        <v>127584</v>
      </c>
      <c r="L5440" s="24" t="str">
        <f>IF(Orders!$K5440&lt;=50,"Low",IF(Orders!$K5440&gt;=200000,"High","Medium"))</f>
        <v>Medium</v>
      </c>
    </row>
    <row r="5441" spans="1:12" x14ac:dyDescent="0.35">
      <c r="A5441" s="12">
        <v>2125</v>
      </c>
      <c r="B5441" s="17" t="s">
        <v>8315</v>
      </c>
      <c r="C5441" s="18">
        <v>44166</v>
      </c>
      <c r="D5441" s="18">
        <v>44172</v>
      </c>
      <c r="E5441" s="17" t="s">
        <v>19</v>
      </c>
      <c r="F5441" s="17" t="s">
        <v>3893</v>
      </c>
      <c r="G5441" s="19" t="str">
        <f>INDEX(Table12[[#This Row],[State]],MATCH(Orders!F5441,Table12[[#This Row],[Customer ID]],0))</f>
        <v>Michigan</v>
      </c>
      <c r="H5441" s="17" t="s">
        <v>4270</v>
      </c>
      <c r="I5441" s="19">
        <v>4</v>
      </c>
      <c r="J5441" s="17" t="s">
        <v>70</v>
      </c>
      <c r="K5441" s="10">
        <v>131.91999999999999</v>
      </c>
      <c r="L5441" s="25" t="str">
        <f>IF(Orders!$K5441&lt;=50,"Low",IF(Orders!$K5441&gt;=200000,"High","Medium"))</f>
        <v>Medium</v>
      </c>
    </row>
    <row r="5442" spans="1:12" x14ac:dyDescent="0.35">
      <c r="A5442" s="11">
        <v>7123</v>
      </c>
      <c r="B5442" s="13" t="s">
        <v>8318</v>
      </c>
      <c r="C5442" s="14">
        <v>44166</v>
      </c>
      <c r="D5442" s="14">
        <v>44170</v>
      </c>
      <c r="E5442" s="13" t="s">
        <v>19</v>
      </c>
      <c r="F5442" s="13" t="s">
        <v>1791</v>
      </c>
      <c r="G5442" s="15" t="str">
        <f>INDEX(Table12[[#This Row],[State]],MATCH(Orders!F5442,Table12[[#This Row],[Customer ID]],0))</f>
        <v>Pennsylvania</v>
      </c>
      <c r="H5442" s="13" t="s">
        <v>200</v>
      </c>
      <c r="I5442" s="15">
        <v>5</v>
      </c>
      <c r="J5442" s="13" t="s">
        <v>36</v>
      </c>
      <c r="K5442" s="16">
        <v>138.68</v>
      </c>
      <c r="L5442" s="24" t="str">
        <f>IF(Orders!$K5442&lt;=50,"Low",IF(Orders!$K5442&gt;=200000,"High","Medium"))</f>
        <v>Medium</v>
      </c>
    </row>
    <row r="5443" spans="1:12" x14ac:dyDescent="0.35">
      <c r="A5443" s="12">
        <v>208</v>
      </c>
      <c r="B5443" s="17" t="s">
        <v>8319</v>
      </c>
      <c r="C5443" s="18">
        <v>44166</v>
      </c>
      <c r="D5443" s="18">
        <v>44173</v>
      </c>
      <c r="E5443" s="17" t="s">
        <v>19</v>
      </c>
      <c r="F5443" s="17" t="s">
        <v>5786</v>
      </c>
      <c r="G5443" s="19" t="str">
        <f>INDEX(Table12[[#This Row],[State]],MATCH(Orders!F5443,Table12[[#This Row],[Customer ID]],0))</f>
        <v>Washington</v>
      </c>
      <c r="H5443" s="17" t="s">
        <v>5130</v>
      </c>
      <c r="I5443" s="19">
        <v>2</v>
      </c>
      <c r="J5443" s="17" t="s">
        <v>70</v>
      </c>
      <c r="K5443" s="10">
        <v>153.96</v>
      </c>
      <c r="L5443" s="25" t="str">
        <f>IF(Orders!$K5443&lt;=50,"Low",IF(Orders!$K5443&gt;=200000,"High","Medium"))</f>
        <v>Medium</v>
      </c>
    </row>
    <row r="5444" spans="1:12" x14ac:dyDescent="0.35">
      <c r="A5444" s="11">
        <v>3244</v>
      </c>
      <c r="B5444" s="13" t="s">
        <v>8315</v>
      </c>
      <c r="C5444" s="14">
        <v>44166</v>
      </c>
      <c r="D5444" s="14">
        <v>44172</v>
      </c>
      <c r="E5444" s="13" t="s">
        <v>19</v>
      </c>
      <c r="F5444" s="13" t="s">
        <v>3893</v>
      </c>
      <c r="G5444" s="15" t="str">
        <f>INDEX(Table12[[#This Row],[State]],MATCH(Orders!F5444,Table12[[#This Row],[Customer ID]],0))</f>
        <v>Michigan</v>
      </c>
      <c r="H5444" s="13" t="s">
        <v>3398</v>
      </c>
      <c r="I5444" s="15">
        <v>2</v>
      </c>
      <c r="J5444" s="13" t="s">
        <v>36</v>
      </c>
      <c r="K5444" s="16">
        <v>156.97999999999999</v>
      </c>
      <c r="L5444" s="24" t="str">
        <f>IF(Orders!$K5444&lt;=50,"Low",IF(Orders!$K5444&gt;=200000,"High","Medium"))</f>
        <v>Medium</v>
      </c>
    </row>
    <row r="5445" spans="1:12" x14ac:dyDescent="0.35">
      <c r="A5445" s="12">
        <v>260</v>
      </c>
      <c r="B5445" s="17" t="s">
        <v>8320</v>
      </c>
      <c r="C5445" s="18">
        <v>44166</v>
      </c>
      <c r="D5445" s="18">
        <v>44170</v>
      </c>
      <c r="E5445" s="17" t="s">
        <v>19</v>
      </c>
      <c r="F5445" s="17" t="s">
        <v>4389</v>
      </c>
      <c r="G5445" s="19" t="str">
        <f>INDEX(Table12[[#This Row],[State]],MATCH(Orders!F5445,Table12[[#This Row],[Customer ID]],0))</f>
        <v>Texas</v>
      </c>
      <c r="H5445" s="17" t="s">
        <v>5616</v>
      </c>
      <c r="I5445" s="19">
        <v>5</v>
      </c>
      <c r="J5445" s="17" t="s">
        <v>70</v>
      </c>
      <c r="K5445" s="10">
        <v>229.8</v>
      </c>
      <c r="L5445" s="25" t="str">
        <f>IF(Orders!$K5445&lt;=50,"Low",IF(Orders!$K5445&gt;=200000,"High","Medium"))</f>
        <v>Medium</v>
      </c>
    </row>
    <row r="5446" spans="1:12" x14ac:dyDescent="0.35">
      <c r="A5446" s="11">
        <v>3245</v>
      </c>
      <c r="B5446" s="13" t="s">
        <v>8321</v>
      </c>
      <c r="C5446" s="14">
        <v>44166</v>
      </c>
      <c r="D5446" s="14">
        <v>44168</v>
      </c>
      <c r="E5446" s="13" t="s">
        <v>94</v>
      </c>
      <c r="F5446" s="13" t="s">
        <v>759</v>
      </c>
      <c r="G5446" s="15" t="str">
        <f>INDEX(Table12[[#This Row],[State]],MATCH(Orders!F5446,Table12[[#This Row],[Customer ID]],0))</f>
        <v>New York</v>
      </c>
      <c r="H5446" s="13" t="s">
        <v>4134</v>
      </c>
      <c r="I5446" s="15">
        <v>3</v>
      </c>
      <c r="J5446" s="13" t="s">
        <v>31</v>
      </c>
      <c r="K5446" s="16">
        <v>238.55</v>
      </c>
      <c r="L5446" s="24" t="str">
        <f>IF(Orders!$K5446&lt;=50,"Low",IF(Orders!$K5446&gt;=200000,"High","Medium"))</f>
        <v>Medium</v>
      </c>
    </row>
    <row r="5447" spans="1:12" x14ac:dyDescent="0.35">
      <c r="A5447" s="12">
        <v>9280</v>
      </c>
      <c r="B5447" s="17" t="s">
        <v>8320</v>
      </c>
      <c r="C5447" s="18">
        <v>44166</v>
      </c>
      <c r="D5447" s="18">
        <v>44170</v>
      </c>
      <c r="E5447" s="17" t="s">
        <v>19</v>
      </c>
      <c r="F5447" s="17" t="s">
        <v>4389</v>
      </c>
      <c r="G5447" s="19" t="str">
        <f>INDEX(Table12[[#This Row],[State]],MATCH(Orders!F5447,Table12[[#This Row],[Customer ID]],0))</f>
        <v>Texas</v>
      </c>
      <c r="H5447" s="17" t="s">
        <v>3262</v>
      </c>
      <c r="I5447" s="19">
        <v>3</v>
      </c>
      <c r="J5447" s="17" t="s">
        <v>70</v>
      </c>
      <c r="K5447" s="10">
        <v>354058</v>
      </c>
      <c r="L5447" s="25" t="str">
        <f>IF(Orders!$K5447&lt;=50,"Low",IF(Orders!$K5447&gt;=200000,"High","Medium"))</f>
        <v>High</v>
      </c>
    </row>
    <row r="5448" spans="1:12" x14ac:dyDescent="0.35">
      <c r="A5448" s="11">
        <v>586</v>
      </c>
      <c r="B5448" s="13" t="s">
        <v>8322</v>
      </c>
      <c r="C5448" s="14">
        <v>44166</v>
      </c>
      <c r="D5448" s="14">
        <v>44170</v>
      </c>
      <c r="E5448" s="13" t="s">
        <v>19</v>
      </c>
      <c r="F5448" s="13" t="s">
        <v>5634</v>
      </c>
      <c r="G5448" s="15" t="str">
        <f>INDEX(Table12[[#This Row],[State]],MATCH(Orders!F5448,Table12[[#This Row],[Customer ID]],0))</f>
        <v>Pennsylvania</v>
      </c>
      <c r="H5448" s="13" t="s">
        <v>5452</v>
      </c>
      <c r="I5448" s="15">
        <v>2</v>
      </c>
      <c r="J5448" s="13" t="s">
        <v>31</v>
      </c>
      <c r="K5448" s="16">
        <v>419972</v>
      </c>
      <c r="L5448" s="24" t="str">
        <f>IF(Orders!$K5448&lt;=50,"Low",IF(Orders!$K5448&gt;=200000,"High","Medium"))</f>
        <v>High</v>
      </c>
    </row>
    <row r="5449" spans="1:12" x14ac:dyDescent="0.35">
      <c r="A5449" s="12">
        <v>582</v>
      </c>
      <c r="B5449" s="17" t="s">
        <v>8317</v>
      </c>
      <c r="C5449" s="18">
        <v>44166</v>
      </c>
      <c r="D5449" s="18">
        <v>44170</v>
      </c>
      <c r="E5449" s="17" t="s">
        <v>19</v>
      </c>
      <c r="F5449" s="17" t="s">
        <v>4001</v>
      </c>
      <c r="G5449" s="19" t="str">
        <f>INDEX(Table12[[#This Row],[State]],MATCH(Orders!F5449,Table12[[#This Row],[Customer ID]],0))</f>
        <v>Colorado</v>
      </c>
      <c r="H5449" s="17" t="s">
        <v>979</v>
      </c>
      <c r="I5449" s="19">
        <v>4</v>
      </c>
      <c r="J5449" s="17" t="s">
        <v>36</v>
      </c>
      <c r="K5449" s="10">
        <v>449368</v>
      </c>
      <c r="L5449" s="25" t="str">
        <f>IF(Orders!$K5449&lt;=50,"Low",IF(Orders!$K5449&gt;=200000,"High","Medium"))</f>
        <v>High</v>
      </c>
    </row>
    <row r="5450" spans="1:12" x14ac:dyDescent="0.35">
      <c r="A5450" s="11">
        <v>8872</v>
      </c>
      <c r="B5450" s="13" t="s">
        <v>8317</v>
      </c>
      <c r="C5450" s="14">
        <v>44166</v>
      </c>
      <c r="D5450" s="14">
        <v>44170</v>
      </c>
      <c r="E5450" s="13" t="s">
        <v>19</v>
      </c>
      <c r="F5450" s="13" t="s">
        <v>4001</v>
      </c>
      <c r="G5450" s="15" t="str">
        <f>INDEX(Table12[[#This Row],[State]],MATCH(Orders!F5450,Table12[[#This Row],[Customer ID]],0))</f>
        <v>Colorado</v>
      </c>
      <c r="H5450" s="13" t="s">
        <v>5415</v>
      </c>
      <c r="I5450" s="15">
        <v>3</v>
      </c>
      <c r="J5450" s="13" t="s">
        <v>31</v>
      </c>
      <c r="K5450" s="16">
        <v>483376</v>
      </c>
      <c r="L5450" s="24" t="str">
        <f>IF(Orders!$K5450&lt;=50,"Low",IF(Orders!$K5450&gt;=200000,"High","Medium"))</f>
        <v>High</v>
      </c>
    </row>
    <row r="5451" spans="1:12" x14ac:dyDescent="0.35">
      <c r="A5451" s="12">
        <v>8889</v>
      </c>
      <c r="B5451" s="17" t="s">
        <v>8316</v>
      </c>
      <c r="C5451" s="18">
        <v>44166</v>
      </c>
      <c r="D5451" s="18">
        <v>44171</v>
      </c>
      <c r="E5451" s="17" t="s">
        <v>19</v>
      </c>
      <c r="F5451" s="17" t="s">
        <v>2204</v>
      </c>
      <c r="G5451" s="19" t="str">
        <f>INDEX(Table12[[#This Row],[State]],MATCH(Orders!F5451,Table12[[#This Row],[Customer ID]],0))</f>
        <v>Washington</v>
      </c>
      <c r="H5451" s="17" t="s">
        <v>960</v>
      </c>
      <c r="I5451" s="19">
        <v>4</v>
      </c>
      <c r="J5451" s="17" t="s">
        <v>70</v>
      </c>
      <c r="K5451" s="10">
        <v>561.24</v>
      </c>
      <c r="L5451" s="25" t="str">
        <f>IF(Orders!$K5451&lt;=50,"Low",IF(Orders!$K5451&gt;=200000,"High","Medium"))</f>
        <v>Medium</v>
      </c>
    </row>
    <row r="5452" spans="1:12" x14ac:dyDescent="0.35">
      <c r="A5452" s="11">
        <v>4929</v>
      </c>
      <c r="B5452" s="13" t="s">
        <v>8323</v>
      </c>
      <c r="C5452" s="14">
        <v>44166</v>
      </c>
      <c r="D5452" s="14">
        <v>44172</v>
      </c>
      <c r="E5452" s="13" t="s">
        <v>19</v>
      </c>
      <c r="F5452" s="13" t="s">
        <v>3373</v>
      </c>
      <c r="G5452" s="15" t="str">
        <f>INDEX(Table12[[#This Row],[State]],MATCH(Orders!F5452,Table12[[#This Row],[Customer ID]],0))</f>
        <v>California</v>
      </c>
      <c r="H5452" s="13" t="s">
        <v>3805</v>
      </c>
      <c r="I5452" s="15">
        <v>9</v>
      </c>
      <c r="J5452" s="13" t="s">
        <v>36</v>
      </c>
      <c r="K5452" s="16">
        <v>669.64</v>
      </c>
      <c r="L5452" s="24" t="str">
        <f>IF(Orders!$K5452&lt;=50,"Low",IF(Orders!$K5452&gt;=200000,"High","Medium"))</f>
        <v>Medium</v>
      </c>
    </row>
    <row r="5453" spans="1:12" x14ac:dyDescent="0.35">
      <c r="A5453" s="12">
        <v>585</v>
      </c>
      <c r="B5453" s="17" t="s">
        <v>8324</v>
      </c>
      <c r="C5453" s="18">
        <v>44166</v>
      </c>
      <c r="D5453" s="18">
        <v>44171</v>
      </c>
      <c r="E5453" s="17" t="s">
        <v>19</v>
      </c>
      <c r="F5453" s="17" t="s">
        <v>5841</v>
      </c>
      <c r="G5453" s="19" t="str">
        <f>INDEX(Table12[[#This Row],[State]],MATCH(Orders!F5453,Table12[[#This Row],[Customer ID]],0))</f>
        <v>Connecticut</v>
      </c>
      <c r="H5453" s="17" t="s">
        <v>7010</v>
      </c>
      <c r="I5453" s="19">
        <v>3</v>
      </c>
      <c r="J5453" s="17" t="s">
        <v>70</v>
      </c>
      <c r="K5453" s="10">
        <v>928.15</v>
      </c>
      <c r="L5453" s="25" t="str">
        <f>IF(Orders!$K5453&lt;=50,"Low",IF(Orders!$K5453&gt;=200000,"High","Medium"))</f>
        <v>Medium</v>
      </c>
    </row>
    <row r="5454" spans="1:12" x14ac:dyDescent="0.35">
      <c r="A5454" s="11">
        <v>6864</v>
      </c>
      <c r="B5454" s="13" t="s">
        <v>8317</v>
      </c>
      <c r="C5454" s="14">
        <v>44166</v>
      </c>
      <c r="D5454" s="14">
        <v>44170</v>
      </c>
      <c r="E5454" s="13" t="s">
        <v>19</v>
      </c>
      <c r="F5454" s="13" t="s">
        <v>4001</v>
      </c>
      <c r="G5454" s="15" t="str">
        <f>INDEX(Table12[[#This Row],[State]],MATCH(Orders!F5454,Table12[[#This Row],[Customer ID]],0))</f>
        <v>Colorado</v>
      </c>
      <c r="H5454" s="13" t="s">
        <v>1755</v>
      </c>
      <c r="I5454" s="15">
        <v>7</v>
      </c>
      <c r="J5454" s="13" t="s">
        <v>70</v>
      </c>
      <c r="K5454" s="16">
        <v>122783</v>
      </c>
      <c r="L5454" s="24" t="str">
        <f>IF(Orders!$K5454&lt;=50,"Low",IF(Orders!$K5454&gt;=200000,"High","Medium"))</f>
        <v>Medium</v>
      </c>
    </row>
    <row r="5455" spans="1:12" x14ac:dyDescent="0.35">
      <c r="A5455" s="12">
        <v>6205</v>
      </c>
      <c r="B5455" s="17" t="s">
        <v>8325</v>
      </c>
      <c r="C5455" s="18">
        <v>44166</v>
      </c>
      <c r="D5455" s="18">
        <v>44173</v>
      </c>
      <c r="E5455" s="17" t="s">
        <v>19</v>
      </c>
      <c r="F5455" s="17" t="s">
        <v>2355</v>
      </c>
      <c r="G5455" s="19" t="str">
        <f>INDEX(Table12[[#This Row],[State]],MATCH(Orders!F5455,Table12[[#This Row],[Customer ID]],0))</f>
        <v>Texas</v>
      </c>
      <c r="H5455" s="17" t="s">
        <v>2938</v>
      </c>
      <c r="I5455" s="19">
        <v>2</v>
      </c>
      <c r="J5455" s="17" t="s">
        <v>31</v>
      </c>
      <c r="K5455" s="10">
        <v>118368</v>
      </c>
      <c r="L5455" s="25" t="str">
        <f>IF(Orders!$K5455&lt;=50,"Low",IF(Orders!$K5455&gt;=200000,"High","Medium"))</f>
        <v>Medium</v>
      </c>
    </row>
    <row r="5456" spans="1:12" x14ac:dyDescent="0.35">
      <c r="A5456" s="11">
        <v>261</v>
      </c>
      <c r="B5456" s="13" t="s">
        <v>8326</v>
      </c>
      <c r="C5456" s="14">
        <v>44166</v>
      </c>
      <c r="D5456" s="14">
        <v>44168</v>
      </c>
      <c r="E5456" s="13" t="s">
        <v>38</v>
      </c>
      <c r="F5456" s="13" t="s">
        <v>5151</v>
      </c>
      <c r="G5456" s="15" t="str">
        <f>INDEX(Table12[[#This Row],[State]],MATCH(Orders!F5456,Table12[[#This Row],[Customer ID]],0))</f>
        <v>Ohio</v>
      </c>
      <c r="H5456" s="13" t="s">
        <v>4446</v>
      </c>
      <c r="I5456" s="15">
        <v>2</v>
      </c>
      <c r="J5456" s="13" t="s">
        <v>31</v>
      </c>
      <c r="K5456" s="16">
        <v>99712</v>
      </c>
      <c r="L5456" s="24" t="str">
        <f>IF(Orders!$K5456&lt;=50,"Low",IF(Orders!$K5456&gt;=200000,"High","Medium"))</f>
        <v>Medium</v>
      </c>
    </row>
    <row r="5457" spans="1:12" x14ac:dyDescent="0.35">
      <c r="A5457" s="12">
        <v>209</v>
      </c>
      <c r="B5457" s="17" t="s">
        <v>8321</v>
      </c>
      <c r="C5457" s="18">
        <v>44166</v>
      </c>
      <c r="D5457" s="18">
        <v>44168</v>
      </c>
      <c r="E5457" s="17" t="s">
        <v>94</v>
      </c>
      <c r="F5457" s="17" t="s">
        <v>759</v>
      </c>
      <c r="G5457" s="19" t="str">
        <f>INDEX(Table12[[#This Row],[State]],MATCH(Orders!F5457,Table12[[#This Row],[Customer ID]],0))</f>
        <v>New York</v>
      </c>
      <c r="H5457" s="17" t="s">
        <v>5087</v>
      </c>
      <c r="I5457" s="19">
        <v>5</v>
      </c>
      <c r="J5457" s="17" t="s">
        <v>31</v>
      </c>
      <c r="K5457" s="10">
        <v>118.52</v>
      </c>
      <c r="L5457" s="25" t="str">
        <f>IF(Orders!$K5457&lt;=50,"Low",IF(Orders!$K5457&gt;=200000,"High","Medium"))</f>
        <v>Medium</v>
      </c>
    </row>
    <row r="5458" spans="1:12" x14ac:dyDescent="0.35">
      <c r="A5458" s="11">
        <v>8870</v>
      </c>
      <c r="B5458" s="13" t="s">
        <v>8315</v>
      </c>
      <c r="C5458" s="14">
        <v>44166</v>
      </c>
      <c r="D5458" s="14">
        <v>44172</v>
      </c>
      <c r="E5458" s="13" t="s">
        <v>19</v>
      </c>
      <c r="F5458" s="13" t="s">
        <v>3893</v>
      </c>
      <c r="G5458" s="15" t="str">
        <f>INDEX(Table12[[#This Row],[State]],MATCH(Orders!F5458,Table12[[#This Row],[Customer ID]],0))</f>
        <v>Michigan</v>
      </c>
      <c r="H5458" s="13" t="s">
        <v>559</v>
      </c>
      <c r="I5458" s="15">
        <v>4</v>
      </c>
      <c r="J5458" s="13" t="s">
        <v>36</v>
      </c>
      <c r="K5458" s="16">
        <v>134.91999999999999</v>
      </c>
      <c r="L5458" s="24" t="str">
        <f>IF(Orders!$K5458&lt;=50,"Low",IF(Orders!$K5458&gt;=200000,"High","Medium"))</f>
        <v>Medium</v>
      </c>
    </row>
    <row r="5459" spans="1:12" x14ac:dyDescent="0.35">
      <c r="A5459" s="12">
        <v>9279</v>
      </c>
      <c r="B5459" s="17" t="s">
        <v>8316</v>
      </c>
      <c r="C5459" s="18">
        <v>44166</v>
      </c>
      <c r="D5459" s="18">
        <v>44171</v>
      </c>
      <c r="E5459" s="17" t="s">
        <v>19</v>
      </c>
      <c r="F5459" s="17" t="s">
        <v>2204</v>
      </c>
      <c r="G5459" s="19" t="str">
        <f>INDEX(Table12[[#This Row],[State]],MATCH(Orders!F5459,Table12[[#This Row],[Customer ID]],0))</f>
        <v>Washington</v>
      </c>
      <c r="H5459" s="17" t="s">
        <v>2702</v>
      </c>
      <c r="I5459" s="19">
        <v>5</v>
      </c>
      <c r="J5459" s="17" t="s">
        <v>70</v>
      </c>
      <c r="K5459" s="10">
        <v>141.91999999999999</v>
      </c>
      <c r="L5459" s="25" t="str">
        <f>IF(Orders!$K5459&lt;=50,"Low",IF(Orders!$K5459&gt;=200000,"High","Medium"))</f>
        <v>Medium</v>
      </c>
    </row>
    <row r="5460" spans="1:12" x14ac:dyDescent="0.35">
      <c r="A5460" s="11">
        <v>584</v>
      </c>
      <c r="B5460" s="13" t="s">
        <v>8322</v>
      </c>
      <c r="C5460" s="14">
        <v>44166</v>
      </c>
      <c r="D5460" s="14">
        <v>44170</v>
      </c>
      <c r="E5460" s="13" t="s">
        <v>19</v>
      </c>
      <c r="F5460" s="13" t="s">
        <v>5634</v>
      </c>
      <c r="G5460" s="15" t="str">
        <f>INDEX(Table12[[#This Row],[State]],MATCH(Orders!F5460,Table12[[#This Row],[Customer ID]],0))</f>
        <v>Pennsylvania</v>
      </c>
      <c r="H5460" s="13" t="s">
        <v>5520</v>
      </c>
      <c r="I5460" s="15">
        <v>7</v>
      </c>
      <c r="J5460" s="13" t="s">
        <v>31</v>
      </c>
      <c r="K5460" s="16">
        <v>117001</v>
      </c>
      <c r="L5460" s="24" t="str">
        <f>IF(Orders!$K5460&lt;=50,"Low",IF(Orders!$K5460&gt;=200000,"High","Medium"))</f>
        <v>Medium</v>
      </c>
    </row>
    <row r="5461" spans="1:12" x14ac:dyDescent="0.35">
      <c r="A5461" s="12">
        <v>259</v>
      </c>
      <c r="B5461" s="17" t="s">
        <v>8317</v>
      </c>
      <c r="C5461" s="18">
        <v>44166</v>
      </c>
      <c r="D5461" s="18">
        <v>44170</v>
      </c>
      <c r="E5461" s="17" t="s">
        <v>19</v>
      </c>
      <c r="F5461" s="17" t="s">
        <v>4001</v>
      </c>
      <c r="G5461" s="19" t="str">
        <f>INDEX(Table12[[#This Row],[State]],MATCH(Orders!F5461,Table12[[#This Row],[Customer ID]],0))</f>
        <v>Colorado</v>
      </c>
      <c r="H5461" s="17" t="s">
        <v>3935</v>
      </c>
      <c r="I5461" s="19">
        <v>3</v>
      </c>
      <c r="J5461" s="17" t="s">
        <v>36</v>
      </c>
      <c r="K5461" s="10">
        <v>112152</v>
      </c>
      <c r="L5461" s="25" t="str">
        <f>IF(Orders!$K5461&lt;=50,"Low",IF(Orders!$K5461&gt;=200000,"High","Medium"))</f>
        <v>Medium</v>
      </c>
    </row>
    <row r="5462" spans="1:12" x14ac:dyDescent="0.35">
      <c r="A5462" s="11">
        <v>9278</v>
      </c>
      <c r="B5462" s="13" t="s">
        <v>8321</v>
      </c>
      <c r="C5462" s="14">
        <v>44166</v>
      </c>
      <c r="D5462" s="14">
        <v>44168</v>
      </c>
      <c r="E5462" s="13" t="s">
        <v>94</v>
      </c>
      <c r="F5462" s="13" t="s">
        <v>759</v>
      </c>
      <c r="G5462" s="15" t="str">
        <f>INDEX(Table12[[#This Row],[State]],MATCH(Orders!F5462,Table12[[#This Row],[Customer ID]],0))</f>
        <v>New York</v>
      </c>
      <c r="H5462" s="13" t="s">
        <v>3736</v>
      </c>
      <c r="I5462" s="15">
        <v>3</v>
      </c>
      <c r="J5462" s="13" t="s">
        <v>36</v>
      </c>
      <c r="K5462" s="16">
        <v>127.37</v>
      </c>
      <c r="L5462" s="24" t="str">
        <f>IF(Orders!$K5462&lt;=50,"Low",IF(Orders!$K5462&gt;=200000,"High","Medium"))</f>
        <v>Medium</v>
      </c>
    </row>
    <row r="5463" spans="1:12" x14ac:dyDescent="0.35">
      <c r="A5463" s="12">
        <v>3558</v>
      </c>
      <c r="B5463" s="17" t="s">
        <v>8322</v>
      </c>
      <c r="C5463" s="18">
        <v>44166</v>
      </c>
      <c r="D5463" s="18">
        <v>44170</v>
      </c>
      <c r="E5463" s="17" t="s">
        <v>19</v>
      </c>
      <c r="F5463" s="17" t="s">
        <v>5634</v>
      </c>
      <c r="G5463" s="19" t="str">
        <f>INDEX(Table12[[#This Row],[State]],MATCH(Orders!F5463,Table12[[#This Row],[Customer ID]],0))</f>
        <v>Pennsylvania</v>
      </c>
      <c r="H5463" s="17" t="s">
        <v>4366</v>
      </c>
      <c r="I5463" s="19">
        <v>4</v>
      </c>
      <c r="J5463" s="17" t="s">
        <v>36</v>
      </c>
      <c r="K5463" s="10">
        <v>145936</v>
      </c>
      <c r="L5463" s="25" t="str">
        <f>IF(Orders!$K5463&lt;=50,"Low",IF(Orders!$K5463&gt;=200000,"High","Medium"))</f>
        <v>Medium</v>
      </c>
    </row>
    <row r="5464" spans="1:12" x14ac:dyDescent="0.35">
      <c r="A5464" s="11">
        <v>4140</v>
      </c>
      <c r="B5464" s="13" t="s">
        <v>8327</v>
      </c>
      <c r="C5464" s="14">
        <v>44166</v>
      </c>
      <c r="D5464" s="14">
        <v>44170</v>
      </c>
      <c r="E5464" s="13" t="s">
        <v>19</v>
      </c>
      <c r="F5464" s="13" t="s">
        <v>6856</v>
      </c>
      <c r="G5464" s="15" t="str">
        <f>INDEX(Table12[[#This Row],[State]],MATCH(Orders!F5464,Table12[[#This Row],[Customer ID]],0))</f>
        <v>California</v>
      </c>
      <c r="H5464" s="13" t="s">
        <v>2206</v>
      </c>
      <c r="I5464" s="15">
        <v>2</v>
      </c>
      <c r="J5464" s="13" t="s">
        <v>31</v>
      </c>
      <c r="K5464" s="16">
        <v>138128</v>
      </c>
      <c r="L5464" s="24" t="str">
        <f>IF(Orders!$K5464&lt;=50,"Low",IF(Orders!$K5464&gt;=200000,"High","Medium"))</f>
        <v>Medium</v>
      </c>
    </row>
    <row r="5465" spans="1:12" x14ac:dyDescent="0.35">
      <c r="A5465" s="12">
        <v>4928</v>
      </c>
      <c r="B5465" s="17" t="s">
        <v>8328</v>
      </c>
      <c r="C5465" s="18">
        <v>44166</v>
      </c>
      <c r="D5465" s="18">
        <v>44169</v>
      </c>
      <c r="E5465" s="17" t="s">
        <v>38</v>
      </c>
      <c r="F5465" s="17" t="s">
        <v>3383</v>
      </c>
      <c r="G5465" s="19" t="str">
        <f>INDEX(Table12[[#This Row],[State]],MATCH(Orders!F5465,Table12[[#This Row],[Customer ID]],0))</f>
        <v>Pennsylvania</v>
      </c>
      <c r="H5465" s="17" t="s">
        <v>1530</v>
      </c>
      <c r="I5465" s="19">
        <v>3</v>
      </c>
      <c r="J5465" s="17" t="s">
        <v>36</v>
      </c>
      <c r="K5465" s="10">
        <v>150392</v>
      </c>
      <c r="L5465" s="25" t="str">
        <f>IF(Orders!$K5465&lt;=50,"Low",IF(Orders!$K5465&gt;=200000,"High","Medium"))</f>
        <v>Medium</v>
      </c>
    </row>
    <row r="5466" spans="1:12" x14ac:dyDescent="0.35">
      <c r="A5466" s="11">
        <v>7122</v>
      </c>
      <c r="B5466" s="13" t="s">
        <v>8324</v>
      </c>
      <c r="C5466" s="14">
        <v>44166</v>
      </c>
      <c r="D5466" s="14">
        <v>44171</v>
      </c>
      <c r="E5466" s="13" t="s">
        <v>19</v>
      </c>
      <c r="F5466" s="13" t="s">
        <v>5841</v>
      </c>
      <c r="G5466" s="15" t="str">
        <f>INDEX(Table12[[#This Row],[State]],MATCH(Orders!F5466,Table12[[#This Row],[Customer ID]],0))</f>
        <v>Connecticut</v>
      </c>
      <c r="H5466" s="13" t="s">
        <v>5555</v>
      </c>
      <c r="I5466" s="15">
        <v>3</v>
      </c>
      <c r="J5466" s="13" t="s">
        <v>31</v>
      </c>
      <c r="K5466" s="16">
        <v>153.44</v>
      </c>
      <c r="L5466" s="24" t="str">
        <f>IF(Orders!$K5466&lt;=50,"Low",IF(Orders!$K5466&gt;=200000,"High","Medium"))</f>
        <v>Medium</v>
      </c>
    </row>
    <row r="5467" spans="1:12" x14ac:dyDescent="0.35">
      <c r="A5467" s="12">
        <v>3557</v>
      </c>
      <c r="B5467" s="17" t="s">
        <v>8319</v>
      </c>
      <c r="C5467" s="18">
        <v>44166</v>
      </c>
      <c r="D5467" s="18">
        <v>44173</v>
      </c>
      <c r="E5467" s="17" t="s">
        <v>19</v>
      </c>
      <c r="F5467" s="17" t="s">
        <v>5786</v>
      </c>
      <c r="G5467" s="19" t="str">
        <f>INDEX(Table12[[#This Row],[State]],MATCH(Orders!F5467,Table12[[#This Row],[Customer ID]],0))</f>
        <v>Washington</v>
      </c>
      <c r="H5467" s="17" t="s">
        <v>4492</v>
      </c>
      <c r="I5467" s="19">
        <v>7</v>
      </c>
      <c r="J5467" s="17" t="s">
        <v>36</v>
      </c>
      <c r="K5467" s="10">
        <v>129.86000000000001</v>
      </c>
      <c r="L5467" s="25" t="str">
        <f>IF(Orders!$K5467&lt;=50,"Low",IF(Orders!$K5467&gt;=200000,"High","Medium"))</f>
        <v>Medium</v>
      </c>
    </row>
    <row r="5468" spans="1:12" x14ac:dyDescent="0.35">
      <c r="A5468" s="11">
        <v>210</v>
      </c>
      <c r="B5468" s="13" t="s">
        <v>8327</v>
      </c>
      <c r="C5468" s="14">
        <v>44166</v>
      </c>
      <c r="D5468" s="14">
        <v>44170</v>
      </c>
      <c r="E5468" s="13" t="s">
        <v>19</v>
      </c>
      <c r="F5468" s="13" t="s">
        <v>6856</v>
      </c>
      <c r="G5468" s="15" t="str">
        <f>INDEX(Table12[[#This Row],[State]],MATCH(Orders!F5468,Table12[[#This Row],[Customer ID]],0))</f>
        <v>California</v>
      </c>
      <c r="H5468" s="13" t="s">
        <v>4335</v>
      </c>
      <c r="I5468" s="15">
        <v>7</v>
      </c>
      <c r="J5468" s="13" t="s">
        <v>70</v>
      </c>
      <c r="K5468" s="16">
        <v>130.36000000000001</v>
      </c>
      <c r="L5468" s="24" t="str">
        <f>IF(Orders!$K5468&lt;=50,"Low",IF(Orders!$K5468&gt;=200000,"High","Medium"))</f>
        <v>Medium</v>
      </c>
    </row>
    <row r="5469" spans="1:12" x14ac:dyDescent="0.35">
      <c r="A5469" s="12">
        <v>2126</v>
      </c>
      <c r="B5469" s="17" t="s">
        <v>8315</v>
      </c>
      <c r="C5469" s="18">
        <v>44166</v>
      </c>
      <c r="D5469" s="18">
        <v>44172</v>
      </c>
      <c r="E5469" s="17" t="s">
        <v>19</v>
      </c>
      <c r="F5469" s="17" t="s">
        <v>3893</v>
      </c>
      <c r="G5469" s="19" t="str">
        <f>INDEX(Table12[[#This Row],[State]],MATCH(Orders!F5469,Table12[[#This Row],[Customer ID]],0))</f>
        <v>Michigan</v>
      </c>
      <c r="H5469" s="17" t="s">
        <v>1600</v>
      </c>
      <c r="I5469" s="19">
        <v>9</v>
      </c>
      <c r="J5469" s="17" t="s">
        <v>36</v>
      </c>
      <c r="K5469" s="10">
        <v>117.29</v>
      </c>
      <c r="L5469" s="25" t="str">
        <f>IF(Orders!$K5469&lt;=50,"Low",IF(Orders!$K5469&gt;=200000,"High","Medium"))</f>
        <v>Medium</v>
      </c>
    </row>
    <row r="5470" spans="1:12" x14ac:dyDescent="0.35">
      <c r="A5470" s="11">
        <v>4141</v>
      </c>
      <c r="B5470" s="13" t="s">
        <v>8318</v>
      </c>
      <c r="C5470" s="14">
        <v>44166</v>
      </c>
      <c r="D5470" s="14">
        <v>44170</v>
      </c>
      <c r="E5470" s="13" t="s">
        <v>19</v>
      </c>
      <c r="F5470" s="13" t="s">
        <v>1791</v>
      </c>
      <c r="G5470" s="15" t="str">
        <f>INDEX(Table12[[#This Row],[State]],MATCH(Orders!F5470,Table12[[#This Row],[Customer ID]],0))</f>
        <v>Pennsylvania</v>
      </c>
      <c r="H5470" s="13" t="s">
        <v>3967</v>
      </c>
      <c r="I5470" s="15">
        <v>7</v>
      </c>
      <c r="J5470" s="13" t="s">
        <v>36</v>
      </c>
      <c r="K5470" s="16">
        <v>138958</v>
      </c>
      <c r="L5470" s="24" t="str">
        <f>IF(Orders!$K5470&lt;=50,"Low",IF(Orders!$K5470&gt;=200000,"High","Medium"))</f>
        <v>Medium</v>
      </c>
    </row>
    <row r="5471" spans="1:12" x14ac:dyDescent="0.35">
      <c r="A5471" s="12">
        <v>2350</v>
      </c>
      <c r="B5471" s="17" t="s">
        <v>8328</v>
      </c>
      <c r="C5471" s="18">
        <v>44166</v>
      </c>
      <c r="D5471" s="18">
        <v>44169</v>
      </c>
      <c r="E5471" s="17" t="s">
        <v>38</v>
      </c>
      <c r="F5471" s="17" t="s">
        <v>3383</v>
      </c>
      <c r="G5471" s="19" t="str">
        <f>INDEX(Table12[[#This Row],[State]],MATCH(Orders!F5471,Table12[[#This Row],[Customer ID]],0))</f>
        <v>Pennsylvania</v>
      </c>
      <c r="H5471" s="17" t="s">
        <v>1610</v>
      </c>
      <c r="I5471" s="19">
        <v>5</v>
      </c>
      <c r="J5471" s="17" t="s">
        <v>31</v>
      </c>
      <c r="K5471" s="10">
        <v>182.12</v>
      </c>
      <c r="L5471" s="25" t="str">
        <f>IF(Orders!$K5471&lt;=50,"Low",IF(Orders!$K5471&gt;=200000,"High","Medium"))</f>
        <v>Medium</v>
      </c>
    </row>
    <row r="5472" spans="1:12" x14ac:dyDescent="0.35">
      <c r="A5472" s="11">
        <v>2352</v>
      </c>
      <c r="B5472" s="13" t="s">
        <v>8329</v>
      </c>
      <c r="C5472" s="14">
        <v>44167</v>
      </c>
      <c r="D5472" s="14">
        <v>44168</v>
      </c>
      <c r="E5472" s="13" t="s">
        <v>208</v>
      </c>
      <c r="F5472" s="13" t="s">
        <v>3089</v>
      </c>
      <c r="G5472" s="15" t="str">
        <f>INDEX(Table12[[#This Row],[State]],MATCH(Orders!F5472,Table12[[#This Row],[Customer ID]],0))</f>
        <v>California</v>
      </c>
      <c r="H5472" s="13" t="s">
        <v>866</v>
      </c>
      <c r="I5472" s="15">
        <v>2</v>
      </c>
      <c r="J5472" s="13" t="s">
        <v>31</v>
      </c>
      <c r="K5472" s="16">
        <v>104456</v>
      </c>
      <c r="L5472" s="24" t="str">
        <f>IF(Orders!$K5472&lt;=50,"Low",IF(Orders!$K5472&gt;=200000,"High","Medium"))</f>
        <v>Medium</v>
      </c>
    </row>
    <row r="5473" spans="1:12" x14ac:dyDescent="0.35">
      <c r="A5473" s="12">
        <v>1754</v>
      </c>
      <c r="B5473" s="17" t="s">
        <v>8329</v>
      </c>
      <c r="C5473" s="18">
        <v>44167</v>
      </c>
      <c r="D5473" s="18">
        <v>44168</v>
      </c>
      <c r="E5473" s="17" t="s">
        <v>208</v>
      </c>
      <c r="F5473" s="17" t="s">
        <v>3089</v>
      </c>
      <c r="G5473" s="19" t="str">
        <f>INDEX(Table12[[#This Row],[State]],MATCH(Orders!F5473,Table12[[#This Row],[Customer ID]],0))</f>
        <v>California</v>
      </c>
      <c r="H5473" s="17" t="s">
        <v>5192</v>
      </c>
      <c r="I5473" s="19">
        <v>3</v>
      </c>
      <c r="J5473" s="17" t="s">
        <v>31</v>
      </c>
      <c r="K5473" s="10">
        <v>120.47</v>
      </c>
      <c r="L5473" s="25" t="str">
        <f>IF(Orders!$K5473&lt;=50,"Low",IF(Orders!$K5473&gt;=200000,"High","Medium"))</f>
        <v>Medium</v>
      </c>
    </row>
    <row r="5474" spans="1:12" x14ac:dyDescent="0.35">
      <c r="A5474" s="11">
        <v>7539</v>
      </c>
      <c r="B5474" s="13" t="s">
        <v>8330</v>
      </c>
      <c r="C5474" s="14">
        <v>44167</v>
      </c>
      <c r="D5474" s="14">
        <v>44170</v>
      </c>
      <c r="E5474" s="13" t="s">
        <v>38</v>
      </c>
      <c r="F5474" s="13" t="s">
        <v>4612</v>
      </c>
      <c r="G5474" s="15" t="str">
        <f>INDEX(Table12[[#This Row],[State]],MATCH(Orders!F5474,Table12[[#This Row],[Customer ID]],0))</f>
        <v>California</v>
      </c>
      <c r="H5474" s="13" t="s">
        <v>7628</v>
      </c>
      <c r="I5474" s="15">
        <v>2</v>
      </c>
      <c r="J5474" s="13" t="s">
        <v>31</v>
      </c>
      <c r="K5474" s="16">
        <v>143.91999999999999</v>
      </c>
      <c r="L5474" s="24" t="str">
        <f>IF(Orders!$K5474&lt;=50,"Low",IF(Orders!$K5474&gt;=200000,"High","Medium"))</f>
        <v>Medium</v>
      </c>
    </row>
    <row r="5475" spans="1:12" x14ac:dyDescent="0.35">
      <c r="A5475" s="12">
        <v>8971</v>
      </c>
      <c r="B5475" s="17" t="s">
        <v>8331</v>
      </c>
      <c r="C5475" s="18">
        <v>44167</v>
      </c>
      <c r="D5475" s="18">
        <v>44171</v>
      </c>
      <c r="E5475" s="17" t="s">
        <v>19</v>
      </c>
      <c r="F5475" s="17" t="s">
        <v>6101</v>
      </c>
      <c r="G5475" s="19" t="str">
        <f>INDEX(Table12[[#This Row],[State]],MATCH(Orders!F5475,Table12[[#This Row],[Customer ID]],0))</f>
        <v>Colorado</v>
      </c>
      <c r="H5475" s="17" t="s">
        <v>2488</v>
      </c>
      <c r="I5475" s="19">
        <v>1</v>
      </c>
      <c r="J5475" s="17" t="s">
        <v>70</v>
      </c>
      <c r="K5475" s="10">
        <v>155288</v>
      </c>
      <c r="L5475" s="25" t="str">
        <f>IF(Orders!$K5475&lt;=50,"Low",IF(Orders!$K5475&gt;=200000,"High","Medium"))</f>
        <v>Medium</v>
      </c>
    </row>
    <row r="5476" spans="1:12" x14ac:dyDescent="0.35">
      <c r="A5476" s="11">
        <v>6272</v>
      </c>
      <c r="B5476" s="13" t="s">
        <v>8332</v>
      </c>
      <c r="C5476" s="14">
        <v>44167</v>
      </c>
      <c r="D5476" s="14">
        <v>44172</v>
      </c>
      <c r="E5476" s="13" t="s">
        <v>19</v>
      </c>
      <c r="F5476" s="13" t="s">
        <v>1385</v>
      </c>
      <c r="G5476" s="15" t="str">
        <f>INDEX(Table12[[#This Row],[State]],MATCH(Orders!F5476,Table12[[#This Row],[Customer ID]],0))</f>
        <v>Ohio</v>
      </c>
      <c r="H5476" s="13" t="s">
        <v>6108</v>
      </c>
      <c r="I5476" s="15">
        <v>2</v>
      </c>
      <c r="J5476" s="13" t="s">
        <v>36</v>
      </c>
      <c r="K5476" s="16">
        <v>199188</v>
      </c>
      <c r="L5476" s="24" t="str">
        <f>IF(Orders!$K5476&lt;=50,"Low",IF(Orders!$K5476&gt;=200000,"High","Medium"))</f>
        <v>Medium</v>
      </c>
    </row>
    <row r="5477" spans="1:12" x14ac:dyDescent="0.35">
      <c r="A5477" s="12">
        <v>7541</v>
      </c>
      <c r="B5477" s="17" t="s">
        <v>8334</v>
      </c>
      <c r="C5477" s="18">
        <v>44167</v>
      </c>
      <c r="D5477" s="18">
        <v>44171</v>
      </c>
      <c r="E5477" s="17" t="s">
        <v>19</v>
      </c>
      <c r="F5477" s="17" t="s">
        <v>4931</v>
      </c>
      <c r="G5477" s="19" t="str">
        <f>INDEX(Table12[[#This Row],[State]],MATCH(Orders!F5477,Table12[[#This Row],[Customer ID]],0))</f>
        <v>California</v>
      </c>
      <c r="H5477" s="17" t="s">
        <v>1671</v>
      </c>
      <c r="I5477" s="19">
        <v>5</v>
      </c>
      <c r="J5477" s="17" t="s">
        <v>36</v>
      </c>
      <c r="K5477" s="10">
        <v>202.9</v>
      </c>
      <c r="L5477" s="25" t="str">
        <f>IF(Orders!$K5477&lt;=50,"Low",IF(Orders!$K5477&gt;=200000,"High","Medium"))</f>
        <v>Medium</v>
      </c>
    </row>
    <row r="5478" spans="1:12" x14ac:dyDescent="0.35">
      <c r="A5478" s="11">
        <v>9727</v>
      </c>
      <c r="B5478" s="13" t="s">
        <v>8331</v>
      </c>
      <c r="C5478" s="14">
        <v>44167</v>
      </c>
      <c r="D5478" s="14">
        <v>44171</v>
      </c>
      <c r="E5478" s="13" t="s">
        <v>19</v>
      </c>
      <c r="F5478" s="13" t="s">
        <v>6101</v>
      </c>
      <c r="G5478" s="15" t="str">
        <f>INDEX(Table12[[#This Row],[State]],MATCH(Orders!F5478,Table12[[#This Row],[Customer ID]],0))</f>
        <v>Colorado</v>
      </c>
      <c r="H5478" s="13" t="s">
        <v>3174</v>
      </c>
      <c r="I5478" s="15">
        <v>8</v>
      </c>
      <c r="J5478" s="13" t="s">
        <v>70</v>
      </c>
      <c r="K5478" s="16">
        <v>281352</v>
      </c>
      <c r="L5478" s="24" t="str">
        <f>IF(Orders!$K5478&lt;=50,"Low",IF(Orders!$K5478&gt;=200000,"High","Medium"))</f>
        <v>High</v>
      </c>
    </row>
    <row r="5479" spans="1:12" x14ac:dyDescent="0.35">
      <c r="A5479" s="12">
        <v>1996</v>
      </c>
      <c r="B5479" s="17" t="s">
        <v>8335</v>
      </c>
      <c r="C5479" s="18">
        <v>44167</v>
      </c>
      <c r="D5479" s="18">
        <v>44169</v>
      </c>
      <c r="E5479" s="17" t="s">
        <v>38</v>
      </c>
      <c r="F5479" s="17" t="s">
        <v>1661</v>
      </c>
      <c r="G5479" s="19" t="str">
        <f>INDEX(Table12[[#This Row],[State]],MATCH(Orders!F5479,Table12[[#This Row],[Customer ID]],0))</f>
        <v>Massachusetts</v>
      </c>
      <c r="H5479" s="17" t="s">
        <v>5702</v>
      </c>
      <c r="I5479" s="19">
        <v>7</v>
      </c>
      <c r="J5479" s="17" t="s">
        <v>70</v>
      </c>
      <c r="K5479" s="10">
        <v>325.86</v>
      </c>
      <c r="L5479" s="25" t="str">
        <f>IF(Orders!$K5479&lt;=50,"Low",IF(Orders!$K5479&gt;=200000,"High","Medium"))</f>
        <v>Medium</v>
      </c>
    </row>
    <row r="5480" spans="1:12" x14ac:dyDescent="0.35">
      <c r="A5480" s="11">
        <v>7543</v>
      </c>
      <c r="B5480" s="13" t="s">
        <v>8336</v>
      </c>
      <c r="C5480" s="14">
        <v>44167</v>
      </c>
      <c r="D5480" s="14">
        <v>44169</v>
      </c>
      <c r="E5480" s="13" t="s">
        <v>94</v>
      </c>
      <c r="F5480" s="13" t="s">
        <v>3167</v>
      </c>
      <c r="G5480" s="15" t="str">
        <f>INDEX(Table12[[#This Row],[State]],MATCH(Orders!F5480,Table12[[#This Row],[Customer ID]],0))</f>
        <v>Texas</v>
      </c>
      <c r="H5480" s="13" t="s">
        <v>3476</v>
      </c>
      <c r="I5480" s="15">
        <v>5</v>
      </c>
      <c r="J5480" s="13" t="s">
        <v>70</v>
      </c>
      <c r="K5480" s="16">
        <v>334.62</v>
      </c>
      <c r="L5480" s="24" t="str">
        <f>IF(Orders!$K5480&lt;=50,"Low",IF(Orders!$K5480&gt;=200000,"High","Medium"))</f>
        <v>Medium</v>
      </c>
    </row>
    <row r="5481" spans="1:12" x14ac:dyDescent="0.35">
      <c r="A5481" s="12">
        <v>1753</v>
      </c>
      <c r="B5481" s="17" t="s">
        <v>8331</v>
      </c>
      <c r="C5481" s="18">
        <v>44167</v>
      </c>
      <c r="D5481" s="18">
        <v>44171</v>
      </c>
      <c r="E5481" s="17" t="s">
        <v>19</v>
      </c>
      <c r="F5481" s="17" t="s">
        <v>6101</v>
      </c>
      <c r="G5481" s="19" t="str">
        <f>INDEX(Table12[[#This Row],[State]],MATCH(Orders!F5481,Table12[[#This Row],[Customer ID]],0))</f>
        <v>Colorado</v>
      </c>
      <c r="H5481" s="17" t="s">
        <v>1966</v>
      </c>
      <c r="I5481" s="19">
        <v>6</v>
      </c>
      <c r="J5481" s="17" t="s">
        <v>31</v>
      </c>
      <c r="K5481" s="10">
        <v>556704</v>
      </c>
      <c r="L5481" s="25" t="str">
        <f>IF(Orders!$K5481&lt;=50,"Low",IF(Orders!$K5481&gt;=200000,"High","Medium"))</f>
        <v>High</v>
      </c>
    </row>
    <row r="5482" spans="1:12" x14ac:dyDescent="0.35">
      <c r="A5482" s="11">
        <v>4498</v>
      </c>
      <c r="B5482" s="13" t="s">
        <v>8330</v>
      </c>
      <c r="C5482" s="14">
        <v>44167</v>
      </c>
      <c r="D5482" s="14">
        <v>44170</v>
      </c>
      <c r="E5482" s="13" t="s">
        <v>38</v>
      </c>
      <c r="F5482" s="13" t="s">
        <v>4612</v>
      </c>
      <c r="G5482" s="15" t="str">
        <f>INDEX(Table12[[#This Row],[State]],MATCH(Orders!F5482,Table12[[#This Row],[Customer ID]],0))</f>
        <v>California</v>
      </c>
      <c r="H5482" s="13" t="s">
        <v>506</v>
      </c>
      <c r="I5482" s="15">
        <v>9</v>
      </c>
      <c r="J5482" s="13" t="s">
        <v>36</v>
      </c>
      <c r="K5482" s="16">
        <v>596.62</v>
      </c>
      <c r="L5482" s="24" t="str">
        <f>IF(Orders!$K5482&lt;=50,"Low",IF(Orders!$K5482&gt;=200000,"High","Medium"))</f>
        <v>Medium</v>
      </c>
    </row>
    <row r="5483" spans="1:12" x14ac:dyDescent="0.35">
      <c r="A5483" s="12">
        <v>6292</v>
      </c>
      <c r="B5483" s="17" t="s">
        <v>8337</v>
      </c>
      <c r="C5483" s="18">
        <v>44167</v>
      </c>
      <c r="D5483" s="18">
        <v>44174</v>
      </c>
      <c r="E5483" s="17" t="s">
        <v>19</v>
      </c>
      <c r="F5483" s="17" t="s">
        <v>607</v>
      </c>
      <c r="G5483" s="19" t="str">
        <f>INDEX(Table12[[#This Row],[State]],MATCH(Orders!F5483,Table12[[#This Row],[Customer ID]],0))</f>
        <v>Pennsylvania</v>
      </c>
      <c r="H5483" s="17" t="s">
        <v>4074</v>
      </c>
      <c r="I5483" s="19">
        <v>4</v>
      </c>
      <c r="J5483" s="17" t="s">
        <v>70</v>
      </c>
      <c r="K5483" s="10">
        <v>155176</v>
      </c>
      <c r="L5483" s="25" t="str">
        <f>IF(Orders!$K5483&lt;=50,"Low",IF(Orders!$K5483&gt;=200000,"High","Medium"))</f>
        <v>Medium</v>
      </c>
    </row>
    <row r="5484" spans="1:12" x14ac:dyDescent="0.35">
      <c r="A5484" s="11">
        <v>7545</v>
      </c>
      <c r="B5484" s="13" t="s">
        <v>8338</v>
      </c>
      <c r="C5484" s="14">
        <v>44167</v>
      </c>
      <c r="D5484" s="14">
        <v>44170</v>
      </c>
      <c r="E5484" s="13" t="s">
        <v>38</v>
      </c>
      <c r="F5484" s="13" t="s">
        <v>3492</v>
      </c>
      <c r="G5484" s="15" t="str">
        <f>INDEX(Table12[[#This Row],[State]],MATCH(Orders!F5484,Table12[[#This Row],[Customer ID]],0))</f>
        <v>Virginia</v>
      </c>
      <c r="H5484" s="13" t="s">
        <v>4146</v>
      </c>
      <c r="I5484" s="15">
        <v>2</v>
      </c>
      <c r="J5484" s="13" t="s">
        <v>31</v>
      </c>
      <c r="K5484" s="16">
        <v>723.96</v>
      </c>
      <c r="L5484" s="24" t="str">
        <f>IF(Orders!$K5484&lt;=50,"Low",IF(Orders!$K5484&gt;=200000,"High","Medium"))</f>
        <v>Medium</v>
      </c>
    </row>
    <row r="5485" spans="1:12" x14ac:dyDescent="0.35">
      <c r="A5485" s="12">
        <v>9728</v>
      </c>
      <c r="B5485" s="17" t="s">
        <v>8331</v>
      </c>
      <c r="C5485" s="18">
        <v>44167</v>
      </c>
      <c r="D5485" s="18">
        <v>44171</v>
      </c>
      <c r="E5485" s="17" t="s">
        <v>19</v>
      </c>
      <c r="F5485" s="17" t="s">
        <v>6101</v>
      </c>
      <c r="G5485" s="19" t="str">
        <f>INDEX(Table12[[#This Row],[State]],MATCH(Orders!F5485,Table12[[#This Row],[Customer ID]],0))</f>
        <v>Colorado</v>
      </c>
      <c r="H5485" s="17" t="s">
        <v>3017</v>
      </c>
      <c r="I5485" s="19">
        <v>5</v>
      </c>
      <c r="J5485" s="17" t="s">
        <v>36</v>
      </c>
      <c r="K5485" s="10">
        <v>245.68</v>
      </c>
      <c r="L5485" s="25" t="str">
        <f>IF(Orders!$K5485&lt;=50,"Low",IF(Orders!$K5485&gt;=200000,"High","Medium"))</f>
        <v>Medium</v>
      </c>
    </row>
    <row r="5486" spans="1:12" x14ac:dyDescent="0.35">
      <c r="A5486" s="11">
        <v>6271</v>
      </c>
      <c r="B5486" s="13" t="s">
        <v>8335</v>
      </c>
      <c r="C5486" s="14">
        <v>44167</v>
      </c>
      <c r="D5486" s="14">
        <v>44169</v>
      </c>
      <c r="E5486" s="13" t="s">
        <v>38</v>
      </c>
      <c r="F5486" s="13" t="s">
        <v>1661</v>
      </c>
      <c r="G5486" s="15" t="str">
        <f>INDEX(Table12[[#This Row],[State]],MATCH(Orders!F5486,Table12[[#This Row],[Customer ID]],0))</f>
        <v>Massachusetts</v>
      </c>
      <c r="H5486" s="13" t="s">
        <v>5415</v>
      </c>
      <c r="I5486" s="15">
        <v>5</v>
      </c>
      <c r="J5486" s="13" t="s">
        <v>36</v>
      </c>
      <c r="K5486" s="16">
        <v>289.95</v>
      </c>
      <c r="L5486" s="24" t="str">
        <f>IF(Orders!$K5486&lt;=50,"Low",IF(Orders!$K5486&gt;=200000,"High","Medium"))</f>
        <v>Medium</v>
      </c>
    </row>
    <row r="5487" spans="1:12" x14ac:dyDescent="0.35">
      <c r="A5487" s="12">
        <v>5531</v>
      </c>
      <c r="B5487" s="17" t="s">
        <v>8334</v>
      </c>
      <c r="C5487" s="18">
        <v>44167</v>
      </c>
      <c r="D5487" s="18">
        <v>44171</v>
      </c>
      <c r="E5487" s="17" t="s">
        <v>19</v>
      </c>
      <c r="F5487" s="17" t="s">
        <v>4931</v>
      </c>
      <c r="G5487" s="19" t="str">
        <f>INDEX(Table12[[#This Row],[State]],MATCH(Orders!F5487,Table12[[#This Row],[Customer ID]],0))</f>
        <v>California</v>
      </c>
      <c r="H5487" s="17" t="s">
        <v>756</v>
      </c>
      <c r="I5487" s="19">
        <v>9</v>
      </c>
      <c r="J5487" s="17" t="s">
        <v>70</v>
      </c>
      <c r="K5487" s="10">
        <v>182056</v>
      </c>
      <c r="L5487" s="25" t="str">
        <f>IF(Orders!$K5487&lt;=50,"Low",IF(Orders!$K5487&gt;=200000,"High","Medium"))</f>
        <v>Medium</v>
      </c>
    </row>
    <row r="5488" spans="1:12" x14ac:dyDescent="0.35">
      <c r="A5488" s="11">
        <v>1755</v>
      </c>
      <c r="B5488" s="13" t="s">
        <v>8339</v>
      </c>
      <c r="C5488" s="14">
        <v>44167</v>
      </c>
      <c r="D5488" s="14">
        <v>44171</v>
      </c>
      <c r="E5488" s="13" t="s">
        <v>19</v>
      </c>
      <c r="F5488" s="13" t="s">
        <v>7734</v>
      </c>
      <c r="G5488" s="15" t="str">
        <f>INDEX(Table12[[#This Row],[State]],MATCH(Orders!F5488,Table12[[#This Row],[Customer ID]],0))</f>
        <v>Nebraska</v>
      </c>
      <c r="H5488" s="13" t="s">
        <v>2026</v>
      </c>
      <c r="I5488" s="15">
        <v>4</v>
      </c>
      <c r="J5488" s="13" t="s">
        <v>36</v>
      </c>
      <c r="K5488" s="16">
        <v>521.96</v>
      </c>
      <c r="L5488" s="24" t="str">
        <f>IF(Orders!$K5488&lt;=50,"Low",IF(Orders!$K5488&gt;=200000,"High","Medium"))</f>
        <v>Medium</v>
      </c>
    </row>
    <row r="5489" spans="1:12" x14ac:dyDescent="0.35">
      <c r="A5489" s="12">
        <v>8970</v>
      </c>
      <c r="B5489" s="17" t="s">
        <v>8330</v>
      </c>
      <c r="C5489" s="18">
        <v>44167</v>
      </c>
      <c r="D5489" s="18">
        <v>44170</v>
      </c>
      <c r="E5489" s="17" t="s">
        <v>38</v>
      </c>
      <c r="F5489" s="17" t="s">
        <v>4612</v>
      </c>
      <c r="G5489" s="19" t="str">
        <f>INDEX(Table12[[#This Row],[State]],MATCH(Orders!F5489,Table12[[#This Row],[Customer ID]],0))</f>
        <v>California</v>
      </c>
      <c r="H5489" s="17" t="s">
        <v>1338</v>
      </c>
      <c r="I5489" s="19">
        <v>2</v>
      </c>
      <c r="J5489" s="17" t="s">
        <v>31</v>
      </c>
      <c r="K5489" s="10">
        <v>84.56</v>
      </c>
      <c r="L5489" s="25" t="str">
        <f>IF(Orders!$K5489&lt;=50,"Low",IF(Orders!$K5489&gt;=200000,"High","Medium"))</f>
        <v>Medium</v>
      </c>
    </row>
    <row r="5490" spans="1:12" x14ac:dyDescent="0.35">
      <c r="A5490" s="11">
        <v>6690</v>
      </c>
      <c r="B5490" s="13" t="s">
        <v>8332</v>
      </c>
      <c r="C5490" s="14">
        <v>44167</v>
      </c>
      <c r="D5490" s="14">
        <v>44172</v>
      </c>
      <c r="E5490" s="13" t="s">
        <v>19</v>
      </c>
      <c r="F5490" s="13" t="s">
        <v>1385</v>
      </c>
      <c r="G5490" s="15" t="str">
        <f>INDEX(Table12[[#This Row],[State]],MATCH(Orders!F5490,Table12[[#This Row],[Customer ID]],0))</f>
        <v>Ohio</v>
      </c>
      <c r="H5490" s="13" t="s">
        <v>2036</v>
      </c>
      <c r="I5490" s="15">
        <v>9</v>
      </c>
      <c r="J5490" s="13" t="s">
        <v>31</v>
      </c>
      <c r="K5490" s="16">
        <v>128728</v>
      </c>
      <c r="L5490" s="24" t="str">
        <f>IF(Orders!$K5490&lt;=50,"Low",IF(Orders!$K5490&gt;=200000,"High","Medium"))</f>
        <v>Medium</v>
      </c>
    </row>
    <row r="5491" spans="1:12" x14ac:dyDescent="0.35">
      <c r="A5491" s="12">
        <v>6760</v>
      </c>
      <c r="B5491" s="17" t="s">
        <v>8340</v>
      </c>
      <c r="C5491" s="18">
        <v>44167</v>
      </c>
      <c r="D5491" s="18">
        <v>44174</v>
      </c>
      <c r="E5491" s="17" t="s">
        <v>19</v>
      </c>
      <c r="F5491" s="17" t="s">
        <v>2120</v>
      </c>
      <c r="G5491" s="19" t="str">
        <f>INDEX(Table12[[#This Row],[State]],MATCH(Orders!F5491,Table12[[#This Row],[Customer ID]],0))</f>
        <v>Texas</v>
      </c>
      <c r="H5491" s="17" t="s">
        <v>4300</v>
      </c>
      <c r="I5491" s="19">
        <v>5</v>
      </c>
      <c r="J5491" s="17" t="s">
        <v>31</v>
      </c>
      <c r="K5491" s="10">
        <v>106.16</v>
      </c>
      <c r="L5491" s="25" t="str">
        <f>IF(Orders!$K5491&lt;=50,"Low",IF(Orders!$K5491&gt;=200000,"High","Medium"))</f>
        <v>Medium</v>
      </c>
    </row>
    <row r="5492" spans="1:12" x14ac:dyDescent="0.35">
      <c r="A5492" s="11">
        <v>2353</v>
      </c>
      <c r="B5492" s="13" t="s">
        <v>8341</v>
      </c>
      <c r="C5492" s="14">
        <v>44167</v>
      </c>
      <c r="D5492" s="14">
        <v>44173</v>
      </c>
      <c r="E5492" s="13" t="s">
        <v>19</v>
      </c>
      <c r="F5492" s="13" t="s">
        <v>5025</v>
      </c>
      <c r="G5492" s="15" t="str">
        <f>INDEX(Table12[[#This Row],[State]],MATCH(Orders!F5492,Table12[[#This Row],[Customer ID]],0))</f>
        <v>North Carolina</v>
      </c>
      <c r="H5492" s="13" t="s">
        <v>8342</v>
      </c>
      <c r="I5492" s="15">
        <v>1</v>
      </c>
      <c r="J5492" s="13" t="s">
        <v>70</v>
      </c>
      <c r="K5492" s="16">
        <v>93776</v>
      </c>
      <c r="L5492" s="24" t="str">
        <f>IF(Orders!$K5492&lt;=50,"Low",IF(Orders!$K5492&gt;=200000,"High","Medium"))</f>
        <v>Medium</v>
      </c>
    </row>
    <row r="5493" spans="1:12" x14ac:dyDescent="0.35">
      <c r="A5493" s="12">
        <v>2349</v>
      </c>
      <c r="B5493" s="17" t="s">
        <v>8329</v>
      </c>
      <c r="C5493" s="18">
        <v>44167</v>
      </c>
      <c r="D5493" s="18">
        <v>44168</v>
      </c>
      <c r="E5493" s="17" t="s">
        <v>208</v>
      </c>
      <c r="F5493" s="17" t="s">
        <v>3089</v>
      </c>
      <c r="G5493" s="19" t="str">
        <f>INDEX(Table12[[#This Row],[State]],MATCH(Orders!F5493,Table12[[#This Row],[Customer ID]],0))</f>
        <v>California</v>
      </c>
      <c r="H5493" s="17" t="s">
        <v>1171</v>
      </c>
      <c r="I5493" s="19">
        <v>6</v>
      </c>
      <c r="J5493" s="17" t="s">
        <v>31</v>
      </c>
      <c r="K5493" s="10">
        <v>121.08</v>
      </c>
      <c r="L5493" s="25" t="str">
        <f>IF(Orders!$K5493&lt;=50,"Low",IF(Orders!$K5493&gt;=200000,"High","Medium"))</f>
        <v>Medium</v>
      </c>
    </row>
    <row r="5494" spans="1:12" x14ac:dyDescent="0.35">
      <c r="A5494" s="11">
        <v>9729</v>
      </c>
      <c r="B5494" s="13" t="s">
        <v>8329</v>
      </c>
      <c r="C5494" s="14">
        <v>44167</v>
      </c>
      <c r="D5494" s="14">
        <v>44168</v>
      </c>
      <c r="E5494" s="13" t="s">
        <v>208</v>
      </c>
      <c r="F5494" s="13" t="s">
        <v>3089</v>
      </c>
      <c r="G5494" s="15" t="str">
        <f>INDEX(Table12[[#This Row],[State]],MATCH(Orders!F5494,Table12[[#This Row],[Customer ID]],0))</f>
        <v>California</v>
      </c>
      <c r="H5494" s="13" t="s">
        <v>4256</v>
      </c>
      <c r="I5494" s="15">
        <v>6</v>
      </c>
      <c r="J5494" s="13" t="s">
        <v>31</v>
      </c>
      <c r="K5494" s="16">
        <v>132024</v>
      </c>
      <c r="L5494" s="24" t="str">
        <f>IF(Orders!$K5494&lt;=50,"Low",IF(Orders!$K5494&gt;=200000,"High","Medium"))</f>
        <v>Medium</v>
      </c>
    </row>
    <row r="5495" spans="1:12" x14ac:dyDescent="0.35">
      <c r="A5495" s="12">
        <v>7540</v>
      </c>
      <c r="B5495" s="17" t="s">
        <v>8335</v>
      </c>
      <c r="C5495" s="18">
        <v>44167</v>
      </c>
      <c r="D5495" s="18">
        <v>44169</v>
      </c>
      <c r="E5495" s="17" t="s">
        <v>38</v>
      </c>
      <c r="F5495" s="17" t="s">
        <v>1661</v>
      </c>
      <c r="G5495" s="19" t="str">
        <f>INDEX(Table12[[#This Row],[State]],MATCH(Orders!F5495,Table12[[#This Row],[Customer ID]],0))</f>
        <v>Massachusetts</v>
      </c>
      <c r="H5495" s="17" t="s">
        <v>6027</v>
      </c>
      <c r="I5495" s="19">
        <v>2</v>
      </c>
      <c r="J5495" s="17" t="s">
        <v>31</v>
      </c>
      <c r="K5495" s="10">
        <v>134.36000000000001</v>
      </c>
      <c r="L5495" s="25" t="str">
        <f>IF(Orders!$K5495&lt;=50,"Low",IF(Orders!$K5495&gt;=200000,"High","Medium"))</f>
        <v>Medium</v>
      </c>
    </row>
    <row r="5496" spans="1:12" x14ac:dyDescent="0.35">
      <c r="A5496" s="11">
        <v>2351</v>
      </c>
      <c r="B5496" s="13" t="s">
        <v>8331</v>
      </c>
      <c r="C5496" s="14">
        <v>44167</v>
      </c>
      <c r="D5496" s="14">
        <v>44171</v>
      </c>
      <c r="E5496" s="13" t="s">
        <v>19</v>
      </c>
      <c r="F5496" s="13" t="s">
        <v>6101</v>
      </c>
      <c r="G5496" s="15" t="str">
        <f>INDEX(Table12[[#This Row],[State]],MATCH(Orders!F5496,Table12[[#This Row],[Customer ID]],0))</f>
        <v>Colorado</v>
      </c>
      <c r="H5496" s="13" t="s">
        <v>1509</v>
      </c>
      <c r="I5496" s="15">
        <v>8</v>
      </c>
      <c r="J5496" s="13" t="s">
        <v>31</v>
      </c>
      <c r="K5496" s="16">
        <v>113624</v>
      </c>
      <c r="L5496" s="24" t="str">
        <f>IF(Orders!$K5496&lt;=50,"Low",IF(Orders!$K5496&gt;=200000,"High","Medium"))</f>
        <v>Medium</v>
      </c>
    </row>
    <row r="5497" spans="1:12" x14ac:dyDescent="0.35">
      <c r="A5497" s="12">
        <v>1997</v>
      </c>
      <c r="B5497" s="17" t="s">
        <v>8329</v>
      </c>
      <c r="C5497" s="18">
        <v>44167</v>
      </c>
      <c r="D5497" s="18">
        <v>44168</v>
      </c>
      <c r="E5497" s="17" t="s">
        <v>208</v>
      </c>
      <c r="F5497" s="17" t="s">
        <v>3089</v>
      </c>
      <c r="G5497" s="19" t="str">
        <f>INDEX(Table12[[#This Row],[State]],MATCH(Orders!F5497,Table12[[#This Row],[Customer ID]],0))</f>
        <v>California</v>
      </c>
      <c r="H5497" s="17" t="s">
        <v>7914</v>
      </c>
      <c r="I5497" s="19">
        <v>2</v>
      </c>
      <c r="J5497" s="17" t="s">
        <v>31</v>
      </c>
      <c r="K5497" s="10">
        <v>115.86</v>
      </c>
      <c r="L5497" s="25" t="str">
        <f>IF(Orders!$K5497&lt;=50,"Low",IF(Orders!$K5497&gt;=200000,"High","Medium"))</f>
        <v>Medium</v>
      </c>
    </row>
    <row r="5498" spans="1:12" x14ac:dyDescent="0.35">
      <c r="A5498" s="11">
        <v>2271</v>
      </c>
      <c r="B5498" s="13" t="s">
        <v>8336</v>
      </c>
      <c r="C5498" s="14">
        <v>44167</v>
      </c>
      <c r="D5498" s="14">
        <v>44169</v>
      </c>
      <c r="E5498" s="13" t="s">
        <v>94</v>
      </c>
      <c r="F5498" s="13" t="s">
        <v>3167</v>
      </c>
      <c r="G5498" s="15" t="str">
        <f>INDEX(Table12[[#This Row],[State]],MATCH(Orders!F5498,Table12[[#This Row],[Customer ID]],0))</f>
        <v>Texas</v>
      </c>
      <c r="H5498" s="13" t="s">
        <v>1033</v>
      </c>
      <c r="I5498" s="15">
        <v>4</v>
      </c>
      <c r="J5498" s="13" t="s">
        <v>36</v>
      </c>
      <c r="K5498" s="16">
        <v>139752</v>
      </c>
      <c r="L5498" s="24" t="str">
        <f>IF(Orders!$K5498&lt;=50,"Low",IF(Orders!$K5498&gt;=200000,"High","Medium"))</f>
        <v>Medium</v>
      </c>
    </row>
    <row r="5499" spans="1:12" x14ac:dyDescent="0.35">
      <c r="A5499" s="12">
        <v>7544</v>
      </c>
      <c r="B5499" s="17" t="s">
        <v>8344</v>
      </c>
      <c r="C5499" s="18">
        <v>44167</v>
      </c>
      <c r="D5499" s="18">
        <v>44172</v>
      </c>
      <c r="E5499" s="17" t="s">
        <v>19</v>
      </c>
      <c r="F5499" s="17" t="s">
        <v>2062</v>
      </c>
      <c r="G5499" s="19" t="str">
        <f>INDEX(Table12[[#This Row],[State]],MATCH(Orders!F5499,Table12[[#This Row],[Customer ID]],0))</f>
        <v>Florida</v>
      </c>
      <c r="H5499" s="17" t="s">
        <v>2897</v>
      </c>
      <c r="I5499" s="19">
        <v>5</v>
      </c>
      <c r="J5499" s="17" t="s">
        <v>70</v>
      </c>
      <c r="K5499" s="10">
        <v>118.96</v>
      </c>
      <c r="L5499" s="25" t="str">
        <f>IF(Orders!$K5499&lt;=50,"Low",IF(Orders!$K5499&gt;=200000,"High","Medium"))</f>
        <v>Medium</v>
      </c>
    </row>
    <row r="5500" spans="1:12" x14ac:dyDescent="0.35">
      <c r="A5500" s="11">
        <v>2513</v>
      </c>
      <c r="B5500" s="13" t="s">
        <v>8331</v>
      </c>
      <c r="C5500" s="14">
        <v>44167</v>
      </c>
      <c r="D5500" s="14">
        <v>44171</v>
      </c>
      <c r="E5500" s="13" t="s">
        <v>19</v>
      </c>
      <c r="F5500" s="13" t="s">
        <v>6101</v>
      </c>
      <c r="G5500" s="15" t="str">
        <f>INDEX(Table12[[#This Row],[State]],MATCH(Orders!F5500,Table12[[#This Row],[Customer ID]],0))</f>
        <v>Colorado</v>
      </c>
      <c r="H5500" s="13" t="s">
        <v>2791</v>
      </c>
      <c r="I5500" s="15">
        <v>6</v>
      </c>
      <c r="J5500" s="13" t="s">
        <v>31</v>
      </c>
      <c r="K5500" s="16">
        <v>135.36000000000001</v>
      </c>
      <c r="L5500" s="24" t="str">
        <f>IF(Orders!$K5500&lt;=50,"Low",IF(Orders!$K5500&gt;=200000,"High","Medium"))</f>
        <v>Medium</v>
      </c>
    </row>
    <row r="5501" spans="1:12" x14ac:dyDescent="0.35">
      <c r="A5501" s="12">
        <v>7542</v>
      </c>
      <c r="B5501" s="17" t="s">
        <v>8345</v>
      </c>
      <c r="C5501" s="18">
        <v>44167</v>
      </c>
      <c r="D5501" s="18">
        <v>44171</v>
      </c>
      <c r="E5501" s="17" t="s">
        <v>19</v>
      </c>
      <c r="F5501" s="17" t="s">
        <v>1319</v>
      </c>
      <c r="G5501" s="19" t="str">
        <f>INDEX(Table12[[#This Row],[State]],MATCH(Orders!F5501,Table12[[#This Row],[Customer ID]],0))</f>
        <v>Florida</v>
      </c>
      <c r="H5501" s="17" t="s">
        <v>3330</v>
      </c>
      <c r="I5501" s="19">
        <v>5</v>
      </c>
      <c r="J5501" s="17" t="s">
        <v>70</v>
      </c>
      <c r="K5501" s="10">
        <v>133.66</v>
      </c>
      <c r="L5501" s="25" t="str">
        <f>IF(Orders!$K5501&lt;=50,"Low",IF(Orders!$K5501&gt;=200000,"High","Medium"))</f>
        <v>Medium</v>
      </c>
    </row>
    <row r="5502" spans="1:12" x14ac:dyDescent="0.35">
      <c r="A5502" s="11">
        <v>1895</v>
      </c>
      <c r="B5502" s="13" t="s">
        <v>8331</v>
      </c>
      <c r="C5502" s="14">
        <v>44167</v>
      </c>
      <c r="D5502" s="14">
        <v>44171</v>
      </c>
      <c r="E5502" s="13" t="s">
        <v>19</v>
      </c>
      <c r="F5502" s="13" t="s">
        <v>6101</v>
      </c>
      <c r="G5502" s="15" t="str">
        <f>INDEX(Table12[[#This Row],[State]],MATCH(Orders!F5502,Table12[[#This Row],[Customer ID]],0))</f>
        <v>Colorado</v>
      </c>
      <c r="H5502" s="13" t="s">
        <v>6126</v>
      </c>
      <c r="I5502" s="15">
        <v>2</v>
      </c>
      <c r="J5502" s="13" t="s">
        <v>36</v>
      </c>
      <c r="K5502" s="16">
        <v>137616</v>
      </c>
      <c r="L5502" s="24" t="str">
        <f>IF(Orders!$K5502&lt;=50,"Low",IF(Orders!$K5502&gt;=200000,"High","Medium"))</f>
        <v>Medium</v>
      </c>
    </row>
    <row r="5503" spans="1:12" x14ac:dyDescent="0.35">
      <c r="A5503" s="12">
        <v>8642</v>
      </c>
      <c r="B5503" s="17" t="s">
        <v>8346</v>
      </c>
      <c r="C5503" s="18">
        <v>44167</v>
      </c>
      <c r="D5503" s="18">
        <v>44170</v>
      </c>
      <c r="E5503" s="17" t="s">
        <v>38</v>
      </c>
      <c r="F5503" s="17" t="s">
        <v>1841</v>
      </c>
      <c r="G5503" s="19" t="str">
        <f>INDEX(Table12[[#This Row],[State]],MATCH(Orders!F5503,Table12[[#This Row],[Customer ID]],0))</f>
        <v>Virginia</v>
      </c>
      <c r="H5503" s="17" t="s">
        <v>4509</v>
      </c>
      <c r="I5503" s="19">
        <v>3</v>
      </c>
      <c r="J5503" s="17" t="s">
        <v>31</v>
      </c>
      <c r="K5503" s="10">
        <v>146.65</v>
      </c>
      <c r="L5503" s="25" t="str">
        <f>IF(Orders!$K5503&lt;=50,"Low",IF(Orders!$K5503&gt;=200000,"High","Medium"))</f>
        <v>Medium</v>
      </c>
    </row>
    <row r="5504" spans="1:12" x14ac:dyDescent="0.35">
      <c r="A5504" s="11">
        <v>6270</v>
      </c>
      <c r="B5504" s="13" t="s">
        <v>8348</v>
      </c>
      <c r="C5504" s="14">
        <v>44167</v>
      </c>
      <c r="D5504" s="14">
        <v>44167</v>
      </c>
      <c r="E5504" s="13" t="s">
        <v>208</v>
      </c>
      <c r="F5504" s="13" t="s">
        <v>1121</v>
      </c>
      <c r="G5504" s="15" t="str">
        <f>INDEX(Table12[[#This Row],[State]],MATCH(Orders!F5504,Table12[[#This Row],[Customer ID]],0))</f>
        <v>Arizona</v>
      </c>
      <c r="H5504" s="13" t="s">
        <v>1858</v>
      </c>
      <c r="I5504" s="15">
        <v>6</v>
      </c>
      <c r="J5504" s="13" t="s">
        <v>70</v>
      </c>
      <c r="K5504" s="16">
        <v>163.86</v>
      </c>
      <c r="L5504" s="24" t="str">
        <f>IF(Orders!$K5504&lt;=50,"Low",IF(Orders!$K5504&gt;=200000,"High","Medium"))</f>
        <v>Medium</v>
      </c>
    </row>
    <row r="5505" spans="1:12" x14ac:dyDescent="0.35">
      <c r="A5505" s="12">
        <v>2463</v>
      </c>
      <c r="B5505" s="17" t="s">
        <v>8334</v>
      </c>
      <c r="C5505" s="18">
        <v>44167</v>
      </c>
      <c r="D5505" s="18">
        <v>44171</v>
      </c>
      <c r="E5505" s="17" t="s">
        <v>19</v>
      </c>
      <c r="F5505" s="17" t="s">
        <v>4931</v>
      </c>
      <c r="G5505" s="19" t="str">
        <f>INDEX(Table12[[#This Row],[State]],MATCH(Orders!F5505,Table12[[#This Row],[Customer ID]],0))</f>
        <v>California</v>
      </c>
      <c r="H5505" s="17" t="s">
        <v>508</v>
      </c>
      <c r="I5505" s="19">
        <v>1</v>
      </c>
      <c r="J5505" s="17" t="s">
        <v>36</v>
      </c>
      <c r="K5505" s="10">
        <v>134992</v>
      </c>
      <c r="L5505" s="25" t="str">
        <f>IF(Orders!$K5505&lt;=50,"Low",IF(Orders!$K5505&gt;=200000,"High","Medium"))</f>
        <v>Medium</v>
      </c>
    </row>
    <row r="5506" spans="1:12" x14ac:dyDescent="0.35">
      <c r="A5506" s="11">
        <v>7882</v>
      </c>
      <c r="B5506" s="13" t="s">
        <v>8349</v>
      </c>
      <c r="C5506" s="14">
        <v>44168</v>
      </c>
      <c r="D5506" s="14">
        <v>44174</v>
      </c>
      <c r="E5506" s="13" t="s">
        <v>19</v>
      </c>
      <c r="F5506" s="13" t="s">
        <v>6987</v>
      </c>
      <c r="G5506" s="15" t="str">
        <f>INDEX(Table12[[#This Row],[State]],MATCH(Orders!F5506,Table12[[#This Row],[Customer ID]],0))</f>
        <v>New York</v>
      </c>
      <c r="H5506" s="13" t="s">
        <v>2875</v>
      </c>
      <c r="I5506" s="15">
        <v>5</v>
      </c>
      <c r="J5506" s="13" t="s">
        <v>36</v>
      </c>
      <c r="K5506" s="16">
        <v>116.92</v>
      </c>
      <c r="L5506" s="24" t="str">
        <f>IF(Orders!$K5506&lt;=50,"Low",IF(Orders!$K5506&gt;=200000,"High","Medium"))</f>
        <v>Medium</v>
      </c>
    </row>
    <row r="5507" spans="1:12" x14ac:dyDescent="0.35">
      <c r="A5507" s="12">
        <v>7883</v>
      </c>
      <c r="B5507" s="17" t="s">
        <v>8350</v>
      </c>
      <c r="C5507" s="18">
        <v>44168</v>
      </c>
      <c r="D5507" s="18">
        <v>44171</v>
      </c>
      <c r="E5507" s="17" t="s">
        <v>94</v>
      </c>
      <c r="F5507" s="17" t="s">
        <v>715</v>
      </c>
      <c r="G5507" s="19" t="str">
        <f>INDEX(Table12[[#This Row],[State]],MATCH(Orders!F5507,Table12[[#This Row],[Customer ID]],0))</f>
        <v>Colorado</v>
      </c>
      <c r="H5507" s="17" t="s">
        <v>3647</v>
      </c>
      <c r="I5507" s="19">
        <v>6</v>
      </c>
      <c r="J5507" s="17" t="s">
        <v>36</v>
      </c>
      <c r="K5507" s="10">
        <v>122752</v>
      </c>
      <c r="L5507" s="25" t="str">
        <f>IF(Orders!$K5507&lt;=50,"Low",IF(Orders!$K5507&gt;=200000,"High","Medium"))</f>
        <v>Medium</v>
      </c>
    </row>
    <row r="5508" spans="1:12" x14ac:dyDescent="0.35">
      <c r="A5508" s="11">
        <v>2465</v>
      </c>
      <c r="B5508" s="13" t="s">
        <v>8350</v>
      </c>
      <c r="C5508" s="14">
        <v>44168</v>
      </c>
      <c r="D5508" s="14">
        <v>44171</v>
      </c>
      <c r="E5508" s="13" t="s">
        <v>94</v>
      </c>
      <c r="F5508" s="13" t="s">
        <v>715</v>
      </c>
      <c r="G5508" s="15" t="str">
        <f>INDEX(Table12[[#This Row],[State]],MATCH(Orders!F5508,Table12[[#This Row],[Customer ID]],0))</f>
        <v>Colorado</v>
      </c>
      <c r="H5508" s="13" t="s">
        <v>3647</v>
      </c>
      <c r="I5508" s="15">
        <v>8</v>
      </c>
      <c r="J5508" s="13" t="s">
        <v>31</v>
      </c>
      <c r="K5508" s="16">
        <v>150336</v>
      </c>
      <c r="L5508" s="24" t="str">
        <f>IF(Orders!$K5508&lt;=50,"Low",IF(Orders!$K5508&gt;=200000,"High","Medium"))</f>
        <v>Medium</v>
      </c>
    </row>
    <row r="5509" spans="1:12" x14ac:dyDescent="0.35">
      <c r="A5509" s="12">
        <v>2675</v>
      </c>
      <c r="B5509" s="17" t="s">
        <v>8349</v>
      </c>
      <c r="C5509" s="18">
        <v>44168</v>
      </c>
      <c r="D5509" s="18">
        <v>44174</v>
      </c>
      <c r="E5509" s="17" t="s">
        <v>19</v>
      </c>
      <c r="F5509" s="17" t="s">
        <v>6987</v>
      </c>
      <c r="G5509" s="19" t="str">
        <f>INDEX(Table12[[#This Row],[State]],MATCH(Orders!F5509,Table12[[#This Row],[Customer ID]],0))</f>
        <v>New York</v>
      </c>
      <c r="H5509" s="17" t="s">
        <v>6313</v>
      </c>
      <c r="I5509" s="19">
        <v>1</v>
      </c>
      <c r="J5509" s="17" t="s">
        <v>70</v>
      </c>
      <c r="K5509" s="10">
        <v>154.99</v>
      </c>
      <c r="L5509" s="25" t="str">
        <f>IF(Orders!$K5509&lt;=50,"Low",IF(Orders!$K5509&gt;=200000,"High","Medium"))</f>
        <v>Medium</v>
      </c>
    </row>
    <row r="5510" spans="1:12" x14ac:dyDescent="0.35">
      <c r="A5510" s="11">
        <v>4717</v>
      </c>
      <c r="B5510" s="13" t="s">
        <v>8352</v>
      </c>
      <c r="C5510" s="14">
        <v>44168</v>
      </c>
      <c r="D5510" s="14">
        <v>44168</v>
      </c>
      <c r="E5510" s="13" t="s">
        <v>208</v>
      </c>
      <c r="F5510" s="13" t="s">
        <v>2531</v>
      </c>
      <c r="G5510" s="15" t="str">
        <f>INDEX(Table12[[#This Row],[State]],MATCH(Orders!F5510,Table12[[#This Row],[Customer ID]],0))</f>
        <v>California</v>
      </c>
      <c r="H5510" s="13" t="s">
        <v>497</v>
      </c>
      <c r="I5510" s="15">
        <v>3</v>
      </c>
      <c r="J5510" s="13" t="s">
        <v>70</v>
      </c>
      <c r="K5510" s="16">
        <v>209.44</v>
      </c>
      <c r="L5510" s="24" t="str">
        <f>IF(Orders!$K5510&lt;=50,"Low",IF(Orders!$K5510&gt;=200000,"High","Medium"))</f>
        <v>Medium</v>
      </c>
    </row>
    <row r="5511" spans="1:12" x14ac:dyDescent="0.35">
      <c r="A5511" s="12">
        <v>7881</v>
      </c>
      <c r="B5511" s="17" t="s">
        <v>8353</v>
      </c>
      <c r="C5511" s="18">
        <v>44168</v>
      </c>
      <c r="D5511" s="18">
        <v>44172</v>
      </c>
      <c r="E5511" s="17" t="s">
        <v>94</v>
      </c>
      <c r="F5511" s="17" t="s">
        <v>3413</v>
      </c>
      <c r="G5511" s="19" t="str">
        <f>INDEX(Table12[[#This Row],[State]],MATCH(Orders!F5511,Table12[[#This Row],[Customer ID]],0))</f>
        <v>Washington</v>
      </c>
      <c r="H5511" s="17" t="s">
        <v>5223</v>
      </c>
      <c r="I5511" s="19">
        <v>2</v>
      </c>
      <c r="J5511" s="17" t="s">
        <v>31</v>
      </c>
      <c r="K5511" s="10">
        <v>547.96</v>
      </c>
      <c r="L5511" s="25" t="str">
        <f>IF(Orders!$K5511&lt;=50,"Low",IF(Orders!$K5511&gt;=200000,"High","Medium"))</f>
        <v>Medium</v>
      </c>
    </row>
    <row r="5512" spans="1:12" x14ac:dyDescent="0.35">
      <c r="A5512" s="11">
        <v>7884</v>
      </c>
      <c r="B5512" s="13" t="s">
        <v>8350</v>
      </c>
      <c r="C5512" s="14">
        <v>44168</v>
      </c>
      <c r="D5512" s="14">
        <v>44171</v>
      </c>
      <c r="E5512" s="13" t="s">
        <v>94</v>
      </c>
      <c r="F5512" s="13" t="s">
        <v>715</v>
      </c>
      <c r="G5512" s="15" t="str">
        <f>INDEX(Table12[[#This Row],[State]],MATCH(Orders!F5512,Table12[[#This Row],[Customer ID]],0))</f>
        <v>Colorado</v>
      </c>
      <c r="H5512" s="13" t="s">
        <v>2085</v>
      </c>
      <c r="I5512" s="15">
        <v>6</v>
      </c>
      <c r="J5512" s="13" t="s">
        <v>36</v>
      </c>
      <c r="K5512" s="16">
        <v>75344</v>
      </c>
      <c r="L5512" s="24" t="str">
        <f>IF(Orders!$K5512&lt;=50,"Low",IF(Orders!$K5512&gt;=200000,"High","Medium"))</f>
        <v>Medium</v>
      </c>
    </row>
    <row r="5513" spans="1:12" x14ac:dyDescent="0.35">
      <c r="A5513" s="12">
        <v>2466</v>
      </c>
      <c r="B5513" s="17" t="s">
        <v>8350</v>
      </c>
      <c r="C5513" s="18">
        <v>44168</v>
      </c>
      <c r="D5513" s="18">
        <v>44171</v>
      </c>
      <c r="E5513" s="17" t="s">
        <v>94</v>
      </c>
      <c r="F5513" s="17" t="s">
        <v>715</v>
      </c>
      <c r="G5513" s="19" t="str">
        <f>INDEX(Table12[[#This Row],[State]],MATCH(Orders!F5513,Table12[[#This Row],[Customer ID]],0))</f>
        <v>Colorado</v>
      </c>
      <c r="H5513" s="17" t="s">
        <v>3701</v>
      </c>
      <c r="I5513" s="19">
        <v>2</v>
      </c>
      <c r="J5513" s="17" t="s">
        <v>36</v>
      </c>
      <c r="K5513" s="10">
        <v>100.32</v>
      </c>
      <c r="L5513" s="25" t="str">
        <f>IF(Orders!$K5513&lt;=50,"Low",IF(Orders!$K5513&gt;=200000,"High","Medium"))</f>
        <v>Medium</v>
      </c>
    </row>
    <row r="5514" spans="1:12" x14ac:dyDescent="0.35">
      <c r="A5514" s="11">
        <v>7888</v>
      </c>
      <c r="B5514" s="13" t="s">
        <v>8349</v>
      </c>
      <c r="C5514" s="14">
        <v>44168</v>
      </c>
      <c r="D5514" s="14">
        <v>44174</v>
      </c>
      <c r="E5514" s="13" t="s">
        <v>19</v>
      </c>
      <c r="F5514" s="13" t="s">
        <v>6987</v>
      </c>
      <c r="G5514" s="15" t="str">
        <f>INDEX(Table12[[#This Row],[State]],MATCH(Orders!F5514,Table12[[#This Row],[Customer ID]],0))</f>
        <v>New York</v>
      </c>
      <c r="H5514" s="13" t="s">
        <v>3864</v>
      </c>
      <c r="I5514" s="15">
        <v>1</v>
      </c>
      <c r="J5514" s="13" t="s">
        <v>70</v>
      </c>
      <c r="K5514" s="16">
        <v>108.15</v>
      </c>
      <c r="L5514" s="24" t="str">
        <f>IF(Orders!$K5514&lt;=50,"Low",IF(Orders!$K5514&gt;=200000,"High","Medium"))</f>
        <v>Medium</v>
      </c>
    </row>
    <row r="5515" spans="1:12" x14ac:dyDescent="0.35">
      <c r="A5515" s="12">
        <v>7886</v>
      </c>
      <c r="B5515" s="17" t="s">
        <v>8350</v>
      </c>
      <c r="C5515" s="18">
        <v>44168</v>
      </c>
      <c r="D5515" s="18">
        <v>44171</v>
      </c>
      <c r="E5515" s="17" t="s">
        <v>94</v>
      </c>
      <c r="F5515" s="17" t="s">
        <v>715</v>
      </c>
      <c r="G5515" s="19" t="str">
        <f>INDEX(Table12[[#This Row],[State]],MATCH(Orders!F5515,Table12[[#This Row],[Customer ID]],0))</f>
        <v>Colorado</v>
      </c>
      <c r="H5515" s="17" t="s">
        <v>712</v>
      </c>
      <c r="I5515" s="19">
        <v>1</v>
      </c>
      <c r="J5515" s="17" t="s">
        <v>36</v>
      </c>
      <c r="K5515" s="10">
        <v>118192</v>
      </c>
      <c r="L5515" s="25" t="str">
        <f>IF(Orders!$K5515&lt;=50,"Low",IF(Orders!$K5515&gt;=200000,"High","Medium"))</f>
        <v>Medium</v>
      </c>
    </row>
    <row r="5516" spans="1:12" x14ac:dyDescent="0.35">
      <c r="A5516" s="11">
        <v>4567</v>
      </c>
      <c r="B5516" s="13" t="s">
        <v>8350</v>
      </c>
      <c r="C5516" s="14">
        <v>44168</v>
      </c>
      <c r="D5516" s="14">
        <v>44171</v>
      </c>
      <c r="E5516" s="13" t="s">
        <v>94</v>
      </c>
      <c r="F5516" s="13" t="s">
        <v>715</v>
      </c>
      <c r="G5516" s="15" t="str">
        <f>INDEX(Table12[[#This Row],[State]],MATCH(Orders!F5516,Table12[[#This Row],[Customer ID]],0))</f>
        <v>Colorado</v>
      </c>
      <c r="H5516" s="13" t="s">
        <v>2442</v>
      </c>
      <c r="I5516" s="15">
        <v>3</v>
      </c>
      <c r="J5516" s="13" t="s">
        <v>36</v>
      </c>
      <c r="K5516" s="16">
        <v>117376</v>
      </c>
      <c r="L5516" s="24" t="str">
        <f>IF(Orders!$K5516&lt;=50,"Low",IF(Orders!$K5516&gt;=200000,"High","Medium"))</f>
        <v>Medium</v>
      </c>
    </row>
    <row r="5517" spans="1:12" x14ac:dyDescent="0.35">
      <c r="A5517" s="12">
        <v>7887</v>
      </c>
      <c r="B5517" s="17" t="s">
        <v>8354</v>
      </c>
      <c r="C5517" s="18">
        <v>44168</v>
      </c>
      <c r="D5517" s="18">
        <v>44175</v>
      </c>
      <c r="E5517" s="17" t="s">
        <v>19</v>
      </c>
      <c r="F5517" s="17" t="s">
        <v>5594</v>
      </c>
      <c r="G5517" s="19" t="str">
        <f>INDEX(Table12[[#This Row],[State]],MATCH(Orders!F5517,Table12[[#This Row],[Customer ID]],0))</f>
        <v>North Carolina</v>
      </c>
      <c r="H5517" s="17" t="s">
        <v>1075</v>
      </c>
      <c r="I5517" s="19">
        <v>6</v>
      </c>
      <c r="J5517" s="17" t="s">
        <v>70</v>
      </c>
      <c r="K5517" s="10">
        <v>133782</v>
      </c>
      <c r="L5517" s="25" t="str">
        <f>IF(Orders!$K5517&lt;=50,"Low",IF(Orders!$K5517&gt;=200000,"High","Medium"))</f>
        <v>Medium</v>
      </c>
    </row>
    <row r="5518" spans="1:12" x14ac:dyDescent="0.35">
      <c r="A5518" s="11">
        <v>7537</v>
      </c>
      <c r="B5518" s="13" t="s">
        <v>8350</v>
      </c>
      <c r="C5518" s="14">
        <v>44168</v>
      </c>
      <c r="D5518" s="14">
        <v>44171</v>
      </c>
      <c r="E5518" s="13" t="s">
        <v>94</v>
      </c>
      <c r="F5518" s="13" t="s">
        <v>715</v>
      </c>
      <c r="G5518" s="15" t="str">
        <f>INDEX(Table12[[#This Row],[State]],MATCH(Orders!F5518,Table12[[#This Row],[Customer ID]],0))</f>
        <v>Colorado</v>
      </c>
      <c r="H5518" s="13" t="s">
        <v>116</v>
      </c>
      <c r="I5518" s="15">
        <v>5</v>
      </c>
      <c r="J5518" s="13" t="s">
        <v>36</v>
      </c>
      <c r="K5518" s="16">
        <v>132.72</v>
      </c>
      <c r="L5518" s="24" t="str">
        <f>IF(Orders!$K5518&lt;=50,"Low",IF(Orders!$K5518&gt;=200000,"High","Medium"))</f>
        <v>Medium</v>
      </c>
    </row>
    <row r="5519" spans="1:12" x14ac:dyDescent="0.35">
      <c r="A5519" s="12">
        <v>2464</v>
      </c>
      <c r="B5519" s="17" t="s">
        <v>8355</v>
      </c>
      <c r="C5519" s="18">
        <v>44168</v>
      </c>
      <c r="D5519" s="18">
        <v>44173</v>
      </c>
      <c r="E5519" s="17" t="s">
        <v>19</v>
      </c>
      <c r="F5519" s="17" t="s">
        <v>1217</v>
      </c>
      <c r="G5519" s="19" t="str">
        <f>INDEX(Table12[[#This Row],[State]],MATCH(Orders!F5519,Table12[[#This Row],[Customer ID]],0))</f>
        <v>Texas</v>
      </c>
      <c r="H5519" s="17" t="s">
        <v>6742</v>
      </c>
      <c r="I5519" s="19">
        <v>2</v>
      </c>
      <c r="J5519" s="17" t="s">
        <v>31</v>
      </c>
      <c r="K5519" s="10">
        <v>127592</v>
      </c>
      <c r="L5519" s="25" t="str">
        <f>IF(Orders!$K5519&lt;=50,"Low",IF(Orders!$K5519&gt;=200000,"High","Medium"))</f>
        <v>Medium</v>
      </c>
    </row>
    <row r="5520" spans="1:12" x14ac:dyDescent="0.35">
      <c r="A5520" s="11">
        <v>7762</v>
      </c>
      <c r="B5520" s="13" t="s">
        <v>8349</v>
      </c>
      <c r="C5520" s="14">
        <v>44168</v>
      </c>
      <c r="D5520" s="14">
        <v>44174</v>
      </c>
      <c r="E5520" s="13" t="s">
        <v>19</v>
      </c>
      <c r="F5520" s="13" t="s">
        <v>6987</v>
      </c>
      <c r="G5520" s="15" t="str">
        <f>INDEX(Table12[[#This Row],[State]],MATCH(Orders!F5520,Table12[[#This Row],[Customer ID]],0))</f>
        <v>New York</v>
      </c>
      <c r="H5520" s="13" t="s">
        <v>2756</v>
      </c>
      <c r="I5520" s="15">
        <v>2</v>
      </c>
      <c r="J5520" s="13" t="s">
        <v>70</v>
      </c>
      <c r="K5520" s="16">
        <v>110624</v>
      </c>
      <c r="L5520" s="24" t="str">
        <f>IF(Orders!$K5520&lt;=50,"Low",IF(Orders!$K5520&gt;=200000,"High","Medium"))</f>
        <v>Medium</v>
      </c>
    </row>
    <row r="5521" spans="1:12" x14ac:dyDescent="0.35">
      <c r="A5521" s="12">
        <v>4568</v>
      </c>
      <c r="B5521" s="17" t="s">
        <v>8356</v>
      </c>
      <c r="C5521" s="18">
        <v>44168</v>
      </c>
      <c r="D5521" s="18">
        <v>44171</v>
      </c>
      <c r="E5521" s="17" t="s">
        <v>38</v>
      </c>
      <c r="F5521" s="17" t="s">
        <v>6856</v>
      </c>
      <c r="G5521" s="19" t="str">
        <f>INDEX(Table12[[#This Row],[State]],MATCH(Orders!F5521,Table12[[#This Row],[Customer ID]],0))</f>
        <v>Texas</v>
      </c>
      <c r="H5521" s="17" t="s">
        <v>7177</v>
      </c>
      <c r="I5521" s="19">
        <v>2</v>
      </c>
      <c r="J5521" s="17" t="s">
        <v>36</v>
      </c>
      <c r="K5521" s="10">
        <v>117368</v>
      </c>
      <c r="L5521" s="25" t="str">
        <f>IF(Orders!$K5521&lt;=50,"Low",IF(Orders!$K5521&gt;=200000,"High","Medium"))</f>
        <v>Medium</v>
      </c>
    </row>
    <row r="5522" spans="1:12" x14ac:dyDescent="0.35">
      <c r="A5522" s="11">
        <v>3465</v>
      </c>
      <c r="B5522" s="13" t="s">
        <v>8354</v>
      </c>
      <c r="C5522" s="14">
        <v>44168</v>
      </c>
      <c r="D5522" s="14">
        <v>44175</v>
      </c>
      <c r="E5522" s="13" t="s">
        <v>19</v>
      </c>
      <c r="F5522" s="13" t="s">
        <v>5594</v>
      </c>
      <c r="G5522" s="15" t="str">
        <f>INDEX(Table12[[#This Row],[State]],MATCH(Orders!F5522,Table12[[#This Row],[Customer ID]],0))</f>
        <v>North Carolina</v>
      </c>
      <c r="H5522" s="13" t="s">
        <v>754</v>
      </c>
      <c r="I5522" s="15">
        <v>4</v>
      </c>
      <c r="J5522" s="13" t="s">
        <v>70</v>
      </c>
      <c r="K5522" s="16">
        <v>148448</v>
      </c>
      <c r="L5522" s="24" t="str">
        <f>IF(Orders!$K5522&lt;=50,"Low",IF(Orders!$K5522&gt;=200000,"High","Medium"))</f>
        <v>Medium</v>
      </c>
    </row>
    <row r="5523" spans="1:12" x14ac:dyDescent="0.35">
      <c r="A5523" s="12">
        <v>7885</v>
      </c>
      <c r="B5523" s="17" t="s">
        <v>8357</v>
      </c>
      <c r="C5523" s="18">
        <v>44168</v>
      </c>
      <c r="D5523" s="18">
        <v>44170</v>
      </c>
      <c r="E5523" s="17" t="s">
        <v>94</v>
      </c>
      <c r="F5523" s="17" t="s">
        <v>1884</v>
      </c>
      <c r="G5523" s="19" t="str">
        <f>INDEX(Table12[[#This Row],[State]],MATCH(Orders!F5523,Table12[[#This Row],[Customer ID]],0))</f>
        <v>Florida</v>
      </c>
      <c r="H5523" s="17" t="s">
        <v>1416</v>
      </c>
      <c r="I5523" s="19">
        <v>1</v>
      </c>
      <c r="J5523" s="17" t="s">
        <v>36</v>
      </c>
      <c r="K5523" s="10">
        <v>137992</v>
      </c>
      <c r="L5523" s="25" t="str">
        <f>IF(Orders!$K5523&lt;=50,"Low",IF(Orders!$K5523&gt;=200000,"High","Medium"))</f>
        <v>Medium</v>
      </c>
    </row>
    <row r="5524" spans="1:12" x14ac:dyDescent="0.35">
      <c r="A5524" s="11">
        <v>4566</v>
      </c>
      <c r="B5524" s="13" t="s">
        <v>8350</v>
      </c>
      <c r="C5524" s="14">
        <v>44168</v>
      </c>
      <c r="D5524" s="14">
        <v>44171</v>
      </c>
      <c r="E5524" s="13" t="s">
        <v>94</v>
      </c>
      <c r="F5524" s="13" t="s">
        <v>715</v>
      </c>
      <c r="G5524" s="15" t="str">
        <f>INDEX(Table12[[#This Row],[State]],MATCH(Orders!F5524,Table12[[#This Row],[Customer ID]],0))</f>
        <v>Colorado</v>
      </c>
      <c r="H5524" s="13" t="s">
        <v>777</v>
      </c>
      <c r="I5524" s="15">
        <v>7</v>
      </c>
      <c r="J5524" s="13" t="s">
        <v>31</v>
      </c>
      <c r="K5524" s="16">
        <v>137.32</v>
      </c>
      <c r="L5524" s="24" t="str">
        <f>IF(Orders!$K5524&lt;=50,"Low",IF(Orders!$K5524&gt;=200000,"High","Medium"))</f>
        <v>Medium</v>
      </c>
    </row>
    <row r="5525" spans="1:12" x14ac:dyDescent="0.35">
      <c r="A5525" s="12">
        <v>6533</v>
      </c>
      <c r="B5525" s="17" t="s">
        <v>8354</v>
      </c>
      <c r="C5525" s="18">
        <v>44168</v>
      </c>
      <c r="D5525" s="18">
        <v>44175</v>
      </c>
      <c r="E5525" s="17" t="s">
        <v>19</v>
      </c>
      <c r="F5525" s="17" t="s">
        <v>5594</v>
      </c>
      <c r="G5525" s="19" t="str">
        <f>INDEX(Table12[[#This Row],[State]],MATCH(Orders!F5525,Table12[[#This Row],[Customer ID]],0))</f>
        <v>North Carolina</v>
      </c>
      <c r="H5525" s="17" t="s">
        <v>1297</v>
      </c>
      <c r="I5525" s="19">
        <v>3</v>
      </c>
      <c r="J5525" s="17" t="s">
        <v>36</v>
      </c>
      <c r="K5525" s="10">
        <v>177216</v>
      </c>
      <c r="L5525" s="25" t="str">
        <f>IF(Orders!$K5525&lt;=50,"Low",IF(Orders!$K5525&gt;=200000,"High","Medium"))</f>
        <v>Medium</v>
      </c>
    </row>
    <row r="5526" spans="1:12" x14ac:dyDescent="0.35">
      <c r="A5526" s="11">
        <v>2977</v>
      </c>
      <c r="B5526" s="13" t="s">
        <v>8358</v>
      </c>
      <c r="C5526" s="14">
        <v>44169</v>
      </c>
      <c r="D5526" s="14">
        <v>44173</v>
      </c>
      <c r="E5526" s="13" t="s">
        <v>19</v>
      </c>
      <c r="F5526" s="13" t="s">
        <v>3042</v>
      </c>
      <c r="G5526" s="15" t="str">
        <f>INDEX(Table12[[#This Row],[State]],MATCH(Orders!F5526,Table12[[#This Row],[Customer ID]],0))</f>
        <v>Minnesota</v>
      </c>
      <c r="H5526" s="13" t="s">
        <v>3128</v>
      </c>
      <c r="I5526" s="15">
        <v>1</v>
      </c>
      <c r="J5526" s="13" t="s">
        <v>36</v>
      </c>
      <c r="K5526" s="16">
        <v>161.80000000000001</v>
      </c>
      <c r="L5526" s="24" t="str">
        <f>IF(Orders!$K5526&lt;=50,"Low",IF(Orders!$K5526&gt;=200000,"High","Medium"))</f>
        <v>Medium</v>
      </c>
    </row>
    <row r="5527" spans="1:12" x14ac:dyDescent="0.35">
      <c r="A5527" s="12">
        <v>8520</v>
      </c>
      <c r="B5527" s="17" t="s">
        <v>8359</v>
      </c>
      <c r="C5527" s="18">
        <v>44169</v>
      </c>
      <c r="D5527" s="18">
        <v>44169</v>
      </c>
      <c r="E5527" s="17" t="s">
        <v>208</v>
      </c>
      <c r="F5527" s="17" t="s">
        <v>2573</v>
      </c>
      <c r="G5527" s="19" t="str">
        <f>INDEX(Table12[[#This Row],[State]],MATCH(Orders!F5527,Table12[[#This Row],[Customer ID]],0))</f>
        <v>Pennsylvania</v>
      </c>
      <c r="H5527" s="17" t="s">
        <v>8360</v>
      </c>
      <c r="I5527" s="19">
        <v>7</v>
      </c>
      <c r="J5527" s="17" t="s">
        <v>31</v>
      </c>
      <c r="K5527" s="10">
        <v>213552</v>
      </c>
      <c r="L5527" s="25" t="str">
        <f>IF(Orders!$K5527&lt;=50,"Low",IF(Orders!$K5527&gt;=200000,"High","Medium"))</f>
        <v>High</v>
      </c>
    </row>
    <row r="5528" spans="1:12" x14ac:dyDescent="0.35">
      <c r="A5528" s="11">
        <v>5518</v>
      </c>
      <c r="B5528" s="13" t="s">
        <v>8362</v>
      </c>
      <c r="C5528" s="14">
        <v>44169</v>
      </c>
      <c r="D5528" s="14">
        <v>44175</v>
      </c>
      <c r="E5528" s="13" t="s">
        <v>19</v>
      </c>
      <c r="F5528" s="13" t="s">
        <v>7282</v>
      </c>
      <c r="G5528" s="15" t="str">
        <f>INDEX(Table12[[#This Row],[State]],MATCH(Orders!F5528,Table12[[#This Row],[Customer ID]],0))</f>
        <v>New Jersey</v>
      </c>
      <c r="H5528" s="13" t="s">
        <v>1279</v>
      </c>
      <c r="I5528" s="15">
        <v>3</v>
      </c>
      <c r="J5528" s="13" t="s">
        <v>70</v>
      </c>
      <c r="K5528" s="16">
        <v>216.22</v>
      </c>
      <c r="L5528" s="24" t="str">
        <f>IF(Orders!$K5528&lt;=50,"Low",IF(Orders!$K5528&gt;=200000,"High","Medium"))</f>
        <v>Medium</v>
      </c>
    </row>
    <row r="5529" spans="1:12" x14ac:dyDescent="0.35">
      <c r="A5529" s="12">
        <v>5522</v>
      </c>
      <c r="B5529" s="17" t="s">
        <v>8363</v>
      </c>
      <c r="C5529" s="18">
        <v>44169</v>
      </c>
      <c r="D5529" s="18">
        <v>44174</v>
      </c>
      <c r="E5529" s="17" t="s">
        <v>19</v>
      </c>
      <c r="F5529" s="17" t="s">
        <v>8364</v>
      </c>
      <c r="G5529" s="19" t="str">
        <f>INDEX(Table12[[#This Row],[State]],MATCH(Orders!F5529,Table12[[#This Row],[Customer ID]],0))</f>
        <v>Pennsylvania</v>
      </c>
      <c r="H5529" s="17" t="s">
        <v>1418</v>
      </c>
      <c r="I5529" s="19">
        <v>10</v>
      </c>
      <c r="J5529" s="17" t="s">
        <v>36</v>
      </c>
      <c r="K5529" s="10">
        <v>254.96</v>
      </c>
      <c r="L5529" s="25" t="str">
        <f>IF(Orders!$K5529&lt;=50,"Low",IF(Orders!$K5529&gt;=200000,"High","Medium"))</f>
        <v>Medium</v>
      </c>
    </row>
    <row r="5530" spans="1:12" x14ac:dyDescent="0.35">
      <c r="A5530" s="11">
        <v>8521</v>
      </c>
      <c r="B5530" s="13" t="s">
        <v>8363</v>
      </c>
      <c r="C5530" s="14">
        <v>44169</v>
      </c>
      <c r="D5530" s="14">
        <v>44174</v>
      </c>
      <c r="E5530" s="13" t="s">
        <v>19</v>
      </c>
      <c r="F5530" s="13" t="s">
        <v>8364</v>
      </c>
      <c r="G5530" s="15" t="str">
        <f>INDEX(Table12[[#This Row],[State]],MATCH(Orders!F5530,Table12[[#This Row],[Customer ID]],0))</f>
        <v>Pennsylvania</v>
      </c>
      <c r="H5530" s="13" t="s">
        <v>2268</v>
      </c>
      <c r="I5530" s="15">
        <v>4</v>
      </c>
      <c r="J5530" s="13" t="s">
        <v>31</v>
      </c>
      <c r="K5530" s="16">
        <v>279968</v>
      </c>
      <c r="L5530" s="24" t="str">
        <f>IF(Orders!$K5530&lt;=50,"Low",IF(Orders!$K5530&gt;=200000,"High","Medium"))</f>
        <v>High</v>
      </c>
    </row>
    <row r="5531" spans="1:12" x14ac:dyDescent="0.35">
      <c r="A5531" s="12">
        <v>6534</v>
      </c>
      <c r="B5531" s="17" t="s">
        <v>8362</v>
      </c>
      <c r="C5531" s="18">
        <v>44169</v>
      </c>
      <c r="D5531" s="18">
        <v>44175</v>
      </c>
      <c r="E5531" s="17" t="s">
        <v>19</v>
      </c>
      <c r="F5531" s="17" t="s">
        <v>7282</v>
      </c>
      <c r="G5531" s="19" t="str">
        <f>INDEX(Table12[[#This Row],[State]],MATCH(Orders!F5531,Table12[[#This Row],[Customer ID]],0))</f>
        <v>New Jersey</v>
      </c>
      <c r="H5531" s="17" t="s">
        <v>2291</v>
      </c>
      <c r="I5531" s="19">
        <v>3</v>
      </c>
      <c r="J5531" s="17" t="s">
        <v>36</v>
      </c>
      <c r="K5531" s="10">
        <v>314.94</v>
      </c>
      <c r="L5531" s="25" t="str">
        <f>IF(Orders!$K5531&lt;=50,"Low",IF(Orders!$K5531&gt;=200000,"High","Medium"))</f>
        <v>Medium</v>
      </c>
    </row>
    <row r="5532" spans="1:12" x14ac:dyDescent="0.35">
      <c r="A5532" s="11">
        <v>7293</v>
      </c>
      <c r="B5532" s="13" t="s">
        <v>8358</v>
      </c>
      <c r="C5532" s="14">
        <v>44169</v>
      </c>
      <c r="D5532" s="14">
        <v>44173</v>
      </c>
      <c r="E5532" s="13" t="s">
        <v>19</v>
      </c>
      <c r="F5532" s="13" t="s">
        <v>3042</v>
      </c>
      <c r="G5532" s="15" t="str">
        <f>INDEX(Table12[[#This Row],[State]],MATCH(Orders!F5532,Table12[[#This Row],[Customer ID]],0))</f>
        <v>Minnesota</v>
      </c>
      <c r="H5532" s="13" t="s">
        <v>7768</v>
      </c>
      <c r="I5532" s="15">
        <v>5</v>
      </c>
      <c r="J5532" s="13" t="s">
        <v>70</v>
      </c>
      <c r="K5532" s="16">
        <v>438.95</v>
      </c>
      <c r="L5532" s="24" t="str">
        <f>IF(Orders!$K5532&lt;=50,"Low",IF(Orders!$K5532&gt;=200000,"High","Medium"))</f>
        <v>Medium</v>
      </c>
    </row>
    <row r="5533" spans="1:12" x14ac:dyDescent="0.35">
      <c r="A5533" s="12">
        <v>9071</v>
      </c>
      <c r="B5533" s="17" t="s">
        <v>8366</v>
      </c>
      <c r="C5533" s="18">
        <v>44169</v>
      </c>
      <c r="D5533" s="18">
        <v>44174</v>
      </c>
      <c r="E5533" s="17" t="s">
        <v>19</v>
      </c>
      <c r="F5533" s="17" t="s">
        <v>39</v>
      </c>
      <c r="G5533" s="19" t="str">
        <f>INDEX(Table12[[#This Row],[State]],MATCH(Orders!F5533,Table12[[#This Row],[Customer ID]],0))</f>
        <v>Tennessee</v>
      </c>
      <c r="H5533" s="17" t="s">
        <v>8367</v>
      </c>
      <c r="I5533" s="19">
        <v>2</v>
      </c>
      <c r="J5533" s="17" t="s">
        <v>31</v>
      </c>
      <c r="K5533" s="10">
        <v>665</v>
      </c>
      <c r="L5533" s="25" t="str">
        <f>IF(Orders!$K5533&lt;=50,"Low",IF(Orders!$K5533&gt;=200000,"High","Medium"))</f>
        <v>Medium</v>
      </c>
    </row>
    <row r="5534" spans="1:12" x14ac:dyDescent="0.35">
      <c r="A5534" s="11">
        <v>2691</v>
      </c>
      <c r="B5534" s="13" t="s">
        <v>8368</v>
      </c>
      <c r="C5534" s="14">
        <v>44169</v>
      </c>
      <c r="D5534" s="14">
        <v>44170</v>
      </c>
      <c r="E5534" s="13" t="s">
        <v>38</v>
      </c>
      <c r="F5534" s="13" t="s">
        <v>4293</v>
      </c>
      <c r="G5534" s="15" t="str">
        <f>INDEX(Table12[[#This Row],[State]],MATCH(Orders!F5534,Table12[[#This Row],[Customer ID]],0))</f>
        <v>Pennsylvania</v>
      </c>
      <c r="H5534" s="13" t="s">
        <v>4038</v>
      </c>
      <c r="I5534" s="15">
        <v>3</v>
      </c>
      <c r="J5534" s="13" t="s">
        <v>36</v>
      </c>
      <c r="K5534" s="16">
        <v>109352</v>
      </c>
      <c r="L5534" s="24" t="str">
        <f>IF(Orders!$K5534&lt;=50,"Low",IF(Orders!$K5534&gt;=200000,"High","Medium"))</f>
        <v>Medium</v>
      </c>
    </row>
    <row r="5535" spans="1:12" x14ac:dyDescent="0.35">
      <c r="A5535" s="12">
        <v>8519</v>
      </c>
      <c r="B5535" s="17" t="s">
        <v>8369</v>
      </c>
      <c r="C5535" s="18">
        <v>44169</v>
      </c>
      <c r="D5535" s="18">
        <v>44173</v>
      </c>
      <c r="E5535" s="17" t="s">
        <v>19</v>
      </c>
      <c r="F5535" s="17" t="s">
        <v>4608</v>
      </c>
      <c r="G5535" s="19" t="str">
        <f>INDEX(Table12[[#This Row],[State]],MATCH(Orders!F5535,Table12[[#This Row],[Customer ID]],0))</f>
        <v>Pennsylvania</v>
      </c>
      <c r="H5535" s="17" t="s">
        <v>71</v>
      </c>
      <c r="I5535" s="19">
        <v>3</v>
      </c>
      <c r="J5535" s="17" t="s">
        <v>70</v>
      </c>
      <c r="K5535" s="10">
        <v>112346</v>
      </c>
      <c r="L5535" s="25" t="str">
        <f>IF(Orders!$K5535&lt;=50,"Low",IF(Orders!$K5535&gt;=200000,"High","Medium"))</f>
        <v>Medium</v>
      </c>
    </row>
    <row r="5536" spans="1:12" x14ac:dyDescent="0.35">
      <c r="A5536" s="11">
        <v>6532</v>
      </c>
      <c r="B5536" s="13" t="s">
        <v>8362</v>
      </c>
      <c r="C5536" s="14">
        <v>44169</v>
      </c>
      <c r="D5536" s="14">
        <v>44175</v>
      </c>
      <c r="E5536" s="13" t="s">
        <v>19</v>
      </c>
      <c r="F5536" s="13" t="s">
        <v>7282</v>
      </c>
      <c r="G5536" s="15" t="str">
        <f>INDEX(Table12[[#This Row],[State]],MATCH(Orders!F5536,Table12[[#This Row],[Customer ID]],0))</f>
        <v>New Jersey</v>
      </c>
      <c r="H5536" s="13" t="s">
        <v>8370</v>
      </c>
      <c r="I5536" s="15">
        <v>1</v>
      </c>
      <c r="J5536" s="13" t="s">
        <v>31</v>
      </c>
      <c r="K5536" s="16">
        <v>106.99</v>
      </c>
      <c r="L5536" s="24" t="str">
        <f>IF(Orders!$K5536&lt;=50,"Low",IF(Orders!$K5536&gt;=200000,"High","Medium"))</f>
        <v>Medium</v>
      </c>
    </row>
    <row r="5537" spans="1:12" x14ac:dyDescent="0.35">
      <c r="A5537" s="12">
        <v>5521</v>
      </c>
      <c r="B5537" s="17" t="s">
        <v>8358</v>
      </c>
      <c r="C5537" s="18">
        <v>44169</v>
      </c>
      <c r="D5537" s="18">
        <v>44173</v>
      </c>
      <c r="E5537" s="17" t="s">
        <v>19</v>
      </c>
      <c r="F5537" s="17" t="s">
        <v>3042</v>
      </c>
      <c r="G5537" s="19" t="str">
        <f>INDEX(Table12[[#This Row],[State]],MATCH(Orders!F5537,Table12[[#This Row],[Customer ID]],0))</f>
        <v>Minnesota</v>
      </c>
      <c r="H5537" s="17" t="s">
        <v>4497</v>
      </c>
      <c r="I5537" s="19">
        <v>5</v>
      </c>
      <c r="J5537" s="17" t="s">
        <v>36</v>
      </c>
      <c r="K5537" s="10">
        <v>93.8</v>
      </c>
      <c r="L5537" s="25" t="str">
        <f>IF(Orders!$K5537&lt;=50,"Low",IF(Orders!$K5537&gt;=200000,"High","Medium"))</f>
        <v>Medium</v>
      </c>
    </row>
    <row r="5538" spans="1:12" x14ac:dyDescent="0.35">
      <c r="A5538" s="11">
        <v>8391</v>
      </c>
      <c r="B5538" s="13" t="s">
        <v>8363</v>
      </c>
      <c r="C5538" s="14">
        <v>44169</v>
      </c>
      <c r="D5538" s="14">
        <v>44174</v>
      </c>
      <c r="E5538" s="13" t="s">
        <v>19</v>
      </c>
      <c r="F5538" s="13" t="s">
        <v>8364</v>
      </c>
      <c r="G5538" s="15" t="str">
        <f>INDEX(Table12[[#This Row],[State]],MATCH(Orders!F5538,Table12[[#This Row],[Customer ID]],0))</f>
        <v>Pennsylvania</v>
      </c>
      <c r="H5538" s="13" t="s">
        <v>8372</v>
      </c>
      <c r="I5538" s="15">
        <v>5</v>
      </c>
      <c r="J5538" s="13" t="s">
        <v>31</v>
      </c>
      <c r="K5538" s="16">
        <v>102.92</v>
      </c>
      <c r="L5538" s="24" t="str">
        <f>IF(Orders!$K5538&lt;=50,"Low",IF(Orders!$K5538&gt;=200000,"High","Medium"))</f>
        <v>Medium</v>
      </c>
    </row>
    <row r="5539" spans="1:12" x14ac:dyDescent="0.35">
      <c r="A5539" s="12">
        <v>5520</v>
      </c>
      <c r="B5539" s="17" t="s">
        <v>8374</v>
      </c>
      <c r="C5539" s="18">
        <v>44169</v>
      </c>
      <c r="D5539" s="18">
        <v>44171</v>
      </c>
      <c r="E5539" s="17" t="s">
        <v>38</v>
      </c>
      <c r="F5539" s="17" t="s">
        <v>2873</v>
      </c>
      <c r="G5539" s="19" t="str">
        <f>INDEX(Table12[[#This Row],[State]],MATCH(Orders!F5539,Table12[[#This Row],[Customer ID]],0))</f>
        <v>California</v>
      </c>
      <c r="H5539" s="17" t="s">
        <v>1221</v>
      </c>
      <c r="I5539" s="19">
        <v>2</v>
      </c>
      <c r="J5539" s="17" t="s">
        <v>70</v>
      </c>
      <c r="K5539" s="10">
        <v>121.76</v>
      </c>
      <c r="L5539" s="25" t="str">
        <f>IF(Orders!$K5539&lt;=50,"Low",IF(Orders!$K5539&gt;=200000,"High","Medium"))</f>
        <v>Medium</v>
      </c>
    </row>
    <row r="5540" spans="1:12" x14ac:dyDescent="0.35">
      <c r="A5540" s="11">
        <v>6123</v>
      </c>
      <c r="B5540" s="13" t="s">
        <v>8363</v>
      </c>
      <c r="C5540" s="14">
        <v>44169</v>
      </c>
      <c r="D5540" s="14">
        <v>44174</v>
      </c>
      <c r="E5540" s="13" t="s">
        <v>19</v>
      </c>
      <c r="F5540" s="13" t="s">
        <v>8364</v>
      </c>
      <c r="G5540" s="15" t="str">
        <f>INDEX(Table12[[#This Row],[State]],MATCH(Orders!F5540,Table12[[#This Row],[Customer ID]],0))</f>
        <v>Pennsylvania</v>
      </c>
      <c r="H5540" s="13" t="s">
        <v>1830</v>
      </c>
      <c r="I5540" s="15">
        <v>3</v>
      </c>
      <c r="J5540" s="13" t="s">
        <v>31</v>
      </c>
      <c r="K5540" s="16">
        <v>113392</v>
      </c>
      <c r="L5540" s="24" t="str">
        <f>IF(Orders!$K5540&lt;=50,"Low",IF(Orders!$K5540&gt;=200000,"High","Medium"))</f>
        <v>Medium</v>
      </c>
    </row>
    <row r="5541" spans="1:12" x14ac:dyDescent="0.35">
      <c r="A5541" s="12">
        <v>5519</v>
      </c>
      <c r="B5541" s="17" t="s">
        <v>8375</v>
      </c>
      <c r="C5541" s="18">
        <v>44169</v>
      </c>
      <c r="D5541" s="18">
        <v>44174</v>
      </c>
      <c r="E5541" s="17" t="s">
        <v>19</v>
      </c>
      <c r="F5541" s="17" t="s">
        <v>311</v>
      </c>
      <c r="G5541" s="19" t="str">
        <f>INDEX(Table12[[#This Row],[State]],MATCH(Orders!F5541,Table12[[#This Row],[Customer ID]],0))</f>
        <v>Illinois</v>
      </c>
      <c r="H5541" s="17" t="s">
        <v>2297</v>
      </c>
      <c r="I5541" s="19">
        <v>2</v>
      </c>
      <c r="J5541" s="17" t="s">
        <v>70</v>
      </c>
      <c r="K5541" s="10">
        <v>126568</v>
      </c>
      <c r="L5541" s="25" t="str">
        <f>IF(Orders!$K5541&lt;=50,"Low",IF(Orders!$K5541&gt;=200000,"High","Medium"))</f>
        <v>Medium</v>
      </c>
    </row>
    <row r="5542" spans="1:12" x14ac:dyDescent="0.35">
      <c r="A5542" s="11">
        <v>7392</v>
      </c>
      <c r="B5542" s="13" t="s">
        <v>8363</v>
      </c>
      <c r="C5542" s="14">
        <v>44169</v>
      </c>
      <c r="D5542" s="14">
        <v>44174</v>
      </c>
      <c r="E5542" s="13" t="s">
        <v>19</v>
      </c>
      <c r="F5542" s="13" t="s">
        <v>8364</v>
      </c>
      <c r="G5542" s="15" t="str">
        <f>INDEX(Table12[[#This Row],[State]],MATCH(Orders!F5542,Table12[[#This Row],[Customer ID]],0))</f>
        <v>Pennsylvania</v>
      </c>
      <c r="H5542" s="13" t="s">
        <v>8376</v>
      </c>
      <c r="I5542" s="15">
        <v>2</v>
      </c>
      <c r="J5542" s="13" t="s">
        <v>70</v>
      </c>
      <c r="K5542" s="16">
        <v>168768</v>
      </c>
      <c r="L5542" s="24" t="str">
        <f>IF(Orders!$K5542&lt;=50,"Low",IF(Orders!$K5542&gt;=200000,"High","Medium"))</f>
        <v>Medium</v>
      </c>
    </row>
    <row r="5543" spans="1:12" x14ac:dyDescent="0.35">
      <c r="A5543" s="12">
        <v>1925</v>
      </c>
      <c r="B5543" s="17" t="s">
        <v>8378</v>
      </c>
      <c r="C5543" s="18">
        <v>44169</v>
      </c>
      <c r="D5543" s="18">
        <v>44172</v>
      </c>
      <c r="E5543" s="17" t="s">
        <v>94</v>
      </c>
      <c r="F5543" s="17" t="s">
        <v>8379</v>
      </c>
      <c r="G5543" s="19" t="str">
        <f>INDEX(Table12[[#This Row],[State]],MATCH(Orders!F5543,Table12[[#This Row],[Customer ID]],0))</f>
        <v>Ohio</v>
      </c>
      <c r="H5543" s="17" t="s">
        <v>2601</v>
      </c>
      <c r="I5543" s="19">
        <v>3</v>
      </c>
      <c r="J5543" s="17" t="s">
        <v>31</v>
      </c>
      <c r="K5543" s="10">
        <v>178352</v>
      </c>
      <c r="L5543" s="25" t="str">
        <f>IF(Orders!$K5543&lt;=50,"Low",IF(Orders!$K5543&gt;=200000,"High","Medium"))</f>
        <v>Medium</v>
      </c>
    </row>
    <row r="5544" spans="1:12" x14ac:dyDescent="0.35">
      <c r="A5544" s="11">
        <v>676</v>
      </c>
      <c r="B5544" s="13" t="s">
        <v>8381</v>
      </c>
      <c r="C5544" s="14">
        <v>44170</v>
      </c>
      <c r="D5544" s="14">
        <v>44172</v>
      </c>
      <c r="E5544" s="13" t="s">
        <v>94</v>
      </c>
      <c r="F5544" s="13" t="s">
        <v>8382</v>
      </c>
      <c r="G5544" s="15" t="str">
        <f>INDEX(Table12[[#This Row],[State]],MATCH(Orders!F5544,Table12[[#This Row],[Customer ID]],0))</f>
        <v>California</v>
      </c>
      <c r="H5544" s="13" t="s">
        <v>2885</v>
      </c>
      <c r="I5544" s="15">
        <v>3</v>
      </c>
      <c r="J5544" s="13" t="s">
        <v>70</v>
      </c>
      <c r="K5544" s="16">
        <v>107.94</v>
      </c>
      <c r="L5544" s="24" t="str">
        <f>IF(Orders!$K5544&lt;=50,"Low",IF(Orders!$K5544&gt;=200000,"High","Medium"))</f>
        <v>Medium</v>
      </c>
    </row>
    <row r="5545" spans="1:12" x14ac:dyDescent="0.35">
      <c r="A5545" s="12">
        <v>9528</v>
      </c>
      <c r="B5545" s="17" t="s">
        <v>8384</v>
      </c>
      <c r="C5545" s="18">
        <v>44170</v>
      </c>
      <c r="D5545" s="18">
        <v>44173</v>
      </c>
      <c r="E5545" s="17" t="s">
        <v>38</v>
      </c>
      <c r="F5545" s="17" t="s">
        <v>1799</v>
      </c>
      <c r="G5545" s="19" t="str">
        <f>INDEX(Table12[[#This Row],[State]],MATCH(Orders!F5545,Table12[[#This Row],[Customer ID]],0))</f>
        <v>Indiana</v>
      </c>
      <c r="H5545" s="17" t="s">
        <v>1201</v>
      </c>
      <c r="I5545" s="19">
        <v>3</v>
      </c>
      <c r="J5545" s="17" t="s">
        <v>70</v>
      </c>
      <c r="K5545" s="10">
        <v>140.38999999999999</v>
      </c>
      <c r="L5545" s="25" t="str">
        <f>IF(Orders!$K5545&lt;=50,"Low",IF(Orders!$K5545&gt;=200000,"High","Medium"))</f>
        <v>Medium</v>
      </c>
    </row>
    <row r="5546" spans="1:12" x14ac:dyDescent="0.35">
      <c r="A5546" s="11">
        <v>2235</v>
      </c>
      <c r="B5546" s="13" t="s">
        <v>8385</v>
      </c>
      <c r="C5546" s="14">
        <v>44170</v>
      </c>
      <c r="D5546" s="14">
        <v>44171</v>
      </c>
      <c r="E5546" s="13" t="s">
        <v>38</v>
      </c>
      <c r="F5546" s="13" t="s">
        <v>4545</v>
      </c>
      <c r="G5546" s="15" t="str">
        <f>INDEX(Table12[[#This Row],[State]],MATCH(Orders!F5546,Table12[[#This Row],[Customer ID]],0))</f>
        <v>Washington</v>
      </c>
      <c r="H5546" s="13" t="s">
        <v>4860</v>
      </c>
      <c r="I5546" s="15">
        <v>6</v>
      </c>
      <c r="J5546" s="13" t="s">
        <v>31</v>
      </c>
      <c r="K5546" s="16">
        <v>216752</v>
      </c>
      <c r="L5546" s="24" t="str">
        <f>IF(Orders!$K5546&lt;=50,"Low",IF(Orders!$K5546&gt;=200000,"High","Medium"))</f>
        <v>High</v>
      </c>
    </row>
    <row r="5547" spans="1:12" x14ac:dyDescent="0.35">
      <c r="A5547" s="12">
        <v>9526</v>
      </c>
      <c r="B5547" s="17" t="s">
        <v>8386</v>
      </c>
      <c r="C5547" s="18">
        <v>44170</v>
      </c>
      <c r="D5547" s="18">
        <v>44175</v>
      </c>
      <c r="E5547" s="17" t="s">
        <v>19</v>
      </c>
      <c r="F5547" s="17" t="s">
        <v>1486</v>
      </c>
      <c r="G5547" s="19" t="str">
        <f>INDEX(Table12[[#This Row],[State]],MATCH(Orders!F5547,Table12[[#This Row],[Customer ID]],0))</f>
        <v>Vermont</v>
      </c>
      <c r="H5547" s="17" t="s">
        <v>1178</v>
      </c>
      <c r="I5547" s="19">
        <v>7</v>
      </c>
      <c r="J5547" s="17" t="s">
        <v>70</v>
      </c>
      <c r="K5547" s="10">
        <v>223.03</v>
      </c>
      <c r="L5547" s="25" t="str">
        <f>IF(Orders!$K5547&lt;=50,"Low",IF(Orders!$K5547&gt;=200000,"High","Medium"))</f>
        <v>Medium</v>
      </c>
    </row>
    <row r="5548" spans="1:12" x14ac:dyDescent="0.35">
      <c r="A5548" s="11">
        <v>3181</v>
      </c>
      <c r="B5548" s="13" t="s">
        <v>8385</v>
      </c>
      <c r="C5548" s="14">
        <v>44170</v>
      </c>
      <c r="D5548" s="14">
        <v>44171</v>
      </c>
      <c r="E5548" s="13" t="s">
        <v>38</v>
      </c>
      <c r="F5548" s="13" t="s">
        <v>4545</v>
      </c>
      <c r="G5548" s="15" t="str">
        <f>INDEX(Table12[[#This Row],[State]],MATCH(Orders!F5548,Table12[[#This Row],[Customer ID]],0))</f>
        <v>Washington</v>
      </c>
      <c r="H5548" s="13" t="s">
        <v>1447</v>
      </c>
      <c r="I5548" s="15">
        <v>5</v>
      </c>
      <c r="J5548" s="13" t="s">
        <v>70</v>
      </c>
      <c r="K5548" s="16">
        <v>223.9</v>
      </c>
      <c r="L5548" s="24" t="str">
        <f>IF(Orders!$K5548&lt;=50,"Low",IF(Orders!$K5548&gt;=200000,"High","Medium"))</f>
        <v>Medium</v>
      </c>
    </row>
    <row r="5549" spans="1:12" x14ac:dyDescent="0.35">
      <c r="A5549" s="12">
        <v>3435</v>
      </c>
      <c r="B5549" s="17" t="s">
        <v>8387</v>
      </c>
      <c r="C5549" s="18">
        <v>44170</v>
      </c>
      <c r="D5549" s="18">
        <v>44176</v>
      </c>
      <c r="E5549" s="17" t="s">
        <v>19</v>
      </c>
      <c r="F5549" s="17" t="s">
        <v>429</v>
      </c>
      <c r="G5549" s="19" t="str">
        <f>INDEX(Table12[[#This Row],[State]],MATCH(Orders!F5549,Table12[[#This Row],[Customer ID]],0))</f>
        <v>New York</v>
      </c>
      <c r="H5549" s="17" t="s">
        <v>1624</v>
      </c>
      <c r="I5549" s="19">
        <v>5</v>
      </c>
      <c r="J5549" s="17" t="s">
        <v>70</v>
      </c>
      <c r="K5549" s="10">
        <v>280.89999999999998</v>
      </c>
      <c r="L5549" s="25" t="str">
        <f>IF(Orders!$K5549&lt;=50,"Low",IF(Orders!$K5549&gt;=200000,"High","Medium"))</f>
        <v>Medium</v>
      </c>
    </row>
    <row r="5550" spans="1:12" x14ac:dyDescent="0.35">
      <c r="A5550" s="11">
        <v>9529</v>
      </c>
      <c r="B5550" s="13" t="s">
        <v>8388</v>
      </c>
      <c r="C5550" s="14">
        <v>44170</v>
      </c>
      <c r="D5550" s="14">
        <v>44174</v>
      </c>
      <c r="E5550" s="13" t="s">
        <v>19</v>
      </c>
      <c r="F5550" s="13" t="s">
        <v>6260</v>
      </c>
      <c r="G5550" s="15" t="str">
        <f>INDEX(Table12[[#This Row],[State]],MATCH(Orders!F5550,Table12[[#This Row],[Customer ID]],0))</f>
        <v>Washington</v>
      </c>
      <c r="H5550" s="13" t="s">
        <v>2926</v>
      </c>
      <c r="I5550" s="15">
        <v>6</v>
      </c>
      <c r="J5550" s="13" t="s">
        <v>31</v>
      </c>
      <c r="K5550" s="16">
        <v>119976</v>
      </c>
      <c r="L5550" s="24" t="str">
        <f>IF(Orders!$K5550&lt;=50,"Low",IF(Orders!$K5550&gt;=200000,"High","Medium"))</f>
        <v>Medium</v>
      </c>
    </row>
    <row r="5551" spans="1:12" x14ac:dyDescent="0.35">
      <c r="A5551" s="12">
        <v>9608</v>
      </c>
      <c r="B5551" s="17" t="s">
        <v>8385</v>
      </c>
      <c r="C5551" s="18">
        <v>44170</v>
      </c>
      <c r="D5551" s="18">
        <v>44171</v>
      </c>
      <c r="E5551" s="17" t="s">
        <v>38</v>
      </c>
      <c r="F5551" s="17" t="s">
        <v>4545</v>
      </c>
      <c r="G5551" s="19" t="str">
        <f>INDEX(Table12[[#This Row],[State]],MATCH(Orders!F5551,Table12[[#This Row],[Customer ID]],0))</f>
        <v>Washington</v>
      </c>
      <c r="H5551" s="17" t="s">
        <v>3721</v>
      </c>
      <c r="I5551" s="19">
        <v>2</v>
      </c>
      <c r="J5551" s="17" t="s">
        <v>70</v>
      </c>
      <c r="K5551" s="10">
        <v>87296</v>
      </c>
      <c r="L5551" s="25" t="str">
        <f>IF(Orders!$K5551&lt;=50,"Low",IF(Orders!$K5551&gt;=200000,"High","Medium"))</f>
        <v>Medium</v>
      </c>
    </row>
    <row r="5552" spans="1:12" x14ac:dyDescent="0.35">
      <c r="A5552" s="11">
        <v>9609</v>
      </c>
      <c r="B5552" s="13" t="s">
        <v>8389</v>
      </c>
      <c r="C5552" s="14">
        <v>44170</v>
      </c>
      <c r="D5552" s="14">
        <v>44173</v>
      </c>
      <c r="E5552" s="13" t="s">
        <v>94</v>
      </c>
      <c r="F5552" s="13" t="s">
        <v>7514</v>
      </c>
      <c r="G5552" s="15" t="str">
        <f>INDEX(Table12[[#This Row],[State]],MATCH(Orders!F5552,Table12[[#This Row],[Customer ID]],0))</f>
        <v>New York</v>
      </c>
      <c r="H5552" s="13" t="s">
        <v>339</v>
      </c>
      <c r="I5552" s="15">
        <v>6</v>
      </c>
      <c r="J5552" s="13" t="s">
        <v>31</v>
      </c>
      <c r="K5552" s="16">
        <v>113.6</v>
      </c>
      <c r="L5552" s="24" t="str">
        <f>IF(Orders!$K5552&lt;=50,"Low",IF(Orders!$K5552&gt;=200000,"High","Medium"))</f>
        <v>Medium</v>
      </c>
    </row>
    <row r="5553" spans="1:12" x14ac:dyDescent="0.35">
      <c r="A5553" s="12">
        <v>3434</v>
      </c>
      <c r="B5553" s="17" t="s">
        <v>8389</v>
      </c>
      <c r="C5553" s="18">
        <v>44170</v>
      </c>
      <c r="D5553" s="18">
        <v>44173</v>
      </c>
      <c r="E5553" s="17" t="s">
        <v>94</v>
      </c>
      <c r="F5553" s="17" t="s">
        <v>7514</v>
      </c>
      <c r="G5553" s="19" t="str">
        <f>INDEX(Table12[[#This Row],[State]],MATCH(Orders!F5553,Table12[[#This Row],[Customer ID]],0))</f>
        <v>New York</v>
      </c>
      <c r="H5553" s="17" t="s">
        <v>2766</v>
      </c>
      <c r="I5553" s="19">
        <v>3</v>
      </c>
      <c r="J5553" s="17" t="s">
        <v>70</v>
      </c>
      <c r="K5553" s="10">
        <v>108.07</v>
      </c>
      <c r="L5553" s="25" t="str">
        <f>IF(Orders!$K5553&lt;=50,"Low",IF(Orders!$K5553&gt;=200000,"High","Medium"))</f>
        <v>Medium</v>
      </c>
    </row>
    <row r="5554" spans="1:12" x14ac:dyDescent="0.35">
      <c r="A5554" s="11">
        <v>9527</v>
      </c>
      <c r="B5554" s="13" t="s">
        <v>8388</v>
      </c>
      <c r="C5554" s="14">
        <v>44170</v>
      </c>
      <c r="D5554" s="14">
        <v>44174</v>
      </c>
      <c r="E5554" s="13" t="s">
        <v>19</v>
      </c>
      <c r="F5554" s="13" t="s">
        <v>6260</v>
      </c>
      <c r="G5554" s="15" t="str">
        <f>INDEX(Table12[[#This Row],[State]],MATCH(Orders!F5554,Table12[[#This Row],[Customer ID]],0))</f>
        <v>Washington</v>
      </c>
      <c r="H5554" s="13" t="s">
        <v>2553</v>
      </c>
      <c r="I5554" s="15">
        <v>3</v>
      </c>
      <c r="J5554" s="13" t="s">
        <v>31</v>
      </c>
      <c r="K5554" s="16">
        <v>119816</v>
      </c>
      <c r="L5554" s="24" t="str">
        <f>IF(Orders!$K5554&lt;=50,"Low",IF(Orders!$K5554&gt;=200000,"High","Medium"))</f>
        <v>Medium</v>
      </c>
    </row>
    <row r="5555" spans="1:12" x14ac:dyDescent="0.35">
      <c r="A5555" s="12">
        <v>7325</v>
      </c>
      <c r="B5555" s="17" t="s">
        <v>8385</v>
      </c>
      <c r="C5555" s="18">
        <v>44170</v>
      </c>
      <c r="D5555" s="18">
        <v>44171</v>
      </c>
      <c r="E5555" s="17" t="s">
        <v>38</v>
      </c>
      <c r="F5555" s="17" t="s">
        <v>4545</v>
      </c>
      <c r="G5555" s="19" t="str">
        <f>INDEX(Table12[[#This Row],[State]],MATCH(Orders!F5555,Table12[[#This Row],[Customer ID]],0))</f>
        <v>Washington</v>
      </c>
      <c r="H5555" s="17" t="s">
        <v>179</v>
      </c>
      <c r="I5555" s="19">
        <v>3</v>
      </c>
      <c r="J5555" s="17" t="s">
        <v>70</v>
      </c>
      <c r="K5555" s="10">
        <v>109176</v>
      </c>
      <c r="L5555" s="25" t="str">
        <f>IF(Orders!$K5555&lt;=50,"Low",IF(Orders!$K5555&gt;=200000,"High","Medium"))</f>
        <v>Medium</v>
      </c>
    </row>
    <row r="5556" spans="1:12" x14ac:dyDescent="0.35">
      <c r="A5556" s="11">
        <v>675</v>
      </c>
      <c r="B5556" s="13" t="s">
        <v>8390</v>
      </c>
      <c r="C5556" s="14">
        <v>44170</v>
      </c>
      <c r="D5556" s="14">
        <v>44173</v>
      </c>
      <c r="E5556" s="13" t="s">
        <v>38</v>
      </c>
      <c r="F5556" s="13" t="s">
        <v>1270</v>
      </c>
      <c r="G5556" s="15" t="str">
        <f>INDEX(Table12[[#This Row],[State]],MATCH(Orders!F5556,Table12[[#This Row],[Customer ID]],0))</f>
        <v>New York</v>
      </c>
      <c r="H5556" s="13" t="s">
        <v>3200</v>
      </c>
      <c r="I5556" s="15">
        <v>3</v>
      </c>
      <c r="J5556" s="13" t="s">
        <v>31</v>
      </c>
      <c r="K5556" s="16">
        <v>132.44999999999999</v>
      </c>
      <c r="L5556" s="24" t="str">
        <f>IF(Orders!$K5556&lt;=50,"Low",IF(Orders!$K5556&gt;=200000,"High","Medium"))</f>
        <v>Medium</v>
      </c>
    </row>
    <row r="5557" spans="1:12" x14ac:dyDescent="0.35">
      <c r="A5557" s="12">
        <v>3179</v>
      </c>
      <c r="B5557" s="17" t="s">
        <v>8384</v>
      </c>
      <c r="C5557" s="18">
        <v>44170</v>
      </c>
      <c r="D5557" s="18">
        <v>44173</v>
      </c>
      <c r="E5557" s="17" t="s">
        <v>38</v>
      </c>
      <c r="F5557" s="17" t="s">
        <v>1799</v>
      </c>
      <c r="G5557" s="19" t="str">
        <f>INDEX(Table12[[#This Row],[State]],MATCH(Orders!F5557,Table12[[#This Row],[Customer ID]],0))</f>
        <v>Indiana</v>
      </c>
      <c r="H5557" s="17" t="s">
        <v>6012</v>
      </c>
      <c r="I5557" s="19">
        <v>5</v>
      </c>
      <c r="J5557" s="17" t="s">
        <v>31</v>
      </c>
      <c r="K5557" s="10">
        <v>116.9</v>
      </c>
      <c r="L5557" s="25" t="str">
        <f>IF(Orders!$K5557&lt;=50,"Low",IF(Orders!$K5557&gt;=200000,"High","Medium"))</f>
        <v>Medium</v>
      </c>
    </row>
    <row r="5558" spans="1:12" x14ac:dyDescent="0.35">
      <c r="A5558" s="11">
        <v>674</v>
      </c>
      <c r="B5558" s="13" t="s">
        <v>8387</v>
      </c>
      <c r="C5558" s="14">
        <v>44170</v>
      </c>
      <c r="D5558" s="14">
        <v>44176</v>
      </c>
      <c r="E5558" s="13" t="s">
        <v>19</v>
      </c>
      <c r="F5558" s="13" t="s">
        <v>429</v>
      </c>
      <c r="G5558" s="15" t="str">
        <f>INDEX(Table12[[#This Row],[State]],MATCH(Orders!F5558,Table12[[#This Row],[Customer ID]],0))</f>
        <v>New York</v>
      </c>
      <c r="H5558" s="13" t="s">
        <v>5809</v>
      </c>
      <c r="I5558" s="15">
        <v>3</v>
      </c>
      <c r="J5558" s="13" t="s">
        <v>31</v>
      </c>
      <c r="K5558" s="16">
        <v>129.94</v>
      </c>
      <c r="L5558" s="24" t="str">
        <f>IF(Orders!$K5558&lt;=50,"Low",IF(Orders!$K5558&gt;=200000,"High","Medium"))</f>
        <v>Medium</v>
      </c>
    </row>
    <row r="5559" spans="1:12" x14ac:dyDescent="0.35">
      <c r="A5559" s="12">
        <v>3180</v>
      </c>
      <c r="B5559" s="17" t="s">
        <v>8384</v>
      </c>
      <c r="C5559" s="18">
        <v>44170</v>
      </c>
      <c r="D5559" s="18">
        <v>44173</v>
      </c>
      <c r="E5559" s="17" t="s">
        <v>38</v>
      </c>
      <c r="F5559" s="17" t="s">
        <v>1799</v>
      </c>
      <c r="G5559" s="19" t="str">
        <f>INDEX(Table12[[#This Row],[State]],MATCH(Orders!F5559,Table12[[#This Row],[Customer ID]],0))</f>
        <v>Indiana</v>
      </c>
      <c r="H5559" s="17" t="s">
        <v>4407</v>
      </c>
      <c r="I5559" s="19">
        <v>3</v>
      </c>
      <c r="J5559" s="17" t="s">
        <v>70</v>
      </c>
      <c r="K5559" s="10">
        <v>165.44</v>
      </c>
      <c r="L5559" s="25" t="str">
        <f>IF(Orders!$K5559&lt;=50,"Low",IF(Orders!$K5559&gt;=200000,"High","Medium"))</f>
        <v>Medium</v>
      </c>
    </row>
    <row r="5560" spans="1:12" x14ac:dyDescent="0.35">
      <c r="A5560" s="11">
        <v>7324</v>
      </c>
      <c r="B5560" s="13" t="s">
        <v>8387</v>
      </c>
      <c r="C5560" s="14">
        <v>44170</v>
      </c>
      <c r="D5560" s="14">
        <v>44176</v>
      </c>
      <c r="E5560" s="13" t="s">
        <v>19</v>
      </c>
      <c r="F5560" s="13" t="s">
        <v>429</v>
      </c>
      <c r="G5560" s="15" t="str">
        <f>INDEX(Table12[[#This Row],[State]],MATCH(Orders!F5560,Table12[[#This Row],[Customer ID]],0))</f>
        <v>New York</v>
      </c>
      <c r="H5560" s="13" t="s">
        <v>7259</v>
      </c>
      <c r="I5560" s="15">
        <v>2</v>
      </c>
      <c r="J5560" s="13" t="s">
        <v>31</v>
      </c>
      <c r="K5560" s="16">
        <v>143.68</v>
      </c>
      <c r="L5560" s="24" t="str">
        <f>IF(Orders!$K5560&lt;=50,"Low",IF(Orders!$K5560&gt;=200000,"High","Medium"))</f>
        <v>Medium</v>
      </c>
    </row>
    <row r="5561" spans="1:12" x14ac:dyDescent="0.35">
      <c r="A5561" s="12">
        <v>9525</v>
      </c>
      <c r="B5561" s="17" t="s">
        <v>8390</v>
      </c>
      <c r="C5561" s="18">
        <v>44170</v>
      </c>
      <c r="D5561" s="18">
        <v>44173</v>
      </c>
      <c r="E5561" s="17" t="s">
        <v>38</v>
      </c>
      <c r="F5561" s="17" t="s">
        <v>1270</v>
      </c>
      <c r="G5561" s="19" t="str">
        <f>INDEX(Table12[[#This Row],[State]],MATCH(Orders!F5561,Table12[[#This Row],[Customer ID]],0))</f>
        <v>New York</v>
      </c>
      <c r="H5561" s="17" t="s">
        <v>4948</v>
      </c>
      <c r="I5561" s="19">
        <v>2</v>
      </c>
      <c r="J5561" s="17" t="s">
        <v>70</v>
      </c>
      <c r="K5561" s="10">
        <v>156.96</v>
      </c>
      <c r="L5561" s="25" t="str">
        <f>IF(Orders!$K5561&lt;=50,"Low",IF(Orders!$K5561&gt;=200000,"High","Medium"))</f>
        <v>Medium</v>
      </c>
    </row>
    <row r="5562" spans="1:12" x14ac:dyDescent="0.35">
      <c r="A5562" s="11">
        <v>6906</v>
      </c>
      <c r="B5562" s="13" t="s">
        <v>8385</v>
      </c>
      <c r="C5562" s="14">
        <v>44170</v>
      </c>
      <c r="D5562" s="14">
        <v>44171</v>
      </c>
      <c r="E5562" s="13" t="s">
        <v>38</v>
      </c>
      <c r="F5562" s="13" t="s">
        <v>4545</v>
      </c>
      <c r="G5562" s="15" t="str">
        <f>INDEX(Table12[[#This Row],[State]],MATCH(Orders!F5562,Table12[[#This Row],[Customer ID]],0))</f>
        <v>Washington</v>
      </c>
      <c r="H5562" s="13" t="s">
        <v>2875</v>
      </c>
      <c r="I5562" s="15">
        <v>5</v>
      </c>
      <c r="J5562" s="13" t="s">
        <v>31</v>
      </c>
      <c r="K5562" s="16">
        <v>150.91999999999999</v>
      </c>
      <c r="L5562" s="24" t="str">
        <f>IF(Orders!$K5562&lt;=50,"Low",IF(Orders!$K5562&gt;=200000,"High","Medium"))</f>
        <v>Medium</v>
      </c>
    </row>
    <row r="5563" spans="1:12" x14ac:dyDescent="0.35">
      <c r="A5563" s="12">
        <v>4319</v>
      </c>
      <c r="B5563" s="17" t="s">
        <v>8391</v>
      </c>
      <c r="C5563" s="18">
        <v>44171</v>
      </c>
      <c r="D5563" s="18">
        <v>44173</v>
      </c>
      <c r="E5563" s="17" t="s">
        <v>94</v>
      </c>
      <c r="F5563" s="17" t="s">
        <v>6124</v>
      </c>
      <c r="G5563" s="19" t="str">
        <f>INDEX(Table12[[#This Row],[State]],MATCH(Orders!F5563,Table12[[#This Row],[Customer ID]],0))</f>
        <v>California</v>
      </c>
      <c r="H5563" s="17" t="s">
        <v>8392</v>
      </c>
      <c r="I5563" s="19">
        <v>1</v>
      </c>
      <c r="J5563" s="17" t="s">
        <v>70</v>
      </c>
      <c r="K5563" s="10">
        <v>216.68</v>
      </c>
      <c r="L5563" s="25" t="str">
        <f>IF(Orders!$K5563&lt;=50,"Low",IF(Orders!$K5563&gt;=200000,"High","Medium"))</f>
        <v>Medium</v>
      </c>
    </row>
    <row r="5564" spans="1:12" x14ac:dyDescent="0.35">
      <c r="A5564" s="11">
        <v>3900</v>
      </c>
      <c r="B5564" s="13" t="s">
        <v>8393</v>
      </c>
      <c r="C5564" s="14">
        <v>44172</v>
      </c>
      <c r="D5564" s="14">
        <v>44176</v>
      </c>
      <c r="E5564" s="13" t="s">
        <v>19</v>
      </c>
      <c r="F5564" s="13" t="s">
        <v>4877</v>
      </c>
      <c r="G5564" s="15" t="str">
        <f>INDEX(Table12[[#This Row],[State]],MATCH(Orders!F5564,Table12[[#This Row],[Customer ID]],0))</f>
        <v>Virginia</v>
      </c>
      <c r="H5564" s="13" t="s">
        <v>7871</v>
      </c>
      <c r="I5564" s="15">
        <v>6</v>
      </c>
      <c r="J5564" s="13" t="s">
        <v>31</v>
      </c>
      <c r="K5564" s="16">
        <v>123.38</v>
      </c>
      <c r="L5564" s="24" t="str">
        <f>IF(Orders!$K5564&lt;=50,"Low",IF(Orders!$K5564&gt;=200000,"High","Medium"))</f>
        <v>Medium</v>
      </c>
    </row>
    <row r="5565" spans="1:12" x14ac:dyDescent="0.35">
      <c r="A5565" s="12">
        <v>7855</v>
      </c>
      <c r="B5565" s="17" t="s">
        <v>8394</v>
      </c>
      <c r="C5565" s="18">
        <v>44172</v>
      </c>
      <c r="D5565" s="18">
        <v>44174</v>
      </c>
      <c r="E5565" s="17" t="s">
        <v>38</v>
      </c>
      <c r="F5565" s="17" t="s">
        <v>5536</v>
      </c>
      <c r="G5565" s="19" t="str">
        <f>INDEX(Table12[[#This Row],[State]],MATCH(Orders!F5565,Table12[[#This Row],[Customer ID]],0))</f>
        <v>Ohio</v>
      </c>
      <c r="H5565" s="17" t="s">
        <v>814</v>
      </c>
      <c r="I5565" s="19">
        <v>2</v>
      </c>
      <c r="J5565" s="17" t="s">
        <v>70</v>
      </c>
      <c r="K5565" s="10">
        <v>142984</v>
      </c>
      <c r="L5565" s="25" t="str">
        <f>IF(Orders!$K5565&lt;=50,"Low",IF(Orders!$K5565&gt;=200000,"High","Medium"))</f>
        <v>Medium</v>
      </c>
    </row>
    <row r="5566" spans="1:12" x14ac:dyDescent="0.35">
      <c r="A5566" s="11">
        <v>566</v>
      </c>
      <c r="B5566" s="13" t="s">
        <v>8395</v>
      </c>
      <c r="C5566" s="14">
        <v>44172</v>
      </c>
      <c r="D5566" s="14">
        <v>44177</v>
      </c>
      <c r="E5566" s="13" t="s">
        <v>19</v>
      </c>
      <c r="F5566" s="13" t="s">
        <v>741</v>
      </c>
      <c r="G5566" s="15" t="str">
        <f>INDEX(Table12[[#This Row],[State]],MATCH(Orders!F5566,Table12[[#This Row],[Customer ID]],0))</f>
        <v>Mississippi</v>
      </c>
      <c r="H5566" s="13" t="s">
        <v>996</v>
      </c>
      <c r="I5566" s="15">
        <v>4</v>
      </c>
      <c r="J5566" s="13" t="s">
        <v>70</v>
      </c>
      <c r="K5566" s="16">
        <v>354.64</v>
      </c>
      <c r="L5566" s="24" t="str">
        <f>IF(Orders!$K5566&lt;=50,"Low",IF(Orders!$K5566&gt;=200000,"High","Medium"))</f>
        <v>Medium</v>
      </c>
    </row>
    <row r="5567" spans="1:12" x14ac:dyDescent="0.35">
      <c r="A5567" s="12">
        <v>3897</v>
      </c>
      <c r="B5567" s="17" t="s">
        <v>8396</v>
      </c>
      <c r="C5567" s="18">
        <v>44172</v>
      </c>
      <c r="D5567" s="18">
        <v>44175</v>
      </c>
      <c r="E5567" s="17" t="s">
        <v>38</v>
      </c>
      <c r="F5567" s="17" t="s">
        <v>290</v>
      </c>
      <c r="G5567" s="19" t="str">
        <f>INDEX(Table12[[#This Row],[State]],MATCH(Orders!F5567,Table12[[#This Row],[Customer ID]],0))</f>
        <v>California</v>
      </c>
      <c r="H5567" s="17" t="s">
        <v>3802</v>
      </c>
      <c r="I5567" s="19">
        <v>3</v>
      </c>
      <c r="J5567" s="17" t="s">
        <v>70</v>
      </c>
      <c r="K5567" s="10">
        <v>400376</v>
      </c>
      <c r="L5567" s="25" t="str">
        <f>IF(Orders!$K5567&lt;=50,"Low",IF(Orders!$K5567&gt;=200000,"High","Medium"))</f>
        <v>High</v>
      </c>
    </row>
    <row r="5568" spans="1:12" x14ac:dyDescent="0.35">
      <c r="A5568" s="11">
        <v>4992</v>
      </c>
      <c r="B5568" s="13" t="s">
        <v>8397</v>
      </c>
      <c r="C5568" s="14">
        <v>44172</v>
      </c>
      <c r="D5568" s="14">
        <v>44177</v>
      </c>
      <c r="E5568" s="13" t="s">
        <v>19</v>
      </c>
      <c r="F5568" s="13" t="s">
        <v>1226</v>
      </c>
      <c r="G5568" s="15" t="str">
        <f>INDEX(Table12[[#This Row],[State]],MATCH(Orders!F5568,Table12[[#This Row],[Customer ID]],0))</f>
        <v>Texas</v>
      </c>
      <c r="H5568" s="13" t="s">
        <v>5863</v>
      </c>
      <c r="I5568" s="15">
        <v>3</v>
      </c>
      <c r="J5568" s="13" t="s">
        <v>70</v>
      </c>
      <c r="K5568" s="16">
        <v>1015552</v>
      </c>
      <c r="L5568" s="24" t="str">
        <f>IF(Orders!$K5568&lt;=50,"Low",IF(Orders!$K5568&gt;=200000,"High","Medium"))</f>
        <v>High</v>
      </c>
    </row>
    <row r="5569" spans="1:12" x14ac:dyDescent="0.35">
      <c r="A5569" s="12">
        <v>3898</v>
      </c>
      <c r="B5569" s="17" t="s">
        <v>8398</v>
      </c>
      <c r="C5569" s="18">
        <v>44172</v>
      </c>
      <c r="D5569" s="18">
        <v>44178</v>
      </c>
      <c r="E5569" s="17" t="s">
        <v>19</v>
      </c>
      <c r="F5569" s="17" t="s">
        <v>327</v>
      </c>
      <c r="G5569" s="19" t="str">
        <f>INDEX(Table12[[#This Row],[State]],MATCH(Orders!F5569,Table12[[#This Row],[Customer ID]],0))</f>
        <v>Illinois</v>
      </c>
      <c r="H5569" s="17" t="s">
        <v>4615</v>
      </c>
      <c r="I5569" s="19">
        <v>5</v>
      </c>
      <c r="J5569" s="17" t="s">
        <v>70</v>
      </c>
      <c r="K5569" s="10">
        <v>1901.99</v>
      </c>
      <c r="L5569" s="25" t="str">
        <f>IF(Orders!$K5569&lt;=50,"Low",IF(Orders!$K5569&gt;=200000,"High","Medium"))</f>
        <v>Medium</v>
      </c>
    </row>
    <row r="5570" spans="1:12" x14ac:dyDescent="0.35">
      <c r="A5570" s="11">
        <v>7856</v>
      </c>
      <c r="B5570" s="13" t="s">
        <v>8397</v>
      </c>
      <c r="C5570" s="14">
        <v>44172</v>
      </c>
      <c r="D5570" s="14">
        <v>44177</v>
      </c>
      <c r="E5570" s="13" t="s">
        <v>19</v>
      </c>
      <c r="F5570" s="13" t="s">
        <v>1226</v>
      </c>
      <c r="G5570" s="15" t="str">
        <f>INDEX(Table12[[#This Row],[State]],MATCH(Orders!F5570,Table12[[#This Row],[Customer ID]],0))</f>
        <v>Texas</v>
      </c>
      <c r="H5570" s="13" t="s">
        <v>4106</v>
      </c>
      <c r="I5570" s="15">
        <v>3</v>
      </c>
      <c r="J5570" s="13" t="s">
        <v>31</v>
      </c>
      <c r="K5570" s="16">
        <v>128552</v>
      </c>
      <c r="L5570" s="24" t="str">
        <f>IF(Orders!$K5570&lt;=50,"Low",IF(Orders!$K5570&gt;=200000,"High","Medium"))</f>
        <v>Medium</v>
      </c>
    </row>
    <row r="5571" spans="1:12" x14ac:dyDescent="0.35">
      <c r="A5571" s="12">
        <v>9769</v>
      </c>
      <c r="B5571" s="17" t="s">
        <v>8395</v>
      </c>
      <c r="C5571" s="18">
        <v>44172</v>
      </c>
      <c r="D5571" s="18">
        <v>44177</v>
      </c>
      <c r="E5571" s="17" t="s">
        <v>19</v>
      </c>
      <c r="F5571" s="17" t="s">
        <v>741</v>
      </c>
      <c r="G5571" s="19" t="str">
        <f>INDEX(Table12[[#This Row],[State]],MATCH(Orders!F5571,Table12[[#This Row],[Customer ID]],0))</f>
        <v>Mississippi</v>
      </c>
      <c r="H5571" s="17" t="s">
        <v>5233</v>
      </c>
      <c r="I5571" s="19">
        <v>4</v>
      </c>
      <c r="J5571" s="17" t="s">
        <v>70</v>
      </c>
      <c r="K5571" s="10">
        <v>126</v>
      </c>
      <c r="L5571" s="25" t="str">
        <f>IF(Orders!$K5571&lt;=50,"Low",IF(Orders!$K5571&gt;=200000,"High","Medium"))</f>
        <v>Medium</v>
      </c>
    </row>
    <row r="5572" spans="1:12" x14ac:dyDescent="0.35">
      <c r="A5572" s="11">
        <v>3433</v>
      </c>
      <c r="B5572" s="13" t="s">
        <v>8399</v>
      </c>
      <c r="C5572" s="14">
        <v>44172</v>
      </c>
      <c r="D5572" s="14">
        <v>44179</v>
      </c>
      <c r="E5572" s="13" t="s">
        <v>19</v>
      </c>
      <c r="F5572" s="13" t="s">
        <v>3177</v>
      </c>
      <c r="G5572" s="15" t="str">
        <f>INDEX(Table12[[#This Row],[State]],MATCH(Orders!F5572,Table12[[#This Row],[Customer ID]],0))</f>
        <v>California</v>
      </c>
      <c r="H5572" s="13" t="s">
        <v>4272</v>
      </c>
      <c r="I5572" s="15">
        <v>6</v>
      </c>
      <c r="J5572" s="13" t="s">
        <v>31</v>
      </c>
      <c r="K5572" s="16">
        <v>159.04</v>
      </c>
      <c r="L5572" s="24" t="str">
        <f>IF(Orders!$K5572&lt;=50,"Low",IF(Orders!$K5572&gt;=200000,"High","Medium"))</f>
        <v>Medium</v>
      </c>
    </row>
    <row r="5573" spans="1:12" x14ac:dyDescent="0.35">
      <c r="A5573" s="12">
        <v>5410</v>
      </c>
      <c r="B5573" s="17" t="s">
        <v>8400</v>
      </c>
      <c r="C5573" s="18">
        <v>44173</v>
      </c>
      <c r="D5573" s="18">
        <v>44174</v>
      </c>
      <c r="E5573" s="17" t="s">
        <v>38</v>
      </c>
      <c r="F5573" s="17" t="s">
        <v>4582</v>
      </c>
      <c r="G5573" s="19" t="str">
        <f>INDEX(Table12[[#This Row],[State]],MATCH(Orders!F5573,Table12[[#This Row],[Customer ID]],0))</f>
        <v>California</v>
      </c>
      <c r="H5573" s="17" t="s">
        <v>4071</v>
      </c>
      <c r="I5573" s="19">
        <v>9</v>
      </c>
      <c r="J5573" s="17" t="s">
        <v>70</v>
      </c>
      <c r="K5573" s="10">
        <v>101.12</v>
      </c>
      <c r="L5573" s="25" t="str">
        <f>IF(Orders!$K5573&lt;=50,"Low",IF(Orders!$K5573&gt;=200000,"High","Medium"))</f>
        <v>Medium</v>
      </c>
    </row>
    <row r="5574" spans="1:12" x14ac:dyDescent="0.35">
      <c r="A5574" s="11">
        <v>5408</v>
      </c>
      <c r="B5574" s="13" t="s">
        <v>8401</v>
      </c>
      <c r="C5574" s="14">
        <v>44173</v>
      </c>
      <c r="D5574" s="14">
        <v>44179</v>
      </c>
      <c r="E5574" s="13" t="s">
        <v>19</v>
      </c>
      <c r="F5574" s="13" t="s">
        <v>2709</v>
      </c>
      <c r="G5574" s="15" t="str">
        <f>INDEX(Table12[[#This Row],[State]],MATCH(Orders!F5574,Table12[[#This Row],[Customer ID]],0))</f>
        <v>California</v>
      </c>
      <c r="H5574" s="13" t="s">
        <v>1858</v>
      </c>
      <c r="I5574" s="15">
        <v>3</v>
      </c>
      <c r="J5574" s="13" t="s">
        <v>70</v>
      </c>
      <c r="K5574" s="16">
        <v>104.48</v>
      </c>
      <c r="L5574" s="24" t="str">
        <f>IF(Orders!$K5574&lt;=50,"Low",IF(Orders!$K5574&gt;=200000,"High","Medium"))</f>
        <v>Medium</v>
      </c>
    </row>
    <row r="5575" spans="1:12" x14ac:dyDescent="0.35">
      <c r="A5575" s="12">
        <v>8740</v>
      </c>
      <c r="B5575" s="17" t="s">
        <v>8401</v>
      </c>
      <c r="C5575" s="18">
        <v>44173</v>
      </c>
      <c r="D5575" s="18">
        <v>44179</v>
      </c>
      <c r="E5575" s="17" t="s">
        <v>19</v>
      </c>
      <c r="F5575" s="17" t="s">
        <v>2709</v>
      </c>
      <c r="G5575" s="19" t="str">
        <f>INDEX(Table12[[#This Row],[State]],MATCH(Orders!F5575,Table12[[#This Row],[Customer ID]],0))</f>
        <v>California</v>
      </c>
      <c r="H5575" s="17" t="s">
        <v>1590</v>
      </c>
      <c r="I5575" s="19">
        <v>4</v>
      </c>
      <c r="J5575" s="17" t="s">
        <v>70</v>
      </c>
      <c r="K5575" s="10">
        <v>114.92</v>
      </c>
      <c r="L5575" s="25" t="str">
        <f>IF(Orders!$K5575&lt;=50,"Low",IF(Orders!$K5575&gt;=200000,"High","Medium"))</f>
        <v>Medium</v>
      </c>
    </row>
    <row r="5576" spans="1:12" x14ac:dyDescent="0.35">
      <c r="A5576" s="11">
        <v>414</v>
      </c>
      <c r="B5576" s="13" t="s">
        <v>8402</v>
      </c>
      <c r="C5576" s="14">
        <v>44173</v>
      </c>
      <c r="D5576" s="14">
        <v>44176</v>
      </c>
      <c r="E5576" s="13" t="s">
        <v>38</v>
      </c>
      <c r="F5576" s="13" t="s">
        <v>1743</v>
      </c>
      <c r="G5576" s="15" t="str">
        <f>INDEX(Table12[[#This Row],[State]],MATCH(Orders!F5576,Table12[[#This Row],[Customer ID]],0))</f>
        <v>Pennsylvania</v>
      </c>
      <c r="H5576" s="13" t="s">
        <v>3159</v>
      </c>
      <c r="I5576" s="15">
        <v>2</v>
      </c>
      <c r="J5576" s="13" t="s">
        <v>70</v>
      </c>
      <c r="K5576" s="16">
        <v>132988</v>
      </c>
      <c r="L5576" s="24" t="str">
        <f>IF(Orders!$K5576&lt;=50,"Low",IF(Orders!$K5576&gt;=200000,"High","Medium"))</f>
        <v>Medium</v>
      </c>
    </row>
    <row r="5577" spans="1:12" x14ac:dyDescent="0.35">
      <c r="A5577" s="12">
        <v>1168</v>
      </c>
      <c r="B5577" s="17" t="s">
        <v>8403</v>
      </c>
      <c r="C5577" s="18">
        <v>44173</v>
      </c>
      <c r="D5577" s="18">
        <v>44177</v>
      </c>
      <c r="E5577" s="17" t="s">
        <v>19</v>
      </c>
      <c r="F5577" s="17" t="s">
        <v>7931</v>
      </c>
      <c r="G5577" s="19" t="str">
        <f>INDEX(Table12[[#This Row],[State]],MATCH(Orders!F5577,Table12[[#This Row],[Customer ID]],0))</f>
        <v>California</v>
      </c>
      <c r="H5577" s="17" t="s">
        <v>8219</v>
      </c>
      <c r="I5577" s="19">
        <v>2</v>
      </c>
      <c r="J5577" s="17" t="s">
        <v>70</v>
      </c>
      <c r="K5577" s="10">
        <v>142568</v>
      </c>
      <c r="L5577" s="25" t="str">
        <f>IF(Orders!$K5577&lt;=50,"Low",IF(Orders!$K5577&gt;=200000,"High","Medium"))</f>
        <v>Medium</v>
      </c>
    </row>
    <row r="5578" spans="1:12" x14ac:dyDescent="0.35">
      <c r="A5578" s="11">
        <v>3432</v>
      </c>
      <c r="B5578" s="13" t="s">
        <v>8404</v>
      </c>
      <c r="C5578" s="14">
        <v>44173</v>
      </c>
      <c r="D5578" s="14">
        <v>44175</v>
      </c>
      <c r="E5578" s="13" t="s">
        <v>94</v>
      </c>
      <c r="F5578" s="13" t="s">
        <v>3832</v>
      </c>
      <c r="G5578" s="15" t="str">
        <f>INDEX(Table12[[#This Row],[State]],MATCH(Orders!F5578,Table12[[#This Row],[Customer ID]],0))</f>
        <v>New York</v>
      </c>
      <c r="H5578" s="13" t="s">
        <v>4116</v>
      </c>
      <c r="I5578" s="15">
        <v>2</v>
      </c>
      <c r="J5578" s="13" t="s">
        <v>70</v>
      </c>
      <c r="K5578" s="16">
        <v>143.47999999999999</v>
      </c>
      <c r="L5578" s="24" t="str">
        <f>IF(Orders!$K5578&lt;=50,"Low",IF(Orders!$K5578&gt;=200000,"High","Medium"))</f>
        <v>Medium</v>
      </c>
    </row>
    <row r="5579" spans="1:12" x14ac:dyDescent="0.35">
      <c r="A5579" s="12">
        <v>406</v>
      </c>
      <c r="B5579" s="17" t="s">
        <v>8400</v>
      </c>
      <c r="C5579" s="18">
        <v>44173</v>
      </c>
      <c r="D5579" s="18">
        <v>44174</v>
      </c>
      <c r="E5579" s="17" t="s">
        <v>38</v>
      </c>
      <c r="F5579" s="17" t="s">
        <v>4582</v>
      </c>
      <c r="G5579" s="19" t="str">
        <f>INDEX(Table12[[#This Row],[State]],MATCH(Orders!F5579,Table12[[#This Row],[Customer ID]],0))</f>
        <v>California</v>
      </c>
      <c r="H5579" s="17" t="s">
        <v>8405</v>
      </c>
      <c r="I5579" s="19">
        <v>2</v>
      </c>
      <c r="J5579" s="17" t="s">
        <v>70</v>
      </c>
      <c r="K5579" s="10">
        <v>157.9</v>
      </c>
      <c r="L5579" s="25" t="str">
        <f>IF(Orders!$K5579&lt;=50,"Low",IF(Orders!$K5579&gt;=200000,"High","Medium"))</f>
        <v>Medium</v>
      </c>
    </row>
    <row r="5580" spans="1:12" x14ac:dyDescent="0.35">
      <c r="A5580" s="11">
        <v>5728</v>
      </c>
      <c r="B5580" s="13" t="s">
        <v>8403</v>
      </c>
      <c r="C5580" s="14">
        <v>44173</v>
      </c>
      <c r="D5580" s="14">
        <v>44177</v>
      </c>
      <c r="E5580" s="13" t="s">
        <v>19</v>
      </c>
      <c r="F5580" s="13" t="s">
        <v>7931</v>
      </c>
      <c r="G5580" s="15" t="str">
        <f>INDEX(Table12[[#This Row],[State]],MATCH(Orders!F5580,Table12[[#This Row],[Customer ID]],0))</f>
        <v>California</v>
      </c>
      <c r="H5580" s="13" t="s">
        <v>3470</v>
      </c>
      <c r="I5580" s="15">
        <v>5</v>
      </c>
      <c r="J5580" s="13" t="s">
        <v>70</v>
      </c>
      <c r="K5580" s="16">
        <v>190.95</v>
      </c>
      <c r="L5580" s="24" t="str">
        <f>IF(Orders!$K5580&lt;=50,"Low",IF(Orders!$K5580&gt;=200000,"High","Medium"))</f>
        <v>Medium</v>
      </c>
    </row>
    <row r="5581" spans="1:12" x14ac:dyDescent="0.35">
      <c r="A5581" s="12">
        <v>8109</v>
      </c>
      <c r="B5581" s="17" t="s">
        <v>8407</v>
      </c>
      <c r="C5581" s="18">
        <v>44173</v>
      </c>
      <c r="D5581" s="18">
        <v>44178</v>
      </c>
      <c r="E5581" s="17" t="s">
        <v>19</v>
      </c>
      <c r="F5581" s="17" t="s">
        <v>3521</v>
      </c>
      <c r="G5581" s="19" t="str">
        <f>INDEX(Table12[[#This Row],[State]],MATCH(Orders!F5581,Table12[[#This Row],[Customer ID]],0))</f>
        <v>Wisconsin</v>
      </c>
      <c r="H5581" s="17" t="s">
        <v>5166</v>
      </c>
      <c r="I5581" s="19">
        <v>3</v>
      </c>
      <c r="J5581" s="17" t="s">
        <v>31</v>
      </c>
      <c r="K5581" s="10">
        <v>201.11</v>
      </c>
      <c r="L5581" s="25" t="str">
        <f>IF(Orders!$K5581&lt;=50,"Low",IF(Orders!$K5581&gt;=200000,"High","Medium"))</f>
        <v>Medium</v>
      </c>
    </row>
    <row r="5582" spans="1:12" x14ac:dyDescent="0.35">
      <c r="A5582" s="11">
        <v>1169</v>
      </c>
      <c r="B5582" s="13" t="s">
        <v>8408</v>
      </c>
      <c r="C5582" s="14">
        <v>44173</v>
      </c>
      <c r="D5582" s="14">
        <v>44180</v>
      </c>
      <c r="E5582" s="13" t="s">
        <v>19</v>
      </c>
      <c r="F5582" s="13" t="s">
        <v>5349</v>
      </c>
      <c r="G5582" s="15" t="str">
        <f>INDEX(Table12[[#This Row],[State]],MATCH(Orders!F5582,Table12[[#This Row],[Customer ID]],0))</f>
        <v>Pennsylvania</v>
      </c>
      <c r="H5582" s="13" t="s">
        <v>4264</v>
      </c>
      <c r="I5582" s="15">
        <v>4</v>
      </c>
      <c r="J5582" s="13" t="s">
        <v>70</v>
      </c>
      <c r="K5582" s="16">
        <v>228544</v>
      </c>
      <c r="L5582" s="24" t="str">
        <f>IF(Orders!$K5582&lt;=50,"Low",IF(Orders!$K5582&gt;=200000,"High","Medium"))</f>
        <v>High</v>
      </c>
    </row>
    <row r="5583" spans="1:12" x14ac:dyDescent="0.35">
      <c r="A5583" s="12">
        <v>5731</v>
      </c>
      <c r="B5583" s="17" t="s">
        <v>8404</v>
      </c>
      <c r="C5583" s="18">
        <v>44173</v>
      </c>
      <c r="D5583" s="18">
        <v>44175</v>
      </c>
      <c r="E5583" s="17" t="s">
        <v>94</v>
      </c>
      <c r="F5583" s="17" t="s">
        <v>3832</v>
      </c>
      <c r="G5583" s="19" t="str">
        <f>INDEX(Table12[[#This Row],[State]],MATCH(Orders!F5583,Table12[[#This Row],[Customer ID]],0))</f>
        <v>New York</v>
      </c>
      <c r="H5583" s="17" t="s">
        <v>2151</v>
      </c>
      <c r="I5583" s="19">
        <v>3</v>
      </c>
      <c r="J5583" s="17" t="s">
        <v>70</v>
      </c>
      <c r="K5583" s="10">
        <v>282.94</v>
      </c>
      <c r="L5583" s="25" t="str">
        <f>IF(Orders!$K5583&lt;=50,"Low",IF(Orders!$K5583&gt;=200000,"High","Medium"))</f>
        <v>Medium</v>
      </c>
    </row>
    <row r="5584" spans="1:12" x14ac:dyDescent="0.35">
      <c r="A5584" s="11">
        <v>7821</v>
      </c>
      <c r="B5584" s="13" t="s">
        <v>8407</v>
      </c>
      <c r="C5584" s="14">
        <v>44173</v>
      </c>
      <c r="D5584" s="14">
        <v>44178</v>
      </c>
      <c r="E5584" s="13" t="s">
        <v>19</v>
      </c>
      <c r="F5584" s="13" t="s">
        <v>3521</v>
      </c>
      <c r="G5584" s="15" t="str">
        <f>INDEX(Table12[[#This Row],[State]],MATCH(Orders!F5584,Table12[[#This Row],[Customer ID]],0))</f>
        <v>Wisconsin</v>
      </c>
      <c r="H5584" s="13" t="s">
        <v>3706</v>
      </c>
      <c r="I5584" s="15">
        <v>4</v>
      </c>
      <c r="J5584" s="13" t="s">
        <v>31</v>
      </c>
      <c r="K5584" s="16">
        <v>500.92</v>
      </c>
      <c r="L5584" s="24" t="str">
        <f>IF(Orders!$K5584&lt;=50,"Low",IF(Orders!$K5584&gt;=200000,"High","Medium"))</f>
        <v>Medium</v>
      </c>
    </row>
    <row r="5585" spans="1:12" x14ac:dyDescent="0.35">
      <c r="A5585" s="12">
        <v>409</v>
      </c>
      <c r="B5585" s="17" t="s">
        <v>8409</v>
      </c>
      <c r="C5585" s="18">
        <v>44173</v>
      </c>
      <c r="D5585" s="18">
        <v>44175</v>
      </c>
      <c r="E5585" s="17" t="s">
        <v>94</v>
      </c>
      <c r="F5585" s="17" t="s">
        <v>4786</v>
      </c>
      <c r="G5585" s="19" t="str">
        <f>INDEX(Table12[[#This Row],[State]],MATCH(Orders!F5585,Table12[[#This Row],[Customer ID]],0))</f>
        <v>Rhode Island</v>
      </c>
      <c r="H5585" s="17" t="s">
        <v>659</v>
      </c>
      <c r="I5585" s="19">
        <v>6</v>
      </c>
      <c r="J5585" s="17" t="s">
        <v>70</v>
      </c>
      <c r="K5585" s="10">
        <v>612.74</v>
      </c>
      <c r="L5585" s="25" t="str">
        <f>IF(Orders!$K5585&lt;=50,"Low",IF(Orders!$K5585&gt;=200000,"High","Medium"))</f>
        <v>Medium</v>
      </c>
    </row>
    <row r="5586" spans="1:12" x14ac:dyDescent="0.35">
      <c r="A5586" s="11">
        <v>5729</v>
      </c>
      <c r="B5586" s="13" t="s">
        <v>8403</v>
      </c>
      <c r="C5586" s="14">
        <v>44173</v>
      </c>
      <c r="D5586" s="14">
        <v>44177</v>
      </c>
      <c r="E5586" s="13" t="s">
        <v>19</v>
      </c>
      <c r="F5586" s="13" t="s">
        <v>7931</v>
      </c>
      <c r="G5586" s="15" t="str">
        <f>INDEX(Table12[[#This Row],[State]],MATCH(Orders!F5586,Table12[[#This Row],[Customer ID]],0))</f>
        <v>California</v>
      </c>
      <c r="H5586" s="13" t="s">
        <v>6982</v>
      </c>
      <c r="I5586" s="15">
        <v>7</v>
      </c>
      <c r="J5586" s="13" t="s">
        <v>70</v>
      </c>
      <c r="K5586" s="16">
        <v>822024</v>
      </c>
      <c r="L5586" s="24" t="str">
        <f>IF(Orders!$K5586&lt;=50,"Low",IF(Orders!$K5586&gt;=200000,"High","Medium"))</f>
        <v>High</v>
      </c>
    </row>
    <row r="5587" spans="1:12" x14ac:dyDescent="0.35">
      <c r="A5587" s="12">
        <v>407</v>
      </c>
      <c r="B5587" s="17" t="s">
        <v>8407</v>
      </c>
      <c r="C5587" s="18">
        <v>44173</v>
      </c>
      <c r="D5587" s="18">
        <v>44178</v>
      </c>
      <c r="E5587" s="17" t="s">
        <v>19</v>
      </c>
      <c r="F5587" s="17" t="s">
        <v>3521</v>
      </c>
      <c r="G5587" s="19" t="str">
        <f>INDEX(Table12[[#This Row],[State]],MATCH(Orders!F5587,Table12[[#This Row],[Customer ID]],0))</f>
        <v>Wisconsin</v>
      </c>
      <c r="H5587" s="17" t="s">
        <v>1112</v>
      </c>
      <c r="I5587" s="19">
        <v>3</v>
      </c>
      <c r="J5587" s="17" t="s">
        <v>70</v>
      </c>
      <c r="K5587" s="10">
        <v>1124.75</v>
      </c>
      <c r="L5587" s="25" t="str">
        <f>IF(Orders!$K5587&lt;=50,"Low",IF(Orders!$K5587&gt;=200000,"High","Medium"))</f>
        <v>Medium</v>
      </c>
    </row>
    <row r="5588" spans="1:12" x14ac:dyDescent="0.35">
      <c r="A5588" s="11">
        <v>413</v>
      </c>
      <c r="B5588" s="13" t="s">
        <v>8403</v>
      </c>
      <c r="C5588" s="14">
        <v>44173</v>
      </c>
      <c r="D5588" s="14">
        <v>44177</v>
      </c>
      <c r="E5588" s="13" t="s">
        <v>19</v>
      </c>
      <c r="F5588" s="13" t="s">
        <v>7931</v>
      </c>
      <c r="G5588" s="15" t="str">
        <f>INDEX(Table12[[#This Row],[State]],MATCH(Orders!F5588,Table12[[#This Row],[Customer ID]],0))</f>
        <v>California</v>
      </c>
      <c r="H5588" s="13" t="s">
        <v>5004</v>
      </c>
      <c r="I5588" s="15">
        <v>3</v>
      </c>
      <c r="J5588" s="13" t="s">
        <v>31</v>
      </c>
      <c r="K5588" s="16">
        <v>718976</v>
      </c>
      <c r="L5588" s="24" t="str">
        <f>IF(Orders!$K5588&lt;=50,"Low",IF(Orders!$K5588&gt;=200000,"High","Medium"))</f>
        <v>High</v>
      </c>
    </row>
    <row r="5589" spans="1:12" x14ac:dyDescent="0.35">
      <c r="A5589" s="12">
        <v>8739</v>
      </c>
      <c r="B5589" s="17" t="s">
        <v>8403</v>
      </c>
      <c r="C5589" s="18">
        <v>44173</v>
      </c>
      <c r="D5589" s="18">
        <v>44177</v>
      </c>
      <c r="E5589" s="17" t="s">
        <v>19</v>
      </c>
      <c r="F5589" s="17" t="s">
        <v>7931</v>
      </c>
      <c r="G5589" s="19" t="str">
        <f>INDEX(Table12[[#This Row],[State]],MATCH(Orders!F5589,Table12[[#This Row],[Customer ID]],0))</f>
        <v>California</v>
      </c>
      <c r="H5589" s="17" t="s">
        <v>6441</v>
      </c>
      <c r="I5589" s="19">
        <v>13</v>
      </c>
      <c r="J5589" s="17" t="s">
        <v>31</v>
      </c>
      <c r="K5589" s="10">
        <v>359829</v>
      </c>
      <c r="L5589" s="25" t="str">
        <f>IF(Orders!$K5589&lt;=50,"Low",IF(Orders!$K5589&gt;=200000,"High","Medium"))</f>
        <v>High</v>
      </c>
    </row>
    <row r="5590" spans="1:12" x14ac:dyDescent="0.35">
      <c r="A5590" s="11">
        <v>5409</v>
      </c>
      <c r="B5590" s="13" t="s">
        <v>8402</v>
      </c>
      <c r="C5590" s="14">
        <v>44173</v>
      </c>
      <c r="D5590" s="14">
        <v>44176</v>
      </c>
      <c r="E5590" s="13" t="s">
        <v>38</v>
      </c>
      <c r="F5590" s="13" t="s">
        <v>1743</v>
      </c>
      <c r="G5590" s="15" t="str">
        <f>INDEX(Table12[[#This Row],[State]],MATCH(Orders!F5590,Table12[[#This Row],[Customer ID]],0))</f>
        <v>Pennsylvania</v>
      </c>
      <c r="H5590" s="13" t="s">
        <v>4297</v>
      </c>
      <c r="I5590" s="15">
        <v>4</v>
      </c>
      <c r="J5590" s="13" t="s">
        <v>70</v>
      </c>
      <c r="K5590" s="16">
        <v>113248</v>
      </c>
      <c r="L5590" s="24" t="str">
        <f>IF(Orders!$K5590&lt;=50,"Low",IF(Orders!$K5590&gt;=200000,"High","Medium"))</f>
        <v>Medium</v>
      </c>
    </row>
    <row r="5591" spans="1:12" x14ac:dyDescent="0.35">
      <c r="A5591" s="12">
        <v>408</v>
      </c>
      <c r="B5591" s="17" t="s">
        <v>8401</v>
      </c>
      <c r="C5591" s="18">
        <v>44173</v>
      </c>
      <c r="D5591" s="18">
        <v>44179</v>
      </c>
      <c r="E5591" s="17" t="s">
        <v>19</v>
      </c>
      <c r="F5591" s="17" t="s">
        <v>2709</v>
      </c>
      <c r="G5591" s="19" t="str">
        <f>INDEX(Table12[[#This Row],[State]],MATCH(Orders!F5591,Table12[[#This Row],[Customer ID]],0))</f>
        <v>California</v>
      </c>
      <c r="H5591" s="17" t="s">
        <v>1680</v>
      </c>
      <c r="I5591" s="19">
        <v>1</v>
      </c>
      <c r="J5591" s="17" t="s">
        <v>31</v>
      </c>
      <c r="K5591" s="10">
        <v>117424</v>
      </c>
      <c r="L5591" s="25" t="str">
        <f>IF(Orders!$K5591&lt;=50,"Low",IF(Orders!$K5591&gt;=200000,"High","Medium"))</f>
        <v>Medium</v>
      </c>
    </row>
    <row r="5592" spans="1:12" x14ac:dyDescent="0.35">
      <c r="A5592" s="11">
        <v>410</v>
      </c>
      <c r="B5592" s="13" t="s">
        <v>8403</v>
      </c>
      <c r="C5592" s="14">
        <v>44173</v>
      </c>
      <c r="D5592" s="14">
        <v>44177</v>
      </c>
      <c r="E5592" s="13" t="s">
        <v>19</v>
      </c>
      <c r="F5592" s="13" t="s">
        <v>7931</v>
      </c>
      <c r="G5592" s="15" t="str">
        <f>INDEX(Table12[[#This Row],[State]],MATCH(Orders!F5592,Table12[[#This Row],[Customer ID]],0))</f>
        <v>California</v>
      </c>
      <c r="H5592" s="13" t="s">
        <v>7914</v>
      </c>
      <c r="I5592" s="15">
        <v>5</v>
      </c>
      <c r="J5592" s="13" t="s">
        <v>31</v>
      </c>
      <c r="K5592" s="16">
        <v>111.15</v>
      </c>
      <c r="L5592" s="24" t="str">
        <f>IF(Orders!$K5592&lt;=50,"Low",IF(Orders!$K5592&gt;=200000,"High","Medium"))</f>
        <v>Medium</v>
      </c>
    </row>
    <row r="5593" spans="1:12" x14ac:dyDescent="0.35">
      <c r="A5593" s="12">
        <v>1170</v>
      </c>
      <c r="B5593" s="17" t="s">
        <v>8403</v>
      </c>
      <c r="C5593" s="18">
        <v>44173</v>
      </c>
      <c r="D5593" s="18">
        <v>44177</v>
      </c>
      <c r="E5593" s="17" t="s">
        <v>19</v>
      </c>
      <c r="F5593" s="17" t="s">
        <v>7931</v>
      </c>
      <c r="G5593" s="19" t="str">
        <f>INDEX(Table12[[#This Row],[State]],MATCH(Orders!F5593,Table12[[#This Row],[Customer ID]],0))</f>
        <v>California</v>
      </c>
      <c r="H5593" s="17" t="s">
        <v>2259</v>
      </c>
      <c r="I5593" s="19">
        <v>1</v>
      </c>
      <c r="J5593" s="17" t="s">
        <v>31</v>
      </c>
      <c r="K5593" s="10">
        <v>128.68</v>
      </c>
      <c r="L5593" s="25" t="str">
        <f>IF(Orders!$K5593&lt;=50,"Low",IF(Orders!$K5593&gt;=200000,"High","Medium"))</f>
        <v>Medium</v>
      </c>
    </row>
    <row r="5594" spans="1:12" x14ac:dyDescent="0.35">
      <c r="A5594" s="11">
        <v>411</v>
      </c>
      <c r="B5594" s="13" t="s">
        <v>8404</v>
      </c>
      <c r="C5594" s="14">
        <v>44173</v>
      </c>
      <c r="D5594" s="14">
        <v>44175</v>
      </c>
      <c r="E5594" s="13" t="s">
        <v>94</v>
      </c>
      <c r="F5594" s="13" t="s">
        <v>3832</v>
      </c>
      <c r="G5594" s="15" t="str">
        <f>INDEX(Table12[[#This Row],[State]],MATCH(Orders!F5594,Table12[[#This Row],[Customer ID]],0))</f>
        <v>New York</v>
      </c>
      <c r="H5594" s="13" t="s">
        <v>4874</v>
      </c>
      <c r="I5594" s="15">
        <v>3</v>
      </c>
      <c r="J5594" s="13" t="s">
        <v>70</v>
      </c>
      <c r="K5594" s="16">
        <v>130.44</v>
      </c>
      <c r="L5594" s="24" t="str">
        <f>IF(Orders!$K5594&lt;=50,"Low",IF(Orders!$K5594&gt;=200000,"High","Medium"))</f>
        <v>Medium</v>
      </c>
    </row>
    <row r="5595" spans="1:12" x14ac:dyDescent="0.35">
      <c r="A5595" s="12">
        <v>1171</v>
      </c>
      <c r="B5595" s="17" t="s">
        <v>8403</v>
      </c>
      <c r="C5595" s="18">
        <v>44173</v>
      </c>
      <c r="D5595" s="18">
        <v>44177</v>
      </c>
      <c r="E5595" s="17" t="s">
        <v>19</v>
      </c>
      <c r="F5595" s="17" t="s">
        <v>7931</v>
      </c>
      <c r="G5595" s="19" t="str">
        <f>INDEX(Table12[[#This Row],[State]],MATCH(Orders!F5595,Table12[[#This Row],[Customer ID]],0))</f>
        <v>California</v>
      </c>
      <c r="H5595" s="17" t="s">
        <v>3200</v>
      </c>
      <c r="I5595" s="19">
        <v>9</v>
      </c>
      <c r="J5595" s="17" t="s">
        <v>70</v>
      </c>
      <c r="K5595" s="10">
        <v>123.35</v>
      </c>
      <c r="L5595" s="25" t="str">
        <f>IF(Orders!$K5595&lt;=50,"Low",IF(Orders!$K5595&gt;=200000,"High","Medium"))</f>
        <v>Medium</v>
      </c>
    </row>
    <row r="5596" spans="1:12" x14ac:dyDescent="0.35">
      <c r="A5596" s="11">
        <v>3431</v>
      </c>
      <c r="B5596" s="13" t="s">
        <v>8404</v>
      </c>
      <c r="C5596" s="14">
        <v>44173</v>
      </c>
      <c r="D5596" s="14">
        <v>44175</v>
      </c>
      <c r="E5596" s="13" t="s">
        <v>94</v>
      </c>
      <c r="F5596" s="13" t="s">
        <v>3832</v>
      </c>
      <c r="G5596" s="15" t="str">
        <f>INDEX(Table12[[#This Row],[State]],MATCH(Orders!F5596,Table12[[#This Row],[Customer ID]],0))</f>
        <v>New York</v>
      </c>
      <c r="H5596" s="13" t="s">
        <v>6205</v>
      </c>
      <c r="I5596" s="15">
        <v>4</v>
      </c>
      <c r="J5596" s="13" t="s">
        <v>31</v>
      </c>
      <c r="K5596" s="16">
        <v>131.91999999999999</v>
      </c>
      <c r="L5596" s="24" t="str">
        <f>IF(Orders!$K5596&lt;=50,"Low",IF(Orders!$K5596&gt;=200000,"High","Medium"))</f>
        <v>Medium</v>
      </c>
    </row>
    <row r="5597" spans="1:12" x14ac:dyDescent="0.35">
      <c r="A5597" s="12">
        <v>5732</v>
      </c>
      <c r="B5597" s="17" t="s">
        <v>8400</v>
      </c>
      <c r="C5597" s="18">
        <v>44173</v>
      </c>
      <c r="D5597" s="18">
        <v>44174</v>
      </c>
      <c r="E5597" s="17" t="s">
        <v>38</v>
      </c>
      <c r="F5597" s="17" t="s">
        <v>4582</v>
      </c>
      <c r="G5597" s="19" t="str">
        <f>INDEX(Table12[[#This Row],[State]],MATCH(Orders!F5597,Table12[[#This Row],[Customer ID]],0))</f>
        <v>California</v>
      </c>
      <c r="H5597" s="17" t="s">
        <v>5114</v>
      </c>
      <c r="I5597" s="19">
        <v>3</v>
      </c>
      <c r="J5597" s="17" t="s">
        <v>70</v>
      </c>
      <c r="K5597" s="10">
        <v>150.79</v>
      </c>
      <c r="L5597" s="25" t="str">
        <f>IF(Orders!$K5597&lt;=50,"Low",IF(Orders!$K5597&gt;=200000,"High","Medium"))</f>
        <v>Medium</v>
      </c>
    </row>
    <row r="5598" spans="1:12" x14ac:dyDescent="0.35">
      <c r="A5598" s="11">
        <v>412</v>
      </c>
      <c r="B5598" s="13" t="s">
        <v>8407</v>
      </c>
      <c r="C5598" s="14">
        <v>44173</v>
      </c>
      <c r="D5598" s="14">
        <v>44178</v>
      </c>
      <c r="E5598" s="13" t="s">
        <v>19</v>
      </c>
      <c r="F5598" s="13" t="s">
        <v>3521</v>
      </c>
      <c r="G5598" s="15" t="str">
        <f>INDEX(Table12[[#This Row],[State]],MATCH(Orders!F5598,Table12[[#This Row],[Customer ID]],0))</f>
        <v>Wisconsin</v>
      </c>
      <c r="H5598" s="13" t="s">
        <v>1404</v>
      </c>
      <c r="I5598" s="15">
        <v>4</v>
      </c>
      <c r="J5598" s="13" t="s">
        <v>70</v>
      </c>
      <c r="K5598" s="16">
        <v>132.52000000000001</v>
      </c>
      <c r="L5598" s="24" t="str">
        <f>IF(Orders!$K5598&lt;=50,"Low",IF(Orders!$K5598&gt;=200000,"High","Medium"))</f>
        <v>Medium</v>
      </c>
    </row>
    <row r="5599" spans="1:12" x14ac:dyDescent="0.35">
      <c r="A5599" s="12">
        <v>5411</v>
      </c>
      <c r="B5599" s="17" t="s">
        <v>8403</v>
      </c>
      <c r="C5599" s="18">
        <v>44173</v>
      </c>
      <c r="D5599" s="18">
        <v>44177</v>
      </c>
      <c r="E5599" s="17" t="s">
        <v>19</v>
      </c>
      <c r="F5599" s="17" t="s">
        <v>7931</v>
      </c>
      <c r="G5599" s="19" t="str">
        <f>INDEX(Table12[[#This Row],[State]],MATCH(Orders!F5599,Table12[[#This Row],[Customer ID]],0))</f>
        <v>California</v>
      </c>
      <c r="H5599" s="17" t="s">
        <v>1793</v>
      </c>
      <c r="I5599" s="19">
        <v>1</v>
      </c>
      <c r="J5599" s="17" t="s">
        <v>70</v>
      </c>
      <c r="K5599" s="10">
        <v>159.97999999999999</v>
      </c>
      <c r="L5599" s="25" t="str">
        <f>IF(Orders!$K5599&lt;=50,"Low",IF(Orders!$K5599&gt;=200000,"High","Medium"))</f>
        <v>Medium</v>
      </c>
    </row>
    <row r="5600" spans="1:12" x14ac:dyDescent="0.35">
      <c r="A5600" s="11">
        <v>4953</v>
      </c>
      <c r="B5600" s="13" t="s">
        <v>8401</v>
      </c>
      <c r="C5600" s="14">
        <v>44173</v>
      </c>
      <c r="D5600" s="14">
        <v>44179</v>
      </c>
      <c r="E5600" s="13" t="s">
        <v>19</v>
      </c>
      <c r="F5600" s="13" t="s">
        <v>2709</v>
      </c>
      <c r="G5600" s="15" t="str">
        <f>INDEX(Table12[[#This Row],[State]],MATCH(Orders!F5600,Table12[[#This Row],[Customer ID]],0))</f>
        <v>California</v>
      </c>
      <c r="H5600" s="13" t="s">
        <v>2837</v>
      </c>
      <c r="I5600" s="15">
        <v>1</v>
      </c>
      <c r="J5600" s="13" t="s">
        <v>70</v>
      </c>
      <c r="K5600" s="16">
        <v>155.76</v>
      </c>
      <c r="L5600" s="24" t="str">
        <f>IF(Orders!$K5600&lt;=50,"Low",IF(Orders!$K5600&gt;=200000,"High","Medium"))</f>
        <v>Medium</v>
      </c>
    </row>
    <row r="5601" spans="1:12" x14ac:dyDescent="0.35">
      <c r="A5601" s="12">
        <v>5730</v>
      </c>
      <c r="B5601" s="17" t="s">
        <v>8410</v>
      </c>
      <c r="C5601" s="18">
        <v>44173</v>
      </c>
      <c r="D5601" s="18">
        <v>44177</v>
      </c>
      <c r="E5601" s="17" t="s">
        <v>94</v>
      </c>
      <c r="F5601" s="17" t="s">
        <v>5325</v>
      </c>
      <c r="G5601" s="19" t="str">
        <f>INDEX(Table12[[#This Row],[State]],MATCH(Orders!F5601,Table12[[#This Row],[Customer ID]],0))</f>
        <v>California</v>
      </c>
      <c r="H5601" s="17" t="s">
        <v>6697</v>
      </c>
      <c r="I5601" s="19">
        <v>1</v>
      </c>
      <c r="J5601" s="17" t="s">
        <v>70</v>
      </c>
      <c r="K5601" s="10">
        <v>164.48</v>
      </c>
      <c r="L5601" s="25" t="str">
        <f>IF(Orders!$K5601&lt;=50,"Low",IF(Orders!$K5601&gt;=200000,"High","Medium"))</f>
        <v>Medium</v>
      </c>
    </row>
    <row r="5602" spans="1:12" x14ac:dyDescent="0.35">
      <c r="A5602" s="11">
        <v>3651</v>
      </c>
      <c r="B5602" s="13" t="s">
        <v>8407</v>
      </c>
      <c r="C5602" s="14">
        <v>44173</v>
      </c>
      <c r="D5602" s="14">
        <v>44178</v>
      </c>
      <c r="E5602" s="13" t="s">
        <v>19</v>
      </c>
      <c r="F5602" s="13" t="s">
        <v>3521</v>
      </c>
      <c r="G5602" s="15" t="str">
        <f>INDEX(Table12[[#This Row],[State]],MATCH(Orders!F5602,Table12[[#This Row],[Customer ID]],0))</f>
        <v>Wisconsin</v>
      </c>
      <c r="H5602" s="13" t="s">
        <v>2764</v>
      </c>
      <c r="I5602" s="15">
        <v>2</v>
      </c>
      <c r="J5602" s="13" t="s">
        <v>31</v>
      </c>
      <c r="K5602" s="16">
        <v>163.06</v>
      </c>
      <c r="L5602" s="24" t="str">
        <f>IF(Orders!$K5602&lt;=50,"Low",IF(Orders!$K5602&gt;=200000,"High","Medium"))</f>
        <v>Medium</v>
      </c>
    </row>
    <row r="5603" spans="1:12" x14ac:dyDescent="0.35">
      <c r="A5603" s="12">
        <v>7014</v>
      </c>
      <c r="B5603" s="17" t="s">
        <v>8411</v>
      </c>
      <c r="C5603" s="18">
        <v>44174</v>
      </c>
      <c r="D5603" s="18">
        <v>44176</v>
      </c>
      <c r="E5603" s="17" t="s">
        <v>94</v>
      </c>
      <c r="F5603" s="17" t="s">
        <v>1210</v>
      </c>
      <c r="G5603" s="19" t="str">
        <f>INDEX(Table12[[#This Row],[State]],MATCH(Orders!F5603,Table12[[#This Row],[Customer ID]],0))</f>
        <v>Michigan</v>
      </c>
      <c r="H5603" s="17" t="s">
        <v>6583</v>
      </c>
      <c r="I5603" s="19">
        <v>6</v>
      </c>
      <c r="J5603" s="17" t="s">
        <v>70</v>
      </c>
      <c r="K5603" s="10">
        <v>123.88</v>
      </c>
      <c r="L5603" s="25" t="str">
        <f>IF(Orders!$K5603&lt;=50,"Low",IF(Orders!$K5603&gt;=200000,"High","Medium"))</f>
        <v>Medium</v>
      </c>
    </row>
    <row r="5604" spans="1:12" x14ac:dyDescent="0.35">
      <c r="A5604" s="11">
        <v>7518</v>
      </c>
      <c r="B5604" s="13" t="s">
        <v>8412</v>
      </c>
      <c r="C5604" s="14">
        <v>44174</v>
      </c>
      <c r="D5604" s="14">
        <v>44176</v>
      </c>
      <c r="E5604" s="13" t="s">
        <v>94</v>
      </c>
      <c r="F5604" s="13" t="s">
        <v>1319</v>
      </c>
      <c r="G5604" s="15" t="str">
        <f>INDEX(Table12[[#This Row],[State]],MATCH(Orders!F5604,Table12[[#This Row],[Customer ID]],0))</f>
        <v>California</v>
      </c>
      <c r="H5604" s="13" t="s">
        <v>6817</v>
      </c>
      <c r="I5604" s="15">
        <v>3</v>
      </c>
      <c r="J5604" s="13" t="s">
        <v>31</v>
      </c>
      <c r="K5604" s="16">
        <v>164257</v>
      </c>
      <c r="L5604" s="24" t="str">
        <f>IF(Orders!$K5604&lt;=50,"Low",IF(Orders!$K5604&gt;=200000,"High","Medium"))</f>
        <v>Medium</v>
      </c>
    </row>
    <row r="5605" spans="1:12" x14ac:dyDescent="0.35">
      <c r="A5605" s="12">
        <v>5351</v>
      </c>
      <c r="B5605" s="17" t="s">
        <v>8413</v>
      </c>
      <c r="C5605" s="18">
        <v>44174</v>
      </c>
      <c r="D5605" s="18">
        <v>44177</v>
      </c>
      <c r="E5605" s="17" t="s">
        <v>94</v>
      </c>
      <c r="F5605" s="17" t="s">
        <v>1805</v>
      </c>
      <c r="G5605" s="19" t="str">
        <f>INDEX(Table12[[#This Row],[State]],MATCH(Orders!F5605,Table12[[#This Row],[Customer ID]],0))</f>
        <v>Kentucky</v>
      </c>
      <c r="H5605" s="17" t="s">
        <v>1178</v>
      </c>
      <c r="I5605" s="19">
        <v>5</v>
      </c>
      <c r="J5605" s="17" t="s">
        <v>70</v>
      </c>
      <c r="K5605" s="10">
        <v>166.45</v>
      </c>
      <c r="L5605" s="25" t="str">
        <f>IF(Orders!$K5605&lt;=50,"Low",IF(Orders!$K5605&gt;=200000,"High","Medium"))</f>
        <v>Medium</v>
      </c>
    </row>
    <row r="5606" spans="1:12" x14ac:dyDescent="0.35">
      <c r="A5606" s="11">
        <v>4293</v>
      </c>
      <c r="B5606" s="13" t="s">
        <v>8414</v>
      </c>
      <c r="C5606" s="14">
        <v>44174</v>
      </c>
      <c r="D5606" s="14">
        <v>44181</v>
      </c>
      <c r="E5606" s="13" t="s">
        <v>19</v>
      </c>
      <c r="F5606" s="13" t="s">
        <v>2727</v>
      </c>
      <c r="G5606" s="15" t="str">
        <f>INDEX(Table12[[#This Row],[State]],MATCH(Orders!F5606,Table12[[#This Row],[Customer ID]],0))</f>
        <v>Illinois</v>
      </c>
      <c r="H5606" s="13" t="s">
        <v>2785</v>
      </c>
      <c r="I5606" s="15">
        <v>9</v>
      </c>
      <c r="J5606" s="13" t="s">
        <v>31</v>
      </c>
      <c r="K5606" s="16">
        <v>190856</v>
      </c>
      <c r="L5606" s="24" t="str">
        <f>IF(Orders!$K5606&lt;=50,"Low",IF(Orders!$K5606&gt;=200000,"High","Medium"))</f>
        <v>Medium</v>
      </c>
    </row>
    <row r="5607" spans="1:12" x14ac:dyDescent="0.35">
      <c r="A5607" s="12">
        <v>7516</v>
      </c>
      <c r="B5607" s="17" t="s">
        <v>8415</v>
      </c>
      <c r="C5607" s="18">
        <v>44174</v>
      </c>
      <c r="D5607" s="18">
        <v>44178</v>
      </c>
      <c r="E5607" s="17" t="s">
        <v>94</v>
      </c>
      <c r="F5607" s="17" t="s">
        <v>5161</v>
      </c>
      <c r="G5607" s="19" t="str">
        <f>INDEX(Table12[[#This Row],[State]],MATCH(Orders!F5607,Table12[[#This Row],[Customer ID]],0))</f>
        <v>California</v>
      </c>
      <c r="H5607" s="17" t="s">
        <v>2721</v>
      </c>
      <c r="I5607" s="19">
        <v>1</v>
      </c>
      <c r="J5607" s="17" t="s">
        <v>31</v>
      </c>
      <c r="K5607" s="10">
        <v>220</v>
      </c>
      <c r="L5607" s="25" t="str">
        <f>IF(Orders!$K5607&lt;=50,"Low",IF(Orders!$K5607&gt;=200000,"High","Medium"))</f>
        <v>Medium</v>
      </c>
    </row>
    <row r="5608" spans="1:12" x14ac:dyDescent="0.35">
      <c r="A5608" s="11">
        <v>6771</v>
      </c>
      <c r="B5608" s="13" t="s">
        <v>8413</v>
      </c>
      <c r="C5608" s="14">
        <v>44174</v>
      </c>
      <c r="D5608" s="14">
        <v>44177</v>
      </c>
      <c r="E5608" s="13" t="s">
        <v>94</v>
      </c>
      <c r="F5608" s="13" t="s">
        <v>1805</v>
      </c>
      <c r="G5608" s="15" t="str">
        <f>INDEX(Table12[[#This Row],[State]],MATCH(Orders!F5608,Table12[[#This Row],[Customer ID]],0))</f>
        <v>Kentucky</v>
      </c>
      <c r="H5608" s="13" t="s">
        <v>3776</v>
      </c>
      <c r="I5608" s="15">
        <v>5</v>
      </c>
      <c r="J5608" s="13" t="s">
        <v>70</v>
      </c>
      <c r="K5608" s="16">
        <v>232.9</v>
      </c>
      <c r="L5608" s="24" t="str">
        <f>IF(Orders!$K5608&lt;=50,"Low",IF(Orders!$K5608&gt;=200000,"High","Medium"))</f>
        <v>Medium</v>
      </c>
    </row>
    <row r="5609" spans="1:12" x14ac:dyDescent="0.35">
      <c r="A5609" s="12">
        <v>206</v>
      </c>
      <c r="B5609" s="17" t="s">
        <v>8416</v>
      </c>
      <c r="C5609" s="18">
        <v>44174</v>
      </c>
      <c r="D5609" s="18">
        <v>44178</v>
      </c>
      <c r="E5609" s="17" t="s">
        <v>19</v>
      </c>
      <c r="F5609" s="17" t="s">
        <v>5275</v>
      </c>
      <c r="G5609" s="19" t="str">
        <f>INDEX(Table12[[#This Row],[State]],MATCH(Orders!F5609,Table12[[#This Row],[Customer ID]],0))</f>
        <v>Arizona</v>
      </c>
      <c r="H5609" s="17" t="s">
        <v>4760</v>
      </c>
      <c r="I5609" s="19">
        <v>5</v>
      </c>
      <c r="J5609" s="17" t="s">
        <v>70</v>
      </c>
      <c r="K5609" s="10">
        <v>461.4</v>
      </c>
      <c r="L5609" s="25" t="str">
        <f>IF(Orders!$K5609&lt;=50,"Low",IF(Orders!$K5609&gt;=200000,"High","Medium"))</f>
        <v>Medium</v>
      </c>
    </row>
    <row r="5610" spans="1:12" x14ac:dyDescent="0.35">
      <c r="A5610" s="11">
        <v>1469</v>
      </c>
      <c r="B5610" s="13" t="s">
        <v>8417</v>
      </c>
      <c r="C5610" s="14">
        <v>44174</v>
      </c>
      <c r="D5610" s="14">
        <v>44179</v>
      </c>
      <c r="E5610" s="13" t="s">
        <v>19</v>
      </c>
      <c r="F5610" s="13" t="s">
        <v>2144</v>
      </c>
      <c r="G5610" s="15" t="str">
        <f>INDEX(Table12[[#This Row],[State]],MATCH(Orders!F5610,Table12[[#This Row],[Customer ID]],0))</f>
        <v>California</v>
      </c>
      <c r="H5610" s="13" t="s">
        <v>2221</v>
      </c>
      <c r="I5610" s="15">
        <v>4</v>
      </c>
      <c r="J5610" s="13" t="s">
        <v>70</v>
      </c>
      <c r="K5610" s="16">
        <v>473768</v>
      </c>
      <c r="L5610" s="24" t="str">
        <f>IF(Orders!$K5610&lt;=50,"Low",IF(Orders!$K5610&gt;=200000,"High","Medium"))</f>
        <v>High</v>
      </c>
    </row>
    <row r="5611" spans="1:12" x14ac:dyDescent="0.35">
      <c r="A5611" s="12">
        <v>4292</v>
      </c>
      <c r="B5611" s="17" t="s">
        <v>8419</v>
      </c>
      <c r="C5611" s="18">
        <v>44174</v>
      </c>
      <c r="D5611" s="18">
        <v>44178</v>
      </c>
      <c r="E5611" s="17" t="s">
        <v>19</v>
      </c>
      <c r="F5611" s="17" t="s">
        <v>1204</v>
      </c>
      <c r="G5611" s="19" t="str">
        <f>INDEX(Table12[[#This Row],[State]],MATCH(Orders!F5611,Table12[[#This Row],[Customer ID]],0))</f>
        <v>Michigan</v>
      </c>
      <c r="H5611" s="17" t="s">
        <v>1325</v>
      </c>
      <c r="I5611" s="19">
        <v>3</v>
      </c>
      <c r="J5611" s="17" t="s">
        <v>36</v>
      </c>
      <c r="K5611" s="10">
        <v>897.94</v>
      </c>
      <c r="L5611" s="25" t="str">
        <f>IF(Orders!$K5611&lt;=50,"Low",IF(Orders!$K5611&gt;=200000,"High","Medium"))</f>
        <v>Medium</v>
      </c>
    </row>
    <row r="5612" spans="1:12" x14ac:dyDescent="0.35">
      <c r="A5612" s="11">
        <v>3596</v>
      </c>
      <c r="B5612" s="13" t="s">
        <v>8415</v>
      </c>
      <c r="C5612" s="14">
        <v>44174</v>
      </c>
      <c r="D5612" s="14">
        <v>44178</v>
      </c>
      <c r="E5612" s="13" t="s">
        <v>94</v>
      </c>
      <c r="F5612" s="13" t="s">
        <v>5161</v>
      </c>
      <c r="G5612" s="15" t="str">
        <f>INDEX(Table12[[#This Row],[State]],MATCH(Orders!F5612,Table12[[#This Row],[Customer ID]],0))</f>
        <v>California</v>
      </c>
      <c r="H5612" s="13" t="s">
        <v>1908</v>
      </c>
      <c r="I5612" s="15">
        <v>9</v>
      </c>
      <c r="J5612" s="13" t="s">
        <v>70</v>
      </c>
      <c r="K5612" s="16">
        <v>908328</v>
      </c>
      <c r="L5612" s="24" t="str">
        <f>IF(Orders!$K5612&lt;=50,"Low",IF(Orders!$K5612&gt;=200000,"High","Medium"))</f>
        <v>High</v>
      </c>
    </row>
    <row r="5613" spans="1:12" x14ac:dyDescent="0.35">
      <c r="A5613" s="12">
        <v>1692</v>
      </c>
      <c r="B5613" s="17" t="s">
        <v>8420</v>
      </c>
      <c r="C5613" s="18">
        <v>44174</v>
      </c>
      <c r="D5613" s="18">
        <v>44180</v>
      </c>
      <c r="E5613" s="17" t="s">
        <v>19</v>
      </c>
      <c r="F5613" s="17" t="s">
        <v>4898</v>
      </c>
      <c r="G5613" s="19" t="str">
        <f>INDEX(Table12[[#This Row],[State]],MATCH(Orders!F5613,Table12[[#This Row],[Customer ID]],0))</f>
        <v>Pennsylvania</v>
      </c>
      <c r="H5613" s="17" t="s">
        <v>5518</v>
      </c>
      <c r="I5613" s="19">
        <v>1</v>
      </c>
      <c r="J5613" s="17" t="s">
        <v>31</v>
      </c>
      <c r="K5613" s="10">
        <v>110624</v>
      </c>
      <c r="L5613" s="25" t="str">
        <f>IF(Orders!$K5613&lt;=50,"Low",IF(Orders!$K5613&gt;=200000,"High","Medium"))</f>
        <v>Medium</v>
      </c>
    </row>
    <row r="5614" spans="1:12" x14ac:dyDescent="0.35">
      <c r="A5614" s="11">
        <v>7521</v>
      </c>
      <c r="B5614" s="13" t="s">
        <v>8421</v>
      </c>
      <c r="C5614" s="14">
        <v>44174</v>
      </c>
      <c r="D5614" s="14">
        <v>44180</v>
      </c>
      <c r="E5614" s="13" t="s">
        <v>19</v>
      </c>
      <c r="F5614" s="13" t="s">
        <v>1461</v>
      </c>
      <c r="G5614" s="15" t="str">
        <f>INDEX(Table12[[#This Row],[State]],MATCH(Orders!F5614,Table12[[#This Row],[Customer ID]],0))</f>
        <v>Indiana</v>
      </c>
      <c r="H5614" s="13" t="s">
        <v>6062</v>
      </c>
      <c r="I5614" s="15">
        <v>5</v>
      </c>
      <c r="J5614" s="13" t="s">
        <v>31</v>
      </c>
      <c r="K5614" s="16">
        <v>1021.4</v>
      </c>
      <c r="L5614" s="24" t="str">
        <f>IF(Orders!$K5614&lt;=50,"Low",IF(Orders!$K5614&gt;=200000,"High","Medium"))</f>
        <v>Medium</v>
      </c>
    </row>
    <row r="5615" spans="1:12" x14ac:dyDescent="0.35">
      <c r="A5615" s="12">
        <v>77</v>
      </c>
      <c r="B5615" s="17" t="s">
        <v>8413</v>
      </c>
      <c r="C5615" s="18">
        <v>44174</v>
      </c>
      <c r="D5615" s="18">
        <v>44177</v>
      </c>
      <c r="E5615" s="17" t="s">
        <v>94</v>
      </c>
      <c r="F5615" s="17" t="s">
        <v>1805</v>
      </c>
      <c r="G5615" s="19" t="str">
        <f>INDEX(Table12[[#This Row],[State]],MATCH(Orders!F5615,Table12[[#This Row],[Customer ID]],0))</f>
        <v>Kentucky</v>
      </c>
      <c r="H5615" s="17" t="s">
        <v>2371</v>
      </c>
      <c r="I5615" s="19">
        <v>2</v>
      </c>
      <c r="J5615" s="17" t="s">
        <v>70</v>
      </c>
      <c r="K5615" s="10">
        <v>1444.98</v>
      </c>
      <c r="L5615" s="25" t="str">
        <f>IF(Orders!$K5615&lt;=50,"Low",IF(Orders!$K5615&gt;=200000,"High","Medium"))</f>
        <v>Medium</v>
      </c>
    </row>
    <row r="5616" spans="1:12" x14ac:dyDescent="0.35">
      <c r="A5616" s="11">
        <v>4291</v>
      </c>
      <c r="B5616" s="13" t="s">
        <v>8422</v>
      </c>
      <c r="C5616" s="14">
        <v>44174</v>
      </c>
      <c r="D5616" s="14">
        <v>44176</v>
      </c>
      <c r="E5616" s="13" t="s">
        <v>38</v>
      </c>
      <c r="F5616" s="13" t="s">
        <v>2481</v>
      </c>
      <c r="G5616" s="15" t="str">
        <f>INDEX(Table12[[#This Row],[State]],MATCH(Orders!F5616,Table12[[#This Row],[Customer ID]],0))</f>
        <v>Texas</v>
      </c>
      <c r="H5616" s="13" t="s">
        <v>3852</v>
      </c>
      <c r="I5616" s="15">
        <v>3</v>
      </c>
      <c r="J5616" s="13" t="s">
        <v>70</v>
      </c>
      <c r="K5616" s="16">
        <v>826708</v>
      </c>
      <c r="L5616" s="24" t="str">
        <f>IF(Orders!$K5616&lt;=50,"Low",IF(Orders!$K5616&gt;=200000,"High","Medium"))</f>
        <v>High</v>
      </c>
    </row>
    <row r="5617" spans="1:12" x14ac:dyDescent="0.35">
      <c r="A5617" s="12">
        <v>76</v>
      </c>
      <c r="B5617" s="17" t="s">
        <v>8415</v>
      </c>
      <c r="C5617" s="18">
        <v>44174</v>
      </c>
      <c r="D5617" s="18">
        <v>44178</v>
      </c>
      <c r="E5617" s="17" t="s">
        <v>94</v>
      </c>
      <c r="F5617" s="17" t="s">
        <v>5161</v>
      </c>
      <c r="G5617" s="19" t="str">
        <f>INDEX(Table12[[#This Row],[State]],MATCH(Orders!F5617,Table12[[#This Row],[Customer ID]],0))</f>
        <v>California</v>
      </c>
      <c r="H5617" s="17" t="s">
        <v>2469</v>
      </c>
      <c r="I5617" s="19">
        <v>2</v>
      </c>
      <c r="J5617" s="17" t="s">
        <v>36</v>
      </c>
      <c r="K5617" s="10">
        <v>98.16</v>
      </c>
      <c r="L5617" s="25" t="str">
        <f>IF(Orders!$K5617&lt;=50,"Low",IF(Orders!$K5617&gt;=200000,"High","Medium"))</f>
        <v>Medium</v>
      </c>
    </row>
    <row r="5618" spans="1:12" x14ac:dyDescent="0.35">
      <c r="A5618" s="11">
        <v>7520</v>
      </c>
      <c r="B5618" s="13" t="s">
        <v>8422</v>
      </c>
      <c r="C5618" s="14">
        <v>44174</v>
      </c>
      <c r="D5618" s="14">
        <v>44176</v>
      </c>
      <c r="E5618" s="13" t="s">
        <v>38</v>
      </c>
      <c r="F5618" s="13" t="s">
        <v>2481</v>
      </c>
      <c r="G5618" s="15" t="str">
        <f>INDEX(Table12[[#This Row],[State]],MATCH(Orders!F5618,Table12[[#This Row],[Customer ID]],0))</f>
        <v>Texas</v>
      </c>
      <c r="H5618" s="13" t="s">
        <v>6062</v>
      </c>
      <c r="I5618" s="15">
        <v>3</v>
      </c>
      <c r="J5618" s="13" t="s">
        <v>36</v>
      </c>
      <c r="K5618" s="16">
        <v>98248</v>
      </c>
      <c r="L5618" s="24" t="str">
        <f>IF(Orders!$K5618&lt;=50,"Low",IF(Orders!$K5618&gt;=200000,"High","Medium"))</f>
        <v>Medium</v>
      </c>
    </row>
    <row r="5619" spans="1:12" x14ac:dyDescent="0.35">
      <c r="A5619" s="12">
        <v>3654</v>
      </c>
      <c r="B5619" s="17" t="s">
        <v>8413</v>
      </c>
      <c r="C5619" s="18">
        <v>44174</v>
      </c>
      <c r="D5619" s="18">
        <v>44177</v>
      </c>
      <c r="E5619" s="17" t="s">
        <v>94</v>
      </c>
      <c r="F5619" s="17" t="s">
        <v>1805</v>
      </c>
      <c r="G5619" s="19" t="str">
        <f>INDEX(Table12[[#This Row],[State]],MATCH(Orders!F5619,Table12[[#This Row],[Customer ID]],0))</f>
        <v>Kentucky</v>
      </c>
      <c r="H5619" s="17" t="s">
        <v>6503</v>
      </c>
      <c r="I5619" s="19">
        <v>2</v>
      </c>
      <c r="J5619" s="17" t="s">
        <v>70</v>
      </c>
      <c r="K5619" s="10">
        <v>106.76</v>
      </c>
      <c r="L5619" s="25" t="str">
        <f>IF(Orders!$K5619&lt;=50,"Low",IF(Orders!$K5619&gt;=200000,"High","Medium"))</f>
        <v>Medium</v>
      </c>
    </row>
    <row r="5620" spans="1:12" x14ac:dyDescent="0.35">
      <c r="A5620" s="11">
        <v>8586</v>
      </c>
      <c r="B5620" s="13" t="s">
        <v>8411</v>
      </c>
      <c r="C5620" s="14">
        <v>44174</v>
      </c>
      <c r="D5620" s="14">
        <v>44176</v>
      </c>
      <c r="E5620" s="13" t="s">
        <v>94</v>
      </c>
      <c r="F5620" s="13" t="s">
        <v>1210</v>
      </c>
      <c r="G5620" s="15" t="str">
        <f>INDEX(Table12[[#This Row],[State]],MATCH(Orders!F5620,Table12[[#This Row],[Customer ID]],0))</f>
        <v>Michigan</v>
      </c>
      <c r="H5620" s="13" t="s">
        <v>2454</v>
      </c>
      <c r="I5620" s="15">
        <v>3</v>
      </c>
      <c r="J5620" s="13" t="s">
        <v>70</v>
      </c>
      <c r="K5620" s="16">
        <v>130.94</v>
      </c>
      <c r="L5620" s="24" t="str">
        <f>IF(Orders!$K5620&lt;=50,"Low",IF(Orders!$K5620&gt;=200000,"High","Medium"))</f>
        <v>Medium</v>
      </c>
    </row>
    <row r="5621" spans="1:12" x14ac:dyDescent="0.35">
      <c r="A5621" s="12">
        <v>7519</v>
      </c>
      <c r="B5621" s="17" t="s">
        <v>8423</v>
      </c>
      <c r="C5621" s="18">
        <v>44174</v>
      </c>
      <c r="D5621" s="18">
        <v>44180</v>
      </c>
      <c r="E5621" s="17" t="s">
        <v>19</v>
      </c>
      <c r="F5621" s="17" t="s">
        <v>2021</v>
      </c>
      <c r="G5621" s="19" t="str">
        <f>INDEX(Table12[[#This Row],[State]],MATCH(Orders!F5621,Table12[[#This Row],[Customer ID]],0))</f>
        <v>Pennsylvania</v>
      </c>
      <c r="H5621" s="17" t="s">
        <v>3190</v>
      </c>
      <c r="I5621" s="19">
        <v>7</v>
      </c>
      <c r="J5621" s="17" t="s">
        <v>31</v>
      </c>
      <c r="K5621" s="10">
        <v>106088</v>
      </c>
      <c r="L5621" s="25" t="str">
        <f>IF(Orders!$K5621&lt;=50,"Low",IF(Orders!$K5621&gt;=200000,"High","Medium"))</f>
        <v>Medium</v>
      </c>
    </row>
    <row r="5622" spans="1:12" x14ac:dyDescent="0.35">
      <c r="A5622" s="11">
        <v>7515</v>
      </c>
      <c r="B5622" s="13" t="s">
        <v>8413</v>
      </c>
      <c r="C5622" s="14">
        <v>44174</v>
      </c>
      <c r="D5622" s="14">
        <v>44177</v>
      </c>
      <c r="E5622" s="13" t="s">
        <v>94</v>
      </c>
      <c r="F5622" s="13" t="s">
        <v>1805</v>
      </c>
      <c r="G5622" s="15" t="str">
        <f>INDEX(Table12[[#This Row],[State]],MATCH(Orders!F5622,Table12[[#This Row],[Customer ID]],0))</f>
        <v>Kentucky</v>
      </c>
      <c r="H5622" s="13" t="s">
        <v>4307</v>
      </c>
      <c r="I5622" s="15">
        <v>1</v>
      </c>
      <c r="J5622" s="13" t="s">
        <v>31</v>
      </c>
      <c r="K5622" s="16">
        <v>129.13999999999999</v>
      </c>
      <c r="L5622" s="24" t="str">
        <f>IF(Orders!$K5622&lt;=50,"Low",IF(Orders!$K5622&gt;=200000,"High","Medium"))</f>
        <v>Medium</v>
      </c>
    </row>
    <row r="5623" spans="1:12" x14ac:dyDescent="0.35">
      <c r="A5623" s="12">
        <v>1691</v>
      </c>
      <c r="B5623" s="17" t="s">
        <v>8413</v>
      </c>
      <c r="C5623" s="18">
        <v>44174</v>
      </c>
      <c r="D5623" s="18">
        <v>44177</v>
      </c>
      <c r="E5623" s="17" t="s">
        <v>94</v>
      </c>
      <c r="F5623" s="17" t="s">
        <v>1805</v>
      </c>
      <c r="G5623" s="19" t="str">
        <f>INDEX(Table12[[#This Row],[State]],MATCH(Orders!F5623,Table12[[#This Row],[Customer ID]],0))</f>
        <v>Kentucky</v>
      </c>
      <c r="H5623" s="17" t="s">
        <v>135</v>
      </c>
      <c r="I5623" s="19">
        <v>2</v>
      </c>
      <c r="J5623" s="17" t="s">
        <v>36</v>
      </c>
      <c r="K5623" s="10">
        <v>137.36000000000001</v>
      </c>
      <c r="L5623" s="25" t="str">
        <f>IF(Orders!$K5623&lt;=50,"Low",IF(Orders!$K5623&gt;=200000,"High","Medium"))</f>
        <v>Medium</v>
      </c>
    </row>
    <row r="5624" spans="1:12" x14ac:dyDescent="0.35">
      <c r="A5624" s="11">
        <v>4211</v>
      </c>
      <c r="B5624" s="13" t="s">
        <v>8421</v>
      </c>
      <c r="C5624" s="14">
        <v>44174</v>
      </c>
      <c r="D5624" s="14">
        <v>44180</v>
      </c>
      <c r="E5624" s="13" t="s">
        <v>19</v>
      </c>
      <c r="F5624" s="13" t="s">
        <v>1461</v>
      </c>
      <c r="G5624" s="15" t="str">
        <f>INDEX(Table12[[#This Row],[State]],MATCH(Orders!F5624,Table12[[#This Row],[Customer ID]],0))</f>
        <v>Indiana</v>
      </c>
      <c r="H5624" s="13" t="s">
        <v>2317</v>
      </c>
      <c r="I5624" s="15">
        <v>5</v>
      </c>
      <c r="J5624" s="13" t="s">
        <v>31</v>
      </c>
      <c r="K5624" s="16">
        <v>139.44999999999999</v>
      </c>
      <c r="L5624" s="24" t="str">
        <f>IF(Orders!$K5624&lt;=50,"Low",IF(Orders!$K5624&gt;=200000,"High","Medium"))</f>
        <v>Medium</v>
      </c>
    </row>
    <row r="5625" spans="1:12" x14ac:dyDescent="0.35">
      <c r="A5625" s="12">
        <v>78</v>
      </c>
      <c r="B5625" s="17" t="s">
        <v>8424</v>
      </c>
      <c r="C5625" s="18">
        <v>44174</v>
      </c>
      <c r="D5625" s="18">
        <v>44179</v>
      </c>
      <c r="E5625" s="17" t="s">
        <v>19</v>
      </c>
      <c r="F5625" s="17" t="s">
        <v>4086</v>
      </c>
      <c r="G5625" s="19" t="str">
        <f>INDEX(Table12[[#This Row],[State]],MATCH(Orders!F5625,Table12[[#This Row],[Customer ID]],0))</f>
        <v>Illinois</v>
      </c>
      <c r="H5625" s="17" t="s">
        <v>3011</v>
      </c>
      <c r="I5625" s="19">
        <v>2</v>
      </c>
      <c r="J5625" s="17" t="s">
        <v>31</v>
      </c>
      <c r="K5625" s="10">
        <v>139984</v>
      </c>
      <c r="L5625" s="25" t="str">
        <f>IF(Orders!$K5625&lt;=50,"Low",IF(Orders!$K5625&gt;=200000,"High","Medium"))</f>
        <v>Medium</v>
      </c>
    </row>
    <row r="5626" spans="1:12" x14ac:dyDescent="0.35">
      <c r="A5626" s="11">
        <v>1471</v>
      </c>
      <c r="B5626" s="13" t="s">
        <v>8422</v>
      </c>
      <c r="C5626" s="14">
        <v>44174</v>
      </c>
      <c r="D5626" s="14">
        <v>44176</v>
      </c>
      <c r="E5626" s="13" t="s">
        <v>38</v>
      </c>
      <c r="F5626" s="13" t="s">
        <v>2481</v>
      </c>
      <c r="G5626" s="15" t="str">
        <f>INDEX(Table12[[#This Row],[State]],MATCH(Orders!F5626,Table12[[#This Row],[Customer ID]],0))</f>
        <v>Texas</v>
      </c>
      <c r="H5626" s="13" t="s">
        <v>5424</v>
      </c>
      <c r="I5626" s="15">
        <v>3</v>
      </c>
      <c r="J5626" s="13" t="s">
        <v>36</v>
      </c>
      <c r="K5626" s="16">
        <v>121.24</v>
      </c>
      <c r="L5626" s="24" t="str">
        <f>IF(Orders!$K5626&lt;=50,"Low",IF(Orders!$K5626&gt;=200000,"High","Medium"))</f>
        <v>Medium</v>
      </c>
    </row>
    <row r="5627" spans="1:12" x14ac:dyDescent="0.35">
      <c r="A5627" s="12">
        <v>269</v>
      </c>
      <c r="B5627" s="17" t="s">
        <v>8419</v>
      </c>
      <c r="C5627" s="18">
        <v>44174</v>
      </c>
      <c r="D5627" s="18">
        <v>44178</v>
      </c>
      <c r="E5627" s="17" t="s">
        <v>19</v>
      </c>
      <c r="F5627" s="17" t="s">
        <v>1204</v>
      </c>
      <c r="G5627" s="19" t="str">
        <f>INDEX(Table12[[#This Row],[State]],MATCH(Orders!F5627,Table12[[#This Row],[Customer ID]],0))</f>
        <v>Michigan</v>
      </c>
      <c r="H5627" s="17" t="s">
        <v>2287</v>
      </c>
      <c r="I5627" s="19">
        <v>2</v>
      </c>
      <c r="J5627" s="17" t="s">
        <v>70</v>
      </c>
      <c r="K5627" s="10">
        <v>118.96</v>
      </c>
      <c r="L5627" s="25" t="str">
        <f>IF(Orders!$K5627&lt;=50,"Low",IF(Orders!$K5627&gt;=200000,"High","Medium"))</f>
        <v>Medium</v>
      </c>
    </row>
    <row r="5628" spans="1:12" x14ac:dyDescent="0.35">
      <c r="A5628" s="11">
        <v>1470</v>
      </c>
      <c r="B5628" s="13" t="s">
        <v>8425</v>
      </c>
      <c r="C5628" s="14">
        <v>44174</v>
      </c>
      <c r="D5628" s="14">
        <v>44178</v>
      </c>
      <c r="E5628" s="13" t="s">
        <v>19</v>
      </c>
      <c r="F5628" s="13" t="s">
        <v>50</v>
      </c>
      <c r="G5628" s="15" t="str">
        <f>INDEX(Table12[[#This Row],[State]],MATCH(Orders!F5628,Table12[[#This Row],[Customer ID]],0))</f>
        <v>Ohio</v>
      </c>
      <c r="H5628" s="13" t="s">
        <v>475</v>
      </c>
      <c r="I5628" s="15">
        <v>1</v>
      </c>
      <c r="J5628" s="13" t="s">
        <v>70</v>
      </c>
      <c r="K5628" s="16">
        <v>111208</v>
      </c>
      <c r="L5628" s="24" t="str">
        <f>IF(Orders!$K5628&lt;=50,"Low",IF(Orders!$K5628&gt;=200000,"High","Medium"))</f>
        <v>Medium</v>
      </c>
    </row>
    <row r="5629" spans="1:12" x14ac:dyDescent="0.35">
      <c r="A5629" s="12">
        <v>3653</v>
      </c>
      <c r="B5629" s="17" t="s">
        <v>8419</v>
      </c>
      <c r="C5629" s="18">
        <v>44174</v>
      </c>
      <c r="D5629" s="18">
        <v>44178</v>
      </c>
      <c r="E5629" s="17" t="s">
        <v>19</v>
      </c>
      <c r="F5629" s="17" t="s">
        <v>1204</v>
      </c>
      <c r="G5629" s="19" t="str">
        <f>INDEX(Table12[[#This Row],[State]],MATCH(Orders!F5629,Table12[[#This Row],[Customer ID]],0))</f>
        <v>Michigan</v>
      </c>
      <c r="H5629" s="17" t="s">
        <v>4901</v>
      </c>
      <c r="I5629" s="19">
        <v>2</v>
      </c>
      <c r="J5629" s="17" t="s">
        <v>31</v>
      </c>
      <c r="K5629" s="10">
        <v>130.54</v>
      </c>
      <c r="L5629" s="25" t="str">
        <f>IF(Orders!$K5629&lt;=50,"Low",IF(Orders!$K5629&gt;=200000,"High","Medium"))</f>
        <v>Medium</v>
      </c>
    </row>
    <row r="5630" spans="1:12" x14ac:dyDescent="0.35">
      <c r="A5630" s="11">
        <v>6772</v>
      </c>
      <c r="B5630" s="13" t="s">
        <v>8411</v>
      </c>
      <c r="C5630" s="14">
        <v>44174</v>
      </c>
      <c r="D5630" s="14">
        <v>44176</v>
      </c>
      <c r="E5630" s="13" t="s">
        <v>94</v>
      </c>
      <c r="F5630" s="13" t="s">
        <v>1210</v>
      </c>
      <c r="G5630" s="15" t="str">
        <f>INDEX(Table12[[#This Row],[State]],MATCH(Orders!F5630,Table12[[#This Row],[Customer ID]],0))</f>
        <v>Michigan</v>
      </c>
      <c r="H5630" s="13" t="s">
        <v>4837</v>
      </c>
      <c r="I5630" s="15">
        <v>4</v>
      </c>
      <c r="J5630" s="13" t="s">
        <v>70</v>
      </c>
      <c r="K5630" s="16">
        <v>149.72</v>
      </c>
      <c r="L5630" s="24" t="str">
        <f>IF(Orders!$K5630&lt;=50,"Low",IF(Orders!$K5630&gt;=200000,"High","Medium"))</f>
        <v>Medium</v>
      </c>
    </row>
    <row r="5631" spans="1:12" x14ac:dyDescent="0.35">
      <c r="A5631" s="12">
        <v>3652</v>
      </c>
      <c r="B5631" s="17" t="s">
        <v>8416</v>
      </c>
      <c r="C5631" s="18">
        <v>44174</v>
      </c>
      <c r="D5631" s="18">
        <v>44178</v>
      </c>
      <c r="E5631" s="17" t="s">
        <v>19</v>
      </c>
      <c r="F5631" s="17" t="s">
        <v>5275</v>
      </c>
      <c r="G5631" s="19" t="str">
        <f>INDEX(Table12[[#This Row],[State]],MATCH(Orders!F5631,Table12[[#This Row],[Customer ID]],0))</f>
        <v>Arizona</v>
      </c>
      <c r="H5631" s="17" t="s">
        <v>2134</v>
      </c>
      <c r="I5631" s="19">
        <v>3</v>
      </c>
      <c r="J5631" s="17" t="s">
        <v>31</v>
      </c>
      <c r="K5631" s="10">
        <v>118005</v>
      </c>
      <c r="L5631" s="25" t="str">
        <f>IF(Orders!$K5631&lt;=50,"Low",IF(Orders!$K5631&gt;=200000,"High","Medium"))</f>
        <v>Medium</v>
      </c>
    </row>
    <row r="5632" spans="1:12" x14ac:dyDescent="0.35">
      <c r="A5632" s="11">
        <v>7517</v>
      </c>
      <c r="B5632" s="13" t="s">
        <v>8411</v>
      </c>
      <c r="C5632" s="14">
        <v>44174</v>
      </c>
      <c r="D5632" s="14">
        <v>44176</v>
      </c>
      <c r="E5632" s="13" t="s">
        <v>94</v>
      </c>
      <c r="F5632" s="13" t="s">
        <v>1210</v>
      </c>
      <c r="G5632" s="15" t="str">
        <f>INDEX(Table12[[#This Row],[State]],MATCH(Orders!F5632,Table12[[#This Row],[Customer ID]],0))</f>
        <v>Michigan</v>
      </c>
      <c r="H5632" s="13" t="s">
        <v>2254</v>
      </c>
      <c r="I5632" s="15">
        <v>5</v>
      </c>
      <c r="J5632" s="13" t="s">
        <v>70</v>
      </c>
      <c r="K5632" s="16">
        <v>126.7</v>
      </c>
      <c r="L5632" s="24" t="str">
        <f>IF(Orders!$K5632&lt;=50,"Low",IF(Orders!$K5632&gt;=200000,"High","Medium"))</f>
        <v>Medium</v>
      </c>
    </row>
    <row r="5633" spans="1:12" x14ac:dyDescent="0.35">
      <c r="A5633" s="12">
        <v>9768</v>
      </c>
      <c r="B5633" s="17" t="s">
        <v>8413</v>
      </c>
      <c r="C5633" s="18">
        <v>44174</v>
      </c>
      <c r="D5633" s="18">
        <v>44177</v>
      </c>
      <c r="E5633" s="17" t="s">
        <v>94</v>
      </c>
      <c r="F5633" s="17" t="s">
        <v>1805</v>
      </c>
      <c r="G5633" s="19" t="str">
        <f>INDEX(Table12[[#This Row],[State]],MATCH(Orders!F5633,Table12[[#This Row],[Customer ID]],0))</f>
        <v>Kentucky</v>
      </c>
      <c r="H5633" s="17" t="s">
        <v>559</v>
      </c>
      <c r="I5633" s="19">
        <v>4</v>
      </c>
      <c r="J5633" s="17" t="s">
        <v>36</v>
      </c>
      <c r="K5633" s="10">
        <v>135.91999999999999</v>
      </c>
      <c r="L5633" s="25" t="str">
        <f>IF(Orders!$K5633&lt;=50,"Low",IF(Orders!$K5633&gt;=200000,"High","Medium"))</f>
        <v>Medium</v>
      </c>
    </row>
    <row r="5634" spans="1:12" x14ac:dyDescent="0.35">
      <c r="A5634" s="11">
        <v>270</v>
      </c>
      <c r="B5634" s="13" t="s">
        <v>8426</v>
      </c>
      <c r="C5634" s="14">
        <v>44174</v>
      </c>
      <c r="D5634" s="14">
        <v>44180</v>
      </c>
      <c r="E5634" s="13" t="s">
        <v>19</v>
      </c>
      <c r="F5634" s="13" t="s">
        <v>2132</v>
      </c>
      <c r="G5634" s="15" t="str">
        <f>INDEX(Table12[[#This Row],[State]],MATCH(Orders!F5634,Table12[[#This Row],[Customer ID]],0))</f>
        <v>Michigan</v>
      </c>
      <c r="H5634" s="13" t="s">
        <v>3583</v>
      </c>
      <c r="I5634" s="15">
        <v>5</v>
      </c>
      <c r="J5634" s="13" t="s">
        <v>36</v>
      </c>
      <c r="K5634" s="16">
        <v>129.9</v>
      </c>
      <c r="L5634" s="24" t="str">
        <f>IF(Orders!$K5634&lt;=50,"Low",IF(Orders!$K5634&gt;=200000,"High","Medium"))</f>
        <v>Medium</v>
      </c>
    </row>
    <row r="5635" spans="1:12" x14ac:dyDescent="0.35">
      <c r="A5635" s="12">
        <v>9411</v>
      </c>
      <c r="B5635" s="17" t="s">
        <v>8425</v>
      </c>
      <c r="C5635" s="18">
        <v>44174</v>
      </c>
      <c r="D5635" s="18">
        <v>44178</v>
      </c>
      <c r="E5635" s="17" t="s">
        <v>19</v>
      </c>
      <c r="F5635" s="17" t="s">
        <v>50</v>
      </c>
      <c r="G5635" s="19" t="str">
        <f>INDEX(Table12[[#This Row],[State]],MATCH(Orders!F5635,Table12[[#This Row],[Customer ID]],0))</f>
        <v>Ohio</v>
      </c>
      <c r="H5635" s="17" t="s">
        <v>692</v>
      </c>
      <c r="I5635" s="19">
        <v>3</v>
      </c>
      <c r="J5635" s="17" t="s">
        <v>70</v>
      </c>
      <c r="K5635" s="10">
        <v>157576</v>
      </c>
      <c r="L5635" s="25" t="str">
        <f>IF(Orders!$K5635&lt;=50,"Low",IF(Orders!$K5635&gt;=200000,"High","Medium"))</f>
        <v>Medium</v>
      </c>
    </row>
    <row r="5636" spans="1:12" x14ac:dyDescent="0.35">
      <c r="A5636" s="11">
        <v>4353</v>
      </c>
      <c r="B5636" s="13" t="s">
        <v>8427</v>
      </c>
      <c r="C5636" s="14">
        <v>44175</v>
      </c>
      <c r="D5636" s="14">
        <v>44178</v>
      </c>
      <c r="E5636" s="13" t="s">
        <v>38</v>
      </c>
      <c r="F5636" s="13" t="s">
        <v>216</v>
      </c>
      <c r="G5636" s="15" t="str">
        <f>INDEX(Table12[[#This Row],[State]],MATCH(Orders!F5636,Table12[[#This Row],[Customer ID]],0))</f>
        <v>Pennsylvania</v>
      </c>
      <c r="H5636" s="13" t="s">
        <v>282</v>
      </c>
      <c r="I5636" s="15">
        <v>5</v>
      </c>
      <c r="J5636" s="13" t="s">
        <v>36</v>
      </c>
      <c r="K5636" s="16">
        <v>384.92</v>
      </c>
      <c r="L5636" s="24" t="str">
        <f>IF(Orders!$K5636&lt;=50,"Low",IF(Orders!$K5636&gt;=200000,"High","Medium"))</f>
        <v>Medium</v>
      </c>
    </row>
    <row r="5637" spans="1:12" x14ac:dyDescent="0.35">
      <c r="A5637" s="12">
        <v>1689</v>
      </c>
      <c r="B5637" s="17" t="s">
        <v>8428</v>
      </c>
      <c r="C5637" s="18">
        <v>44175</v>
      </c>
      <c r="D5637" s="18">
        <v>44177</v>
      </c>
      <c r="E5637" s="17" t="s">
        <v>94</v>
      </c>
      <c r="F5637" s="17" t="s">
        <v>3366</v>
      </c>
      <c r="G5637" s="19" t="str">
        <f>INDEX(Table12[[#This Row],[State]],MATCH(Orders!F5637,Table12[[#This Row],[Customer ID]],0))</f>
        <v>California</v>
      </c>
      <c r="H5637" s="17" t="s">
        <v>2423</v>
      </c>
      <c r="I5637" s="19">
        <v>4</v>
      </c>
      <c r="J5637" s="17" t="s">
        <v>31</v>
      </c>
      <c r="K5637" s="10">
        <v>440.84</v>
      </c>
      <c r="L5637" s="25" t="str">
        <f>IF(Orders!$K5637&lt;=50,"Low",IF(Orders!$K5637&gt;=200000,"High","Medium"))</f>
        <v>Medium</v>
      </c>
    </row>
    <row r="5638" spans="1:12" x14ac:dyDescent="0.35">
      <c r="A5638" s="11">
        <v>3247</v>
      </c>
      <c r="B5638" s="13" t="s">
        <v>8429</v>
      </c>
      <c r="C5638" s="14">
        <v>44175</v>
      </c>
      <c r="D5638" s="14">
        <v>44177</v>
      </c>
      <c r="E5638" s="13" t="s">
        <v>38</v>
      </c>
      <c r="F5638" s="13" t="s">
        <v>7355</v>
      </c>
      <c r="G5638" s="15" t="str">
        <f>INDEX(Table12[[#This Row],[State]],MATCH(Orders!F5638,Table12[[#This Row],[Customer ID]],0))</f>
        <v>Pennsylvania</v>
      </c>
      <c r="H5638" s="13" t="s">
        <v>1096</v>
      </c>
      <c r="I5638" s="15">
        <v>2</v>
      </c>
      <c r="J5638" s="13" t="s">
        <v>31</v>
      </c>
      <c r="K5638" s="16">
        <v>536.88</v>
      </c>
      <c r="L5638" s="24" t="str">
        <f>IF(Orders!$K5638&lt;=50,"Low",IF(Orders!$K5638&gt;=200000,"High","Medium"))</f>
        <v>Medium</v>
      </c>
    </row>
    <row r="5639" spans="1:12" x14ac:dyDescent="0.35">
      <c r="A5639" s="12">
        <v>2337</v>
      </c>
      <c r="B5639" s="17" t="s">
        <v>8430</v>
      </c>
      <c r="C5639" s="18">
        <v>44175</v>
      </c>
      <c r="D5639" s="18">
        <v>44177</v>
      </c>
      <c r="E5639" s="17" t="s">
        <v>94</v>
      </c>
      <c r="F5639" s="17" t="s">
        <v>84</v>
      </c>
      <c r="G5639" s="19" t="str">
        <f>INDEX(Table12[[#This Row],[State]],MATCH(Orders!F5639,Table12[[#This Row],[Customer ID]],0))</f>
        <v>Washington</v>
      </c>
      <c r="H5639" s="17" t="s">
        <v>1513</v>
      </c>
      <c r="I5639" s="19">
        <v>5</v>
      </c>
      <c r="J5639" s="17" t="s">
        <v>70</v>
      </c>
      <c r="K5639" s="10">
        <v>526.9</v>
      </c>
      <c r="L5639" s="25" t="str">
        <f>IF(Orders!$K5639&lt;=50,"Low",IF(Orders!$K5639&gt;=200000,"High","Medium"))</f>
        <v>Medium</v>
      </c>
    </row>
    <row r="5640" spans="1:12" x14ac:dyDescent="0.35">
      <c r="A5640" s="11">
        <v>3526</v>
      </c>
      <c r="B5640" s="13" t="s">
        <v>8431</v>
      </c>
      <c r="C5640" s="14">
        <v>44175</v>
      </c>
      <c r="D5640" s="14">
        <v>44175</v>
      </c>
      <c r="E5640" s="13" t="s">
        <v>208</v>
      </c>
      <c r="F5640" s="13" t="s">
        <v>766</v>
      </c>
      <c r="G5640" s="15" t="str">
        <f>INDEX(Table12[[#This Row],[State]],MATCH(Orders!F5640,Table12[[#This Row],[Customer ID]],0))</f>
        <v>Connecticut</v>
      </c>
      <c r="H5640" s="13" t="s">
        <v>3271</v>
      </c>
      <c r="I5640" s="15">
        <v>7</v>
      </c>
      <c r="J5640" s="13" t="s">
        <v>31</v>
      </c>
      <c r="K5640" s="16">
        <v>607.79</v>
      </c>
      <c r="L5640" s="24" t="str">
        <f>IF(Orders!$K5640&lt;=50,"Low",IF(Orders!$K5640&gt;=200000,"High","Medium"))</f>
        <v>Medium</v>
      </c>
    </row>
    <row r="5641" spans="1:12" x14ac:dyDescent="0.35">
      <c r="A5641" s="12">
        <v>1517</v>
      </c>
      <c r="B5641" s="17" t="s">
        <v>8432</v>
      </c>
      <c r="C5641" s="18">
        <v>44175</v>
      </c>
      <c r="D5641" s="18">
        <v>44180</v>
      </c>
      <c r="E5641" s="17" t="s">
        <v>94</v>
      </c>
      <c r="F5641" s="17" t="s">
        <v>2915</v>
      </c>
      <c r="G5641" s="19" t="str">
        <f>INDEX(Table12[[#This Row],[State]],MATCH(Orders!F5641,Table12[[#This Row],[Customer ID]],0))</f>
        <v>Mississippi</v>
      </c>
      <c r="H5641" s="17" t="s">
        <v>4647</v>
      </c>
      <c r="I5641" s="19">
        <v>3</v>
      </c>
      <c r="J5641" s="17" t="s">
        <v>70</v>
      </c>
      <c r="K5641" s="10">
        <v>106.97</v>
      </c>
      <c r="L5641" s="25" t="str">
        <f>IF(Orders!$K5641&lt;=50,"Low",IF(Orders!$K5641&gt;=200000,"High","Medium"))</f>
        <v>Medium</v>
      </c>
    </row>
    <row r="5642" spans="1:12" x14ac:dyDescent="0.35">
      <c r="A5642" s="11">
        <v>6909</v>
      </c>
      <c r="B5642" s="13" t="s">
        <v>8433</v>
      </c>
      <c r="C5642" s="14">
        <v>44175</v>
      </c>
      <c r="D5642" s="14">
        <v>44179</v>
      </c>
      <c r="E5642" s="13" t="s">
        <v>94</v>
      </c>
      <c r="F5642" s="13" t="s">
        <v>4854</v>
      </c>
      <c r="G5642" s="15" t="str">
        <f>INDEX(Table12[[#This Row],[State]],MATCH(Orders!F5642,Table12[[#This Row],[Customer ID]],0))</f>
        <v>Nevada</v>
      </c>
      <c r="H5642" s="13" t="s">
        <v>392</v>
      </c>
      <c r="I5642" s="15">
        <v>4</v>
      </c>
      <c r="J5642" s="13" t="s">
        <v>36</v>
      </c>
      <c r="K5642" s="16">
        <v>904.6</v>
      </c>
      <c r="L5642" s="24" t="str">
        <f>IF(Orders!$K5642&lt;=50,"Low",IF(Orders!$K5642&gt;=200000,"High","Medium"))</f>
        <v>Medium</v>
      </c>
    </row>
    <row r="5643" spans="1:12" x14ac:dyDescent="0.35">
      <c r="A5643" s="12">
        <v>2336</v>
      </c>
      <c r="B5643" s="17" t="s">
        <v>8434</v>
      </c>
      <c r="C5643" s="18">
        <v>44175</v>
      </c>
      <c r="D5643" s="18">
        <v>44180</v>
      </c>
      <c r="E5643" s="17" t="s">
        <v>19</v>
      </c>
      <c r="F5643" s="17" t="s">
        <v>5371</v>
      </c>
      <c r="G5643" s="19" t="str">
        <f>INDEX(Table12[[#This Row],[State]],MATCH(Orders!F5643,Table12[[#This Row],[Customer ID]],0))</f>
        <v>South Carolina</v>
      </c>
      <c r="H5643" s="17" t="s">
        <v>2826</v>
      </c>
      <c r="I5643" s="19">
        <v>2</v>
      </c>
      <c r="J5643" s="17" t="s">
        <v>70</v>
      </c>
      <c r="K5643" s="10">
        <v>372.76</v>
      </c>
      <c r="L5643" s="25" t="str">
        <f>IF(Orders!$K5643&lt;=50,"Low",IF(Orders!$K5643&gt;=200000,"High","Medium"))</f>
        <v>Medium</v>
      </c>
    </row>
    <row r="5644" spans="1:12" x14ac:dyDescent="0.35">
      <c r="A5644" s="11">
        <v>3248</v>
      </c>
      <c r="B5644" s="13" t="s">
        <v>8431</v>
      </c>
      <c r="C5644" s="14">
        <v>44175</v>
      </c>
      <c r="D5644" s="14">
        <v>44175</v>
      </c>
      <c r="E5644" s="13" t="s">
        <v>208</v>
      </c>
      <c r="F5644" s="13" t="s">
        <v>766</v>
      </c>
      <c r="G5644" s="15" t="str">
        <f>INDEX(Table12[[#This Row],[State]],MATCH(Orders!F5644,Table12[[#This Row],[Customer ID]],0))</f>
        <v>Connecticut</v>
      </c>
      <c r="H5644" s="13" t="s">
        <v>3513</v>
      </c>
      <c r="I5644" s="15">
        <v>3</v>
      </c>
      <c r="J5644" s="13" t="s">
        <v>36</v>
      </c>
      <c r="K5644" s="16">
        <v>403.86</v>
      </c>
      <c r="L5644" s="24" t="str">
        <f>IF(Orders!$K5644&lt;=50,"Low",IF(Orders!$K5644&gt;=200000,"High","Medium"))</f>
        <v>Medium</v>
      </c>
    </row>
    <row r="5645" spans="1:12" x14ac:dyDescent="0.35">
      <c r="A5645" s="12">
        <v>9410</v>
      </c>
      <c r="B5645" s="17" t="s">
        <v>8430</v>
      </c>
      <c r="C5645" s="18">
        <v>44175</v>
      </c>
      <c r="D5645" s="18">
        <v>44177</v>
      </c>
      <c r="E5645" s="17" t="s">
        <v>94</v>
      </c>
      <c r="F5645" s="17" t="s">
        <v>84</v>
      </c>
      <c r="G5645" s="19" t="str">
        <f>INDEX(Table12[[#This Row],[State]],MATCH(Orders!F5645,Table12[[#This Row],[Customer ID]],0))</f>
        <v>Washington</v>
      </c>
      <c r="H5645" s="17" t="s">
        <v>6119</v>
      </c>
      <c r="I5645" s="19">
        <v>3</v>
      </c>
      <c r="J5645" s="17" t="s">
        <v>31</v>
      </c>
      <c r="K5645" s="10">
        <v>397.24</v>
      </c>
      <c r="L5645" s="25" t="str">
        <f>IF(Orders!$K5645&lt;=50,"Low",IF(Orders!$K5645&gt;=200000,"High","Medium"))</f>
        <v>Medium</v>
      </c>
    </row>
    <row r="5646" spans="1:12" x14ac:dyDescent="0.35">
      <c r="A5646" s="11">
        <v>1058</v>
      </c>
      <c r="B5646" s="13" t="s">
        <v>8427</v>
      </c>
      <c r="C5646" s="14">
        <v>44175</v>
      </c>
      <c r="D5646" s="14">
        <v>44178</v>
      </c>
      <c r="E5646" s="13" t="s">
        <v>38</v>
      </c>
      <c r="F5646" s="13" t="s">
        <v>216</v>
      </c>
      <c r="G5646" s="15" t="str">
        <f>INDEX(Table12[[#This Row],[State]],MATCH(Orders!F5646,Table12[[#This Row],[Customer ID]],0))</f>
        <v>Pennsylvania</v>
      </c>
      <c r="H5646" s="13" t="s">
        <v>359</v>
      </c>
      <c r="I5646" s="15">
        <v>1</v>
      </c>
      <c r="J5646" s="13" t="s">
        <v>36</v>
      </c>
      <c r="K5646" s="16">
        <v>443273</v>
      </c>
      <c r="L5646" s="24" t="str">
        <f>IF(Orders!$K5646&lt;=50,"Low",IF(Orders!$K5646&gt;=200000,"High","Medium"))</f>
        <v>High</v>
      </c>
    </row>
    <row r="5647" spans="1:12" x14ac:dyDescent="0.35">
      <c r="A5647" s="12">
        <v>1688</v>
      </c>
      <c r="B5647" s="17" t="s">
        <v>8436</v>
      </c>
      <c r="C5647" s="18">
        <v>44175</v>
      </c>
      <c r="D5647" s="18">
        <v>44182</v>
      </c>
      <c r="E5647" s="17" t="s">
        <v>19</v>
      </c>
      <c r="F5647" s="17" t="s">
        <v>84</v>
      </c>
      <c r="G5647" s="19" t="str">
        <f>INDEX(Table12[[#This Row],[State]],MATCH(Orders!F5647,Table12[[#This Row],[Customer ID]],0))</f>
        <v>California</v>
      </c>
      <c r="H5647" s="17" t="s">
        <v>6054</v>
      </c>
      <c r="I5647" s="19">
        <v>4</v>
      </c>
      <c r="J5647" s="17" t="s">
        <v>70</v>
      </c>
      <c r="K5647" s="10">
        <v>429936</v>
      </c>
      <c r="L5647" s="25" t="str">
        <f>IF(Orders!$K5647&lt;=50,"Low",IF(Orders!$K5647&gt;=200000,"High","Medium"))</f>
        <v>High</v>
      </c>
    </row>
    <row r="5648" spans="1:12" x14ac:dyDescent="0.35">
      <c r="A5648" s="11">
        <v>3527</v>
      </c>
      <c r="B5648" s="13" t="s">
        <v>8429</v>
      </c>
      <c r="C5648" s="14">
        <v>44175</v>
      </c>
      <c r="D5648" s="14">
        <v>44177</v>
      </c>
      <c r="E5648" s="13" t="s">
        <v>38</v>
      </c>
      <c r="F5648" s="13" t="s">
        <v>7355</v>
      </c>
      <c r="G5648" s="15" t="str">
        <f>INDEX(Table12[[#This Row],[State]],MATCH(Orders!F5648,Table12[[#This Row],[Customer ID]],0))</f>
        <v>Pennsylvania</v>
      </c>
      <c r="H5648" s="13" t="s">
        <v>2907</v>
      </c>
      <c r="I5648" s="15">
        <v>2</v>
      </c>
      <c r="J5648" s="13" t="s">
        <v>70</v>
      </c>
      <c r="K5648" s="16">
        <v>103368</v>
      </c>
      <c r="L5648" s="24" t="str">
        <f>IF(Orders!$K5648&lt;=50,"Low",IF(Orders!$K5648&gt;=200000,"High","Medium"))</f>
        <v>Medium</v>
      </c>
    </row>
    <row r="5649" spans="1:12" x14ac:dyDescent="0.35">
      <c r="A5649" s="12">
        <v>1318</v>
      </c>
      <c r="B5649" s="17" t="s">
        <v>8432</v>
      </c>
      <c r="C5649" s="18">
        <v>44175</v>
      </c>
      <c r="D5649" s="18">
        <v>44180</v>
      </c>
      <c r="E5649" s="17" t="s">
        <v>94</v>
      </c>
      <c r="F5649" s="17" t="s">
        <v>2915</v>
      </c>
      <c r="G5649" s="19" t="str">
        <f>INDEX(Table12[[#This Row],[State]],MATCH(Orders!F5649,Table12[[#This Row],[Customer ID]],0))</f>
        <v>Mississippi</v>
      </c>
      <c r="H5649" s="17" t="s">
        <v>179</v>
      </c>
      <c r="I5649" s="19">
        <v>3</v>
      </c>
      <c r="J5649" s="17" t="s">
        <v>31</v>
      </c>
      <c r="K5649" s="10">
        <v>161.97</v>
      </c>
      <c r="L5649" s="25" t="str">
        <f>IF(Orders!$K5649&lt;=50,"Low",IF(Orders!$K5649&gt;=200000,"High","Medium"))</f>
        <v>Medium</v>
      </c>
    </row>
    <row r="5650" spans="1:12" x14ac:dyDescent="0.35">
      <c r="A5650" s="11">
        <v>4354</v>
      </c>
      <c r="B5650" s="13" t="s">
        <v>8437</v>
      </c>
      <c r="C5650" s="14">
        <v>44175</v>
      </c>
      <c r="D5650" s="14">
        <v>44179</v>
      </c>
      <c r="E5650" s="13" t="s">
        <v>19</v>
      </c>
      <c r="F5650" s="13" t="s">
        <v>3426</v>
      </c>
      <c r="G5650" s="15" t="str">
        <f>INDEX(Table12[[#This Row],[State]],MATCH(Orders!F5650,Table12[[#This Row],[Customer ID]],0))</f>
        <v>Pennsylvania</v>
      </c>
      <c r="H5650" s="13" t="s">
        <v>3291</v>
      </c>
      <c r="I5650" s="15">
        <v>1</v>
      </c>
      <c r="J5650" s="13" t="s">
        <v>31</v>
      </c>
      <c r="K5650" s="16">
        <v>302.2</v>
      </c>
      <c r="L5650" s="24" t="str">
        <f>IF(Orders!$K5650&lt;=50,"Low",IF(Orders!$K5650&gt;=200000,"High","Medium"))</f>
        <v>Medium</v>
      </c>
    </row>
    <row r="5651" spans="1:12" x14ac:dyDescent="0.35">
      <c r="A5651" s="12">
        <v>1509</v>
      </c>
      <c r="B5651" s="17" t="s">
        <v>8428</v>
      </c>
      <c r="C5651" s="18">
        <v>44175</v>
      </c>
      <c r="D5651" s="18">
        <v>44177</v>
      </c>
      <c r="E5651" s="17" t="s">
        <v>94</v>
      </c>
      <c r="F5651" s="17" t="s">
        <v>3366</v>
      </c>
      <c r="G5651" s="19" t="str">
        <f>INDEX(Table12[[#This Row],[State]],MATCH(Orders!F5651,Table12[[#This Row],[Customer ID]],0))</f>
        <v>California</v>
      </c>
      <c r="H5651" s="17" t="s">
        <v>1135</v>
      </c>
      <c r="I5651" s="19">
        <v>2</v>
      </c>
      <c r="J5651" s="17" t="s">
        <v>36</v>
      </c>
      <c r="K5651" s="10">
        <v>385.96</v>
      </c>
      <c r="L5651" s="25" t="str">
        <f>IF(Orders!$K5651&lt;=50,"Low",IF(Orders!$K5651&gt;=200000,"High","Medium"))</f>
        <v>Medium</v>
      </c>
    </row>
    <row r="5652" spans="1:12" x14ac:dyDescent="0.35">
      <c r="A5652" s="11">
        <v>2773</v>
      </c>
      <c r="B5652" s="13" t="s">
        <v>8438</v>
      </c>
      <c r="C5652" s="14">
        <v>44175</v>
      </c>
      <c r="D5652" s="14">
        <v>44175</v>
      </c>
      <c r="E5652" s="13" t="s">
        <v>208</v>
      </c>
      <c r="F5652" s="13" t="s">
        <v>3333</v>
      </c>
      <c r="G5652" s="15" t="str">
        <f>INDEX(Table12[[#This Row],[State]],MATCH(Orders!F5652,Table12[[#This Row],[Customer ID]],0))</f>
        <v>Nebraska</v>
      </c>
      <c r="H5652" s="13" t="s">
        <v>998</v>
      </c>
      <c r="I5652" s="15">
        <v>3</v>
      </c>
      <c r="J5652" s="13" t="s">
        <v>31</v>
      </c>
      <c r="K5652" s="16">
        <v>301.5</v>
      </c>
      <c r="L5652" s="24" t="str">
        <f>IF(Orders!$K5652&lt;=50,"Low",IF(Orders!$K5652&gt;=200000,"High","Medium"))</f>
        <v>Medium</v>
      </c>
    </row>
    <row r="5653" spans="1:12" x14ac:dyDescent="0.35">
      <c r="A5653" s="12">
        <v>1059</v>
      </c>
      <c r="B5653" s="17" t="s">
        <v>8439</v>
      </c>
      <c r="C5653" s="18">
        <v>44175</v>
      </c>
      <c r="D5653" s="18">
        <v>44177</v>
      </c>
      <c r="E5653" s="17" t="s">
        <v>38</v>
      </c>
      <c r="F5653" s="17" t="s">
        <v>1475</v>
      </c>
      <c r="G5653" s="19" t="str">
        <f>INDEX(Table12[[#This Row],[State]],MATCH(Orders!F5653,Table12[[#This Row],[Customer ID]],0))</f>
        <v>Florida</v>
      </c>
      <c r="H5653" s="17" t="s">
        <v>1961</v>
      </c>
      <c r="I5653" s="19">
        <v>3</v>
      </c>
      <c r="J5653" s="17" t="s">
        <v>36</v>
      </c>
      <c r="K5653" s="10">
        <v>396104</v>
      </c>
      <c r="L5653" s="25" t="str">
        <f>IF(Orders!$K5653&lt;=50,"Low",IF(Orders!$K5653&gt;=200000,"High","Medium"))</f>
        <v>High</v>
      </c>
    </row>
    <row r="5654" spans="1:12" x14ac:dyDescent="0.35">
      <c r="A5654" s="11">
        <v>3246</v>
      </c>
      <c r="B5654" s="13" t="s">
        <v>8436</v>
      </c>
      <c r="C5654" s="14">
        <v>44175</v>
      </c>
      <c r="D5654" s="14">
        <v>44182</v>
      </c>
      <c r="E5654" s="13" t="s">
        <v>19</v>
      </c>
      <c r="F5654" s="13" t="s">
        <v>84</v>
      </c>
      <c r="G5654" s="15" t="str">
        <f>INDEX(Table12[[#This Row],[State]],MATCH(Orders!F5654,Table12[[#This Row],[Customer ID]],0))</f>
        <v>California</v>
      </c>
      <c r="H5654" s="13" t="s">
        <v>3883</v>
      </c>
      <c r="I5654" s="15">
        <v>2</v>
      </c>
      <c r="J5654" s="13" t="s">
        <v>70</v>
      </c>
      <c r="K5654" s="16">
        <v>147568</v>
      </c>
      <c r="L5654" s="24" t="str">
        <f>IF(Orders!$K5654&lt;=50,"Low",IF(Orders!$K5654&gt;=200000,"High","Medium"))</f>
        <v>Medium</v>
      </c>
    </row>
    <row r="5655" spans="1:12" x14ac:dyDescent="0.35">
      <c r="A5655" s="12">
        <v>3528</v>
      </c>
      <c r="B5655" s="17" t="s">
        <v>8430</v>
      </c>
      <c r="C5655" s="18">
        <v>44175</v>
      </c>
      <c r="D5655" s="18">
        <v>44177</v>
      </c>
      <c r="E5655" s="17" t="s">
        <v>94</v>
      </c>
      <c r="F5655" s="17" t="s">
        <v>84</v>
      </c>
      <c r="G5655" s="19" t="str">
        <f>INDEX(Table12[[#This Row],[State]],MATCH(Orders!F5655,Table12[[#This Row],[Customer ID]],0))</f>
        <v>Washington</v>
      </c>
      <c r="H5655" s="17" t="s">
        <v>1942</v>
      </c>
      <c r="I5655" s="19">
        <v>3</v>
      </c>
      <c r="J5655" s="17" t="s">
        <v>31</v>
      </c>
      <c r="K5655" s="10">
        <v>447.08</v>
      </c>
      <c r="L5655" s="25" t="str">
        <f>IF(Orders!$K5655&lt;=50,"Low",IF(Orders!$K5655&gt;=200000,"High","Medium"))</f>
        <v>Medium</v>
      </c>
    </row>
    <row r="5656" spans="1:12" x14ac:dyDescent="0.35">
      <c r="A5656" s="11">
        <v>7346</v>
      </c>
      <c r="B5656" s="13" t="s">
        <v>8432</v>
      </c>
      <c r="C5656" s="14">
        <v>44175</v>
      </c>
      <c r="D5656" s="14">
        <v>44180</v>
      </c>
      <c r="E5656" s="13" t="s">
        <v>94</v>
      </c>
      <c r="F5656" s="13" t="s">
        <v>2915</v>
      </c>
      <c r="G5656" s="15" t="str">
        <f>INDEX(Table12[[#This Row],[State]],MATCH(Orders!F5656,Table12[[#This Row],[Customer ID]],0))</f>
        <v>Mississippi</v>
      </c>
      <c r="H5656" s="13" t="s">
        <v>7304</v>
      </c>
      <c r="I5656" s="15">
        <v>8</v>
      </c>
      <c r="J5656" s="13" t="s">
        <v>70</v>
      </c>
      <c r="K5656" s="16">
        <v>354.84</v>
      </c>
      <c r="L5656" s="24" t="str">
        <f>IF(Orders!$K5656&lt;=50,"Low",IF(Orders!$K5656&gt;=200000,"High","Medium"))</f>
        <v>Medium</v>
      </c>
    </row>
    <row r="5657" spans="1:12" x14ac:dyDescent="0.35">
      <c r="A5657" s="12">
        <v>6273</v>
      </c>
      <c r="B5657" s="17" t="s">
        <v>8440</v>
      </c>
      <c r="C5657" s="18">
        <v>44176</v>
      </c>
      <c r="D5657" s="18">
        <v>44182</v>
      </c>
      <c r="E5657" s="17" t="s">
        <v>19</v>
      </c>
      <c r="F5657" s="17" t="s">
        <v>2573</v>
      </c>
      <c r="G5657" s="19" t="str">
        <f>INDEX(Table12[[#This Row],[State]],MATCH(Orders!F5657,Table12[[#This Row],[Customer ID]],0))</f>
        <v>Florida</v>
      </c>
      <c r="H5657" s="17" t="s">
        <v>2182</v>
      </c>
      <c r="I5657" s="19">
        <v>4</v>
      </c>
      <c r="J5657" s="17" t="s">
        <v>31</v>
      </c>
      <c r="K5657" s="10">
        <v>344568</v>
      </c>
      <c r="L5657" s="25" t="str">
        <f>IF(Orders!$K5657&lt;=50,"Low",IF(Orders!$K5657&gt;=200000,"High","Medium"))</f>
        <v>High</v>
      </c>
    </row>
    <row r="5658" spans="1:12" x14ac:dyDescent="0.35">
      <c r="A5658" s="11">
        <v>6750</v>
      </c>
      <c r="B5658" s="13" t="s">
        <v>8441</v>
      </c>
      <c r="C5658" s="14">
        <v>44176</v>
      </c>
      <c r="D5658" s="14">
        <v>44177</v>
      </c>
      <c r="E5658" s="13" t="s">
        <v>38</v>
      </c>
      <c r="F5658" s="13" t="s">
        <v>2197</v>
      </c>
      <c r="G5658" s="15" t="str">
        <f>INDEX(Table12[[#This Row],[State]],MATCH(Orders!F5658,Table12[[#This Row],[Customer ID]],0))</f>
        <v>Illinois</v>
      </c>
      <c r="H5658" s="13" t="s">
        <v>6962</v>
      </c>
      <c r="I5658" s="15">
        <v>7</v>
      </c>
      <c r="J5658" s="13" t="s">
        <v>31</v>
      </c>
      <c r="K5658" s="16">
        <v>440312</v>
      </c>
      <c r="L5658" s="24" t="str">
        <f>IF(Orders!$K5658&lt;=50,"Low",IF(Orders!$K5658&gt;=200000,"High","Medium"))</f>
        <v>High</v>
      </c>
    </row>
    <row r="5659" spans="1:12" x14ac:dyDescent="0.35">
      <c r="A5659" s="12">
        <v>6007</v>
      </c>
      <c r="B5659" s="17" t="s">
        <v>8443</v>
      </c>
      <c r="C5659" s="18">
        <v>44176</v>
      </c>
      <c r="D5659" s="18">
        <v>44180</v>
      </c>
      <c r="E5659" s="17" t="s">
        <v>19</v>
      </c>
      <c r="F5659" s="17" t="s">
        <v>3020</v>
      </c>
      <c r="G5659" s="19" t="str">
        <f>INDEX(Table12[[#This Row],[State]],MATCH(Orders!F5659,Table12[[#This Row],[Customer ID]],0))</f>
        <v>New York</v>
      </c>
      <c r="H5659" s="17" t="s">
        <v>7113</v>
      </c>
      <c r="I5659" s="19">
        <v>2</v>
      </c>
      <c r="J5659" s="17" t="s">
        <v>36</v>
      </c>
      <c r="K5659" s="10">
        <v>333.98</v>
      </c>
      <c r="L5659" s="25" t="str">
        <f>IF(Orders!$K5659&lt;=50,"Low",IF(Orders!$K5659&gt;=200000,"High","Medium"))</f>
        <v>Medium</v>
      </c>
    </row>
    <row r="5660" spans="1:12" x14ac:dyDescent="0.35">
      <c r="A5660" s="11">
        <v>4360</v>
      </c>
      <c r="B5660" s="13" t="s">
        <v>8444</v>
      </c>
      <c r="C5660" s="14">
        <v>44176</v>
      </c>
      <c r="D5660" s="14">
        <v>44183</v>
      </c>
      <c r="E5660" s="13" t="s">
        <v>19</v>
      </c>
      <c r="F5660" s="13" t="s">
        <v>6422</v>
      </c>
      <c r="G5660" s="15" t="str">
        <f>INDEX(Table12[[#This Row],[State]],MATCH(Orders!F5660,Table12[[#This Row],[Customer ID]],0))</f>
        <v>Massachusetts</v>
      </c>
      <c r="H5660" s="13" t="s">
        <v>6121</v>
      </c>
      <c r="I5660" s="15">
        <v>3</v>
      </c>
      <c r="J5660" s="13" t="s">
        <v>36</v>
      </c>
      <c r="K5660" s="16">
        <v>418.85</v>
      </c>
      <c r="L5660" s="24" t="str">
        <f>IF(Orders!$K5660&lt;=50,"Low",IF(Orders!$K5660&gt;=200000,"High","Medium"))</f>
        <v>Medium</v>
      </c>
    </row>
    <row r="5661" spans="1:12" x14ac:dyDescent="0.35">
      <c r="A5661" s="12">
        <v>7345</v>
      </c>
      <c r="B5661" s="17" t="s">
        <v>8445</v>
      </c>
      <c r="C5661" s="18">
        <v>44176</v>
      </c>
      <c r="D5661" s="18">
        <v>44176</v>
      </c>
      <c r="E5661" s="17" t="s">
        <v>208</v>
      </c>
      <c r="F5661" s="17" t="s">
        <v>4997</v>
      </c>
      <c r="G5661" s="19" t="str">
        <f>INDEX(Table12[[#This Row],[State]],MATCH(Orders!F5661,Table12[[#This Row],[Customer ID]],0))</f>
        <v>Illinois</v>
      </c>
      <c r="H5661" s="17" t="s">
        <v>6009</v>
      </c>
      <c r="I5661" s="19">
        <v>2</v>
      </c>
      <c r="J5661" s="17" t="s">
        <v>70</v>
      </c>
      <c r="K5661" s="10">
        <v>775464</v>
      </c>
      <c r="L5661" s="25" t="str">
        <f>IF(Orders!$K5661&lt;=50,"Low",IF(Orders!$K5661&gt;=200000,"High","Medium"))</f>
        <v>High</v>
      </c>
    </row>
    <row r="5662" spans="1:12" x14ac:dyDescent="0.35">
      <c r="A5662" s="11">
        <v>9969</v>
      </c>
      <c r="B5662" s="13" t="s">
        <v>8440</v>
      </c>
      <c r="C5662" s="14">
        <v>44176</v>
      </c>
      <c r="D5662" s="14">
        <v>44182</v>
      </c>
      <c r="E5662" s="13" t="s">
        <v>19</v>
      </c>
      <c r="F5662" s="13" t="s">
        <v>2573</v>
      </c>
      <c r="G5662" s="15" t="str">
        <f>INDEX(Table12[[#This Row],[State]],MATCH(Orders!F5662,Table12[[#This Row],[Customer ID]],0))</f>
        <v>Florida</v>
      </c>
      <c r="H5662" s="13" t="s">
        <v>7452</v>
      </c>
      <c r="I5662" s="15">
        <v>6</v>
      </c>
      <c r="J5662" s="13" t="s">
        <v>36</v>
      </c>
      <c r="K5662" s="16">
        <v>271875</v>
      </c>
      <c r="L5662" s="24" t="str">
        <f>IF(Orders!$K5662&lt;=50,"Low",IF(Orders!$K5662&gt;=200000,"High","Medium"))</f>
        <v>High</v>
      </c>
    </row>
    <row r="5663" spans="1:12" x14ac:dyDescent="0.35">
      <c r="A5663" s="12">
        <v>7347</v>
      </c>
      <c r="B5663" s="17" t="s">
        <v>8446</v>
      </c>
      <c r="C5663" s="18">
        <v>44176</v>
      </c>
      <c r="D5663" s="18">
        <v>44182</v>
      </c>
      <c r="E5663" s="17" t="s">
        <v>19</v>
      </c>
      <c r="F5663" s="17" t="s">
        <v>8201</v>
      </c>
      <c r="G5663" s="19" t="str">
        <f>INDEX(Table12[[#This Row],[State]],MATCH(Orders!F5663,Table12[[#This Row],[Customer ID]],0))</f>
        <v>New Jersey</v>
      </c>
      <c r="H5663" s="17" t="s">
        <v>1346</v>
      </c>
      <c r="I5663" s="19">
        <v>2</v>
      </c>
      <c r="J5663" s="17" t="s">
        <v>36</v>
      </c>
      <c r="K5663" s="10">
        <v>1055.98</v>
      </c>
      <c r="L5663" s="25" t="str">
        <f>IF(Orders!$K5663&lt;=50,"Low",IF(Orders!$K5663&gt;=200000,"High","Medium"))</f>
        <v>Medium</v>
      </c>
    </row>
    <row r="5664" spans="1:12" x14ac:dyDescent="0.35">
      <c r="A5664" s="11">
        <v>9210</v>
      </c>
      <c r="B5664" s="13" t="s">
        <v>8440</v>
      </c>
      <c r="C5664" s="14">
        <v>44176</v>
      </c>
      <c r="D5664" s="14">
        <v>44182</v>
      </c>
      <c r="E5664" s="13" t="s">
        <v>19</v>
      </c>
      <c r="F5664" s="13" t="s">
        <v>2573</v>
      </c>
      <c r="G5664" s="15" t="str">
        <f>INDEX(Table12[[#This Row],[State]],MATCH(Orders!F5664,Table12[[#This Row],[Customer ID]],0))</f>
        <v>Florida</v>
      </c>
      <c r="H5664" s="13" t="s">
        <v>4413</v>
      </c>
      <c r="I5664" s="15">
        <v>1</v>
      </c>
      <c r="J5664" s="13" t="s">
        <v>36</v>
      </c>
      <c r="K5664" s="16">
        <v>332584</v>
      </c>
      <c r="L5664" s="24" t="str">
        <f>IF(Orders!$K5664&lt;=50,"Low",IF(Orders!$K5664&gt;=200000,"High","Medium"))</f>
        <v>High</v>
      </c>
    </row>
    <row r="5665" spans="1:12" x14ac:dyDescent="0.35">
      <c r="A5665" s="12">
        <v>4358</v>
      </c>
      <c r="B5665" s="17" t="s">
        <v>8447</v>
      </c>
      <c r="C5665" s="18">
        <v>44176</v>
      </c>
      <c r="D5665" s="18">
        <v>44179</v>
      </c>
      <c r="E5665" s="17" t="s">
        <v>94</v>
      </c>
      <c r="F5665" s="17" t="s">
        <v>2525</v>
      </c>
      <c r="G5665" s="19" t="str">
        <f>INDEX(Table12[[#This Row],[State]],MATCH(Orders!F5665,Table12[[#This Row],[Customer ID]],0))</f>
        <v>Iowa</v>
      </c>
      <c r="H5665" s="17" t="s">
        <v>8448</v>
      </c>
      <c r="I5665" s="19">
        <v>1</v>
      </c>
      <c r="J5665" s="17" t="s">
        <v>70</v>
      </c>
      <c r="K5665" s="10">
        <v>252.28</v>
      </c>
      <c r="L5665" s="25" t="str">
        <f>IF(Orders!$K5665&lt;=50,"Low",IF(Orders!$K5665&gt;=200000,"High","Medium"))</f>
        <v>Medium</v>
      </c>
    </row>
    <row r="5666" spans="1:12" x14ac:dyDescent="0.35">
      <c r="A5666" s="11">
        <v>9211</v>
      </c>
      <c r="B5666" s="13" t="s">
        <v>8445</v>
      </c>
      <c r="C5666" s="14">
        <v>44176</v>
      </c>
      <c r="D5666" s="14">
        <v>44176</v>
      </c>
      <c r="E5666" s="13" t="s">
        <v>208</v>
      </c>
      <c r="F5666" s="13" t="s">
        <v>4997</v>
      </c>
      <c r="G5666" s="15" t="str">
        <f>INDEX(Table12[[#This Row],[State]],MATCH(Orders!F5666,Table12[[#This Row],[Customer ID]],0))</f>
        <v>Illinois</v>
      </c>
      <c r="H5666" s="13" t="s">
        <v>7933</v>
      </c>
      <c r="I5666" s="15">
        <v>2</v>
      </c>
      <c r="J5666" s="13" t="s">
        <v>36</v>
      </c>
      <c r="K5666" s="16">
        <v>271368</v>
      </c>
      <c r="L5666" s="24" t="str">
        <f>IF(Orders!$K5666&lt;=50,"Low",IF(Orders!$K5666&gt;=200000,"High","Medium"))</f>
        <v>High</v>
      </c>
    </row>
    <row r="5667" spans="1:12" x14ac:dyDescent="0.35">
      <c r="A5667" s="12">
        <v>9970</v>
      </c>
      <c r="B5667" s="17" t="s">
        <v>8447</v>
      </c>
      <c r="C5667" s="18">
        <v>44176</v>
      </c>
      <c r="D5667" s="18">
        <v>44179</v>
      </c>
      <c r="E5667" s="17" t="s">
        <v>94</v>
      </c>
      <c r="F5667" s="17" t="s">
        <v>2525</v>
      </c>
      <c r="G5667" s="19" t="str">
        <f>INDEX(Table12[[#This Row],[State]],MATCH(Orders!F5667,Table12[[#This Row],[Customer ID]],0))</f>
        <v>Iowa</v>
      </c>
      <c r="H5667" s="17" t="s">
        <v>3227</v>
      </c>
      <c r="I5667" s="19">
        <v>3</v>
      </c>
      <c r="J5667" s="17" t="s">
        <v>31</v>
      </c>
      <c r="K5667" s="10">
        <v>449.4</v>
      </c>
      <c r="L5667" s="25" t="str">
        <f>IF(Orders!$K5667&lt;=50,"Low",IF(Orders!$K5667&gt;=200000,"High","Medium"))</f>
        <v>Medium</v>
      </c>
    </row>
    <row r="5668" spans="1:12" x14ac:dyDescent="0.35">
      <c r="A5668" s="11">
        <v>6990</v>
      </c>
      <c r="B5668" s="13" t="s">
        <v>8446</v>
      </c>
      <c r="C5668" s="14">
        <v>44176</v>
      </c>
      <c r="D5668" s="14">
        <v>44182</v>
      </c>
      <c r="E5668" s="13" t="s">
        <v>19</v>
      </c>
      <c r="F5668" s="13" t="s">
        <v>8201</v>
      </c>
      <c r="G5668" s="15" t="str">
        <f>INDEX(Table12[[#This Row],[State]],MATCH(Orders!F5668,Table12[[#This Row],[Customer ID]],0))</f>
        <v>New Jersey</v>
      </c>
      <c r="H5668" s="13" t="s">
        <v>5103</v>
      </c>
      <c r="I5668" s="15">
        <v>7</v>
      </c>
      <c r="J5668" s="13" t="s">
        <v>36</v>
      </c>
      <c r="K5668" s="16">
        <v>303.75</v>
      </c>
      <c r="L5668" s="24" t="str">
        <f>IF(Orders!$K5668&lt;=50,"Low",IF(Orders!$K5668&gt;=200000,"High","Medium"))</f>
        <v>Medium</v>
      </c>
    </row>
    <row r="5669" spans="1:12" x14ac:dyDescent="0.35">
      <c r="A5669" s="12">
        <v>9488</v>
      </c>
      <c r="B5669" s="17" t="s">
        <v>8450</v>
      </c>
      <c r="C5669" s="18">
        <v>44176</v>
      </c>
      <c r="D5669" s="18">
        <v>44178</v>
      </c>
      <c r="E5669" s="17" t="s">
        <v>38</v>
      </c>
      <c r="F5669" s="17" t="s">
        <v>3124</v>
      </c>
      <c r="G5669" s="19" t="str">
        <f>INDEX(Table12[[#This Row],[State]],MATCH(Orders!F5669,Table12[[#This Row],[Customer ID]],0))</f>
        <v>Texas</v>
      </c>
      <c r="H5669" s="17" t="s">
        <v>8452</v>
      </c>
      <c r="I5669" s="19">
        <v>2</v>
      </c>
      <c r="J5669" s="17" t="s">
        <v>36</v>
      </c>
      <c r="K5669" s="10">
        <v>360392</v>
      </c>
      <c r="L5669" s="25" t="str">
        <f>IF(Orders!$K5669&lt;=50,"Low",IF(Orders!$K5669&gt;=200000,"High","Medium"))</f>
        <v>High</v>
      </c>
    </row>
    <row r="5670" spans="1:12" x14ac:dyDescent="0.35">
      <c r="A5670" s="11">
        <v>6748</v>
      </c>
      <c r="B5670" s="13" t="s">
        <v>8454</v>
      </c>
      <c r="C5670" s="14">
        <v>44176</v>
      </c>
      <c r="D5670" s="14">
        <v>44178</v>
      </c>
      <c r="E5670" s="13" t="s">
        <v>38</v>
      </c>
      <c r="F5670" s="13" t="s">
        <v>1784</v>
      </c>
      <c r="G5670" s="15" t="str">
        <f>INDEX(Table12[[#This Row],[State]],MATCH(Orders!F5670,Table12[[#This Row],[Customer ID]],0))</f>
        <v>New Jersey</v>
      </c>
      <c r="H5670" s="13" t="s">
        <v>4754</v>
      </c>
      <c r="I5670" s="15">
        <v>3</v>
      </c>
      <c r="J5670" s="13" t="s">
        <v>36</v>
      </c>
      <c r="K5670" s="16">
        <v>291.54000000000002</v>
      </c>
      <c r="L5670" s="24" t="str">
        <f>IF(Orders!$K5670&lt;=50,"Low",IF(Orders!$K5670&gt;=200000,"High","Medium"))</f>
        <v>Medium</v>
      </c>
    </row>
    <row r="5671" spans="1:12" x14ac:dyDescent="0.35">
      <c r="A5671" s="12">
        <v>6749</v>
      </c>
      <c r="B5671" s="17" t="s">
        <v>8443</v>
      </c>
      <c r="C5671" s="18">
        <v>44176</v>
      </c>
      <c r="D5671" s="18">
        <v>44180</v>
      </c>
      <c r="E5671" s="17" t="s">
        <v>19</v>
      </c>
      <c r="F5671" s="17" t="s">
        <v>3020</v>
      </c>
      <c r="G5671" s="19" t="str">
        <f>INDEX(Table12[[#This Row],[State]],MATCH(Orders!F5671,Table12[[#This Row],[Customer ID]],0))</f>
        <v>New York</v>
      </c>
      <c r="H5671" s="17" t="s">
        <v>1137</v>
      </c>
      <c r="I5671" s="19">
        <v>1</v>
      </c>
      <c r="J5671" s="17" t="s">
        <v>31</v>
      </c>
      <c r="K5671" s="10">
        <v>415952</v>
      </c>
      <c r="L5671" s="25" t="str">
        <f>IF(Orders!$K5671&lt;=50,"Low",IF(Orders!$K5671&gt;=200000,"High","Medium"))</f>
        <v>High</v>
      </c>
    </row>
    <row r="5672" spans="1:12" x14ac:dyDescent="0.35">
      <c r="A5672" s="11">
        <v>390</v>
      </c>
      <c r="B5672" s="13" t="s">
        <v>8443</v>
      </c>
      <c r="C5672" s="14">
        <v>44176</v>
      </c>
      <c r="D5672" s="14">
        <v>44180</v>
      </c>
      <c r="E5672" s="13" t="s">
        <v>19</v>
      </c>
      <c r="F5672" s="13" t="s">
        <v>3020</v>
      </c>
      <c r="G5672" s="15" t="str">
        <f>INDEX(Table12[[#This Row],[State]],MATCH(Orders!F5672,Table12[[#This Row],[Customer ID]],0))</f>
        <v>New York</v>
      </c>
      <c r="H5672" s="13" t="s">
        <v>4234</v>
      </c>
      <c r="I5672" s="15">
        <v>3</v>
      </c>
      <c r="J5672" s="13" t="s">
        <v>31</v>
      </c>
      <c r="K5672" s="16">
        <v>470.94</v>
      </c>
      <c r="L5672" s="24" t="str">
        <f>IF(Orders!$K5672&lt;=50,"Low",IF(Orders!$K5672&gt;=200000,"High","Medium"))</f>
        <v>Medium</v>
      </c>
    </row>
    <row r="5673" spans="1:12" x14ac:dyDescent="0.35">
      <c r="A5673" s="12">
        <v>391</v>
      </c>
      <c r="B5673" s="17" t="s">
        <v>8455</v>
      </c>
      <c r="C5673" s="18">
        <v>44176</v>
      </c>
      <c r="D5673" s="18">
        <v>44180</v>
      </c>
      <c r="E5673" s="17" t="s">
        <v>19</v>
      </c>
      <c r="F5673" s="17" t="s">
        <v>2691</v>
      </c>
      <c r="G5673" s="19" t="str">
        <f>INDEX(Table12[[#This Row],[State]],MATCH(Orders!F5673,Table12[[#This Row],[Customer ID]],0))</f>
        <v>New York</v>
      </c>
      <c r="H5673" s="17" t="s">
        <v>1654</v>
      </c>
      <c r="I5673" s="19">
        <v>4</v>
      </c>
      <c r="J5673" s="17" t="s">
        <v>70</v>
      </c>
      <c r="K5673" s="10">
        <v>398.36</v>
      </c>
      <c r="L5673" s="25" t="str">
        <f>IF(Orders!$K5673&lt;=50,"Low",IF(Orders!$K5673&gt;=200000,"High","Medium"))</f>
        <v>Medium</v>
      </c>
    </row>
    <row r="5674" spans="1:12" x14ac:dyDescent="0.35">
      <c r="A5674" s="11">
        <v>1516</v>
      </c>
      <c r="B5674" s="13" t="s">
        <v>8455</v>
      </c>
      <c r="C5674" s="14">
        <v>44176</v>
      </c>
      <c r="D5674" s="14">
        <v>44180</v>
      </c>
      <c r="E5674" s="13" t="s">
        <v>19</v>
      </c>
      <c r="F5674" s="13" t="s">
        <v>2691</v>
      </c>
      <c r="G5674" s="15" t="str">
        <f>INDEX(Table12[[#This Row],[State]],MATCH(Orders!F5674,Table12[[#This Row],[Customer ID]],0))</f>
        <v>New York</v>
      </c>
      <c r="H5674" s="13" t="s">
        <v>6427</v>
      </c>
      <c r="I5674" s="15">
        <v>2</v>
      </c>
      <c r="J5674" s="13" t="s">
        <v>31</v>
      </c>
      <c r="K5674" s="16">
        <v>430.98</v>
      </c>
      <c r="L5674" s="24" t="str">
        <f>IF(Orders!$K5674&lt;=50,"Low",IF(Orders!$K5674&gt;=200000,"High","Medium"))</f>
        <v>Medium</v>
      </c>
    </row>
    <row r="5675" spans="1:12" x14ac:dyDescent="0.35">
      <c r="A5675" s="12">
        <v>9968</v>
      </c>
      <c r="B5675" s="17" t="s">
        <v>8456</v>
      </c>
      <c r="C5675" s="18">
        <v>44176</v>
      </c>
      <c r="D5675" s="18">
        <v>44182</v>
      </c>
      <c r="E5675" s="17" t="s">
        <v>19</v>
      </c>
      <c r="F5675" s="17" t="s">
        <v>4904</v>
      </c>
      <c r="G5675" s="19" t="str">
        <f>INDEX(Table12[[#This Row],[State]],MATCH(Orders!F5675,Table12[[#This Row],[Customer ID]],0))</f>
        <v>Pennsylvania</v>
      </c>
      <c r="H5675" s="17" t="s">
        <v>3197</v>
      </c>
      <c r="I5675" s="19">
        <v>1</v>
      </c>
      <c r="J5675" s="17" t="s">
        <v>36</v>
      </c>
      <c r="K5675" s="10">
        <v>483686</v>
      </c>
      <c r="L5675" s="25" t="str">
        <f>IF(Orders!$K5675&lt;=50,"Low",IF(Orders!$K5675&gt;=200000,"High","Medium"))</f>
        <v>High</v>
      </c>
    </row>
    <row r="5676" spans="1:12" x14ac:dyDescent="0.35">
      <c r="A5676" s="11">
        <v>4359</v>
      </c>
      <c r="B5676" s="13" t="s">
        <v>8446</v>
      </c>
      <c r="C5676" s="14">
        <v>44176</v>
      </c>
      <c r="D5676" s="14">
        <v>44182</v>
      </c>
      <c r="E5676" s="13" t="s">
        <v>19</v>
      </c>
      <c r="F5676" s="13" t="s">
        <v>8201</v>
      </c>
      <c r="G5676" s="15" t="str">
        <f>INDEX(Table12[[#This Row],[State]],MATCH(Orders!F5676,Table12[[#This Row],[Customer ID]],0))</f>
        <v>New Jersey</v>
      </c>
      <c r="H5676" s="13" t="s">
        <v>3006</v>
      </c>
      <c r="I5676" s="15">
        <v>5</v>
      </c>
      <c r="J5676" s="13" t="s">
        <v>31</v>
      </c>
      <c r="K5676" s="16">
        <v>323.2</v>
      </c>
      <c r="L5676" s="24" t="str">
        <f>IF(Orders!$K5676&lt;=50,"Low",IF(Orders!$K5676&gt;=200000,"High","Medium"))</f>
        <v>Medium</v>
      </c>
    </row>
    <row r="5677" spans="1:12" x14ac:dyDescent="0.35">
      <c r="A5677" s="12">
        <v>7348</v>
      </c>
      <c r="B5677" s="17" t="s">
        <v>8445</v>
      </c>
      <c r="C5677" s="18">
        <v>44176</v>
      </c>
      <c r="D5677" s="18">
        <v>44176</v>
      </c>
      <c r="E5677" s="17" t="s">
        <v>208</v>
      </c>
      <c r="F5677" s="17" t="s">
        <v>4997</v>
      </c>
      <c r="G5677" s="19" t="str">
        <f>INDEX(Table12[[#This Row],[State]],MATCH(Orders!F5677,Table12[[#This Row],[Customer ID]],0))</f>
        <v>Illinois</v>
      </c>
      <c r="H5677" s="17" t="s">
        <v>1096</v>
      </c>
      <c r="I5677" s="19">
        <v>1</v>
      </c>
      <c r="J5677" s="17" t="s">
        <v>31</v>
      </c>
      <c r="K5677" s="10">
        <v>447.72</v>
      </c>
      <c r="L5677" s="25" t="str">
        <f>IF(Orders!$K5677&lt;=50,"Low",IF(Orders!$K5677&gt;=200000,"High","Medium"))</f>
        <v>Medium</v>
      </c>
    </row>
    <row r="5678" spans="1:12" x14ac:dyDescent="0.35">
      <c r="A5678" s="11">
        <v>9684</v>
      </c>
      <c r="B5678" s="13" t="s">
        <v>8440</v>
      </c>
      <c r="C5678" s="14">
        <v>44176</v>
      </c>
      <c r="D5678" s="14">
        <v>44182</v>
      </c>
      <c r="E5678" s="13" t="s">
        <v>19</v>
      </c>
      <c r="F5678" s="13" t="s">
        <v>2573</v>
      </c>
      <c r="G5678" s="15" t="str">
        <f>INDEX(Table12[[#This Row],[State]],MATCH(Orders!F5678,Table12[[#This Row],[Customer ID]],0))</f>
        <v>Florida</v>
      </c>
      <c r="H5678" s="13" t="s">
        <v>1507</v>
      </c>
      <c r="I5678" s="15">
        <v>1</v>
      </c>
      <c r="J5678" s="13" t="s">
        <v>70</v>
      </c>
      <c r="K5678" s="16">
        <v>339784</v>
      </c>
      <c r="L5678" s="24" t="str">
        <f>IF(Orders!$K5678&lt;=50,"Low",IF(Orders!$K5678&gt;=200000,"High","Medium"))</f>
        <v>High</v>
      </c>
    </row>
    <row r="5679" spans="1:12" x14ac:dyDescent="0.35">
      <c r="A5679" s="12">
        <v>9682</v>
      </c>
      <c r="B5679" s="17" t="s">
        <v>8457</v>
      </c>
      <c r="C5679" s="18">
        <v>44178</v>
      </c>
      <c r="D5679" s="18">
        <v>44183</v>
      </c>
      <c r="E5679" s="17" t="s">
        <v>19</v>
      </c>
      <c r="F5679" s="17" t="s">
        <v>4505</v>
      </c>
      <c r="G5679" s="19" t="str">
        <f>INDEX(Table12[[#This Row],[State]],MATCH(Orders!F5679,Table12[[#This Row],[Customer ID]],0))</f>
        <v>California</v>
      </c>
      <c r="H5679" s="17" t="s">
        <v>6402</v>
      </c>
      <c r="I5679" s="19">
        <v>8</v>
      </c>
      <c r="J5679" s="17" t="s">
        <v>70</v>
      </c>
      <c r="K5679" s="10">
        <v>379.04</v>
      </c>
      <c r="L5679" s="25" t="str">
        <f>IF(Orders!$K5679&lt;=50,"Low",IF(Orders!$K5679&gt;=200000,"High","Medium"))</f>
        <v>Medium</v>
      </c>
    </row>
    <row r="5680" spans="1:12" x14ac:dyDescent="0.35">
      <c r="A5680" s="11">
        <v>8779</v>
      </c>
      <c r="B5680" s="13" t="s">
        <v>8457</v>
      </c>
      <c r="C5680" s="14">
        <v>44178</v>
      </c>
      <c r="D5680" s="14">
        <v>44183</v>
      </c>
      <c r="E5680" s="13" t="s">
        <v>19</v>
      </c>
      <c r="F5680" s="13" t="s">
        <v>4505</v>
      </c>
      <c r="G5680" s="15" t="str">
        <f>INDEX(Table12[[#This Row],[State]],MATCH(Orders!F5680,Table12[[#This Row],[Customer ID]],0))</f>
        <v>California</v>
      </c>
      <c r="H5680" s="13" t="s">
        <v>3550</v>
      </c>
      <c r="I5680" s="15">
        <v>3</v>
      </c>
      <c r="J5680" s="13" t="s">
        <v>36</v>
      </c>
      <c r="K5680" s="16">
        <v>505.64</v>
      </c>
      <c r="L5680" s="24" t="str">
        <f>IF(Orders!$K5680&lt;=50,"Low",IF(Orders!$K5680&gt;=200000,"High","Medium"))</f>
        <v>Medium</v>
      </c>
    </row>
    <row r="5681" spans="1:12" x14ac:dyDescent="0.35">
      <c r="A5681" s="12">
        <v>9685</v>
      </c>
      <c r="B5681" s="17" t="s">
        <v>8458</v>
      </c>
      <c r="C5681" s="18">
        <v>44178</v>
      </c>
      <c r="D5681" s="18">
        <v>44183</v>
      </c>
      <c r="E5681" s="17" t="s">
        <v>19</v>
      </c>
      <c r="F5681" s="17" t="s">
        <v>4664</v>
      </c>
      <c r="G5681" s="19" t="str">
        <f>INDEX(Table12[[#This Row],[State]],MATCH(Orders!F5681,Table12[[#This Row],[Customer ID]],0))</f>
        <v>New York</v>
      </c>
      <c r="H5681" s="17" t="s">
        <v>489</v>
      </c>
      <c r="I5681" s="19">
        <v>3</v>
      </c>
      <c r="J5681" s="17" t="s">
        <v>36</v>
      </c>
      <c r="K5681" s="10">
        <v>241976</v>
      </c>
      <c r="L5681" s="25" t="str">
        <f>IF(Orders!$K5681&lt;=50,"Low",IF(Orders!$K5681&gt;=200000,"High","Medium"))</f>
        <v>High</v>
      </c>
    </row>
    <row r="5682" spans="1:12" x14ac:dyDescent="0.35">
      <c r="A5682" s="11">
        <v>9683</v>
      </c>
      <c r="B5682" s="13" t="s">
        <v>8457</v>
      </c>
      <c r="C5682" s="14">
        <v>44178</v>
      </c>
      <c r="D5682" s="14">
        <v>44183</v>
      </c>
      <c r="E5682" s="13" t="s">
        <v>19</v>
      </c>
      <c r="F5682" s="13" t="s">
        <v>4505</v>
      </c>
      <c r="G5682" s="15" t="str">
        <f>INDEX(Table12[[#This Row],[State]],MATCH(Orders!F5682,Table12[[#This Row],[Customer ID]],0))</f>
        <v>California</v>
      </c>
      <c r="H5682" s="13" t="s">
        <v>2616</v>
      </c>
      <c r="I5682" s="15">
        <v>2</v>
      </c>
      <c r="J5682" s="13" t="s">
        <v>31</v>
      </c>
      <c r="K5682" s="16">
        <v>323.95999999999998</v>
      </c>
      <c r="L5682" s="24" t="str">
        <f>IF(Orders!$K5682&lt;=50,"Low",IF(Orders!$K5682&gt;=200000,"High","Medium"))</f>
        <v>Medium</v>
      </c>
    </row>
    <row r="5683" spans="1:12" x14ac:dyDescent="0.35">
      <c r="A5683" s="12">
        <v>6192</v>
      </c>
      <c r="B5683" s="17" t="s">
        <v>8457</v>
      </c>
      <c r="C5683" s="18">
        <v>44178</v>
      </c>
      <c r="D5683" s="18">
        <v>44183</v>
      </c>
      <c r="E5683" s="17" t="s">
        <v>19</v>
      </c>
      <c r="F5683" s="17" t="s">
        <v>4505</v>
      </c>
      <c r="G5683" s="19" t="str">
        <f>INDEX(Table12[[#This Row],[State]],MATCH(Orders!F5683,Table12[[#This Row],[Customer ID]],0))</f>
        <v>California</v>
      </c>
      <c r="H5683" s="17" t="s">
        <v>4874</v>
      </c>
      <c r="I5683" s="19">
        <v>6</v>
      </c>
      <c r="J5683" s="17" t="s">
        <v>31</v>
      </c>
      <c r="K5683" s="10">
        <v>433.88</v>
      </c>
      <c r="L5683" s="25" t="str">
        <f>IF(Orders!$K5683&lt;=50,"Low",IF(Orders!$K5683&gt;=200000,"High","Medium"))</f>
        <v>Medium</v>
      </c>
    </row>
    <row r="5684" spans="1:12" x14ac:dyDescent="0.35">
      <c r="A5684" s="11">
        <v>2948</v>
      </c>
      <c r="B5684" s="13" t="s">
        <v>8459</v>
      </c>
      <c r="C5684" s="14">
        <v>44178</v>
      </c>
      <c r="D5684" s="14">
        <v>44178</v>
      </c>
      <c r="E5684" s="13" t="s">
        <v>208</v>
      </c>
      <c r="F5684" s="13" t="s">
        <v>5680</v>
      </c>
      <c r="G5684" s="15" t="str">
        <f>INDEX(Table12[[#This Row],[State]],MATCH(Orders!F5684,Table12[[#This Row],[Customer ID]],0))</f>
        <v>Washington</v>
      </c>
      <c r="H5684" s="13" t="s">
        <v>3023</v>
      </c>
      <c r="I5684" s="15">
        <v>3</v>
      </c>
      <c r="J5684" s="13" t="s">
        <v>31</v>
      </c>
      <c r="K5684" s="16">
        <v>373.44</v>
      </c>
      <c r="L5684" s="24" t="str">
        <f>IF(Orders!$K5684&lt;=50,"Low",IF(Orders!$K5684&gt;=200000,"High","Medium"))</f>
        <v>Medium</v>
      </c>
    </row>
    <row r="5685" spans="1:12" x14ac:dyDescent="0.35">
      <c r="A5685" s="12">
        <v>7699</v>
      </c>
      <c r="B5685" s="17" t="s">
        <v>8460</v>
      </c>
      <c r="C5685" s="18">
        <v>44179</v>
      </c>
      <c r="D5685" s="18">
        <v>44183</v>
      </c>
      <c r="E5685" s="17" t="s">
        <v>19</v>
      </c>
      <c r="F5685" s="17" t="s">
        <v>5389</v>
      </c>
      <c r="G5685" s="19" t="str">
        <f>INDEX(Table12[[#This Row],[State]],MATCH(Orders!F5685,Table12[[#This Row],[Customer ID]],0))</f>
        <v>California</v>
      </c>
      <c r="H5685" s="17" t="s">
        <v>647</v>
      </c>
      <c r="I5685" s="19">
        <v>14</v>
      </c>
      <c r="J5685" s="17" t="s">
        <v>70</v>
      </c>
      <c r="K5685" s="10">
        <v>391.96</v>
      </c>
      <c r="L5685" s="25" t="str">
        <f>IF(Orders!$K5685&lt;=50,"Low",IF(Orders!$K5685&gt;=200000,"High","Medium"))</f>
        <v>Medium</v>
      </c>
    </row>
    <row r="5686" spans="1:12" x14ac:dyDescent="0.35">
      <c r="A5686" s="11">
        <v>6716</v>
      </c>
      <c r="B5686" s="13" t="s">
        <v>8461</v>
      </c>
      <c r="C5686" s="14">
        <v>44179</v>
      </c>
      <c r="D5686" s="14">
        <v>44183</v>
      </c>
      <c r="E5686" s="13" t="s">
        <v>19</v>
      </c>
      <c r="F5686" s="13" t="s">
        <v>414</v>
      </c>
      <c r="G5686" s="15" t="str">
        <f>INDEX(Table12[[#This Row],[State]],MATCH(Orders!F5686,Table12[[#This Row],[Customer ID]],0))</f>
        <v>Massachusetts</v>
      </c>
      <c r="H5686" s="13" t="s">
        <v>4134</v>
      </c>
      <c r="I5686" s="15">
        <v>1</v>
      </c>
      <c r="J5686" s="13" t="s">
        <v>70</v>
      </c>
      <c r="K5686" s="16">
        <v>289.85000000000002</v>
      </c>
      <c r="L5686" s="24" t="str">
        <f>IF(Orders!$K5686&lt;=50,"Low",IF(Orders!$K5686&gt;=200000,"High","Medium"))</f>
        <v>Medium</v>
      </c>
    </row>
    <row r="5687" spans="1:12" x14ac:dyDescent="0.35">
      <c r="A5687" s="12">
        <v>6714</v>
      </c>
      <c r="B5687" s="17" t="s">
        <v>8462</v>
      </c>
      <c r="C5687" s="18">
        <v>44179</v>
      </c>
      <c r="D5687" s="18">
        <v>44179</v>
      </c>
      <c r="E5687" s="17" t="s">
        <v>208</v>
      </c>
      <c r="F5687" s="17" t="s">
        <v>1110</v>
      </c>
      <c r="G5687" s="19" t="str">
        <f>INDEX(Table12[[#This Row],[State]],MATCH(Orders!F5687,Table12[[#This Row],[Customer ID]],0))</f>
        <v>Illinois</v>
      </c>
      <c r="H5687" s="17" t="s">
        <v>3837</v>
      </c>
      <c r="I5687" s="19">
        <v>6</v>
      </c>
      <c r="J5687" s="17" t="s">
        <v>36</v>
      </c>
      <c r="K5687" s="10">
        <v>407232</v>
      </c>
      <c r="L5687" s="25" t="str">
        <f>IF(Orders!$K5687&lt;=50,"Low",IF(Orders!$K5687&gt;=200000,"High","Medium"))</f>
        <v>High</v>
      </c>
    </row>
    <row r="5688" spans="1:12" x14ac:dyDescent="0.35">
      <c r="A5688" s="11">
        <v>7700</v>
      </c>
      <c r="B5688" s="13" t="s">
        <v>8462</v>
      </c>
      <c r="C5688" s="14">
        <v>44179</v>
      </c>
      <c r="D5688" s="14">
        <v>44179</v>
      </c>
      <c r="E5688" s="13" t="s">
        <v>208</v>
      </c>
      <c r="F5688" s="13" t="s">
        <v>1110</v>
      </c>
      <c r="G5688" s="15" t="str">
        <f>INDEX(Table12[[#This Row],[State]],MATCH(Orders!F5688,Table12[[#This Row],[Customer ID]],0))</f>
        <v>Illinois</v>
      </c>
      <c r="H5688" s="13" t="s">
        <v>487</v>
      </c>
      <c r="I5688" s="15">
        <v>3</v>
      </c>
      <c r="J5688" s="13" t="s">
        <v>70</v>
      </c>
      <c r="K5688" s="16">
        <v>422328</v>
      </c>
      <c r="L5688" s="24" t="str">
        <f>IF(Orders!$K5688&lt;=50,"Low",IF(Orders!$K5688&gt;=200000,"High","Medium"))</f>
        <v>High</v>
      </c>
    </row>
    <row r="5689" spans="1:12" x14ac:dyDescent="0.35">
      <c r="A5689" s="12">
        <v>5276</v>
      </c>
      <c r="B5689" s="17" t="s">
        <v>8461</v>
      </c>
      <c r="C5689" s="18">
        <v>44179</v>
      </c>
      <c r="D5689" s="18">
        <v>44183</v>
      </c>
      <c r="E5689" s="17" t="s">
        <v>19</v>
      </c>
      <c r="F5689" s="17" t="s">
        <v>414</v>
      </c>
      <c r="G5689" s="19" t="str">
        <f>INDEX(Table12[[#This Row],[State]],MATCH(Orders!F5689,Table12[[#This Row],[Customer ID]],0))</f>
        <v>Massachusetts</v>
      </c>
      <c r="H5689" s="17" t="s">
        <v>630</v>
      </c>
      <c r="I5689" s="19">
        <v>3</v>
      </c>
      <c r="J5689" s="17" t="s">
        <v>36</v>
      </c>
      <c r="K5689" s="10">
        <v>332.71</v>
      </c>
      <c r="L5689" s="25" t="str">
        <f>IF(Orders!$K5689&lt;=50,"Low",IF(Orders!$K5689&gt;=200000,"High","Medium"))</f>
        <v>Medium</v>
      </c>
    </row>
    <row r="5690" spans="1:12" x14ac:dyDescent="0.35">
      <c r="A5690" s="11">
        <v>3332</v>
      </c>
      <c r="B5690" s="13" t="s">
        <v>8463</v>
      </c>
      <c r="C5690" s="14">
        <v>44179</v>
      </c>
      <c r="D5690" s="14">
        <v>44185</v>
      </c>
      <c r="E5690" s="13" t="s">
        <v>19</v>
      </c>
      <c r="F5690" s="13" t="s">
        <v>4244</v>
      </c>
      <c r="G5690" s="15" t="str">
        <f>INDEX(Table12[[#This Row],[State]],MATCH(Orders!F5690,Table12[[#This Row],[Customer ID]],0))</f>
        <v>Arkansas</v>
      </c>
      <c r="H5690" s="13" t="s">
        <v>887</v>
      </c>
      <c r="I5690" s="15">
        <v>4</v>
      </c>
      <c r="J5690" s="13" t="s">
        <v>31</v>
      </c>
      <c r="K5690" s="16">
        <v>447.8</v>
      </c>
      <c r="L5690" s="24" t="str">
        <f>IF(Orders!$K5690&lt;=50,"Low",IF(Orders!$K5690&gt;=200000,"High","Medium"))</f>
        <v>Medium</v>
      </c>
    </row>
    <row r="5691" spans="1:12" x14ac:dyDescent="0.35">
      <c r="A5691" s="12">
        <v>3333</v>
      </c>
      <c r="B5691" s="17" t="s">
        <v>8464</v>
      </c>
      <c r="C5691" s="18">
        <v>44179</v>
      </c>
      <c r="D5691" s="18">
        <v>44185</v>
      </c>
      <c r="E5691" s="17" t="s">
        <v>19</v>
      </c>
      <c r="F5691" s="17" t="s">
        <v>1357</v>
      </c>
      <c r="G5691" s="19" t="str">
        <f>INDEX(Table12[[#This Row],[State]],MATCH(Orders!F5691,Table12[[#This Row],[Customer ID]],0))</f>
        <v>Illinois</v>
      </c>
      <c r="H5691" s="17" t="s">
        <v>1010</v>
      </c>
      <c r="I5691" s="19">
        <v>3</v>
      </c>
      <c r="J5691" s="17" t="s">
        <v>36</v>
      </c>
      <c r="K5691" s="10">
        <v>197976</v>
      </c>
      <c r="L5691" s="25" t="str">
        <f>IF(Orders!$K5691&lt;=50,"Low",IF(Orders!$K5691&gt;=200000,"High","Medium"))</f>
        <v>Medium</v>
      </c>
    </row>
    <row r="5692" spans="1:12" x14ac:dyDescent="0.35">
      <c r="A5692" s="11">
        <v>2949</v>
      </c>
      <c r="B5692" s="13" t="s">
        <v>8464</v>
      </c>
      <c r="C5692" s="14">
        <v>44179</v>
      </c>
      <c r="D5692" s="14">
        <v>44185</v>
      </c>
      <c r="E5692" s="13" t="s">
        <v>19</v>
      </c>
      <c r="F5692" s="13" t="s">
        <v>1357</v>
      </c>
      <c r="G5692" s="15" t="str">
        <f>INDEX(Table12[[#This Row],[State]],MATCH(Orders!F5692,Table12[[#This Row],[Customer ID]],0))</f>
        <v>Illinois</v>
      </c>
      <c r="H5692" s="13" t="s">
        <v>4444</v>
      </c>
      <c r="I5692" s="15">
        <v>3</v>
      </c>
      <c r="J5692" s="13" t="s">
        <v>31</v>
      </c>
      <c r="K5692" s="16">
        <v>500.68</v>
      </c>
      <c r="L5692" s="24" t="str">
        <f>IF(Orders!$K5692&lt;=50,"Low",IF(Orders!$K5692&gt;=200000,"High","Medium"))</f>
        <v>Medium</v>
      </c>
    </row>
    <row r="5693" spans="1:12" x14ac:dyDescent="0.35">
      <c r="A5693" s="12">
        <v>6713</v>
      </c>
      <c r="B5693" s="17" t="s">
        <v>8460</v>
      </c>
      <c r="C5693" s="18">
        <v>44179</v>
      </c>
      <c r="D5693" s="18">
        <v>44183</v>
      </c>
      <c r="E5693" s="17" t="s">
        <v>19</v>
      </c>
      <c r="F5693" s="17" t="s">
        <v>5389</v>
      </c>
      <c r="G5693" s="19" t="str">
        <f>INDEX(Table12[[#This Row],[State]],MATCH(Orders!F5693,Table12[[#This Row],[Customer ID]],0))</f>
        <v>California</v>
      </c>
      <c r="H5693" s="17" t="s">
        <v>7472</v>
      </c>
      <c r="I5693" s="19">
        <v>5</v>
      </c>
      <c r="J5693" s="17" t="s">
        <v>70</v>
      </c>
      <c r="K5693" s="10">
        <v>502.7</v>
      </c>
      <c r="L5693" s="25" t="str">
        <f>IF(Orders!$K5693&lt;=50,"Low",IF(Orders!$K5693&gt;=200000,"High","Medium"))</f>
        <v>Medium</v>
      </c>
    </row>
    <row r="5694" spans="1:12" x14ac:dyDescent="0.35">
      <c r="A5694" s="11">
        <v>7702</v>
      </c>
      <c r="B5694" s="13" t="s">
        <v>8462</v>
      </c>
      <c r="C5694" s="14">
        <v>44179</v>
      </c>
      <c r="D5694" s="14">
        <v>44179</v>
      </c>
      <c r="E5694" s="13" t="s">
        <v>208</v>
      </c>
      <c r="F5694" s="13" t="s">
        <v>1110</v>
      </c>
      <c r="G5694" s="15" t="str">
        <f>INDEX(Table12[[#This Row],[State]],MATCH(Orders!F5694,Table12[[#This Row],[Customer ID]],0))</f>
        <v>Illinois</v>
      </c>
      <c r="H5694" s="13" t="s">
        <v>2697</v>
      </c>
      <c r="I5694" s="15">
        <v>6</v>
      </c>
      <c r="J5694" s="13" t="s">
        <v>36</v>
      </c>
      <c r="K5694" s="16">
        <v>171352</v>
      </c>
      <c r="L5694" s="24" t="str">
        <f>IF(Orders!$K5694&lt;=50,"Low",IF(Orders!$K5694&gt;=200000,"High","Medium"))</f>
        <v>Medium</v>
      </c>
    </row>
    <row r="5695" spans="1:12" x14ac:dyDescent="0.35">
      <c r="A5695" s="12">
        <v>6439</v>
      </c>
      <c r="B5695" s="17" t="s">
        <v>8461</v>
      </c>
      <c r="C5695" s="18">
        <v>44179</v>
      </c>
      <c r="D5695" s="18">
        <v>44183</v>
      </c>
      <c r="E5695" s="17" t="s">
        <v>19</v>
      </c>
      <c r="F5695" s="17" t="s">
        <v>414</v>
      </c>
      <c r="G5695" s="19" t="str">
        <f>INDEX(Table12[[#This Row],[State]],MATCH(Orders!F5695,Table12[[#This Row],[Customer ID]],0))</f>
        <v>Massachusetts</v>
      </c>
      <c r="H5695" s="17" t="s">
        <v>2570</v>
      </c>
      <c r="I5695" s="19">
        <v>2</v>
      </c>
      <c r="J5695" s="17" t="s">
        <v>36</v>
      </c>
      <c r="K5695" s="10">
        <v>239582</v>
      </c>
      <c r="L5695" s="25" t="str">
        <f>IF(Orders!$K5695&lt;=50,"Low",IF(Orders!$K5695&gt;=200000,"High","Medium"))</f>
        <v>High</v>
      </c>
    </row>
    <row r="5696" spans="1:12" x14ac:dyDescent="0.35">
      <c r="A5696" s="11">
        <v>7698</v>
      </c>
      <c r="B5696" s="13" t="s">
        <v>8465</v>
      </c>
      <c r="C5696" s="14">
        <v>44179</v>
      </c>
      <c r="D5696" s="14">
        <v>44184</v>
      </c>
      <c r="E5696" s="13" t="s">
        <v>19</v>
      </c>
      <c r="F5696" s="13" t="s">
        <v>2694</v>
      </c>
      <c r="G5696" s="15" t="str">
        <f>INDEX(Table12[[#This Row],[State]],MATCH(Orders!F5696,Table12[[#This Row],[Customer ID]],0))</f>
        <v>Texas</v>
      </c>
      <c r="H5696" s="13" t="s">
        <v>5512</v>
      </c>
      <c r="I5696" s="15">
        <v>4</v>
      </c>
      <c r="J5696" s="13" t="s">
        <v>36</v>
      </c>
      <c r="K5696" s="16">
        <v>287988</v>
      </c>
      <c r="L5696" s="24" t="str">
        <f>IF(Orders!$K5696&lt;=50,"Low",IF(Orders!$K5696&gt;=200000,"High","Medium"))</f>
        <v>High</v>
      </c>
    </row>
    <row r="5697" spans="1:12" x14ac:dyDescent="0.35">
      <c r="A5697" s="12">
        <v>3334</v>
      </c>
      <c r="B5697" s="17" t="s">
        <v>8461</v>
      </c>
      <c r="C5697" s="18">
        <v>44179</v>
      </c>
      <c r="D5697" s="18">
        <v>44183</v>
      </c>
      <c r="E5697" s="17" t="s">
        <v>19</v>
      </c>
      <c r="F5697" s="17" t="s">
        <v>414</v>
      </c>
      <c r="G5697" s="19" t="str">
        <f>INDEX(Table12[[#This Row],[State]],MATCH(Orders!F5697,Table12[[#This Row],[Customer ID]],0))</f>
        <v>Massachusetts</v>
      </c>
      <c r="H5697" s="17" t="s">
        <v>6223</v>
      </c>
      <c r="I5697" s="19">
        <v>2</v>
      </c>
      <c r="J5697" s="17" t="s">
        <v>36</v>
      </c>
      <c r="K5697" s="10">
        <v>162.97999999999999</v>
      </c>
      <c r="L5697" s="25" t="str">
        <f>IF(Orders!$K5697&lt;=50,"Low",IF(Orders!$K5697&gt;=200000,"High","Medium"))</f>
        <v>Medium</v>
      </c>
    </row>
    <row r="5698" spans="1:12" x14ac:dyDescent="0.35">
      <c r="A5698" s="11">
        <v>6715</v>
      </c>
      <c r="B5698" s="13" t="s">
        <v>8464</v>
      </c>
      <c r="C5698" s="14">
        <v>44179</v>
      </c>
      <c r="D5698" s="14">
        <v>44185</v>
      </c>
      <c r="E5698" s="13" t="s">
        <v>19</v>
      </c>
      <c r="F5698" s="13" t="s">
        <v>1357</v>
      </c>
      <c r="G5698" s="15" t="str">
        <f>INDEX(Table12[[#This Row],[State]],MATCH(Orders!F5698,Table12[[#This Row],[Customer ID]],0))</f>
        <v>Illinois</v>
      </c>
      <c r="H5698" s="13" t="s">
        <v>7596</v>
      </c>
      <c r="I5698" s="15">
        <v>1</v>
      </c>
      <c r="J5698" s="13" t="s">
        <v>31</v>
      </c>
      <c r="K5698" s="16">
        <v>434032</v>
      </c>
      <c r="L5698" s="24" t="str">
        <f>IF(Orders!$K5698&lt;=50,"Low",IF(Orders!$K5698&gt;=200000,"High","Medium"))</f>
        <v>High</v>
      </c>
    </row>
    <row r="5699" spans="1:12" x14ac:dyDescent="0.35">
      <c r="A5699" s="12">
        <v>2947</v>
      </c>
      <c r="B5699" s="17" t="s">
        <v>8462</v>
      </c>
      <c r="C5699" s="18">
        <v>44179</v>
      </c>
      <c r="D5699" s="18">
        <v>44179</v>
      </c>
      <c r="E5699" s="17" t="s">
        <v>208</v>
      </c>
      <c r="F5699" s="17" t="s">
        <v>1110</v>
      </c>
      <c r="G5699" s="19" t="str">
        <f>INDEX(Table12[[#This Row],[State]],MATCH(Orders!F5699,Table12[[#This Row],[Customer ID]],0))</f>
        <v>Illinois</v>
      </c>
      <c r="H5699" s="17" t="s">
        <v>1942</v>
      </c>
      <c r="I5699" s="19">
        <v>3</v>
      </c>
      <c r="J5699" s="17" t="s">
        <v>31</v>
      </c>
      <c r="K5699" s="10">
        <v>274264</v>
      </c>
      <c r="L5699" s="25" t="str">
        <f>IF(Orders!$K5699&lt;=50,"Low",IF(Orders!$K5699&gt;=200000,"High","Medium"))</f>
        <v>High</v>
      </c>
    </row>
    <row r="5700" spans="1:12" x14ac:dyDescent="0.35">
      <c r="A5700" s="11">
        <v>7701</v>
      </c>
      <c r="B5700" s="13" t="s">
        <v>8460</v>
      </c>
      <c r="C5700" s="14">
        <v>44179</v>
      </c>
      <c r="D5700" s="14">
        <v>44183</v>
      </c>
      <c r="E5700" s="13" t="s">
        <v>19</v>
      </c>
      <c r="F5700" s="13" t="s">
        <v>5389</v>
      </c>
      <c r="G5700" s="15" t="str">
        <f>INDEX(Table12[[#This Row],[State]],MATCH(Orders!F5700,Table12[[#This Row],[Customer ID]],0))</f>
        <v>California</v>
      </c>
      <c r="H5700" s="13" t="s">
        <v>4261</v>
      </c>
      <c r="I5700" s="15">
        <v>3</v>
      </c>
      <c r="J5700" s="13" t="s">
        <v>70</v>
      </c>
      <c r="K5700" s="16">
        <v>375.25</v>
      </c>
      <c r="L5700" s="24" t="str">
        <f>IF(Orders!$K5700&lt;=50,"Low",IF(Orders!$K5700&gt;=200000,"High","Medium"))</f>
        <v>Medium</v>
      </c>
    </row>
    <row r="5701" spans="1:12" x14ac:dyDescent="0.35">
      <c r="A5701" s="12">
        <v>5277</v>
      </c>
      <c r="B5701" s="17" t="s">
        <v>8461</v>
      </c>
      <c r="C5701" s="18">
        <v>44179</v>
      </c>
      <c r="D5701" s="18">
        <v>44183</v>
      </c>
      <c r="E5701" s="17" t="s">
        <v>19</v>
      </c>
      <c r="F5701" s="17" t="s">
        <v>414</v>
      </c>
      <c r="G5701" s="19" t="str">
        <f>INDEX(Table12[[#This Row],[State]],MATCH(Orders!F5701,Table12[[#This Row],[Customer ID]],0))</f>
        <v>Massachusetts</v>
      </c>
      <c r="H5701" s="17" t="s">
        <v>787</v>
      </c>
      <c r="I5701" s="19">
        <v>6</v>
      </c>
      <c r="J5701" s="17" t="s">
        <v>70</v>
      </c>
      <c r="K5701" s="10">
        <v>413.28</v>
      </c>
      <c r="L5701" s="25" t="str">
        <f>IF(Orders!$K5701&lt;=50,"Low",IF(Orders!$K5701&gt;=200000,"High","Medium"))</f>
        <v>Medium</v>
      </c>
    </row>
    <row r="5702" spans="1:12" x14ac:dyDescent="0.35">
      <c r="A5702" s="11">
        <v>9701</v>
      </c>
      <c r="B5702" s="13" t="s">
        <v>8463</v>
      </c>
      <c r="C5702" s="14">
        <v>44179</v>
      </c>
      <c r="D5702" s="14">
        <v>44185</v>
      </c>
      <c r="E5702" s="13" t="s">
        <v>19</v>
      </c>
      <c r="F5702" s="13" t="s">
        <v>4244</v>
      </c>
      <c r="G5702" s="15" t="str">
        <f>INDEX(Table12[[#This Row],[State]],MATCH(Orders!F5702,Table12[[#This Row],[Customer ID]],0))</f>
        <v>Arkansas</v>
      </c>
      <c r="H5702" s="13" t="s">
        <v>922</v>
      </c>
      <c r="I5702" s="15">
        <v>5</v>
      </c>
      <c r="J5702" s="13" t="s">
        <v>70</v>
      </c>
      <c r="K5702" s="16">
        <v>367.75</v>
      </c>
      <c r="L5702" s="24" t="str">
        <f>IF(Orders!$K5702&lt;=50,"Low",IF(Orders!$K5702&gt;=200000,"High","Medium"))</f>
        <v>Medium</v>
      </c>
    </row>
    <row r="5703" spans="1:12" x14ac:dyDescent="0.35">
      <c r="A5703" s="12">
        <v>4860</v>
      </c>
      <c r="B5703" s="17" t="s">
        <v>8466</v>
      </c>
      <c r="C5703" s="18">
        <v>44180</v>
      </c>
      <c r="D5703" s="18">
        <v>44184</v>
      </c>
      <c r="E5703" s="17" t="s">
        <v>19</v>
      </c>
      <c r="F5703" s="17" t="s">
        <v>3305</v>
      </c>
      <c r="G5703" s="19" t="str">
        <f>INDEX(Table12[[#This Row],[State]],MATCH(Orders!F5703,Table12[[#This Row],[Customer ID]],0))</f>
        <v>California</v>
      </c>
      <c r="H5703" s="17" t="s">
        <v>6019</v>
      </c>
      <c r="I5703" s="19">
        <v>3</v>
      </c>
      <c r="J5703" s="17" t="s">
        <v>70</v>
      </c>
      <c r="K5703" s="10">
        <v>1425776</v>
      </c>
      <c r="L5703" s="25" t="str">
        <f>IF(Orders!$K5703&lt;=50,"Low",IF(Orders!$K5703&gt;=200000,"High","Medium"))</f>
        <v>High</v>
      </c>
    </row>
    <row r="5704" spans="1:12" x14ac:dyDescent="0.35">
      <c r="A5704" s="11">
        <v>9699</v>
      </c>
      <c r="B5704" s="13" t="s">
        <v>8467</v>
      </c>
      <c r="C5704" s="14">
        <v>44180</v>
      </c>
      <c r="D5704" s="14">
        <v>44184</v>
      </c>
      <c r="E5704" s="13" t="s">
        <v>19</v>
      </c>
      <c r="F5704" s="13" t="s">
        <v>5659</v>
      </c>
      <c r="G5704" s="15" t="str">
        <f>INDEX(Table12[[#This Row],[State]],MATCH(Orders!F5704,Table12[[#This Row],[Customer ID]],0))</f>
        <v>Illinois</v>
      </c>
      <c r="H5704" s="13" t="s">
        <v>1650</v>
      </c>
      <c r="I5704" s="15">
        <v>7</v>
      </c>
      <c r="J5704" s="13" t="s">
        <v>70</v>
      </c>
      <c r="K5704" s="16">
        <v>416192</v>
      </c>
      <c r="L5704" s="24" t="str">
        <f>IF(Orders!$K5704&lt;=50,"Low",IF(Orders!$K5704&gt;=200000,"High","Medium"))</f>
        <v>High</v>
      </c>
    </row>
    <row r="5705" spans="1:12" x14ac:dyDescent="0.35">
      <c r="A5705" s="12">
        <v>3982</v>
      </c>
      <c r="B5705" s="17" t="s">
        <v>8466</v>
      </c>
      <c r="C5705" s="18">
        <v>44180</v>
      </c>
      <c r="D5705" s="18">
        <v>44184</v>
      </c>
      <c r="E5705" s="17" t="s">
        <v>19</v>
      </c>
      <c r="F5705" s="17" t="s">
        <v>3305</v>
      </c>
      <c r="G5705" s="19" t="str">
        <f>INDEX(Table12[[#This Row],[State]],MATCH(Orders!F5705,Table12[[#This Row],[Customer ID]],0))</f>
        <v>California</v>
      </c>
      <c r="H5705" s="17" t="s">
        <v>4006</v>
      </c>
      <c r="I5705" s="19">
        <v>3</v>
      </c>
      <c r="J5705" s="17" t="s">
        <v>70</v>
      </c>
      <c r="K5705" s="10">
        <v>450.83</v>
      </c>
      <c r="L5705" s="25" t="str">
        <f>IF(Orders!$K5705&lt;=50,"Low",IF(Orders!$K5705&gt;=200000,"High","Medium"))</f>
        <v>Medium</v>
      </c>
    </row>
    <row r="5706" spans="1:12" x14ac:dyDescent="0.35">
      <c r="A5706" s="11">
        <v>9700</v>
      </c>
      <c r="B5706" s="13" t="s">
        <v>8468</v>
      </c>
      <c r="C5706" s="14">
        <v>44180</v>
      </c>
      <c r="D5706" s="14">
        <v>44185</v>
      </c>
      <c r="E5706" s="13" t="s">
        <v>19</v>
      </c>
      <c r="F5706" s="13" t="s">
        <v>1055</v>
      </c>
      <c r="G5706" s="15" t="str">
        <f>INDEX(Table12[[#This Row],[State]],MATCH(Orders!F5706,Table12[[#This Row],[Customer ID]],0))</f>
        <v>Washington</v>
      </c>
      <c r="H5706" s="13" t="s">
        <v>4987</v>
      </c>
      <c r="I5706" s="15">
        <v>3</v>
      </c>
      <c r="J5706" s="13" t="s">
        <v>70</v>
      </c>
      <c r="K5706" s="16">
        <v>437.77</v>
      </c>
      <c r="L5706" s="24" t="str">
        <f>IF(Orders!$K5706&lt;=50,"Low",IF(Orders!$K5706&gt;=200000,"High","Medium"))</f>
        <v>Medium</v>
      </c>
    </row>
    <row r="5707" spans="1:12" x14ac:dyDescent="0.35">
      <c r="A5707" s="12">
        <v>2964</v>
      </c>
      <c r="B5707" s="17" t="s">
        <v>8466</v>
      </c>
      <c r="C5707" s="18">
        <v>44180</v>
      </c>
      <c r="D5707" s="18">
        <v>44184</v>
      </c>
      <c r="E5707" s="17" t="s">
        <v>19</v>
      </c>
      <c r="F5707" s="17" t="s">
        <v>3305</v>
      </c>
      <c r="G5707" s="19" t="str">
        <f>INDEX(Table12[[#This Row],[State]],MATCH(Orders!F5707,Table12[[#This Row],[Customer ID]],0))</f>
        <v>California</v>
      </c>
      <c r="H5707" s="17" t="s">
        <v>5749</v>
      </c>
      <c r="I5707" s="19">
        <v>4</v>
      </c>
      <c r="J5707" s="17" t="s">
        <v>70</v>
      </c>
      <c r="K5707" s="10">
        <v>329.32</v>
      </c>
      <c r="L5707" s="25" t="str">
        <f>IF(Orders!$K5707&lt;=50,"Low",IF(Orders!$K5707&gt;=200000,"High","Medium"))</f>
        <v>Medium</v>
      </c>
    </row>
    <row r="5708" spans="1:12" x14ac:dyDescent="0.35">
      <c r="A5708" s="11">
        <v>9047</v>
      </c>
      <c r="B5708" s="13" t="s">
        <v>8469</v>
      </c>
      <c r="C5708" s="14">
        <v>44181</v>
      </c>
      <c r="D5708" s="14">
        <v>44186</v>
      </c>
      <c r="E5708" s="13" t="s">
        <v>94</v>
      </c>
      <c r="F5708" s="13" t="s">
        <v>5576</v>
      </c>
      <c r="G5708" s="15" t="str">
        <f>INDEX(Table12[[#This Row],[State]],MATCH(Orders!F5708,Table12[[#This Row],[Customer ID]],0))</f>
        <v>California</v>
      </c>
      <c r="H5708" s="13" t="s">
        <v>1279</v>
      </c>
      <c r="I5708" s="15">
        <v>2</v>
      </c>
      <c r="J5708" s="13" t="s">
        <v>70</v>
      </c>
      <c r="K5708" s="16">
        <v>386184</v>
      </c>
      <c r="L5708" s="24" t="str">
        <f>IF(Orders!$K5708&lt;=50,"Low",IF(Orders!$K5708&gt;=200000,"High","Medium"))</f>
        <v>High</v>
      </c>
    </row>
    <row r="5709" spans="1:12" x14ac:dyDescent="0.35">
      <c r="A5709" s="12">
        <v>6553</v>
      </c>
      <c r="B5709" s="17" t="s">
        <v>8470</v>
      </c>
      <c r="C5709" s="18">
        <v>44181</v>
      </c>
      <c r="D5709" s="18">
        <v>44185</v>
      </c>
      <c r="E5709" s="17" t="s">
        <v>94</v>
      </c>
      <c r="F5709" s="17" t="s">
        <v>4898</v>
      </c>
      <c r="G5709" s="19" t="str">
        <f>INDEX(Table12[[#This Row],[State]],MATCH(Orders!F5709,Table12[[#This Row],[Customer ID]],0))</f>
        <v>California</v>
      </c>
      <c r="H5709" s="17" t="s">
        <v>4826</v>
      </c>
      <c r="I5709" s="19">
        <v>5</v>
      </c>
      <c r="J5709" s="17" t="s">
        <v>70</v>
      </c>
      <c r="K5709" s="10">
        <v>378.95</v>
      </c>
      <c r="L5709" s="25" t="str">
        <f>IF(Orders!$K5709&lt;=50,"Low",IF(Orders!$K5709&gt;=200000,"High","Medium"))</f>
        <v>Medium</v>
      </c>
    </row>
    <row r="5710" spans="1:12" x14ac:dyDescent="0.35">
      <c r="A5710" s="11">
        <v>9046</v>
      </c>
      <c r="B5710" s="13" t="s">
        <v>8471</v>
      </c>
      <c r="C5710" s="14">
        <v>44181</v>
      </c>
      <c r="D5710" s="14">
        <v>44186</v>
      </c>
      <c r="E5710" s="13" t="s">
        <v>94</v>
      </c>
      <c r="F5710" s="13" t="s">
        <v>884</v>
      </c>
      <c r="G5710" s="15" t="str">
        <f>INDEX(Table12[[#This Row],[State]],MATCH(Orders!F5710,Table12[[#This Row],[Customer ID]],0))</f>
        <v>California</v>
      </c>
      <c r="H5710" s="13" t="s">
        <v>8056</v>
      </c>
      <c r="I5710" s="15">
        <v>5</v>
      </c>
      <c r="J5710" s="13" t="s">
        <v>31</v>
      </c>
      <c r="K5710" s="16">
        <v>485.9</v>
      </c>
      <c r="L5710" s="24" t="str">
        <f>IF(Orders!$K5710&lt;=50,"Low",IF(Orders!$K5710&gt;=200000,"High","Medium"))</f>
        <v>Medium</v>
      </c>
    </row>
    <row r="5711" spans="1:12" x14ac:dyDescent="0.35">
      <c r="A5711" s="12">
        <v>2974</v>
      </c>
      <c r="B5711" s="17" t="s">
        <v>8470</v>
      </c>
      <c r="C5711" s="18">
        <v>44181</v>
      </c>
      <c r="D5711" s="18">
        <v>44185</v>
      </c>
      <c r="E5711" s="17" t="s">
        <v>94</v>
      </c>
      <c r="F5711" s="17" t="s">
        <v>4898</v>
      </c>
      <c r="G5711" s="19" t="str">
        <f>INDEX(Table12[[#This Row],[State]],MATCH(Orders!F5711,Table12[[#This Row],[Customer ID]],0))</f>
        <v>California</v>
      </c>
      <c r="H5711" s="17" t="s">
        <v>3103</v>
      </c>
      <c r="I5711" s="19">
        <v>5</v>
      </c>
      <c r="J5711" s="17" t="s">
        <v>31</v>
      </c>
      <c r="K5711" s="10">
        <v>522.95000000000005</v>
      </c>
      <c r="L5711" s="25" t="str">
        <f>IF(Orders!$K5711&lt;=50,"Low",IF(Orders!$K5711&gt;=200000,"High","Medium"))</f>
        <v>Medium</v>
      </c>
    </row>
    <row r="5712" spans="1:12" x14ac:dyDescent="0.35">
      <c r="A5712" s="11">
        <v>9049</v>
      </c>
      <c r="B5712" s="13" t="s">
        <v>8472</v>
      </c>
      <c r="C5712" s="14">
        <v>44181</v>
      </c>
      <c r="D5712" s="14">
        <v>44185</v>
      </c>
      <c r="E5712" s="13" t="s">
        <v>19</v>
      </c>
      <c r="F5712" s="13" t="s">
        <v>5669</v>
      </c>
      <c r="G5712" s="15" t="str">
        <f>INDEX(Table12[[#This Row],[State]],MATCH(Orders!F5712,Table12[[#This Row],[Customer ID]],0))</f>
        <v>Oklahoma</v>
      </c>
      <c r="H5712" s="13" t="s">
        <v>835</v>
      </c>
      <c r="I5712" s="15">
        <v>5</v>
      </c>
      <c r="J5712" s="13" t="s">
        <v>31</v>
      </c>
      <c r="K5712" s="16">
        <v>530.79999999999995</v>
      </c>
      <c r="L5712" s="24" t="str">
        <f>IF(Orders!$K5712&lt;=50,"Low",IF(Orders!$K5712&gt;=200000,"High","Medium"))</f>
        <v>Medium</v>
      </c>
    </row>
    <row r="5713" spans="1:12" x14ac:dyDescent="0.35">
      <c r="A5713" s="12">
        <v>6552</v>
      </c>
      <c r="B5713" s="17" t="s">
        <v>8470</v>
      </c>
      <c r="C5713" s="18">
        <v>44181</v>
      </c>
      <c r="D5713" s="18">
        <v>44185</v>
      </c>
      <c r="E5713" s="17" t="s">
        <v>94</v>
      </c>
      <c r="F5713" s="17" t="s">
        <v>4898</v>
      </c>
      <c r="G5713" s="19" t="str">
        <f>INDEX(Table12[[#This Row],[State]],MATCH(Orders!F5713,Table12[[#This Row],[Customer ID]],0))</f>
        <v>California</v>
      </c>
      <c r="H5713" s="17" t="s">
        <v>292</v>
      </c>
      <c r="I5713" s="19">
        <v>3</v>
      </c>
      <c r="J5713" s="17" t="s">
        <v>31</v>
      </c>
      <c r="K5713" s="10">
        <v>602.4</v>
      </c>
      <c r="L5713" s="25" t="str">
        <f>IF(Orders!$K5713&lt;=50,"Low",IF(Orders!$K5713&gt;=200000,"High","Medium"))</f>
        <v>Medium</v>
      </c>
    </row>
    <row r="5714" spans="1:12" x14ac:dyDescent="0.35">
      <c r="A5714" s="11">
        <v>2966</v>
      </c>
      <c r="B5714" s="13" t="s">
        <v>8471</v>
      </c>
      <c r="C5714" s="14">
        <v>44181</v>
      </c>
      <c r="D5714" s="14">
        <v>44186</v>
      </c>
      <c r="E5714" s="13" t="s">
        <v>94</v>
      </c>
      <c r="F5714" s="13" t="s">
        <v>884</v>
      </c>
      <c r="G5714" s="15" t="str">
        <f>INDEX(Table12[[#This Row],[State]],MATCH(Orders!F5714,Table12[[#This Row],[Customer ID]],0))</f>
        <v>California</v>
      </c>
      <c r="H5714" s="13" t="s">
        <v>1973</v>
      </c>
      <c r="I5714" s="15">
        <v>2</v>
      </c>
      <c r="J5714" s="13" t="s">
        <v>31</v>
      </c>
      <c r="K5714" s="16">
        <v>302.36</v>
      </c>
      <c r="L5714" s="24" t="str">
        <f>IF(Orders!$K5714&lt;=50,"Low",IF(Orders!$K5714&gt;=200000,"High","Medium"))</f>
        <v>Medium</v>
      </c>
    </row>
    <row r="5715" spans="1:12" x14ac:dyDescent="0.35">
      <c r="A5715" s="12">
        <v>2965</v>
      </c>
      <c r="B5715" s="17" t="s">
        <v>8469</v>
      </c>
      <c r="C5715" s="18">
        <v>44181</v>
      </c>
      <c r="D5715" s="18">
        <v>44186</v>
      </c>
      <c r="E5715" s="17" t="s">
        <v>94</v>
      </c>
      <c r="F5715" s="17" t="s">
        <v>5576</v>
      </c>
      <c r="G5715" s="19" t="str">
        <f>INDEX(Table12[[#This Row],[State]],MATCH(Orders!F5715,Table12[[#This Row],[Customer ID]],0))</f>
        <v>California</v>
      </c>
      <c r="H5715" s="17" t="s">
        <v>154</v>
      </c>
      <c r="I5715" s="19">
        <v>2</v>
      </c>
      <c r="J5715" s="17" t="s">
        <v>31</v>
      </c>
      <c r="K5715" s="10">
        <v>286.95999999999998</v>
      </c>
      <c r="L5715" s="25" t="str">
        <f>IF(Orders!$K5715&lt;=50,"Low",IF(Orders!$K5715&gt;=200000,"High","Medium"))</f>
        <v>Medium</v>
      </c>
    </row>
    <row r="5716" spans="1:12" x14ac:dyDescent="0.35">
      <c r="A5716" s="11">
        <v>3004</v>
      </c>
      <c r="B5716" s="13" t="s">
        <v>8469</v>
      </c>
      <c r="C5716" s="14">
        <v>44181</v>
      </c>
      <c r="D5716" s="14">
        <v>44186</v>
      </c>
      <c r="E5716" s="13" t="s">
        <v>94</v>
      </c>
      <c r="F5716" s="13" t="s">
        <v>5576</v>
      </c>
      <c r="G5716" s="15" t="str">
        <f>INDEX(Table12[[#This Row],[State]],MATCH(Orders!F5716,Table12[[#This Row],[Customer ID]],0))</f>
        <v>California</v>
      </c>
      <c r="H5716" s="13" t="s">
        <v>4676</v>
      </c>
      <c r="I5716" s="15">
        <v>5</v>
      </c>
      <c r="J5716" s="13" t="s">
        <v>70</v>
      </c>
      <c r="K5716" s="16">
        <v>318.32</v>
      </c>
      <c r="L5716" s="24" t="str">
        <f>IF(Orders!$K5716&lt;=50,"Low",IF(Orders!$K5716&gt;=200000,"High","Medium"))</f>
        <v>Medium</v>
      </c>
    </row>
    <row r="5717" spans="1:12" x14ac:dyDescent="0.35">
      <c r="A5717" s="12">
        <v>9045</v>
      </c>
      <c r="B5717" s="17" t="s">
        <v>8473</v>
      </c>
      <c r="C5717" s="18">
        <v>44181</v>
      </c>
      <c r="D5717" s="18">
        <v>44188</v>
      </c>
      <c r="E5717" s="17" t="s">
        <v>19</v>
      </c>
      <c r="F5717" s="17" t="s">
        <v>562</v>
      </c>
      <c r="G5717" s="19" t="str">
        <f>INDEX(Table12[[#This Row],[State]],MATCH(Orders!F5717,Table12[[#This Row],[Customer ID]],0))</f>
        <v>New York</v>
      </c>
      <c r="H5717" s="17" t="s">
        <v>4552</v>
      </c>
      <c r="I5717" s="19">
        <v>4</v>
      </c>
      <c r="J5717" s="17" t="s">
        <v>31</v>
      </c>
      <c r="K5717" s="10">
        <v>277376</v>
      </c>
      <c r="L5717" s="25" t="str">
        <f>IF(Orders!$K5717&lt;=50,"Low",IF(Orders!$K5717&gt;=200000,"High","Medium"))</f>
        <v>High</v>
      </c>
    </row>
    <row r="5718" spans="1:12" x14ac:dyDescent="0.35">
      <c r="A5718" s="11">
        <v>9048</v>
      </c>
      <c r="B5718" s="13" t="s">
        <v>8470</v>
      </c>
      <c r="C5718" s="14">
        <v>44181</v>
      </c>
      <c r="D5718" s="14">
        <v>44185</v>
      </c>
      <c r="E5718" s="13" t="s">
        <v>94</v>
      </c>
      <c r="F5718" s="13" t="s">
        <v>4898</v>
      </c>
      <c r="G5718" s="15" t="str">
        <f>INDEX(Table12[[#This Row],[State]],MATCH(Orders!F5718,Table12[[#This Row],[Customer ID]],0))</f>
        <v>California</v>
      </c>
      <c r="H5718" s="13" t="s">
        <v>5144</v>
      </c>
      <c r="I5718" s="15">
        <v>2</v>
      </c>
      <c r="J5718" s="13" t="s">
        <v>31</v>
      </c>
      <c r="K5718" s="16">
        <v>318984</v>
      </c>
      <c r="L5718" s="24" t="str">
        <f>IF(Orders!$K5718&lt;=50,"Low",IF(Orders!$K5718&gt;=200000,"High","Medium"))</f>
        <v>High</v>
      </c>
    </row>
    <row r="5719" spans="1:12" x14ac:dyDescent="0.35">
      <c r="A5719" s="12">
        <v>2963</v>
      </c>
      <c r="B5719" s="17" t="s">
        <v>8470</v>
      </c>
      <c r="C5719" s="18">
        <v>44181</v>
      </c>
      <c r="D5719" s="18">
        <v>44185</v>
      </c>
      <c r="E5719" s="17" t="s">
        <v>94</v>
      </c>
      <c r="F5719" s="17" t="s">
        <v>4898</v>
      </c>
      <c r="G5719" s="19" t="str">
        <f>INDEX(Table12[[#This Row],[State]],MATCH(Orders!F5719,Table12[[#This Row],[Customer ID]],0))</f>
        <v>California</v>
      </c>
      <c r="H5719" s="17" t="s">
        <v>6678</v>
      </c>
      <c r="I5719" s="19">
        <v>5</v>
      </c>
      <c r="J5719" s="17" t="s">
        <v>70</v>
      </c>
      <c r="K5719" s="10">
        <v>317.95</v>
      </c>
      <c r="L5719" s="25" t="str">
        <f>IF(Orders!$K5719&lt;=50,"Low",IF(Orders!$K5719&gt;=200000,"High","Medium"))</f>
        <v>Medium</v>
      </c>
    </row>
    <row r="5720" spans="1:12" x14ac:dyDescent="0.35">
      <c r="A5720" s="11">
        <v>204</v>
      </c>
      <c r="B5720" s="13" t="s">
        <v>8469</v>
      </c>
      <c r="C5720" s="14">
        <v>44181</v>
      </c>
      <c r="D5720" s="14">
        <v>44186</v>
      </c>
      <c r="E5720" s="13" t="s">
        <v>94</v>
      </c>
      <c r="F5720" s="13" t="s">
        <v>5576</v>
      </c>
      <c r="G5720" s="15" t="str">
        <f>INDEX(Table12[[#This Row],[State]],MATCH(Orders!F5720,Table12[[#This Row],[Customer ID]],0))</f>
        <v>California</v>
      </c>
      <c r="H5720" s="13" t="s">
        <v>2536</v>
      </c>
      <c r="I5720" s="15">
        <v>2</v>
      </c>
      <c r="J5720" s="13" t="s">
        <v>70</v>
      </c>
      <c r="K5720" s="16">
        <v>348568</v>
      </c>
      <c r="L5720" s="24" t="str">
        <f>IF(Orders!$K5720&lt;=50,"Low",IF(Orders!$K5720&gt;=200000,"High","Medium"))</f>
        <v>High</v>
      </c>
    </row>
    <row r="5721" spans="1:12" x14ac:dyDescent="0.35">
      <c r="A5721" s="12">
        <v>7042</v>
      </c>
      <c r="B5721" s="17" t="s">
        <v>8474</v>
      </c>
      <c r="C5721" s="18">
        <v>44182</v>
      </c>
      <c r="D5721" s="18">
        <v>44186</v>
      </c>
      <c r="E5721" s="17" t="s">
        <v>94</v>
      </c>
      <c r="F5721" s="17" t="s">
        <v>1407</v>
      </c>
      <c r="G5721" s="19" t="str">
        <f>INDEX(Table12[[#This Row],[State]],MATCH(Orders!F5721,Table12[[#This Row],[Customer ID]],0))</f>
        <v>Texas</v>
      </c>
      <c r="H5721" s="17" t="s">
        <v>2210</v>
      </c>
      <c r="I5721" s="19">
        <v>2</v>
      </c>
      <c r="J5721" s="17" t="s">
        <v>70</v>
      </c>
      <c r="K5721" s="10">
        <v>283284</v>
      </c>
      <c r="L5721" s="25" t="str">
        <f>IF(Orders!$K5721&lt;=50,"Low",IF(Orders!$K5721&gt;=200000,"High","Medium"))</f>
        <v>High</v>
      </c>
    </row>
    <row r="5722" spans="1:12" x14ac:dyDescent="0.35">
      <c r="A5722" s="11">
        <v>7040</v>
      </c>
      <c r="B5722" s="13" t="s">
        <v>8475</v>
      </c>
      <c r="C5722" s="14">
        <v>44182</v>
      </c>
      <c r="D5722" s="14">
        <v>44188</v>
      </c>
      <c r="E5722" s="13" t="s">
        <v>19</v>
      </c>
      <c r="F5722" s="13" t="s">
        <v>2408</v>
      </c>
      <c r="G5722" s="15" t="str">
        <f>INDEX(Table12[[#This Row],[State]],MATCH(Orders!F5722,Table12[[#This Row],[Customer ID]],0))</f>
        <v>New York</v>
      </c>
      <c r="H5722" s="13" t="s">
        <v>3663</v>
      </c>
      <c r="I5722" s="15">
        <v>2</v>
      </c>
      <c r="J5722" s="13" t="s">
        <v>31</v>
      </c>
      <c r="K5722" s="16">
        <v>486.36</v>
      </c>
      <c r="L5722" s="24" t="str">
        <f>IF(Orders!$K5722&lt;=50,"Low",IF(Orders!$K5722&gt;=200000,"High","Medium"))</f>
        <v>Medium</v>
      </c>
    </row>
    <row r="5723" spans="1:12" x14ac:dyDescent="0.35">
      <c r="A5723" s="12">
        <v>630</v>
      </c>
      <c r="B5723" s="17" t="s">
        <v>8475</v>
      </c>
      <c r="C5723" s="18">
        <v>44182</v>
      </c>
      <c r="D5723" s="18">
        <v>44188</v>
      </c>
      <c r="E5723" s="17" t="s">
        <v>19</v>
      </c>
      <c r="F5723" s="17" t="s">
        <v>2408</v>
      </c>
      <c r="G5723" s="19" t="str">
        <f>INDEX(Table12[[#This Row],[State]],MATCH(Orders!F5723,Table12[[#This Row],[Customer ID]],0))</f>
        <v>New York</v>
      </c>
      <c r="H5723" s="17" t="s">
        <v>3192</v>
      </c>
      <c r="I5723" s="19">
        <v>2</v>
      </c>
      <c r="J5723" s="17" t="s">
        <v>31</v>
      </c>
      <c r="K5723" s="10">
        <v>499.72</v>
      </c>
      <c r="L5723" s="25" t="str">
        <f>IF(Orders!$K5723&lt;=50,"Low",IF(Orders!$K5723&gt;=200000,"High","Medium"))</f>
        <v>Medium</v>
      </c>
    </row>
    <row r="5724" spans="1:12" x14ac:dyDescent="0.35">
      <c r="A5724" s="11">
        <v>9378</v>
      </c>
      <c r="B5724" s="13" t="s">
        <v>8476</v>
      </c>
      <c r="C5724" s="14">
        <v>44182</v>
      </c>
      <c r="D5724" s="14">
        <v>44186</v>
      </c>
      <c r="E5724" s="13" t="s">
        <v>19</v>
      </c>
      <c r="F5724" s="13" t="s">
        <v>1407</v>
      </c>
      <c r="G5724" s="15" t="str">
        <f>INDEX(Table12[[#This Row],[State]],MATCH(Orders!F5724,Table12[[#This Row],[Customer ID]],0))</f>
        <v>California</v>
      </c>
      <c r="H5724" s="13" t="s">
        <v>3678</v>
      </c>
      <c r="I5724" s="15">
        <v>3</v>
      </c>
      <c r="J5724" s="13" t="s">
        <v>70</v>
      </c>
      <c r="K5724" s="16">
        <v>541.23</v>
      </c>
      <c r="L5724" s="24" t="str">
        <f>IF(Orders!$K5724&lt;=50,"Low",IF(Orders!$K5724&gt;=200000,"High","Medium"))</f>
        <v>Medium</v>
      </c>
    </row>
    <row r="5725" spans="1:12" x14ac:dyDescent="0.35">
      <c r="A5725" s="12">
        <v>4901</v>
      </c>
      <c r="B5725" s="17" t="s">
        <v>8477</v>
      </c>
      <c r="C5725" s="18">
        <v>44182</v>
      </c>
      <c r="D5725" s="18">
        <v>44186</v>
      </c>
      <c r="E5725" s="17" t="s">
        <v>19</v>
      </c>
      <c r="F5725" s="17" t="s">
        <v>2730</v>
      </c>
      <c r="G5725" s="19" t="str">
        <f>INDEX(Table12[[#This Row],[State]],MATCH(Orders!F5725,Table12[[#This Row],[Customer ID]],0))</f>
        <v>Wisconsin</v>
      </c>
      <c r="H5725" s="17" t="s">
        <v>6257</v>
      </c>
      <c r="I5725" s="19">
        <v>2</v>
      </c>
      <c r="J5725" s="17" t="s">
        <v>70</v>
      </c>
      <c r="K5725" s="10">
        <v>639.55999999999995</v>
      </c>
      <c r="L5725" s="25" t="str">
        <f>IF(Orders!$K5725&lt;=50,"Low",IF(Orders!$K5725&gt;=200000,"High","Medium"))</f>
        <v>Medium</v>
      </c>
    </row>
    <row r="5726" spans="1:12" x14ac:dyDescent="0.35">
      <c r="A5726" s="11">
        <v>3029</v>
      </c>
      <c r="B5726" s="13" t="s">
        <v>8478</v>
      </c>
      <c r="C5726" s="14">
        <v>44182</v>
      </c>
      <c r="D5726" s="14">
        <v>44186</v>
      </c>
      <c r="E5726" s="13" t="s">
        <v>19</v>
      </c>
      <c r="F5726" s="13" t="s">
        <v>50</v>
      </c>
      <c r="G5726" s="15" t="str">
        <f>INDEX(Table12[[#This Row],[State]],MATCH(Orders!F5726,Table12[[#This Row],[Customer ID]],0))</f>
        <v>California</v>
      </c>
      <c r="H5726" s="13" t="s">
        <v>324</v>
      </c>
      <c r="I5726" s="15">
        <v>4</v>
      </c>
      <c r="J5726" s="13" t="s">
        <v>70</v>
      </c>
      <c r="K5726" s="16">
        <v>682.32</v>
      </c>
      <c r="L5726" s="24" t="str">
        <f>IF(Orders!$K5726&lt;=50,"Low",IF(Orders!$K5726&gt;=200000,"High","Medium"))</f>
        <v>Medium</v>
      </c>
    </row>
    <row r="5727" spans="1:12" x14ac:dyDescent="0.35">
      <c r="A5727" s="12">
        <v>4342</v>
      </c>
      <c r="B5727" s="17" t="s">
        <v>8479</v>
      </c>
      <c r="C5727" s="18">
        <v>44182</v>
      </c>
      <c r="D5727" s="18">
        <v>44186</v>
      </c>
      <c r="E5727" s="17" t="s">
        <v>19</v>
      </c>
      <c r="F5727" s="17" t="s">
        <v>4904</v>
      </c>
      <c r="G5727" s="19" t="str">
        <f>INDEX(Table12[[#This Row],[State]],MATCH(Orders!F5727,Table12[[#This Row],[Customer ID]],0))</f>
        <v>Virginia</v>
      </c>
      <c r="H5727" s="17" t="s">
        <v>2747</v>
      </c>
      <c r="I5727" s="19">
        <v>5</v>
      </c>
      <c r="J5727" s="17" t="s">
        <v>31</v>
      </c>
      <c r="K5727" s="10">
        <v>699.9</v>
      </c>
      <c r="L5727" s="25" t="str">
        <f>IF(Orders!$K5727&lt;=50,"Low",IF(Orders!$K5727&gt;=200000,"High","Medium"))</f>
        <v>Medium</v>
      </c>
    </row>
    <row r="5728" spans="1:12" x14ac:dyDescent="0.35">
      <c r="A5728" s="11">
        <v>4902</v>
      </c>
      <c r="B5728" s="13" t="s">
        <v>8480</v>
      </c>
      <c r="C5728" s="14">
        <v>44182</v>
      </c>
      <c r="D5728" s="14">
        <v>44186</v>
      </c>
      <c r="E5728" s="13" t="s">
        <v>19</v>
      </c>
      <c r="F5728" s="13" t="s">
        <v>860</v>
      </c>
      <c r="G5728" s="15" t="str">
        <f>INDEX(Table12[[#This Row],[State]],MATCH(Orders!F5728,Table12[[#This Row],[Customer ID]],0))</f>
        <v>Virginia</v>
      </c>
      <c r="H5728" s="13" t="s">
        <v>729</v>
      </c>
      <c r="I5728" s="15">
        <v>3</v>
      </c>
      <c r="J5728" s="13" t="s">
        <v>31</v>
      </c>
      <c r="K5728" s="16">
        <v>935.38</v>
      </c>
      <c r="L5728" s="24" t="str">
        <f>IF(Orders!$K5728&lt;=50,"Low",IF(Orders!$K5728&gt;=200000,"High","Medium"))</f>
        <v>Medium</v>
      </c>
    </row>
    <row r="5729" spans="1:12" x14ac:dyDescent="0.35">
      <c r="A5729" s="12">
        <v>629</v>
      </c>
      <c r="B5729" s="17" t="s">
        <v>8478</v>
      </c>
      <c r="C5729" s="18">
        <v>44182</v>
      </c>
      <c r="D5729" s="18">
        <v>44186</v>
      </c>
      <c r="E5729" s="17" t="s">
        <v>19</v>
      </c>
      <c r="F5729" s="17" t="s">
        <v>50</v>
      </c>
      <c r="G5729" s="19" t="str">
        <f>INDEX(Table12[[#This Row],[State]],MATCH(Orders!F5729,Table12[[#This Row],[Customer ID]],0))</f>
        <v>California</v>
      </c>
      <c r="H5729" s="17" t="s">
        <v>5707</v>
      </c>
      <c r="I5729" s="19">
        <v>1</v>
      </c>
      <c r="J5729" s="17" t="s">
        <v>31</v>
      </c>
      <c r="K5729" s="10">
        <v>1150.98</v>
      </c>
      <c r="L5729" s="25" t="str">
        <f>IF(Orders!$K5729&lt;=50,"Low",IF(Orders!$K5729&gt;=200000,"High","Medium"))</f>
        <v>Medium</v>
      </c>
    </row>
    <row r="5730" spans="1:12" x14ac:dyDescent="0.35">
      <c r="A5730" s="11">
        <v>7041</v>
      </c>
      <c r="B5730" s="13" t="s">
        <v>8476</v>
      </c>
      <c r="C5730" s="14">
        <v>44182</v>
      </c>
      <c r="D5730" s="14">
        <v>44186</v>
      </c>
      <c r="E5730" s="13" t="s">
        <v>19</v>
      </c>
      <c r="F5730" s="13" t="s">
        <v>1407</v>
      </c>
      <c r="G5730" s="15" t="str">
        <f>INDEX(Table12[[#This Row],[State]],MATCH(Orders!F5730,Table12[[#This Row],[Customer ID]],0))</f>
        <v>California</v>
      </c>
      <c r="H5730" s="13" t="s">
        <v>5136</v>
      </c>
      <c r="I5730" s="15">
        <v>5</v>
      </c>
      <c r="J5730" s="13" t="s">
        <v>70</v>
      </c>
      <c r="K5730" s="16">
        <v>335.24</v>
      </c>
      <c r="L5730" s="24" t="str">
        <f>IF(Orders!$K5730&lt;=50,"Low",IF(Orders!$K5730&gt;=200000,"High","Medium"))</f>
        <v>Medium</v>
      </c>
    </row>
    <row r="5731" spans="1:12" x14ac:dyDescent="0.35">
      <c r="A5731" s="12">
        <v>2852</v>
      </c>
      <c r="B5731" s="17" t="s">
        <v>8475</v>
      </c>
      <c r="C5731" s="18">
        <v>44182</v>
      </c>
      <c r="D5731" s="18">
        <v>44188</v>
      </c>
      <c r="E5731" s="17" t="s">
        <v>19</v>
      </c>
      <c r="F5731" s="17" t="s">
        <v>2408</v>
      </c>
      <c r="G5731" s="19" t="str">
        <f>INDEX(Table12[[#This Row],[State]],MATCH(Orders!F5731,Table12[[#This Row],[Customer ID]],0))</f>
        <v>New York</v>
      </c>
      <c r="H5731" s="17" t="s">
        <v>2553</v>
      </c>
      <c r="I5731" s="19">
        <v>3</v>
      </c>
      <c r="J5731" s="17" t="s">
        <v>70</v>
      </c>
      <c r="K5731" s="10">
        <v>444816</v>
      </c>
      <c r="L5731" s="25" t="str">
        <f>IF(Orders!$K5731&lt;=50,"Low",IF(Orders!$K5731&gt;=200000,"High","Medium"))</f>
        <v>High</v>
      </c>
    </row>
    <row r="5732" spans="1:12" x14ac:dyDescent="0.35">
      <c r="A5732" s="11">
        <v>1025</v>
      </c>
      <c r="B5732" s="13" t="s">
        <v>8481</v>
      </c>
      <c r="C5732" s="14">
        <v>44182</v>
      </c>
      <c r="D5732" s="14">
        <v>44187</v>
      </c>
      <c r="E5732" s="13" t="s">
        <v>19</v>
      </c>
      <c r="F5732" s="13" t="s">
        <v>6683</v>
      </c>
      <c r="G5732" s="15" t="str">
        <f>INDEX(Table12[[#This Row],[State]],MATCH(Orders!F5732,Table12[[#This Row],[Customer ID]],0))</f>
        <v>Indiana</v>
      </c>
      <c r="H5732" s="13" t="s">
        <v>2740</v>
      </c>
      <c r="I5732" s="15">
        <v>4</v>
      </c>
      <c r="J5732" s="13" t="s">
        <v>70</v>
      </c>
      <c r="K5732" s="16">
        <v>407.16</v>
      </c>
      <c r="L5732" s="24" t="str">
        <f>IF(Orders!$K5732&lt;=50,"Low",IF(Orders!$K5732&gt;=200000,"High","Medium"))</f>
        <v>Medium</v>
      </c>
    </row>
    <row r="5733" spans="1:12" x14ac:dyDescent="0.35">
      <c r="A5733" s="12">
        <v>8847</v>
      </c>
      <c r="B5733" s="17" t="s">
        <v>8482</v>
      </c>
      <c r="C5733" s="18">
        <v>44182</v>
      </c>
      <c r="D5733" s="18">
        <v>44185</v>
      </c>
      <c r="E5733" s="17" t="s">
        <v>38</v>
      </c>
      <c r="F5733" s="17" t="s">
        <v>5789</v>
      </c>
      <c r="G5733" s="19" t="str">
        <f>INDEX(Table12[[#This Row],[State]],MATCH(Orders!F5733,Table12[[#This Row],[Customer ID]],0))</f>
        <v>California</v>
      </c>
      <c r="H5733" s="17" t="s">
        <v>1256</v>
      </c>
      <c r="I5733" s="19">
        <v>2</v>
      </c>
      <c r="J5733" s="17" t="s">
        <v>70</v>
      </c>
      <c r="K5733" s="10">
        <v>431808</v>
      </c>
      <c r="L5733" s="25" t="str">
        <f>IF(Orders!$K5733&lt;=50,"Low",IF(Orders!$K5733&gt;=200000,"High","Medium"))</f>
        <v>High</v>
      </c>
    </row>
    <row r="5734" spans="1:12" x14ac:dyDescent="0.35">
      <c r="A5734" s="11">
        <v>1116</v>
      </c>
      <c r="B5734" s="13" t="s">
        <v>8483</v>
      </c>
      <c r="C5734" s="14">
        <v>44183</v>
      </c>
      <c r="D5734" s="14">
        <v>44188</v>
      </c>
      <c r="E5734" s="13" t="s">
        <v>19</v>
      </c>
      <c r="F5734" s="13" t="s">
        <v>1500</v>
      </c>
      <c r="G5734" s="15" t="str">
        <f>INDEX(Table12[[#This Row],[State]],MATCH(Orders!F5734,Table12[[#This Row],[Customer ID]],0))</f>
        <v>Ohio</v>
      </c>
      <c r="H5734" s="13" t="s">
        <v>3860</v>
      </c>
      <c r="I5734" s="15">
        <v>5</v>
      </c>
      <c r="J5734" s="13" t="s">
        <v>31</v>
      </c>
      <c r="K5734" s="16">
        <v>344.36</v>
      </c>
      <c r="L5734" s="24" t="str">
        <f>IF(Orders!$K5734&lt;=50,"Low",IF(Orders!$K5734&gt;=200000,"High","Medium"))</f>
        <v>Medium</v>
      </c>
    </row>
    <row r="5735" spans="1:12" x14ac:dyDescent="0.35">
      <c r="A5735" s="12">
        <v>8932</v>
      </c>
      <c r="B5735" s="17" t="s">
        <v>8484</v>
      </c>
      <c r="C5735" s="18">
        <v>44183</v>
      </c>
      <c r="D5735" s="18">
        <v>44188</v>
      </c>
      <c r="E5735" s="17" t="s">
        <v>94</v>
      </c>
      <c r="F5735" s="17" t="s">
        <v>4247</v>
      </c>
      <c r="G5735" s="19" t="str">
        <f>INDEX(Table12[[#This Row],[State]],MATCH(Orders!F5735,Table12[[#This Row],[Customer ID]],0))</f>
        <v>California</v>
      </c>
      <c r="H5735" s="17" t="s">
        <v>3407</v>
      </c>
      <c r="I5735" s="19">
        <v>2</v>
      </c>
      <c r="J5735" s="17" t="s">
        <v>70</v>
      </c>
      <c r="K5735" s="10">
        <v>395.98</v>
      </c>
      <c r="L5735" s="25" t="str">
        <f>IF(Orders!$K5735&lt;=50,"Low",IF(Orders!$K5735&gt;=200000,"High","Medium"))</f>
        <v>Medium</v>
      </c>
    </row>
    <row r="5736" spans="1:12" x14ac:dyDescent="0.35">
      <c r="A5736" s="11">
        <v>1115</v>
      </c>
      <c r="B5736" s="13" t="s">
        <v>8485</v>
      </c>
      <c r="C5736" s="14">
        <v>44183</v>
      </c>
      <c r="D5736" s="14">
        <v>44189</v>
      </c>
      <c r="E5736" s="13" t="s">
        <v>19</v>
      </c>
      <c r="F5736" s="13" t="s">
        <v>378</v>
      </c>
      <c r="G5736" s="15" t="str">
        <f>INDEX(Table12[[#This Row],[State]],MATCH(Orders!F5736,Table12[[#This Row],[Customer ID]],0))</f>
        <v>Wisconsin</v>
      </c>
      <c r="H5736" s="13" t="s">
        <v>7037</v>
      </c>
      <c r="I5736" s="15">
        <v>5</v>
      </c>
      <c r="J5736" s="13" t="s">
        <v>31</v>
      </c>
      <c r="K5736" s="16">
        <v>432.95</v>
      </c>
      <c r="L5736" s="24" t="str">
        <f>IF(Orders!$K5736&lt;=50,"Low",IF(Orders!$K5736&gt;=200000,"High","Medium"))</f>
        <v>Medium</v>
      </c>
    </row>
    <row r="5737" spans="1:12" x14ac:dyDescent="0.35">
      <c r="A5737" s="12">
        <v>8848</v>
      </c>
      <c r="B5737" s="17" t="s">
        <v>8484</v>
      </c>
      <c r="C5737" s="18">
        <v>44183</v>
      </c>
      <c r="D5737" s="18">
        <v>44188</v>
      </c>
      <c r="E5737" s="17" t="s">
        <v>94</v>
      </c>
      <c r="F5737" s="17" t="s">
        <v>4247</v>
      </c>
      <c r="G5737" s="19" t="str">
        <f>INDEX(Table12[[#This Row],[State]],MATCH(Orders!F5737,Table12[[#This Row],[Customer ID]],0))</f>
        <v>California</v>
      </c>
      <c r="H5737" s="17" t="s">
        <v>8486</v>
      </c>
      <c r="I5737" s="19">
        <v>1</v>
      </c>
      <c r="J5737" s="17" t="s">
        <v>70</v>
      </c>
      <c r="K5737" s="10">
        <v>363833</v>
      </c>
      <c r="L5737" s="25" t="str">
        <f>IF(Orders!$K5737&lt;=50,"Low",IF(Orders!$K5737&gt;=200000,"High","Medium"))</f>
        <v>High</v>
      </c>
    </row>
    <row r="5738" spans="1:12" x14ac:dyDescent="0.35">
      <c r="A5738" s="11">
        <v>8933</v>
      </c>
      <c r="B5738" s="13" t="s">
        <v>8483</v>
      </c>
      <c r="C5738" s="14">
        <v>44183</v>
      </c>
      <c r="D5738" s="14">
        <v>44188</v>
      </c>
      <c r="E5738" s="13" t="s">
        <v>19</v>
      </c>
      <c r="F5738" s="13" t="s">
        <v>1500</v>
      </c>
      <c r="G5738" s="15" t="str">
        <f>INDEX(Table12[[#This Row],[State]],MATCH(Orders!F5738,Table12[[#This Row],[Customer ID]],0))</f>
        <v>Ohio</v>
      </c>
      <c r="H5738" s="13" t="s">
        <v>1678</v>
      </c>
      <c r="I5738" s="15">
        <v>2</v>
      </c>
      <c r="J5738" s="13" t="s">
        <v>70</v>
      </c>
      <c r="K5738" s="16">
        <v>498112</v>
      </c>
      <c r="L5738" s="24" t="str">
        <f>IF(Orders!$K5738&lt;=50,"Low",IF(Orders!$K5738&gt;=200000,"High","Medium"))</f>
        <v>High</v>
      </c>
    </row>
    <row r="5739" spans="1:12" x14ac:dyDescent="0.35">
      <c r="A5739" s="12">
        <v>2889</v>
      </c>
      <c r="B5739" s="17" t="s">
        <v>8485</v>
      </c>
      <c r="C5739" s="18">
        <v>44183</v>
      </c>
      <c r="D5739" s="18">
        <v>44189</v>
      </c>
      <c r="E5739" s="17" t="s">
        <v>19</v>
      </c>
      <c r="F5739" s="17" t="s">
        <v>378</v>
      </c>
      <c r="G5739" s="19" t="str">
        <f>INDEX(Table12[[#This Row],[State]],MATCH(Orders!F5739,Table12[[#This Row],[Customer ID]],0))</f>
        <v>Wisconsin</v>
      </c>
      <c r="H5739" s="17" t="s">
        <v>5796</v>
      </c>
      <c r="I5739" s="19">
        <v>3</v>
      </c>
      <c r="J5739" s="17" t="s">
        <v>31</v>
      </c>
      <c r="K5739" s="10">
        <v>577.34</v>
      </c>
      <c r="L5739" s="25" t="str">
        <f>IF(Orders!$K5739&lt;=50,"Low",IF(Orders!$K5739&gt;=200000,"High","Medium"))</f>
        <v>Medium</v>
      </c>
    </row>
    <row r="5740" spans="1:12" x14ac:dyDescent="0.35">
      <c r="A5740" s="11">
        <v>1250</v>
      </c>
      <c r="B5740" s="13" t="s">
        <v>8488</v>
      </c>
      <c r="C5740" s="14">
        <v>44183</v>
      </c>
      <c r="D5740" s="14">
        <v>44184</v>
      </c>
      <c r="E5740" s="13" t="s">
        <v>38</v>
      </c>
      <c r="F5740" s="13" t="s">
        <v>4505</v>
      </c>
      <c r="G5740" s="15" t="str">
        <f>INDEX(Table12[[#This Row],[State]],MATCH(Orders!F5740,Table12[[#This Row],[Customer ID]],0))</f>
        <v>California</v>
      </c>
      <c r="H5740" s="13" t="s">
        <v>3014</v>
      </c>
      <c r="I5740" s="15">
        <v>5</v>
      </c>
      <c r="J5740" s="13" t="s">
        <v>70</v>
      </c>
      <c r="K5740" s="16">
        <v>723.4</v>
      </c>
      <c r="L5740" s="24" t="str">
        <f>IF(Orders!$K5740&lt;=50,"Low",IF(Orders!$K5740&gt;=200000,"High","Medium"))</f>
        <v>Medium</v>
      </c>
    </row>
    <row r="5741" spans="1:12" x14ac:dyDescent="0.35">
      <c r="A5741" s="12">
        <v>1251</v>
      </c>
      <c r="B5741" s="17" t="s">
        <v>8489</v>
      </c>
      <c r="C5741" s="18">
        <v>44183</v>
      </c>
      <c r="D5741" s="18">
        <v>44189</v>
      </c>
      <c r="E5741" s="17" t="s">
        <v>19</v>
      </c>
      <c r="F5741" s="17" t="s">
        <v>5055</v>
      </c>
      <c r="G5741" s="19" t="str">
        <f>INDEX(Table12[[#This Row],[State]],MATCH(Orders!F5741,Table12[[#This Row],[Customer ID]],0))</f>
        <v>New York</v>
      </c>
      <c r="H5741" s="17" t="s">
        <v>3255</v>
      </c>
      <c r="I5741" s="19">
        <v>9</v>
      </c>
      <c r="J5741" s="17" t="s">
        <v>70</v>
      </c>
      <c r="K5741" s="10">
        <v>1406938</v>
      </c>
      <c r="L5741" s="25" t="str">
        <f>IF(Orders!$K5741&lt;=50,"Low",IF(Orders!$K5741&gt;=200000,"High","Medium"))</f>
        <v>High</v>
      </c>
    </row>
    <row r="5742" spans="1:12" x14ac:dyDescent="0.35">
      <c r="A5742" s="11">
        <v>8479</v>
      </c>
      <c r="B5742" s="13" t="s">
        <v>8489</v>
      </c>
      <c r="C5742" s="14">
        <v>44183</v>
      </c>
      <c r="D5742" s="14">
        <v>44189</v>
      </c>
      <c r="E5742" s="13" t="s">
        <v>19</v>
      </c>
      <c r="F5742" s="13" t="s">
        <v>5055</v>
      </c>
      <c r="G5742" s="15" t="str">
        <f>INDEX(Table12[[#This Row],[State]],MATCH(Orders!F5742,Table12[[#This Row],[Customer ID]],0))</f>
        <v>New York</v>
      </c>
      <c r="H5742" s="13" t="s">
        <v>2332</v>
      </c>
      <c r="I5742" s="15">
        <v>13</v>
      </c>
      <c r="J5742" s="13" t="s">
        <v>31</v>
      </c>
      <c r="K5742" s="16">
        <v>2087.56</v>
      </c>
      <c r="L5742" s="24" t="str">
        <f>IF(Orders!$K5742&lt;=50,"Low",IF(Orders!$K5742&gt;=200000,"High","Medium"))</f>
        <v>Medium</v>
      </c>
    </row>
    <row r="5743" spans="1:12" x14ac:dyDescent="0.35">
      <c r="A5743" s="12">
        <v>8845</v>
      </c>
      <c r="B5743" s="17" t="s">
        <v>8490</v>
      </c>
      <c r="C5743" s="18">
        <v>44183</v>
      </c>
      <c r="D5743" s="18">
        <v>44189</v>
      </c>
      <c r="E5743" s="17" t="s">
        <v>19</v>
      </c>
      <c r="F5743" s="17" t="s">
        <v>1713</v>
      </c>
      <c r="G5743" s="19" t="str">
        <f>INDEX(Table12[[#This Row],[State]],MATCH(Orders!F5743,Table12[[#This Row],[Customer ID]],0))</f>
        <v>California</v>
      </c>
      <c r="H5743" s="17" t="s">
        <v>3658</v>
      </c>
      <c r="I5743" s="19">
        <v>2</v>
      </c>
      <c r="J5743" s="17" t="s">
        <v>31</v>
      </c>
      <c r="K5743" s="10">
        <v>293.76</v>
      </c>
      <c r="L5743" s="25" t="str">
        <f>IF(Orders!$K5743&lt;=50,"Low",IF(Orders!$K5743&gt;=200000,"High","Medium"))</f>
        <v>Medium</v>
      </c>
    </row>
    <row r="5744" spans="1:12" x14ac:dyDescent="0.35">
      <c r="A5744" s="11">
        <v>7738</v>
      </c>
      <c r="B5744" s="13" t="s">
        <v>8483</v>
      </c>
      <c r="C5744" s="14">
        <v>44183</v>
      </c>
      <c r="D5744" s="14">
        <v>44188</v>
      </c>
      <c r="E5744" s="13" t="s">
        <v>19</v>
      </c>
      <c r="F5744" s="13" t="s">
        <v>1500</v>
      </c>
      <c r="G5744" s="15" t="str">
        <f>INDEX(Table12[[#This Row],[State]],MATCH(Orders!F5744,Table12[[#This Row],[Customer ID]],0))</f>
        <v>Ohio</v>
      </c>
      <c r="H5744" s="13" t="s">
        <v>3006</v>
      </c>
      <c r="I5744" s="15">
        <v>3</v>
      </c>
      <c r="J5744" s="13" t="s">
        <v>31</v>
      </c>
      <c r="K5744" s="16">
        <v>284236</v>
      </c>
      <c r="L5744" s="24" t="str">
        <f>IF(Orders!$K5744&lt;=50,"Low",IF(Orders!$K5744&gt;=200000,"High","Medium"))</f>
        <v>High</v>
      </c>
    </row>
    <row r="5745" spans="1:12" x14ac:dyDescent="0.35">
      <c r="A5745" s="12">
        <v>3200</v>
      </c>
      <c r="B5745" s="17" t="s">
        <v>8491</v>
      </c>
      <c r="C5745" s="18">
        <v>44183</v>
      </c>
      <c r="D5745" s="18">
        <v>44185</v>
      </c>
      <c r="E5745" s="17" t="s">
        <v>38</v>
      </c>
      <c r="F5745" s="17" t="s">
        <v>3366</v>
      </c>
      <c r="G5745" s="19" t="str">
        <f>INDEX(Table12[[#This Row],[State]],MATCH(Orders!F5745,Table12[[#This Row],[Customer ID]],0))</f>
        <v>North Carolina</v>
      </c>
      <c r="H5745" s="17" t="s">
        <v>4497</v>
      </c>
      <c r="I5745" s="19">
        <v>9</v>
      </c>
      <c r="J5745" s="17" t="s">
        <v>31</v>
      </c>
      <c r="K5745" s="10">
        <v>354672</v>
      </c>
      <c r="L5745" s="25" t="str">
        <f>IF(Orders!$K5745&lt;=50,"Low",IF(Orders!$K5745&gt;=200000,"High","Medium"))</f>
        <v>High</v>
      </c>
    </row>
    <row r="5746" spans="1:12" x14ac:dyDescent="0.35">
      <c r="A5746" s="11">
        <v>8846</v>
      </c>
      <c r="B5746" s="13" t="s">
        <v>8492</v>
      </c>
      <c r="C5746" s="14">
        <v>44183</v>
      </c>
      <c r="D5746" s="14">
        <v>44187</v>
      </c>
      <c r="E5746" s="13" t="s">
        <v>19</v>
      </c>
      <c r="F5746" s="13" t="s">
        <v>1153</v>
      </c>
      <c r="G5746" s="15" t="str">
        <f>INDEX(Table12[[#This Row],[State]],MATCH(Orders!F5746,Table12[[#This Row],[Customer ID]],0))</f>
        <v>Pennsylvania</v>
      </c>
      <c r="H5746" s="13" t="s">
        <v>4507</v>
      </c>
      <c r="I5746" s="15">
        <v>7</v>
      </c>
      <c r="J5746" s="13" t="s">
        <v>36</v>
      </c>
      <c r="K5746" s="16">
        <v>342704</v>
      </c>
      <c r="L5746" s="24" t="str">
        <f>IF(Orders!$K5746&lt;=50,"Low",IF(Orders!$K5746&gt;=200000,"High","Medium"))</f>
        <v>High</v>
      </c>
    </row>
    <row r="5747" spans="1:12" x14ac:dyDescent="0.35">
      <c r="A5747" s="12">
        <v>2887</v>
      </c>
      <c r="B5747" s="17" t="s">
        <v>8483</v>
      </c>
      <c r="C5747" s="18">
        <v>44183</v>
      </c>
      <c r="D5747" s="18">
        <v>44188</v>
      </c>
      <c r="E5747" s="17" t="s">
        <v>19</v>
      </c>
      <c r="F5747" s="17" t="s">
        <v>1500</v>
      </c>
      <c r="G5747" s="19" t="str">
        <f>INDEX(Table12[[#This Row],[State]],MATCH(Orders!F5747,Table12[[#This Row],[Customer ID]],0))</f>
        <v>Ohio</v>
      </c>
      <c r="H5747" s="17" t="s">
        <v>1559</v>
      </c>
      <c r="I5747" s="19">
        <v>3</v>
      </c>
      <c r="J5747" s="17" t="s">
        <v>31</v>
      </c>
      <c r="K5747" s="10">
        <v>379824</v>
      </c>
      <c r="L5747" s="25" t="str">
        <f>IF(Orders!$K5747&lt;=50,"Low",IF(Orders!$K5747&gt;=200000,"High","Medium"))</f>
        <v>High</v>
      </c>
    </row>
    <row r="5748" spans="1:12" x14ac:dyDescent="0.35">
      <c r="A5748" s="11">
        <v>2888</v>
      </c>
      <c r="B5748" s="13" t="s">
        <v>8488</v>
      </c>
      <c r="C5748" s="14">
        <v>44183</v>
      </c>
      <c r="D5748" s="14">
        <v>44184</v>
      </c>
      <c r="E5748" s="13" t="s">
        <v>38</v>
      </c>
      <c r="F5748" s="13" t="s">
        <v>4505</v>
      </c>
      <c r="G5748" s="15" t="str">
        <f>INDEX(Table12[[#This Row],[State]],MATCH(Orders!F5748,Table12[[#This Row],[Customer ID]],0))</f>
        <v>California</v>
      </c>
      <c r="H5748" s="13" t="s">
        <v>5664</v>
      </c>
      <c r="I5748" s="15">
        <v>3</v>
      </c>
      <c r="J5748" s="13" t="s">
        <v>36</v>
      </c>
      <c r="K5748" s="16">
        <v>385.63</v>
      </c>
      <c r="L5748" s="24" t="str">
        <f>IF(Orders!$K5748&lt;=50,"Low",IF(Orders!$K5748&gt;=200000,"High","Medium"))</f>
        <v>Medium</v>
      </c>
    </row>
    <row r="5749" spans="1:12" x14ac:dyDescent="0.35">
      <c r="A5749" s="12">
        <v>1252</v>
      </c>
      <c r="B5749" s="17" t="s">
        <v>8488</v>
      </c>
      <c r="C5749" s="18">
        <v>44183</v>
      </c>
      <c r="D5749" s="18">
        <v>44184</v>
      </c>
      <c r="E5749" s="17" t="s">
        <v>38</v>
      </c>
      <c r="F5749" s="17" t="s">
        <v>4505</v>
      </c>
      <c r="G5749" s="19" t="str">
        <f>INDEX(Table12[[#This Row],[State]],MATCH(Orders!F5749,Table12[[#This Row],[Customer ID]],0))</f>
        <v>California</v>
      </c>
      <c r="H5749" s="17" t="s">
        <v>4874</v>
      </c>
      <c r="I5749" s="19">
        <v>2</v>
      </c>
      <c r="J5749" s="17" t="s">
        <v>36</v>
      </c>
      <c r="K5749" s="10">
        <v>267.95999999999998</v>
      </c>
      <c r="L5749" s="25" t="str">
        <f>IF(Orders!$K5749&lt;=50,"Low",IF(Orders!$K5749&gt;=200000,"High","Medium"))</f>
        <v>Medium</v>
      </c>
    </row>
    <row r="5750" spans="1:12" x14ac:dyDescent="0.35">
      <c r="A5750" s="11">
        <v>1910</v>
      </c>
      <c r="B5750" s="13" t="s">
        <v>8489</v>
      </c>
      <c r="C5750" s="14">
        <v>44183</v>
      </c>
      <c r="D5750" s="14">
        <v>44189</v>
      </c>
      <c r="E5750" s="13" t="s">
        <v>19</v>
      </c>
      <c r="F5750" s="13" t="s">
        <v>5055</v>
      </c>
      <c r="G5750" s="15" t="str">
        <f>INDEX(Table12[[#This Row],[State]],MATCH(Orders!F5750,Table12[[#This Row],[Customer ID]],0))</f>
        <v>New York</v>
      </c>
      <c r="H5750" s="13" t="s">
        <v>1995</v>
      </c>
      <c r="I5750" s="15">
        <v>2</v>
      </c>
      <c r="J5750" s="13" t="s">
        <v>70</v>
      </c>
      <c r="K5750" s="16">
        <v>266.2</v>
      </c>
      <c r="L5750" s="24" t="str">
        <f>IF(Orders!$K5750&lt;=50,"Low",IF(Orders!$K5750&gt;=200000,"High","Medium"))</f>
        <v>Medium</v>
      </c>
    </row>
    <row r="5751" spans="1:12" x14ac:dyDescent="0.35">
      <c r="A5751" s="12">
        <v>1114</v>
      </c>
      <c r="B5751" s="17" t="s">
        <v>8493</v>
      </c>
      <c r="C5751" s="18">
        <v>44183</v>
      </c>
      <c r="D5751" s="18">
        <v>44188</v>
      </c>
      <c r="E5751" s="17" t="s">
        <v>19</v>
      </c>
      <c r="F5751" s="17" t="s">
        <v>5731</v>
      </c>
      <c r="G5751" s="19" t="str">
        <f>INDEX(Table12[[#This Row],[State]],MATCH(Orders!F5751,Table12[[#This Row],[Customer ID]],0))</f>
        <v>New York</v>
      </c>
      <c r="H5751" s="17" t="s">
        <v>946</v>
      </c>
      <c r="I5751" s="19">
        <v>2</v>
      </c>
      <c r="J5751" s="17" t="s">
        <v>36</v>
      </c>
      <c r="K5751" s="10">
        <v>332.96</v>
      </c>
      <c r="L5751" s="25" t="str">
        <f>IF(Orders!$K5751&lt;=50,"Low",IF(Orders!$K5751&gt;=200000,"High","Medium"))</f>
        <v>Medium</v>
      </c>
    </row>
    <row r="5752" spans="1:12" x14ac:dyDescent="0.35">
      <c r="A5752" s="11">
        <v>1249</v>
      </c>
      <c r="B5752" s="13" t="s">
        <v>8484</v>
      </c>
      <c r="C5752" s="14">
        <v>44183</v>
      </c>
      <c r="D5752" s="14">
        <v>44188</v>
      </c>
      <c r="E5752" s="13" t="s">
        <v>94</v>
      </c>
      <c r="F5752" s="13" t="s">
        <v>4247</v>
      </c>
      <c r="G5752" s="15" t="str">
        <f>INDEX(Table12[[#This Row],[State]],MATCH(Orders!F5752,Table12[[#This Row],[Customer ID]],0))</f>
        <v>California</v>
      </c>
      <c r="H5752" s="13" t="s">
        <v>2909</v>
      </c>
      <c r="I5752" s="15">
        <v>2</v>
      </c>
      <c r="J5752" s="13" t="s">
        <v>36</v>
      </c>
      <c r="K5752" s="16">
        <v>455672</v>
      </c>
      <c r="L5752" s="24" t="str">
        <f>IF(Orders!$K5752&lt;=50,"Low",IF(Orders!$K5752&gt;=200000,"High","Medium"))</f>
        <v>High</v>
      </c>
    </row>
    <row r="5753" spans="1:12" x14ac:dyDescent="0.35">
      <c r="A5753" s="12">
        <v>5474</v>
      </c>
      <c r="B5753" s="17" t="s">
        <v>8489</v>
      </c>
      <c r="C5753" s="18">
        <v>44183</v>
      </c>
      <c r="D5753" s="18">
        <v>44189</v>
      </c>
      <c r="E5753" s="17" t="s">
        <v>19</v>
      </c>
      <c r="F5753" s="17" t="s">
        <v>5055</v>
      </c>
      <c r="G5753" s="19" t="str">
        <f>INDEX(Table12[[#This Row],[State]],MATCH(Orders!F5753,Table12[[#This Row],[Customer ID]],0))</f>
        <v>New York</v>
      </c>
      <c r="H5753" s="17" t="s">
        <v>6488</v>
      </c>
      <c r="I5753" s="19">
        <v>6</v>
      </c>
      <c r="J5753" s="17" t="s">
        <v>31</v>
      </c>
      <c r="K5753" s="10">
        <v>394.82</v>
      </c>
      <c r="L5753" s="25" t="str">
        <f>IF(Orders!$K5753&lt;=50,"Low",IF(Orders!$K5753&gt;=200000,"High","Medium"))</f>
        <v>Medium</v>
      </c>
    </row>
    <row r="5754" spans="1:12" x14ac:dyDescent="0.35">
      <c r="A5754" s="11">
        <v>1442</v>
      </c>
      <c r="B5754" s="13" t="s">
        <v>8494</v>
      </c>
      <c r="C5754" s="14">
        <v>44184</v>
      </c>
      <c r="D5754" s="14">
        <v>44188</v>
      </c>
      <c r="E5754" s="13" t="s">
        <v>19</v>
      </c>
      <c r="F5754" s="13" t="s">
        <v>4305</v>
      </c>
      <c r="G5754" s="15" t="str">
        <f>INDEX(Table12[[#This Row],[State]],MATCH(Orders!F5754,Table12[[#This Row],[Customer ID]],0))</f>
        <v>Colorado</v>
      </c>
      <c r="H5754" s="13" t="s">
        <v>375</v>
      </c>
      <c r="I5754" s="15">
        <v>7</v>
      </c>
      <c r="J5754" s="13" t="s">
        <v>31</v>
      </c>
      <c r="K5754" s="16">
        <v>363018</v>
      </c>
      <c r="L5754" s="24" t="str">
        <f>IF(Orders!$K5754&lt;=50,"Low",IF(Orders!$K5754&gt;=200000,"High","Medium"))</f>
        <v>High</v>
      </c>
    </row>
    <row r="5755" spans="1:12" x14ac:dyDescent="0.35">
      <c r="A5755" s="12">
        <v>5473</v>
      </c>
      <c r="B5755" s="17" t="s">
        <v>8495</v>
      </c>
      <c r="C5755" s="18">
        <v>44184</v>
      </c>
      <c r="D5755" s="18">
        <v>44189</v>
      </c>
      <c r="E5755" s="17" t="s">
        <v>94</v>
      </c>
      <c r="F5755" s="17" t="s">
        <v>1722</v>
      </c>
      <c r="G5755" s="19" t="str">
        <f>INDEX(Table12[[#This Row],[State]],MATCH(Orders!F5755,Table12[[#This Row],[Customer ID]],0))</f>
        <v>California</v>
      </c>
      <c r="H5755" s="17" t="s">
        <v>3666</v>
      </c>
      <c r="I5755" s="19">
        <v>2</v>
      </c>
      <c r="J5755" s="17" t="s">
        <v>70</v>
      </c>
      <c r="K5755" s="10">
        <v>488672</v>
      </c>
      <c r="L5755" s="25" t="str">
        <f>IF(Orders!$K5755&lt;=50,"Low",IF(Orders!$K5755&gt;=200000,"High","Medium"))</f>
        <v>High</v>
      </c>
    </row>
    <row r="5756" spans="1:12" x14ac:dyDescent="0.35">
      <c r="A5756" s="11">
        <v>3589</v>
      </c>
      <c r="B5756" s="13" t="s">
        <v>8494</v>
      </c>
      <c r="C5756" s="14">
        <v>44184</v>
      </c>
      <c r="D5756" s="14">
        <v>44188</v>
      </c>
      <c r="E5756" s="13" t="s">
        <v>19</v>
      </c>
      <c r="F5756" s="13" t="s">
        <v>4305</v>
      </c>
      <c r="G5756" s="15" t="str">
        <f>INDEX(Table12[[#This Row],[State]],MATCH(Orders!F5756,Table12[[#This Row],[Customer ID]],0))</f>
        <v>Colorado</v>
      </c>
      <c r="H5756" s="13" t="s">
        <v>1873</v>
      </c>
      <c r="I5756" s="15">
        <v>2</v>
      </c>
      <c r="J5756" s="13" t="s">
        <v>31</v>
      </c>
      <c r="K5756" s="16">
        <v>677256</v>
      </c>
      <c r="L5756" s="24" t="str">
        <f>IF(Orders!$K5756&lt;=50,"Low",IF(Orders!$K5756&gt;=200000,"High","Medium"))</f>
        <v>High</v>
      </c>
    </row>
    <row r="5757" spans="1:12" x14ac:dyDescent="0.35">
      <c r="A5757" s="12">
        <v>5472</v>
      </c>
      <c r="B5757" s="17" t="s">
        <v>8496</v>
      </c>
      <c r="C5757" s="18">
        <v>44184</v>
      </c>
      <c r="D5757" s="18">
        <v>44186</v>
      </c>
      <c r="E5757" s="17" t="s">
        <v>38</v>
      </c>
      <c r="F5757" s="17" t="s">
        <v>4216</v>
      </c>
      <c r="G5757" s="19" t="str">
        <f>INDEX(Table12[[#This Row],[State]],MATCH(Orders!F5757,Table12[[#This Row],[Customer ID]],0))</f>
        <v>Louisiana</v>
      </c>
      <c r="H5757" s="17" t="s">
        <v>5782</v>
      </c>
      <c r="I5757" s="19">
        <v>2</v>
      </c>
      <c r="J5757" s="17" t="s">
        <v>31</v>
      </c>
      <c r="K5757" s="10">
        <v>2029.62</v>
      </c>
      <c r="L5757" s="25" t="str">
        <f>IF(Orders!$K5757&lt;=50,"Low",IF(Orders!$K5757&gt;=200000,"High","Medium"))</f>
        <v>Medium</v>
      </c>
    </row>
    <row r="5758" spans="1:12" x14ac:dyDescent="0.35">
      <c r="A5758" s="11">
        <v>6509</v>
      </c>
      <c r="B5758" s="13" t="s">
        <v>8494</v>
      </c>
      <c r="C5758" s="14">
        <v>44184</v>
      </c>
      <c r="D5758" s="14">
        <v>44188</v>
      </c>
      <c r="E5758" s="13" t="s">
        <v>19</v>
      </c>
      <c r="F5758" s="13" t="s">
        <v>4305</v>
      </c>
      <c r="G5758" s="15" t="str">
        <f>INDEX(Table12[[#This Row],[State]],MATCH(Orders!F5758,Table12[[#This Row],[Customer ID]],0))</f>
        <v>Colorado</v>
      </c>
      <c r="H5758" s="13" t="s">
        <v>2045</v>
      </c>
      <c r="I5758" s="15">
        <v>5</v>
      </c>
      <c r="J5758" s="13" t="s">
        <v>31</v>
      </c>
      <c r="K5758" s="16">
        <v>423.36</v>
      </c>
      <c r="L5758" s="24" t="str">
        <f>IF(Orders!$K5758&lt;=50,"Low",IF(Orders!$K5758&gt;=200000,"High","Medium"))</f>
        <v>Medium</v>
      </c>
    </row>
    <row r="5759" spans="1:12" x14ac:dyDescent="0.35">
      <c r="A5759" s="12">
        <v>2270</v>
      </c>
      <c r="B5759" s="17" t="s">
        <v>8497</v>
      </c>
      <c r="C5759" s="18">
        <v>44185</v>
      </c>
      <c r="D5759" s="18">
        <v>44191</v>
      </c>
      <c r="E5759" s="17" t="s">
        <v>19</v>
      </c>
      <c r="F5759" s="17" t="s">
        <v>8498</v>
      </c>
      <c r="G5759" s="19" t="str">
        <f>INDEX(Table12[[#This Row],[State]],MATCH(Orders!F5759,Table12[[#This Row],[Customer ID]],0))</f>
        <v>New York</v>
      </c>
      <c r="H5759" s="17" t="s">
        <v>1793</v>
      </c>
      <c r="I5759" s="19">
        <v>5</v>
      </c>
      <c r="J5759" s="17" t="s">
        <v>36</v>
      </c>
      <c r="K5759" s="10">
        <v>582.9</v>
      </c>
      <c r="L5759" s="25" t="str">
        <f>IF(Orders!$K5759&lt;=50,"Low",IF(Orders!$K5759&gt;=200000,"High","Medium"))</f>
        <v>Medium</v>
      </c>
    </row>
    <row r="5760" spans="1:12" x14ac:dyDescent="0.35">
      <c r="A5760" s="11">
        <v>2269</v>
      </c>
      <c r="B5760" s="13" t="s">
        <v>8500</v>
      </c>
      <c r="C5760" s="14">
        <v>44185</v>
      </c>
      <c r="D5760" s="14">
        <v>44191</v>
      </c>
      <c r="E5760" s="13" t="s">
        <v>19</v>
      </c>
      <c r="F5760" s="13" t="s">
        <v>958</v>
      </c>
      <c r="G5760" s="15" t="str">
        <f>INDEX(Table12[[#This Row],[State]],MATCH(Orders!F5760,Table12[[#This Row],[Customer ID]],0))</f>
        <v>New York</v>
      </c>
      <c r="H5760" s="13" t="s">
        <v>934</v>
      </c>
      <c r="I5760" s="15">
        <v>1</v>
      </c>
      <c r="J5760" s="13" t="s">
        <v>36</v>
      </c>
      <c r="K5760" s="16">
        <v>3269984</v>
      </c>
      <c r="L5760" s="24" t="str">
        <f>IF(Orders!$K5760&lt;=50,"Low",IF(Orders!$K5760&gt;=200000,"High","Medium"))</f>
        <v>High</v>
      </c>
    </row>
    <row r="5761" spans="1:12" x14ac:dyDescent="0.35">
      <c r="A5761" s="12">
        <v>6511</v>
      </c>
      <c r="B5761" s="17" t="s">
        <v>8500</v>
      </c>
      <c r="C5761" s="18">
        <v>44185</v>
      </c>
      <c r="D5761" s="18">
        <v>44191</v>
      </c>
      <c r="E5761" s="17" t="s">
        <v>19</v>
      </c>
      <c r="F5761" s="17" t="s">
        <v>958</v>
      </c>
      <c r="G5761" s="19" t="str">
        <f>INDEX(Table12[[#This Row],[State]],MATCH(Orders!F5761,Table12[[#This Row],[Customer ID]],0))</f>
        <v>New York</v>
      </c>
      <c r="H5761" s="17" t="s">
        <v>1472</v>
      </c>
      <c r="I5761" s="19">
        <v>1</v>
      </c>
      <c r="J5761" s="17" t="s">
        <v>36</v>
      </c>
      <c r="K5761" s="10">
        <v>280.48</v>
      </c>
      <c r="L5761" s="25" t="str">
        <f>IF(Orders!$K5761&lt;=50,"Low",IF(Orders!$K5761&gt;=200000,"High","Medium"))</f>
        <v>Medium</v>
      </c>
    </row>
    <row r="5762" spans="1:12" x14ac:dyDescent="0.35">
      <c r="A5762" s="11">
        <v>6510</v>
      </c>
      <c r="B5762" s="13" t="s">
        <v>8497</v>
      </c>
      <c r="C5762" s="14">
        <v>44185</v>
      </c>
      <c r="D5762" s="14">
        <v>44191</v>
      </c>
      <c r="E5762" s="13" t="s">
        <v>19</v>
      </c>
      <c r="F5762" s="13" t="s">
        <v>8498</v>
      </c>
      <c r="G5762" s="15" t="str">
        <f>INDEX(Table12[[#This Row],[State]],MATCH(Orders!F5762,Table12[[#This Row],[Customer ID]],0))</f>
        <v>New York</v>
      </c>
      <c r="H5762" s="13" t="s">
        <v>1267</v>
      </c>
      <c r="I5762" s="15">
        <v>3</v>
      </c>
      <c r="J5762" s="13" t="s">
        <v>70</v>
      </c>
      <c r="K5762" s="16">
        <v>293.02</v>
      </c>
      <c r="L5762" s="24" t="str">
        <f>IF(Orders!$K5762&lt;=50,"Low",IF(Orders!$K5762&gt;=200000,"High","Medium"))</f>
        <v>Medium</v>
      </c>
    </row>
    <row r="5763" spans="1:12" x14ac:dyDescent="0.35">
      <c r="A5763" s="12">
        <v>1968</v>
      </c>
      <c r="B5763" s="17" t="s">
        <v>8497</v>
      </c>
      <c r="C5763" s="18">
        <v>44185</v>
      </c>
      <c r="D5763" s="18">
        <v>44191</v>
      </c>
      <c r="E5763" s="17" t="s">
        <v>19</v>
      </c>
      <c r="F5763" s="17" t="s">
        <v>8498</v>
      </c>
      <c r="G5763" s="19" t="str">
        <f>INDEX(Table12[[#This Row],[State]],MATCH(Orders!F5763,Table12[[#This Row],[Customer ID]],0))</f>
        <v>New York</v>
      </c>
      <c r="H5763" s="17" t="s">
        <v>2875</v>
      </c>
      <c r="I5763" s="19">
        <v>3</v>
      </c>
      <c r="J5763" s="17" t="s">
        <v>36</v>
      </c>
      <c r="K5763" s="10">
        <v>489352</v>
      </c>
      <c r="L5763" s="25" t="str">
        <f>IF(Orders!$K5763&lt;=50,"Low",IF(Orders!$K5763&gt;=200000,"High","Medium"))</f>
        <v>High</v>
      </c>
    </row>
    <row r="5764" spans="1:12" x14ac:dyDescent="0.35">
      <c r="A5764" s="11">
        <v>2719</v>
      </c>
      <c r="B5764" s="13" t="s">
        <v>8501</v>
      </c>
      <c r="C5764" s="14">
        <v>44186</v>
      </c>
      <c r="D5764" s="14">
        <v>44193</v>
      </c>
      <c r="E5764" s="13" t="s">
        <v>19</v>
      </c>
      <c r="F5764" s="13" t="s">
        <v>1210</v>
      </c>
      <c r="G5764" s="15" t="str">
        <f>INDEX(Table12[[#This Row],[State]],MATCH(Orders!F5764,Table12[[#This Row],[Customer ID]],0))</f>
        <v>New Jersey</v>
      </c>
      <c r="H5764" s="13" t="s">
        <v>2249</v>
      </c>
      <c r="I5764" s="15">
        <v>5</v>
      </c>
      <c r="J5764" s="13" t="s">
        <v>36</v>
      </c>
      <c r="K5764" s="16">
        <v>383.5</v>
      </c>
      <c r="L5764" s="24" t="str">
        <f>IF(Orders!$K5764&lt;=50,"Low",IF(Orders!$K5764&gt;=200000,"High","Medium"))</f>
        <v>Medium</v>
      </c>
    </row>
    <row r="5765" spans="1:12" x14ac:dyDescent="0.35">
      <c r="A5765" s="12">
        <v>1969</v>
      </c>
      <c r="B5765" s="17" t="s">
        <v>8502</v>
      </c>
      <c r="C5765" s="18">
        <v>44186</v>
      </c>
      <c r="D5765" s="18">
        <v>44192</v>
      </c>
      <c r="E5765" s="17" t="s">
        <v>19</v>
      </c>
      <c r="F5765" s="17" t="s">
        <v>439</v>
      </c>
      <c r="G5765" s="19" t="str">
        <f>INDEX(Table12[[#This Row],[State]],MATCH(Orders!F5765,Table12[[#This Row],[Customer ID]],0))</f>
        <v>California</v>
      </c>
      <c r="H5765" s="17" t="s">
        <v>506</v>
      </c>
      <c r="I5765" s="19">
        <v>2</v>
      </c>
      <c r="J5765" s="17" t="s">
        <v>31</v>
      </c>
      <c r="K5765" s="10">
        <v>334.36</v>
      </c>
      <c r="L5765" s="25" t="str">
        <f>IF(Orders!$K5765&lt;=50,"Low",IF(Orders!$K5765&gt;=200000,"High","Medium"))</f>
        <v>Medium</v>
      </c>
    </row>
    <row r="5766" spans="1:12" x14ac:dyDescent="0.35">
      <c r="A5766" s="11">
        <v>1967</v>
      </c>
      <c r="B5766" s="13" t="s">
        <v>8501</v>
      </c>
      <c r="C5766" s="14">
        <v>44186</v>
      </c>
      <c r="D5766" s="14">
        <v>44193</v>
      </c>
      <c r="E5766" s="13" t="s">
        <v>19</v>
      </c>
      <c r="F5766" s="13" t="s">
        <v>1210</v>
      </c>
      <c r="G5766" s="15" t="str">
        <f>INDEX(Table12[[#This Row],[State]],MATCH(Orders!F5766,Table12[[#This Row],[Customer ID]],0))</f>
        <v>New Jersey</v>
      </c>
      <c r="H5766" s="13" t="s">
        <v>6235</v>
      </c>
      <c r="I5766" s="15">
        <v>3</v>
      </c>
      <c r="J5766" s="13" t="s">
        <v>70</v>
      </c>
      <c r="K5766" s="16">
        <v>337.44</v>
      </c>
      <c r="L5766" s="24" t="str">
        <f>IF(Orders!$K5766&lt;=50,"Low",IF(Orders!$K5766&gt;=200000,"High","Medium"))</f>
        <v>Medium</v>
      </c>
    </row>
    <row r="5767" spans="1:12" x14ac:dyDescent="0.35">
      <c r="A5767" s="12">
        <v>4944</v>
      </c>
      <c r="B5767" s="17" t="s">
        <v>8501</v>
      </c>
      <c r="C5767" s="18">
        <v>44186</v>
      </c>
      <c r="D5767" s="18">
        <v>44193</v>
      </c>
      <c r="E5767" s="17" t="s">
        <v>19</v>
      </c>
      <c r="F5767" s="17" t="s">
        <v>1210</v>
      </c>
      <c r="G5767" s="19" t="str">
        <f>INDEX(Table12[[#This Row],[State]],MATCH(Orders!F5767,Table12[[#This Row],[Customer ID]],0))</f>
        <v>New Jersey</v>
      </c>
      <c r="H5767" s="17" t="s">
        <v>5482</v>
      </c>
      <c r="I5767" s="19">
        <v>3</v>
      </c>
      <c r="J5767" s="17" t="s">
        <v>31</v>
      </c>
      <c r="K5767" s="10">
        <v>450.97</v>
      </c>
      <c r="L5767" s="25" t="str">
        <f>IF(Orders!$K5767&lt;=50,"Low",IF(Orders!$K5767&gt;=200000,"High","Medium"))</f>
        <v>Medium</v>
      </c>
    </row>
    <row r="5768" spans="1:12" x14ac:dyDescent="0.35">
      <c r="A5768" s="11">
        <v>1614</v>
      </c>
      <c r="B5768" s="13" t="s">
        <v>8503</v>
      </c>
      <c r="C5768" s="14">
        <v>44186</v>
      </c>
      <c r="D5768" s="14">
        <v>44192</v>
      </c>
      <c r="E5768" s="13" t="s">
        <v>19</v>
      </c>
      <c r="F5768" s="13" t="s">
        <v>2514</v>
      </c>
      <c r="G5768" s="15" t="str">
        <f>INDEX(Table12[[#This Row],[State]],MATCH(Orders!F5768,Table12[[#This Row],[Customer ID]],0))</f>
        <v>Indiana</v>
      </c>
      <c r="H5768" s="13" t="s">
        <v>5267</v>
      </c>
      <c r="I5768" s="15">
        <v>1</v>
      </c>
      <c r="J5768" s="13" t="s">
        <v>31</v>
      </c>
      <c r="K5768" s="16">
        <v>541.34</v>
      </c>
      <c r="L5768" s="24" t="str">
        <f>IF(Orders!$K5768&lt;=50,"Low",IF(Orders!$K5768&gt;=200000,"High","Medium"))</f>
        <v>Medium</v>
      </c>
    </row>
    <row r="5769" spans="1:12" x14ac:dyDescent="0.35">
      <c r="A5769" s="12">
        <v>514</v>
      </c>
      <c r="B5769" s="17" t="s">
        <v>8504</v>
      </c>
      <c r="C5769" s="18">
        <v>44186</v>
      </c>
      <c r="D5769" s="18">
        <v>44190</v>
      </c>
      <c r="E5769" s="17" t="s">
        <v>19</v>
      </c>
      <c r="F5769" s="17" t="s">
        <v>6368</v>
      </c>
      <c r="G5769" s="19" t="str">
        <f>INDEX(Table12[[#This Row],[State]],MATCH(Orders!F5769,Table12[[#This Row],[Customer ID]],0))</f>
        <v>California</v>
      </c>
      <c r="H5769" s="17" t="s">
        <v>2488</v>
      </c>
      <c r="I5769" s="19">
        <v>7</v>
      </c>
      <c r="J5769" s="17" t="s">
        <v>36</v>
      </c>
      <c r="K5769" s="10">
        <v>1305.02</v>
      </c>
      <c r="L5769" s="25" t="str">
        <f>IF(Orders!$K5769&lt;=50,"Low",IF(Orders!$K5769&gt;=200000,"High","Medium"))</f>
        <v>Medium</v>
      </c>
    </row>
    <row r="5770" spans="1:12" x14ac:dyDescent="0.35">
      <c r="A5770" s="11">
        <v>3171</v>
      </c>
      <c r="B5770" s="13" t="s">
        <v>8505</v>
      </c>
      <c r="C5770" s="14">
        <v>44186</v>
      </c>
      <c r="D5770" s="14">
        <v>44190</v>
      </c>
      <c r="E5770" s="13" t="s">
        <v>19</v>
      </c>
      <c r="F5770" s="13" t="s">
        <v>2147</v>
      </c>
      <c r="G5770" s="15" t="str">
        <f>INDEX(Table12[[#This Row],[State]],MATCH(Orders!F5770,Table12[[#This Row],[Customer ID]],0))</f>
        <v>California</v>
      </c>
      <c r="H5770" s="13" t="s">
        <v>5664</v>
      </c>
      <c r="I5770" s="15">
        <v>3</v>
      </c>
      <c r="J5770" s="13" t="s">
        <v>36</v>
      </c>
      <c r="K5770" s="16">
        <v>420.63</v>
      </c>
      <c r="L5770" s="24" t="str">
        <f>IF(Orders!$K5770&lt;=50,"Low",IF(Orders!$K5770&gt;=200000,"High","Medium"))</f>
        <v>Medium</v>
      </c>
    </row>
    <row r="5771" spans="1:12" x14ac:dyDescent="0.35">
      <c r="A5771" s="12">
        <v>515</v>
      </c>
      <c r="B5771" s="17" t="s">
        <v>8506</v>
      </c>
      <c r="C5771" s="18">
        <v>44186</v>
      </c>
      <c r="D5771" s="18">
        <v>44191</v>
      </c>
      <c r="E5771" s="17" t="s">
        <v>94</v>
      </c>
      <c r="F5771" s="17" t="s">
        <v>1586</v>
      </c>
      <c r="G5771" s="19" t="str">
        <f>INDEX(Table12[[#This Row],[State]],MATCH(Orders!F5771,Table12[[#This Row],[Customer ID]],0))</f>
        <v>South Carolina</v>
      </c>
      <c r="H5771" s="17" t="s">
        <v>2702</v>
      </c>
      <c r="I5771" s="19">
        <v>6</v>
      </c>
      <c r="J5771" s="17" t="s">
        <v>70</v>
      </c>
      <c r="K5771" s="10">
        <v>467.88</v>
      </c>
      <c r="L5771" s="25" t="str">
        <f>IF(Orders!$K5771&lt;=50,"Low",IF(Orders!$K5771&gt;=200000,"High","Medium"))</f>
        <v>Medium</v>
      </c>
    </row>
    <row r="5772" spans="1:12" x14ac:dyDescent="0.35">
      <c r="A5772" s="11">
        <v>4104</v>
      </c>
      <c r="B5772" s="13" t="s">
        <v>8505</v>
      </c>
      <c r="C5772" s="14">
        <v>44186</v>
      </c>
      <c r="D5772" s="14">
        <v>44190</v>
      </c>
      <c r="E5772" s="13" t="s">
        <v>19</v>
      </c>
      <c r="F5772" s="13" t="s">
        <v>2147</v>
      </c>
      <c r="G5772" s="15" t="str">
        <f>INDEX(Table12[[#This Row],[State]],MATCH(Orders!F5772,Table12[[#This Row],[Customer ID]],0))</f>
        <v>California</v>
      </c>
      <c r="H5772" s="13" t="s">
        <v>5620</v>
      </c>
      <c r="I5772" s="15">
        <v>2</v>
      </c>
      <c r="J5772" s="13" t="s">
        <v>70</v>
      </c>
      <c r="K5772" s="16">
        <v>302.88</v>
      </c>
      <c r="L5772" s="24" t="str">
        <f>IF(Orders!$K5772&lt;=50,"Low",IF(Orders!$K5772&gt;=200000,"High","Medium"))</f>
        <v>Medium</v>
      </c>
    </row>
    <row r="5773" spans="1:12" x14ac:dyDescent="0.35">
      <c r="A5773" s="12">
        <v>2566</v>
      </c>
      <c r="B5773" s="17" t="s">
        <v>8507</v>
      </c>
      <c r="C5773" s="18">
        <v>44186</v>
      </c>
      <c r="D5773" s="18">
        <v>44186</v>
      </c>
      <c r="E5773" s="17" t="s">
        <v>208</v>
      </c>
      <c r="F5773" s="17" t="s">
        <v>884</v>
      </c>
      <c r="G5773" s="19" t="str">
        <f>INDEX(Table12[[#This Row],[State]],MATCH(Orders!F5773,Table12[[#This Row],[Customer ID]],0))</f>
        <v>Nebraska</v>
      </c>
      <c r="H5773" s="17" t="s">
        <v>1961</v>
      </c>
      <c r="I5773" s="19">
        <v>2</v>
      </c>
      <c r="J5773" s="17" t="s">
        <v>70</v>
      </c>
      <c r="K5773" s="10">
        <v>348.92</v>
      </c>
      <c r="L5773" s="25" t="str">
        <f>IF(Orders!$K5773&lt;=50,"Low",IF(Orders!$K5773&gt;=200000,"High","Medium"))</f>
        <v>Medium</v>
      </c>
    </row>
    <row r="5774" spans="1:12" x14ac:dyDescent="0.35">
      <c r="A5774" s="11">
        <v>2058</v>
      </c>
      <c r="B5774" s="13" t="s">
        <v>8508</v>
      </c>
      <c r="C5774" s="14">
        <v>44186</v>
      </c>
      <c r="D5774" s="14">
        <v>44189</v>
      </c>
      <c r="E5774" s="13" t="s">
        <v>38</v>
      </c>
      <c r="F5774" s="13" t="s">
        <v>8509</v>
      </c>
      <c r="G5774" s="15" t="str">
        <f>INDEX(Table12[[#This Row],[State]],MATCH(Orders!F5774,Table12[[#This Row],[Customer ID]],0))</f>
        <v>Kentucky</v>
      </c>
      <c r="H5774" s="13" t="s">
        <v>3291</v>
      </c>
      <c r="I5774" s="15">
        <v>4</v>
      </c>
      <c r="J5774" s="13" t="s">
        <v>36</v>
      </c>
      <c r="K5774" s="16">
        <v>315</v>
      </c>
      <c r="L5774" s="24" t="str">
        <f>IF(Orders!$K5774&lt;=50,"Low",IF(Orders!$K5774&gt;=200000,"High","Medium"))</f>
        <v>Medium</v>
      </c>
    </row>
    <row r="5775" spans="1:12" x14ac:dyDescent="0.35">
      <c r="A5775" s="12">
        <v>7151</v>
      </c>
      <c r="B5775" s="17" t="s">
        <v>8511</v>
      </c>
      <c r="C5775" s="18">
        <v>44187</v>
      </c>
      <c r="D5775" s="18">
        <v>44190</v>
      </c>
      <c r="E5775" s="17" t="s">
        <v>38</v>
      </c>
      <c r="F5775" s="17" t="s">
        <v>3042</v>
      </c>
      <c r="G5775" s="19" t="str">
        <f>INDEX(Table12[[#This Row],[State]],MATCH(Orders!F5775,Table12[[#This Row],[Customer ID]],0))</f>
        <v>Michigan</v>
      </c>
      <c r="H5775" s="17" t="s">
        <v>205</v>
      </c>
      <c r="I5775" s="19">
        <v>1</v>
      </c>
      <c r="J5775" s="17" t="s">
        <v>36</v>
      </c>
      <c r="K5775" s="10">
        <v>469.99</v>
      </c>
      <c r="L5775" s="25" t="str">
        <f>IF(Orders!$K5775&lt;=50,"Low",IF(Orders!$K5775&gt;=200000,"High","Medium"))</f>
        <v>Medium</v>
      </c>
    </row>
    <row r="5776" spans="1:12" x14ac:dyDescent="0.35">
      <c r="A5776" s="11">
        <v>7152</v>
      </c>
      <c r="B5776" s="13" t="s">
        <v>8512</v>
      </c>
      <c r="C5776" s="14">
        <v>44187</v>
      </c>
      <c r="D5776" s="14">
        <v>44191</v>
      </c>
      <c r="E5776" s="13" t="s">
        <v>19</v>
      </c>
      <c r="F5776" s="13" t="s">
        <v>6409</v>
      </c>
      <c r="G5776" s="15" t="str">
        <f>INDEX(Table12[[#This Row],[State]],MATCH(Orders!F5776,Table12[[#This Row],[Customer ID]],0))</f>
        <v>Alabama</v>
      </c>
      <c r="H5776" s="13" t="s">
        <v>896</v>
      </c>
      <c r="I5776" s="15">
        <v>2</v>
      </c>
      <c r="J5776" s="13" t="s">
        <v>31</v>
      </c>
      <c r="K5776" s="16">
        <v>328.96</v>
      </c>
      <c r="L5776" s="24" t="str">
        <f>IF(Orders!$K5776&lt;=50,"Low",IF(Orders!$K5776&gt;=200000,"High","Medium"))</f>
        <v>Medium</v>
      </c>
    </row>
    <row r="5777" spans="1:12" x14ac:dyDescent="0.35">
      <c r="A5777" s="12">
        <v>2056</v>
      </c>
      <c r="B5777" s="17" t="s">
        <v>8513</v>
      </c>
      <c r="C5777" s="18">
        <v>44187</v>
      </c>
      <c r="D5777" s="18">
        <v>44190</v>
      </c>
      <c r="E5777" s="17" t="s">
        <v>94</v>
      </c>
      <c r="F5777" s="17" t="s">
        <v>3366</v>
      </c>
      <c r="G5777" s="19" t="str">
        <f>INDEX(Table12[[#This Row],[State]],MATCH(Orders!F5777,Table12[[#This Row],[Customer ID]],0))</f>
        <v>Arizona</v>
      </c>
      <c r="H5777" s="17" t="s">
        <v>3973</v>
      </c>
      <c r="I5777" s="19">
        <v>2</v>
      </c>
      <c r="J5777" s="17" t="s">
        <v>31</v>
      </c>
      <c r="K5777" s="10">
        <v>466.55</v>
      </c>
      <c r="L5777" s="25" t="str">
        <f>IF(Orders!$K5777&lt;=50,"Low",IF(Orders!$K5777&gt;=200000,"High","Medium"))</f>
        <v>Medium</v>
      </c>
    </row>
    <row r="5778" spans="1:12" x14ac:dyDescent="0.35">
      <c r="A5778" s="11">
        <v>3103</v>
      </c>
      <c r="B5778" s="13" t="s">
        <v>8511</v>
      </c>
      <c r="C5778" s="14">
        <v>44187</v>
      </c>
      <c r="D5778" s="14">
        <v>44190</v>
      </c>
      <c r="E5778" s="13" t="s">
        <v>38</v>
      </c>
      <c r="F5778" s="13" t="s">
        <v>3042</v>
      </c>
      <c r="G5778" s="15" t="str">
        <f>INDEX(Table12[[#This Row],[State]],MATCH(Orders!F5778,Table12[[#This Row],[Customer ID]],0))</f>
        <v>Michigan</v>
      </c>
      <c r="H5778" s="13" t="s">
        <v>5989</v>
      </c>
      <c r="I5778" s="15">
        <v>5</v>
      </c>
      <c r="J5778" s="13" t="s">
        <v>31</v>
      </c>
      <c r="K5778" s="16">
        <v>317.95</v>
      </c>
      <c r="L5778" s="24" t="str">
        <f>IF(Orders!$K5778&lt;=50,"Low",IF(Orders!$K5778&gt;=200000,"High","Medium"))</f>
        <v>Medium</v>
      </c>
    </row>
    <row r="5779" spans="1:12" x14ac:dyDescent="0.35">
      <c r="A5779" s="12">
        <v>2059</v>
      </c>
      <c r="B5779" s="17" t="s">
        <v>8514</v>
      </c>
      <c r="C5779" s="18">
        <v>44187</v>
      </c>
      <c r="D5779" s="18">
        <v>44192</v>
      </c>
      <c r="E5779" s="17" t="s">
        <v>94</v>
      </c>
      <c r="F5779" s="17" t="s">
        <v>751</v>
      </c>
      <c r="G5779" s="19" t="str">
        <f>INDEX(Table12[[#This Row],[State]],MATCH(Orders!F5779,Table12[[#This Row],[Customer ID]],0))</f>
        <v>Rhode Island</v>
      </c>
      <c r="H5779" s="17" t="s">
        <v>6021</v>
      </c>
      <c r="I5779" s="19">
        <v>1</v>
      </c>
      <c r="J5779" s="17" t="s">
        <v>36</v>
      </c>
      <c r="K5779" s="10">
        <v>375.98</v>
      </c>
      <c r="L5779" s="25" t="str">
        <f>IF(Orders!$K5779&lt;=50,"Low",IF(Orders!$K5779&gt;=200000,"High","Medium"))</f>
        <v>Medium</v>
      </c>
    </row>
    <row r="5780" spans="1:12" x14ac:dyDescent="0.35">
      <c r="A5780" s="11">
        <v>8178</v>
      </c>
      <c r="B5780" s="13" t="s">
        <v>8511</v>
      </c>
      <c r="C5780" s="14">
        <v>44187</v>
      </c>
      <c r="D5780" s="14">
        <v>44190</v>
      </c>
      <c r="E5780" s="13" t="s">
        <v>38</v>
      </c>
      <c r="F5780" s="13" t="s">
        <v>3042</v>
      </c>
      <c r="G5780" s="15" t="str">
        <f>INDEX(Table12[[#This Row],[State]],MATCH(Orders!F5780,Table12[[#This Row],[Customer ID]],0))</f>
        <v>Michigan</v>
      </c>
      <c r="H5780" s="13" t="s">
        <v>1820</v>
      </c>
      <c r="I5780" s="15">
        <v>2</v>
      </c>
      <c r="J5780" s="13" t="s">
        <v>70</v>
      </c>
      <c r="K5780" s="16">
        <v>118.8</v>
      </c>
      <c r="L5780" s="24" t="str">
        <f>IF(Orders!$K5780&lt;=50,"Low",IF(Orders!$K5780&gt;=200000,"High","Medium"))</f>
        <v>Medium</v>
      </c>
    </row>
    <row r="5781" spans="1:12" x14ac:dyDescent="0.35">
      <c r="A5781" s="12">
        <v>8578</v>
      </c>
      <c r="B5781" s="17" t="s">
        <v>8515</v>
      </c>
      <c r="C5781" s="18">
        <v>44187</v>
      </c>
      <c r="D5781" s="18">
        <v>44189</v>
      </c>
      <c r="E5781" s="17" t="s">
        <v>38</v>
      </c>
      <c r="F5781" s="17" t="s">
        <v>6280</v>
      </c>
      <c r="G5781" s="19" t="str">
        <f>INDEX(Table12[[#This Row],[State]],MATCH(Orders!F5781,Table12[[#This Row],[Customer ID]],0))</f>
        <v>California</v>
      </c>
      <c r="H5781" s="17" t="s">
        <v>1010</v>
      </c>
      <c r="I5781" s="19">
        <v>5</v>
      </c>
      <c r="J5781" s="17" t="s">
        <v>31</v>
      </c>
      <c r="K5781" s="10">
        <v>263.95</v>
      </c>
      <c r="L5781" s="25" t="str">
        <f>IF(Orders!$K5781&lt;=50,"Low",IF(Orders!$K5781&gt;=200000,"High","Medium"))</f>
        <v>Medium</v>
      </c>
    </row>
    <row r="5782" spans="1:12" x14ac:dyDescent="0.35">
      <c r="A5782" s="11">
        <v>2729</v>
      </c>
      <c r="B5782" s="13" t="s">
        <v>8516</v>
      </c>
      <c r="C5782" s="14">
        <v>44187</v>
      </c>
      <c r="D5782" s="14">
        <v>44191</v>
      </c>
      <c r="E5782" s="13" t="s">
        <v>19</v>
      </c>
      <c r="F5782" s="13" t="s">
        <v>7183</v>
      </c>
      <c r="G5782" s="15" t="str">
        <f>INDEX(Table12[[#This Row],[State]],MATCH(Orders!F5782,Table12[[#This Row],[Customer ID]],0))</f>
        <v>Minnesota</v>
      </c>
      <c r="H5782" s="13" t="s">
        <v>768</v>
      </c>
      <c r="I5782" s="15">
        <v>2</v>
      </c>
      <c r="J5782" s="13" t="s">
        <v>70</v>
      </c>
      <c r="K5782" s="16">
        <v>463.52</v>
      </c>
      <c r="L5782" s="24" t="str">
        <f>IF(Orders!$K5782&lt;=50,"Low",IF(Orders!$K5782&gt;=200000,"High","Medium"))</f>
        <v>Medium</v>
      </c>
    </row>
    <row r="5783" spans="1:12" x14ac:dyDescent="0.35">
      <c r="A5783" s="12">
        <v>3102</v>
      </c>
      <c r="B5783" s="17" t="s">
        <v>8517</v>
      </c>
      <c r="C5783" s="18">
        <v>44187</v>
      </c>
      <c r="D5783" s="18">
        <v>44189</v>
      </c>
      <c r="E5783" s="17" t="s">
        <v>38</v>
      </c>
      <c r="F5783" s="17" t="s">
        <v>5255</v>
      </c>
      <c r="G5783" s="19" t="str">
        <f>INDEX(Table12[[#This Row],[State]],MATCH(Orders!F5783,Table12[[#This Row],[Customer ID]],0))</f>
        <v>Ohio</v>
      </c>
      <c r="H5783" s="17" t="s">
        <v>4574</v>
      </c>
      <c r="I5783" s="19">
        <v>7</v>
      </c>
      <c r="J5783" s="17" t="s">
        <v>31</v>
      </c>
      <c r="K5783" s="10">
        <v>212958</v>
      </c>
      <c r="L5783" s="25" t="str">
        <f>IF(Orders!$K5783&lt;=50,"Low",IF(Orders!$K5783&gt;=200000,"High","Medium"))</f>
        <v>High</v>
      </c>
    </row>
    <row r="5784" spans="1:12" x14ac:dyDescent="0.35">
      <c r="A5784" s="11">
        <v>145</v>
      </c>
      <c r="B5784" s="13" t="s">
        <v>8514</v>
      </c>
      <c r="C5784" s="14">
        <v>44187</v>
      </c>
      <c r="D5784" s="14">
        <v>44192</v>
      </c>
      <c r="E5784" s="13" t="s">
        <v>94</v>
      </c>
      <c r="F5784" s="13" t="s">
        <v>751</v>
      </c>
      <c r="G5784" s="15" t="str">
        <f>INDEX(Table12[[#This Row],[State]],MATCH(Orders!F5784,Table12[[#This Row],[Customer ID]],0))</f>
        <v>Rhode Island</v>
      </c>
      <c r="H5784" s="13" t="s">
        <v>1702</v>
      </c>
      <c r="I5784" s="15">
        <v>6</v>
      </c>
      <c r="J5784" s="13" t="s">
        <v>31</v>
      </c>
      <c r="K5784" s="16">
        <v>144.16</v>
      </c>
      <c r="L5784" s="24" t="str">
        <f>IF(Orders!$K5784&lt;=50,"Low",IF(Orders!$K5784&gt;=200000,"High","Medium"))</f>
        <v>Medium</v>
      </c>
    </row>
    <row r="5785" spans="1:12" x14ac:dyDescent="0.35">
      <c r="A5785" s="12">
        <v>8950</v>
      </c>
      <c r="B5785" s="17" t="s">
        <v>8518</v>
      </c>
      <c r="C5785" s="18">
        <v>44187</v>
      </c>
      <c r="D5785" s="18">
        <v>44192</v>
      </c>
      <c r="E5785" s="17" t="s">
        <v>19</v>
      </c>
      <c r="F5785" s="17" t="s">
        <v>8519</v>
      </c>
      <c r="G5785" s="19" t="str">
        <f>INDEX(Table12[[#This Row],[State]],MATCH(Orders!F5785,Table12[[#This Row],[Customer ID]],0))</f>
        <v>Missouri</v>
      </c>
      <c r="H5785" s="17" t="s">
        <v>2742</v>
      </c>
      <c r="I5785" s="19">
        <v>3</v>
      </c>
      <c r="J5785" s="17" t="s">
        <v>31</v>
      </c>
      <c r="K5785" s="10">
        <v>468.43</v>
      </c>
      <c r="L5785" s="25" t="str">
        <f>IF(Orders!$K5785&lt;=50,"Low",IF(Orders!$K5785&gt;=200000,"High","Medium"))</f>
        <v>Medium</v>
      </c>
    </row>
    <row r="5786" spans="1:12" x14ac:dyDescent="0.35">
      <c r="A5786" s="11">
        <v>6194</v>
      </c>
      <c r="B5786" s="13" t="s">
        <v>8521</v>
      </c>
      <c r="C5786" s="14">
        <v>44187</v>
      </c>
      <c r="D5786" s="14">
        <v>44193</v>
      </c>
      <c r="E5786" s="13" t="s">
        <v>19</v>
      </c>
      <c r="F5786" s="13" t="s">
        <v>1763</v>
      </c>
      <c r="G5786" s="15" t="str">
        <f>INDEX(Table12[[#This Row],[State]],MATCH(Orders!F5786,Table12[[#This Row],[Customer ID]],0))</f>
        <v>Tennessee</v>
      </c>
      <c r="H5786" s="13" t="s">
        <v>213</v>
      </c>
      <c r="I5786" s="15">
        <v>6</v>
      </c>
      <c r="J5786" s="13" t="s">
        <v>36</v>
      </c>
      <c r="K5786" s="16">
        <v>510956</v>
      </c>
      <c r="L5786" s="24" t="str">
        <f>IF(Orders!$K5786&lt;=50,"Low",IF(Orders!$K5786&gt;=200000,"High","Medium"))</f>
        <v>High</v>
      </c>
    </row>
    <row r="5787" spans="1:12" x14ac:dyDescent="0.35">
      <c r="A5787" s="12">
        <v>2057</v>
      </c>
      <c r="B5787" s="17" t="s">
        <v>8522</v>
      </c>
      <c r="C5787" s="18">
        <v>44187</v>
      </c>
      <c r="D5787" s="18">
        <v>44191</v>
      </c>
      <c r="E5787" s="17" t="s">
        <v>19</v>
      </c>
      <c r="F5787" s="17" t="s">
        <v>3366</v>
      </c>
      <c r="G5787" s="19" t="str">
        <f>INDEX(Table12[[#This Row],[State]],MATCH(Orders!F5787,Table12[[#This Row],[Customer ID]],0))</f>
        <v>Texas</v>
      </c>
      <c r="H5787" s="17" t="s">
        <v>2206</v>
      </c>
      <c r="I5787" s="19">
        <v>5</v>
      </c>
      <c r="J5787" s="17" t="s">
        <v>36</v>
      </c>
      <c r="K5787" s="10">
        <v>129.35</v>
      </c>
      <c r="L5787" s="25" t="str">
        <f>IF(Orders!$K5787&lt;=50,"Low",IF(Orders!$K5787&gt;=200000,"High","Medium"))</f>
        <v>Medium</v>
      </c>
    </row>
    <row r="5788" spans="1:12" x14ac:dyDescent="0.35">
      <c r="A5788" s="11">
        <v>2619</v>
      </c>
      <c r="B5788" s="13" t="s">
        <v>8511</v>
      </c>
      <c r="C5788" s="14">
        <v>44187</v>
      </c>
      <c r="D5788" s="14">
        <v>44190</v>
      </c>
      <c r="E5788" s="13" t="s">
        <v>38</v>
      </c>
      <c r="F5788" s="13" t="s">
        <v>3042</v>
      </c>
      <c r="G5788" s="15" t="str">
        <f>INDEX(Table12[[#This Row],[State]],MATCH(Orders!F5788,Table12[[#This Row],[Customer ID]],0))</f>
        <v>Michigan</v>
      </c>
      <c r="H5788" s="13" t="s">
        <v>3017</v>
      </c>
      <c r="I5788" s="15">
        <v>7</v>
      </c>
      <c r="J5788" s="13" t="s">
        <v>70</v>
      </c>
      <c r="K5788" s="16">
        <v>155.69</v>
      </c>
      <c r="L5788" s="24" t="str">
        <f>IF(Orders!$K5788&lt;=50,"Low",IF(Orders!$K5788&gt;=200000,"High","Medium"))</f>
        <v>Medium</v>
      </c>
    </row>
    <row r="5789" spans="1:12" x14ac:dyDescent="0.35">
      <c r="A5789" s="12">
        <v>1893</v>
      </c>
      <c r="B5789" s="17" t="s">
        <v>8523</v>
      </c>
      <c r="C5789" s="18">
        <v>44187</v>
      </c>
      <c r="D5789" s="18">
        <v>44191</v>
      </c>
      <c r="E5789" s="17" t="s">
        <v>19</v>
      </c>
      <c r="F5789" s="17" t="s">
        <v>4706</v>
      </c>
      <c r="G5789" s="19" t="str">
        <f>INDEX(Table12[[#This Row],[State]],MATCH(Orders!F5789,Table12[[#This Row],[Customer ID]],0))</f>
        <v>New Mexico</v>
      </c>
      <c r="H5789" s="17" t="s">
        <v>7728</v>
      </c>
      <c r="I5789" s="19">
        <v>3</v>
      </c>
      <c r="J5789" s="17" t="s">
        <v>70</v>
      </c>
      <c r="K5789" s="10">
        <v>389.17</v>
      </c>
      <c r="L5789" s="25" t="str">
        <f>IF(Orders!$K5789&lt;=50,"Low",IF(Orders!$K5789&gt;=200000,"High","Medium"))</f>
        <v>Medium</v>
      </c>
    </row>
    <row r="5790" spans="1:12" x14ac:dyDescent="0.35">
      <c r="A5790" s="11">
        <v>8953</v>
      </c>
      <c r="B5790" s="13" t="s">
        <v>8524</v>
      </c>
      <c r="C5790" s="14">
        <v>44187</v>
      </c>
      <c r="D5790" s="14">
        <v>44189</v>
      </c>
      <c r="E5790" s="13" t="s">
        <v>94</v>
      </c>
      <c r="F5790" s="13" t="s">
        <v>3521</v>
      </c>
      <c r="G5790" s="15" t="str">
        <f>INDEX(Table12[[#This Row],[State]],MATCH(Orders!F5790,Table12[[#This Row],[Customer ID]],0))</f>
        <v>Florida</v>
      </c>
      <c r="H5790" s="13" t="s">
        <v>5775</v>
      </c>
      <c r="I5790" s="15">
        <v>1</v>
      </c>
      <c r="J5790" s="13" t="s">
        <v>70</v>
      </c>
      <c r="K5790" s="16">
        <v>399824</v>
      </c>
      <c r="L5790" s="24" t="str">
        <f>IF(Orders!$K5790&lt;=50,"Low",IF(Orders!$K5790&gt;=200000,"High","Medium"))</f>
        <v>High</v>
      </c>
    </row>
    <row r="5791" spans="1:12" x14ac:dyDescent="0.35">
      <c r="A5791" s="12">
        <v>2728</v>
      </c>
      <c r="B5791" s="17" t="s">
        <v>8521</v>
      </c>
      <c r="C5791" s="18">
        <v>44187</v>
      </c>
      <c r="D5791" s="18">
        <v>44193</v>
      </c>
      <c r="E5791" s="17" t="s">
        <v>19</v>
      </c>
      <c r="F5791" s="17" t="s">
        <v>1763</v>
      </c>
      <c r="G5791" s="19" t="str">
        <f>INDEX(Table12[[#This Row],[State]],MATCH(Orders!F5791,Table12[[#This Row],[Customer ID]],0))</f>
        <v>Tennessee</v>
      </c>
      <c r="H5791" s="17" t="s">
        <v>3288</v>
      </c>
      <c r="I5791" s="19">
        <v>7</v>
      </c>
      <c r="J5791" s="17" t="s">
        <v>36</v>
      </c>
      <c r="K5791" s="10">
        <v>274128</v>
      </c>
      <c r="L5791" s="25" t="str">
        <f>IF(Orders!$K5791&lt;=50,"Low",IF(Orders!$K5791&gt;=200000,"High","Medium"))</f>
        <v>High</v>
      </c>
    </row>
    <row r="5792" spans="1:12" x14ac:dyDescent="0.35">
      <c r="A5792" s="11">
        <v>6193</v>
      </c>
      <c r="B5792" s="13" t="s">
        <v>8517</v>
      </c>
      <c r="C5792" s="14">
        <v>44187</v>
      </c>
      <c r="D5792" s="14">
        <v>44189</v>
      </c>
      <c r="E5792" s="13" t="s">
        <v>38</v>
      </c>
      <c r="F5792" s="13" t="s">
        <v>5255</v>
      </c>
      <c r="G5792" s="15" t="str">
        <f>INDEX(Table12[[#This Row],[State]],MATCH(Orders!F5792,Table12[[#This Row],[Customer ID]],0))</f>
        <v>Ohio</v>
      </c>
      <c r="H5792" s="13" t="s">
        <v>2366</v>
      </c>
      <c r="I5792" s="15">
        <v>1</v>
      </c>
      <c r="J5792" s="13" t="s">
        <v>70</v>
      </c>
      <c r="K5792" s="16">
        <v>128641</v>
      </c>
      <c r="L5792" s="24" t="str">
        <f>IF(Orders!$K5792&lt;=50,"Low",IF(Orders!$K5792&gt;=200000,"High","Medium"))</f>
        <v>Medium</v>
      </c>
    </row>
    <row r="5793" spans="1:12" x14ac:dyDescent="0.35">
      <c r="A5793" s="12">
        <v>2622</v>
      </c>
      <c r="B5793" s="17" t="s">
        <v>8522</v>
      </c>
      <c r="C5793" s="18">
        <v>44187</v>
      </c>
      <c r="D5793" s="18">
        <v>44191</v>
      </c>
      <c r="E5793" s="17" t="s">
        <v>19</v>
      </c>
      <c r="F5793" s="17" t="s">
        <v>3366</v>
      </c>
      <c r="G5793" s="19" t="str">
        <f>INDEX(Table12[[#This Row],[State]],MATCH(Orders!F5793,Table12[[#This Row],[Customer ID]],0))</f>
        <v>Texas</v>
      </c>
      <c r="H5793" s="17" t="s">
        <v>1413</v>
      </c>
      <c r="I5793" s="19">
        <v>5</v>
      </c>
      <c r="J5793" s="17" t="s">
        <v>31</v>
      </c>
      <c r="K5793" s="10">
        <v>139.91999999999999</v>
      </c>
      <c r="L5793" s="25" t="str">
        <f>IF(Orders!$K5793&lt;=50,"Low",IF(Orders!$K5793&gt;=200000,"High","Medium"))</f>
        <v>Medium</v>
      </c>
    </row>
    <row r="5794" spans="1:12" x14ac:dyDescent="0.35">
      <c r="A5794" s="11">
        <v>2621</v>
      </c>
      <c r="B5794" s="13" t="s">
        <v>8523</v>
      </c>
      <c r="C5794" s="14">
        <v>44187</v>
      </c>
      <c r="D5794" s="14">
        <v>44191</v>
      </c>
      <c r="E5794" s="13" t="s">
        <v>19</v>
      </c>
      <c r="F5794" s="13" t="s">
        <v>4706</v>
      </c>
      <c r="G5794" s="15" t="str">
        <f>INDEX(Table12[[#This Row],[State]],MATCH(Orders!F5794,Table12[[#This Row],[Customer ID]],0))</f>
        <v>New Mexico</v>
      </c>
      <c r="H5794" s="13" t="s">
        <v>5448</v>
      </c>
      <c r="I5794" s="15">
        <v>5</v>
      </c>
      <c r="J5794" s="13" t="s">
        <v>31</v>
      </c>
      <c r="K5794" s="16">
        <v>146.44999999999999</v>
      </c>
      <c r="L5794" s="24" t="str">
        <f>IF(Orders!$K5794&lt;=50,"Low",IF(Orders!$K5794&gt;=200000,"High","Medium"))</f>
        <v>Medium</v>
      </c>
    </row>
    <row r="5795" spans="1:12" x14ac:dyDescent="0.35">
      <c r="A5795" s="12">
        <v>8952</v>
      </c>
      <c r="B5795" s="17" t="s">
        <v>8523</v>
      </c>
      <c r="C5795" s="18">
        <v>44187</v>
      </c>
      <c r="D5795" s="18">
        <v>44191</v>
      </c>
      <c r="E5795" s="17" t="s">
        <v>19</v>
      </c>
      <c r="F5795" s="17" t="s">
        <v>4706</v>
      </c>
      <c r="G5795" s="19" t="str">
        <f>INDEX(Table12[[#This Row],[State]],MATCH(Orders!F5795,Table12[[#This Row],[Customer ID]],0))</f>
        <v>New Mexico</v>
      </c>
      <c r="H5795" s="17" t="s">
        <v>2393</v>
      </c>
      <c r="I5795" s="19">
        <v>3</v>
      </c>
      <c r="J5795" s="17" t="s">
        <v>36</v>
      </c>
      <c r="K5795" s="10">
        <v>116.32</v>
      </c>
      <c r="L5795" s="25" t="str">
        <f>IF(Orders!$K5795&lt;=50,"Low",IF(Orders!$K5795&gt;=200000,"High","Medium"))</f>
        <v>Medium</v>
      </c>
    </row>
    <row r="5796" spans="1:12" x14ac:dyDescent="0.35">
      <c r="A5796" s="11">
        <v>8579</v>
      </c>
      <c r="B5796" s="13" t="s">
        <v>8521</v>
      </c>
      <c r="C5796" s="14">
        <v>44187</v>
      </c>
      <c r="D5796" s="14">
        <v>44193</v>
      </c>
      <c r="E5796" s="13" t="s">
        <v>19</v>
      </c>
      <c r="F5796" s="13" t="s">
        <v>1763</v>
      </c>
      <c r="G5796" s="15" t="str">
        <f>INDEX(Table12[[#This Row],[State]],MATCH(Orders!F5796,Table12[[#This Row],[Customer ID]],0))</f>
        <v>Tennessee</v>
      </c>
      <c r="H5796" s="13" t="s">
        <v>3811</v>
      </c>
      <c r="I5796" s="15">
        <v>3</v>
      </c>
      <c r="J5796" s="13" t="s">
        <v>31</v>
      </c>
      <c r="K5796" s="16">
        <v>395.16</v>
      </c>
      <c r="L5796" s="24" t="str">
        <f>IF(Orders!$K5796&lt;=50,"Low",IF(Orders!$K5796&gt;=200000,"High","Medium"))</f>
        <v>Medium</v>
      </c>
    </row>
    <row r="5797" spans="1:12" x14ac:dyDescent="0.35">
      <c r="A5797" s="12">
        <v>8951</v>
      </c>
      <c r="B5797" s="17" t="s">
        <v>8516</v>
      </c>
      <c r="C5797" s="18">
        <v>44187</v>
      </c>
      <c r="D5797" s="18">
        <v>44191</v>
      </c>
      <c r="E5797" s="17" t="s">
        <v>19</v>
      </c>
      <c r="F5797" s="17" t="s">
        <v>7183</v>
      </c>
      <c r="G5797" s="19" t="str">
        <f>INDEX(Table12[[#This Row],[State]],MATCH(Orders!F5797,Table12[[#This Row],[Customer ID]],0))</f>
        <v>Minnesota</v>
      </c>
      <c r="H5797" s="17" t="s">
        <v>1530</v>
      </c>
      <c r="I5797" s="19">
        <v>2</v>
      </c>
      <c r="J5797" s="17" t="s">
        <v>31</v>
      </c>
      <c r="K5797" s="10">
        <v>132.16</v>
      </c>
      <c r="L5797" s="25" t="str">
        <f>IF(Orders!$K5797&lt;=50,"Low",IF(Orders!$K5797&gt;=200000,"High","Medium"))</f>
        <v>Medium</v>
      </c>
    </row>
    <row r="5798" spans="1:12" x14ac:dyDescent="0.35">
      <c r="A5798" s="11">
        <v>8954</v>
      </c>
      <c r="B5798" s="13" t="s">
        <v>8521</v>
      </c>
      <c r="C5798" s="14">
        <v>44187</v>
      </c>
      <c r="D5798" s="14">
        <v>44193</v>
      </c>
      <c r="E5798" s="13" t="s">
        <v>19</v>
      </c>
      <c r="F5798" s="13" t="s">
        <v>1763</v>
      </c>
      <c r="G5798" s="15" t="str">
        <f>INDEX(Table12[[#This Row],[State]],MATCH(Orders!F5798,Table12[[#This Row],[Customer ID]],0))</f>
        <v>Tennessee</v>
      </c>
      <c r="H5798" s="13" t="s">
        <v>1178</v>
      </c>
      <c r="I5798" s="15">
        <v>2</v>
      </c>
      <c r="J5798" s="13" t="s">
        <v>36</v>
      </c>
      <c r="K5798" s="16">
        <v>159864</v>
      </c>
      <c r="L5798" s="24" t="str">
        <f>IF(Orders!$K5798&lt;=50,"Low",IF(Orders!$K5798&gt;=200000,"High","Medium"))</f>
        <v>Medium</v>
      </c>
    </row>
    <row r="5799" spans="1:12" x14ac:dyDescent="0.35">
      <c r="A5799" s="12">
        <v>2620</v>
      </c>
      <c r="B5799" s="17" t="s">
        <v>8521</v>
      </c>
      <c r="C5799" s="18">
        <v>44187</v>
      </c>
      <c r="D5799" s="18">
        <v>44193</v>
      </c>
      <c r="E5799" s="17" t="s">
        <v>19</v>
      </c>
      <c r="F5799" s="17" t="s">
        <v>1763</v>
      </c>
      <c r="G5799" s="19" t="str">
        <f>INDEX(Table12[[#This Row],[State]],MATCH(Orders!F5799,Table12[[#This Row],[Customer ID]],0))</f>
        <v>Tennessee</v>
      </c>
      <c r="H5799" s="17" t="s">
        <v>3230</v>
      </c>
      <c r="I5799" s="19">
        <v>5</v>
      </c>
      <c r="J5799" s="17" t="s">
        <v>36</v>
      </c>
      <c r="K5799" s="10">
        <v>338.24</v>
      </c>
      <c r="L5799" s="25" t="str">
        <f>IF(Orders!$K5799&lt;=50,"Low",IF(Orders!$K5799&gt;=200000,"High","Medium"))</f>
        <v>Medium</v>
      </c>
    </row>
    <row r="5800" spans="1:12" x14ac:dyDescent="0.35">
      <c r="A5800" s="11">
        <v>6195</v>
      </c>
      <c r="B5800" s="13" t="s">
        <v>8523</v>
      </c>
      <c r="C5800" s="14">
        <v>44187</v>
      </c>
      <c r="D5800" s="14">
        <v>44191</v>
      </c>
      <c r="E5800" s="13" t="s">
        <v>19</v>
      </c>
      <c r="F5800" s="13" t="s">
        <v>4706</v>
      </c>
      <c r="G5800" s="15" t="str">
        <f>INDEX(Table12[[#This Row],[State]],MATCH(Orders!F5800,Table12[[#This Row],[Customer ID]],0))</f>
        <v>New Mexico</v>
      </c>
      <c r="H5800" s="13" t="s">
        <v>4591</v>
      </c>
      <c r="I5800" s="15">
        <v>4</v>
      </c>
      <c r="J5800" s="13" t="s">
        <v>70</v>
      </c>
      <c r="K5800" s="16">
        <v>299.04000000000002</v>
      </c>
      <c r="L5800" s="24" t="str">
        <f>IF(Orders!$K5800&lt;=50,"Low",IF(Orders!$K5800&gt;=200000,"High","Medium"))</f>
        <v>Medium</v>
      </c>
    </row>
    <row r="5801" spans="1:12" x14ac:dyDescent="0.35">
      <c r="A5801" s="12">
        <v>6998</v>
      </c>
      <c r="B5801" s="17" t="s">
        <v>8522</v>
      </c>
      <c r="C5801" s="18">
        <v>44187</v>
      </c>
      <c r="D5801" s="18">
        <v>44191</v>
      </c>
      <c r="E5801" s="17" t="s">
        <v>19</v>
      </c>
      <c r="F5801" s="17" t="s">
        <v>3366</v>
      </c>
      <c r="G5801" s="19" t="str">
        <f>INDEX(Table12[[#This Row],[State]],MATCH(Orders!F5801,Table12[[#This Row],[Customer ID]],0))</f>
        <v>Texas</v>
      </c>
      <c r="H5801" s="17" t="s">
        <v>4372</v>
      </c>
      <c r="I5801" s="19">
        <v>5</v>
      </c>
      <c r="J5801" s="17" t="s">
        <v>70</v>
      </c>
      <c r="K5801" s="10">
        <v>473.88</v>
      </c>
      <c r="L5801" s="25" t="str">
        <f>IF(Orders!$K5801&lt;=50,"Low",IF(Orders!$K5801&gt;=200000,"High","Medium"))</f>
        <v>Medium</v>
      </c>
    </row>
    <row r="5802" spans="1:12" x14ac:dyDescent="0.35">
      <c r="A5802" s="11">
        <v>2295</v>
      </c>
      <c r="B5802" s="13" t="s">
        <v>8526</v>
      </c>
      <c r="C5802" s="14">
        <v>44188</v>
      </c>
      <c r="D5802" s="14">
        <v>44190</v>
      </c>
      <c r="E5802" s="13" t="s">
        <v>94</v>
      </c>
      <c r="F5802" s="13" t="s">
        <v>473</v>
      </c>
      <c r="G5802" s="15" t="str">
        <f>INDEX(Table12[[#This Row],[State]],MATCH(Orders!F5802,Table12[[#This Row],[Customer ID]],0))</f>
        <v>Illinois</v>
      </c>
      <c r="H5802" s="13" t="s">
        <v>7628</v>
      </c>
      <c r="I5802" s="15">
        <v>4</v>
      </c>
      <c r="J5802" s="13" t="s">
        <v>31</v>
      </c>
      <c r="K5802" s="16">
        <v>431872</v>
      </c>
      <c r="L5802" s="24" t="str">
        <f>IF(Orders!$K5802&lt;=50,"Low",IF(Orders!$K5802&gt;=200000,"High","Medium"))</f>
        <v>High</v>
      </c>
    </row>
    <row r="5803" spans="1:12" x14ac:dyDescent="0.35">
      <c r="A5803" s="12">
        <v>6857</v>
      </c>
      <c r="B5803" s="17" t="s">
        <v>8527</v>
      </c>
      <c r="C5803" s="18">
        <v>44188</v>
      </c>
      <c r="D5803" s="18">
        <v>44192</v>
      </c>
      <c r="E5803" s="17" t="s">
        <v>19</v>
      </c>
      <c r="F5803" s="17" t="s">
        <v>1469</v>
      </c>
      <c r="G5803" s="19" t="str">
        <f>INDEX(Table12[[#This Row],[State]],MATCH(Orders!F5803,Table12[[#This Row],[Customer ID]],0))</f>
        <v>Connecticut</v>
      </c>
      <c r="H5803" s="17" t="s">
        <v>6991</v>
      </c>
      <c r="I5803" s="19">
        <v>3</v>
      </c>
      <c r="J5803" s="17" t="s">
        <v>70</v>
      </c>
      <c r="K5803" s="10">
        <v>390.95</v>
      </c>
      <c r="L5803" s="25" t="str">
        <f>IF(Orders!$K5803&lt;=50,"Low",IF(Orders!$K5803&gt;=200000,"High","Medium"))</f>
        <v>Medium</v>
      </c>
    </row>
    <row r="5804" spans="1:12" x14ac:dyDescent="0.35">
      <c r="A5804" s="11">
        <v>6225</v>
      </c>
      <c r="B5804" s="13" t="s">
        <v>8528</v>
      </c>
      <c r="C5804" s="14">
        <v>44188</v>
      </c>
      <c r="D5804" s="14">
        <v>44193</v>
      </c>
      <c r="E5804" s="13" t="s">
        <v>94</v>
      </c>
      <c r="F5804" s="13" t="s">
        <v>8529</v>
      </c>
      <c r="G5804" s="15" t="str">
        <f>INDEX(Table12[[#This Row],[State]],MATCH(Orders!F5804,Table12[[#This Row],[Customer ID]],0))</f>
        <v>Arkansas</v>
      </c>
      <c r="H5804" s="13" t="s">
        <v>875</v>
      </c>
      <c r="I5804" s="15">
        <v>3</v>
      </c>
      <c r="J5804" s="13" t="s">
        <v>70</v>
      </c>
      <c r="K5804" s="16">
        <v>552.94000000000005</v>
      </c>
      <c r="L5804" s="24" t="str">
        <f>IF(Orders!$K5804&lt;=50,"Low",IF(Orders!$K5804&gt;=200000,"High","Medium"))</f>
        <v>Medium</v>
      </c>
    </row>
    <row r="5805" spans="1:12" x14ac:dyDescent="0.35">
      <c r="A5805" s="12">
        <v>6855</v>
      </c>
      <c r="B5805" s="17" t="s">
        <v>8531</v>
      </c>
      <c r="C5805" s="18">
        <v>44188</v>
      </c>
      <c r="D5805" s="18">
        <v>44192</v>
      </c>
      <c r="E5805" s="17" t="s">
        <v>19</v>
      </c>
      <c r="F5805" s="17" t="s">
        <v>6531</v>
      </c>
      <c r="G5805" s="19" t="str">
        <f>INDEX(Table12[[#This Row],[State]],MATCH(Orders!F5805,Table12[[#This Row],[Customer ID]],0))</f>
        <v>Tennessee</v>
      </c>
      <c r="H5805" s="17" t="s">
        <v>2151</v>
      </c>
      <c r="I5805" s="19">
        <v>3</v>
      </c>
      <c r="J5805" s="17" t="s">
        <v>31</v>
      </c>
      <c r="K5805" s="10">
        <v>560352</v>
      </c>
      <c r="L5805" s="25" t="str">
        <f>IF(Orders!$K5805&lt;=50,"Low",IF(Orders!$K5805&gt;=200000,"High","Medium"))</f>
        <v>High</v>
      </c>
    </row>
    <row r="5806" spans="1:12" x14ac:dyDescent="0.35">
      <c r="A5806" s="11">
        <v>6854</v>
      </c>
      <c r="B5806" s="13" t="s">
        <v>8528</v>
      </c>
      <c r="C5806" s="14">
        <v>44188</v>
      </c>
      <c r="D5806" s="14">
        <v>44193</v>
      </c>
      <c r="E5806" s="13" t="s">
        <v>94</v>
      </c>
      <c r="F5806" s="13" t="s">
        <v>8529</v>
      </c>
      <c r="G5806" s="15" t="str">
        <f>INDEX(Table12[[#This Row],[State]],MATCH(Orders!F5806,Table12[[#This Row],[Customer ID]],0))</f>
        <v>Arkansas</v>
      </c>
      <c r="H5806" s="13" t="s">
        <v>1207</v>
      </c>
      <c r="I5806" s="15">
        <v>4</v>
      </c>
      <c r="J5806" s="13" t="s">
        <v>31</v>
      </c>
      <c r="K5806" s="16">
        <v>749.96</v>
      </c>
      <c r="L5806" s="24" t="str">
        <f>IF(Orders!$K5806&lt;=50,"Low",IF(Orders!$K5806&gt;=200000,"High","Medium"))</f>
        <v>Medium</v>
      </c>
    </row>
    <row r="5807" spans="1:12" x14ac:dyDescent="0.35">
      <c r="A5807" s="12">
        <v>6856</v>
      </c>
      <c r="B5807" s="17" t="s">
        <v>8528</v>
      </c>
      <c r="C5807" s="18">
        <v>44188</v>
      </c>
      <c r="D5807" s="18">
        <v>44193</v>
      </c>
      <c r="E5807" s="17" t="s">
        <v>94</v>
      </c>
      <c r="F5807" s="17" t="s">
        <v>8529</v>
      </c>
      <c r="G5807" s="19" t="str">
        <f>INDEX(Table12[[#This Row],[State]],MATCH(Orders!F5807,Table12[[#This Row],[Customer ID]],0))</f>
        <v>Arkansas</v>
      </c>
      <c r="H5807" s="17" t="s">
        <v>5834</v>
      </c>
      <c r="I5807" s="19">
        <v>3</v>
      </c>
      <c r="J5807" s="17" t="s">
        <v>70</v>
      </c>
      <c r="K5807" s="10">
        <v>678.97</v>
      </c>
      <c r="L5807" s="25" t="str">
        <f>IF(Orders!$K5807&lt;=50,"Low",IF(Orders!$K5807&gt;=200000,"High","Medium"))</f>
        <v>Medium</v>
      </c>
    </row>
    <row r="5808" spans="1:12" x14ac:dyDescent="0.35">
      <c r="A5808" s="11">
        <v>6224</v>
      </c>
      <c r="B5808" s="13" t="s">
        <v>8528</v>
      </c>
      <c r="C5808" s="14">
        <v>44188</v>
      </c>
      <c r="D5808" s="14">
        <v>44193</v>
      </c>
      <c r="E5808" s="13" t="s">
        <v>94</v>
      </c>
      <c r="F5808" s="13" t="s">
        <v>8529</v>
      </c>
      <c r="G5808" s="15" t="str">
        <f>INDEX(Table12[[#This Row],[State]],MATCH(Orders!F5808,Table12[[#This Row],[Customer ID]],0))</f>
        <v>Arkansas</v>
      </c>
      <c r="H5808" s="13" t="s">
        <v>1190</v>
      </c>
      <c r="I5808" s="15">
        <v>2</v>
      </c>
      <c r="J5808" s="13" t="s">
        <v>36</v>
      </c>
      <c r="K5808" s="16">
        <v>1237.96</v>
      </c>
      <c r="L5808" s="24" t="str">
        <f>IF(Orders!$K5808&lt;=50,"Low",IF(Orders!$K5808&gt;=200000,"High","Medium"))</f>
        <v>Medium</v>
      </c>
    </row>
    <row r="5809" spans="1:12" x14ac:dyDescent="0.35">
      <c r="A5809" s="12">
        <v>3545</v>
      </c>
      <c r="B5809" s="17" t="s">
        <v>8531</v>
      </c>
      <c r="C5809" s="18">
        <v>44188</v>
      </c>
      <c r="D5809" s="18">
        <v>44192</v>
      </c>
      <c r="E5809" s="17" t="s">
        <v>19</v>
      </c>
      <c r="F5809" s="17" t="s">
        <v>6531</v>
      </c>
      <c r="G5809" s="19" t="str">
        <f>INDEX(Table12[[#This Row],[State]],MATCH(Orders!F5809,Table12[[#This Row],[Customer ID]],0))</f>
        <v>Tennessee</v>
      </c>
      <c r="H5809" s="17" t="s">
        <v>6359</v>
      </c>
      <c r="I5809" s="19">
        <v>7</v>
      </c>
      <c r="J5809" s="17" t="s">
        <v>36</v>
      </c>
      <c r="K5809" s="10">
        <v>402264</v>
      </c>
      <c r="L5809" s="25" t="str">
        <f>IF(Orders!$K5809&lt;=50,"Low",IF(Orders!$K5809&gt;=200000,"High","Medium"))</f>
        <v>High</v>
      </c>
    </row>
    <row r="5810" spans="1:12" x14ac:dyDescent="0.35">
      <c r="A5810" s="11">
        <v>6997</v>
      </c>
      <c r="B5810" s="13" t="s">
        <v>8532</v>
      </c>
      <c r="C5810" s="14">
        <v>44188</v>
      </c>
      <c r="D5810" s="14">
        <v>44190</v>
      </c>
      <c r="E5810" s="13" t="s">
        <v>94</v>
      </c>
      <c r="F5810" s="13" t="s">
        <v>1722</v>
      </c>
      <c r="G5810" s="15" t="str">
        <f>INDEX(Table12[[#This Row],[State]],MATCH(Orders!F5810,Table12[[#This Row],[Customer ID]],0))</f>
        <v>Texas</v>
      </c>
      <c r="H5810" s="13" t="s">
        <v>7083</v>
      </c>
      <c r="I5810" s="15">
        <v>8</v>
      </c>
      <c r="J5810" s="13" t="s">
        <v>31</v>
      </c>
      <c r="K5810" s="16"/>
      <c r="L5810" s="26" t="str">
        <f>IF(Orders!$K5810&lt;=50,"Low",IF(Orders!$K5810&gt;=200000,"High","Medium"))</f>
        <v>Low</v>
      </c>
    </row>
    <row r="5811" spans="1:12" x14ac:dyDescent="0.35">
      <c r="A5811" s="12">
        <v>883</v>
      </c>
      <c r="B5811" s="17" t="s">
        <v>8526</v>
      </c>
      <c r="C5811" s="18">
        <v>44188</v>
      </c>
      <c r="D5811" s="18">
        <v>44190</v>
      </c>
      <c r="E5811" s="17" t="s">
        <v>94</v>
      </c>
      <c r="F5811" s="17" t="s">
        <v>473</v>
      </c>
      <c r="G5811" s="19" t="str">
        <f>INDEX(Table12[[#This Row],[State]],MATCH(Orders!F5811,Table12[[#This Row],[Customer ID]],0))</f>
        <v>Illinois</v>
      </c>
      <c r="H5811" s="17" t="s">
        <v>2074</v>
      </c>
      <c r="I5811" s="19">
        <v>4</v>
      </c>
      <c r="J5811" s="17" t="s">
        <v>70</v>
      </c>
      <c r="K5811" s="20"/>
      <c r="L5811" s="27" t="str">
        <f>IF(Orders!$K5811&lt;=50,"Low",IF(Orders!$K5811&gt;=200000,"High","Medium"))</f>
        <v>Low</v>
      </c>
    </row>
    <row r="5812" spans="1:12" x14ac:dyDescent="0.35">
      <c r="A5812" s="11">
        <v>8392</v>
      </c>
      <c r="B5812" s="13" t="s">
        <v>8533</v>
      </c>
      <c r="C5812" s="14">
        <v>44188</v>
      </c>
      <c r="D5812" s="14">
        <v>44188</v>
      </c>
      <c r="E5812" s="13" t="s">
        <v>208</v>
      </c>
      <c r="F5812" s="13" t="s">
        <v>1089</v>
      </c>
      <c r="G5812" s="15" t="str">
        <f>INDEX(Table12[[#This Row],[State]],MATCH(Orders!F5812,Table12[[#This Row],[Customer ID]],0))</f>
        <v>California</v>
      </c>
      <c r="H5812" s="13" t="s">
        <v>8534</v>
      </c>
      <c r="I5812" s="15">
        <v>4</v>
      </c>
      <c r="J5812" s="13" t="s">
        <v>36</v>
      </c>
      <c r="K5812" s="16">
        <v>338672</v>
      </c>
      <c r="L5812" s="24" t="str">
        <f>IF(Orders!$K5812&lt;=50,"Low",IF(Orders!$K5812&gt;=200000,"High","Medium"))</f>
        <v>High</v>
      </c>
    </row>
    <row r="5813" spans="1:12" x14ac:dyDescent="0.35">
      <c r="A5813" s="12">
        <v>3546</v>
      </c>
      <c r="B5813" s="17" t="s">
        <v>8536</v>
      </c>
      <c r="C5813" s="18">
        <v>44188</v>
      </c>
      <c r="D5813" s="18">
        <v>44195</v>
      </c>
      <c r="E5813" s="17" t="s">
        <v>19</v>
      </c>
      <c r="F5813" s="17" t="s">
        <v>824</v>
      </c>
      <c r="G5813" s="19" t="str">
        <f>INDEX(Table12[[#This Row],[State]],MATCH(Orders!F5813,Table12[[#This Row],[Customer ID]],0))</f>
        <v>Connecticut</v>
      </c>
      <c r="H5813" s="17" t="s">
        <v>6402</v>
      </c>
      <c r="I5813" s="19">
        <v>2</v>
      </c>
      <c r="J5813" s="17" t="s">
        <v>70</v>
      </c>
      <c r="K5813" s="10">
        <v>316.83999999999997</v>
      </c>
      <c r="L5813" s="25" t="str">
        <f>IF(Orders!$K5813&lt;=50,"Low",IF(Orders!$K5813&gt;=200000,"High","Medium"))</f>
        <v>Medium</v>
      </c>
    </row>
    <row r="5814" spans="1:12" x14ac:dyDescent="0.35">
      <c r="A5814" s="11">
        <v>6853</v>
      </c>
      <c r="B5814" s="13" t="s">
        <v>8532</v>
      </c>
      <c r="C5814" s="14">
        <v>44188</v>
      </c>
      <c r="D5814" s="14">
        <v>44190</v>
      </c>
      <c r="E5814" s="13" t="s">
        <v>94</v>
      </c>
      <c r="F5814" s="13" t="s">
        <v>1722</v>
      </c>
      <c r="G5814" s="15" t="str">
        <f>INDEX(Table12[[#This Row],[State]],MATCH(Orders!F5814,Table12[[#This Row],[Customer ID]],0))</f>
        <v>Texas</v>
      </c>
      <c r="H5814" s="13" t="s">
        <v>5066</v>
      </c>
      <c r="I5814" s="15">
        <v>8</v>
      </c>
      <c r="J5814" s="13" t="s">
        <v>31</v>
      </c>
      <c r="K5814" s="16">
        <v>457.48</v>
      </c>
      <c r="L5814" s="24" t="str">
        <f>IF(Orders!$K5814&lt;=50,"Low",IF(Orders!$K5814&gt;=200000,"High","Medium"))</f>
        <v>Medium</v>
      </c>
    </row>
    <row r="5815" spans="1:12" x14ac:dyDescent="0.35">
      <c r="A5815" s="12">
        <v>6223</v>
      </c>
      <c r="B5815" s="17" t="s">
        <v>8528</v>
      </c>
      <c r="C5815" s="18">
        <v>44188</v>
      </c>
      <c r="D5815" s="18">
        <v>44193</v>
      </c>
      <c r="E5815" s="17" t="s">
        <v>94</v>
      </c>
      <c r="F5815" s="17" t="s">
        <v>8529</v>
      </c>
      <c r="G5815" s="19" t="str">
        <f>INDEX(Table12[[#This Row],[State]],MATCH(Orders!F5815,Table12[[#This Row],[Customer ID]],0))</f>
        <v>Arkansas</v>
      </c>
      <c r="H5815" s="17" t="s">
        <v>3092</v>
      </c>
      <c r="I5815" s="19">
        <v>4</v>
      </c>
      <c r="J5815" s="17" t="s">
        <v>36</v>
      </c>
      <c r="K5815" s="10">
        <v>456.46</v>
      </c>
      <c r="L5815" s="25" t="str">
        <f>IF(Orders!$K5815&lt;=50,"Low",IF(Orders!$K5815&gt;=200000,"High","Medium"))</f>
        <v>Medium</v>
      </c>
    </row>
    <row r="5816" spans="1:12" x14ac:dyDescent="0.35">
      <c r="A5816" s="11">
        <v>4621</v>
      </c>
      <c r="B5816" s="13" t="s">
        <v>8531</v>
      </c>
      <c r="C5816" s="14">
        <v>44188</v>
      </c>
      <c r="D5816" s="14">
        <v>44192</v>
      </c>
      <c r="E5816" s="13" t="s">
        <v>19</v>
      </c>
      <c r="F5816" s="13" t="s">
        <v>6531</v>
      </c>
      <c r="G5816" s="15" t="str">
        <f>INDEX(Table12[[#This Row],[State]],MATCH(Orders!F5816,Table12[[#This Row],[Customer ID]],0))</f>
        <v>Tennessee</v>
      </c>
      <c r="H5816" s="13" t="s">
        <v>7831</v>
      </c>
      <c r="I5816" s="15">
        <v>4</v>
      </c>
      <c r="J5816" s="13" t="s">
        <v>70</v>
      </c>
      <c r="K5816" s="16">
        <v>355312</v>
      </c>
      <c r="L5816" s="24" t="str">
        <f>IF(Orders!$K5816&lt;=50,"Low",IF(Orders!$K5816&gt;=200000,"High","Medium"))</f>
        <v>High</v>
      </c>
    </row>
    <row r="5817" spans="1:12" x14ac:dyDescent="0.35">
      <c r="A5817" s="12">
        <v>4031</v>
      </c>
      <c r="B5817" s="17" t="s">
        <v>8538</v>
      </c>
      <c r="C5817" s="18">
        <v>44189</v>
      </c>
      <c r="D5817" s="18">
        <v>44190</v>
      </c>
      <c r="E5817" s="17" t="s">
        <v>38</v>
      </c>
      <c r="F5817" s="17" t="s">
        <v>8539</v>
      </c>
      <c r="G5817" s="19" t="str">
        <f>INDEX(Table12[[#This Row],[State]],MATCH(Orders!F5817,Table12[[#This Row],[Customer ID]],0))</f>
        <v>California</v>
      </c>
      <c r="H5817" s="17" t="s">
        <v>1858</v>
      </c>
      <c r="I5817" s="19">
        <v>3</v>
      </c>
      <c r="J5817" s="17" t="s">
        <v>31</v>
      </c>
      <c r="K5817" s="10">
        <v>294.04000000000002</v>
      </c>
      <c r="L5817" s="25" t="str">
        <f>IF(Orders!$K5817&lt;=50,"Low",IF(Orders!$K5817&gt;=200000,"High","Medium"))</f>
        <v>Medium</v>
      </c>
    </row>
    <row r="5818" spans="1:12" x14ac:dyDescent="0.35">
      <c r="A5818" s="11">
        <v>7608</v>
      </c>
      <c r="B5818" s="13" t="s">
        <v>8541</v>
      </c>
      <c r="C5818" s="14">
        <v>44189</v>
      </c>
      <c r="D5818" s="14">
        <v>44193</v>
      </c>
      <c r="E5818" s="13" t="s">
        <v>19</v>
      </c>
      <c r="F5818" s="13" t="s">
        <v>1078</v>
      </c>
      <c r="G5818" s="15" t="str">
        <f>INDEX(Table12[[#This Row],[State]],MATCH(Orders!F5818,Table12[[#This Row],[Customer ID]],0))</f>
        <v>Louisiana</v>
      </c>
      <c r="H5818" s="13" t="s">
        <v>8542</v>
      </c>
      <c r="I5818" s="15">
        <v>4</v>
      </c>
      <c r="J5818" s="13" t="s">
        <v>36</v>
      </c>
      <c r="K5818" s="16">
        <v>373704</v>
      </c>
      <c r="L5818" s="24" t="str">
        <f>IF(Orders!$K5818&lt;=50,"Low",IF(Orders!$K5818&gt;=200000,"High","Medium"))</f>
        <v>High</v>
      </c>
    </row>
    <row r="5819" spans="1:12" x14ac:dyDescent="0.35">
      <c r="A5819" s="12">
        <v>3315</v>
      </c>
      <c r="B5819" s="17" t="s">
        <v>8544</v>
      </c>
      <c r="C5819" s="18">
        <v>44189</v>
      </c>
      <c r="D5819" s="18">
        <v>44192</v>
      </c>
      <c r="E5819" s="17" t="s">
        <v>38</v>
      </c>
      <c r="F5819" s="17" t="s">
        <v>5164</v>
      </c>
      <c r="G5819" s="19" t="str">
        <f>INDEX(Table12[[#This Row],[State]],MATCH(Orders!F5819,Table12[[#This Row],[Customer ID]],0))</f>
        <v>Texas</v>
      </c>
      <c r="H5819" s="17" t="s">
        <v>7159</v>
      </c>
      <c r="I5819" s="19">
        <v>2</v>
      </c>
      <c r="J5819" s="17" t="s">
        <v>36</v>
      </c>
      <c r="K5819" s="10">
        <v>471.48</v>
      </c>
      <c r="L5819" s="25" t="str">
        <f>IF(Orders!$K5819&lt;=50,"Low",IF(Orders!$K5819&gt;=200000,"High","Medium"))</f>
        <v>Medium</v>
      </c>
    </row>
    <row r="5820" spans="1:12" x14ac:dyDescent="0.35">
      <c r="A5820" s="11">
        <v>4030</v>
      </c>
      <c r="B5820" s="13" t="s">
        <v>8545</v>
      </c>
      <c r="C5820" s="14">
        <v>44189</v>
      </c>
      <c r="D5820" s="14">
        <v>44193</v>
      </c>
      <c r="E5820" s="13" t="s">
        <v>19</v>
      </c>
      <c r="F5820" s="13" t="s">
        <v>3467</v>
      </c>
      <c r="G5820" s="15" t="str">
        <f>INDEX(Table12[[#This Row],[State]],MATCH(Orders!F5820,Table12[[#This Row],[Customer ID]],0))</f>
        <v>New York</v>
      </c>
      <c r="H5820" s="13" t="s">
        <v>3262</v>
      </c>
      <c r="I5820" s="15">
        <v>2</v>
      </c>
      <c r="J5820" s="13" t="s">
        <v>36</v>
      </c>
      <c r="K5820" s="16">
        <v>559.88</v>
      </c>
      <c r="L5820" s="24" t="str">
        <f>IF(Orders!$K5820&lt;=50,"Low",IF(Orders!$K5820&gt;=200000,"High","Medium"))</f>
        <v>Medium</v>
      </c>
    </row>
    <row r="5821" spans="1:12" x14ac:dyDescent="0.35">
      <c r="A5821" s="12">
        <v>1507</v>
      </c>
      <c r="B5821" s="17" t="s">
        <v>8541</v>
      </c>
      <c r="C5821" s="18">
        <v>44189</v>
      </c>
      <c r="D5821" s="18">
        <v>44193</v>
      </c>
      <c r="E5821" s="17" t="s">
        <v>19</v>
      </c>
      <c r="F5821" s="17" t="s">
        <v>1078</v>
      </c>
      <c r="G5821" s="19" t="str">
        <f>INDEX(Table12[[#This Row],[State]],MATCH(Orders!F5821,Table12[[#This Row],[Customer ID]],0))</f>
        <v>Louisiana</v>
      </c>
      <c r="H5821" s="17" t="s">
        <v>8065</v>
      </c>
      <c r="I5821" s="19">
        <v>3</v>
      </c>
      <c r="J5821" s="17" t="s">
        <v>31</v>
      </c>
      <c r="K5821" s="10">
        <v>523.32000000000005</v>
      </c>
      <c r="L5821" s="25" t="str">
        <f>IF(Orders!$K5821&lt;=50,"Low",IF(Orders!$K5821&gt;=200000,"High","Medium"))</f>
        <v>Medium</v>
      </c>
    </row>
    <row r="5822" spans="1:12" x14ac:dyDescent="0.35">
      <c r="A5822" s="11">
        <v>5149</v>
      </c>
      <c r="B5822" s="13" t="s">
        <v>8546</v>
      </c>
      <c r="C5822" s="14">
        <v>44189</v>
      </c>
      <c r="D5822" s="14">
        <v>44194</v>
      </c>
      <c r="E5822" s="13" t="s">
        <v>19</v>
      </c>
      <c r="F5822" s="13" t="s">
        <v>4379</v>
      </c>
      <c r="G5822" s="15" t="str">
        <f>INDEX(Table12[[#This Row],[State]],MATCH(Orders!F5822,Table12[[#This Row],[Customer ID]],0))</f>
        <v>New York</v>
      </c>
      <c r="H5822" s="13" t="s">
        <v>1252</v>
      </c>
      <c r="I5822" s="15">
        <v>3</v>
      </c>
      <c r="J5822" s="13" t="s">
        <v>31</v>
      </c>
      <c r="K5822" s="16">
        <v>622764</v>
      </c>
      <c r="L5822" s="24" t="str">
        <f>IF(Orders!$K5822&lt;=50,"Low",IF(Orders!$K5822&gt;=200000,"High","Medium"))</f>
        <v>High</v>
      </c>
    </row>
    <row r="5823" spans="1:12" x14ac:dyDescent="0.35">
      <c r="A5823" s="12">
        <v>3316</v>
      </c>
      <c r="B5823" s="17" t="s">
        <v>8547</v>
      </c>
      <c r="C5823" s="18">
        <v>44189</v>
      </c>
      <c r="D5823" s="18">
        <v>44196</v>
      </c>
      <c r="E5823" s="17" t="s">
        <v>19</v>
      </c>
      <c r="F5823" s="17" t="s">
        <v>2664</v>
      </c>
      <c r="G5823" s="19" t="str">
        <f>INDEX(Table12[[#This Row],[State]],MATCH(Orders!F5823,Table12[[#This Row],[Customer ID]],0))</f>
        <v>Arizona</v>
      </c>
      <c r="H5823" s="17" t="s">
        <v>4155</v>
      </c>
      <c r="I5823" s="19">
        <v>3</v>
      </c>
      <c r="J5823" s="17" t="s">
        <v>31</v>
      </c>
      <c r="K5823" s="10">
        <v>711.97</v>
      </c>
      <c r="L5823" s="25" t="str">
        <f>IF(Orders!$K5823&lt;=50,"Low",IF(Orders!$K5823&gt;=200000,"High","Medium"))</f>
        <v>Medium</v>
      </c>
    </row>
    <row r="5824" spans="1:12" x14ac:dyDescent="0.35">
      <c r="A5824" s="11">
        <v>2482</v>
      </c>
      <c r="B5824" s="13" t="s">
        <v>8545</v>
      </c>
      <c r="C5824" s="14">
        <v>44189</v>
      </c>
      <c r="D5824" s="14">
        <v>44193</v>
      </c>
      <c r="E5824" s="13" t="s">
        <v>19</v>
      </c>
      <c r="F5824" s="13" t="s">
        <v>3467</v>
      </c>
      <c r="G5824" s="15" t="str">
        <f>INDEX(Table12[[#This Row],[State]],MATCH(Orders!F5824,Table12[[#This Row],[Customer ID]],0))</f>
        <v>New York</v>
      </c>
      <c r="H5824" s="13" t="s">
        <v>6595</v>
      </c>
      <c r="I5824" s="15">
        <v>3</v>
      </c>
      <c r="J5824" s="13" t="s">
        <v>36</v>
      </c>
      <c r="K5824" s="16">
        <v>362.88</v>
      </c>
      <c r="L5824" s="24" t="str">
        <f>IF(Orders!$K5824&lt;=50,"Low",IF(Orders!$K5824&gt;=200000,"High","Medium"))</f>
        <v>Medium</v>
      </c>
    </row>
    <row r="5825" spans="1:12" x14ac:dyDescent="0.35">
      <c r="A5825" s="12">
        <v>4620</v>
      </c>
      <c r="B5825" s="17" t="s">
        <v>8548</v>
      </c>
      <c r="C5825" s="18">
        <v>44189</v>
      </c>
      <c r="D5825" s="18">
        <v>44196</v>
      </c>
      <c r="E5825" s="17" t="s">
        <v>19</v>
      </c>
      <c r="F5825" s="17" t="s">
        <v>637</v>
      </c>
      <c r="G5825" s="19" t="str">
        <f>INDEX(Table12[[#This Row],[State]],MATCH(Orders!F5825,Table12[[#This Row],[Customer ID]],0))</f>
        <v>Washington</v>
      </c>
      <c r="H5825" s="17" t="s">
        <v>6337</v>
      </c>
      <c r="I5825" s="19">
        <v>6</v>
      </c>
      <c r="J5825" s="17" t="s">
        <v>36</v>
      </c>
      <c r="K5825" s="10">
        <v>814376</v>
      </c>
      <c r="L5825" s="25" t="str">
        <f>IF(Orders!$K5825&lt;=50,"Low",IF(Orders!$K5825&gt;=200000,"High","Medium"))</f>
        <v>High</v>
      </c>
    </row>
    <row r="5826" spans="1:12" x14ac:dyDescent="0.35">
      <c r="A5826" s="11">
        <v>8948</v>
      </c>
      <c r="B5826" s="13" t="s">
        <v>8538</v>
      </c>
      <c r="C5826" s="14">
        <v>44189</v>
      </c>
      <c r="D5826" s="14">
        <v>44190</v>
      </c>
      <c r="E5826" s="13" t="s">
        <v>38</v>
      </c>
      <c r="F5826" s="13" t="s">
        <v>8539</v>
      </c>
      <c r="G5826" s="15" t="str">
        <f>INDEX(Table12[[#This Row],[State]],MATCH(Orders!F5826,Table12[[#This Row],[Customer ID]],0))</f>
        <v>California</v>
      </c>
      <c r="H5826" s="13" t="s">
        <v>3265</v>
      </c>
      <c r="I5826" s="15">
        <v>6</v>
      </c>
      <c r="J5826" s="13" t="s">
        <v>36</v>
      </c>
      <c r="K5826" s="16">
        <v>454376</v>
      </c>
      <c r="L5826" s="24" t="str">
        <f>IF(Orders!$K5826&lt;=50,"Low",IF(Orders!$K5826&gt;=200000,"High","Medium"))</f>
        <v>High</v>
      </c>
    </row>
    <row r="5827" spans="1:12" x14ac:dyDescent="0.35">
      <c r="A5827" s="12">
        <v>5148</v>
      </c>
      <c r="B5827" s="17" t="s">
        <v>8549</v>
      </c>
      <c r="C5827" s="18">
        <v>44189</v>
      </c>
      <c r="D5827" s="18">
        <v>44193</v>
      </c>
      <c r="E5827" s="17" t="s">
        <v>19</v>
      </c>
      <c r="F5827" s="17" t="s">
        <v>5275</v>
      </c>
      <c r="G5827" s="19" t="str">
        <f>INDEX(Table12[[#This Row],[State]],MATCH(Orders!F5827,Table12[[#This Row],[Customer ID]],0))</f>
        <v>Massachusetts</v>
      </c>
      <c r="H5827" s="17" t="s">
        <v>3323</v>
      </c>
      <c r="I5827" s="19">
        <v>5</v>
      </c>
      <c r="J5827" s="17" t="s">
        <v>36</v>
      </c>
      <c r="K5827" s="10">
        <v>814.62</v>
      </c>
      <c r="L5827" s="25" t="str">
        <f>IF(Orders!$K5827&lt;=50,"Low",IF(Orders!$K5827&gt;=200000,"High","Medium"))</f>
        <v>Medium</v>
      </c>
    </row>
    <row r="5828" spans="1:12" x14ac:dyDescent="0.35">
      <c r="A5828" s="11">
        <v>3701</v>
      </c>
      <c r="B5828" s="13" t="s">
        <v>8547</v>
      </c>
      <c r="C5828" s="14">
        <v>44189</v>
      </c>
      <c r="D5828" s="14">
        <v>44196</v>
      </c>
      <c r="E5828" s="13" t="s">
        <v>19</v>
      </c>
      <c r="F5828" s="13" t="s">
        <v>2664</v>
      </c>
      <c r="G5828" s="15" t="str">
        <f>INDEX(Table12[[#This Row],[State]],MATCH(Orders!F5828,Table12[[#This Row],[Customer ID]],0))</f>
        <v>Arizona</v>
      </c>
      <c r="H5828" s="13" t="s">
        <v>446</v>
      </c>
      <c r="I5828" s="15">
        <v>4</v>
      </c>
      <c r="J5828" s="13" t="s">
        <v>31</v>
      </c>
      <c r="K5828" s="16">
        <v>536952</v>
      </c>
      <c r="L5828" s="24" t="str">
        <f>IF(Orders!$K5828&lt;=50,"Low",IF(Orders!$K5828&gt;=200000,"High","Medium"))</f>
        <v>High</v>
      </c>
    </row>
    <row r="5829" spans="1:12" x14ac:dyDescent="0.35">
      <c r="A5829" s="12">
        <v>8856</v>
      </c>
      <c r="B5829" s="17" t="s">
        <v>8550</v>
      </c>
      <c r="C5829" s="18">
        <v>44189</v>
      </c>
      <c r="D5829" s="18">
        <v>44194</v>
      </c>
      <c r="E5829" s="17" t="s">
        <v>19</v>
      </c>
      <c r="F5829" s="17" t="s">
        <v>5995</v>
      </c>
      <c r="G5829" s="19" t="str">
        <f>INDEX(Table12[[#This Row],[State]],MATCH(Orders!F5829,Table12[[#This Row],[Customer ID]],0))</f>
        <v>New York</v>
      </c>
      <c r="H5829" s="17" t="s">
        <v>1802</v>
      </c>
      <c r="I5829" s="19">
        <v>1</v>
      </c>
      <c r="J5829" s="17" t="s">
        <v>36</v>
      </c>
      <c r="K5829" s="10">
        <v>264.3</v>
      </c>
      <c r="L5829" s="25" t="str">
        <f>IF(Orders!$K5829&lt;=50,"Low",IF(Orders!$K5829&gt;=200000,"High","Medium"))</f>
        <v>Medium</v>
      </c>
    </row>
    <row r="5830" spans="1:12" x14ac:dyDescent="0.35">
      <c r="A5830" s="11">
        <v>8947</v>
      </c>
      <c r="B5830" s="13" t="s">
        <v>8551</v>
      </c>
      <c r="C5830" s="14">
        <v>44189</v>
      </c>
      <c r="D5830" s="14">
        <v>44195</v>
      </c>
      <c r="E5830" s="13" t="s">
        <v>19</v>
      </c>
      <c r="F5830" s="13" t="s">
        <v>2730</v>
      </c>
      <c r="G5830" s="15" t="str">
        <f>INDEX(Table12[[#This Row],[State]],MATCH(Orders!F5830,Table12[[#This Row],[Customer ID]],0))</f>
        <v>Idaho</v>
      </c>
      <c r="H5830" s="13" t="s">
        <v>6246</v>
      </c>
      <c r="I5830" s="15">
        <v>3</v>
      </c>
      <c r="J5830" s="13" t="s">
        <v>70</v>
      </c>
      <c r="K5830" s="16">
        <v>427544</v>
      </c>
      <c r="L5830" s="24" t="str">
        <f>IF(Orders!$K5830&lt;=50,"Low",IF(Orders!$K5830&gt;=200000,"High","Medium"))</f>
        <v>High</v>
      </c>
    </row>
    <row r="5831" spans="1:12" x14ac:dyDescent="0.35">
      <c r="A5831" s="12">
        <v>405</v>
      </c>
      <c r="B5831" s="17" t="s">
        <v>8549</v>
      </c>
      <c r="C5831" s="18">
        <v>44189</v>
      </c>
      <c r="D5831" s="18">
        <v>44193</v>
      </c>
      <c r="E5831" s="17" t="s">
        <v>19</v>
      </c>
      <c r="F5831" s="17" t="s">
        <v>5275</v>
      </c>
      <c r="G5831" s="19" t="str">
        <f>INDEX(Table12[[#This Row],[State]],MATCH(Orders!F5831,Table12[[#This Row],[Customer ID]],0))</f>
        <v>Massachusetts</v>
      </c>
      <c r="H5831" s="17" t="s">
        <v>5555</v>
      </c>
      <c r="I5831" s="19">
        <v>3</v>
      </c>
      <c r="J5831" s="17" t="s">
        <v>36</v>
      </c>
      <c r="K5831" s="10">
        <v>322.93</v>
      </c>
      <c r="L5831" s="25" t="str">
        <f>IF(Orders!$K5831&lt;=50,"Low",IF(Orders!$K5831&gt;=200000,"High","Medium"))</f>
        <v>Medium</v>
      </c>
    </row>
    <row r="5832" spans="1:12" x14ac:dyDescent="0.35">
      <c r="A5832" s="11">
        <v>4922</v>
      </c>
      <c r="B5832" s="13" t="s">
        <v>8552</v>
      </c>
      <c r="C5832" s="14">
        <v>44189</v>
      </c>
      <c r="D5832" s="14">
        <v>44194</v>
      </c>
      <c r="E5832" s="13" t="s">
        <v>19</v>
      </c>
      <c r="F5832" s="13" t="s">
        <v>1621</v>
      </c>
      <c r="G5832" s="15" t="str">
        <f>INDEX(Table12[[#This Row],[State]],MATCH(Orders!F5832,Table12[[#This Row],[Customer ID]],0))</f>
        <v>New York</v>
      </c>
      <c r="H5832" s="13" t="s">
        <v>6848</v>
      </c>
      <c r="I5832" s="15">
        <v>3</v>
      </c>
      <c r="J5832" s="13" t="s">
        <v>36</v>
      </c>
      <c r="K5832" s="16">
        <v>379312</v>
      </c>
      <c r="L5832" s="24" t="str">
        <f>IF(Orders!$K5832&lt;=50,"Low",IF(Orders!$K5832&gt;=200000,"High","Medium"))</f>
        <v>High</v>
      </c>
    </row>
    <row r="5833" spans="1:12" x14ac:dyDescent="0.35">
      <c r="A5833" s="12">
        <v>4925</v>
      </c>
      <c r="B5833" s="17" t="s">
        <v>8553</v>
      </c>
      <c r="C5833" s="18">
        <v>44190</v>
      </c>
      <c r="D5833" s="18">
        <v>44194</v>
      </c>
      <c r="E5833" s="17" t="s">
        <v>94</v>
      </c>
      <c r="F5833" s="17" t="s">
        <v>3598</v>
      </c>
      <c r="G5833" s="19" t="str">
        <f>INDEX(Table12[[#This Row],[State]],MATCH(Orders!F5833,Table12[[#This Row],[Customer ID]],0))</f>
        <v>Alabama</v>
      </c>
      <c r="H5833" s="17" t="s">
        <v>3896</v>
      </c>
      <c r="I5833" s="19">
        <v>2</v>
      </c>
      <c r="J5833" s="17" t="s">
        <v>31</v>
      </c>
      <c r="K5833" s="10">
        <v>334.44</v>
      </c>
      <c r="L5833" s="25" t="str">
        <f>IF(Orders!$K5833&lt;=50,"Low",IF(Orders!$K5833&gt;=200000,"High","Medium"))</f>
        <v>Medium</v>
      </c>
    </row>
    <row r="5834" spans="1:12" x14ac:dyDescent="0.35">
      <c r="A5834" s="11">
        <v>2003</v>
      </c>
      <c r="B5834" s="13" t="s">
        <v>8553</v>
      </c>
      <c r="C5834" s="14">
        <v>44190</v>
      </c>
      <c r="D5834" s="14">
        <v>44194</v>
      </c>
      <c r="E5834" s="13" t="s">
        <v>94</v>
      </c>
      <c r="F5834" s="13" t="s">
        <v>3598</v>
      </c>
      <c r="G5834" s="15" t="str">
        <f>INDEX(Table12[[#This Row],[State]],MATCH(Orders!F5834,Table12[[#This Row],[Customer ID]],0))</f>
        <v>Alabama</v>
      </c>
      <c r="H5834" s="13" t="s">
        <v>60</v>
      </c>
      <c r="I5834" s="15">
        <v>2</v>
      </c>
      <c r="J5834" s="13" t="s">
        <v>31</v>
      </c>
      <c r="K5834" s="16">
        <v>455.91</v>
      </c>
      <c r="L5834" s="24" t="str">
        <f>IF(Orders!$K5834&lt;=50,"Low",IF(Orders!$K5834&gt;=200000,"High","Medium"))</f>
        <v>Medium</v>
      </c>
    </row>
    <row r="5835" spans="1:12" x14ac:dyDescent="0.35">
      <c r="A5835" s="12">
        <v>8958</v>
      </c>
      <c r="B5835" s="17" t="s">
        <v>8554</v>
      </c>
      <c r="C5835" s="18">
        <v>44190</v>
      </c>
      <c r="D5835" s="18">
        <v>44193</v>
      </c>
      <c r="E5835" s="17" t="s">
        <v>94</v>
      </c>
      <c r="F5835" s="17" t="s">
        <v>5689</v>
      </c>
      <c r="G5835" s="19" t="str">
        <f>INDEX(Table12[[#This Row],[State]],MATCH(Orders!F5835,Table12[[#This Row],[Customer ID]],0))</f>
        <v>Kentucky</v>
      </c>
      <c r="H5835" s="17" t="s">
        <v>1676</v>
      </c>
      <c r="I5835" s="19">
        <v>3</v>
      </c>
      <c r="J5835" s="17" t="s">
        <v>70</v>
      </c>
      <c r="K5835" s="10">
        <v>450.08</v>
      </c>
      <c r="L5835" s="25" t="str">
        <f>IF(Orders!$K5835&lt;=50,"Low",IF(Orders!$K5835&gt;=200000,"High","Medium"))</f>
        <v>Medium</v>
      </c>
    </row>
    <row r="5836" spans="1:12" x14ac:dyDescent="0.35">
      <c r="A5836" s="11">
        <v>2424</v>
      </c>
      <c r="B5836" s="13" t="s">
        <v>8555</v>
      </c>
      <c r="C5836" s="14">
        <v>44190</v>
      </c>
      <c r="D5836" s="14">
        <v>44193</v>
      </c>
      <c r="E5836" s="13" t="s">
        <v>38</v>
      </c>
      <c r="F5836" s="13" t="s">
        <v>8211</v>
      </c>
      <c r="G5836" s="15" t="str">
        <f>INDEX(Table12[[#This Row],[State]],MATCH(Orders!F5836,Table12[[#This Row],[Customer ID]],0))</f>
        <v>Florida</v>
      </c>
      <c r="H5836" s="13" t="s">
        <v>7577</v>
      </c>
      <c r="I5836" s="15">
        <v>2</v>
      </c>
      <c r="J5836" s="13" t="s">
        <v>70</v>
      </c>
      <c r="K5836" s="16">
        <v>352.48</v>
      </c>
      <c r="L5836" s="24" t="str">
        <f>IF(Orders!$K5836&lt;=50,"Low",IF(Orders!$K5836&gt;=200000,"High","Medium"))</f>
        <v>Medium</v>
      </c>
    </row>
    <row r="5837" spans="1:12" x14ac:dyDescent="0.35">
      <c r="A5837" s="12">
        <v>6075</v>
      </c>
      <c r="B5837" s="17" t="s">
        <v>8556</v>
      </c>
      <c r="C5837" s="18">
        <v>44190</v>
      </c>
      <c r="D5837" s="18">
        <v>44195</v>
      </c>
      <c r="E5837" s="17" t="s">
        <v>19</v>
      </c>
      <c r="F5837" s="17" t="s">
        <v>1121</v>
      </c>
      <c r="G5837" s="19" t="str">
        <f>INDEX(Table12[[#This Row],[State]],MATCH(Orders!F5837,Table12[[#This Row],[Customer ID]],0))</f>
        <v>Ohio</v>
      </c>
      <c r="H5837" s="17" t="s">
        <v>4538</v>
      </c>
      <c r="I5837" s="19">
        <v>7</v>
      </c>
      <c r="J5837" s="17" t="s">
        <v>70</v>
      </c>
      <c r="K5837" s="10">
        <v>465.94</v>
      </c>
      <c r="L5837" s="25" t="str">
        <f>IF(Orders!$K5837&lt;=50,"Low",IF(Orders!$K5837&gt;=200000,"High","Medium"))</f>
        <v>Medium</v>
      </c>
    </row>
    <row r="5838" spans="1:12" x14ac:dyDescent="0.35">
      <c r="A5838" s="11">
        <v>689</v>
      </c>
      <c r="B5838" s="13" t="s">
        <v>8557</v>
      </c>
      <c r="C5838" s="14">
        <v>44190</v>
      </c>
      <c r="D5838" s="14">
        <v>44194</v>
      </c>
      <c r="E5838" s="13" t="s">
        <v>19</v>
      </c>
      <c r="F5838" s="13" t="s">
        <v>5306</v>
      </c>
      <c r="G5838" s="15" t="str">
        <f>INDEX(Table12[[#This Row],[State]],MATCH(Orders!F5838,Table12[[#This Row],[Customer ID]],0))</f>
        <v>California</v>
      </c>
      <c r="H5838" s="13" t="s">
        <v>2064</v>
      </c>
      <c r="I5838" s="15">
        <v>3</v>
      </c>
      <c r="J5838" s="13" t="s">
        <v>31</v>
      </c>
      <c r="K5838" s="16">
        <v>434</v>
      </c>
      <c r="L5838" s="24" t="str">
        <f>IF(Orders!$K5838&lt;=50,"Low",IF(Orders!$K5838&gt;=200000,"High","Medium"))</f>
        <v>Medium</v>
      </c>
    </row>
    <row r="5839" spans="1:12" x14ac:dyDescent="0.35">
      <c r="A5839" s="12">
        <v>6076</v>
      </c>
      <c r="B5839" s="17" t="s">
        <v>8558</v>
      </c>
      <c r="C5839" s="18">
        <v>44190</v>
      </c>
      <c r="D5839" s="18">
        <v>44194</v>
      </c>
      <c r="E5839" s="17" t="s">
        <v>19</v>
      </c>
      <c r="F5839" s="17" t="s">
        <v>3383</v>
      </c>
      <c r="G5839" s="19" t="str">
        <f>INDEX(Table12[[#This Row],[State]],MATCH(Orders!F5839,Table12[[#This Row],[Customer ID]],0))</f>
        <v>New York</v>
      </c>
      <c r="H5839" s="17" t="s">
        <v>489</v>
      </c>
      <c r="I5839" s="19">
        <v>2</v>
      </c>
      <c r="J5839" s="17" t="s">
        <v>36</v>
      </c>
      <c r="K5839" s="10">
        <v>349928</v>
      </c>
      <c r="L5839" s="25" t="str">
        <f>IF(Orders!$K5839&lt;=50,"Low",IF(Orders!$K5839&gt;=200000,"High","Medium"))</f>
        <v>High</v>
      </c>
    </row>
    <row r="5840" spans="1:12" x14ac:dyDescent="0.35">
      <c r="A5840" s="11">
        <v>2426</v>
      </c>
      <c r="B5840" s="13" t="s">
        <v>8557</v>
      </c>
      <c r="C5840" s="14">
        <v>44190</v>
      </c>
      <c r="D5840" s="14">
        <v>44194</v>
      </c>
      <c r="E5840" s="13" t="s">
        <v>19</v>
      </c>
      <c r="F5840" s="13" t="s">
        <v>5306</v>
      </c>
      <c r="G5840" s="15" t="str">
        <f>INDEX(Table12[[#This Row],[State]],MATCH(Orders!F5840,Table12[[#This Row],[Customer ID]],0))</f>
        <v>California</v>
      </c>
      <c r="H5840" s="13" t="s">
        <v>960</v>
      </c>
      <c r="I5840" s="15">
        <v>2</v>
      </c>
      <c r="J5840" s="13" t="s">
        <v>70</v>
      </c>
      <c r="K5840" s="16">
        <v>468552</v>
      </c>
      <c r="L5840" s="24" t="str">
        <f>IF(Orders!$K5840&lt;=50,"Low",IF(Orders!$K5840&gt;=200000,"High","Medium"))</f>
        <v>High</v>
      </c>
    </row>
    <row r="5841" spans="1:12" x14ac:dyDescent="0.35">
      <c r="A5841" s="12">
        <v>2004</v>
      </c>
      <c r="B5841" s="17" t="s">
        <v>8556</v>
      </c>
      <c r="C5841" s="18">
        <v>44190</v>
      </c>
      <c r="D5841" s="18">
        <v>44195</v>
      </c>
      <c r="E5841" s="17" t="s">
        <v>19</v>
      </c>
      <c r="F5841" s="17" t="s">
        <v>1121</v>
      </c>
      <c r="G5841" s="19" t="str">
        <f>INDEX(Table12[[#This Row],[State]],MATCH(Orders!F5841,Table12[[#This Row],[Customer ID]],0))</f>
        <v>Ohio</v>
      </c>
      <c r="H5841" s="17" t="s">
        <v>2374</v>
      </c>
      <c r="I5841" s="19">
        <v>2</v>
      </c>
      <c r="J5841" s="17" t="s">
        <v>36</v>
      </c>
      <c r="K5841" s="10">
        <v>408984</v>
      </c>
      <c r="L5841" s="25" t="str">
        <f>IF(Orders!$K5841&lt;=50,"Low",IF(Orders!$K5841&gt;=200000,"High","Medium"))</f>
        <v>High</v>
      </c>
    </row>
    <row r="5842" spans="1:12" x14ac:dyDescent="0.35">
      <c r="A5842" s="11">
        <v>4924</v>
      </c>
      <c r="B5842" s="13" t="s">
        <v>8554</v>
      </c>
      <c r="C5842" s="14">
        <v>44190</v>
      </c>
      <c r="D5842" s="14">
        <v>44193</v>
      </c>
      <c r="E5842" s="13" t="s">
        <v>94</v>
      </c>
      <c r="F5842" s="13" t="s">
        <v>5689</v>
      </c>
      <c r="G5842" s="15" t="str">
        <f>INDEX(Table12[[#This Row],[State]],MATCH(Orders!F5842,Table12[[#This Row],[Customer ID]],0))</f>
        <v>Kentucky</v>
      </c>
      <c r="H5842" s="13" t="s">
        <v>2808</v>
      </c>
      <c r="I5842" s="15">
        <v>5</v>
      </c>
      <c r="J5842" s="13" t="s">
        <v>31</v>
      </c>
      <c r="K5842" s="16">
        <v>386.62</v>
      </c>
      <c r="L5842" s="24" t="str">
        <f>IF(Orders!$K5842&lt;=50,"Low",IF(Orders!$K5842&gt;=200000,"High","Medium"))</f>
        <v>Medium</v>
      </c>
    </row>
    <row r="5843" spans="1:12" x14ac:dyDescent="0.35">
      <c r="A5843" s="12">
        <v>4923</v>
      </c>
      <c r="B5843" s="17" t="s">
        <v>8553</v>
      </c>
      <c r="C5843" s="18">
        <v>44190</v>
      </c>
      <c r="D5843" s="18">
        <v>44194</v>
      </c>
      <c r="E5843" s="17" t="s">
        <v>94</v>
      </c>
      <c r="F5843" s="17" t="s">
        <v>3598</v>
      </c>
      <c r="G5843" s="19" t="str">
        <f>INDEX(Table12[[#This Row],[State]],MATCH(Orders!F5843,Table12[[#This Row],[Customer ID]],0))</f>
        <v>Alabama</v>
      </c>
      <c r="H5843" s="17" t="s">
        <v>2305</v>
      </c>
      <c r="I5843" s="19">
        <v>6</v>
      </c>
      <c r="J5843" s="17" t="s">
        <v>36</v>
      </c>
      <c r="K5843" s="10">
        <v>591.05999999999995</v>
      </c>
      <c r="L5843" s="25" t="str">
        <f>IF(Orders!$K5843&lt;=50,"Low",IF(Orders!$K5843&gt;=200000,"High","Medium"))</f>
        <v>Medium</v>
      </c>
    </row>
    <row r="5844" spans="1:12" x14ac:dyDescent="0.35">
      <c r="A5844" s="11">
        <v>2425</v>
      </c>
      <c r="B5844" s="13" t="s">
        <v>8553</v>
      </c>
      <c r="C5844" s="14">
        <v>44190</v>
      </c>
      <c r="D5844" s="14">
        <v>44194</v>
      </c>
      <c r="E5844" s="13" t="s">
        <v>94</v>
      </c>
      <c r="F5844" s="13" t="s">
        <v>3598</v>
      </c>
      <c r="G5844" s="15" t="str">
        <f>INDEX(Table12[[#This Row],[State]],MATCH(Orders!F5844,Table12[[#This Row],[Customer ID]],0))</f>
        <v>Alabama</v>
      </c>
      <c r="H5844" s="13" t="s">
        <v>4719</v>
      </c>
      <c r="I5844" s="15">
        <v>2</v>
      </c>
      <c r="J5844" s="13" t="s">
        <v>36</v>
      </c>
      <c r="K5844" s="16">
        <v>583.45000000000005</v>
      </c>
      <c r="L5844" s="24" t="str">
        <f>IF(Orders!$K5844&lt;=50,"Low",IF(Orders!$K5844&gt;=200000,"High","Medium"))</f>
        <v>Medium</v>
      </c>
    </row>
    <row r="5845" spans="1:12" x14ac:dyDescent="0.35">
      <c r="A5845" s="12">
        <v>7947</v>
      </c>
      <c r="B5845" s="17" t="s">
        <v>8556</v>
      </c>
      <c r="C5845" s="18">
        <v>44190</v>
      </c>
      <c r="D5845" s="18">
        <v>44195</v>
      </c>
      <c r="E5845" s="17" t="s">
        <v>19</v>
      </c>
      <c r="F5845" s="17" t="s">
        <v>1121</v>
      </c>
      <c r="G5845" s="19" t="str">
        <f>INDEX(Table12[[#This Row],[State]],MATCH(Orders!F5845,Table12[[#This Row],[Customer ID]],0))</f>
        <v>Ohio</v>
      </c>
      <c r="H5845" s="17" t="s">
        <v>866</v>
      </c>
      <c r="I5845" s="19">
        <v>1</v>
      </c>
      <c r="J5845" s="17" t="s">
        <v>36</v>
      </c>
      <c r="K5845" s="10">
        <v>836.1</v>
      </c>
      <c r="L5845" s="25" t="str">
        <f>IF(Orders!$K5845&lt;=50,"Low",IF(Orders!$K5845&gt;=200000,"High","Medium"))</f>
        <v>Medium</v>
      </c>
    </row>
    <row r="5846" spans="1:12" x14ac:dyDescent="0.35">
      <c r="A5846" s="11">
        <v>9377</v>
      </c>
      <c r="B5846" s="13" t="s">
        <v>8559</v>
      </c>
      <c r="C5846" s="14">
        <v>44190</v>
      </c>
      <c r="D5846" s="14">
        <v>44197</v>
      </c>
      <c r="E5846" s="13" t="s">
        <v>19</v>
      </c>
      <c r="F5846" s="13" t="s">
        <v>5745</v>
      </c>
      <c r="G5846" s="15" t="str">
        <f>INDEX(Table12[[#This Row],[State]],MATCH(Orders!F5846,Table12[[#This Row],[Customer ID]],0))</f>
        <v>Texas</v>
      </c>
      <c r="H5846" s="13" t="s">
        <v>3190</v>
      </c>
      <c r="I5846" s="15">
        <v>3</v>
      </c>
      <c r="J5846" s="13" t="s">
        <v>36</v>
      </c>
      <c r="K5846" s="16">
        <v>435.62</v>
      </c>
      <c r="L5846" s="24" t="str">
        <f>IF(Orders!$K5846&lt;=50,"Low",IF(Orders!$K5846&gt;=200000,"High","Medium"))</f>
        <v>Medium</v>
      </c>
    </row>
    <row r="5847" spans="1:12" x14ac:dyDescent="0.35">
      <c r="A5847" s="12">
        <v>6807</v>
      </c>
      <c r="B5847" s="17" t="s">
        <v>8560</v>
      </c>
      <c r="C5847" s="18">
        <v>44190</v>
      </c>
      <c r="D5847" s="18">
        <v>44194</v>
      </c>
      <c r="E5847" s="17" t="s">
        <v>19</v>
      </c>
      <c r="F5847" s="17" t="s">
        <v>4130</v>
      </c>
      <c r="G5847" s="19" t="str">
        <f>INDEX(Table12[[#This Row],[State]],MATCH(Orders!F5847,Table12[[#This Row],[Customer ID]],0))</f>
        <v>New Jersey</v>
      </c>
      <c r="H5847" s="17" t="s">
        <v>8561</v>
      </c>
      <c r="I5847" s="19">
        <v>3</v>
      </c>
      <c r="J5847" s="17" t="s">
        <v>70</v>
      </c>
      <c r="K5847" s="10">
        <v>331023</v>
      </c>
      <c r="L5847" s="25" t="str">
        <f>IF(Orders!$K5847&lt;=50,"Low",IF(Orders!$K5847&gt;=200000,"High","Medium"))</f>
        <v>High</v>
      </c>
    </row>
    <row r="5848" spans="1:12" x14ac:dyDescent="0.35">
      <c r="A5848" s="11">
        <v>7946</v>
      </c>
      <c r="B5848" s="13" t="s">
        <v>8563</v>
      </c>
      <c r="C5848" s="14">
        <v>44190</v>
      </c>
      <c r="D5848" s="14">
        <v>44194</v>
      </c>
      <c r="E5848" s="13" t="s">
        <v>19</v>
      </c>
      <c r="F5848" s="13" t="s">
        <v>4009</v>
      </c>
      <c r="G5848" s="15" t="str">
        <f>INDEX(Table12[[#This Row],[State]],MATCH(Orders!F5848,Table12[[#This Row],[Customer ID]],0))</f>
        <v>Washington</v>
      </c>
      <c r="H5848" s="13" t="s">
        <v>1807</v>
      </c>
      <c r="I5848" s="15">
        <v>1</v>
      </c>
      <c r="J5848" s="13" t="s">
        <v>36</v>
      </c>
      <c r="K5848" s="16">
        <v>339168</v>
      </c>
      <c r="L5848" s="24" t="str">
        <f>IF(Orders!$K5848&lt;=50,"Low",IF(Orders!$K5848&gt;=200000,"High","Medium"))</f>
        <v>High</v>
      </c>
    </row>
    <row r="5849" spans="1:12" x14ac:dyDescent="0.35">
      <c r="A5849" s="12">
        <v>7945</v>
      </c>
      <c r="B5849" s="17" t="s">
        <v>8559</v>
      </c>
      <c r="C5849" s="18">
        <v>44190</v>
      </c>
      <c r="D5849" s="18">
        <v>44197</v>
      </c>
      <c r="E5849" s="17" t="s">
        <v>19</v>
      </c>
      <c r="F5849" s="17" t="s">
        <v>5745</v>
      </c>
      <c r="G5849" s="19" t="str">
        <f>INDEX(Table12[[#This Row],[State]],MATCH(Orders!F5849,Table12[[#This Row],[Customer ID]],0))</f>
        <v>Texas</v>
      </c>
      <c r="H5849" s="17" t="s">
        <v>3883</v>
      </c>
      <c r="I5849" s="19">
        <v>5</v>
      </c>
      <c r="J5849" s="17" t="s">
        <v>70</v>
      </c>
      <c r="K5849" s="10">
        <v>379.8</v>
      </c>
      <c r="L5849" s="25" t="str">
        <f>IF(Orders!$K5849&lt;=50,"Low",IF(Orders!$K5849&gt;=200000,"High","Medium"))</f>
        <v>Medium</v>
      </c>
    </row>
    <row r="5850" spans="1:12" x14ac:dyDescent="0.35">
      <c r="A5850" s="11">
        <v>8957</v>
      </c>
      <c r="B5850" s="13" t="s">
        <v>8559</v>
      </c>
      <c r="C5850" s="14">
        <v>44190</v>
      </c>
      <c r="D5850" s="14">
        <v>44197</v>
      </c>
      <c r="E5850" s="13" t="s">
        <v>19</v>
      </c>
      <c r="F5850" s="13" t="s">
        <v>5745</v>
      </c>
      <c r="G5850" s="15" t="str">
        <f>INDEX(Table12[[#This Row],[State]],MATCH(Orders!F5850,Table12[[#This Row],[Customer ID]],0))</f>
        <v>Texas</v>
      </c>
      <c r="H5850" s="13" t="s">
        <v>717</v>
      </c>
      <c r="I5850" s="15">
        <v>2</v>
      </c>
      <c r="J5850" s="13" t="s">
        <v>31</v>
      </c>
      <c r="K5850" s="16">
        <v>272856</v>
      </c>
      <c r="L5850" s="24" t="str">
        <f>IF(Orders!$K5850&lt;=50,"Low",IF(Orders!$K5850&gt;=200000,"High","Medium"))</f>
        <v>High</v>
      </c>
    </row>
    <row r="5851" spans="1:12" x14ac:dyDescent="0.35">
      <c r="A5851" s="12">
        <v>7944</v>
      </c>
      <c r="B5851" s="17" t="s">
        <v>8555</v>
      </c>
      <c r="C5851" s="18">
        <v>44190</v>
      </c>
      <c r="D5851" s="18">
        <v>44193</v>
      </c>
      <c r="E5851" s="17" t="s">
        <v>38</v>
      </c>
      <c r="F5851" s="17" t="s">
        <v>8211</v>
      </c>
      <c r="G5851" s="19" t="str">
        <f>INDEX(Table12[[#This Row],[State]],MATCH(Orders!F5851,Table12[[#This Row],[Customer ID]],0))</f>
        <v>Florida</v>
      </c>
      <c r="H5851" s="17" t="s">
        <v>4261</v>
      </c>
      <c r="I5851" s="19">
        <v>3</v>
      </c>
      <c r="J5851" s="17" t="s">
        <v>31</v>
      </c>
      <c r="K5851" s="10">
        <v>399.98</v>
      </c>
      <c r="L5851" s="25" t="str">
        <f>IF(Orders!$K5851&lt;=50,"Low",IF(Orders!$K5851&gt;=200000,"High","Medium"))</f>
        <v>Medium</v>
      </c>
    </row>
    <row r="5852" spans="1:12" x14ac:dyDescent="0.35">
      <c r="A5852" s="11">
        <v>2427</v>
      </c>
      <c r="B5852" s="13" t="s">
        <v>8559</v>
      </c>
      <c r="C5852" s="14">
        <v>44190</v>
      </c>
      <c r="D5852" s="14">
        <v>44197</v>
      </c>
      <c r="E5852" s="13" t="s">
        <v>19</v>
      </c>
      <c r="F5852" s="13" t="s">
        <v>5745</v>
      </c>
      <c r="G5852" s="15" t="str">
        <f>INDEX(Table12[[#This Row],[State]],MATCH(Orders!F5852,Table12[[#This Row],[Customer ID]],0))</f>
        <v>Texas</v>
      </c>
      <c r="H5852" s="13" t="s">
        <v>1314</v>
      </c>
      <c r="I5852" s="15">
        <v>7</v>
      </c>
      <c r="J5852" s="13" t="s">
        <v>31</v>
      </c>
      <c r="K5852" s="16">
        <v>302744</v>
      </c>
      <c r="L5852" s="24" t="str">
        <f>IF(Orders!$K5852&lt;=50,"Low",IF(Orders!$K5852&gt;=200000,"High","Medium"))</f>
        <v>High</v>
      </c>
    </row>
    <row r="5853" spans="1:12" x14ac:dyDescent="0.35">
      <c r="A5853" s="12">
        <v>7943</v>
      </c>
      <c r="B5853" s="17" t="s">
        <v>8556</v>
      </c>
      <c r="C5853" s="18">
        <v>44190</v>
      </c>
      <c r="D5853" s="18">
        <v>44195</v>
      </c>
      <c r="E5853" s="17" t="s">
        <v>19</v>
      </c>
      <c r="F5853" s="17" t="s">
        <v>1121</v>
      </c>
      <c r="G5853" s="19" t="str">
        <f>INDEX(Table12[[#This Row],[State]],MATCH(Orders!F5853,Table12[[#This Row],[Customer ID]],0))</f>
        <v>Ohio</v>
      </c>
      <c r="H5853" s="17" t="s">
        <v>4044</v>
      </c>
      <c r="I5853" s="19">
        <v>13</v>
      </c>
      <c r="J5853" s="17" t="s">
        <v>70</v>
      </c>
      <c r="K5853" s="10">
        <v>421</v>
      </c>
      <c r="L5853" s="25" t="str">
        <f>IF(Orders!$K5853&lt;=50,"Low",IF(Orders!$K5853&gt;=200000,"High","Medium"))</f>
        <v>Medium</v>
      </c>
    </row>
    <row r="5854" spans="1:12" x14ac:dyDescent="0.35">
      <c r="A5854" s="11">
        <v>111</v>
      </c>
      <c r="B5854" s="13" t="s">
        <v>8559</v>
      </c>
      <c r="C5854" s="14">
        <v>44190</v>
      </c>
      <c r="D5854" s="14">
        <v>44197</v>
      </c>
      <c r="E5854" s="13" t="s">
        <v>19</v>
      </c>
      <c r="F5854" s="13" t="s">
        <v>5745</v>
      </c>
      <c r="G5854" s="15" t="str">
        <f>INDEX(Table12[[#This Row],[State]],MATCH(Orders!F5854,Table12[[#This Row],[Customer ID]],0))</f>
        <v>Texas</v>
      </c>
      <c r="H5854" s="13" t="s">
        <v>6517</v>
      </c>
      <c r="I5854" s="15">
        <v>9</v>
      </c>
      <c r="J5854" s="13" t="s">
        <v>31</v>
      </c>
      <c r="K5854" s="16">
        <v>433688</v>
      </c>
      <c r="L5854" s="24" t="str">
        <f>IF(Orders!$K5854&lt;=50,"Low",IF(Orders!$K5854&gt;=200000,"High","Medium"))</f>
        <v>High</v>
      </c>
    </row>
    <row r="5855" spans="1:12" x14ac:dyDescent="0.35">
      <c r="A5855" s="12">
        <v>5475</v>
      </c>
      <c r="B5855" s="17" t="s">
        <v>8564</v>
      </c>
      <c r="C5855" s="18">
        <v>44190</v>
      </c>
      <c r="D5855" s="18">
        <v>44195</v>
      </c>
      <c r="E5855" s="17" t="s">
        <v>19</v>
      </c>
      <c r="F5855" s="17" t="s">
        <v>2011</v>
      </c>
      <c r="G5855" s="19" t="str">
        <f>INDEX(Table12[[#This Row],[State]],MATCH(Orders!F5855,Table12[[#This Row],[Customer ID]],0))</f>
        <v>New York</v>
      </c>
      <c r="H5855" s="17" t="s">
        <v>4948</v>
      </c>
      <c r="I5855" s="19">
        <v>2</v>
      </c>
      <c r="J5855" s="17" t="s">
        <v>31</v>
      </c>
      <c r="K5855" s="10">
        <v>330312</v>
      </c>
      <c r="L5855" s="25" t="str">
        <f>IF(Orders!$K5855&lt;=50,"Low",IF(Orders!$K5855&gt;=200000,"High","Medium"))</f>
        <v>High</v>
      </c>
    </row>
    <row r="5856" spans="1:12" x14ac:dyDescent="0.35">
      <c r="A5856" s="11">
        <v>3786</v>
      </c>
      <c r="B5856" s="13" t="s">
        <v>8565</v>
      </c>
      <c r="C5856" s="14">
        <v>44191</v>
      </c>
      <c r="D5856" s="14">
        <v>44191</v>
      </c>
      <c r="E5856" s="13" t="s">
        <v>208</v>
      </c>
      <c r="F5856" s="13" t="s">
        <v>1372</v>
      </c>
      <c r="G5856" s="15" t="str">
        <f>INDEX(Table12[[#This Row],[State]],MATCH(Orders!F5856,Table12[[#This Row],[Customer ID]],0))</f>
        <v>Nebraska</v>
      </c>
      <c r="H5856" s="13" t="s">
        <v>5267</v>
      </c>
      <c r="I5856" s="15">
        <v>2</v>
      </c>
      <c r="J5856" s="13" t="s">
        <v>31</v>
      </c>
      <c r="K5856" s="16">
        <v>418582</v>
      </c>
      <c r="L5856" s="24" t="str">
        <f>IF(Orders!$K5856&lt;=50,"Low",IF(Orders!$K5856&gt;=200000,"High","Medium"))</f>
        <v>High</v>
      </c>
    </row>
    <row r="5857" spans="1:12" x14ac:dyDescent="0.35">
      <c r="A5857" s="12">
        <v>8159</v>
      </c>
      <c r="B5857" s="17" t="s">
        <v>8566</v>
      </c>
      <c r="C5857" s="18">
        <v>44191</v>
      </c>
      <c r="D5857" s="18">
        <v>44195</v>
      </c>
      <c r="E5857" s="17" t="s">
        <v>19</v>
      </c>
      <c r="F5857" s="17" t="s">
        <v>3177</v>
      </c>
      <c r="G5857" s="19" t="str">
        <f>INDEX(Table12[[#This Row],[State]],MATCH(Orders!F5857,Table12[[#This Row],[Customer ID]],0))</f>
        <v>Ohio</v>
      </c>
      <c r="H5857" s="17" t="s">
        <v>4788</v>
      </c>
      <c r="I5857" s="19">
        <v>2</v>
      </c>
      <c r="J5857" s="17" t="s">
        <v>70</v>
      </c>
      <c r="K5857" s="10">
        <v>329.96</v>
      </c>
      <c r="L5857" s="25" t="str">
        <f>IF(Orders!$K5857&lt;=50,"Low",IF(Orders!$K5857&gt;=200000,"High","Medium"))</f>
        <v>Medium</v>
      </c>
    </row>
    <row r="5858" spans="1:12" x14ac:dyDescent="0.35">
      <c r="A5858" s="11">
        <v>1009</v>
      </c>
      <c r="B5858" s="13" t="s">
        <v>8567</v>
      </c>
      <c r="C5858" s="14">
        <v>44191</v>
      </c>
      <c r="D5858" s="14">
        <v>44197</v>
      </c>
      <c r="E5858" s="13" t="s">
        <v>19</v>
      </c>
      <c r="F5858" s="13" t="s">
        <v>511</v>
      </c>
      <c r="G5858" s="15" t="str">
        <f>INDEX(Table12[[#This Row],[State]],MATCH(Orders!F5858,Table12[[#This Row],[Customer ID]],0))</f>
        <v>Texas</v>
      </c>
      <c r="H5858" s="13" t="s">
        <v>222</v>
      </c>
      <c r="I5858" s="15">
        <v>3</v>
      </c>
      <c r="J5858" s="13" t="s">
        <v>70</v>
      </c>
      <c r="K5858" s="16">
        <v>1063.68</v>
      </c>
      <c r="L5858" s="24" t="str">
        <f>IF(Orders!$K5858&lt;=50,"Low",IF(Orders!$K5858&gt;=200000,"High","Medium"))</f>
        <v>Medium</v>
      </c>
    </row>
    <row r="5859" spans="1:12" x14ac:dyDescent="0.35">
      <c r="A5859" s="12">
        <v>2570</v>
      </c>
      <c r="B5859" s="17" t="s">
        <v>8568</v>
      </c>
      <c r="C5859" s="18">
        <v>44191</v>
      </c>
      <c r="D5859" s="18">
        <v>44197</v>
      </c>
      <c r="E5859" s="17" t="s">
        <v>19</v>
      </c>
      <c r="F5859" s="17" t="s">
        <v>3724</v>
      </c>
      <c r="G5859" s="19" t="str">
        <f>INDEX(Table12[[#This Row],[State]],MATCH(Orders!F5859,Table12[[#This Row],[Customer ID]],0))</f>
        <v>Iowa</v>
      </c>
      <c r="H5859" s="17" t="s">
        <v>4554</v>
      </c>
      <c r="I5859" s="19">
        <v>5</v>
      </c>
      <c r="J5859" s="17" t="s">
        <v>31</v>
      </c>
      <c r="K5859" s="10">
        <v>308132</v>
      </c>
      <c r="L5859" s="25" t="str">
        <f>IF(Orders!$K5859&lt;=50,"Low",IF(Orders!$K5859&gt;=200000,"High","Medium"))</f>
        <v>High</v>
      </c>
    </row>
    <row r="5860" spans="1:12" x14ac:dyDescent="0.35">
      <c r="A5860" s="11">
        <v>2571</v>
      </c>
      <c r="B5860" s="13" t="s">
        <v>8569</v>
      </c>
      <c r="C5860" s="14">
        <v>44192</v>
      </c>
      <c r="D5860" s="14">
        <v>44192</v>
      </c>
      <c r="E5860" s="13" t="s">
        <v>208</v>
      </c>
      <c r="F5860" s="13" t="s">
        <v>1182</v>
      </c>
      <c r="G5860" s="15" t="str">
        <f>INDEX(Table12[[#This Row],[State]],MATCH(Orders!F5860,Table12[[#This Row],[Customer ID]],0))</f>
        <v>Ohio</v>
      </c>
      <c r="H5860" s="13" t="s">
        <v>6313</v>
      </c>
      <c r="I5860" s="15">
        <v>2</v>
      </c>
      <c r="J5860" s="13" t="s">
        <v>70</v>
      </c>
      <c r="K5860" s="16">
        <v>324032</v>
      </c>
      <c r="L5860" s="24" t="str">
        <f>IF(Orders!$K5860&lt;=50,"Low",IF(Orders!$K5860&gt;=200000,"High","Medium"))</f>
        <v>High</v>
      </c>
    </row>
    <row r="5861" spans="1:12" x14ac:dyDescent="0.35">
      <c r="A5861" s="12">
        <v>571</v>
      </c>
      <c r="B5861" s="17" t="s">
        <v>8569</v>
      </c>
      <c r="C5861" s="18">
        <v>44192</v>
      </c>
      <c r="D5861" s="18">
        <v>44192</v>
      </c>
      <c r="E5861" s="17" t="s">
        <v>208</v>
      </c>
      <c r="F5861" s="17" t="s">
        <v>1182</v>
      </c>
      <c r="G5861" s="19" t="str">
        <f>INDEX(Table12[[#This Row],[State]],MATCH(Orders!F5861,Table12[[#This Row],[Customer ID]],0))</f>
        <v>Ohio</v>
      </c>
      <c r="H5861" s="17" t="s">
        <v>4297</v>
      </c>
      <c r="I5861" s="19">
        <v>4</v>
      </c>
      <c r="J5861" s="17" t="s">
        <v>31</v>
      </c>
      <c r="K5861" s="10">
        <v>270.75</v>
      </c>
      <c r="L5861" s="25" t="str">
        <f>IF(Orders!$K5861&lt;=50,"Low",IF(Orders!$K5861&gt;=200000,"High","Medium"))</f>
        <v>Medium</v>
      </c>
    </row>
    <row r="5862" spans="1:12" x14ac:dyDescent="0.35">
      <c r="A5862" s="11">
        <v>4288</v>
      </c>
      <c r="B5862" s="13" t="s">
        <v>8570</v>
      </c>
      <c r="C5862" s="14">
        <v>44193</v>
      </c>
      <c r="D5862" s="14">
        <v>44200</v>
      </c>
      <c r="E5862" s="13" t="s">
        <v>19</v>
      </c>
      <c r="F5862" s="13" t="s">
        <v>7498</v>
      </c>
      <c r="G5862" s="15" t="str">
        <f>INDEX(Table12[[#This Row],[State]],MATCH(Orders!F5862,Table12[[#This Row],[Customer ID]],0))</f>
        <v>New York</v>
      </c>
      <c r="H5862" s="13" t="s">
        <v>1305</v>
      </c>
      <c r="I5862" s="15">
        <v>7</v>
      </c>
      <c r="J5862" s="13" t="s">
        <v>31</v>
      </c>
      <c r="K5862" s="16">
        <v>928388</v>
      </c>
      <c r="L5862" s="24" t="str">
        <f>IF(Orders!$K5862&lt;=50,"Low",IF(Orders!$K5862&gt;=200000,"High","Medium"))</f>
        <v>High</v>
      </c>
    </row>
    <row r="5863" spans="1:12" x14ac:dyDescent="0.35">
      <c r="A5863" s="12">
        <v>8098</v>
      </c>
      <c r="B5863" s="17" t="s">
        <v>8571</v>
      </c>
      <c r="C5863" s="18">
        <v>44193</v>
      </c>
      <c r="D5863" s="18">
        <v>44199</v>
      </c>
      <c r="E5863" s="17" t="s">
        <v>19</v>
      </c>
      <c r="F5863" s="17" t="s">
        <v>1791</v>
      </c>
      <c r="G5863" s="19" t="str">
        <f>INDEX(Table12[[#This Row],[State]],MATCH(Orders!F5863,Table12[[#This Row],[Customer ID]],0))</f>
        <v>Tennessee</v>
      </c>
      <c r="H5863" s="17" t="s">
        <v>624</v>
      </c>
      <c r="I5863" s="19">
        <v>1</v>
      </c>
      <c r="J5863" s="17" t="s">
        <v>70</v>
      </c>
      <c r="K5863" s="10">
        <v>1267248</v>
      </c>
      <c r="L5863" s="25" t="str">
        <f>IF(Orders!$K5863&lt;=50,"Low",IF(Orders!$K5863&gt;=200000,"High","Medium"))</f>
        <v>High</v>
      </c>
    </row>
    <row r="5864" spans="1:12" x14ac:dyDescent="0.35">
      <c r="A5864" s="11">
        <v>6821</v>
      </c>
      <c r="B5864" s="13" t="s">
        <v>8572</v>
      </c>
      <c r="C5864" s="14">
        <v>44193</v>
      </c>
      <c r="D5864" s="14">
        <v>44197</v>
      </c>
      <c r="E5864" s="13" t="s">
        <v>19</v>
      </c>
      <c r="F5864" s="13" t="s">
        <v>1121</v>
      </c>
      <c r="G5864" s="15" t="str">
        <f>INDEX(Table12[[#This Row],[State]],MATCH(Orders!F5864,Table12[[#This Row],[Customer ID]],0))</f>
        <v>New Mexico</v>
      </c>
      <c r="H5864" s="13" t="s">
        <v>3858</v>
      </c>
      <c r="I5864" s="15">
        <v>5</v>
      </c>
      <c r="J5864" s="13" t="s">
        <v>70</v>
      </c>
      <c r="K5864" s="16">
        <v>292.45</v>
      </c>
      <c r="L5864" s="24" t="str">
        <f>IF(Orders!$K5864&lt;=50,"Low",IF(Orders!$K5864&gt;=200000,"High","Medium"))</f>
        <v>Medium</v>
      </c>
    </row>
    <row r="5865" spans="1:12" x14ac:dyDescent="0.35">
      <c r="A5865" s="12">
        <v>6150</v>
      </c>
      <c r="B5865" s="17" t="s">
        <v>8573</v>
      </c>
      <c r="C5865" s="18">
        <v>44193</v>
      </c>
      <c r="D5865" s="18">
        <v>44197</v>
      </c>
      <c r="E5865" s="17" t="s">
        <v>19</v>
      </c>
      <c r="F5865" s="17" t="s">
        <v>6719</v>
      </c>
      <c r="G5865" s="19" t="str">
        <f>INDEX(Table12[[#This Row],[State]],MATCH(Orders!F5865,Table12[[#This Row],[Customer ID]],0))</f>
        <v>Illinois</v>
      </c>
      <c r="H5865" s="17" t="s">
        <v>5211</v>
      </c>
      <c r="I5865" s="19">
        <v>2</v>
      </c>
      <c r="J5865" s="17" t="s">
        <v>70</v>
      </c>
      <c r="K5865" s="10">
        <v>401784</v>
      </c>
      <c r="L5865" s="25" t="str">
        <f>IF(Orders!$K5865&lt;=50,"Low",IF(Orders!$K5865&gt;=200000,"High","Medium"))</f>
        <v>High</v>
      </c>
    </row>
    <row r="5866" spans="1:12" x14ac:dyDescent="0.35">
      <c r="A5866" s="11">
        <v>271</v>
      </c>
      <c r="B5866" s="13" t="s">
        <v>8574</v>
      </c>
      <c r="C5866" s="14">
        <v>44193</v>
      </c>
      <c r="D5866" s="14">
        <v>44196</v>
      </c>
      <c r="E5866" s="13" t="s">
        <v>38</v>
      </c>
      <c r="F5866" s="13" t="s">
        <v>751</v>
      </c>
      <c r="G5866" s="15" t="str">
        <f>INDEX(Table12[[#This Row],[State]],MATCH(Orders!F5866,Table12[[#This Row],[Customer ID]],0))</f>
        <v>California</v>
      </c>
      <c r="H5866" s="13" t="s">
        <v>2676</v>
      </c>
      <c r="I5866" s="15">
        <v>6</v>
      </c>
      <c r="J5866" s="13" t="s">
        <v>31</v>
      </c>
      <c r="K5866" s="16">
        <v>453.25</v>
      </c>
      <c r="L5866" s="24" t="str">
        <f>IF(Orders!$K5866&lt;=50,"Low",IF(Orders!$K5866&gt;=200000,"High","Medium"))</f>
        <v>Medium</v>
      </c>
    </row>
    <row r="5867" spans="1:12" x14ac:dyDescent="0.35">
      <c r="A5867" s="12">
        <v>6822</v>
      </c>
      <c r="B5867" s="17" t="s">
        <v>8575</v>
      </c>
      <c r="C5867" s="18">
        <v>44193</v>
      </c>
      <c r="D5867" s="18">
        <v>44198</v>
      </c>
      <c r="E5867" s="17" t="s">
        <v>94</v>
      </c>
      <c r="F5867" s="17" t="s">
        <v>3033</v>
      </c>
      <c r="G5867" s="19" t="str">
        <f>INDEX(Table12[[#This Row],[State]],MATCH(Orders!F5867,Table12[[#This Row],[Customer ID]],0))</f>
        <v>California</v>
      </c>
      <c r="H5867" s="17" t="s">
        <v>729</v>
      </c>
      <c r="I5867" s="19">
        <v>4</v>
      </c>
      <c r="J5867" s="17" t="s">
        <v>70</v>
      </c>
      <c r="K5867" s="10">
        <v>116372</v>
      </c>
      <c r="L5867" s="25" t="str">
        <f>IF(Orders!$K5867&lt;=50,"Low",IF(Orders!$K5867&gt;=200000,"High","Medium"))</f>
        <v>Medium</v>
      </c>
    </row>
    <row r="5868" spans="1:12" x14ac:dyDescent="0.35">
      <c r="A5868" s="11">
        <v>6090</v>
      </c>
      <c r="B5868" s="13" t="s">
        <v>8573</v>
      </c>
      <c r="C5868" s="14">
        <v>44193</v>
      </c>
      <c r="D5868" s="14">
        <v>44197</v>
      </c>
      <c r="E5868" s="13" t="s">
        <v>19</v>
      </c>
      <c r="F5868" s="13" t="s">
        <v>6719</v>
      </c>
      <c r="G5868" s="15" t="str">
        <f>INDEX(Table12[[#This Row],[State]],MATCH(Orders!F5868,Table12[[#This Row],[Customer ID]],0))</f>
        <v>Illinois</v>
      </c>
      <c r="H5868" s="13" t="s">
        <v>5491</v>
      </c>
      <c r="I5868" s="15">
        <v>2</v>
      </c>
      <c r="J5868" s="13" t="s">
        <v>70</v>
      </c>
      <c r="K5868" s="16">
        <v>331704</v>
      </c>
      <c r="L5868" s="24" t="str">
        <f>IF(Orders!$K5868&lt;=50,"Low",IF(Orders!$K5868&gt;=200000,"High","Medium"))</f>
        <v>High</v>
      </c>
    </row>
    <row r="5869" spans="1:12" x14ac:dyDescent="0.35">
      <c r="A5869" s="12">
        <v>7485</v>
      </c>
      <c r="B5869" s="17" t="s">
        <v>8576</v>
      </c>
      <c r="C5869" s="18">
        <v>44193</v>
      </c>
      <c r="D5869" s="18">
        <v>44196</v>
      </c>
      <c r="E5869" s="17" t="s">
        <v>94</v>
      </c>
      <c r="F5869" s="17" t="s">
        <v>4869</v>
      </c>
      <c r="G5869" s="19" t="str">
        <f>INDEX(Table12[[#This Row],[State]],MATCH(Orders!F5869,Table12[[#This Row],[Customer ID]],0))</f>
        <v>Colorado</v>
      </c>
      <c r="H5869" s="17" t="s">
        <v>4605</v>
      </c>
      <c r="I5869" s="19">
        <v>2</v>
      </c>
      <c r="J5869" s="17" t="s">
        <v>70</v>
      </c>
      <c r="K5869" s="10">
        <v>244.84</v>
      </c>
      <c r="L5869" s="25" t="str">
        <f>IF(Orders!$K5869&lt;=50,"Low",IF(Orders!$K5869&gt;=200000,"High","Medium"))</f>
        <v>Medium</v>
      </c>
    </row>
    <row r="5870" spans="1:12" x14ac:dyDescent="0.35">
      <c r="A5870" s="11">
        <v>2432</v>
      </c>
      <c r="B5870" s="13" t="s">
        <v>8577</v>
      </c>
      <c r="C5870" s="14">
        <v>44193</v>
      </c>
      <c r="D5870" s="14">
        <v>44198</v>
      </c>
      <c r="E5870" s="13" t="s">
        <v>19</v>
      </c>
      <c r="F5870" s="13" t="s">
        <v>2024</v>
      </c>
      <c r="G5870" s="15" t="str">
        <f>INDEX(Table12[[#This Row],[State]],MATCH(Orders!F5870,Table12[[#This Row],[Customer ID]],0))</f>
        <v>North Dakota</v>
      </c>
      <c r="H5870" s="13" t="s">
        <v>8578</v>
      </c>
      <c r="I5870" s="15">
        <v>1</v>
      </c>
      <c r="J5870" s="13" t="s">
        <v>31</v>
      </c>
      <c r="K5870" s="16">
        <v>478.96</v>
      </c>
      <c r="L5870" s="24" t="str">
        <f>IF(Orders!$K5870&lt;=50,"Low",IF(Orders!$K5870&gt;=200000,"High","Medium"))</f>
        <v>Medium</v>
      </c>
    </row>
    <row r="5871" spans="1:12" x14ac:dyDescent="0.35">
      <c r="A5871" s="12">
        <v>6819</v>
      </c>
      <c r="B5871" s="17" t="s">
        <v>8579</v>
      </c>
      <c r="C5871" s="18">
        <v>44193</v>
      </c>
      <c r="D5871" s="18">
        <v>44198</v>
      </c>
      <c r="E5871" s="17" t="s">
        <v>19</v>
      </c>
      <c r="F5871" s="17" t="s">
        <v>2043</v>
      </c>
      <c r="G5871" s="19" t="str">
        <f>INDEX(Table12[[#This Row],[State]],MATCH(Orders!F5871,Table12[[#This Row],[Customer ID]],0))</f>
        <v>Washington</v>
      </c>
      <c r="H5871" s="17" t="s">
        <v>5491</v>
      </c>
      <c r="I5871" s="19">
        <v>2</v>
      </c>
      <c r="J5871" s="17" t="s">
        <v>70</v>
      </c>
      <c r="K5871" s="10">
        <v>198188</v>
      </c>
      <c r="L5871" s="25" t="str">
        <f>IF(Orders!$K5871&lt;=50,"Low",IF(Orders!$K5871&gt;=200000,"High","Medium"))</f>
        <v>Medium</v>
      </c>
    </row>
    <row r="5872" spans="1:12" x14ac:dyDescent="0.35">
      <c r="A5872" s="11">
        <v>7486</v>
      </c>
      <c r="B5872" s="13" t="s">
        <v>8573</v>
      </c>
      <c r="C5872" s="14">
        <v>44193</v>
      </c>
      <c r="D5872" s="14">
        <v>44197</v>
      </c>
      <c r="E5872" s="13" t="s">
        <v>19</v>
      </c>
      <c r="F5872" s="13" t="s">
        <v>6719</v>
      </c>
      <c r="G5872" s="15" t="str">
        <f>INDEX(Table12[[#This Row],[State]],MATCH(Orders!F5872,Table12[[#This Row],[Customer ID]],0))</f>
        <v>Illinois</v>
      </c>
      <c r="H5872" s="13" t="s">
        <v>1906</v>
      </c>
      <c r="I5872" s="15">
        <v>5</v>
      </c>
      <c r="J5872" s="13" t="s">
        <v>70</v>
      </c>
      <c r="K5872" s="16">
        <v>373.48</v>
      </c>
      <c r="L5872" s="24" t="str">
        <f>IF(Orders!$K5872&lt;=50,"Low",IF(Orders!$K5872&gt;=200000,"High","Medium"))</f>
        <v>Medium</v>
      </c>
    </row>
    <row r="5873" spans="1:12" x14ac:dyDescent="0.35">
      <c r="A5873" s="12">
        <v>8099</v>
      </c>
      <c r="B5873" s="17" t="s">
        <v>8577</v>
      </c>
      <c r="C5873" s="18">
        <v>44193</v>
      </c>
      <c r="D5873" s="18">
        <v>44198</v>
      </c>
      <c r="E5873" s="17" t="s">
        <v>19</v>
      </c>
      <c r="F5873" s="17" t="s">
        <v>2024</v>
      </c>
      <c r="G5873" s="19" t="str">
        <f>INDEX(Table12[[#This Row],[State]],MATCH(Orders!F5873,Table12[[#This Row],[Customer ID]],0))</f>
        <v>North Dakota</v>
      </c>
      <c r="H5873" s="17" t="s">
        <v>1773</v>
      </c>
      <c r="I5873" s="19">
        <v>5</v>
      </c>
      <c r="J5873" s="17" t="s">
        <v>31</v>
      </c>
      <c r="K5873" s="10">
        <v>304.39999999999998</v>
      </c>
      <c r="L5873" s="25" t="str">
        <f>IF(Orders!$K5873&lt;=50,"Low",IF(Orders!$K5873&gt;=200000,"High","Medium"))</f>
        <v>Medium</v>
      </c>
    </row>
    <row r="5874" spans="1:12" x14ac:dyDescent="0.35">
      <c r="A5874" s="11">
        <v>6820</v>
      </c>
      <c r="B5874" s="13" t="s">
        <v>8572</v>
      </c>
      <c r="C5874" s="14">
        <v>44193</v>
      </c>
      <c r="D5874" s="14">
        <v>44197</v>
      </c>
      <c r="E5874" s="13" t="s">
        <v>19</v>
      </c>
      <c r="F5874" s="13" t="s">
        <v>1121</v>
      </c>
      <c r="G5874" s="15" t="str">
        <f>INDEX(Table12[[#This Row],[State]],MATCH(Orders!F5874,Table12[[#This Row],[Customer ID]],0))</f>
        <v>New Mexico</v>
      </c>
      <c r="H5874" s="13" t="s">
        <v>6211</v>
      </c>
      <c r="I5874" s="15">
        <v>1</v>
      </c>
      <c r="J5874" s="13" t="s">
        <v>70</v>
      </c>
      <c r="K5874" s="16">
        <v>398.68</v>
      </c>
      <c r="L5874" s="24" t="str">
        <f>IF(Orders!$K5874&lt;=50,"Low",IF(Orders!$K5874&gt;=200000,"High","Medium"))</f>
        <v>Medium</v>
      </c>
    </row>
    <row r="5875" spans="1:12" x14ac:dyDescent="0.35">
      <c r="A5875" s="12">
        <v>954</v>
      </c>
      <c r="B5875" s="17" t="s">
        <v>8573</v>
      </c>
      <c r="C5875" s="18">
        <v>44193</v>
      </c>
      <c r="D5875" s="18">
        <v>44197</v>
      </c>
      <c r="E5875" s="17" t="s">
        <v>19</v>
      </c>
      <c r="F5875" s="17" t="s">
        <v>6719</v>
      </c>
      <c r="G5875" s="19" t="str">
        <f>INDEX(Table12[[#This Row],[State]],MATCH(Orders!F5875,Table12[[#This Row],[Customer ID]],0))</f>
        <v>Illinois</v>
      </c>
      <c r="H5875" s="17" t="s">
        <v>4226</v>
      </c>
      <c r="I5875" s="19">
        <v>3</v>
      </c>
      <c r="J5875" s="17" t="s">
        <v>31</v>
      </c>
      <c r="K5875" s="10">
        <v>296.89999999999998</v>
      </c>
      <c r="L5875" s="25" t="str">
        <f>IF(Orders!$K5875&lt;=50,"Low",IF(Orders!$K5875&gt;=200000,"High","Medium"))</f>
        <v>Medium</v>
      </c>
    </row>
    <row r="5876" spans="1:12" x14ac:dyDescent="0.35">
      <c r="A5876" s="11">
        <v>572</v>
      </c>
      <c r="B5876" s="13" t="s">
        <v>8580</v>
      </c>
      <c r="C5876" s="14">
        <v>44193</v>
      </c>
      <c r="D5876" s="14">
        <v>44197</v>
      </c>
      <c r="E5876" s="13" t="s">
        <v>19</v>
      </c>
      <c r="F5876" s="13" t="s">
        <v>8581</v>
      </c>
      <c r="G5876" s="15" t="str">
        <f>INDEX(Table12[[#This Row],[State]],MATCH(Orders!F5876,Table12[[#This Row],[Customer ID]],0))</f>
        <v>Texas</v>
      </c>
      <c r="H5876" s="13" t="s">
        <v>4413</v>
      </c>
      <c r="I5876" s="15">
        <v>2</v>
      </c>
      <c r="J5876" s="13" t="s">
        <v>70</v>
      </c>
      <c r="K5876" s="16">
        <v>131.28</v>
      </c>
      <c r="L5876" s="24" t="str">
        <f>IF(Orders!$K5876&lt;=50,"Low",IF(Orders!$K5876&gt;=200000,"High","Medium"))</f>
        <v>Medium</v>
      </c>
    </row>
    <row r="5877" spans="1:12" x14ac:dyDescent="0.35">
      <c r="A5877" s="12">
        <v>574</v>
      </c>
      <c r="B5877" s="17" t="s">
        <v>8570</v>
      </c>
      <c r="C5877" s="18">
        <v>44193</v>
      </c>
      <c r="D5877" s="18">
        <v>44200</v>
      </c>
      <c r="E5877" s="17" t="s">
        <v>19</v>
      </c>
      <c r="F5877" s="17" t="s">
        <v>7498</v>
      </c>
      <c r="G5877" s="19" t="str">
        <f>INDEX(Table12[[#This Row],[State]],MATCH(Orders!F5877,Table12[[#This Row],[Customer ID]],0))</f>
        <v>New York</v>
      </c>
      <c r="H5877" s="17" t="s">
        <v>3410</v>
      </c>
      <c r="I5877" s="19">
        <v>4</v>
      </c>
      <c r="J5877" s="17" t="s">
        <v>70</v>
      </c>
      <c r="K5877" s="10">
        <v>1302968</v>
      </c>
      <c r="L5877" s="25" t="str">
        <f>IF(Orders!$K5877&lt;=50,"Low",IF(Orders!$K5877&gt;=200000,"High","Medium"))</f>
        <v>High</v>
      </c>
    </row>
    <row r="5878" spans="1:12" x14ac:dyDescent="0.35">
      <c r="A5878" s="11">
        <v>573</v>
      </c>
      <c r="B5878" s="13" t="s">
        <v>8570</v>
      </c>
      <c r="C5878" s="14">
        <v>44193</v>
      </c>
      <c r="D5878" s="14">
        <v>44200</v>
      </c>
      <c r="E5878" s="13" t="s">
        <v>19</v>
      </c>
      <c r="F5878" s="13" t="s">
        <v>7498</v>
      </c>
      <c r="G5878" s="15" t="str">
        <f>INDEX(Table12[[#This Row],[State]],MATCH(Orders!F5878,Table12[[#This Row],[Customer ID]],0))</f>
        <v>New York</v>
      </c>
      <c r="H5878" s="13" t="s">
        <v>6753</v>
      </c>
      <c r="I5878" s="15">
        <v>3</v>
      </c>
      <c r="J5878" s="13" t="s">
        <v>70</v>
      </c>
      <c r="K5878" s="16">
        <v>362168</v>
      </c>
      <c r="L5878" s="24" t="str">
        <f>IF(Orders!$K5878&lt;=50,"Low",IF(Orders!$K5878&gt;=200000,"High","Medium"))</f>
        <v>High</v>
      </c>
    </row>
    <row r="5879" spans="1:12" x14ac:dyDescent="0.35">
      <c r="A5879" s="12">
        <v>955</v>
      </c>
      <c r="B5879" s="17" t="s">
        <v>8570</v>
      </c>
      <c r="C5879" s="18">
        <v>44193</v>
      </c>
      <c r="D5879" s="18">
        <v>44200</v>
      </c>
      <c r="E5879" s="17" t="s">
        <v>19</v>
      </c>
      <c r="F5879" s="17" t="s">
        <v>7498</v>
      </c>
      <c r="G5879" s="19" t="str">
        <f>INDEX(Table12[[#This Row],[State]],MATCH(Orders!F5879,Table12[[#This Row],[Customer ID]],0))</f>
        <v>New York</v>
      </c>
      <c r="H5879" s="17" t="s">
        <v>6690</v>
      </c>
      <c r="I5879" s="19">
        <v>7</v>
      </c>
      <c r="J5879" s="17" t="s">
        <v>70</v>
      </c>
      <c r="K5879" s="10">
        <v>138.96</v>
      </c>
      <c r="L5879" s="25" t="str">
        <f>IF(Orders!$K5879&lt;=50,"Low",IF(Orders!$K5879&gt;=200000,"High","Medium"))</f>
        <v>Medium</v>
      </c>
    </row>
    <row r="5880" spans="1:12" x14ac:dyDescent="0.35">
      <c r="A5880" s="11">
        <v>5132</v>
      </c>
      <c r="B5880" s="13" t="s">
        <v>8580</v>
      </c>
      <c r="C5880" s="14">
        <v>44193</v>
      </c>
      <c r="D5880" s="14">
        <v>44197</v>
      </c>
      <c r="E5880" s="13" t="s">
        <v>19</v>
      </c>
      <c r="F5880" s="13" t="s">
        <v>8581</v>
      </c>
      <c r="G5880" s="15" t="str">
        <f>INDEX(Table12[[#This Row],[State]],MATCH(Orders!F5880,Table12[[#This Row],[Customer ID]],0))</f>
        <v>Texas</v>
      </c>
      <c r="H5880" s="13" t="s">
        <v>27</v>
      </c>
      <c r="I5880" s="15">
        <v>2</v>
      </c>
      <c r="J5880" s="13" t="s">
        <v>31</v>
      </c>
      <c r="K5880" s="16">
        <v>381.85</v>
      </c>
      <c r="L5880" s="24" t="str">
        <f>IF(Orders!$K5880&lt;=50,"Low",IF(Orders!$K5880&gt;=200000,"High","Medium"))</f>
        <v>Medium</v>
      </c>
    </row>
    <row r="5881" spans="1:12" x14ac:dyDescent="0.35">
      <c r="A5881" s="12">
        <v>4240</v>
      </c>
      <c r="B5881" s="17" t="s">
        <v>8583</v>
      </c>
      <c r="C5881" s="18">
        <v>44194</v>
      </c>
      <c r="D5881" s="18">
        <v>44201</v>
      </c>
      <c r="E5881" s="17" t="s">
        <v>19</v>
      </c>
      <c r="F5881" s="17" t="s">
        <v>84</v>
      </c>
      <c r="G5881" s="19" t="str">
        <f>INDEX(Table12[[#This Row],[State]],MATCH(Orders!F5881,Table12[[#This Row],[Customer ID]],0))</f>
        <v>California</v>
      </c>
      <c r="H5881" s="17" t="s">
        <v>4275</v>
      </c>
      <c r="I5881" s="19">
        <v>8</v>
      </c>
      <c r="J5881" s="17" t="s">
        <v>70</v>
      </c>
      <c r="K5881" s="10">
        <v>158264</v>
      </c>
      <c r="L5881" s="25" t="str">
        <f>IF(Orders!$K5881&lt;=50,"Low",IF(Orders!$K5881&gt;=200000,"High","Medium"))</f>
        <v>Medium</v>
      </c>
    </row>
    <row r="5882" spans="1:12" x14ac:dyDescent="0.35">
      <c r="A5882" s="11">
        <v>7637</v>
      </c>
      <c r="B5882" s="13" t="s">
        <v>8584</v>
      </c>
      <c r="C5882" s="14">
        <v>44194</v>
      </c>
      <c r="D5882" s="14">
        <v>44200</v>
      </c>
      <c r="E5882" s="13" t="s">
        <v>19</v>
      </c>
      <c r="F5882" s="13" t="s">
        <v>2481</v>
      </c>
      <c r="G5882" s="15" t="str">
        <f>INDEX(Table12[[#This Row],[State]],MATCH(Orders!F5882,Table12[[#This Row],[Customer ID]],0))</f>
        <v>Michigan</v>
      </c>
      <c r="H5882" s="13" t="s">
        <v>2305</v>
      </c>
      <c r="I5882" s="15">
        <v>2</v>
      </c>
      <c r="J5882" s="13" t="s">
        <v>31</v>
      </c>
      <c r="K5882" s="16">
        <v>1888528</v>
      </c>
      <c r="L5882" s="24" t="str">
        <f>IF(Orders!$K5882&lt;=50,"Low",IF(Orders!$K5882&gt;=200000,"High","Medium"))</f>
        <v>High</v>
      </c>
    </row>
    <row r="5883" spans="1:12" x14ac:dyDescent="0.35">
      <c r="A5883" s="12">
        <v>7636</v>
      </c>
      <c r="B5883" s="17" t="s">
        <v>8585</v>
      </c>
      <c r="C5883" s="18">
        <v>44194</v>
      </c>
      <c r="D5883" s="18">
        <v>44197</v>
      </c>
      <c r="E5883" s="17" t="s">
        <v>94</v>
      </c>
      <c r="F5883" s="17" t="s">
        <v>2932</v>
      </c>
      <c r="G5883" s="19" t="str">
        <f>INDEX(Table12[[#This Row],[State]],MATCH(Orders!F5883,Table12[[#This Row],[Customer ID]],0))</f>
        <v>Kentucky</v>
      </c>
      <c r="H5883" s="17" t="s">
        <v>541</v>
      </c>
      <c r="I5883" s="19">
        <v>3</v>
      </c>
      <c r="J5883" s="17" t="s">
        <v>70</v>
      </c>
      <c r="K5883" s="10">
        <v>419.12</v>
      </c>
      <c r="L5883" s="25" t="str">
        <f>IF(Orders!$K5883&lt;=50,"Low",IF(Orders!$K5883&gt;=200000,"High","Medium"))</f>
        <v>Medium</v>
      </c>
    </row>
    <row r="5884" spans="1:12" x14ac:dyDescent="0.35">
      <c r="A5884" s="11">
        <v>1879</v>
      </c>
      <c r="B5884" s="13" t="s">
        <v>8585</v>
      </c>
      <c r="C5884" s="14">
        <v>44194</v>
      </c>
      <c r="D5884" s="14">
        <v>44197</v>
      </c>
      <c r="E5884" s="13" t="s">
        <v>94</v>
      </c>
      <c r="F5884" s="13" t="s">
        <v>2932</v>
      </c>
      <c r="G5884" s="15" t="str">
        <f>INDEX(Table12[[#This Row],[State]],MATCH(Orders!F5884,Table12[[#This Row],[Customer ID]],0))</f>
        <v>Kentucky</v>
      </c>
      <c r="H5884" s="13" t="s">
        <v>4969</v>
      </c>
      <c r="I5884" s="15">
        <v>1</v>
      </c>
      <c r="J5884" s="13" t="s">
        <v>70</v>
      </c>
      <c r="K5884" s="16">
        <v>180.7</v>
      </c>
      <c r="L5884" s="24" t="str">
        <f>IF(Orders!$K5884&lt;=50,"Low",IF(Orders!$K5884&gt;=200000,"High","Medium"))</f>
        <v>Medium</v>
      </c>
    </row>
    <row r="5885" spans="1:12" x14ac:dyDescent="0.35">
      <c r="A5885" s="12">
        <v>1878</v>
      </c>
      <c r="B5885" s="17" t="s">
        <v>8586</v>
      </c>
      <c r="C5885" s="18">
        <v>44194</v>
      </c>
      <c r="D5885" s="18">
        <v>44198</v>
      </c>
      <c r="E5885" s="17" t="s">
        <v>19</v>
      </c>
      <c r="F5885" s="17" t="s">
        <v>3258</v>
      </c>
      <c r="G5885" s="19" t="str">
        <f>INDEX(Table12[[#This Row],[State]],MATCH(Orders!F5885,Table12[[#This Row],[Customer ID]],0))</f>
        <v>California</v>
      </c>
      <c r="H5885" s="17" t="s">
        <v>4679</v>
      </c>
      <c r="I5885" s="19">
        <v>3</v>
      </c>
      <c r="J5885" s="17" t="s">
        <v>31</v>
      </c>
      <c r="K5885" s="10">
        <v>184.75</v>
      </c>
      <c r="L5885" s="25" t="str">
        <f>IF(Orders!$K5885&lt;=50,"Low",IF(Orders!$K5885&gt;=200000,"High","Medium"))</f>
        <v>Medium</v>
      </c>
    </row>
    <row r="5886" spans="1:12" x14ac:dyDescent="0.35">
      <c r="A5886" s="11">
        <v>2875</v>
      </c>
      <c r="B5886" s="13" t="s">
        <v>8586</v>
      </c>
      <c r="C5886" s="14">
        <v>44194</v>
      </c>
      <c r="D5886" s="14">
        <v>44198</v>
      </c>
      <c r="E5886" s="13" t="s">
        <v>19</v>
      </c>
      <c r="F5886" s="13" t="s">
        <v>3258</v>
      </c>
      <c r="G5886" s="15" t="str">
        <f>INDEX(Table12[[#This Row],[State]],MATCH(Orders!F5886,Table12[[#This Row],[Customer ID]],0))</f>
        <v>California</v>
      </c>
      <c r="H5886" s="13" t="s">
        <v>1044</v>
      </c>
      <c r="I5886" s="15">
        <v>4</v>
      </c>
      <c r="J5886" s="13" t="s">
        <v>70</v>
      </c>
      <c r="K5886" s="16">
        <v>351.98</v>
      </c>
      <c r="L5886" s="24" t="str">
        <f>IF(Orders!$K5886&lt;=50,"Low",IF(Orders!$K5886&gt;=200000,"High","Medium"))</f>
        <v>Medium</v>
      </c>
    </row>
    <row r="5887" spans="1:12" x14ac:dyDescent="0.35">
      <c r="A5887" s="12">
        <v>7633</v>
      </c>
      <c r="B5887" s="17" t="s">
        <v>8587</v>
      </c>
      <c r="C5887" s="18">
        <v>44194</v>
      </c>
      <c r="D5887" s="18">
        <v>44196</v>
      </c>
      <c r="E5887" s="17" t="s">
        <v>38</v>
      </c>
      <c r="F5887" s="17" t="s">
        <v>4854</v>
      </c>
      <c r="G5887" s="19" t="str">
        <f>INDEX(Table12[[#This Row],[State]],MATCH(Orders!F5887,Table12[[#This Row],[Customer ID]],0))</f>
        <v>New York</v>
      </c>
      <c r="H5887" s="17" t="s">
        <v>1559</v>
      </c>
      <c r="I5887" s="19">
        <v>3</v>
      </c>
      <c r="J5887" s="17" t="s">
        <v>31</v>
      </c>
      <c r="K5887" s="10">
        <v>156376</v>
      </c>
      <c r="L5887" s="25" t="str">
        <f>IF(Orders!$K5887&lt;=50,"Low",IF(Orders!$K5887&gt;=200000,"High","Medium"))</f>
        <v>Medium</v>
      </c>
    </row>
    <row r="5888" spans="1:12" x14ac:dyDescent="0.35">
      <c r="A5888" s="11">
        <v>7634</v>
      </c>
      <c r="B5888" s="13" t="s">
        <v>8585</v>
      </c>
      <c r="C5888" s="14">
        <v>44194</v>
      </c>
      <c r="D5888" s="14">
        <v>44197</v>
      </c>
      <c r="E5888" s="13" t="s">
        <v>94</v>
      </c>
      <c r="F5888" s="13" t="s">
        <v>2932</v>
      </c>
      <c r="G5888" s="15" t="str">
        <f>INDEX(Table12[[#This Row],[State]],MATCH(Orders!F5888,Table12[[#This Row],[Customer ID]],0))</f>
        <v>Kentucky</v>
      </c>
      <c r="H5888" s="13" t="s">
        <v>3262</v>
      </c>
      <c r="I5888" s="15">
        <v>8</v>
      </c>
      <c r="J5888" s="13" t="s">
        <v>70</v>
      </c>
      <c r="K5888" s="16">
        <v>119568</v>
      </c>
      <c r="L5888" s="24" t="str">
        <f>IF(Orders!$K5888&lt;=50,"Low",IF(Orders!$K5888&gt;=200000,"High","Medium"))</f>
        <v>Medium</v>
      </c>
    </row>
    <row r="5889" spans="1:12" x14ac:dyDescent="0.35">
      <c r="A5889" s="12">
        <v>5457</v>
      </c>
      <c r="B5889" s="17" t="s">
        <v>8585</v>
      </c>
      <c r="C5889" s="18">
        <v>44194</v>
      </c>
      <c r="D5889" s="18">
        <v>44197</v>
      </c>
      <c r="E5889" s="17" t="s">
        <v>94</v>
      </c>
      <c r="F5889" s="17" t="s">
        <v>2932</v>
      </c>
      <c r="G5889" s="19" t="str">
        <f>INDEX(Table12[[#This Row],[State]],MATCH(Orders!F5889,Table12[[#This Row],[Customer ID]],0))</f>
        <v>Kentucky</v>
      </c>
      <c r="H5889" s="17" t="s">
        <v>1540</v>
      </c>
      <c r="I5889" s="19">
        <v>1</v>
      </c>
      <c r="J5889" s="17" t="s">
        <v>70</v>
      </c>
      <c r="K5889" s="10">
        <v>254.03</v>
      </c>
      <c r="L5889" s="25" t="str">
        <f>IF(Orders!$K5889&lt;=50,"Low",IF(Orders!$K5889&gt;=200000,"High","Medium"))</f>
        <v>Medium</v>
      </c>
    </row>
    <row r="5890" spans="1:12" x14ac:dyDescent="0.35">
      <c r="A5890" s="11">
        <v>7635</v>
      </c>
      <c r="B5890" s="13" t="s">
        <v>8588</v>
      </c>
      <c r="C5890" s="14">
        <v>44194</v>
      </c>
      <c r="D5890" s="14">
        <v>44198</v>
      </c>
      <c r="E5890" s="13" t="s">
        <v>19</v>
      </c>
      <c r="F5890" s="13" t="s">
        <v>5283</v>
      </c>
      <c r="G5890" s="15" t="str">
        <f>INDEX(Table12[[#This Row],[State]],MATCH(Orders!F5890,Table12[[#This Row],[Customer ID]],0))</f>
        <v>Washington</v>
      </c>
      <c r="H5890" s="13" t="s">
        <v>8589</v>
      </c>
      <c r="I5890" s="15">
        <v>5</v>
      </c>
      <c r="J5890" s="13" t="s">
        <v>31</v>
      </c>
      <c r="K5890" s="16">
        <v>460.84</v>
      </c>
      <c r="L5890" s="24" t="str">
        <f>IF(Orders!$K5890&lt;=50,"Low",IF(Orders!$K5890&gt;=200000,"High","Medium"))</f>
        <v>Medium</v>
      </c>
    </row>
    <row r="5891" spans="1:12" x14ac:dyDescent="0.35">
      <c r="A5891" s="12">
        <v>5458</v>
      </c>
      <c r="B5891" s="17" t="s">
        <v>8585</v>
      </c>
      <c r="C5891" s="18">
        <v>44194</v>
      </c>
      <c r="D5891" s="18">
        <v>44197</v>
      </c>
      <c r="E5891" s="17" t="s">
        <v>94</v>
      </c>
      <c r="F5891" s="17" t="s">
        <v>2932</v>
      </c>
      <c r="G5891" s="19" t="str">
        <f>INDEX(Table12[[#This Row],[State]],MATCH(Orders!F5891,Table12[[#This Row],[Customer ID]],0))</f>
        <v>Kentucky</v>
      </c>
      <c r="H5891" s="17" t="s">
        <v>110</v>
      </c>
      <c r="I5891" s="19">
        <v>1</v>
      </c>
      <c r="J5891" s="17" t="s">
        <v>70</v>
      </c>
      <c r="K5891" s="10">
        <v>408.53</v>
      </c>
      <c r="L5891" s="25" t="str">
        <f>IF(Orders!$K5891&lt;=50,"Low",IF(Orders!$K5891&gt;=200000,"High","Medium"))</f>
        <v>Medium</v>
      </c>
    </row>
    <row r="5892" spans="1:12" x14ac:dyDescent="0.35">
      <c r="A5892" s="11">
        <v>908</v>
      </c>
      <c r="B5892" s="13" t="s">
        <v>8588</v>
      </c>
      <c r="C5892" s="14">
        <v>44194</v>
      </c>
      <c r="D5892" s="14">
        <v>44198</v>
      </c>
      <c r="E5892" s="13" t="s">
        <v>19</v>
      </c>
      <c r="F5892" s="13" t="s">
        <v>5283</v>
      </c>
      <c r="G5892" s="15" t="str">
        <f>INDEX(Table12[[#This Row],[State]],MATCH(Orders!F5892,Table12[[#This Row],[Customer ID]],0))</f>
        <v>Washington</v>
      </c>
      <c r="H5892" s="13" t="s">
        <v>8376</v>
      </c>
      <c r="I5892" s="15">
        <v>2</v>
      </c>
      <c r="J5892" s="13" t="s">
        <v>70</v>
      </c>
      <c r="K5892" s="16">
        <v>282.60000000000002</v>
      </c>
      <c r="L5892" s="24" t="str">
        <f>IF(Orders!$K5892&lt;=50,"Low",IF(Orders!$K5892&gt;=200000,"High","Medium"))</f>
        <v>Medium</v>
      </c>
    </row>
    <row r="5893" spans="1:12" x14ac:dyDescent="0.35">
      <c r="A5893" s="12">
        <v>646</v>
      </c>
      <c r="B5893" s="17" t="s">
        <v>8591</v>
      </c>
      <c r="C5893" s="18">
        <v>44195</v>
      </c>
      <c r="D5893" s="18">
        <v>44199</v>
      </c>
      <c r="E5893" s="17" t="s">
        <v>19</v>
      </c>
      <c r="F5893" s="17" t="s">
        <v>4130</v>
      </c>
      <c r="G5893" s="19" t="str">
        <f>INDEX(Table12[[#This Row],[State]],MATCH(Orders!F5893,Table12[[#This Row],[Customer ID]],0))</f>
        <v>New York</v>
      </c>
      <c r="H5893" s="17" t="s">
        <v>1663</v>
      </c>
      <c r="I5893" s="19">
        <v>7</v>
      </c>
      <c r="J5893" s="17" t="s">
        <v>70</v>
      </c>
      <c r="K5893" s="10">
        <v>478.58</v>
      </c>
      <c r="L5893" s="25" t="str">
        <f>IF(Orders!$K5893&lt;=50,"Low",IF(Orders!$K5893&gt;=200000,"High","Medium"))</f>
        <v>Medium</v>
      </c>
    </row>
    <row r="5894" spans="1:12" x14ac:dyDescent="0.35">
      <c r="A5894" s="11">
        <v>1298</v>
      </c>
      <c r="B5894" s="13" t="s">
        <v>8592</v>
      </c>
      <c r="C5894" s="14">
        <v>44195</v>
      </c>
      <c r="D5894" s="14">
        <v>44201</v>
      </c>
      <c r="E5894" s="13" t="s">
        <v>19</v>
      </c>
      <c r="F5894" s="13" t="s">
        <v>239</v>
      </c>
      <c r="G5894" s="15" t="str">
        <f>INDEX(Table12[[#This Row],[State]],MATCH(Orders!F5894,Table12[[#This Row],[Customer ID]],0))</f>
        <v>Indiana</v>
      </c>
      <c r="H5894" s="13" t="s">
        <v>3749</v>
      </c>
      <c r="I5894" s="15">
        <v>2</v>
      </c>
      <c r="J5894" s="13" t="s">
        <v>70</v>
      </c>
      <c r="K5894" s="16">
        <v>466.46</v>
      </c>
      <c r="L5894" s="24" t="str">
        <f>IF(Orders!$K5894&lt;=50,"Low",IF(Orders!$K5894&gt;=200000,"High","Medium"))</f>
        <v>Medium</v>
      </c>
    </row>
    <row r="5895" spans="1:12" x14ac:dyDescent="0.35">
      <c r="A5895" s="12">
        <v>907</v>
      </c>
      <c r="B5895" s="17" t="s">
        <v>8593</v>
      </c>
      <c r="C5895" s="18">
        <v>44195</v>
      </c>
      <c r="D5895" s="18">
        <v>44199</v>
      </c>
      <c r="E5895" s="17" t="s">
        <v>19</v>
      </c>
      <c r="F5895" s="17" t="s">
        <v>75</v>
      </c>
      <c r="G5895" s="19" t="str">
        <f>INDEX(Table12[[#This Row],[State]],MATCH(Orders!F5895,Table12[[#This Row],[Customer ID]],0))</f>
        <v>California</v>
      </c>
      <c r="H5895" s="17" t="s">
        <v>900</v>
      </c>
      <c r="I5895" s="19">
        <v>2</v>
      </c>
      <c r="J5895" s="17" t="s">
        <v>31</v>
      </c>
      <c r="K5895" s="10">
        <v>441.93</v>
      </c>
      <c r="L5895" s="25" t="str">
        <f>IF(Orders!$K5895&lt;=50,"Low",IF(Orders!$K5895&gt;=200000,"High","Medium"))</f>
        <v>Medium</v>
      </c>
    </row>
    <row r="5896" spans="1:12" x14ac:dyDescent="0.35">
      <c r="A5896" s="11">
        <v>1297</v>
      </c>
      <c r="B5896" s="13" t="s">
        <v>8591</v>
      </c>
      <c r="C5896" s="14">
        <v>44195</v>
      </c>
      <c r="D5896" s="14">
        <v>44199</v>
      </c>
      <c r="E5896" s="13" t="s">
        <v>19</v>
      </c>
      <c r="F5896" s="13" t="s">
        <v>4130</v>
      </c>
      <c r="G5896" s="15" t="str">
        <f>INDEX(Table12[[#This Row],[State]],MATCH(Orders!F5896,Table12[[#This Row],[Customer ID]],0))</f>
        <v>New York</v>
      </c>
      <c r="H5896" s="13" t="s">
        <v>1605</v>
      </c>
      <c r="I5896" s="15">
        <v>4</v>
      </c>
      <c r="J5896" s="13" t="s">
        <v>70</v>
      </c>
      <c r="K5896" s="16">
        <v>509.3</v>
      </c>
      <c r="L5896" s="24" t="str">
        <f>IF(Orders!$K5896&lt;=50,"Low",IF(Orders!$K5896&gt;=200000,"High","Medium"))</f>
        <v>Medium</v>
      </c>
    </row>
    <row r="5897" spans="1:12" x14ac:dyDescent="0.35">
      <c r="A5897" s="12">
        <v>5092</v>
      </c>
      <c r="B5897" s="17" t="s">
        <v>8593</v>
      </c>
      <c r="C5897" s="18">
        <v>44195</v>
      </c>
      <c r="D5897" s="18">
        <v>44199</v>
      </c>
      <c r="E5897" s="17" t="s">
        <v>19</v>
      </c>
      <c r="F5897" s="17" t="s">
        <v>75</v>
      </c>
      <c r="G5897" s="19" t="str">
        <f>INDEX(Table12[[#This Row],[State]],MATCH(Orders!F5897,Table12[[#This Row],[Customer ID]],0))</f>
        <v>California</v>
      </c>
      <c r="H5897" s="17" t="s">
        <v>4077</v>
      </c>
      <c r="I5897" s="19">
        <v>2</v>
      </c>
      <c r="J5897" s="17" t="s">
        <v>31</v>
      </c>
      <c r="K5897" s="10">
        <v>496.72</v>
      </c>
      <c r="L5897" s="25" t="str">
        <f>IF(Orders!$K5897&lt;=50,"Low",IF(Orders!$K5897&gt;=200000,"High","Medium"))</f>
        <v>Medium</v>
      </c>
    </row>
    <row r="5898" spans="1:12" x14ac:dyDescent="0.35">
      <c r="A5898" s="11">
        <v>909</v>
      </c>
      <c r="B5898" s="13" t="s">
        <v>8594</v>
      </c>
      <c r="C5898" s="14">
        <v>44195</v>
      </c>
      <c r="D5898" s="14">
        <v>44199</v>
      </c>
      <c r="E5898" s="13" t="s">
        <v>19</v>
      </c>
      <c r="F5898" s="13" t="s">
        <v>1537</v>
      </c>
      <c r="G5898" s="15" t="str">
        <f>INDEX(Table12[[#This Row],[State]],MATCH(Orders!F5898,Table12[[#This Row],[Customer ID]],0))</f>
        <v>Colorado</v>
      </c>
      <c r="H5898" s="13" t="s">
        <v>267</v>
      </c>
      <c r="I5898" s="15">
        <v>3</v>
      </c>
      <c r="J5898" s="13" t="s">
        <v>31</v>
      </c>
      <c r="K5898" s="16">
        <v>213136</v>
      </c>
      <c r="L5898" s="24" t="str">
        <f>IF(Orders!$K5898&lt;=50,"Low",IF(Orders!$K5898&gt;=200000,"High","Medium"))</f>
        <v>High</v>
      </c>
    </row>
    <row r="5899" spans="1:12" x14ac:dyDescent="0.35">
      <c r="A5899" s="3">
        <v>5093</v>
      </c>
      <c r="B5899" s="21" t="s">
        <v>8591</v>
      </c>
      <c r="C5899" s="22">
        <v>44195</v>
      </c>
      <c r="D5899" s="22">
        <v>44199</v>
      </c>
      <c r="E5899" s="21" t="s">
        <v>19</v>
      </c>
      <c r="F5899" s="21" t="s">
        <v>4130</v>
      </c>
      <c r="G5899" s="23" t="str">
        <f>INDEX(Table12[[#This Row],[State]],MATCH(Orders!F5899,Table12[[#This Row],[Customer ID]],0))</f>
        <v>New York</v>
      </c>
      <c r="H5899" s="21" t="s">
        <v>6517</v>
      </c>
      <c r="I5899" s="23">
        <v>3</v>
      </c>
      <c r="J5899" s="21" t="s">
        <v>70</v>
      </c>
      <c r="K5899" s="9">
        <v>295904</v>
      </c>
      <c r="L5899" s="28" t="str">
        <f>IF(Orders!$K5899&lt;=50,"Low",IF(Orders!$K5899&gt;=200000,"High","Medium"))</f>
        <v>High</v>
      </c>
    </row>
  </sheetData>
  <mergeCells count="3">
    <mergeCell ref="C1:L1"/>
    <mergeCell ref="Q3:R3"/>
    <mergeCell ref="N3:O3"/>
  </mergeCells>
  <conditionalFormatting sqref="J4">
    <cfRule type="colorScale" priority="1">
      <colorScale>
        <cfvo type="min"/>
        <cfvo type="max"/>
        <color rgb="FFF8696B"/>
        <color rgb="FF63BE7B"/>
      </colorScale>
    </cfRule>
    <cfRule type="colorScale" priority="2">
      <colorScale>
        <cfvo type="formula" val="$J$4=&quot;Online&quot;"/>
        <cfvo type="formula" val="$J$4=&quot;Cards&quot;"/>
        <cfvo type="formula" val="$J$4=&quot;COD&quot;"/>
        <color rgb="FFF8696B"/>
        <color rgb="FFFFEB84"/>
        <color rgb="FF63BE7B"/>
      </colorScale>
    </cfRule>
  </conditionalFormatting>
  <conditionalFormatting sqref="J4:J5899">
    <cfRule type="colorScale" priority="3">
      <colorScale>
        <cfvo type="formula" val="$J$4=&quot;Online&quot;"/>
        <cfvo type="formula" val="$J$4=&quot;Cards&quot;"/>
        <cfvo type="formula" val="$J$4=&quot;COD&quot;"/>
        <color rgb="FFF8696B"/>
        <color rgb="FFFFEB84"/>
        <color rgb="FF63BE7B"/>
      </colorScale>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5412-9D69-4CEC-AF74-FB65C3052AA7}">
  <sheetPr>
    <tabColor rgb="FFFFFF00"/>
  </sheetPr>
  <dimension ref="A1:N5899"/>
  <sheetViews>
    <sheetView showGridLines="0" topLeftCell="C1" workbookViewId="0">
      <selection activeCell="E27" sqref="E27"/>
    </sheetView>
  </sheetViews>
  <sheetFormatPr defaultRowHeight="14.5" x14ac:dyDescent="0.35"/>
  <cols>
    <col min="1" max="1" width="9.36328125" customWidth="1"/>
    <col min="2" max="2" width="16.1796875" style="6" bestFit="1" customWidth="1"/>
    <col min="3" max="3" width="58.81640625" customWidth="1"/>
    <col min="4" max="4" width="13.1796875" style="6" bestFit="1" customWidth="1"/>
    <col min="5" max="5" width="14" style="6" customWidth="1"/>
    <col min="6" max="6" width="9.36328125" customWidth="1"/>
    <col min="7" max="7" width="12.6328125" customWidth="1"/>
    <col min="8" max="8" width="14.36328125" customWidth="1"/>
    <col min="9" max="9" width="13.90625" customWidth="1"/>
    <col min="10" max="10" width="10.7265625" customWidth="1"/>
    <col min="11" max="11" width="7.26953125" customWidth="1"/>
    <col min="12" max="12" width="13.26953125" bestFit="1" customWidth="1"/>
    <col min="13" max="13" width="14.26953125" bestFit="1" customWidth="1"/>
    <col min="14" max="14" width="15.36328125" bestFit="1" customWidth="1"/>
  </cols>
  <sheetData>
    <row r="1" spans="1:14" ht="21" x14ac:dyDescent="0.5">
      <c r="B1" s="73" t="s">
        <v>8616</v>
      </c>
      <c r="C1" s="73"/>
      <c r="D1" s="73"/>
      <c r="E1" s="73"/>
    </row>
    <row r="2" spans="1:14" x14ac:dyDescent="0.35">
      <c r="L2" s="72" t="s">
        <v>8625</v>
      </c>
      <c r="M2" s="72"/>
      <c r="N2" s="72"/>
    </row>
    <row r="3" spans="1:14" x14ac:dyDescent="0.35">
      <c r="A3" s="29" t="s">
        <v>8627</v>
      </c>
      <c r="B3" s="35" t="s">
        <v>11</v>
      </c>
      <c r="C3" s="33" t="s">
        <v>14</v>
      </c>
      <c r="D3" s="33" t="s">
        <v>12</v>
      </c>
      <c r="E3" s="36" t="s">
        <v>13</v>
      </c>
      <c r="G3" s="2" t="s">
        <v>12</v>
      </c>
    </row>
    <row r="4" spans="1:14" x14ac:dyDescent="0.35">
      <c r="A4" s="11">
        <v>4918</v>
      </c>
      <c r="B4" s="13" t="s">
        <v>27</v>
      </c>
      <c r="C4" s="13" t="s">
        <v>30</v>
      </c>
      <c r="D4" s="13" t="str">
        <f>HLOOKUP(LEFT(Products!$B4,3),$G$4:$J$5,2,0)</f>
        <v>Furniture</v>
      </c>
      <c r="E4" s="11" t="str">
        <f>VLOOKUP(MID(Products!$B4,5,2),$G$8:$H$25,2,0)</f>
        <v>Bookcases</v>
      </c>
      <c r="G4" s="4" t="s">
        <v>8595</v>
      </c>
      <c r="H4" s="3" t="s">
        <v>8596</v>
      </c>
      <c r="I4" s="3" t="s">
        <v>8597</v>
      </c>
      <c r="J4" s="3" t="s">
        <v>8598</v>
      </c>
      <c r="L4" t="s">
        <v>12</v>
      </c>
      <c r="M4" t="s">
        <v>13</v>
      </c>
      <c r="N4" t="s">
        <v>8628</v>
      </c>
    </row>
    <row r="5" spans="1:14" x14ac:dyDescent="0.35">
      <c r="A5" s="12">
        <v>4919</v>
      </c>
      <c r="B5" s="17" t="s">
        <v>27</v>
      </c>
      <c r="C5" s="17" t="s">
        <v>30</v>
      </c>
      <c r="D5" s="17" t="str">
        <f>HLOOKUP(LEFT(Products!$B5,3),$G$4:$J$5,2,0)</f>
        <v>Furniture</v>
      </c>
      <c r="E5" s="12" t="str">
        <f>VLOOKUP(MID(Products!$B5,5,2),$G$8:$H$25,2,0)</f>
        <v>Bookcases</v>
      </c>
      <c r="G5" s="4" t="s">
        <v>12</v>
      </c>
      <c r="H5" s="3" t="s">
        <v>28</v>
      </c>
      <c r="I5" s="3" t="s">
        <v>46</v>
      </c>
      <c r="J5" s="3" t="s">
        <v>33</v>
      </c>
      <c r="L5" t="s">
        <v>28</v>
      </c>
      <c r="M5" t="s">
        <v>29</v>
      </c>
      <c r="N5">
        <v>131</v>
      </c>
    </row>
    <row r="6" spans="1:14" x14ac:dyDescent="0.35">
      <c r="A6" s="11">
        <v>4920</v>
      </c>
      <c r="B6" s="13" t="s">
        <v>32</v>
      </c>
      <c r="C6" s="13" t="s">
        <v>35</v>
      </c>
      <c r="D6" s="13" t="str">
        <f>HLOOKUP(LEFT(Products!$B6,3),$G$4:$J$5,2,0)</f>
        <v>Technology</v>
      </c>
      <c r="E6" s="11" t="str">
        <f>VLOOKUP(MID(Products!$B6,5,2),$G$8:$H$25,2,0)</f>
        <v>Phones</v>
      </c>
      <c r="L6" t="s">
        <v>28</v>
      </c>
      <c r="M6" t="s">
        <v>68</v>
      </c>
      <c r="N6">
        <v>190</v>
      </c>
    </row>
    <row r="7" spans="1:14" x14ac:dyDescent="0.35">
      <c r="A7" s="12">
        <v>3074</v>
      </c>
      <c r="B7" s="17" t="s">
        <v>45</v>
      </c>
      <c r="C7" s="17" t="s">
        <v>48</v>
      </c>
      <c r="D7" s="17" t="str">
        <f>HLOOKUP(LEFT(Products!$B7,3),$G$4:$J$5,2,0)</f>
        <v>Office Supplies</v>
      </c>
      <c r="E7" s="12" t="str">
        <f>VLOOKUP(MID(Products!$B7,5,2),$G$8:$H$25,2,0)</f>
        <v>Storage</v>
      </c>
      <c r="G7" s="2" t="s">
        <v>13</v>
      </c>
      <c r="L7" t="s">
        <v>28</v>
      </c>
      <c r="M7" t="s">
        <v>117</v>
      </c>
      <c r="N7">
        <v>573</v>
      </c>
    </row>
    <row r="8" spans="1:14" x14ac:dyDescent="0.35">
      <c r="A8" s="11">
        <v>8604</v>
      </c>
      <c r="B8" s="13" t="s">
        <v>55</v>
      </c>
      <c r="C8" s="13" t="s">
        <v>57</v>
      </c>
      <c r="D8" s="13" t="str">
        <f>HLOOKUP(LEFT(Products!$B8,3),$G$4:$J$5,2,0)</f>
        <v>Technology</v>
      </c>
      <c r="E8" s="11" t="str">
        <f>VLOOKUP(MID(Products!$B8,5,2),$G$8:$H$25,2,0)</f>
        <v>Accessories</v>
      </c>
      <c r="G8" s="4" t="s">
        <v>8595</v>
      </c>
      <c r="H8" s="4" t="s">
        <v>13</v>
      </c>
      <c r="L8" t="s">
        <v>28</v>
      </c>
      <c r="M8" t="s">
        <v>259</v>
      </c>
      <c r="N8">
        <v>355</v>
      </c>
    </row>
    <row r="9" spans="1:14" x14ac:dyDescent="0.35">
      <c r="A9" s="12">
        <v>8605</v>
      </c>
      <c r="B9" s="17" t="s">
        <v>58</v>
      </c>
      <c r="C9" s="17" t="s">
        <v>59</v>
      </c>
      <c r="D9" s="17" t="str">
        <f>HLOOKUP(LEFT(Products!$B9,3),$G$4:$J$5,2,0)</f>
        <v>Technology</v>
      </c>
      <c r="E9" s="12" t="str">
        <f>VLOOKUP(MID(Products!$B9,5,2),$G$8:$H$25,2,0)</f>
        <v>Accessories</v>
      </c>
      <c r="G9" s="3" t="s">
        <v>8600</v>
      </c>
      <c r="H9" s="3" t="s">
        <v>56</v>
      </c>
      <c r="L9" t="s">
        <v>46</v>
      </c>
      <c r="M9" t="s">
        <v>47</v>
      </c>
      <c r="N9">
        <v>498</v>
      </c>
    </row>
    <row r="10" spans="1:14" x14ac:dyDescent="0.35">
      <c r="A10" s="11">
        <v>8606</v>
      </c>
      <c r="B10" s="13" t="s">
        <v>60</v>
      </c>
      <c r="C10" s="13" t="s">
        <v>61</v>
      </c>
      <c r="D10" s="13" t="str">
        <f>HLOOKUP(LEFT(Products!$B10,3),$G$4:$J$5,2,0)</f>
        <v>Technology</v>
      </c>
      <c r="E10" s="11" t="str">
        <f>VLOOKUP(MID(Products!$B10,5,2),$G$8:$H$25,2,0)</f>
        <v>Phones</v>
      </c>
      <c r="G10" s="3" t="s">
        <v>8606</v>
      </c>
      <c r="H10" s="3" t="s">
        <v>279</v>
      </c>
      <c r="L10" t="s">
        <v>46</v>
      </c>
      <c r="M10" t="s">
        <v>72</v>
      </c>
      <c r="N10">
        <v>915</v>
      </c>
    </row>
    <row r="11" spans="1:14" x14ac:dyDescent="0.35">
      <c r="A11" s="12">
        <v>9494</v>
      </c>
      <c r="B11" s="17" t="s">
        <v>67</v>
      </c>
      <c r="C11" s="17" t="s">
        <v>69</v>
      </c>
      <c r="D11" s="17" t="str">
        <f>HLOOKUP(LEFT(Products!$B11,3),$G$4:$J$5,2,0)</f>
        <v>Furniture</v>
      </c>
      <c r="E11" s="12" t="str">
        <f>VLOOKUP(MID(Products!$B11,5,2),$G$8:$H$25,2,0)</f>
        <v>Tables</v>
      </c>
      <c r="G11" s="3" t="s">
        <v>8603</v>
      </c>
      <c r="H11" s="3" t="s">
        <v>89</v>
      </c>
      <c r="L11" t="s">
        <v>46</v>
      </c>
      <c r="M11" t="s">
        <v>89</v>
      </c>
      <c r="N11">
        <v>465</v>
      </c>
    </row>
    <row r="12" spans="1:14" x14ac:dyDescent="0.35">
      <c r="A12" s="11">
        <v>9495</v>
      </c>
      <c r="B12" s="13" t="s">
        <v>71</v>
      </c>
      <c r="C12" s="13" t="s">
        <v>73</v>
      </c>
      <c r="D12" s="13" t="str">
        <f>HLOOKUP(LEFT(Products!$B12,3),$G$4:$J$5,2,0)</f>
        <v>Office Supplies</v>
      </c>
      <c r="E12" s="11" t="str">
        <f>VLOOKUP(MID(Products!$B12,5,2),$G$8:$H$25,2,0)</f>
        <v>Binders</v>
      </c>
      <c r="G12" s="3" t="s">
        <v>8601</v>
      </c>
      <c r="H12" s="3" t="s">
        <v>72</v>
      </c>
      <c r="L12" t="s">
        <v>46</v>
      </c>
      <c r="M12" t="s">
        <v>120</v>
      </c>
      <c r="N12">
        <v>825</v>
      </c>
    </row>
    <row r="13" spans="1:14" x14ac:dyDescent="0.35">
      <c r="A13" s="12">
        <v>2898</v>
      </c>
      <c r="B13" s="17" t="s">
        <v>80</v>
      </c>
      <c r="C13" s="17" t="s">
        <v>82</v>
      </c>
      <c r="D13" s="17" t="str">
        <f>HLOOKUP(LEFT(Products!$B13,3),$G$4:$J$5,2,0)</f>
        <v>Technology</v>
      </c>
      <c r="E13" s="12" t="str">
        <f>VLOOKUP(MID(Products!$B13,5,2),$G$8:$H$25,2,0)</f>
        <v>Copiers</v>
      </c>
      <c r="G13" s="3" t="s">
        <v>8599</v>
      </c>
      <c r="H13" s="3" t="s">
        <v>29</v>
      </c>
      <c r="L13" t="s">
        <v>46</v>
      </c>
      <c r="M13" t="s">
        <v>201</v>
      </c>
      <c r="N13">
        <v>133</v>
      </c>
    </row>
    <row r="14" spans="1:14" x14ac:dyDescent="0.35">
      <c r="A14" s="11">
        <v>5868</v>
      </c>
      <c r="B14" s="13" t="s">
        <v>88</v>
      </c>
      <c r="C14" s="13" t="s">
        <v>90</v>
      </c>
      <c r="D14" s="13" t="str">
        <f>HLOOKUP(LEFT(Products!$B14,3),$G$4:$J$5,2,0)</f>
        <v>Office Supplies</v>
      </c>
      <c r="E14" s="11" t="str">
        <f>VLOOKUP(MID(Products!$B14,5,2),$G$8:$H$25,2,0)</f>
        <v>Art</v>
      </c>
      <c r="G14" s="3" t="s">
        <v>8605</v>
      </c>
      <c r="H14" s="3" t="s">
        <v>259</v>
      </c>
      <c r="L14" t="s">
        <v>46</v>
      </c>
      <c r="M14" t="s">
        <v>268</v>
      </c>
      <c r="N14">
        <v>123</v>
      </c>
    </row>
    <row r="15" spans="1:14" x14ac:dyDescent="0.35">
      <c r="A15" s="12">
        <v>5869</v>
      </c>
      <c r="B15" s="17" t="s">
        <v>91</v>
      </c>
      <c r="C15" s="17" t="s">
        <v>92</v>
      </c>
      <c r="D15" s="17" t="str">
        <f>HLOOKUP(LEFT(Products!$B15,3),$G$4:$J$5,2,0)</f>
        <v>Office Supplies</v>
      </c>
      <c r="E15" s="12" t="str">
        <f>VLOOKUP(MID(Products!$B15,5,2),$G$8:$H$25,2,0)</f>
        <v>Binders</v>
      </c>
      <c r="G15" s="3" t="s">
        <v>8602</v>
      </c>
      <c r="H15" s="3" t="s">
        <v>81</v>
      </c>
      <c r="L15" t="s">
        <v>46</v>
      </c>
      <c r="M15" t="s">
        <v>279</v>
      </c>
      <c r="N15">
        <v>279</v>
      </c>
    </row>
    <row r="16" spans="1:14" x14ac:dyDescent="0.35">
      <c r="A16" s="11">
        <v>863</v>
      </c>
      <c r="B16" s="13" t="s">
        <v>99</v>
      </c>
      <c r="C16" s="13" t="s">
        <v>100</v>
      </c>
      <c r="D16" s="13" t="str">
        <f>HLOOKUP(LEFT(Products!$B16,3),$G$4:$J$5,2,0)</f>
        <v>Technology</v>
      </c>
      <c r="E16" s="11" t="str">
        <f>VLOOKUP(MID(Products!$B16,5,2),$G$8:$H$25,2,0)</f>
        <v>Accessories</v>
      </c>
      <c r="G16" s="3" t="s">
        <v>8604</v>
      </c>
      <c r="H16" s="3" t="s">
        <v>201</v>
      </c>
      <c r="L16" t="s">
        <v>46</v>
      </c>
      <c r="M16" t="s">
        <v>293</v>
      </c>
      <c r="N16">
        <v>211</v>
      </c>
    </row>
    <row r="17" spans="1:14" x14ac:dyDescent="0.35">
      <c r="A17" s="12">
        <v>864</v>
      </c>
      <c r="B17" s="17" t="s">
        <v>101</v>
      </c>
      <c r="C17" s="17" t="s">
        <v>102</v>
      </c>
      <c r="D17" s="17" t="str">
        <f>HLOOKUP(LEFT(Products!$B17,3),$G$4:$J$5,2,0)</f>
        <v>Office Supplies</v>
      </c>
      <c r="E17" s="12" t="str">
        <f>VLOOKUP(MID(Products!$B17,5,2),$G$8:$H$25,2,0)</f>
        <v>Art</v>
      </c>
      <c r="G17" s="3" t="s">
        <v>8607</v>
      </c>
      <c r="H17" s="3" t="s">
        <v>268</v>
      </c>
      <c r="L17" t="s">
        <v>46</v>
      </c>
      <c r="M17" t="s">
        <v>631</v>
      </c>
      <c r="N17">
        <v>119</v>
      </c>
    </row>
    <row r="18" spans="1:14" x14ac:dyDescent="0.35">
      <c r="A18" s="11">
        <v>865</v>
      </c>
      <c r="B18" s="13" t="s">
        <v>103</v>
      </c>
      <c r="C18" s="13" t="s">
        <v>104</v>
      </c>
      <c r="D18" s="13" t="str">
        <f>HLOOKUP(LEFT(Products!$B18,3),$G$4:$J$5,2,0)</f>
        <v>Technology</v>
      </c>
      <c r="E18" s="11" t="str">
        <f>VLOOKUP(MID(Products!$B18,5,2),$G$8:$H$25,2,0)</f>
        <v>Phones</v>
      </c>
      <c r="G18" s="3" t="s">
        <v>8608</v>
      </c>
      <c r="H18" s="3" t="s">
        <v>117</v>
      </c>
      <c r="L18" t="s">
        <v>33</v>
      </c>
      <c r="M18" t="s">
        <v>34</v>
      </c>
      <c r="N18">
        <v>519</v>
      </c>
    </row>
    <row r="19" spans="1:14" x14ac:dyDescent="0.35">
      <c r="A19" s="12">
        <v>2162</v>
      </c>
      <c r="B19" s="17" t="s">
        <v>110</v>
      </c>
      <c r="C19" s="17" t="s">
        <v>111</v>
      </c>
      <c r="D19" s="17" t="str">
        <f>HLOOKUP(LEFT(Products!$B19,3),$G$4:$J$5,2,0)</f>
        <v>Office Supplies</v>
      </c>
      <c r="E19" s="12" t="str">
        <f>VLOOKUP(MID(Products!$B19,5,2),$G$8:$H$25,2,0)</f>
        <v>Art</v>
      </c>
      <c r="G19" s="3" t="s">
        <v>8609</v>
      </c>
      <c r="H19" s="3" t="s">
        <v>293</v>
      </c>
      <c r="L19" t="s">
        <v>33</v>
      </c>
      <c r="M19" t="s">
        <v>56</v>
      </c>
      <c r="N19">
        <v>457</v>
      </c>
    </row>
    <row r="20" spans="1:14" x14ac:dyDescent="0.35">
      <c r="A20" s="11">
        <v>8031</v>
      </c>
      <c r="B20" s="13" t="s">
        <v>116</v>
      </c>
      <c r="C20" s="13" t="s">
        <v>118</v>
      </c>
      <c r="D20" s="13" t="str">
        <f>HLOOKUP(LEFT(Products!$B20,3),$G$4:$J$5,2,0)</f>
        <v>Furniture</v>
      </c>
      <c r="E20" s="11" t="str">
        <f>VLOOKUP(MID(Products!$B20,5,2),$G$8:$H$25,2,0)</f>
        <v>Furnishings</v>
      </c>
      <c r="G20" s="3" t="s">
        <v>8610</v>
      </c>
      <c r="H20" s="3" t="s">
        <v>442</v>
      </c>
      <c r="L20" t="s">
        <v>33</v>
      </c>
      <c r="M20" t="s">
        <v>81</v>
      </c>
      <c r="N20">
        <v>38</v>
      </c>
    </row>
    <row r="21" spans="1:14" x14ac:dyDescent="0.35">
      <c r="A21" s="12">
        <v>8032</v>
      </c>
      <c r="B21" s="17" t="s">
        <v>119</v>
      </c>
      <c r="C21" s="17" t="s">
        <v>121</v>
      </c>
      <c r="D21" s="17" t="str">
        <f>HLOOKUP(LEFT(Products!$B21,3),$G$4:$J$5,2,0)</f>
        <v>Office Supplies</v>
      </c>
      <c r="E21" s="12" t="str">
        <f>VLOOKUP(MID(Products!$B21,5,2),$G$8:$H$25,2,0)</f>
        <v>Paper</v>
      </c>
      <c r="G21" s="3" t="s">
        <v>8611</v>
      </c>
      <c r="H21" s="3" t="s">
        <v>120</v>
      </c>
      <c r="L21" t="s">
        <v>33</v>
      </c>
      <c r="M21" t="s">
        <v>442</v>
      </c>
      <c r="N21">
        <v>65</v>
      </c>
    </row>
    <row r="22" spans="1:14" x14ac:dyDescent="0.35">
      <c r="A22" s="11">
        <v>6851</v>
      </c>
      <c r="B22" s="13" t="s">
        <v>127</v>
      </c>
      <c r="C22" s="13" t="s">
        <v>128</v>
      </c>
      <c r="D22" s="13" t="str">
        <f>HLOOKUP(LEFT(Products!$B22,3),$G$4:$J$5,2,0)</f>
        <v>Furniture</v>
      </c>
      <c r="E22" s="11" t="str">
        <f>VLOOKUP(MID(Products!$B22,5,2),$G$8:$H$25,2,0)</f>
        <v>Bookcases</v>
      </c>
      <c r="G22" s="3" t="s">
        <v>8612</v>
      </c>
      <c r="H22" s="3" t="s">
        <v>34</v>
      </c>
    </row>
    <row r="23" spans="1:14" x14ac:dyDescent="0.35">
      <c r="A23" s="12">
        <v>6852</v>
      </c>
      <c r="B23" s="17" t="s">
        <v>129</v>
      </c>
      <c r="C23" s="17" t="s">
        <v>130</v>
      </c>
      <c r="D23" s="17" t="str">
        <f>HLOOKUP(LEFT(Products!$B23,3),$G$4:$J$5,2,0)</f>
        <v>Office Supplies</v>
      </c>
      <c r="E23" s="12" t="str">
        <f>VLOOKUP(MID(Products!$B23,5,2),$G$8:$H$25,2,0)</f>
        <v>Binders</v>
      </c>
      <c r="G23" s="3" t="s">
        <v>8613</v>
      </c>
      <c r="H23" s="3" t="s">
        <v>47</v>
      </c>
    </row>
    <row r="24" spans="1:14" x14ac:dyDescent="0.35">
      <c r="A24" s="11">
        <v>7808</v>
      </c>
      <c r="B24" s="13" t="s">
        <v>135</v>
      </c>
      <c r="C24" s="13" t="s">
        <v>136</v>
      </c>
      <c r="D24" s="13" t="str">
        <f>HLOOKUP(LEFT(Products!$B24,3),$G$4:$J$5,2,0)</f>
        <v>Office Supplies</v>
      </c>
      <c r="E24" s="11" t="str">
        <f>VLOOKUP(MID(Products!$B24,5,2),$G$8:$H$25,2,0)</f>
        <v>Binders</v>
      </c>
      <c r="G24" s="3" t="s">
        <v>8615</v>
      </c>
      <c r="H24" s="3" t="s">
        <v>631</v>
      </c>
    </row>
    <row r="25" spans="1:14" x14ac:dyDescent="0.35">
      <c r="A25" s="12">
        <v>7809</v>
      </c>
      <c r="B25" s="17" t="s">
        <v>137</v>
      </c>
      <c r="C25" s="17" t="s">
        <v>138</v>
      </c>
      <c r="D25" s="17" t="str">
        <f>HLOOKUP(LEFT(Products!$B25,3),$G$4:$J$5,2,0)</f>
        <v>Office Supplies</v>
      </c>
      <c r="E25" s="12" t="str">
        <f>VLOOKUP(MID(Products!$B25,5,2),$G$8:$H$25,2,0)</f>
        <v>Art</v>
      </c>
      <c r="G25" s="3" t="s">
        <v>8614</v>
      </c>
      <c r="H25" s="3" t="s">
        <v>68</v>
      </c>
    </row>
    <row r="26" spans="1:14" x14ac:dyDescent="0.35">
      <c r="A26" s="11">
        <v>7810</v>
      </c>
      <c r="B26" s="13" t="s">
        <v>139</v>
      </c>
      <c r="C26" s="13" t="s">
        <v>140</v>
      </c>
      <c r="D26" s="13" t="str">
        <f>HLOOKUP(LEFT(Products!$B26,3),$G$4:$J$5,2,0)</f>
        <v>Technology</v>
      </c>
      <c r="E26" s="11" t="str">
        <f>VLOOKUP(MID(Products!$B26,5,2),$G$8:$H$25,2,0)</f>
        <v>Phones</v>
      </c>
    </row>
    <row r="27" spans="1:14" x14ac:dyDescent="0.35">
      <c r="A27" s="12">
        <v>3209</v>
      </c>
      <c r="B27" s="17" t="s">
        <v>145</v>
      </c>
      <c r="C27" s="17" t="s">
        <v>146</v>
      </c>
      <c r="D27" s="17" t="str">
        <f>HLOOKUP(LEFT(Products!$B27,3),$G$4:$J$5,2,0)</f>
        <v>Technology</v>
      </c>
      <c r="E27" s="12" t="str">
        <f>VLOOKUP(MID(Products!$B27,5,2),$G$8:$H$25,2,0)</f>
        <v>Accessories</v>
      </c>
    </row>
    <row r="28" spans="1:14" x14ac:dyDescent="0.35">
      <c r="A28" s="11">
        <v>3210</v>
      </c>
      <c r="B28" s="13" t="s">
        <v>147</v>
      </c>
      <c r="C28" s="13" t="s">
        <v>148</v>
      </c>
      <c r="D28" s="13" t="str">
        <f>HLOOKUP(LEFT(Products!$B28,3),$G$4:$J$5,2,0)</f>
        <v>Technology</v>
      </c>
      <c r="E28" s="11" t="str">
        <f>VLOOKUP(MID(Products!$B28,5,2),$G$8:$H$25,2,0)</f>
        <v>Phones</v>
      </c>
    </row>
    <row r="29" spans="1:14" x14ac:dyDescent="0.35">
      <c r="A29" s="12">
        <v>3702</v>
      </c>
      <c r="B29" s="17" t="s">
        <v>154</v>
      </c>
      <c r="C29" s="17" t="s">
        <v>155</v>
      </c>
      <c r="D29" s="17" t="str">
        <f>HLOOKUP(LEFT(Products!$B29,3),$G$4:$J$5,2,0)</f>
        <v>Furniture</v>
      </c>
      <c r="E29" s="12" t="str">
        <f>VLOOKUP(MID(Products!$B29,5,2),$G$8:$H$25,2,0)</f>
        <v>Furnishings</v>
      </c>
    </row>
    <row r="30" spans="1:14" x14ac:dyDescent="0.35">
      <c r="A30" s="11">
        <v>4667</v>
      </c>
      <c r="B30" s="13" t="s">
        <v>161</v>
      </c>
      <c r="C30" s="13" t="s">
        <v>162</v>
      </c>
      <c r="D30" s="13" t="str">
        <f>HLOOKUP(LEFT(Products!$B30,3),$G$4:$J$5,2,0)</f>
        <v>Furniture</v>
      </c>
      <c r="E30" s="11" t="str">
        <f>VLOOKUP(MID(Products!$B30,5,2),$G$8:$H$25,2,0)</f>
        <v>Furnishings</v>
      </c>
    </row>
    <row r="31" spans="1:14" x14ac:dyDescent="0.35">
      <c r="A31" s="12">
        <v>4668</v>
      </c>
      <c r="B31" s="17" t="s">
        <v>163</v>
      </c>
      <c r="C31" s="17" t="s">
        <v>164</v>
      </c>
      <c r="D31" s="17" t="str">
        <f>HLOOKUP(LEFT(Products!$B31,3),$G$4:$J$5,2,0)</f>
        <v>Technology</v>
      </c>
      <c r="E31" s="12" t="str">
        <f>VLOOKUP(MID(Products!$B31,5,2),$G$8:$H$25,2,0)</f>
        <v>Accessories</v>
      </c>
    </row>
    <row r="32" spans="1:14" x14ac:dyDescent="0.35">
      <c r="A32" s="11">
        <v>6970</v>
      </c>
      <c r="B32" s="13" t="s">
        <v>169</v>
      </c>
      <c r="C32" s="13" t="s">
        <v>170</v>
      </c>
      <c r="D32" s="13" t="str">
        <f>HLOOKUP(LEFT(Products!$B32,3),$G$4:$J$5,2,0)</f>
        <v>Furniture</v>
      </c>
      <c r="E32" s="11" t="str">
        <f>VLOOKUP(MID(Products!$B32,5,2),$G$8:$H$25,2,0)</f>
        <v>Furnishings</v>
      </c>
    </row>
    <row r="33" spans="1:5" x14ac:dyDescent="0.35">
      <c r="A33" s="12">
        <v>1026</v>
      </c>
      <c r="B33" s="17" t="s">
        <v>175</v>
      </c>
      <c r="C33" s="17" t="s">
        <v>176</v>
      </c>
      <c r="D33" s="17" t="str">
        <f>HLOOKUP(LEFT(Products!$B33,3),$G$4:$J$5,2,0)</f>
        <v>Office Supplies</v>
      </c>
      <c r="E33" s="12" t="str">
        <f>VLOOKUP(MID(Products!$B33,5,2),$G$8:$H$25,2,0)</f>
        <v>Paper</v>
      </c>
    </row>
    <row r="34" spans="1:5" x14ac:dyDescent="0.35">
      <c r="A34" s="11">
        <v>1027</v>
      </c>
      <c r="B34" s="13" t="s">
        <v>177</v>
      </c>
      <c r="C34" s="13" t="s">
        <v>178</v>
      </c>
      <c r="D34" s="13" t="str">
        <f>HLOOKUP(LEFT(Products!$B34,3),$G$4:$J$5,2,0)</f>
        <v>Office Supplies</v>
      </c>
      <c r="E34" s="11" t="str">
        <f>VLOOKUP(MID(Products!$B34,5,2),$G$8:$H$25,2,0)</f>
        <v>Paper</v>
      </c>
    </row>
    <row r="35" spans="1:5" x14ac:dyDescent="0.35">
      <c r="A35" s="12">
        <v>1028</v>
      </c>
      <c r="B35" s="17" t="s">
        <v>179</v>
      </c>
      <c r="C35" s="17" t="s">
        <v>180</v>
      </c>
      <c r="D35" s="17" t="str">
        <f>HLOOKUP(LEFT(Products!$B35,3),$G$4:$J$5,2,0)</f>
        <v>Technology</v>
      </c>
      <c r="E35" s="12" t="str">
        <f>VLOOKUP(MID(Products!$B35,5,2),$G$8:$H$25,2,0)</f>
        <v>Phones</v>
      </c>
    </row>
    <row r="36" spans="1:5" x14ac:dyDescent="0.35">
      <c r="A36" s="11">
        <v>8522</v>
      </c>
      <c r="B36" s="13" t="s">
        <v>185</v>
      </c>
      <c r="C36" s="13" t="s">
        <v>186</v>
      </c>
      <c r="D36" s="13" t="str">
        <f>HLOOKUP(LEFT(Products!$B36,3),$G$4:$J$5,2,0)</f>
        <v>Furniture</v>
      </c>
      <c r="E36" s="11" t="str">
        <f>VLOOKUP(MID(Products!$B36,5,2),$G$8:$H$25,2,0)</f>
        <v>Furnishings</v>
      </c>
    </row>
    <row r="37" spans="1:5" x14ac:dyDescent="0.35">
      <c r="A37" s="12">
        <v>7269</v>
      </c>
      <c r="B37" s="17" t="s">
        <v>191</v>
      </c>
      <c r="C37" s="17" t="s">
        <v>192</v>
      </c>
      <c r="D37" s="17" t="str">
        <f>HLOOKUP(LEFT(Products!$B37,3),$G$4:$J$5,2,0)</f>
        <v>Office Supplies</v>
      </c>
      <c r="E37" s="12" t="str">
        <f>VLOOKUP(MID(Products!$B37,5,2),$G$8:$H$25,2,0)</f>
        <v>Paper</v>
      </c>
    </row>
    <row r="38" spans="1:5" x14ac:dyDescent="0.35">
      <c r="A38" s="11">
        <v>7270</v>
      </c>
      <c r="B38" s="13" t="s">
        <v>193</v>
      </c>
      <c r="C38" s="13" t="s">
        <v>194</v>
      </c>
      <c r="D38" s="13" t="str">
        <f>HLOOKUP(LEFT(Products!$B38,3),$G$4:$J$5,2,0)</f>
        <v>Furniture</v>
      </c>
      <c r="E38" s="11" t="str">
        <f>VLOOKUP(MID(Products!$B38,5,2),$G$8:$H$25,2,0)</f>
        <v>Furnishings</v>
      </c>
    </row>
    <row r="39" spans="1:5" x14ac:dyDescent="0.35">
      <c r="A39" s="12">
        <v>2878</v>
      </c>
      <c r="B39" s="17" t="s">
        <v>200</v>
      </c>
      <c r="C39" s="17" t="s">
        <v>202</v>
      </c>
      <c r="D39" s="17" t="str">
        <f>HLOOKUP(LEFT(Products!$B39,3),$G$4:$J$5,2,0)</f>
        <v>Office Supplies</v>
      </c>
      <c r="E39" s="12" t="str">
        <f>VLOOKUP(MID(Products!$B39,5,2),$G$8:$H$25,2,0)</f>
        <v>Envelopes</v>
      </c>
    </row>
    <row r="40" spans="1:5" x14ac:dyDescent="0.35">
      <c r="A40" s="11">
        <v>2879</v>
      </c>
      <c r="B40" s="13" t="s">
        <v>203</v>
      </c>
      <c r="C40" s="13" t="s">
        <v>204</v>
      </c>
      <c r="D40" s="13" t="str">
        <f>HLOOKUP(LEFT(Products!$B40,3),$G$4:$J$5,2,0)</f>
        <v>Office Supplies</v>
      </c>
      <c r="E40" s="11" t="str">
        <f>VLOOKUP(MID(Products!$B40,5,2),$G$8:$H$25,2,0)</f>
        <v>Art</v>
      </c>
    </row>
    <row r="41" spans="1:5" x14ac:dyDescent="0.35">
      <c r="A41" s="12">
        <v>2880</v>
      </c>
      <c r="B41" s="17" t="s">
        <v>205</v>
      </c>
      <c r="C41" s="17" t="s">
        <v>206</v>
      </c>
      <c r="D41" s="17" t="str">
        <f>HLOOKUP(LEFT(Products!$B41,3),$G$4:$J$5,2,0)</f>
        <v>Technology</v>
      </c>
      <c r="E41" s="12" t="str">
        <f>VLOOKUP(MID(Products!$B41,5,2),$G$8:$H$25,2,0)</f>
        <v>Accessories</v>
      </c>
    </row>
    <row r="42" spans="1:5" x14ac:dyDescent="0.35">
      <c r="A42" s="11">
        <v>3236</v>
      </c>
      <c r="B42" s="13" t="s">
        <v>213</v>
      </c>
      <c r="C42" s="13" t="s">
        <v>214</v>
      </c>
      <c r="D42" s="13" t="str">
        <f>HLOOKUP(LEFT(Products!$B42,3),$G$4:$J$5,2,0)</f>
        <v>Furniture</v>
      </c>
      <c r="E42" s="11" t="str">
        <f>VLOOKUP(MID(Products!$B42,5,2),$G$8:$H$25,2,0)</f>
        <v>Tables</v>
      </c>
    </row>
    <row r="43" spans="1:5" x14ac:dyDescent="0.35">
      <c r="A43" s="12">
        <v>3742</v>
      </c>
      <c r="B43" s="17" t="s">
        <v>220</v>
      </c>
      <c r="C43" s="17" t="s">
        <v>221</v>
      </c>
      <c r="D43" s="17" t="str">
        <f>HLOOKUP(LEFT(Products!$B43,3),$G$4:$J$5,2,0)</f>
        <v>Office Supplies</v>
      </c>
      <c r="E43" s="12" t="str">
        <f>VLOOKUP(MID(Products!$B43,5,2),$G$8:$H$25,2,0)</f>
        <v>Envelopes</v>
      </c>
    </row>
    <row r="44" spans="1:5" x14ac:dyDescent="0.35">
      <c r="A44" s="11">
        <v>3743</v>
      </c>
      <c r="B44" s="13" t="s">
        <v>222</v>
      </c>
      <c r="C44" s="13" t="s">
        <v>223</v>
      </c>
      <c r="D44" s="13" t="str">
        <f>HLOOKUP(LEFT(Products!$B44,3),$G$4:$J$5,2,0)</f>
        <v>Office Supplies</v>
      </c>
      <c r="E44" s="11" t="str">
        <f>VLOOKUP(MID(Products!$B44,5,2),$G$8:$H$25,2,0)</f>
        <v>Paper</v>
      </c>
    </row>
    <row r="45" spans="1:5" x14ac:dyDescent="0.35">
      <c r="A45" s="12">
        <v>3744</v>
      </c>
      <c r="B45" s="17" t="s">
        <v>224</v>
      </c>
      <c r="C45" s="17" t="s">
        <v>225</v>
      </c>
      <c r="D45" s="17" t="str">
        <f>HLOOKUP(LEFT(Products!$B45,3),$G$4:$J$5,2,0)</f>
        <v>Office Supplies</v>
      </c>
      <c r="E45" s="12" t="str">
        <f>VLOOKUP(MID(Products!$B45,5,2),$G$8:$H$25,2,0)</f>
        <v>Binders</v>
      </c>
    </row>
    <row r="46" spans="1:5" x14ac:dyDescent="0.35">
      <c r="A46" s="11">
        <v>5968</v>
      </c>
      <c r="B46" s="13" t="s">
        <v>229</v>
      </c>
      <c r="C46" s="13" t="s">
        <v>230</v>
      </c>
      <c r="D46" s="13" t="str">
        <f>HLOOKUP(LEFT(Products!$B46,3),$G$4:$J$5,2,0)</f>
        <v>Office Supplies</v>
      </c>
      <c r="E46" s="11" t="str">
        <f>VLOOKUP(MID(Products!$B46,5,2),$G$8:$H$25,2,0)</f>
        <v>Paper</v>
      </c>
    </row>
    <row r="47" spans="1:5" x14ac:dyDescent="0.35">
      <c r="A47" s="12">
        <v>26</v>
      </c>
      <c r="B47" s="17" t="s">
        <v>234</v>
      </c>
      <c r="C47" s="17" t="s">
        <v>235</v>
      </c>
      <c r="D47" s="17" t="str">
        <f>HLOOKUP(LEFT(Products!$B47,3),$G$4:$J$5,2,0)</f>
        <v>Office Supplies</v>
      </c>
      <c r="E47" s="12" t="str">
        <f>VLOOKUP(MID(Products!$B47,5,2),$G$8:$H$25,2,0)</f>
        <v>Binders</v>
      </c>
    </row>
    <row r="48" spans="1:5" x14ac:dyDescent="0.35">
      <c r="A48" s="11">
        <v>27</v>
      </c>
      <c r="B48" s="13" t="s">
        <v>236</v>
      </c>
      <c r="C48" s="13" t="s">
        <v>237</v>
      </c>
      <c r="D48" s="13" t="str">
        <f>HLOOKUP(LEFT(Products!$B48,3),$G$4:$J$5,2,0)</f>
        <v>Technology</v>
      </c>
      <c r="E48" s="11" t="str">
        <f>VLOOKUP(MID(Products!$B48,5,2),$G$8:$H$25,2,0)</f>
        <v>Accessories</v>
      </c>
    </row>
    <row r="49" spans="1:5" x14ac:dyDescent="0.35">
      <c r="A49" s="12">
        <v>876</v>
      </c>
      <c r="B49" s="17" t="s">
        <v>242</v>
      </c>
      <c r="C49" s="17" t="s">
        <v>243</v>
      </c>
      <c r="D49" s="17" t="str">
        <f>HLOOKUP(LEFT(Products!$B49,3),$G$4:$J$5,2,0)</f>
        <v>Furniture</v>
      </c>
      <c r="E49" s="12" t="str">
        <f>VLOOKUP(MID(Products!$B49,5,2),$G$8:$H$25,2,0)</f>
        <v>Furnishings</v>
      </c>
    </row>
    <row r="50" spans="1:5" x14ac:dyDescent="0.35">
      <c r="A50" s="11">
        <v>877</v>
      </c>
      <c r="B50" s="13" t="s">
        <v>244</v>
      </c>
      <c r="C50" s="13" t="s">
        <v>245</v>
      </c>
      <c r="D50" s="13" t="str">
        <f>HLOOKUP(LEFT(Products!$B50,3),$G$4:$J$5,2,0)</f>
        <v>Technology</v>
      </c>
      <c r="E50" s="11" t="str">
        <f>VLOOKUP(MID(Products!$B50,5,2),$G$8:$H$25,2,0)</f>
        <v>Accessories</v>
      </c>
    </row>
    <row r="51" spans="1:5" x14ac:dyDescent="0.35">
      <c r="A51" s="12">
        <v>878</v>
      </c>
      <c r="B51" s="17" t="s">
        <v>246</v>
      </c>
      <c r="C51" s="17" t="s">
        <v>247</v>
      </c>
      <c r="D51" s="17" t="str">
        <f>HLOOKUP(LEFT(Products!$B51,3),$G$4:$J$5,2,0)</f>
        <v>Technology</v>
      </c>
      <c r="E51" s="12" t="str">
        <f>VLOOKUP(MID(Products!$B51,5,2),$G$8:$H$25,2,0)</f>
        <v>Accessories</v>
      </c>
    </row>
    <row r="52" spans="1:5" x14ac:dyDescent="0.35">
      <c r="A52" s="11">
        <v>2303</v>
      </c>
      <c r="B52" s="13" t="s">
        <v>252</v>
      </c>
      <c r="C52" s="13" t="s">
        <v>253</v>
      </c>
      <c r="D52" s="13" t="str">
        <f>HLOOKUP(LEFT(Products!$B52,3),$G$4:$J$5,2,0)</f>
        <v>Technology</v>
      </c>
      <c r="E52" s="11" t="str">
        <f>VLOOKUP(MID(Products!$B52,5,2),$G$8:$H$25,2,0)</f>
        <v>Accessories</v>
      </c>
    </row>
    <row r="53" spans="1:5" x14ac:dyDescent="0.35">
      <c r="A53" s="12">
        <v>2876</v>
      </c>
      <c r="B53" s="17" t="s">
        <v>258</v>
      </c>
      <c r="C53" s="17" t="s">
        <v>260</v>
      </c>
      <c r="D53" s="17" t="str">
        <f>HLOOKUP(LEFT(Products!$B53,3),$G$4:$J$5,2,0)</f>
        <v>Furniture</v>
      </c>
      <c r="E53" s="12" t="str">
        <f>VLOOKUP(MID(Products!$B53,5,2),$G$8:$H$25,2,0)</f>
        <v>Chairs</v>
      </c>
    </row>
    <row r="54" spans="1:5" x14ac:dyDescent="0.35">
      <c r="A54" s="11">
        <v>2877</v>
      </c>
      <c r="B54" s="13" t="s">
        <v>261</v>
      </c>
      <c r="C54" s="13" t="s">
        <v>262</v>
      </c>
      <c r="D54" s="13" t="str">
        <f>HLOOKUP(LEFT(Products!$B54,3),$G$4:$J$5,2,0)</f>
        <v>Furniture</v>
      </c>
      <c r="E54" s="11" t="str">
        <f>VLOOKUP(MID(Products!$B54,5,2),$G$8:$H$25,2,0)</f>
        <v>Chairs</v>
      </c>
    </row>
    <row r="55" spans="1:5" x14ac:dyDescent="0.35">
      <c r="A55" s="12">
        <v>268</v>
      </c>
      <c r="B55" s="17" t="s">
        <v>267</v>
      </c>
      <c r="C55" s="17" t="s">
        <v>269</v>
      </c>
      <c r="D55" s="17" t="str">
        <f>HLOOKUP(LEFT(Products!$B55,3),$G$4:$J$5,2,0)</f>
        <v>Office Supplies</v>
      </c>
      <c r="E55" s="12" t="str">
        <f>VLOOKUP(MID(Products!$B55,5,2),$G$8:$H$25,2,0)</f>
        <v>Fasteners</v>
      </c>
    </row>
    <row r="56" spans="1:5" x14ac:dyDescent="0.35">
      <c r="A56" s="11">
        <v>2471</v>
      </c>
      <c r="B56" s="13" t="s">
        <v>274</v>
      </c>
      <c r="C56" s="13" t="s">
        <v>275</v>
      </c>
      <c r="D56" s="13" t="str">
        <f>HLOOKUP(LEFT(Products!$B56,3),$G$4:$J$5,2,0)</f>
        <v>Furniture</v>
      </c>
      <c r="E56" s="11" t="str">
        <f>VLOOKUP(MID(Products!$B56,5,2),$G$8:$H$25,2,0)</f>
        <v>Furnishings</v>
      </c>
    </row>
    <row r="57" spans="1:5" x14ac:dyDescent="0.35">
      <c r="A57" s="12">
        <v>2472</v>
      </c>
      <c r="B57" s="17" t="s">
        <v>276</v>
      </c>
      <c r="C57" s="17" t="s">
        <v>277</v>
      </c>
      <c r="D57" s="17" t="str">
        <f>HLOOKUP(LEFT(Products!$B57,3),$G$4:$J$5,2,0)</f>
        <v>Furniture</v>
      </c>
      <c r="E57" s="12" t="str">
        <f>VLOOKUP(MID(Products!$B57,5,2),$G$8:$H$25,2,0)</f>
        <v>Bookcases</v>
      </c>
    </row>
    <row r="58" spans="1:5" x14ac:dyDescent="0.35">
      <c r="A58" s="11">
        <v>2473</v>
      </c>
      <c r="B58" s="13" t="s">
        <v>278</v>
      </c>
      <c r="C58" s="13" t="s">
        <v>280</v>
      </c>
      <c r="D58" s="13" t="str">
        <f>HLOOKUP(LEFT(Products!$B58,3),$G$4:$J$5,2,0)</f>
        <v>Office Supplies</v>
      </c>
      <c r="E58" s="11" t="str">
        <f>VLOOKUP(MID(Products!$B58,5,2),$G$8:$H$25,2,0)</f>
        <v>Appliances</v>
      </c>
    </row>
    <row r="59" spans="1:5" x14ac:dyDescent="0.35">
      <c r="A59" s="12">
        <v>2694</v>
      </c>
      <c r="B59" s="17" t="s">
        <v>282</v>
      </c>
      <c r="C59" s="17" t="s">
        <v>283</v>
      </c>
      <c r="D59" s="17" t="str">
        <f>HLOOKUP(LEFT(Products!$B59,3),$G$4:$J$5,2,0)</f>
        <v>Furniture</v>
      </c>
      <c r="E59" s="12" t="str">
        <f>VLOOKUP(MID(Products!$B59,5,2),$G$8:$H$25,2,0)</f>
        <v>Furnishings</v>
      </c>
    </row>
    <row r="60" spans="1:5" x14ac:dyDescent="0.35">
      <c r="A60" s="11">
        <v>5675</v>
      </c>
      <c r="B60" s="13" t="s">
        <v>287</v>
      </c>
      <c r="C60" s="13" t="s">
        <v>288</v>
      </c>
      <c r="D60" s="13" t="str">
        <f>HLOOKUP(LEFT(Products!$B60,3),$G$4:$J$5,2,0)</f>
        <v>Office Supplies</v>
      </c>
      <c r="E60" s="11" t="str">
        <f>VLOOKUP(MID(Products!$B60,5,2),$G$8:$H$25,2,0)</f>
        <v>Paper</v>
      </c>
    </row>
    <row r="61" spans="1:5" x14ac:dyDescent="0.35">
      <c r="A61" s="12">
        <v>5752</v>
      </c>
      <c r="B61" s="17" t="s">
        <v>292</v>
      </c>
      <c r="C61" s="17" t="s">
        <v>294</v>
      </c>
      <c r="D61" s="17" t="str">
        <f>HLOOKUP(LEFT(Products!$B61,3),$G$4:$J$5,2,0)</f>
        <v>Office Supplies</v>
      </c>
      <c r="E61" s="12" t="str">
        <f>VLOOKUP(MID(Products!$B61,5,2),$G$8:$H$25,2,0)</f>
        <v>Labels</v>
      </c>
    </row>
    <row r="62" spans="1:5" x14ac:dyDescent="0.35">
      <c r="A62" s="11">
        <v>5753</v>
      </c>
      <c r="B62" s="13" t="s">
        <v>295</v>
      </c>
      <c r="C62" s="13" t="s">
        <v>296</v>
      </c>
      <c r="D62" s="13" t="str">
        <f>HLOOKUP(LEFT(Products!$B62,3),$G$4:$J$5,2,0)</f>
        <v>Office Supplies</v>
      </c>
      <c r="E62" s="11" t="str">
        <f>VLOOKUP(MID(Products!$B62,5,2),$G$8:$H$25,2,0)</f>
        <v>Labels</v>
      </c>
    </row>
    <row r="63" spans="1:5" x14ac:dyDescent="0.35">
      <c r="A63" s="12">
        <v>6229</v>
      </c>
      <c r="B63" s="17" t="s">
        <v>301</v>
      </c>
      <c r="C63" s="17" t="s">
        <v>302</v>
      </c>
      <c r="D63" s="17" t="str">
        <f>HLOOKUP(LEFT(Products!$B63,3),$G$4:$J$5,2,0)</f>
        <v>Technology</v>
      </c>
      <c r="E63" s="12" t="str">
        <f>VLOOKUP(MID(Products!$B63,5,2),$G$8:$H$25,2,0)</f>
        <v>Phones</v>
      </c>
    </row>
    <row r="64" spans="1:5" x14ac:dyDescent="0.35">
      <c r="A64" s="11">
        <v>6230</v>
      </c>
      <c r="B64" s="13" t="s">
        <v>303</v>
      </c>
      <c r="C64" s="13" t="s">
        <v>304</v>
      </c>
      <c r="D64" s="13" t="str">
        <f>HLOOKUP(LEFT(Products!$B64,3),$G$4:$J$5,2,0)</f>
        <v>Technology</v>
      </c>
      <c r="E64" s="11" t="str">
        <f>VLOOKUP(MID(Products!$B64,5,2),$G$8:$H$25,2,0)</f>
        <v>Accessories</v>
      </c>
    </row>
    <row r="65" spans="1:5" x14ac:dyDescent="0.35">
      <c r="A65" s="12">
        <v>6238</v>
      </c>
      <c r="B65" s="17" t="s">
        <v>308</v>
      </c>
      <c r="C65" s="17" t="s">
        <v>309</v>
      </c>
      <c r="D65" s="17" t="str">
        <f>HLOOKUP(LEFT(Products!$B65,3),$G$4:$J$5,2,0)</f>
        <v>Office Supplies</v>
      </c>
      <c r="E65" s="12" t="str">
        <f>VLOOKUP(MID(Products!$B65,5,2),$G$8:$H$25,2,0)</f>
        <v>Binders</v>
      </c>
    </row>
    <row r="66" spans="1:5" x14ac:dyDescent="0.35">
      <c r="A66" s="11">
        <v>7294</v>
      </c>
      <c r="B66" s="13" t="s">
        <v>313</v>
      </c>
      <c r="C66" s="13" t="s">
        <v>314</v>
      </c>
      <c r="D66" s="13" t="str">
        <f>HLOOKUP(LEFT(Products!$B66,3),$G$4:$J$5,2,0)</f>
        <v>Furniture</v>
      </c>
      <c r="E66" s="11" t="str">
        <f>VLOOKUP(MID(Products!$B66,5,2),$G$8:$H$25,2,0)</f>
        <v>Furnishings</v>
      </c>
    </row>
    <row r="67" spans="1:5" x14ac:dyDescent="0.35">
      <c r="A67" s="12">
        <v>9147</v>
      </c>
      <c r="B67" s="17" t="s">
        <v>320</v>
      </c>
      <c r="C67" s="17" t="s">
        <v>321</v>
      </c>
      <c r="D67" s="17" t="str">
        <f>HLOOKUP(LEFT(Products!$B67,3),$G$4:$J$5,2,0)</f>
        <v>Technology</v>
      </c>
      <c r="E67" s="12" t="str">
        <f>VLOOKUP(MID(Products!$B67,5,2),$G$8:$H$25,2,0)</f>
        <v>Accessories</v>
      </c>
    </row>
    <row r="68" spans="1:5" x14ac:dyDescent="0.35">
      <c r="A68" s="11">
        <v>9148</v>
      </c>
      <c r="B68" s="13" t="s">
        <v>322</v>
      </c>
      <c r="C68" s="13" t="s">
        <v>323</v>
      </c>
      <c r="D68" s="13" t="str">
        <f>HLOOKUP(LEFT(Products!$B68,3),$G$4:$J$5,2,0)</f>
        <v>Office Supplies</v>
      </c>
      <c r="E68" s="11" t="str">
        <f>VLOOKUP(MID(Products!$B68,5,2),$G$8:$H$25,2,0)</f>
        <v>Art</v>
      </c>
    </row>
    <row r="69" spans="1:5" x14ac:dyDescent="0.35">
      <c r="A69" s="12">
        <v>9149</v>
      </c>
      <c r="B69" s="17" t="s">
        <v>324</v>
      </c>
      <c r="C69" s="17" t="s">
        <v>325</v>
      </c>
      <c r="D69" s="17" t="str">
        <f>HLOOKUP(LEFT(Products!$B69,3),$G$4:$J$5,2,0)</f>
        <v>Office Supplies</v>
      </c>
      <c r="E69" s="12" t="str">
        <f>VLOOKUP(MID(Products!$B69,5,2),$G$8:$H$25,2,0)</f>
        <v>Storage</v>
      </c>
    </row>
    <row r="70" spans="1:5" x14ac:dyDescent="0.35">
      <c r="A70" s="11">
        <v>4612</v>
      </c>
      <c r="B70" s="13" t="s">
        <v>331</v>
      </c>
      <c r="C70" s="13" t="s">
        <v>332</v>
      </c>
      <c r="D70" s="13" t="str">
        <f>HLOOKUP(LEFT(Products!$B70,3),$G$4:$J$5,2,0)</f>
        <v>Office Supplies</v>
      </c>
      <c r="E70" s="11" t="str">
        <f>VLOOKUP(MID(Products!$B70,5,2),$G$8:$H$25,2,0)</f>
        <v>Binders</v>
      </c>
    </row>
    <row r="71" spans="1:5" x14ac:dyDescent="0.35">
      <c r="A71" s="12">
        <v>4327</v>
      </c>
      <c r="B71" s="17" t="s">
        <v>337</v>
      </c>
      <c r="C71" s="17" t="s">
        <v>338</v>
      </c>
      <c r="D71" s="17" t="str">
        <f>HLOOKUP(LEFT(Products!$B71,3),$G$4:$J$5,2,0)</f>
        <v>Office Supplies</v>
      </c>
      <c r="E71" s="12" t="str">
        <f>VLOOKUP(MID(Products!$B71,5,2),$G$8:$H$25,2,0)</f>
        <v>Art</v>
      </c>
    </row>
    <row r="72" spans="1:5" x14ac:dyDescent="0.35">
      <c r="A72" s="11">
        <v>4328</v>
      </c>
      <c r="B72" s="13" t="s">
        <v>339</v>
      </c>
      <c r="C72" s="13" t="s">
        <v>340</v>
      </c>
      <c r="D72" s="13" t="str">
        <f>HLOOKUP(LEFT(Products!$B72,3),$G$4:$J$5,2,0)</f>
        <v>Office Supplies</v>
      </c>
      <c r="E72" s="11" t="str">
        <f>VLOOKUP(MID(Products!$B72,5,2),$G$8:$H$25,2,0)</f>
        <v>Paper</v>
      </c>
    </row>
    <row r="73" spans="1:5" x14ac:dyDescent="0.35">
      <c r="A73" s="12">
        <v>9358</v>
      </c>
      <c r="B73" s="17" t="s">
        <v>344</v>
      </c>
      <c r="C73" s="17" t="s">
        <v>345</v>
      </c>
      <c r="D73" s="17" t="str">
        <f>HLOOKUP(LEFT(Products!$B73,3),$G$4:$J$5,2,0)</f>
        <v>Office Supplies</v>
      </c>
      <c r="E73" s="12" t="str">
        <f>VLOOKUP(MID(Products!$B73,5,2),$G$8:$H$25,2,0)</f>
        <v>Binders</v>
      </c>
    </row>
    <row r="74" spans="1:5" x14ac:dyDescent="0.35">
      <c r="A74" s="11">
        <v>9359</v>
      </c>
      <c r="B74" s="13" t="s">
        <v>346</v>
      </c>
      <c r="C74" s="13" t="s">
        <v>347</v>
      </c>
      <c r="D74" s="13" t="str">
        <f>HLOOKUP(LEFT(Products!$B74,3),$G$4:$J$5,2,0)</f>
        <v>Furniture</v>
      </c>
      <c r="E74" s="11" t="str">
        <f>VLOOKUP(MID(Products!$B74,5,2),$G$8:$H$25,2,0)</f>
        <v>Tables</v>
      </c>
    </row>
    <row r="75" spans="1:5" x14ac:dyDescent="0.35">
      <c r="A75" s="12">
        <v>9360</v>
      </c>
      <c r="B75" s="17" t="s">
        <v>348</v>
      </c>
      <c r="C75" s="17" t="s">
        <v>349</v>
      </c>
      <c r="D75" s="17" t="str">
        <f>HLOOKUP(LEFT(Products!$B75,3),$G$4:$J$5,2,0)</f>
        <v>Furniture</v>
      </c>
      <c r="E75" s="12" t="str">
        <f>VLOOKUP(MID(Products!$B75,5,2),$G$8:$H$25,2,0)</f>
        <v>Furnishings</v>
      </c>
    </row>
    <row r="76" spans="1:5" x14ac:dyDescent="0.35">
      <c r="A76" s="11">
        <v>9361</v>
      </c>
      <c r="B76" s="13" t="s">
        <v>350</v>
      </c>
      <c r="C76" s="13" t="s">
        <v>351</v>
      </c>
      <c r="D76" s="13" t="str">
        <f>HLOOKUP(LEFT(Products!$B76,3),$G$4:$J$5,2,0)</f>
        <v>Office Supplies</v>
      </c>
      <c r="E76" s="11" t="str">
        <f>VLOOKUP(MID(Products!$B76,5,2),$G$8:$H$25,2,0)</f>
        <v>Storage</v>
      </c>
    </row>
    <row r="77" spans="1:5" x14ac:dyDescent="0.35">
      <c r="A77" s="12">
        <v>8613</v>
      </c>
      <c r="B77" s="17" t="s">
        <v>353</v>
      </c>
      <c r="C77" s="17" t="s">
        <v>354</v>
      </c>
      <c r="D77" s="17" t="str">
        <f>HLOOKUP(LEFT(Products!$B77,3),$G$4:$J$5,2,0)</f>
        <v>Office Supplies</v>
      </c>
      <c r="E77" s="12" t="str">
        <f>VLOOKUP(MID(Products!$B77,5,2),$G$8:$H$25,2,0)</f>
        <v>Art</v>
      </c>
    </row>
    <row r="78" spans="1:5" x14ac:dyDescent="0.35">
      <c r="A78" s="11">
        <v>2885</v>
      </c>
      <c r="B78" s="13" t="s">
        <v>359</v>
      </c>
      <c r="C78" s="13" t="s">
        <v>360</v>
      </c>
      <c r="D78" s="13" t="str">
        <f>HLOOKUP(LEFT(Products!$B78,3),$G$4:$J$5,2,0)</f>
        <v>Office Supplies</v>
      </c>
      <c r="E78" s="11" t="str">
        <f>VLOOKUP(MID(Products!$B78,5,2),$G$8:$H$25,2,0)</f>
        <v>Binders</v>
      </c>
    </row>
    <row r="79" spans="1:5" x14ac:dyDescent="0.35">
      <c r="A79" s="12">
        <v>7290</v>
      </c>
      <c r="B79" s="17" t="s">
        <v>364</v>
      </c>
      <c r="C79" s="17" t="s">
        <v>365</v>
      </c>
      <c r="D79" s="17" t="str">
        <f>HLOOKUP(LEFT(Products!$B79,3),$G$4:$J$5,2,0)</f>
        <v>Office Supplies</v>
      </c>
      <c r="E79" s="12" t="str">
        <f>VLOOKUP(MID(Products!$B79,5,2),$G$8:$H$25,2,0)</f>
        <v>Storage</v>
      </c>
    </row>
    <row r="80" spans="1:5" x14ac:dyDescent="0.35">
      <c r="A80" s="11">
        <v>7291</v>
      </c>
      <c r="B80" s="13" t="s">
        <v>366</v>
      </c>
      <c r="C80" s="13" t="s">
        <v>367</v>
      </c>
      <c r="D80" s="13" t="str">
        <f>HLOOKUP(LEFT(Products!$B80,3),$G$4:$J$5,2,0)</f>
        <v>Office Supplies</v>
      </c>
      <c r="E80" s="11" t="str">
        <f>VLOOKUP(MID(Products!$B80,5,2),$G$8:$H$25,2,0)</f>
        <v>Binders</v>
      </c>
    </row>
    <row r="81" spans="1:5" x14ac:dyDescent="0.35">
      <c r="A81" s="12">
        <v>7292</v>
      </c>
      <c r="B81" s="17" t="s">
        <v>368</v>
      </c>
      <c r="C81" s="17" t="s">
        <v>369</v>
      </c>
      <c r="D81" s="17" t="str">
        <f>HLOOKUP(LEFT(Products!$B81,3),$G$4:$J$5,2,0)</f>
        <v>Office Supplies</v>
      </c>
      <c r="E81" s="12" t="str">
        <f>VLOOKUP(MID(Products!$B81,5,2),$G$8:$H$25,2,0)</f>
        <v>Labels</v>
      </c>
    </row>
    <row r="82" spans="1:5" x14ac:dyDescent="0.35">
      <c r="A82" s="11">
        <v>7565</v>
      </c>
      <c r="B82" s="13" t="s">
        <v>373</v>
      </c>
      <c r="C82" s="13" t="s">
        <v>374</v>
      </c>
      <c r="D82" s="13" t="str">
        <f>HLOOKUP(LEFT(Products!$B82,3),$G$4:$J$5,2,0)</f>
        <v>Furniture</v>
      </c>
      <c r="E82" s="11" t="str">
        <f>VLOOKUP(MID(Products!$B82,5,2),$G$8:$H$25,2,0)</f>
        <v>Chairs</v>
      </c>
    </row>
    <row r="83" spans="1:5" x14ac:dyDescent="0.35">
      <c r="A83" s="12">
        <v>7566</v>
      </c>
      <c r="B83" s="17" t="s">
        <v>375</v>
      </c>
      <c r="C83" s="17" t="s">
        <v>376</v>
      </c>
      <c r="D83" s="17" t="str">
        <f>HLOOKUP(LEFT(Products!$B83,3),$G$4:$J$5,2,0)</f>
        <v>Furniture</v>
      </c>
      <c r="E83" s="12" t="str">
        <f>VLOOKUP(MID(Products!$B83,5,2),$G$8:$H$25,2,0)</f>
        <v>Bookcases</v>
      </c>
    </row>
    <row r="84" spans="1:5" x14ac:dyDescent="0.35">
      <c r="A84" s="11">
        <v>8176</v>
      </c>
      <c r="B84" s="13" t="s">
        <v>382</v>
      </c>
      <c r="C84" s="13" t="s">
        <v>383</v>
      </c>
      <c r="D84" s="13" t="str">
        <f>HLOOKUP(LEFT(Products!$B84,3),$G$4:$J$5,2,0)</f>
        <v>Office Supplies</v>
      </c>
      <c r="E84" s="11" t="str">
        <f>VLOOKUP(MID(Products!$B84,5,2),$G$8:$H$25,2,0)</f>
        <v>Paper</v>
      </c>
    </row>
    <row r="85" spans="1:5" x14ac:dyDescent="0.35">
      <c r="A85" s="12">
        <v>8925</v>
      </c>
      <c r="B85" s="17" t="s">
        <v>388</v>
      </c>
      <c r="C85" s="17" t="s">
        <v>389</v>
      </c>
      <c r="D85" s="17" t="str">
        <f>HLOOKUP(LEFT(Products!$B85,3),$G$4:$J$5,2,0)</f>
        <v>Technology</v>
      </c>
      <c r="E85" s="12" t="str">
        <f>VLOOKUP(MID(Products!$B85,5,2),$G$8:$H$25,2,0)</f>
        <v>Phones</v>
      </c>
    </row>
    <row r="86" spans="1:5" x14ac:dyDescent="0.35">
      <c r="A86" s="11">
        <v>8926</v>
      </c>
      <c r="B86" s="13" t="s">
        <v>390</v>
      </c>
      <c r="C86" s="13" t="s">
        <v>391</v>
      </c>
      <c r="D86" s="13" t="str">
        <f>HLOOKUP(LEFT(Products!$B86,3),$G$4:$J$5,2,0)</f>
        <v>Office Supplies</v>
      </c>
      <c r="E86" s="11" t="str">
        <f>VLOOKUP(MID(Products!$B86,5,2),$G$8:$H$25,2,0)</f>
        <v>Binders</v>
      </c>
    </row>
    <row r="87" spans="1:5" x14ac:dyDescent="0.35">
      <c r="A87" s="12">
        <v>8927</v>
      </c>
      <c r="B87" s="17" t="s">
        <v>392</v>
      </c>
      <c r="C87" s="17" t="s">
        <v>393</v>
      </c>
      <c r="D87" s="17" t="str">
        <f>HLOOKUP(LEFT(Products!$B87,3),$G$4:$J$5,2,0)</f>
        <v>Furniture</v>
      </c>
      <c r="E87" s="12" t="str">
        <f>VLOOKUP(MID(Products!$B87,5,2),$G$8:$H$25,2,0)</f>
        <v>Tables</v>
      </c>
    </row>
    <row r="88" spans="1:5" x14ac:dyDescent="0.35">
      <c r="A88" s="11">
        <v>4999</v>
      </c>
      <c r="B88" s="13" t="s">
        <v>397</v>
      </c>
      <c r="C88" s="13" t="s">
        <v>398</v>
      </c>
      <c r="D88" s="13" t="str">
        <f>HLOOKUP(LEFT(Products!$B88,3),$G$4:$J$5,2,0)</f>
        <v>Technology</v>
      </c>
      <c r="E88" s="11" t="str">
        <f>VLOOKUP(MID(Products!$B88,5,2),$G$8:$H$25,2,0)</f>
        <v>Phones</v>
      </c>
    </row>
    <row r="89" spans="1:5" x14ac:dyDescent="0.35">
      <c r="A89" s="12">
        <v>5000</v>
      </c>
      <c r="B89" s="17" t="s">
        <v>399</v>
      </c>
      <c r="C89" s="17" t="s">
        <v>400</v>
      </c>
      <c r="D89" s="17" t="str">
        <f>HLOOKUP(LEFT(Products!$B89,3),$G$4:$J$5,2,0)</f>
        <v>Office Supplies</v>
      </c>
      <c r="E89" s="12" t="str">
        <f>VLOOKUP(MID(Products!$B89,5,2),$G$8:$H$25,2,0)</f>
        <v>Paper</v>
      </c>
    </row>
    <row r="90" spans="1:5" x14ac:dyDescent="0.35">
      <c r="A90" s="11">
        <v>5114</v>
      </c>
      <c r="B90" s="13" t="s">
        <v>405</v>
      </c>
      <c r="C90" s="13" t="s">
        <v>406</v>
      </c>
      <c r="D90" s="13" t="str">
        <f>HLOOKUP(LEFT(Products!$B90,3),$G$4:$J$5,2,0)</f>
        <v>Office Supplies</v>
      </c>
      <c r="E90" s="11" t="str">
        <f>VLOOKUP(MID(Products!$B90,5,2),$G$8:$H$25,2,0)</f>
        <v>Paper</v>
      </c>
    </row>
    <row r="91" spans="1:5" x14ac:dyDescent="0.35">
      <c r="A91" s="12">
        <v>7505</v>
      </c>
      <c r="B91" s="17" t="s">
        <v>411</v>
      </c>
      <c r="C91" s="17" t="s">
        <v>412</v>
      </c>
      <c r="D91" s="17" t="str">
        <f>HLOOKUP(LEFT(Products!$B91,3),$G$4:$J$5,2,0)</f>
        <v>Office Supplies</v>
      </c>
      <c r="E91" s="12" t="str">
        <f>VLOOKUP(MID(Products!$B91,5,2),$G$8:$H$25,2,0)</f>
        <v>Envelopes</v>
      </c>
    </row>
    <row r="92" spans="1:5" x14ac:dyDescent="0.35">
      <c r="A92" s="11">
        <v>8761</v>
      </c>
      <c r="B92" s="13" t="s">
        <v>417</v>
      </c>
      <c r="C92" s="13" t="s">
        <v>418</v>
      </c>
      <c r="D92" s="13" t="str">
        <f>HLOOKUP(LEFT(Products!$B92,3),$G$4:$J$5,2,0)</f>
        <v>Office Supplies</v>
      </c>
      <c r="E92" s="11" t="str">
        <f>VLOOKUP(MID(Products!$B92,5,2),$G$8:$H$25,2,0)</f>
        <v>Binders</v>
      </c>
    </row>
    <row r="93" spans="1:5" x14ac:dyDescent="0.35">
      <c r="A93" s="12">
        <v>8762</v>
      </c>
      <c r="B93" s="17" t="s">
        <v>419</v>
      </c>
      <c r="C93" s="17" t="s">
        <v>420</v>
      </c>
      <c r="D93" s="17" t="str">
        <f>HLOOKUP(LEFT(Products!$B93,3),$G$4:$J$5,2,0)</f>
        <v>Office Supplies</v>
      </c>
      <c r="E93" s="12" t="str">
        <f>VLOOKUP(MID(Products!$B93,5,2),$G$8:$H$25,2,0)</f>
        <v>Envelopes</v>
      </c>
    </row>
    <row r="94" spans="1:5" x14ac:dyDescent="0.35">
      <c r="A94" s="11">
        <v>3242</v>
      </c>
      <c r="B94" s="13" t="s">
        <v>426</v>
      </c>
      <c r="C94" s="13" t="s">
        <v>427</v>
      </c>
      <c r="D94" s="13" t="str">
        <f>HLOOKUP(LEFT(Products!$B94,3),$G$4:$J$5,2,0)</f>
        <v>Office Supplies</v>
      </c>
      <c r="E94" s="11" t="str">
        <f>VLOOKUP(MID(Products!$B94,5,2),$G$8:$H$25,2,0)</f>
        <v>Storage</v>
      </c>
    </row>
    <row r="95" spans="1:5" x14ac:dyDescent="0.35">
      <c r="A95" s="12">
        <v>8404</v>
      </c>
      <c r="B95" s="17" t="s">
        <v>431</v>
      </c>
      <c r="C95" s="17" t="s">
        <v>432</v>
      </c>
      <c r="D95" s="17" t="str">
        <f>HLOOKUP(LEFT(Products!$B95,3),$G$4:$J$5,2,0)</f>
        <v>Office Supplies</v>
      </c>
      <c r="E95" s="12" t="str">
        <f>VLOOKUP(MID(Products!$B95,5,2),$G$8:$H$25,2,0)</f>
        <v>Paper</v>
      </c>
    </row>
    <row r="96" spans="1:5" x14ac:dyDescent="0.35">
      <c r="A96" s="11">
        <v>5614</v>
      </c>
      <c r="B96" s="13" t="s">
        <v>436</v>
      </c>
      <c r="C96" s="13" t="s">
        <v>437</v>
      </c>
      <c r="D96" s="13" t="str">
        <f>HLOOKUP(LEFT(Products!$B96,3),$G$4:$J$5,2,0)</f>
        <v>Office Supplies</v>
      </c>
      <c r="E96" s="11" t="str">
        <f>VLOOKUP(MID(Products!$B96,5,2),$G$8:$H$25,2,0)</f>
        <v>Storage</v>
      </c>
    </row>
    <row r="97" spans="1:5" x14ac:dyDescent="0.35">
      <c r="A97" s="12">
        <v>8489</v>
      </c>
      <c r="B97" s="17" t="s">
        <v>441</v>
      </c>
      <c r="C97" s="17" t="s">
        <v>443</v>
      </c>
      <c r="D97" s="17" t="str">
        <f>HLOOKUP(LEFT(Products!$B97,3),$G$4:$J$5,2,0)</f>
        <v>Technology</v>
      </c>
      <c r="E97" s="12" t="str">
        <f>VLOOKUP(MID(Products!$B97,5,2),$G$8:$H$25,2,0)</f>
        <v>Machines</v>
      </c>
    </row>
    <row r="98" spans="1:5" x14ac:dyDescent="0.35">
      <c r="A98" s="11">
        <v>8490</v>
      </c>
      <c r="B98" s="13" t="s">
        <v>444</v>
      </c>
      <c r="C98" s="13" t="s">
        <v>445</v>
      </c>
      <c r="D98" s="13" t="str">
        <f>HLOOKUP(LEFT(Products!$B98,3),$G$4:$J$5,2,0)</f>
        <v>Office Supplies</v>
      </c>
      <c r="E98" s="11" t="str">
        <f>VLOOKUP(MID(Products!$B98,5,2),$G$8:$H$25,2,0)</f>
        <v>Binders</v>
      </c>
    </row>
    <row r="99" spans="1:5" x14ac:dyDescent="0.35">
      <c r="A99" s="12">
        <v>8491</v>
      </c>
      <c r="B99" s="17" t="s">
        <v>446</v>
      </c>
      <c r="C99" s="17" t="s">
        <v>447</v>
      </c>
      <c r="D99" s="17" t="str">
        <f>HLOOKUP(LEFT(Products!$B99,3),$G$4:$J$5,2,0)</f>
        <v>Furniture</v>
      </c>
      <c r="E99" s="12" t="str">
        <f>VLOOKUP(MID(Products!$B99,5,2),$G$8:$H$25,2,0)</f>
        <v>Furnishings</v>
      </c>
    </row>
    <row r="100" spans="1:5" x14ac:dyDescent="0.35">
      <c r="A100" s="11">
        <v>8513</v>
      </c>
      <c r="B100" s="13" t="s">
        <v>452</v>
      </c>
      <c r="C100" s="13" t="s">
        <v>453</v>
      </c>
      <c r="D100" s="13" t="str">
        <f>HLOOKUP(LEFT(Products!$B100,3),$G$4:$J$5,2,0)</f>
        <v>Furniture</v>
      </c>
      <c r="E100" s="11" t="str">
        <f>VLOOKUP(MID(Products!$B100,5,2),$G$8:$H$25,2,0)</f>
        <v>Furnishings</v>
      </c>
    </row>
    <row r="101" spans="1:5" x14ac:dyDescent="0.35">
      <c r="A101" s="12">
        <v>5754</v>
      </c>
      <c r="B101" s="17" t="s">
        <v>459</v>
      </c>
      <c r="C101" s="17" t="s">
        <v>460</v>
      </c>
      <c r="D101" s="17" t="str">
        <f>HLOOKUP(LEFT(Products!$B101,3),$G$4:$J$5,2,0)</f>
        <v>Furniture</v>
      </c>
      <c r="E101" s="12" t="str">
        <f>VLOOKUP(MID(Products!$B101,5,2),$G$8:$H$25,2,0)</f>
        <v>Chairs</v>
      </c>
    </row>
    <row r="102" spans="1:5" x14ac:dyDescent="0.35">
      <c r="A102" s="11">
        <v>6043</v>
      </c>
      <c r="B102" s="13" t="s">
        <v>466</v>
      </c>
      <c r="C102" s="13" t="s">
        <v>467</v>
      </c>
      <c r="D102" s="13" t="str">
        <f>HLOOKUP(LEFT(Products!$B102,3),$G$4:$J$5,2,0)</f>
        <v>Furniture</v>
      </c>
      <c r="E102" s="11" t="str">
        <f>VLOOKUP(MID(Products!$B102,5,2),$G$8:$H$25,2,0)</f>
        <v>Furnishings</v>
      </c>
    </row>
    <row r="103" spans="1:5" x14ac:dyDescent="0.35">
      <c r="A103" s="12">
        <v>9068</v>
      </c>
      <c r="B103" s="17" t="s">
        <v>60</v>
      </c>
      <c r="C103" s="17" t="s">
        <v>61</v>
      </c>
      <c r="D103" s="17" t="str">
        <f>HLOOKUP(LEFT(Products!$B103,3),$G$4:$J$5,2,0)</f>
        <v>Technology</v>
      </c>
      <c r="E103" s="12" t="str">
        <f>VLOOKUP(MID(Products!$B103,5,2),$G$8:$H$25,2,0)</f>
        <v>Phones</v>
      </c>
    </row>
    <row r="104" spans="1:5" x14ac:dyDescent="0.35">
      <c r="A104" s="11">
        <v>9521</v>
      </c>
      <c r="B104" s="13" t="s">
        <v>475</v>
      </c>
      <c r="C104" s="13" t="s">
        <v>476</v>
      </c>
      <c r="D104" s="13" t="str">
        <f>HLOOKUP(LEFT(Products!$B104,3),$G$4:$J$5,2,0)</f>
        <v>Office Supplies</v>
      </c>
      <c r="E104" s="11" t="str">
        <f>VLOOKUP(MID(Products!$B104,5,2),$G$8:$H$25,2,0)</f>
        <v>Storage</v>
      </c>
    </row>
    <row r="105" spans="1:5" x14ac:dyDescent="0.35">
      <c r="A105" s="12">
        <v>1383</v>
      </c>
      <c r="B105" s="17" t="s">
        <v>481</v>
      </c>
      <c r="C105" s="17" t="s">
        <v>482</v>
      </c>
      <c r="D105" s="17" t="str">
        <f>HLOOKUP(LEFT(Products!$B105,3),$G$4:$J$5,2,0)</f>
        <v>Office Supplies</v>
      </c>
      <c r="E105" s="12" t="str">
        <f>VLOOKUP(MID(Products!$B105,5,2),$G$8:$H$25,2,0)</f>
        <v>Storage</v>
      </c>
    </row>
    <row r="106" spans="1:5" x14ac:dyDescent="0.35">
      <c r="A106" s="11">
        <v>1384</v>
      </c>
      <c r="B106" s="13" t="s">
        <v>483</v>
      </c>
      <c r="C106" s="13" t="s">
        <v>484</v>
      </c>
      <c r="D106" s="13" t="str">
        <f>HLOOKUP(LEFT(Products!$B106,3),$G$4:$J$5,2,0)</f>
        <v>Office Supplies</v>
      </c>
      <c r="E106" s="11" t="str">
        <f>VLOOKUP(MID(Products!$B106,5,2),$G$8:$H$25,2,0)</f>
        <v>Paper</v>
      </c>
    </row>
    <row r="107" spans="1:5" x14ac:dyDescent="0.35">
      <c r="A107" s="12">
        <v>1385</v>
      </c>
      <c r="B107" s="17" t="s">
        <v>485</v>
      </c>
      <c r="C107" s="17" t="s">
        <v>486</v>
      </c>
      <c r="D107" s="17" t="str">
        <f>HLOOKUP(LEFT(Products!$B107,3),$G$4:$J$5,2,0)</f>
        <v>Office Supplies</v>
      </c>
      <c r="E107" s="12" t="str">
        <f>VLOOKUP(MID(Products!$B107,5,2),$G$8:$H$25,2,0)</f>
        <v>Fasteners</v>
      </c>
    </row>
    <row r="108" spans="1:5" x14ac:dyDescent="0.35">
      <c r="A108" s="11">
        <v>1386</v>
      </c>
      <c r="B108" s="13" t="s">
        <v>487</v>
      </c>
      <c r="C108" s="13" t="s">
        <v>488</v>
      </c>
      <c r="D108" s="13" t="str">
        <f>HLOOKUP(LEFT(Products!$B108,3),$G$4:$J$5,2,0)</f>
        <v>Furniture</v>
      </c>
      <c r="E108" s="11" t="str">
        <f>VLOOKUP(MID(Products!$B108,5,2),$G$8:$H$25,2,0)</f>
        <v>Furnishings</v>
      </c>
    </row>
    <row r="109" spans="1:5" x14ac:dyDescent="0.35">
      <c r="A109" s="12">
        <v>1387</v>
      </c>
      <c r="B109" s="17" t="s">
        <v>489</v>
      </c>
      <c r="C109" s="17" t="s">
        <v>490</v>
      </c>
      <c r="D109" s="17" t="str">
        <f>HLOOKUP(LEFT(Products!$B109,3),$G$4:$J$5,2,0)</f>
        <v>Furniture</v>
      </c>
      <c r="E109" s="12" t="str">
        <f>VLOOKUP(MID(Products!$B109,5,2),$G$8:$H$25,2,0)</f>
        <v>Bookcases</v>
      </c>
    </row>
    <row r="110" spans="1:5" x14ac:dyDescent="0.35">
      <c r="A110" s="11">
        <v>1388</v>
      </c>
      <c r="B110" s="13" t="s">
        <v>491</v>
      </c>
      <c r="C110" s="13" t="s">
        <v>492</v>
      </c>
      <c r="D110" s="13" t="str">
        <f>HLOOKUP(LEFT(Products!$B110,3),$G$4:$J$5,2,0)</f>
        <v>Office Supplies</v>
      </c>
      <c r="E110" s="11" t="str">
        <f>VLOOKUP(MID(Products!$B110,5,2),$G$8:$H$25,2,0)</f>
        <v>Envelopes</v>
      </c>
    </row>
    <row r="111" spans="1:5" x14ac:dyDescent="0.35">
      <c r="A111" s="12">
        <v>1389</v>
      </c>
      <c r="B111" s="17" t="s">
        <v>493</v>
      </c>
      <c r="C111" s="17" t="s">
        <v>494</v>
      </c>
      <c r="D111" s="17" t="str">
        <f>HLOOKUP(LEFT(Products!$B111,3),$G$4:$J$5,2,0)</f>
        <v>Technology</v>
      </c>
      <c r="E111" s="12" t="str">
        <f>VLOOKUP(MID(Products!$B111,5,2),$G$8:$H$25,2,0)</f>
        <v>Phones</v>
      </c>
    </row>
    <row r="112" spans="1:5" x14ac:dyDescent="0.35">
      <c r="A112" s="11">
        <v>1390</v>
      </c>
      <c r="B112" s="13" t="s">
        <v>495</v>
      </c>
      <c r="C112" s="13" t="s">
        <v>496</v>
      </c>
      <c r="D112" s="13" t="str">
        <f>HLOOKUP(LEFT(Products!$B112,3),$G$4:$J$5,2,0)</f>
        <v>Technology</v>
      </c>
      <c r="E112" s="11" t="str">
        <f>VLOOKUP(MID(Products!$B112,5,2),$G$8:$H$25,2,0)</f>
        <v>Phones</v>
      </c>
    </row>
    <row r="113" spans="1:5" x14ac:dyDescent="0.35">
      <c r="A113" s="12">
        <v>1391</v>
      </c>
      <c r="B113" s="17" t="s">
        <v>497</v>
      </c>
      <c r="C113" s="17" t="s">
        <v>498</v>
      </c>
      <c r="D113" s="17" t="str">
        <f>HLOOKUP(LEFT(Products!$B113,3),$G$4:$J$5,2,0)</f>
        <v>Office Supplies</v>
      </c>
      <c r="E113" s="12" t="str">
        <f>VLOOKUP(MID(Products!$B113,5,2),$G$8:$H$25,2,0)</f>
        <v>Paper</v>
      </c>
    </row>
    <row r="114" spans="1:5" x14ac:dyDescent="0.35">
      <c r="A114" s="11">
        <v>1392</v>
      </c>
      <c r="B114" s="13" t="s">
        <v>499</v>
      </c>
      <c r="C114" s="13" t="s">
        <v>500</v>
      </c>
      <c r="D114" s="13" t="str">
        <f>HLOOKUP(LEFT(Products!$B114,3),$G$4:$J$5,2,0)</f>
        <v>Office Supplies</v>
      </c>
      <c r="E114" s="11" t="str">
        <f>VLOOKUP(MID(Products!$B114,5,2),$G$8:$H$25,2,0)</f>
        <v>Storage</v>
      </c>
    </row>
    <row r="115" spans="1:5" x14ac:dyDescent="0.35">
      <c r="A115" s="12">
        <v>1393</v>
      </c>
      <c r="B115" s="17" t="s">
        <v>382</v>
      </c>
      <c r="C115" s="17" t="s">
        <v>383</v>
      </c>
      <c r="D115" s="17" t="str">
        <f>HLOOKUP(LEFT(Products!$B115,3),$G$4:$J$5,2,0)</f>
        <v>Office Supplies</v>
      </c>
      <c r="E115" s="12" t="str">
        <f>VLOOKUP(MID(Products!$B115,5,2),$G$8:$H$25,2,0)</f>
        <v>Paper</v>
      </c>
    </row>
    <row r="116" spans="1:5" x14ac:dyDescent="0.35">
      <c r="A116" s="11">
        <v>8142</v>
      </c>
      <c r="B116" s="13" t="s">
        <v>504</v>
      </c>
      <c r="C116" s="13" t="s">
        <v>505</v>
      </c>
      <c r="D116" s="13" t="str">
        <f>HLOOKUP(LEFT(Products!$B116,3),$G$4:$J$5,2,0)</f>
        <v>Office Supplies</v>
      </c>
      <c r="E116" s="11" t="str">
        <f>VLOOKUP(MID(Products!$B116,5,2),$G$8:$H$25,2,0)</f>
        <v>Labels</v>
      </c>
    </row>
    <row r="117" spans="1:5" x14ac:dyDescent="0.35">
      <c r="A117" s="12">
        <v>8143</v>
      </c>
      <c r="B117" s="17" t="s">
        <v>506</v>
      </c>
      <c r="C117" s="17" t="s">
        <v>507</v>
      </c>
      <c r="D117" s="17" t="str">
        <f>HLOOKUP(LEFT(Products!$B117,3),$G$4:$J$5,2,0)</f>
        <v>Office Supplies</v>
      </c>
      <c r="E117" s="12" t="str">
        <f>VLOOKUP(MID(Products!$B117,5,2),$G$8:$H$25,2,0)</f>
        <v>Storage</v>
      </c>
    </row>
    <row r="118" spans="1:5" x14ac:dyDescent="0.35">
      <c r="A118" s="11">
        <v>8144</v>
      </c>
      <c r="B118" s="13" t="s">
        <v>346</v>
      </c>
      <c r="C118" s="13" t="s">
        <v>347</v>
      </c>
      <c r="D118" s="13" t="str">
        <f>HLOOKUP(LEFT(Products!$B118,3),$G$4:$J$5,2,0)</f>
        <v>Furniture</v>
      </c>
      <c r="E118" s="11" t="str">
        <f>VLOOKUP(MID(Products!$B118,5,2),$G$8:$H$25,2,0)</f>
        <v>Tables</v>
      </c>
    </row>
    <row r="119" spans="1:5" x14ac:dyDescent="0.35">
      <c r="A119" s="12">
        <v>8145</v>
      </c>
      <c r="B119" s="17" t="s">
        <v>508</v>
      </c>
      <c r="C119" s="17" t="s">
        <v>509</v>
      </c>
      <c r="D119" s="17" t="str">
        <f>HLOOKUP(LEFT(Products!$B119,3),$G$4:$J$5,2,0)</f>
        <v>Technology</v>
      </c>
      <c r="E119" s="12" t="str">
        <f>VLOOKUP(MID(Products!$B119,5,2),$G$8:$H$25,2,0)</f>
        <v>Phones</v>
      </c>
    </row>
    <row r="120" spans="1:5" x14ac:dyDescent="0.35">
      <c r="A120" s="11">
        <v>5810</v>
      </c>
      <c r="B120" s="13" t="s">
        <v>515</v>
      </c>
      <c r="C120" s="13" t="s">
        <v>516</v>
      </c>
      <c r="D120" s="13" t="str">
        <f>HLOOKUP(LEFT(Products!$B120,3),$G$4:$J$5,2,0)</f>
        <v>Furniture</v>
      </c>
      <c r="E120" s="11" t="str">
        <f>VLOOKUP(MID(Products!$B120,5,2),$G$8:$H$25,2,0)</f>
        <v>Furnishings</v>
      </c>
    </row>
    <row r="121" spans="1:5" x14ac:dyDescent="0.35">
      <c r="A121" s="12">
        <v>1729</v>
      </c>
      <c r="B121" s="17" t="s">
        <v>520</v>
      </c>
      <c r="C121" s="17" t="s">
        <v>521</v>
      </c>
      <c r="D121" s="17" t="str">
        <f>HLOOKUP(LEFT(Products!$B121,3),$G$4:$J$5,2,0)</f>
        <v>Technology</v>
      </c>
      <c r="E121" s="12" t="str">
        <f>VLOOKUP(MID(Products!$B121,5,2),$G$8:$H$25,2,0)</f>
        <v>Accessories</v>
      </c>
    </row>
    <row r="122" spans="1:5" x14ac:dyDescent="0.35">
      <c r="A122" s="11">
        <v>1730</v>
      </c>
      <c r="B122" s="13" t="s">
        <v>522</v>
      </c>
      <c r="C122" s="13" t="s">
        <v>523</v>
      </c>
      <c r="D122" s="13" t="str">
        <f>HLOOKUP(LEFT(Products!$B122,3),$G$4:$J$5,2,0)</f>
        <v>Office Supplies</v>
      </c>
      <c r="E122" s="11" t="str">
        <f>VLOOKUP(MID(Products!$B122,5,2),$G$8:$H$25,2,0)</f>
        <v>Labels</v>
      </c>
    </row>
    <row r="123" spans="1:5" x14ac:dyDescent="0.35">
      <c r="A123" s="12">
        <v>2696</v>
      </c>
      <c r="B123" s="17" t="s">
        <v>528</v>
      </c>
      <c r="C123" s="17" t="s">
        <v>529</v>
      </c>
      <c r="D123" s="17" t="str">
        <f>HLOOKUP(LEFT(Products!$B123,3),$G$4:$J$5,2,0)</f>
        <v>Office Supplies</v>
      </c>
      <c r="E123" s="12" t="str">
        <f>VLOOKUP(MID(Products!$B123,5,2),$G$8:$H$25,2,0)</f>
        <v>Paper</v>
      </c>
    </row>
    <row r="124" spans="1:5" x14ac:dyDescent="0.35">
      <c r="A124" s="11">
        <v>9115</v>
      </c>
      <c r="B124" s="13" t="s">
        <v>531</v>
      </c>
      <c r="C124" s="13" t="s">
        <v>532</v>
      </c>
      <c r="D124" s="13" t="str">
        <f>HLOOKUP(LEFT(Products!$B124,3),$G$4:$J$5,2,0)</f>
        <v>Technology</v>
      </c>
      <c r="E124" s="11" t="str">
        <f>VLOOKUP(MID(Products!$B124,5,2),$G$8:$H$25,2,0)</f>
        <v>Phones</v>
      </c>
    </row>
    <row r="125" spans="1:5" x14ac:dyDescent="0.35">
      <c r="A125" s="12">
        <v>1828</v>
      </c>
      <c r="B125" s="17" t="s">
        <v>536</v>
      </c>
      <c r="C125" s="17" t="s">
        <v>537</v>
      </c>
      <c r="D125" s="17" t="str">
        <f>HLOOKUP(LEFT(Products!$B125,3),$G$4:$J$5,2,0)</f>
        <v>Technology</v>
      </c>
      <c r="E125" s="12" t="str">
        <f>VLOOKUP(MID(Products!$B125,5,2),$G$8:$H$25,2,0)</f>
        <v>Phones</v>
      </c>
    </row>
    <row r="126" spans="1:5" x14ac:dyDescent="0.35">
      <c r="A126" s="11">
        <v>8383</v>
      </c>
      <c r="B126" s="13" t="s">
        <v>541</v>
      </c>
      <c r="C126" s="13" t="s">
        <v>542</v>
      </c>
      <c r="D126" s="13" t="str">
        <f>HLOOKUP(LEFT(Products!$B126,3),$G$4:$J$5,2,0)</f>
        <v>Furniture</v>
      </c>
      <c r="E126" s="11" t="str">
        <f>VLOOKUP(MID(Products!$B126,5,2),$G$8:$H$25,2,0)</f>
        <v>Chairs</v>
      </c>
    </row>
    <row r="127" spans="1:5" x14ac:dyDescent="0.35">
      <c r="A127" s="12">
        <v>8842</v>
      </c>
      <c r="B127" s="17" t="s">
        <v>244</v>
      </c>
      <c r="C127" s="17" t="s">
        <v>245</v>
      </c>
      <c r="D127" s="17" t="str">
        <f>HLOOKUP(LEFT(Products!$B127,3),$G$4:$J$5,2,0)</f>
        <v>Technology</v>
      </c>
      <c r="E127" s="12" t="str">
        <f>VLOOKUP(MID(Products!$B127,5,2),$G$8:$H$25,2,0)</f>
        <v>Accessories</v>
      </c>
    </row>
    <row r="128" spans="1:5" x14ac:dyDescent="0.35">
      <c r="A128" s="11">
        <v>8843</v>
      </c>
      <c r="B128" s="13" t="s">
        <v>546</v>
      </c>
      <c r="C128" s="13" t="s">
        <v>547</v>
      </c>
      <c r="D128" s="13" t="str">
        <f>HLOOKUP(LEFT(Products!$B128,3),$G$4:$J$5,2,0)</f>
        <v>Technology</v>
      </c>
      <c r="E128" s="11" t="str">
        <f>VLOOKUP(MID(Products!$B128,5,2),$G$8:$H$25,2,0)</f>
        <v>Accessories</v>
      </c>
    </row>
    <row r="129" spans="1:5" x14ac:dyDescent="0.35">
      <c r="A129" s="12">
        <v>1809</v>
      </c>
      <c r="B129" s="17" t="s">
        <v>552</v>
      </c>
      <c r="C129" s="17" t="s">
        <v>553</v>
      </c>
      <c r="D129" s="17" t="str">
        <f>HLOOKUP(LEFT(Products!$B129,3),$G$4:$J$5,2,0)</f>
        <v>Technology</v>
      </c>
      <c r="E129" s="12" t="str">
        <f>VLOOKUP(MID(Products!$B129,5,2),$G$8:$H$25,2,0)</f>
        <v>Phones</v>
      </c>
    </row>
    <row r="130" spans="1:5" x14ac:dyDescent="0.35">
      <c r="A130" s="11">
        <v>7194</v>
      </c>
      <c r="B130" s="13" t="s">
        <v>557</v>
      </c>
      <c r="C130" s="13" t="s">
        <v>558</v>
      </c>
      <c r="D130" s="13" t="str">
        <f>HLOOKUP(LEFT(Products!$B130,3),$G$4:$J$5,2,0)</f>
        <v>Office Supplies</v>
      </c>
      <c r="E130" s="11" t="str">
        <f>VLOOKUP(MID(Products!$B130,5,2),$G$8:$H$25,2,0)</f>
        <v>Storage</v>
      </c>
    </row>
    <row r="131" spans="1:5" x14ac:dyDescent="0.35">
      <c r="A131" s="12">
        <v>7195</v>
      </c>
      <c r="B131" s="17" t="s">
        <v>559</v>
      </c>
      <c r="C131" s="17" t="s">
        <v>560</v>
      </c>
      <c r="D131" s="17" t="str">
        <f>HLOOKUP(LEFT(Products!$B131,3),$G$4:$J$5,2,0)</f>
        <v>Office Supplies</v>
      </c>
      <c r="E131" s="12" t="str">
        <f>VLOOKUP(MID(Products!$B131,5,2),$G$8:$H$25,2,0)</f>
        <v>Binders</v>
      </c>
    </row>
    <row r="132" spans="1:5" x14ac:dyDescent="0.35">
      <c r="A132" s="11">
        <v>721</v>
      </c>
      <c r="B132" s="13" t="s">
        <v>564</v>
      </c>
      <c r="C132" s="13" t="s">
        <v>565</v>
      </c>
      <c r="D132" s="13" t="str">
        <f>HLOOKUP(LEFT(Products!$B132,3),$G$4:$J$5,2,0)</f>
        <v>Office Supplies</v>
      </c>
      <c r="E132" s="11" t="str">
        <f>VLOOKUP(MID(Products!$B132,5,2),$G$8:$H$25,2,0)</f>
        <v>Paper</v>
      </c>
    </row>
    <row r="133" spans="1:5" x14ac:dyDescent="0.35">
      <c r="A133" s="12">
        <v>7811</v>
      </c>
      <c r="B133" s="17" t="s">
        <v>570</v>
      </c>
      <c r="C133" s="17" t="s">
        <v>571</v>
      </c>
      <c r="D133" s="17" t="str">
        <f>HLOOKUP(LEFT(Products!$B133,3),$G$4:$J$5,2,0)</f>
        <v>Office Supplies</v>
      </c>
      <c r="E133" s="12" t="str">
        <f>VLOOKUP(MID(Products!$B133,5,2),$G$8:$H$25,2,0)</f>
        <v>Paper</v>
      </c>
    </row>
    <row r="134" spans="1:5" x14ac:dyDescent="0.35">
      <c r="A134" s="11">
        <v>7812</v>
      </c>
      <c r="B134" s="13" t="s">
        <v>572</v>
      </c>
      <c r="C134" s="13" t="s">
        <v>573</v>
      </c>
      <c r="D134" s="13" t="str">
        <f>HLOOKUP(LEFT(Products!$B134,3),$G$4:$J$5,2,0)</f>
        <v>Office Supplies</v>
      </c>
      <c r="E134" s="11" t="str">
        <f>VLOOKUP(MID(Products!$B134,5,2),$G$8:$H$25,2,0)</f>
        <v>Art</v>
      </c>
    </row>
    <row r="135" spans="1:5" x14ac:dyDescent="0.35">
      <c r="A135" s="12">
        <v>7813</v>
      </c>
      <c r="B135" s="17" t="s">
        <v>574</v>
      </c>
      <c r="C135" s="17" t="s">
        <v>575</v>
      </c>
      <c r="D135" s="17" t="str">
        <f>HLOOKUP(LEFT(Products!$B135,3),$G$4:$J$5,2,0)</f>
        <v>Furniture</v>
      </c>
      <c r="E135" s="12" t="str">
        <f>VLOOKUP(MID(Products!$B135,5,2),$G$8:$H$25,2,0)</f>
        <v>Tables</v>
      </c>
    </row>
    <row r="136" spans="1:5" x14ac:dyDescent="0.35">
      <c r="A136" s="11">
        <v>7814</v>
      </c>
      <c r="B136" s="13" t="s">
        <v>576</v>
      </c>
      <c r="C136" s="13" t="s">
        <v>577</v>
      </c>
      <c r="D136" s="13" t="str">
        <f>HLOOKUP(LEFT(Products!$B136,3),$G$4:$J$5,2,0)</f>
        <v>Furniture</v>
      </c>
      <c r="E136" s="11" t="str">
        <f>VLOOKUP(MID(Products!$B136,5,2),$G$8:$H$25,2,0)</f>
        <v>Furnishings</v>
      </c>
    </row>
    <row r="137" spans="1:5" x14ac:dyDescent="0.35">
      <c r="A137" s="12">
        <v>8172</v>
      </c>
      <c r="B137" s="17" t="s">
        <v>582</v>
      </c>
      <c r="C137" s="17" t="s">
        <v>583</v>
      </c>
      <c r="D137" s="17" t="str">
        <f>HLOOKUP(LEFT(Products!$B137,3),$G$4:$J$5,2,0)</f>
        <v>Office Supplies</v>
      </c>
      <c r="E137" s="12" t="str">
        <f>VLOOKUP(MID(Products!$B137,5,2),$G$8:$H$25,2,0)</f>
        <v>Art</v>
      </c>
    </row>
    <row r="138" spans="1:5" x14ac:dyDescent="0.35">
      <c r="A138" s="11">
        <v>1243</v>
      </c>
      <c r="B138" s="13" t="s">
        <v>587</v>
      </c>
      <c r="C138" s="13" t="s">
        <v>588</v>
      </c>
      <c r="D138" s="13" t="str">
        <f>HLOOKUP(LEFT(Products!$B138,3),$G$4:$J$5,2,0)</f>
        <v>Office Supplies</v>
      </c>
      <c r="E138" s="11" t="str">
        <f>VLOOKUP(MID(Products!$B138,5,2),$G$8:$H$25,2,0)</f>
        <v>Binders</v>
      </c>
    </row>
    <row r="139" spans="1:5" x14ac:dyDescent="0.35">
      <c r="A139" s="12">
        <v>1244</v>
      </c>
      <c r="B139" s="17" t="s">
        <v>589</v>
      </c>
      <c r="C139" s="17" t="s">
        <v>590</v>
      </c>
      <c r="D139" s="17" t="str">
        <f>HLOOKUP(LEFT(Products!$B139,3),$G$4:$J$5,2,0)</f>
        <v>Office Supplies</v>
      </c>
      <c r="E139" s="12" t="str">
        <f>VLOOKUP(MID(Products!$B139,5,2),$G$8:$H$25,2,0)</f>
        <v>Fasteners</v>
      </c>
    </row>
    <row r="140" spans="1:5" x14ac:dyDescent="0.35">
      <c r="A140" s="11">
        <v>1821</v>
      </c>
      <c r="B140" s="13" t="s">
        <v>594</v>
      </c>
      <c r="C140" s="13" t="s">
        <v>595</v>
      </c>
      <c r="D140" s="13" t="str">
        <f>HLOOKUP(LEFT(Products!$B140,3),$G$4:$J$5,2,0)</f>
        <v>Office Supplies</v>
      </c>
      <c r="E140" s="11" t="str">
        <f>VLOOKUP(MID(Products!$B140,5,2),$G$8:$H$25,2,0)</f>
        <v>Appliances</v>
      </c>
    </row>
    <row r="141" spans="1:5" x14ac:dyDescent="0.35">
      <c r="A141" s="12">
        <v>1822</v>
      </c>
      <c r="B141" s="17" t="s">
        <v>589</v>
      </c>
      <c r="C141" s="17" t="s">
        <v>590</v>
      </c>
      <c r="D141" s="17" t="str">
        <f>HLOOKUP(LEFT(Products!$B141,3),$G$4:$J$5,2,0)</f>
        <v>Office Supplies</v>
      </c>
      <c r="E141" s="12" t="str">
        <f>VLOOKUP(MID(Products!$B141,5,2),$G$8:$H$25,2,0)</f>
        <v>Fasteners</v>
      </c>
    </row>
    <row r="142" spans="1:5" x14ac:dyDescent="0.35">
      <c r="A142" s="11">
        <v>1823</v>
      </c>
      <c r="B142" s="13" t="s">
        <v>596</v>
      </c>
      <c r="C142" s="13" t="s">
        <v>597</v>
      </c>
      <c r="D142" s="13" t="str">
        <f>HLOOKUP(LEFT(Products!$B142,3),$G$4:$J$5,2,0)</f>
        <v>Furniture</v>
      </c>
      <c r="E142" s="11" t="str">
        <f>VLOOKUP(MID(Products!$B142,5,2),$G$8:$H$25,2,0)</f>
        <v>Chairs</v>
      </c>
    </row>
    <row r="143" spans="1:5" x14ac:dyDescent="0.35">
      <c r="A143" s="12">
        <v>1824</v>
      </c>
      <c r="B143" s="17" t="s">
        <v>598</v>
      </c>
      <c r="C143" s="17" t="s">
        <v>599</v>
      </c>
      <c r="D143" s="17" t="str">
        <f>HLOOKUP(LEFT(Products!$B143,3),$G$4:$J$5,2,0)</f>
        <v>Office Supplies</v>
      </c>
      <c r="E143" s="12" t="str">
        <f>VLOOKUP(MID(Products!$B143,5,2),$G$8:$H$25,2,0)</f>
        <v>Paper</v>
      </c>
    </row>
    <row r="144" spans="1:5" x14ac:dyDescent="0.35">
      <c r="A144" s="11">
        <v>8161</v>
      </c>
      <c r="B144" s="13" t="s">
        <v>604</v>
      </c>
      <c r="C144" s="13" t="s">
        <v>605</v>
      </c>
      <c r="D144" s="13" t="str">
        <f>HLOOKUP(LEFT(Products!$B144,3),$G$4:$J$5,2,0)</f>
        <v>Furniture</v>
      </c>
      <c r="E144" s="11" t="str">
        <f>VLOOKUP(MID(Products!$B144,5,2),$G$8:$H$25,2,0)</f>
        <v>Chairs</v>
      </c>
    </row>
    <row r="145" spans="1:5" x14ac:dyDescent="0.35">
      <c r="A145" s="12">
        <v>9079</v>
      </c>
      <c r="B145" s="17" t="s">
        <v>610</v>
      </c>
      <c r="C145" s="17" t="s">
        <v>611</v>
      </c>
      <c r="D145" s="17" t="str">
        <f>HLOOKUP(LEFT(Products!$B145,3),$G$4:$J$5,2,0)</f>
        <v>Furniture</v>
      </c>
      <c r="E145" s="12" t="str">
        <f>VLOOKUP(MID(Products!$B145,5,2),$G$8:$H$25,2,0)</f>
        <v>Furnishings</v>
      </c>
    </row>
    <row r="146" spans="1:5" x14ac:dyDescent="0.35">
      <c r="A146" s="11">
        <v>9080</v>
      </c>
      <c r="B146" s="13" t="s">
        <v>612</v>
      </c>
      <c r="C146" s="13" t="s">
        <v>613</v>
      </c>
      <c r="D146" s="13" t="str">
        <f>HLOOKUP(LEFT(Products!$B146,3),$G$4:$J$5,2,0)</f>
        <v>Office Supplies</v>
      </c>
      <c r="E146" s="11" t="str">
        <f>VLOOKUP(MID(Products!$B146,5,2),$G$8:$H$25,2,0)</f>
        <v>Binders</v>
      </c>
    </row>
    <row r="147" spans="1:5" x14ac:dyDescent="0.35">
      <c r="A147" s="12">
        <v>9722</v>
      </c>
      <c r="B147" s="17" t="s">
        <v>617</v>
      </c>
      <c r="C147" s="17" t="s">
        <v>618</v>
      </c>
      <c r="D147" s="17" t="str">
        <f>HLOOKUP(LEFT(Products!$B147,3),$G$4:$J$5,2,0)</f>
        <v>Furniture</v>
      </c>
      <c r="E147" s="12" t="str">
        <f>VLOOKUP(MID(Products!$B147,5,2),$G$8:$H$25,2,0)</f>
        <v>Chairs</v>
      </c>
    </row>
    <row r="148" spans="1:5" x14ac:dyDescent="0.35">
      <c r="A148" s="11">
        <v>9723</v>
      </c>
      <c r="B148" s="13" t="s">
        <v>244</v>
      </c>
      <c r="C148" s="13" t="s">
        <v>245</v>
      </c>
      <c r="D148" s="13" t="str">
        <f>HLOOKUP(LEFT(Products!$B148,3),$G$4:$J$5,2,0)</f>
        <v>Technology</v>
      </c>
      <c r="E148" s="11" t="str">
        <f>VLOOKUP(MID(Products!$B148,5,2),$G$8:$H$25,2,0)</f>
        <v>Accessories</v>
      </c>
    </row>
    <row r="149" spans="1:5" x14ac:dyDescent="0.35">
      <c r="A149" s="12">
        <v>854</v>
      </c>
      <c r="B149" s="17" t="s">
        <v>622</v>
      </c>
      <c r="C149" s="17" t="s">
        <v>623</v>
      </c>
      <c r="D149" s="17" t="str">
        <f>HLOOKUP(LEFT(Products!$B149,3),$G$4:$J$5,2,0)</f>
        <v>Furniture</v>
      </c>
      <c r="E149" s="12" t="str">
        <f>VLOOKUP(MID(Products!$B149,5,2),$G$8:$H$25,2,0)</f>
        <v>Furnishings</v>
      </c>
    </row>
    <row r="150" spans="1:5" x14ac:dyDescent="0.35">
      <c r="A150" s="11">
        <v>855</v>
      </c>
      <c r="B150" s="13" t="s">
        <v>624</v>
      </c>
      <c r="C150" s="13" t="s">
        <v>625</v>
      </c>
      <c r="D150" s="13" t="str">
        <f>HLOOKUP(LEFT(Products!$B150,3),$G$4:$J$5,2,0)</f>
        <v>Office Supplies</v>
      </c>
      <c r="E150" s="11" t="str">
        <f>VLOOKUP(MID(Products!$B150,5,2),$G$8:$H$25,2,0)</f>
        <v>Storage</v>
      </c>
    </row>
    <row r="151" spans="1:5" x14ac:dyDescent="0.35">
      <c r="A151" s="12">
        <v>4777</v>
      </c>
      <c r="B151" s="17" t="s">
        <v>628</v>
      </c>
      <c r="C151" s="17" t="s">
        <v>629</v>
      </c>
      <c r="D151" s="17" t="str">
        <f>HLOOKUP(LEFT(Products!$B151,3),$G$4:$J$5,2,0)</f>
        <v>Office Supplies</v>
      </c>
      <c r="E151" s="12" t="str">
        <f>VLOOKUP(MID(Products!$B151,5,2),$G$8:$H$25,2,0)</f>
        <v>Labels</v>
      </c>
    </row>
    <row r="152" spans="1:5" x14ac:dyDescent="0.35">
      <c r="A152" s="11">
        <v>4778</v>
      </c>
      <c r="B152" s="13" t="s">
        <v>630</v>
      </c>
      <c r="C152" s="13" t="s">
        <v>632</v>
      </c>
      <c r="D152" s="13" t="str">
        <f>HLOOKUP(LEFT(Products!$B152,3),$G$4:$J$5,2,0)</f>
        <v>Office Supplies</v>
      </c>
      <c r="E152" s="11" t="str">
        <f>VLOOKUP(MID(Products!$B152,5,2),$G$8:$H$25,2,0)</f>
        <v>Supplies</v>
      </c>
    </row>
    <row r="153" spans="1:5" x14ac:dyDescent="0.35">
      <c r="A153" s="12">
        <v>7538</v>
      </c>
      <c r="B153" s="17" t="s">
        <v>634</v>
      </c>
      <c r="C153" s="17" t="s">
        <v>635</v>
      </c>
      <c r="D153" s="17" t="str">
        <f>HLOOKUP(LEFT(Products!$B153,3),$G$4:$J$5,2,0)</f>
        <v>Office Supplies</v>
      </c>
      <c r="E153" s="12" t="str">
        <f>VLOOKUP(MID(Products!$B153,5,2),$G$8:$H$25,2,0)</f>
        <v>Paper</v>
      </c>
    </row>
    <row r="154" spans="1:5" x14ac:dyDescent="0.35">
      <c r="A154" s="11">
        <v>3456</v>
      </c>
      <c r="B154" s="13" t="s">
        <v>640</v>
      </c>
      <c r="C154" s="13" t="s">
        <v>641</v>
      </c>
      <c r="D154" s="13" t="str">
        <f>HLOOKUP(LEFT(Products!$B154,3),$G$4:$J$5,2,0)</f>
        <v>Office Supplies</v>
      </c>
      <c r="E154" s="11" t="str">
        <f>VLOOKUP(MID(Products!$B154,5,2),$G$8:$H$25,2,0)</f>
        <v>Paper</v>
      </c>
    </row>
    <row r="155" spans="1:5" x14ac:dyDescent="0.35">
      <c r="A155" s="12">
        <v>2989</v>
      </c>
      <c r="B155" s="17" t="s">
        <v>645</v>
      </c>
      <c r="C155" s="17" t="s">
        <v>646</v>
      </c>
      <c r="D155" s="17" t="str">
        <f>HLOOKUP(LEFT(Products!$B155,3),$G$4:$J$5,2,0)</f>
        <v>Technology</v>
      </c>
      <c r="E155" s="12" t="str">
        <f>VLOOKUP(MID(Products!$B155,5,2),$G$8:$H$25,2,0)</f>
        <v>Accessories</v>
      </c>
    </row>
    <row r="156" spans="1:5" x14ac:dyDescent="0.35">
      <c r="A156" s="11">
        <v>2990</v>
      </c>
      <c r="B156" s="13" t="s">
        <v>647</v>
      </c>
      <c r="C156" s="13" t="s">
        <v>648</v>
      </c>
      <c r="D156" s="13" t="str">
        <f>HLOOKUP(LEFT(Products!$B156,3),$G$4:$J$5,2,0)</f>
        <v>Office Supplies</v>
      </c>
      <c r="E156" s="11" t="str">
        <f>VLOOKUP(MID(Products!$B156,5,2),$G$8:$H$25,2,0)</f>
        <v>Binders</v>
      </c>
    </row>
    <row r="157" spans="1:5" x14ac:dyDescent="0.35">
      <c r="A157" s="12">
        <v>2991</v>
      </c>
      <c r="B157" s="17" t="s">
        <v>649</v>
      </c>
      <c r="C157" s="17" t="s">
        <v>650</v>
      </c>
      <c r="D157" s="17" t="str">
        <f>HLOOKUP(LEFT(Products!$B157,3),$G$4:$J$5,2,0)</f>
        <v>Office Supplies</v>
      </c>
      <c r="E157" s="12" t="str">
        <f>VLOOKUP(MID(Products!$B157,5,2),$G$8:$H$25,2,0)</f>
        <v>Storage</v>
      </c>
    </row>
    <row r="158" spans="1:5" x14ac:dyDescent="0.35">
      <c r="A158" s="11">
        <v>2992</v>
      </c>
      <c r="B158" s="13" t="s">
        <v>651</v>
      </c>
      <c r="C158" s="13" t="s">
        <v>652</v>
      </c>
      <c r="D158" s="13" t="str">
        <f>HLOOKUP(LEFT(Products!$B158,3),$G$4:$J$5,2,0)</f>
        <v>Office Supplies</v>
      </c>
      <c r="E158" s="11" t="str">
        <f>VLOOKUP(MID(Products!$B158,5,2),$G$8:$H$25,2,0)</f>
        <v>Binders</v>
      </c>
    </row>
    <row r="159" spans="1:5" x14ac:dyDescent="0.35">
      <c r="A159" s="12">
        <v>5306</v>
      </c>
      <c r="B159" s="17" t="s">
        <v>657</v>
      </c>
      <c r="C159" s="17" t="s">
        <v>658</v>
      </c>
      <c r="D159" s="17" t="str">
        <f>HLOOKUP(LEFT(Products!$B159,3),$G$4:$J$5,2,0)</f>
        <v>Furniture</v>
      </c>
      <c r="E159" s="12" t="str">
        <f>VLOOKUP(MID(Products!$B159,5,2),$G$8:$H$25,2,0)</f>
        <v>Furnishings</v>
      </c>
    </row>
    <row r="160" spans="1:5" x14ac:dyDescent="0.35">
      <c r="A160" s="11">
        <v>5307</v>
      </c>
      <c r="B160" s="13" t="s">
        <v>659</v>
      </c>
      <c r="C160" s="13" t="s">
        <v>660</v>
      </c>
      <c r="D160" s="13" t="str">
        <f>HLOOKUP(LEFT(Products!$B160,3),$G$4:$J$5,2,0)</f>
        <v>Office Supplies</v>
      </c>
      <c r="E160" s="11" t="str">
        <f>VLOOKUP(MID(Products!$B160,5,2),$G$8:$H$25,2,0)</f>
        <v>Storage</v>
      </c>
    </row>
    <row r="161" spans="1:5" x14ac:dyDescent="0.35">
      <c r="A161" s="12">
        <v>5308</v>
      </c>
      <c r="B161" s="17" t="s">
        <v>661</v>
      </c>
      <c r="C161" s="17" t="s">
        <v>662</v>
      </c>
      <c r="D161" s="17" t="str">
        <f>HLOOKUP(LEFT(Products!$B161,3),$G$4:$J$5,2,0)</f>
        <v>Technology</v>
      </c>
      <c r="E161" s="12" t="str">
        <f>VLOOKUP(MID(Products!$B161,5,2),$G$8:$H$25,2,0)</f>
        <v>Phones</v>
      </c>
    </row>
    <row r="162" spans="1:5" x14ac:dyDescent="0.35">
      <c r="A162" s="11">
        <v>8277</v>
      </c>
      <c r="B162" s="13" t="s">
        <v>667</v>
      </c>
      <c r="C162" s="13" t="s">
        <v>668</v>
      </c>
      <c r="D162" s="13" t="str">
        <f>HLOOKUP(LEFT(Products!$B162,3),$G$4:$J$5,2,0)</f>
        <v>Office Supplies</v>
      </c>
      <c r="E162" s="11" t="str">
        <f>VLOOKUP(MID(Products!$B162,5,2),$G$8:$H$25,2,0)</f>
        <v>Binders</v>
      </c>
    </row>
    <row r="163" spans="1:5" x14ac:dyDescent="0.35">
      <c r="A163" s="12">
        <v>8278</v>
      </c>
      <c r="B163" s="17" t="s">
        <v>91</v>
      </c>
      <c r="C163" s="17" t="s">
        <v>92</v>
      </c>
      <c r="D163" s="17" t="str">
        <f>HLOOKUP(LEFT(Products!$B163,3),$G$4:$J$5,2,0)</f>
        <v>Office Supplies</v>
      </c>
      <c r="E163" s="12" t="str">
        <f>VLOOKUP(MID(Products!$B163,5,2),$G$8:$H$25,2,0)</f>
        <v>Binders</v>
      </c>
    </row>
    <row r="164" spans="1:5" x14ac:dyDescent="0.35">
      <c r="A164" s="11">
        <v>8279</v>
      </c>
      <c r="B164" s="13" t="s">
        <v>669</v>
      </c>
      <c r="C164" s="13" t="s">
        <v>670</v>
      </c>
      <c r="D164" s="13" t="str">
        <f>HLOOKUP(LEFT(Products!$B164,3),$G$4:$J$5,2,0)</f>
        <v>Office Supplies</v>
      </c>
      <c r="E164" s="11" t="str">
        <f>VLOOKUP(MID(Products!$B164,5,2),$G$8:$H$25,2,0)</f>
        <v>Storage</v>
      </c>
    </row>
    <row r="165" spans="1:5" x14ac:dyDescent="0.35">
      <c r="A165" s="12">
        <v>9013</v>
      </c>
      <c r="B165" s="17" t="s">
        <v>672</v>
      </c>
      <c r="C165" s="17" t="s">
        <v>673</v>
      </c>
      <c r="D165" s="17" t="str">
        <f>HLOOKUP(LEFT(Products!$B165,3),$G$4:$J$5,2,0)</f>
        <v>Furniture</v>
      </c>
      <c r="E165" s="12" t="str">
        <f>VLOOKUP(MID(Products!$B165,5,2),$G$8:$H$25,2,0)</f>
        <v>Furnishings</v>
      </c>
    </row>
    <row r="166" spans="1:5" x14ac:dyDescent="0.35">
      <c r="A166" s="11">
        <v>2345</v>
      </c>
      <c r="B166" s="13" t="s">
        <v>678</v>
      </c>
      <c r="C166" s="13" t="s">
        <v>679</v>
      </c>
      <c r="D166" s="13" t="str">
        <f>HLOOKUP(LEFT(Products!$B166,3),$G$4:$J$5,2,0)</f>
        <v>Office Supplies</v>
      </c>
      <c r="E166" s="11" t="str">
        <f>VLOOKUP(MID(Products!$B166,5,2),$G$8:$H$25,2,0)</f>
        <v>Appliances</v>
      </c>
    </row>
    <row r="167" spans="1:5" x14ac:dyDescent="0.35">
      <c r="A167" s="12">
        <v>5405</v>
      </c>
      <c r="B167" s="17" t="s">
        <v>683</v>
      </c>
      <c r="C167" s="17" t="s">
        <v>684</v>
      </c>
      <c r="D167" s="17" t="str">
        <f>HLOOKUP(LEFT(Products!$B167,3),$G$4:$J$5,2,0)</f>
        <v>Technology</v>
      </c>
      <c r="E167" s="12" t="str">
        <f>VLOOKUP(MID(Products!$B167,5,2),$G$8:$H$25,2,0)</f>
        <v>Phones</v>
      </c>
    </row>
    <row r="168" spans="1:5" x14ac:dyDescent="0.35">
      <c r="A168" s="11">
        <v>5406</v>
      </c>
      <c r="B168" s="13" t="s">
        <v>685</v>
      </c>
      <c r="C168" s="13" t="s">
        <v>686</v>
      </c>
      <c r="D168" s="13" t="str">
        <f>HLOOKUP(LEFT(Products!$B168,3),$G$4:$J$5,2,0)</f>
        <v>Technology</v>
      </c>
      <c r="E168" s="11" t="str">
        <f>VLOOKUP(MID(Products!$B168,5,2),$G$8:$H$25,2,0)</f>
        <v>Accessories</v>
      </c>
    </row>
    <row r="169" spans="1:5" x14ac:dyDescent="0.35">
      <c r="A169" s="12">
        <v>5407</v>
      </c>
      <c r="B169" s="17" t="s">
        <v>687</v>
      </c>
      <c r="C169" s="17" t="s">
        <v>688</v>
      </c>
      <c r="D169" s="17" t="str">
        <f>HLOOKUP(LEFT(Products!$B169,3),$G$4:$J$5,2,0)</f>
        <v>Office Supplies</v>
      </c>
      <c r="E169" s="12" t="str">
        <f>VLOOKUP(MID(Products!$B169,5,2),$G$8:$H$25,2,0)</f>
        <v>Fasteners</v>
      </c>
    </row>
    <row r="170" spans="1:5" x14ac:dyDescent="0.35">
      <c r="A170" s="11">
        <v>6237</v>
      </c>
      <c r="B170" s="13" t="s">
        <v>692</v>
      </c>
      <c r="C170" s="13" t="s">
        <v>693</v>
      </c>
      <c r="D170" s="13" t="str">
        <f>HLOOKUP(LEFT(Products!$B170,3),$G$4:$J$5,2,0)</f>
        <v>Office Supplies</v>
      </c>
      <c r="E170" s="11" t="str">
        <f>VLOOKUP(MID(Products!$B170,5,2),$G$8:$H$25,2,0)</f>
        <v>Envelopes</v>
      </c>
    </row>
    <row r="171" spans="1:5" x14ac:dyDescent="0.35">
      <c r="A171" s="12">
        <v>2742</v>
      </c>
      <c r="B171" s="17" t="s">
        <v>411</v>
      </c>
      <c r="C171" s="17" t="s">
        <v>412</v>
      </c>
      <c r="D171" s="17" t="str">
        <f>HLOOKUP(LEFT(Products!$B171,3),$G$4:$J$5,2,0)</f>
        <v>Office Supplies</v>
      </c>
      <c r="E171" s="12" t="str">
        <f>VLOOKUP(MID(Products!$B171,5,2),$G$8:$H$25,2,0)</f>
        <v>Envelopes</v>
      </c>
    </row>
    <row r="172" spans="1:5" x14ac:dyDescent="0.35">
      <c r="A172" s="11">
        <v>1579</v>
      </c>
      <c r="B172" s="13" t="s">
        <v>701</v>
      </c>
      <c r="C172" s="13" t="s">
        <v>702</v>
      </c>
      <c r="D172" s="13" t="str">
        <f>HLOOKUP(LEFT(Products!$B172,3),$G$4:$J$5,2,0)</f>
        <v>Office Supplies</v>
      </c>
      <c r="E172" s="11" t="str">
        <f>VLOOKUP(MID(Products!$B172,5,2),$G$8:$H$25,2,0)</f>
        <v>Appliances</v>
      </c>
    </row>
    <row r="173" spans="1:5" x14ac:dyDescent="0.35">
      <c r="A173" s="12">
        <v>4555</v>
      </c>
      <c r="B173" s="17" t="s">
        <v>707</v>
      </c>
      <c r="C173" s="17" t="s">
        <v>708</v>
      </c>
      <c r="D173" s="17" t="str">
        <f>HLOOKUP(LEFT(Products!$B173,3),$G$4:$J$5,2,0)</f>
        <v>Office Supplies</v>
      </c>
      <c r="E173" s="12" t="str">
        <f>VLOOKUP(MID(Products!$B173,5,2),$G$8:$H$25,2,0)</f>
        <v>Binders</v>
      </c>
    </row>
    <row r="174" spans="1:5" x14ac:dyDescent="0.35">
      <c r="A174" s="11">
        <v>7848</v>
      </c>
      <c r="B174" s="13" t="s">
        <v>712</v>
      </c>
      <c r="C174" s="13" t="s">
        <v>713</v>
      </c>
      <c r="D174" s="13" t="str">
        <f>HLOOKUP(LEFT(Products!$B174,3),$G$4:$J$5,2,0)</f>
        <v>Furniture</v>
      </c>
      <c r="E174" s="11" t="str">
        <f>VLOOKUP(MID(Products!$B174,5,2),$G$8:$H$25,2,0)</f>
        <v>Furnishings</v>
      </c>
    </row>
    <row r="175" spans="1:5" x14ac:dyDescent="0.35">
      <c r="A175" s="12">
        <v>3758</v>
      </c>
      <c r="B175" s="17" t="s">
        <v>717</v>
      </c>
      <c r="C175" s="17" t="s">
        <v>718</v>
      </c>
      <c r="D175" s="17" t="str">
        <f>HLOOKUP(LEFT(Products!$B175,3),$G$4:$J$5,2,0)</f>
        <v>Office Supplies</v>
      </c>
      <c r="E175" s="12" t="str">
        <f>VLOOKUP(MID(Products!$B175,5,2),$G$8:$H$25,2,0)</f>
        <v>Art</v>
      </c>
    </row>
    <row r="176" spans="1:5" x14ac:dyDescent="0.35">
      <c r="A176" s="11">
        <v>9063</v>
      </c>
      <c r="B176" s="13" t="s">
        <v>722</v>
      </c>
      <c r="C176" s="13" t="s">
        <v>723</v>
      </c>
      <c r="D176" s="13" t="str">
        <f>HLOOKUP(LEFT(Products!$B176,3),$G$4:$J$5,2,0)</f>
        <v>Office Supplies</v>
      </c>
      <c r="E176" s="11" t="str">
        <f>VLOOKUP(MID(Products!$B176,5,2),$G$8:$H$25,2,0)</f>
        <v>Fasteners</v>
      </c>
    </row>
    <row r="177" spans="1:5" x14ac:dyDescent="0.35">
      <c r="A177" s="12">
        <v>1083</v>
      </c>
      <c r="B177" s="17" t="s">
        <v>346</v>
      </c>
      <c r="C177" s="17" t="s">
        <v>347</v>
      </c>
      <c r="D177" s="17" t="str">
        <f>HLOOKUP(LEFT(Products!$B177,3),$G$4:$J$5,2,0)</f>
        <v>Furniture</v>
      </c>
      <c r="E177" s="12" t="str">
        <f>VLOOKUP(MID(Products!$B177,5,2),$G$8:$H$25,2,0)</f>
        <v>Tables</v>
      </c>
    </row>
    <row r="178" spans="1:5" x14ac:dyDescent="0.35">
      <c r="A178" s="11">
        <v>1084</v>
      </c>
      <c r="B178" s="13" t="s">
        <v>728</v>
      </c>
      <c r="C178" s="13" t="s">
        <v>400</v>
      </c>
      <c r="D178" s="13" t="str">
        <f>HLOOKUP(LEFT(Products!$B178,3),$G$4:$J$5,2,0)</f>
        <v>Office Supplies</v>
      </c>
      <c r="E178" s="11" t="str">
        <f>VLOOKUP(MID(Products!$B178,5,2),$G$8:$H$25,2,0)</f>
        <v>Paper</v>
      </c>
    </row>
    <row r="179" spans="1:5" x14ac:dyDescent="0.35">
      <c r="A179" s="12">
        <v>1085</v>
      </c>
      <c r="B179" s="17" t="s">
        <v>729</v>
      </c>
      <c r="C179" s="17" t="s">
        <v>730</v>
      </c>
      <c r="D179" s="17" t="str">
        <f>HLOOKUP(LEFT(Products!$B179,3),$G$4:$J$5,2,0)</f>
        <v>Office Supplies</v>
      </c>
      <c r="E179" s="12" t="str">
        <f>VLOOKUP(MID(Products!$B179,5,2),$G$8:$H$25,2,0)</f>
        <v>Storage</v>
      </c>
    </row>
    <row r="180" spans="1:5" x14ac:dyDescent="0.35">
      <c r="A180" s="11">
        <v>1086</v>
      </c>
      <c r="B180" s="13" t="s">
        <v>731</v>
      </c>
      <c r="C180" s="13" t="s">
        <v>732</v>
      </c>
      <c r="D180" s="13" t="str">
        <f>HLOOKUP(LEFT(Products!$B180,3),$G$4:$J$5,2,0)</f>
        <v>Technology</v>
      </c>
      <c r="E180" s="11" t="str">
        <f>VLOOKUP(MID(Products!$B180,5,2),$G$8:$H$25,2,0)</f>
        <v>Machines</v>
      </c>
    </row>
    <row r="181" spans="1:5" x14ac:dyDescent="0.35">
      <c r="A181" s="12">
        <v>3953</v>
      </c>
      <c r="B181" s="17" t="s">
        <v>738</v>
      </c>
      <c r="C181" s="17" t="s">
        <v>739</v>
      </c>
      <c r="D181" s="17" t="str">
        <f>HLOOKUP(LEFT(Products!$B181,3),$G$4:$J$5,2,0)</f>
        <v>Technology</v>
      </c>
      <c r="E181" s="12" t="str">
        <f>VLOOKUP(MID(Products!$B181,5,2),$G$8:$H$25,2,0)</f>
        <v>Phones</v>
      </c>
    </row>
    <row r="182" spans="1:5" x14ac:dyDescent="0.35">
      <c r="A182" s="11">
        <v>3091</v>
      </c>
      <c r="B182" s="13" t="s">
        <v>744</v>
      </c>
      <c r="C182" s="13" t="s">
        <v>745</v>
      </c>
      <c r="D182" s="13" t="str">
        <f>HLOOKUP(LEFT(Products!$B182,3),$G$4:$J$5,2,0)</f>
        <v>Office Supplies</v>
      </c>
      <c r="E182" s="11" t="str">
        <f>VLOOKUP(MID(Products!$B182,5,2),$G$8:$H$25,2,0)</f>
        <v>Binders</v>
      </c>
    </row>
    <row r="183" spans="1:5" x14ac:dyDescent="0.35">
      <c r="A183" s="12">
        <v>3092</v>
      </c>
      <c r="B183" s="17" t="s">
        <v>746</v>
      </c>
      <c r="C183" s="17" t="s">
        <v>747</v>
      </c>
      <c r="D183" s="17" t="str">
        <f>HLOOKUP(LEFT(Products!$B183,3),$G$4:$J$5,2,0)</f>
        <v>Technology</v>
      </c>
      <c r="E183" s="12" t="str">
        <f>VLOOKUP(MID(Products!$B183,5,2),$G$8:$H$25,2,0)</f>
        <v>Phones</v>
      </c>
    </row>
    <row r="184" spans="1:5" x14ac:dyDescent="0.35">
      <c r="A184" s="11">
        <v>3093</v>
      </c>
      <c r="B184" s="13" t="s">
        <v>748</v>
      </c>
      <c r="C184" s="13" t="s">
        <v>749</v>
      </c>
      <c r="D184" s="13" t="str">
        <f>HLOOKUP(LEFT(Products!$B184,3),$G$4:$J$5,2,0)</f>
        <v>Office Supplies</v>
      </c>
      <c r="E184" s="11" t="str">
        <f>VLOOKUP(MID(Products!$B184,5,2),$G$8:$H$25,2,0)</f>
        <v>Paper</v>
      </c>
    </row>
    <row r="185" spans="1:5" x14ac:dyDescent="0.35">
      <c r="A185" s="12">
        <v>3756</v>
      </c>
      <c r="B185" s="17" t="s">
        <v>754</v>
      </c>
      <c r="C185" s="17" t="s">
        <v>755</v>
      </c>
      <c r="D185" s="17" t="str">
        <f>HLOOKUP(LEFT(Products!$B185,3),$G$4:$J$5,2,0)</f>
        <v>Office Supplies</v>
      </c>
      <c r="E185" s="12" t="str">
        <f>VLOOKUP(MID(Products!$B185,5,2),$G$8:$H$25,2,0)</f>
        <v>Paper</v>
      </c>
    </row>
    <row r="186" spans="1:5" x14ac:dyDescent="0.35">
      <c r="A186" s="11">
        <v>3757</v>
      </c>
      <c r="B186" s="13" t="s">
        <v>756</v>
      </c>
      <c r="C186" s="13" t="s">
        <v>757</v>
      </c>
      <c r="D186" s="13" t="str">
        <f>HLOOKUP(LEFT(Products!$B186,3),$G$4:$J$5,2,0)</f>
        <v>Furniture</v>
      </c>
      <c r="E186" s="11" t="str">
        <f>VLOOKUP(MID(Products!$B186,5,2),$G$8:$H$25,2,0)</f>
        <v>Chairs</v>
      </c>
    </row>
    <row r="187" spans="1:5" x14ac:dyDescent="0.35">
      <c r="A187" s="12">
        <v>3887</v>
      </c>
      <c r="B187" s="17" t="s">
        <v>763</v>
      </c>
      <c r="C187" s="17" t="s">
        <v>764</v>
      </c>
      <c r="D187" s="17" t="str">
        <f>HLOOKUP(LEFT(Products!$B187,3),$G$4:$J$5,2,0)</f>
        <v>Technology</v>
      </c>
      <c r="E187" s="12" t="str">
        <f>VLOOKUP(MID(Products!$B187,5,2),$G$8:$H$25,2,0)</f>
        <v>Phones</v>
      </c>
    </row>
    <row r="188" spans="1:5" x14ac:dyDescent="0.35">
      <c r="A188" s="11">
        <v>4003</v>
      </c>
      <c r="B188" s="13" t="s">
        <v>768</v>
      </c>
      <c r="C188" s="13" t="s">
        <v>769</v>
      </c>
      <c r="D188" s="13" t="str">
        <f>HLOOKUP(LEFT(Products!$B188,3),$G$4:$J$5,2,0)</f>
        <v>Furniture</v>
      </c>
      <c r="E188" s="11" t="str">
        <f>VLOOKUP(MID(Products!$B188,5,2),$G$8:$H$25,2,0)</f>
        <v>Tables</v>
      </c>
    </row>
    <row r="189" spans="1:5" x14ac:dyDescent="0.35">
      <c r="A189" s="12">
        <v>4004</v>
      </c>
      <c r="B189" s="17" t="s">
        <v>770</v>
      </c>
      <c r="C189" s="17" t="s">
        <v>771</v>
      </c>
      <c r="D189" s="17" t="str">
        <f>HLOOKUP(LEFT(Products!$B189,3),$G$4:$J$5,2,0)</f>
        <v>Technology</v>
      </c>
      <c r="E189" s="12" t="str">
        <f>VLOOKUP(MID(Products!$B189,5,2),$G$8:$H$25,2,0)</f>
        <v>Machines</v>
      </c>
    </row>
    <row r="190" spans="1:5" x14ac:dyDescent="0.35">
      <c r="A190" s="11">
        <v>4005</v>
      </c>
      <c r="B190" s="13" t="s">
        <v>772</v>
      </c>
      <c r="C190" s="13" t="s">
        <v>773</v>
      </c>
      <c r="D190" s="13" t="str">
        <f>HLOOKUP(LEFT(Products!$B190,3),$G$4:$J$5,2,0)</f>
        <v>Office Supplies</v>
      </c>
      <c r="E190" s="11" t="str">
        <f>VLOOKUP(MID(Products!$B190,5,2),$G$8:$H$25,2,0)</f>
        <v>Envelopes</v>
      </c>
    </row>
    <row r="191" spans="1:5" x14ac:dyDescent="0.35">
      <c r="A191" s="12">
        <v>4748</v>
      </c>
      <c r="B191" s="17" t="s">
        <v>777</v>
      </c>
      <c r="C191" s="17" t="s">
        <v>778</v>
      </c>
      <c r="D191" s="17" t="str">
        <f>HLOOKUP(LEFT(Products!$B191,3),$G$4:$J$5,2,0)</f>
        <v>Office Supplies</v>
      </c>
      <c r="E191" s="12" t="str">
        <f>VLOOKUP(MID(Products!$B191,5,2),$G$8:$H$25,2,0)</f>
        <v>Supplies</v>
      </c>
    </row>
    <row r="192" spans="1:5" x14ac:dyDescent="0.35">
      <c r="A192" s="11">
        <v>4749</v>
      </c>
      <c r="B192" s="13" t="s">
        <v>779</v>
      </c>
      <c r="C192" s="13" t="s">
        <v>780</v>
      </c>
      <c r="D192" s="13" t="str">
        <f>HLOOKUP(LEFT(Products!$B192,3),$G$4:$J$5,2,0)</f>
        <v>Furniture</v>
      </c>
      <c r="E192" s="11" t="str">
        <f>VLOOKUP(MID(Products!$B192,5,2),$G$8:$H$25,2,0)</f>
        <v>Furnishings</v>
      </c>
    </row>
    <row r="193" spans="1:5" x14ac:dyDescent="0.35">
      <c r="A193" s="12">
        <v>5199</v>
      </c>
      <c r="B193" s="17" t="s">
        <v>785</v>
      </c>
      <c r="C193" s="17" t="s">
        <v>786</v>
      </c>
      <c r="D193" s="17" t="str">
        <f>HLOOKUP(LEFT(Products!$B193,3),$G$4:$J$5,2,0)</f>
        <v>Office Supplies</v>
      </c>
      <c r="E193" s="12" t="str">
        <f>VLOOKUP(MID(Products!$B193,5,2),$G$8:$H$25,2,0)</f>
        <v>Supplies</v>
      </c>
    </row>
    <row r="194" spans="1:5" x14ac:dyDescent="0.35">
      <c r="A194" s="11">
        <v>5200</v>
      </c>
      <c r="B194" s="13" t="s">
        <v>787</v>
      </c>
      <c r="C194" s="13" t="s">
        <v>788</v>
      </c>
      <c r="D194" s="13" t="str">
        <f>HLOOKUP(LEFT(Products!$B194,3),$G$4:$J$5,2,0)</f>
        <v>Office Supplies</v>
      </c>
      <c r="E194" s="11" t="str">
        <f>VLOOKUP(MID(Products!$B194,5,2),$G$8:$H$25,2,0)</f>
        <v>Fasteners</v>
      </c>
    </row>
    <row r="195" spans="1:5" x14ac:dyDescent="0.35">
      <c r="A195" s="12">
        <v>5201</v>
      </c>
      <c r="B195" s="17" t="s">
        <v>789</v>
      </c>
      <c r="C195" s="17" t="s">
        <v>790</v>
      </c>
      <c r="D195" s="17" t="str">
        <f>HLOOKUP(LEFT(Products!$B195,3),$G$4:$J$5,2,0)</f>
        <v>Technology</v>
      </c>
      <c r="E195" s="12" t="str">
        <f>VLOOKUP(MID(Products!$B195,5,2),$G$8:$H$25,2,0)</f>
        <v>Phones</v>
      </c>
    </row>
    <row r="196" spans="1:5" x14ac:dyDescent="0.35">
      <c r="A196" s="11">
        <v>5202</v>
      </c>
      <c r="B196" s="13" t="s">
        <v>791</v>
      </c>
      <c r="C196" s="13" t="s">
        <v>792</v>
      </c>
      <c r="D196" s="13" t="str">
        <f>HLOOKUP(LEFT(Products!$B196,3),$G$4:$J$5,2,0)</f>
        <v>Technology</v>
      </c>
      <c r="E196" s="11" t="str">
        <f>VLOOKUP(MID(Products!$B196,5,2),$G$8:$H$25,2,0)</f>
        <v>Accessories</v>
      </c>
    </row>
    <row r="197" spans="1:5" x14ac:dyDescent="0.35">
      <c r="A197" s="12">
        <v>2607</v>
      </c>
      <c r="B197" s="17" t="s">
        <v>796</v>
      </c>
      <c r="C197" s="17" t="s">
        <v>797</v>
      </c>
      <c r="D197" s="17" t="str">
        <f>HLOOKUP(LEFT(Products!$B197,3),$G$4:$J$5,2,0)</f>
        <v>Office Supplies</v>
      </c>
      <c r="E197" s="12" t="str">
        <f>VLOOKUP(MID(Products!$B197,5,2),$G$8:$H$25,2,0)</f>
        <v>Art</v>
      </c>
    </row>
    <row r="198" spans="1:5" x14ac:dyDescent="0.35">
      <c r="A198" s="11">
        <v>3265</v>
      </c>
      <c r="B198" s="13" t="s">
        <v>802</v>
      </c>
      <c r="C198" s="13" t="s">
        <v>803</v>
      </c>
      <c r="D198" s="13" t="str">
        <f>HLOOKUP(LEFT(Products!$B198,3),$G$4:$J$5,2,0)</f>
        <v>Office Supplies</v>
      </c>
      <c r="E198" s="11" t="str">
        <f>VLOOKUP(MID(Products!$B198,5,2),$G$8:$H$25,2,0)</f>
        <v>Labels</v>
      </c>
    </row>
    <row r="199" spans="1:5" x14ac:dyDescent="0.35">
      <c r="A199" s="12">
        <v>4215</v>
      </c>
      <c r="B199" s="17" t="s">
        <v>808</v>
      </c>
      <c r="C199" s="17" t="s">
        <v>809</v>
      </c>
      <c r="D199" s="17" t="str">
        <f>HLOOKUP(LEFT(Products!$B199,3),$G$4:$J$5,2,0)</f>
        <v>Office Supplies</v>
      </c>
      <c r="E199" s="12" t="str">
        <f>VLOOKUP(MID(Products!$B199,5,2),$G$8:$H$25,2,0)</f>
        <v>Binders</v>
      </c>
    </row>
    <row r="200" spans="1:5" x14ac:dyDescent="0.35">
      <c r="A200" s="11">
        <v>9750</v>
      </c>
      <c r="B200" s="13" t="s">
        <v>814</v>
      </c>
      <c r="C200" s="13" t="s">
        <v>815</v>
      </c>
      <c r="D200" s="13" t="str">
        <f>HLOOKUP(LEFT(Products!$B200,3),$G$4:$J$5,2,0)</f>
        <v>Technology</v>
      </c>
      <c r="E200" s="11" t="str">
        <f>VLOOKUP(MID(Products!$B200,5,2),$G$8:$H$25,2,0)</f>
        <v>Accessories</v>
      </c>
    </row>
    <row r="201" spans="1:5" x14ac:dyDescent="0.35">
      <c r="A201" s="12">
        <v>919</v>
      </c>
      <c r="B201" s="17" t="s">
        <v>819</v>
      </c>
      <c r="C201" s="17" t="s">
        <v>820</v>
      </c>
      <c r="D201" s="17" t="str">
        <f>HLOOKUP(LEFT(Products!$B201,3),$G$4:$J$5,2,0)</f>
        <v>Office Supplies</v>
      </c>
      <c r="E201" s="12" t="str">
        <f>VLOOKUP(MID(Products!$B201,5,2),$G$8:$H$25,2,0)</f>
        <v>Envelopes</v>
      </c>
    </row>
    <row r="202" spans="1:5" x14ac:dyDescent="0.35">
      <c r="A202" s="11">
        <v>920</v>
      </c>
      <c r="B202" s="13" t="s">
        <v>821</v>
      </c>
      <c r="C202" s="13" t="s">
        <v>822</v>
      </c>
      <c r="D202" s="13" t="str">
        <f>HLOOKUP(LEFT(Products!$B202,3),$G$4:$J$5,2,0)</f>
        <v>Office Supplies</v>
      </c>
      <c r="E202" s="11" t="str">
        <f>VLOOKUP(MID(Products!$B202,5,2),$G$8:$H$25,2,0)</f>
        <v>Storage</v>
      </c>
    </row>
    <row r="203" spans="1:5" x14ac:dyDescent="0.35">
      <c r="A203" s="12">
        <v>8443</v>
      </c>
      <c r="B203" s="17" t="s">
        <v>826</v>
      </c>
      <c r="C203" s="17" t="s">
        <v>827</v>
      </c>
      <c r="D203" s="17" t="str">
        <f>HLOOKUP(LEFT(Products!$B203,3),$G$4:$J$5,2,0)</f>
        <v>Technology</v>
      </c>
      <c r="E203" s="12" t="str">
        <f>VLOOKUP(MID(Products!$B203,5,2),$G$8:$H$25,2,0)</f>
        <v>Phones</v>
      </c>
    </row>
    <row r="204" spans="1:5" x14ac:dyDescent="0.35">
      <c r="A204" s="11">
        <v>8444</v>
      </c>
      <c r="B204" s="13" t="s">
        <v>828</v>
      </c>
      <c r="C204" s="13" t="s">
        <v>829</v>
      </c>
      <c r="D204" s="13" t="str">
        <f>HLOOKUP(LEFT(Products!$B204,3),$G$4:$J$5,2,0)</f>
        <v>Office Supplies</v>
      </c>
      <c r="E204" s="11" t="str">
        <f>VLOOKUP(MID(Products!$B204,5,2),$G$8:$H$25,2,0)</f>
        <v>Binders</v>
      </c>
    </row>
    <row r="205" spans="1:5" x14ac:dyDescent="0.35">
      <c r="A205" s="12">
        <v>8445</v>
      </c>
      <c r="B205" s="17" t="s">
        <v>830</v>
      </c>
      <c r="C205" s="17" t="s">
        <v>831</v>
      </c>
      <c r="D205" s="17" t="str">
        <f>HLOOKUP(LEFT(Products!$B205,3),$G$4:$J$5,2,0)</f>
        <v>Technology</v>
      </c>
      <c r="E205" s="12" t="str">
        <f>VLOOKUP(MID(Products!$B205,5,2),$G$8:$H$25,2,0)</f>
        <v>Phones</v>
      </c>
    </row>
    <row r="206" spans="1:5" x14ac:dyDescent="0.35">
      <c r="A206" s="11">
        <v>8982</v>
      </c>
      <c r="B206" s="13" t="s">
        <v>833</v>
      </c>
      <c r="C206" s="13" t="s">
        <v>834</v>
      </c>
      <c r="D206" s="13" t="str">
        <f>HLOOKUP(LEFT(Products!$B206,3),$G$4:$J$5,2,0)</f>
        <v>Office Supplies</v>
      </c>
      <c r="E206" s="11" t="str">
        <f>VLOOKUP(MID(Products!$B206,5,2),$G$8:$H$25,2,0)</f>
        <v>Appliances</v>
      </c>
    </row>
    <row r="207" spans="1:5" x14ac:dyDescent="0.35">
      <c r="A207" s="12">
        <v>8983</v>
      </c>
      <c r="B207" s="17" t="s">
        <v>835</v>
      </c>
      <c r="C207" s="17" t="s">
        <v>836</v>
      </c>
      <c r="D207" s="17" t="str">
        <f>HLOOKUP(LEFT(Products!$B207,3),$G$4:$J$5,2,0)</f>
        <v>Office Supplies</v>
      </c>
      <c r="E207" s="12" t="str">
        <f>VLOOKUP(MID(Products!$B207,5,2),$G$8:$H$25,2,0)</f>
        <v>Binders</v>
      </c>
    </row>
    <row r="208" spans="1:5" x14ac:dyDescent="0.35">
      <c r="A208" s="11">
        <v>8984</v>
      </c>
      <c r="B208" s="13" t="s">
        <v>610</v>
      </c>
      <c r="C208" s="13" t="s">
        <v>611</v>
      </c>
      <c r="D208" s="13" t="str">
        <f>HLOOKUP(LEFT(Products!$B208,3),$G$4:$J$5,2,0)</f>
        <v>Furniture</v>
      </c>
      <c r="E208" s="11" t="str">
        <f>VLOOKUP(MID(Products!$B208,5,2),$G$8:$H$25,2,0)</f>
        <v>Furnishings</v>
      </c>
    </row>
    <row r="209" spans="1:5" x14ac:dyDescent="0.35">
      <c r="A209" s="12">
        <v>8985</v>
      </c>
      <c r="B209" s="17" t="s">
        <v>837</v>
      </c>
      <c r="C209" s="17" t="s">
        <v>838</v>
      </c>
      <c r="D209" s="17" t="str">
        <f>HLOOKUP(LEFT(Products!$B209,3),$G$4:$J$5,2,0)</f>
        <v>Furniture</v>
      </c>
      <c r="E209" s="12" t="str">
        <f>VLOOKUP(MID(Products!$B209,5,2),$G$8:$H$25,2,0)</f>
        <v>Tables</v>
      </c>
    </row>
    <row r="210" spans="1:5" x14ac:dyDescent="0.35">
      <c r="A210" s="11">
        <v>839</v>
      </c>
      <c r="B210" s="13" t="s">
        <v>843</v>
      </c>
      <c r="C210" s="13" t="s">
        <v>844</v>
      </c>
      <c r="D210" s="13" t="str">
        <f>HLOOKUP(LEFT(Products!$B210,3),$G$4:$J$5,2,0)</f>
        <v>Technology</v>
      </c>
      <c r="E210" s="11" t="str">
        <f>VLOOKUP(MID(Products!$B210,5,2),$G$8:$H$25,2,0)</f>
        <v>Phones</v>
      </c>
    </row>
    <row r="211" spans="1:5" x14ac:dyDescent="0.35">
      <c r="A211" s="12">
        <v>1047</v>
      </c>
      <c r="B211" s="17" t="s">
        <v>848</v>
      </c>
      <c r="C211" s="17" t="s">
        <v>849</v>
      </c>
      <c r="D211" s="17" t="str">
        <f>HLOOKUP(LEFT(Products!$B211,3),$G$4:$J$5,2,0)</f>
        <v>Technology</v>
      </c>
      <c r="E211" s="12" t="str">
        <f>VLOOKUP(MID(Products!$B211,5,2),$G$8:$H$25,2,0)</f>
        <v>Phones</v>
      </c>
    </row>
    <row r="212" spans="1:5" x14ac:dyDescent="0.35">
      <c r="A212" s="11">
        <v>1048</v>
      </c>
      <c r="B212" s="13" t="s">
        <v>850</v>
      </c>
      <c r="C212" s="13" t="s">
        <v>851</v>
      </c>
      <c r="D212" s="13" t="str">
        <f>HLOOKUP(LEFT(Products!$B212,3),$G$4:$J$5,2,0)</f>
        <v>Furniture</v>
      </c>
      <c r="E212" s="11" t="str">
        <f>VLOOKUP(MID(Products!$B212,5,2),$G$8:$H$25,2,0)</f>
        <v>Furnishings</v>
      </c>
    </row>
    <row r="213" spans="1:5" x14ac:dyDescent="0.35">
      <c r="A213" s="12">
        <v>1705</v>
      </c>
      <c r="B213" s="17" t="s">
        <v>344</v>
      </c>
      <c r="C213" s="17" t="s">
        <v>345</v>
      </c>
      <c r="D213" s="17" t="str">
        <f>HLOOKUP(LEFT(Products!$B213,3),$G$4:$J$5,2,0)</f>
        <v>Office Supplies</v>
      </c>
      <c r="E213" s="12" t="str">
        <f>VLOOKUP(MID(Products!$B213,5,2),$G$8:$H$25,2,0)</f>
        <v>Binders</v>
      </c>
    </row>
    <row r="214" spans="1:5" x14ac:dyDescent="0.35">
      <c r="A214" s="11">
        <v>6417</v>
      </c>
      <c r="B214" s="13" t="s">
        <v>60</v>
      </c>
      <c r="C214" s="13" t="s">
        <v>61</v>
      </c>
      <c r="D214" s="13" t="str">
        <f>HLOOKUP(LEFT(Products!$B214,3),$G$4:$J$5,2,0)</f>
        <v>Technology</v>
      </c>
      <c r="E214" s="11" t="str">
        <f>VLOOKUP(MID(Products!$B214,5,2),$G$8:$H$25,2,0)</f>
        <v>Phones</v>
      </c>
    </row>
    <row r="215" spans="1:5" x14ac:dyDescent="0.35">
      <c r="A215" s="12">
        <v>6418</v>
      </c>
      <c r="B215" s="17" t="s">
        <v>857</v>
      </c>
      <c r="C215" s="17" t="s">
        <v>858</v>
      </c>
      <c r="D215" s="17" t="str">
        <f>HLOOKUP(LEFT(Products!$B215,3),$G$4:$J$5,2,0)</f>
        <v>Office Supplies</v>
      </c>
      <c r="E215" s="12" t="str">
        <f>VLOOKUP(MID(Products!$B215,5,2),$G$8:$H$25,2,0)</f>
        <v>Fasteners</v>
      </c>
    </row>
    <row r="216" spans="1:5" x14ac:dyDescent="0.35">
      <c r="A216" s="11">
        <v>7234</v>
      </c>
      <c r="B216" s="13" t="s">
        <v>862</v>
      </c>
      <c r="C216" s="13" t="s">
        <v>863</v>
      </c>
      <c r="D216" s="13" t="str">
        <f>HLOOKUP(LEFT(Products!$B216,3),$G$4:$J$5,2,0)</f>
        <v>Furniture</v>
      </c>
      <c r="E216" s="11" t="str">
        <f>VLOOKUP(MID(Products!$B216,5,2),$G$8:$H$25,2,0)</f>
        <v>Furnishings</v>
      </c>
    </row>
    <row r="217" spans="1:5" x14ac:dyDescent="0.35">
      <c r="A217" s="12">
        <v>7235</v>
      </c>
      <c r="B217" s="17" t="s">
        <v>864</v>
      </c>
      <c r="C217" s="17" t="s">
        <v>865</v>
      </c>
      <c r="D217" s="17" t="str">
        <f>HLOOKUP(LEFT(Products!$B217,3),$G$4:$J$5,2,0)</f>
        <v>Office Supplies</v>
      </c>
      <c r="E217" s="12" t="str">
        <f>VLOOKUP(MID(Products!$B217,5,2),$G$8:$H$25,2,0)</f>
        <v>Paper</v>
      </c>
    </row>
    <row r="218" spans="1:5" x14ac:dyDescent="0.35">
      <c r="A218" s="11">
        <v>7236</v>
      </c>
      <c r="B218" s="13" t="s">
        <v>866</v>
      </c>
      <c r="C218" s="13" t="s">
        <v>867</v>
      </c>
      <c r="D218" s="13" t="str">
        <f>HLOOKUP(LEFT(Products!$B218,3),$G$4:$J$5,2,0)</f>
        <v>Office Supplies</v>
      </c>
      <c r="E218" s="11" t="str">
        <f>VLOOKUP(MID(Products!$B218,5,2),$G$8:$H$25,2,0)</f>
        <v>Binders</v>
      </c>
    </row>
    <row r="219" spans="1:5" x14ac:dyDescent="0.35">
      <c r="A219" s="12">
        <v>8506</v>
      </c>
      <c r="B219" s="17" t="s">
        <v>871</v>
      </c>
      <c r="C219" s="17" t="s">
        <v>872</v>
      </c>
      <c r="D219" s="17" t="str">
        <f>HLOOKUP(LEFT(Products!$B219,3),$G$4:$J$5,2,0)</f>
        <v>Office Supplies</v>
      </c>
      <c r="E219" s="12" t="str">
        <f>VLOOKUP(MID(Products!$B219,5,2),$G$8:$H$25,2,0)</f>
        <v>Binders</v>
      </c>
    </row>
    <row r="220" spans="1:5" x14ac:dyDescent="0.35">
      <c r="A220" s="11">
        <v>8507</v>
      </c>
      <c r="B220" s="13" t="s">
        <v>873</v>
      </c>
      <c r="C220" s="13" t="s">
        <v>874</v>
      </c>
      <c r="D220" s="13" t="str">
        <f>HLOOKUP(LEFT(Products!$B220,3),$G$4:$J$5,2,0)</f>
        <v>Technology</v>
      </c>
      <c r="E220" s="11" t="str">
        <f>VLOOKUP(MID(Products!$B220,5,2),$G$8:$H$25,2,0)</f>
        <v>Accessories</v>
      </c>
    </row>
    <row r="221" spans="1:5" x14ac:dyDescent="0.35">
      <c r="A221" s="12">
        <v>8508</v>
      </c>
      <c r="B221" s="17" t="s">
        <v>875</v>
      </c>
      <c r="C221" s="17" t="s">
        <v>876</v>
      </c>
      <c r="D221" s="17" t="str">
        <f>HLOOKUP(LEFT(Products!$B221,3),$G$4:$J$5,2,0)</f>
        <v>Office Supplies</v>
      </c>
      <c r="E221" s="12" t="str">
        <f>VLOOKUP(MID(Products!$B221,5,2),$G$8:$H$25,2,0)</f>
        <v>Envelopes</v>
      </c>
    </row>
    <row r="222" spans="1:5" x14ac:dyDescent="0.35">
      <c r="A222" s="11">
        <v>8812</v>
      </c>
      <c r="B222" s="13" t="s">
        <v>594</v>
      </c>
      <c r="C222" s="13" t="s">
        <v>595</v>
      </c>
      <c r="D222" s="13" t="str">
        <f>HLOOKUP(LEFT(Products!$B222,3),$G$4:$J$5,2,0)</f>
        <v>Office Supplies</v>
      </c>
      <c r="E222" s="11" t="str">
        <f>VLOOKUP(MID(Products!$B222,5,2),$G$8:$H$25,2,0)</f>
        <v>Appliances</v>
      </c>
    </row>
    <row r="223" spans="1:5" x14ac:dyDescent="0.35">
      <c r="A223" s="12">
        <v>8813</v>
      </c>
      <c r="B223" s="17" t="s">
        <v>881</v>
      </c>
      <c r="C223" s="17" t="s">
        <v>882</v>
      </c>
      <c r="D223" s="17" t="str">
        <f>HLOOKUP(LEFT(Products!$B223,3),$G$4:$J$5,2,0)</f>
        <v>Office Supplies</v>
      </c>
      <c r="E223" s="12" t="str">
        <f>VLOOKUP(MID(Products!$B223,5,2),$G$8:$H$25,2,0)</f>
        <v>Art</v>
      </c>
    </row>
    <row r="224" spans="1:5" x14ac:dyDescent="0.35">
      <c r="A224" s="11">
        <v>8160</v>
      </c>
      <c r="B224" s="13" t="s">
        <v>887</v>
      </c>
      <c r="C224" s="13" t="s">
        <v>888</v>
      </c>
      <c r="D224" s="13" t="str">
        <f>HLOOKUP(LEFT(Products!$B224,3),$G$4:$J$5,2,0)</f>
        <v>Technology</v>
      </c>
      <c r="E224" s="11" t="str">
        <f>VLOOKUP(MID(Products!$B224,5,2),$G$8:$H$25,2,0)</f>
        <v>Accessories</v>
      </c>
    </row>
    <row r="225" spans="1:5" x14ac:dyDescent="0.35">
      <c r="A225" s="12">
        <v>8332</v>
      </c>
      <c r="B225" s="17" t="s">
        <v>894</v>
      </c>
      <c r="C225" s="17" t="s">
        <v>895</v>
      </c>
      <c r="D225" s="17" t="str">
        <f>HLOOKUP(LEFT(Products!$B225,3),$G$4:$J$5,2,0)</f>
        <v>Office Supplies</v>
      </c>
      <c r="E225" s="12" t="str">
        <f>VLOOKUP(MID(Products!$B225,5,2),$G$8:$H$25,2,0)</f>
        <v>Storage</v>
      </c>
    </row>
    <row r="226" spans="1:5" x14ac:dyDescent="0.35">
      <c r="A226" s="11">
        <v>8333</v>
      </c>
      <c r="B226" s="13" t="s">
        <v>896</v>
      </c>
      <c r="C226" s="13" t="s">
        <v>897</v>
      </c>
      <c r="D226" s="13" t="str">
        <f>HLOOKUP(LEFT(Products!$B226,3),$G$4:$J$5,2,0)</f>
        <v>Furniture</v>
      </c>
      <c r="E226" s="11" t="str">
        <f>VLOOKUP(MID(Products!$B226,5,2),$G$8:$H$25,2,0)</f>
        <v>Chairs</v>
      </c>
    </row>
    <row r="227" spans="1:5" x14ac:dyDescent="0.35">
      <c r="A227" s="12">
        <v>8334</v>
      </c>
      <c r="B227" s="17" t="s">
        <v>898</v>
      </c>
      <c r="C227" s="17" t="s">
        <v>899</v>
      </c>
      <c r="D227" s="17" t="str">
        <f>HLOOKUP(LEFT(Products!$B227,3),$G$4:$J$5,2,0)</f>
        <v>Office Supplies</v>
      </c>
      <c r="E227" s="12" t="str">
        <f>VLOOKUP(MID(Products!$B227,5,2),$G$8:$H$25,2,0)</f>
        <v>Paper</v>
      </c>
    </row>
    <row r="228" spans="1:5" x14ac:dyDescent="0.35">
      <c r="A228" s="11">
        <v>8335</v>
      </c>
      <c r="B228" s="13" t="s">
        <v>900</v>
      </c>
      <c r="C228" s="13" t="s">
        <v>901</v>
      </c>
      <c r="D228" s="13" t="str">
        <f>HLOOKUP(LEFT(Products!$B228,3),$G$4:$J$5,2,0)</f>
        <v>Office Supplies</v>
      </c>
      <c r="E228" s="11" t="str">
        <f>VLOOKUP(MID(Products!$B228,5,2),$G$8:$H$25,2,0)</f>
        <v>Binders</v>
      </c>
    </row>
    <row r="229" spans="1:5" x14ac:dyDescent="0.35">
      <c r="A229" s="12">
        <v>1876</v>
      </c>
      <c r="B229" s="17" t="s">
        <v>905</v>
      </c>
      <c r="C229" s="17" t="s">
        <v>906</v>
      </c>
      <c r="D229" s="17" t="str">
        <f>HLOOKUP(LEFT(Products!$B229,3),$G$4:$J$5,2,0)</f>
        <v>Furniture</v>
      </c>
      <c r="E229" s="12" t="str">
        <f>VLOOKUP(MID(Products!$B229,5,2),$G$8:$H$25,2,0)</f>
        <v>Bookcases</v>
      </c>
    </row>
    <row r="230" spans="1:5" x14ac:dyDescent="0.35">
      <c r="A230" s="11">
        <v>4063</v>
      </c>
      <c r="B230" s="13" t="s">
        <v>910</v>
      </c>
      <c r="C230" s="13" t="s">
        <v>911</v>
      </c>
      <c r="D230" s="13" t="str">
        <f>HLOOKUP(LEFT(Products!$B230,3),$G$4:$J$5,2,0)</f>
        <v>Technology</v>
      </c>
      <c r="E230" s="11" t="str">
        <f>VLOOKUP(MID(Products!$B230,5,2),$G$8:$H$25,2,0)</f>
        <v>Accessories</v>
      </c>
    </row>
    <row r="231" spans="1:5" x14ac:dyDescent="0.35">
      <c r="A231" s="12">
        <v>6014</v>
      </c>
      <c r="B231" s="17" t="s">
        <v>915</v>
      </c>
      <c r="C231" s="17" t="s">
        <v>916</v>
      </c>
      <c r="D231" s="17" t="str">
        <f>HLOOKUP(LEFT(Products!$B231,3),$G$4:$J$5,2,0)</f>
        <v>Office Supplies</v>
      </c>
      <c r="E231" s="12" t="str">
        <f>VLOOKUP(MID(Products!$B231,5,2),$G$8:$H$25,2,0)</f>
        <v>Paper</v>
      </c>
    </row>
    <row r="232" spans="1:5" x14ac:dyDescent="0.35">
      <c r="A232" s="11">
        <v>6015</v>
      </c>
      <c r="B232" s="13" t="s">
        <v>917</v>
      </c>
      <c r="C232" s="13" t="s">
        <v>918</v>
      </c>
      <c r="D232" s="13" t="str">
        <f>HLOOKUP(LEFT(Products!$B232,3),$G$4:$J$5,2,0)</f>
        <v>Technology</v>
      </c>
      <c r="E232" s="11" t="str">
        <f>VLOOKUP(MID(Products!$B232,5,2),$G$8:$H$25,2,0)</f>
        <v>Phones</v>
      </c>
    </row>
    <row r="233" spans="1:5" x14ac:dyDescent="0.35">
      <c r="A233" s="12">
        <v>8100</v>
      </c>
      <c r="B233" s="17" t="s">
        <v>922</v>
      </c>
      <c r="C233" s="17" t="s">
        <v>923</v>
      </c>
      <c r="D233" s="17" t="str">
        <f>HLOOKUP(LEFT(Products!$B233,3),$G$4:$J$5,2,0)</f>
        <v>Technology</v>
      </c>
      <c r="E233" s="12" t="str">
        <f>VLOOKUP(MID(Products!$B233,5,2),$G$8:$H$25,2,0)</f>
        <v>Accessories</v>
      </c>
    </row>
    <row r="234" spans="1:5" x14ac:dyDescent="0.35">
      <c r="A234" s="11">
        <v>8101</v>
      </c>
      <c r="B234" s="13" t="s">
        <v>924</v>
      </c>
      <c r="C234" s="13" t="s">
        <v>925</v>
      </c>
      <c r="D234" s="13" t="str">
        <f>HLOOKUP(LEFT(Products!$B234,3),$G$4:$J$5,2,0)</f>
        <v>Technology</v>
      </c>
      <c r="E234" s="11" t="str">
        <f>VLOOKUP(MID(Products!$B234,5,2),$G$8:$H$25,2,0)</f>
        <v>Machines</v>
      </c>
    </row>
    <row r="235" spans="1:5" x14ac:dyDescent="0.35">
      <c r="A235" s="12">
        <v>9412</v>
      </c>
      <c r="B235" s="17" t="s">
        <v>929</v>
      </c>
      <c r="C235" s="17" t="s">
        <v>930</v>
      </c>
      <c r="D235" s="17" t="str">
        <f>HLOOKUP(LEFT(Products!$B235,3),$G$4:$J$5,2,0)</f>
        <v>Office Supplies</v>
      </c>
      <c r="E235" s="12" t="str">
        <f>VLOOKUP(MID(Products!$B235,5,2),$G$8:$H$25,2,0)</f>
        <v>Storage</v>
      </c>
    </row>
    <row r="236" spans="1:5" x14ac:dyDescent="0.35">
      <c r="A236" s="11">
        <v>45</v>
      </c>
      <c r="B236" s="13" t="s">
        <v>303</v>
      </c>
      <c r="C236" s="13" t="s">
        <v>304</v>
      </c>
      <c r="D236" s="13" t="str">
        <f>HLOOKUP(LEFT(Products!$B236,3),$G$4:$J$5,2,0)</f>
        <v>Technology</v>
      </c>
      <c r="E236" s="11" t="str">
        <f>VLOOKUP(MID(Products!$B236,5,2),$G$8:$H$25,2,0)</f>
        <v>Accessories</v>
      </c>
    </row>
    <row r="237" spans="1:5" x14ac:dyDescent="0.35">
      <c r="A237" s="12">
        <v>46</v>
      </c>
      <c r="B237" s="17" t="s">
        <v>934</v>
      </c>
      <c r="C237" s="17" t="s">
        <v>935</v>
      </c>
      <c r="D237" s="17" t="str">
        <f>HLOOKUP(LEFT(Products!$B237,3),$G$4:$J$5,2,0)</f>
        <v>Office Supplies</v>
      </c>
      <c r="E237" s="12" t="str">
        <f>VLOOKUP(MID(Products!$B237,5,2),$G$8:$H$25,2,0)</f>
        <v>Binders</v>
      </c>
    </row>
    <row r="238" spans="1:5" x14ac:dyDescent="0.35">
      <c r="A238" s="11">
        <v>1462</v>
      </c>
      <c r="B238" s="13" t="s">
        <v>346</v>
      </c>
      <c r="C238" s="13" t="s">
        <v>347</v>
      </c>
      <c r="D238" s="13" t="str">
        <f>HLOOKUP(LEFT(Products!$B238,3),$G$4:$J$5,2,0)</f>
        <v>Furniture</v>
      </c>
      <c r="E238" s="11" t="str">
        <f>VLOOKUP(MID(Products!$B238,5,2),$G$8:$H$25,2,0)</f>
        <v>Tables</v>
      </c>
    </row>
    <row r="239" spans="1:5" x14ac:dyDescent="0.35">
      <c r="A239" s="12">
        <v>2759</v>
      </c>
      <c r="B239" s="17" t="s">
        <v>116</v>
      </c>
      <c r="C239" s="17" t="s">
        <v>118</v>
      </c>
      <c r="D239" s="17" t="str">
        <f>HLOOKUP(LEFT(Products!$B239,3),$G$4:$J$5,2,0)</f>
        <v>Furniture</v>
      </c>
      <c r="E239" s="12" t="str">
        <f>VLOOKUP(MID(Products!$B239,5,2),$G$8:$H$25,2,0)</f>
        <v>Furnishings</v>
      </c>
    </row>
    <row r="240" spans="1:5" x14ac:dyDescent="0.35">
      <c r="A240" s="11">
        <v>2760</v>
      </c>
      <c r="B240" s="13" t="s">
        <v>324</v>
      </c>
      <c r="C240" s="13" t="s">
        <v>325</v>
      </c>
      <c r="D240" s="13" t="str">
        <f>HLOOKUP(LEFT(Products!$B240,3),$G$4:$J$5,2,0)</f>
        <v>Office Supplies</v>
      </c>
      <c r="E240" s="11" t="str">
        <f>VLOOKUP(MID(Products!$B240,5,2),$G$8:$H$25,2,0)</f>
        <v>Storage</v>
      </c>
    </row>
    <row r="241" spans="1:5" x14ac:dyDescent="0.35">
      <c r="A241" s="12">
        <v>9698</v>
      </c>
      <c r="B241" s="17" t="s">
        <v>946</v>
      </c>
      <c r="C241" s="17" t="s">
        <v>947</v>
      </c>
      <c r="D241" s="17" t="str">
        <f>HLOOKUP(LEFT(Products!$B241,3),$G$4:$J$5,2,0)</f>
        <v>Furniture</v>
      </c>
      <c r="E241" s="12" t="str">
        <f>VLOOKUP(MID(Products!$B241,5,2),$G$8:$H$25,2,0)</f>
        <v>Furnishings</v>
      </c>
    </row>
    <row r="242" spans="1:5" x14ac:dyDescent="0.35">
      <c r="A242" s="11">
        <v>804</v>
      </c>
      <c r="B242" s="13" t="s">
        <v>287</v>
      </c>
      <c r="C242" s="13" t="s">
        <v>288</v>
      </c>
      <c r="D242" s="13" t="str">
        <f>HLOOKUP(LEFT(Products!$B242,3),$G$4:$J$5,2,0)</f>
        <v>Office Supplies</v>
      </c>
      <c r="E242" s="11" t="str">
        <f>VLOOKUP(MID(Products!$B242,5,2),$G$8:$H$25,2,0)</f>
        <v>Paper</v>
      </c>
    </row>
    <row r="243" spans="1:5" x14ac:dyDescent="0.35">
      <c r="A243" s="12">
        <v>3607</v>
      </c>
      <c r="B243" s="17" t="s">
        <v>956</v>
      </c>
      <c r="C243" s="17" t="s">
        <v>412</v>
      </c>
      <c r="D243" s="17" t="str">
        <f>HLOOKUP(LEFT(Products!$B243,3),$G$4:$J$5,2,0)</f>
        <v>Office Supplies</v>
      </c>
      <c r="E243" s="12" t="str">
        <f>VLOOKUP(MID(Products!$B243,5,2),$G$8:$H$25,2,0)</f>
        <v>Envelopes</v>
      </c>
    </row>
    <row r="244" spans="1:5" x14ac:dyDescent="0.35">
      <c r="A244" s="11">
        <v>5957</v>
      </c>
      <c r="B244" s="13" t="s">
        <v>960</v>
      </c>
      <c r="C244" s="13" t="s">
        <v>961</v>
      </c>
      <c r="D244" s="13" t="str">
        <f>HLOOKUP(LEFT(Products!$B244,3),$G$4:$J$5,2,0)</f>
        <v>Office Supplies</v>
      </c>
      <c r="E244" s="11" t="str">
        <f>VLOOKUP(MID(Products!$B244,5,2),$G$8:$H$25,2,0)</f>
        <v>Storage</v>
      </c>
    </row>
    <row r="245" spans="1:5" x14ac:dyDescent="0.35">
      <c r="A245" s="12">
        <v>5958</v>
      </c>
      <c r="B245" s="17" t="s">
        <v>962</v>
      </c>
      <c r="C245" s="17" t="s">
        <v>963</v>
      </c>
      <c r="D245" s="17" t="str">
        <f>HLOOKUP(LEFT(Products!$B245,3),$G$4:$J$5,2,0)</f>
        <v>Office Supplies</v>
      </c>
      <c r="E245" s="12" t="str">
        <f>VLOOKUP(MID(Products!$B245,5,2),$G$8:$H$25,2,0)</f>
        <v>Appliances</v>
      </c>
    </row>
    <row r="246" spans="1:5" x14ac:dyDescent="0.35">
      <c r="A246" s="11">
        <v>5959</v>
      </c>
      <c r="B246" s="13" t="s">
        <v>964</v>
      </c>
      <c r="C246" s="13" t="s">
        <v>965</v>
      </c>
      <c r="D246" s="13" t="str">
        <f>HLOOKUP(LEFT(Products!$B246,3),$G$4:$J$5,2,0)</f>
        <v>Office Supplies</v>
      </c>
      <c r="E246" s="11" t="str">
        <f>VLOOKUP(MID(Products!$B246,5,2),$G$8:$H$25,2,0)</f>
        <v>Envelopes</v>
      </c>
    </row>
    <row r="247" spans="1:5" x14ac:dyDescent="0.35">
      <c r="A247" s="12">
        <v>5960</v>
      </c>
      <c r="B247" s="17" t="s">
        <v>966</v>
      </c>
      <c r="C247" s="17" t="s">
        <v>967</v>
      </c>
      <c r="D247" s="17" t="str">
        <f>HLOOKUP(LEFT(Products!$B247,3),$G$4:$J$5,2,0)</f>
        <v>Furniture</v>
      </c>
      <c r="E247" s="12" t="str">
        <f>VLOOKUP(MID(Products!$B247,5,2),$G$8:$H$25,2,0)</f>
        <v>Chairs</v>
      </c>
    </row>
    <row r="248" spans="1:5" x14ac:dyDescent="0.35">
      <c r="A248" s="11">
        <v>8480</v>
      </c>
      <c r="B248" s="13" t="s">
        <v>971</v>
      </c>
      <c r="C248" s="13" t="s">
        <v>972</v>
      </c>
      <c r="D248" s="13" t="str">
        <f>HLOOKUP(LEFT(Products!$B248,3),$G$4:$J$5,2,0)</f>
        <v>Office Supplies</v>
      </c>
      <c r="E248" s="11" t="str">
        <f>VLOOKUP(MID(Products!$B248,5,2),$G$8:$H$25,2,0)</f>
        <v>Paper</v>
      </c>
    </row>
    <row r="249" spans="1:5" x14ac:dyDescent="0.35">
      <c r="A249" s="12">
        <v>152</v>
      </c>
      <c r="B249" s="17" t="s">
        <v>977</v>
      </c>
      <c r="C249" s="17" t="s">
        <v>978</v>
      </c>
      <c r="D249" s="17" t="str">
        <f>HLOOKUP(LEFT(Products!$B249,3),$G$4:$J$5,2,0)</f>
        <v>Office Supplies</v>
      </c>
      <c r="E249" s="12" t="str">
        <f>VLOOKUP(MID(Products!$B249,5,2),$G$8:$H$25,2,0)</f>
        <v>Appliances</v>
      </c>
    </row>
    <row r="250" spans="1:5" x14ac:dyDescent="0.35">
      <c r="A250" s="11">
        <v>153</v>
      </c>
      <c r="B250" s="13" t="s">
        <v>979</v>
      </c>
      <c r="C250" s="13" t="s">
        <v>980</v>
      </c>
      <c r="D250" s="13" t="str">
        <f>HLOOKUP(LEFT(Products!$B250,3),$G$4:$J$5,2,0)</f>
        <v>Technology</v>
      </c>
      <c r="E250" s="11" t="str">
        <f>VLOOKUP(MID(Products!$B250,5,2),$G$8:$H$25,2,0)</f>
        <v>Phones</v>
      </c>
    </row>
    <row r="251" spans="1:5" x14ac:dyDescent="0.35">
      <c r="A251" s="12">
        <v>2346</v>
      </c>
      <c r="B251" s="17" t="s">
        <v>984</v>
      </c>
      <c r="C251" s="17" t="s">
        <v>985</v>
      </c>
      <c r="D251" s="17" t="str">
        <f>HLOOKUP(LEFT(Products!$B251,3),$G$4:$J$5,2,0)</f>
        <v>Office Supplies</v>
      </c>
      <c r="E251" s="12" t="str">
        <f>VLOOKUP(MID(Products!$B251,5,2),$G$8:$H$25,2,0)</f>
        <v>Paper</v>
      </c>
    </row>
    <row r="252" spans="1:5" x14ac:dyDescent="0.35">
      <c r="A252" s="11">
        <v>2347</v>
      </c>
      <c r="B252" s="13" t="s">
        <v>986</v>
      </c>
      <c r="C252" s="13" t="s">
        <v>987</v>
      </c>
      <c r="D252" s="13" t="str">
        <f>HLOOKUP(LEFT(Products!$B252,3),$G$4:$J$5,2,0)</f>
        <v>Office Supplies</v>
      </c>
      <c r="E252" s="11" t="str">
        <f>VLOOKUP(MID(Products!$B252,5,2),$G$8:$H$25,2,0)</f>
        <v>Binders</v>
      </c>
    </row>
    <row r="253" spans="1:5" x14ac:dyDescent="0.35">
      <c r="A253" s="12">
        <v>2348</v>
      </c>
      <c r="B253" s="17" t="s">
        <v>988</v>
      </c>
      <c r="C253" s="17" t="s">
        <v>989</v>
      </c>
      <c r="D253" s="17" t="str">
        <f>HLOOKUP(LEFT(Products!$B253,3),$G$4:$J$5,2,0)</f>
        <v>Furniture</v>
      </c>
      <c r="E253" s="12" t="str">
        <f>VLOOKUP(MID(Products!$B253,5,2),$G$8:$H$25,2,0)</f>
        <v>Tables</v>
      </c>
    </row>
    <row r="254" spans="1:5" x14ac:dyDescent="0.35">
      <c r="A254" s="11">
        <v>2364</v>
      </c>
      <c r="B254" s="13" t="s">
        <v>994</v>
      </c>
      <c r="C254" s="13" t="s">
        <v>995</v>
      </c>
      <c r="D254" s="13" t="str">
        <f>HLOOKUP(LEFT(Products!$B254,3),$G$4:$J$5,2,0)</f>
        <v>Furniture</v>
      </c>
      <c r="E254" s="11" t="str">
        <f>VLOOKUP(MID(Products!$B254,5,2),$G$8:$H$25,2,0)</f>
        <v>Furnishings</v>
      </c>
    </row>
    <row r="255" spans="1:5" x14ac:dyDescent="0.35">
      <c r="A255" s="12">
        <v>2365</v>
      </c>
      <c r="B255" s="17" t="s">
        <v>996</v>
      </c>
      <c r="C255" s="17" t="s">
        <v>997</v>
      </c>
      <c r="D255" s="17" t="str">
        <f>HLOOKUP(LEFT(Products!$B255,3),$G$4:$J$5,2,0)</f>
        <v>Office Supplies</v>
      </c>
      <c r="E255" s="12" t="str">
        <f>VLOOKUP(MID(Products!$B255,5,2),$G$8:$H$25,2,0)</f>
        <v>Appliances</v>
      </c>
    </row>
    <row r="256" spans="1:5" x14ac:dyDescent="0.35">
      <c r="A256" s="11">
        <v>2366</v>
      </c>
      <c r="B256" s="13" t="s">
        <v>998</v>
      </c>
      <c r="C256" s="13" t="s">
        <v>999</v>
      </c>
      <c r="D256" s="13" t="str">
        <f>HLOOKUP(LEFT(Products!$B256,3),$G$4:$J$5,2,0)</f>
        <v>Office Supplies</v>
      </c>
      <c r="E256" s="11" t="str">
        <f>VLOOKUP(MID(Products!$B256,5,2),$G$8:$H$25,2,0)</f>
        <v>Binders</v>
      </c>
    </row>
    <row r="257" spans="1:5" x14ac:dyDescent="0.35">
      <c r="A257" s="12">
        <v>5884</v>
      </c>
      <c r="B257" s="17" t="s">
        <v>1003</v>
      </c>
      <c r="C257" s="17" t="s">
        <v>1004</v>
      </c>
      <c r="D257" s="17" t="str">
        <f>HLOOKUP(LEFT(Products!$B257,3),$G$4:$J$5,2,0)</f>
        <v>Furniture</v>
      </c>
      <c r="E257" s="12" t="str">
        <f>VLOOKUP(MID(Products!$B257,5,2),$G$8:$H$25,2,0)</f>
        <v>Furnishings</v>
      </c>
    </row>
    <row r="258" spans="1:5" x14ac:dyDescent="0.35">
      <c r="A258" s="11">
        <v>5885</v>
      </c>
      <c r="B258" s="13" t="s">
        <v>785</v>
      </c>
      <c r="C258" s="13" t="s">
        <v>786</v>
      </c>
      <c r="D258" s="13" t="str">
        <f>HLOOKUP(LEFT(Products!$B258,3),$G$4:$J$5,2,0)</f>
        <v>Office Supplies</v>
      </c>
      <c r="E258" s="11" t="str">
        <f>VLOOKUP(MID(Products!$B258,5,2),$G$8:$H$25,2,0)</f>
        <v>Supplies</v>
      </c>
    </row>
    <row r="259" spans="1:5" x14ac:dyDescent="0.35">
      <c r="A259" s="12">
        <v>7415</v>
      </c>
      <c r="B259" s="17" t="s">
        <v>1008</v>
      </c>
      <c r="C259" s="17" t="s">
        <v>1009</v>
      </c>
      <c r="D259" s="17" t="str">
        <f>HLOOKUP(LEFT(Products!$B259,3),$G$4:$J$5,2,0)</f>
        <v>Furniture</v>
      </c>
      <c r="E259" s="12" t="str">
        <f>VLOOKUP(MID(Products!$B259,5,2),$G$8:$H$25,2,0)</f>
        <v>Chairs</v>
      </c>
    </row>
    <row r="260" spans="1:5" x14ac:dyDescent="0.35">
      <c r="A260" s="11">
        <v>7416</v>
      </c>
      <c r="B260" s="13" t="s">
        <v>1010</v>
      </c>
      <c r="C260" s="13" t="s">
        <v>1011</v>
      </c>
      <c r="D260" s="13" t="str">
        <f>HLOOKUP(LEFT(Products!$B260,3),$G$4:$J$5,2,0)</f>
        <v>Technology</v>
      </c>
      <c r="E260" s="11" t="str">
        <f>VLOOKUP(MID(Products!$B260,5,2),$G$8:$H$25,2,0)</f>
        <v>Accessories</v>
      </c>
    </row>
    <row r="261" spans="1:5" x14ac:dyDescent="0.35">
      <c r="A261" s="12">
        <v>7417</v>
      </c>
      <c r="B261" s="17" t="s">
        <v>1012</v>
      </c>
      <c r="C261" s="17" t="s">
        <v>1013</v>
      </c>
      <c r="D261" s="17" t="str">
        <f>HLOOKUP(LEFT(Products!$B261,3),$G$4:$J$5,2,0)</f>
        <v>Technology</v>
      </c>
      <c r="E261" s="12" t="str">
        <f>VLOOKUP(MID(Products!$B261,5,2),$G$8:$H$25,2,0)</f>
        <v>Phones</v>
      </c>
    </row>
    <row r="262" spans="1:5" x14ac:dyDescent="0.35">
      <c r="A262" s="11">
        <v>7418</v>
      </c>
      <c r="B262" s="13" t="s">
        <v>640</v>
      </c>
      <c r="C262" s="13" t="s">
        <v>641</v>
      </c>
      <c r="D262" s="13" t="str">
        <f>HLOOKUP(LEFT(Products!$B262,3),$G$4:$J$5,2,0)</f>
        <v>Office Supplies</v>
      </c>
      <c r="E262" s="11" t="str">
        <f>VLOOKUP(MID(Products!$B262,5,2),$G$8:$H$25,2,0)</f>
        <v>Paper</v>
      </c>
    </row>
    <row r="263" spans="1:5" x14ac:dyDescent="0.35">
      <c r="A263" s="12">
        <v>7419</v>
      </c>
      <c r="B263" s="17" t="s">
        <v>1014</v>
      </c>
      <c r="C263" s="17" t="s">
        <v>1015</v>
      </c>
      <c r="D263" s="17" t="str">
        <f>HLOOKUP(LEFT(Products!$B263,3),$G$4:$J$5,2,0)</f>
        <v>Office Supplies</v>
      </c>
      <c r="E263" s="12" t="str">
        <f>VLOOKUP(MID(Products!$B263,5,2),$G$8:$H$25,2,0)</f>
        <v>Binders</v>
      </c>
    </row>
    <row r="264" spans="1:5" x14ac:dyDescent="0.35">
      <c r="A264" s="11">
        <v>7420</v>
      </c>
      <c r="B264" s="13" t="s">
        <v>1016</v>
      </c>
      <c r="C264" s="13" t="s">
        <v>1017</v>
      </c>
      <c r="D264" s="13" t="str">
        <f>HLOOKUP(LEFT(Products!$B264,3),$G$4:$J$5,2,0)</f>
        <v>Office Supplies</v>
      </c>
      <c r="E264" s="11" t="str">
        <f>VLOOKUP(MID(Products!$B264,5,2),$G$8:$H$25,2,0)</f>
        <v>Storage</v>
      </c>
    </row>
    <row r="265" spans="1:5" x14ac:dyDescent="0.35">
      <c r="A265" s="12">
        <v>7421</v>
      </c>
      <c r="B265" s="17" t="s">
        <v>1018</v>
      </c>
      <c r="C265" s="17" t="s">
        <v>1019</v>
      </c>
      <c r="D265" s="17" t="str">
        <f>HLOOKUP(LEFT(Products!$B265,3),$G$4:$J$5,2,0)</f>
        <v>Office Supplies</v>
      </c>
      <c r="E265" s="12" t="str">
        <f>VLOOKUP(MID(Products!$B265,5,2),$G$8:$H$25,2,0)</f>
        <v>Binders</v>
      </c>
    </row>
    <row r="266" spans="1:5" x14ac:dyDescent="0.35">
      <c r="A266" s="11">
        <v>7422</v>
      </c>
      <c r="B266" s="13" t="s">
        <v>1020</v>
      </c>
      <c r="C266" s="13" t="s">
        <v>1021</v>
      </c>
      <c r="D266" s="13" t="str">
        <f>HLOOKUP(LEFT(Products!$B266,3),$G$4:$J$5,2,0)</f>
        <v>Office Supplies</v>
      </c>
      <c r="E266" s="11" t="str">
        <f>VLOOKUP(MID(Products!$B266,5,2),$G$8:$H$25,2,0)</f>
        <v>Storage</v>
      </c>
    </row>
    <row r="267" spans="1:5" x14ac:dyDescent="0.35">
      <c r="A267" s="12">
        <v>7423</v>
      </c>
      <c r="B267" s="17" t="s">
        <v>1022</v>
      </c>
      <c r="C267" s="17" t="s">
        <v>1023</v>
      </c>
      <c r="D267" s="17" t="str">
        <f>HLOOKUP(LEFT(Products!$B267,3),$G$4:$J$5,2,0)</f>
        <v>Technology</v>
      </c>
      <c r="E267" s="12" t="str">
        <f>VLOOKUP(MID(Products!$B267,5,2),$G$8:$H$25,2,0)</f>
        <v>Machines</v>
      </c>
    </row>
    <row r="268" spans="1:5" x14ac:dyDescent="0.35">
      <c r="A268" s="11">
        <v>9343</v>
      </c>
      <c r="B268" s="13" t="s">
        <v>1028</v>
      </c>
      <c r="C268" s="13" t="s">
        <v>1029</v>
      </c>
      <c r="D268" s="13" t="str">
        <f>HLOOKUP(LEFT(Products!$B268,3),$G$4:$J$5,2,0)</f>
        <v>Office Supplies</v>
      </c>
      <c r="E268" s="11" t="str">
        <f>VLOOKUP(MID(Products!$B268,5,2),$G$8:$H$25,2,0)</f>
        <v>Binders</v>
      </c>
    </row>
    <row r="269" spans="1:5" x14ac:dyDescent="0.35">
      <c r="A269" s="12">
        <v>1693</v>
      </c>
      <c r="B269" s="17" t="s">
        <v>1033</v>
      </c>
      <c r="C269" s="17" t="s">
        <v>1034</v>
      </c>
      <c r="D269" s="17" t="str">
        <f>HLOOKUP(LEFT(Products!$B269,3),$G$4:$J$5,2,0)</f>
        <v>Furniture</v>
      </c>
      <c r="E269" s="12" t="str">
        <f>VLOOKUP(MID(Products!$B269,5,2),$G$8:$H$25,2,0)</f>
        <v>Furnishings</v>
      </c>
    </row>
    <row r="270" spans="1:5" x14ac:dyDescent="0.35">
      <c r="A270" s="11">
        <v>3929</v>
      </c>
      <c r="B270" s="13" t="s">
        <v>1037</v>
      </c>
      <c r="C270" s="13" t="s">
        <v>1038</v>
      </c>
      <c r="D270" s="13" t="str">
        <f>HLOOKUP(LEFT(Products!$B270,3),$G$4:$J$5,2,0)</f>
        <v>Furniture</v>
      </c>
      <c r="E270" s="11" t="str">
        <f>VLOOKUP(MID(Products!$B270,5,2),$G$8:$H$25,2,0)</f>
        <v>Bookcases</v>
      </c>
    </row>
    <row r="271" spans="1:5" x14ac:dyDescent="0.35">
      <c r="A271" s="12">
        <v>3930</v>
      </c>
      <c r="B271" s="17" t="s">
        <v>864</v>
      </c>
      <c r="C271" s="17" t="s">
        <v>865</v>
      </c>
      <c r="D271" s="17" t="str">
        <f>HLOOKUP(LEFT(Products!$B271,3),$G$4:$J$5,2,0)</f>
        <v>Office Supplies</v>
      </c>
      <c r="E271" s="12" t="str">
        <f>VLOOKUP(MID(Products!$B271,5,2),$G$8:$H$25,2,0)</f>
        <v>Paper</v>
      </c>
    </row>
    <row r="272" spans="1:5" x14ac:dyDescent="0.35">
      <c r="A272" s="11">
        <v>3931</v>
      </c>
      <c r="B272" s="13" t="s">
        <v>1039</v>
      </c>
      <c r="C272" s="13" t="s">
        <v>1040</v>
      </c>
      <c r="D272" s="13" t="str">
        <f>HLOOKUP(LEFT(Products!$B272,3),$G$4:$J$5,2,0)</f>
        <v>Office Supplies</v>
      </c>
      <c r="E272" s="11" t="str">
        <f>VLOOKUP(MID(Products!$B272,5,2),$G$8:$H$25,2,0)</f>
        <v>Art</v>
      </c>
    </row>
    <row r="273" spans="1:5" x14ac:dyDescent="0.35">
      <c r="A273" s="12">
        <v>4259</v>
      </c>
      <c r="B273" s="17" t="s">
        <v>1044</v>
      </c>
      <c r="C273" s="17" t="s">
        <v>1045</v>
      </c>
      <c r="D273" s="17" t="str">
        <f>HLOOKUP(LEFT(Products!$B273,3),$G$4:$J$5,2,0)</f>
        <v>Furniture</v>
      </c>
      <c r="E273" s="12" t="str">
        <f>VLOOKUP(MID(Products!$B273,5,2),$G$8:$H$25,2,0)</f>
        <v>Chairs</v>
      </c>
    </row>
    <row r="274" spans="1:5" x14ac:dyDescent="0.35">
      <c r="A274" s="11">
        <v>6116</v>
      </c>
      <c r="B274" s="13" t="s">
        <v>934</v>
      </c>
      <c r="C274" s="13" t="s">
        <v>935</v>
      </c>
      <c r="D274" s="13" t="str">
        <f>HLOOKUP(LEFT(Products!$B274,3),$G$4:$J$5,2,0)</f>
        <v>Office Supplies</v>
      </c>
      <c r="E274" s="11" t="str">
        <f>VLOOKUP(MID(Products!$B274,5,2),$G$8:$H$25,2,0)</f>
        <v>Binders</v>
      </c>
    </row>
    <row r="275" spans="1:5" x14ac:dyDescent="0.35">
      <c r="A275" s="12">
        <v>8934</v>
      </c>
      <c r="B275" s="17" t="s">
        <v>1052</v>
      </c>
      <c r="C275" s="17" t="s">
        <v>1053</v>
      </c>
      <c r="D275" s="17" t="str">
        <f>HLOOKUP(LEFT(Products!$B275,3),$G$4:$J$5,2,0)</f>
        <v>Furniture</v>
      </c>
      <c r="E275" s="12" t="str">
        <f>VLOOKUP(MID(Products!$B275,5,2),$G$8:$H$25,2,0)</f>
        <v>Furnishings</v>
      </c>
    </row>
    <row r="276" spans="1:5" x14ac:dyDescent="0.35">
      <c r="A276" s="11">
        <v>1615</v>
      </c>
      <c r="B276" s="13" t="s">
        <v>1057</v>
      </c>
      <c r="C276" s="13" t="s">
        <v>1058</v>
      </c>
      <c r="D276" s="13" t="str">
        <f>HLOOKUP(LEFT(Products!$B276,3),$G$4:$J$5,2,0)</f>
        <v>Technology</v>
      </c>
      <c r="E276" s="11" t="str">
        <f>VLOOKUP(MID(Products!$B276,5,2),$G$8:$H$25,2,0)</f>
        <v>Accessories</v>
      </c>
    </row>
    <row r="277" spans="1:5" x14ac:dyDescent="0.35">
      <c r="A277" s="12">
        <v>7648</v>
      </c>
      <c r="B277" s="17" t="s">
        <v>1062</v>
      </c>
      <c r="C277" s="17" t="s">
        <v>1063</v>
      </c>
      <c r="D277" s="17" t="str">
        <f>HLOOKUP(LEFT(Products!$B277,3),$G$4:$J$5,2,0)</f>
        <v>Office Supplies</v>
      </c>
      <c r="E277" s="12" t="str">
        <f>VLOOKUP(MID(Products!$B277,5,2),$G$8:$H$25,2,0)</f>
        <v>Binders</v>
      </c>
    </row>
    <row r="278" spans="1:5" x14ac:dyDescent="0.35">
      <c r="A278" s="11">
        <v>7649</v>
      </c>
      <c r="B278" s="13" t="s">
        <v>1064</v>
      </c>
      <c r="C278" s="13" t="s">
        <v>1065</v>
      </c>
      <c r="D278" s="13" t="str">
        <f>HLOOKUP(LEFT(Products!$B278,3),$G$4:$J$5,2,0)</f>
        <v>Furniture</v>
      </c>
      <c r="E278" s="11" t="str">
        <f>VLOOKUP(MID(Products!$B278,5,2),$G$8:$H$25,2,0)</f>
        <v>Chairs</v>
      </c>
    </row>
    <row r="279" spans="1:5" x14ac:dyDescent="0.35">
      <c r="A279" s="12">
        <v>9169</v>
      </c>
      <c r="B279" s="17" t="s">
        <v>1067</v>
      </c>
      <c r="C279" s="17" t="s">
        <v>1068</v>
      </c>
      <c r="D279" s="17" t="str">
        <f>HLOOKUP(LEFT(Products!$B279,3),$G$4:$J$5,2,0)</f>
        <v>Office Supplies</v>
      </c>
      <c r="E279" s="12" t="str">
        <f>VLOOKUP(MID(Products!$B279,5,2),$G$8:$H$25,2,0)</f>
        <v>Paper</v>
      </c>
    </row>
    <row r="280" spans="1:5" x14ac:dyDescent="0.35">
      <c r="A280" s="11">
        <v>9170</v>
      </c>
      <c r="B280" s="13" t="s">
        <v>1067</v>
      </c>
      <c r="C280" s="13" t="s">
        <v>1068</v>
      </c>
      <c r="D280" s="13" t="str">
        <f>HLOOKUP(LEFT(Products!$B280,3),$G$4:$J$5,2,0)</f>
        <v>Office Supplies</v>
      </c>
      <c r="E280" s="11" t="str">
        <f>VLOOKUP(MID(Products!$B280,5,2),$G$8:$H$25,2,0)</f>
        <v>Paper</v>
      </c>
    </row>
    <row r="281" spans="1:5" x14ac:dyDescent="0.35">
      <c r="A281" s="12">
        <v>9920</v>
      </c>
      <c r="B281" s="17" t="s">
        <v>1073</v>
      </c>
      <c r="C281" s="17" t="s">
        <v>1074</v>
      </c>
      <c r="D281" s="17" t="str">
        <f>HLOOKUP(LEFT(Products!$B281,3),$G$4:$J$5,2,0)</f>
        <v>Furniture</v>
      </c>
      <c r="E281" s="12" t="str">
        <f>VLOOKUP(MID(Products!$B281,5,2),$G$8:$H$25,2,0)</f>
        <v>Chairs</v>
      </c>
    </row>
    <row r="282" spans="1:5" x14ac:dyDescent="0.35">
      <c r="A282" s="11">
        <v>9921</v>
      </c>
      <c r="B282" s="13" t="s">
        <v>1075</v>
      </c>
      <c r="C282" s="13" t="s">
        <v>1076</v>
      </c>
      <c r="D282" s="13" t="str">
        <f>HLOOKUP(LEFT(Products!$B282,3),$G$4:$J$5,2,0)</f>
        <v>Office Supplies</v>
      </c>
      <c r="E282" s="11" t="str">
        <f>VLOOKUP(MID(Products!$B282,5,2),$G$8:$H$25,2,0)</f>
        <v>Binders</v>
      </c>
    </row>
    <row r="283" spans="1:5" x14ac:dyDescent="0.35">
      <c r="A283" s="12">
        <v>2394</v>
      </c>
      <c r="B283" s="17" t="s">
        <v>353</v>
      </c>
      <c r="C283" s="17" t="s">
        <v>354</v>
      </c>
      <c r="D283" s="17" t="str">
        <f>HLOOKUP(LEFT(Products!$B283,3),$G$4:$J$5,2,0)</f>
        <v>Office Supplies</v>
      </c>
      <c r="E283" s="12" t="str">
        <f>VLOOKUP(MID(Products!$B283,5,2),$G$8:$H$25,2,0)</f>
        <v>Art</v>
      </c>
    </row>
    <row r="284" spans="1:5" x14ac:dyDescent="0.35">
      <c r="A284" s="11">
        <v>3737</v>
      </c>
      <c r="B284" s="13" t="s">
        <v>1084</v>
      </c>
      <c r="C284" s="13" t="s">
        <v>1085</v>
      </c>
      <c r="D284" s="13" t="str">
        <f>HLOOKUP(LEFT(Products!$B284,3),$G$4:$J$5,2,0)</f>
        <v>Technology</v>
      </c>
      <c r="E284" s="11" t="str">
        <f>VLOOKUP(MID(Products!$B284,5,2),$G$8:$H$25,2,0)</f>
        <v>Phones</v>
      </c>
    </row>
    <row r="285" spans="1:5" x14ac:dyDescent="0.35">
      <c r="A285" s="12">
        <v>3738</v>
      </c>
      <c r="B285" s="17" t="s">
        <v>1086</v>
      </c>
      <c r="C285" s="17" t="s">
        <v>1087</v>
      </c>
      <c r="D285" s="17" t="str">
        <f>HLOOKUP(LEFT(Products!$B285,3),$G$4:$J$5,2,0)</f>
        <v>Office Supplies</v>
      </c>
      <c r="E285" s="12" t="str">
        <f>VLOOKUP(MID(Products!$B285,5,2),$G$8:$H$25,2,0)</f>
        <v>Binders</v>
      </c>
    </row>
    <row r="286" spans="1:5" x14ac:dyDescent="0.35">
      <c r="A286" s="11">
        <v>4400</v>
      </c>
      <c r="B286" s="13" t="s">
        <v>1092</v>
      </c>
      <c r="C286" s="13" t="s">
        <v>1093</v>
      </c>
      <c r="D286" s="13" t="str">
        <f>HLOOKUP(LEFT(Products!$B286,3),$G$4:$J$5,2,0)</f>
        <v>Office Supplies</v>
      </c>
      <c r="E286" s="11" t="str">
        <f>VLOOKUP(MID(Products!$B286,5,2),$G$8:$H$25,2,0)</f>
        <v>Envelopes</v>
      </c>
    </row>
    <row r="287" spans="1:5" x14ac:dyDescent="0.35">
      <c r="A287" s="12">
        <v>4401</v>
      </c>
      <c r="B287" s="17" t="s">
        <v>1094</v>
      </c>
      <c r="C287" s="17" t="s">
        <v>1095</v>
      </c>
      <c r="D287" s="17" t="str">
        <f>HLOOKUP(LEFT(Products!$B287,3),$G$4:$J$5,2,0)</f>
        <v>Office Supplies</v>
      </c>
      <c r="E287" s="12" t="str">
        <f>VLOOKUP(MID(Products!$B287,5,2),$G$8:$H$25,2,0)</f>
        <v>Appliances</v>
      </c>
    </row>
    <row r="288" spans="1:5" x14ac:dyDescent="0.35">
      <c r="A288" s="11">
        <v>4402</v>
      </c>
      <c r="B288" s="13" t="s">
        <v>1096</v>
      </c>
      <c r="C288" s="13" t="s">
        <v>1097</v>
      </c>
      <c r="D288" s="13" t="str">
        <f>HLOOKUP(LEFT(Products!$B288,3),$G$4:$J$5,2,0)</f>
        <v>Furniture</v>
      </c>
      <c r="E288" s="11" t="str">
        <f>VLOOKUP(MID(Products!$B288,5,2),$G$8:$H$25,2,0)</f>
        <v>Furnishings</v>
      </c>
    </row>
    <row r="289" spans="1:5" x14ac:dyDescent="0.35">
      <c r="A289" s="12">
        <v>8382</v>
      </c>
      <c r="B289" s="17" t="s">
        <v>1101</v>
      </c>
      <c r="C289" s="17" t="s">
        <v>1102</v>
      </c>
      <c r="D289" s="17" t="str">
        <f>HLOOKUP(LEFT(Products!$B289,3),$G$4:$J$5,2,0)</f>
        <v>Technology</v>
      </c>
      <c r="E289" s="12" t="str">
        <f>VLOOKUP(MID(Products!$B289,5,2),$G$8:$H$25,2,0)</f>
        <v>Phones</v>
      </c>
    </row>
    <row r="290" spans="1:5" x14ac:dyDescent="0.35">
      <c r="A290" s="11">
        <v>495</v>
      </c>
      <c r="B290" s="13" t="s">
        <v>1107</v>
      </c>
      <c r="C290" s="13" t="s">
        <v>1108</v>
      </c>
      <c r="D290" s="13" t="str">
        <f>HLOOKUP(LEFT(Products!$B290,3),$G$4:$J$5,2,0)</f>
        <v>Furniture</v>
      </c>
      <c r="E290" s="11" t="str">
        <f>VLOOKUP(MID(Products!$B290,5,2),$G$8:$H$25,2,0)</f>
        <v>Tables</v>
      </c>
    </row>
    <row r="291" spans="1:5" x14ac:dyDescent="0.35">
      <c r="A291" s="12">
        <v>6474</v>
      </c>
      <c r="B291" s="17" t="s">
        <v>1112</v>
      </c>
      <c r="C291" s="17" t="s">
        <v>1113</v>
      </c>
      <c r="D291" s="17" t="str">
        <f>HLOOKUP(LEFT(Products!$B291,3),$G$4:$J$5,2,0)</f>
        <v>Office Supplies</v>
      </c>
      <c r="E291" s="12" t="str">
        <f>VLOOKUP(MID(Products!$B291,5,2),$G$8:$H$25,2,0)</f>
        <v>Appliances</v>
      </c>
    </row>
    <row r="292" spans="1:5" x14ac:dyDescent="0.35">
      <c r="A292" s="11">
        <v>2226</v>
      </c>
      <c r="B292" s="13" t="s">
        <v>1118</v>
      </c>
      <c r="C292" s="13" t="s">
        <v>1119</v>
      </c>
      <c r="D292" s="13" t="str">
        <f>HLOOKUP(LEFT(Products!$B292,3),$G$4:$J$5,2,0)</f>
        <v>Furniture</v>
      </c>
      <c r="E292" s="11" t="str">
        <f>VLOOKUP(MID(Products!$B292,5,2),$G$8:$H$25,2,0)</f>
        <v>Bookcases</v>
      </c>
    </row>
    <row r="293" spans="1:5" x14ac:dyDescent="0.35">
      <c r="A293" s="12">
        <v>2853</v>
      </c>
      <c r="B293" s="17" t="s">
        <v>1123</v>
      </c>
      <c r="C293" s="17" t="s">
        <v>1124</v>
      </c>
      <c r="D293" s="17" t="str">
        <f>HLOOKUP(LEFT(Products!$B293,3),$G$4:$J$5,2,0)</f>
        <v>Furniture</v>
      </c>
      <c r="E293" s="12" t="str">
        <f>VLOOKUP(MID(Products!$B293,5,2),$G$8:$H$25,2,0)</f>
        <v>Furnishings</v>
      </c>
    </row>
    <row r="294" spans="1:5" x14ac:dyDescent="0.35">
      <c r="A294" s="11">
        <v>2854</v>
      </c>
      <c r="B294" s="13" t="s">
        <v>1125</v>
      </c>
      <c r="C294" s="13" t="s">
        <v>1126</v>
      </c>
      <c r="D294" s="13" t="str">
        <f>HLOOKUP(LEFT(Products!$B294,3),$G$4:$J$5,2,0)</f>
        <v>Furniture</v>
      </c>
      <c r="E294" s="11" t="str">
        <f>VLOOKUP(MID(Products!$B294,5,2),$G$8:$H$25,2,0)</f>
        <v>Furnishings</v>
      </c>
    </row>
    <row r="295" spans="1:5" x14ac:dyDescent="0.35">
      <c r="A295" s="12">
        <v>9177</v>
      </c>
      <c r="B295" s="17" t="s">
        <v>1130</v>
      </c>
      <c r="C295" s="17" t="s">
        <v>1131</v>
      </c>
      <c r="D295" s="17" t="str">
        <f>HLOOKUP(LEFT(Products!$B295,3),$G$4:$J$5,2,0)</f>
        <v>Office Supplies</v>
      </c>
      <c r="E295" s="12" t="str">
        <f>VLOOKUP(MID(Products!$B295,5,2),$G$8:$H$25,2,0)</f>
        <v>Binders</v>
      </c>
    </row>
    <row r="296" spans="1:5" x14ac:dyDescent="0.35">
      <c r="A296" s="11">
        <v>589</v>
      </c>
      <c r="B296" s="13" t="s">
        <v>1101</v>
      </c>
      <c r="C296" s="13" t="s">
        <v>1102</v>
      </c>
      <c r="D296" s="13" t="str">
        <f>HLOOKUP(LEFT(Products!$B296,3),$G$4:$J$5,2,0)</f>
        <v>Technology</v>
      </c>
      <c r="E296" s="11" t="str">
        <f>VLOOKUP(MID(Products!$B296,5,2),$G$8:$H$25,2,0)</f>
        <v>Phones</v>
      </c>
    </row>
    <row r="297" spans="1:5" x14ac:dyDescent="0.35">
      <c r="A297" s="12">
        <v>590</v>
      </c>
      <c r="B297" s="17" t="s">
        <v>1135</v>
      </c>
      <c r="C297" s="17" t="s">
        <v>1136</v>
      </c>
      <c r="D297" s="17" t="str">
        <f>HLOOKUP(LEFT(Products!$B297,3),$G$4:$J$5,2,0)</f>
        <v>Office Supplies</v>
      </c>
      <c r="E297" s="12" t="str">
        <f>VLOOKUP(MID(Products!$B297,5,2),$G$8:$H$25,2,0)</f>
        <v>Paper</v>
      </c>
    </row>
    <row r="298" spans="1:5" x14ac:dyDescent="0.35">
      <c r="A298" s="11">
        <v>591</v>
      </c>
      <c r="B298" s="13" t="s">
        <v>1137</v>
      </c>
      <c r="C298" s="13" t="s">
        <v>1138</v>
      </c>
      <c r="D298" s="13" t="str">
        <f>HLOOKUP(LEFT(Products!$B298,3),$G$4:$J$5,2,0)</f>
        <v>Office Supplies</v>
      </c>
      <c r="E298" s="11" t="str">
        <f>VLOOKUP(MID(Products!$B298,5,2),$G$8:$H$25,2,0)</f>
        <v>Binders</v>
      </c>
    </row>
    <row r="299" spans="1:5" x14ac:dyDescent="0.35">
      <c r="A299" s="12">
        <v>592</v>
      </c>
      <c r="B299" s="17" t="s">
        <v>1139</v>
      </c>
      <c r="C299" s="17" t="s">
        <v>1140</v>
      </c>
      <c r="D299" s="17" t="str">
        <f>HLOOKUP(LEFT(Products!$B299,3),$G$4:$J$5,2,0)</f>
        <v>Office Supplies</v>
      </c>
      <c r="E299" s="12" t="str">
        <f>VLOOKUP(MID(Products!$B299,5,2),$G$8:$H$25,2,0)</f>
        <v>Paper</v>
      </c>
    </row>
    <row r="300" spans="1:5" x14ac:dyDescent="0.35">
      <c r="A300" s="11">
        <v>749</v>
      </c>
      <c r="B300" s="13" t="s">
        <v>1145</v>
      </c>
      <c r="C300" s="13" t="s">
        <v>1146</v>
      </c>
      <c r="D300" s="13" t="str">
        <f>HLOOKUP(LEFT(Products!$B300,3),$G$4:$J$5,2,0)</f>
        <v>Technology</v>
      </c>
      <c r="E300" s="11" t="str">
        <f>VLOOKUP(MID(Products!$B300,5,2),$G$8:$H$25,2,0)</f>
        <v>Phones</v>
      </c>
    </row>
    <row r="301" spans="1:5" x14ac:dyDescent="0.35">
      <c r="A301" s="12">
        <v>1041</v>
      </c>
      <c r="B301" s="17" t="s">
        <v>346</v>
      </c>
      <c r="C301" s="17" t="s">
        <v>347</v>
      </c>
      <c r="D301" s="17" t="str">
        <f>HLOOKUP(LEFT(Products!$B301,3),$G$4:$J$5,2,0)</f>
        <v>Furniture</v>
      </c>
      <c r="E301" s="12" t="str">
        <f>VLOOKUP(MID(Products!$B301,5,2),$G$8:$H$25,2,0)</f>
        <v>Tables</v>
      </c>
    </row>
    <row r="302" spans="1:5" x14ac:dyDescent="0.35">
      <c r="A302" s="11">
        <v>3312</v>
      </c>
      <c r="B302" s="13" t="s">
        <v>1155</v>
      </c>
      <c r="C302" s="13" t="s">
        <v>1156</v>
      </c>
      <c r="D302" s="13" t="str">
        <f>HLOOKUP(LEFT(Products!$B302,3),$G$4:$J$5,2,0)</f>
        <v>Furniture</v>
      </c>
      <c r="E302" s="11" t="str">
        <f>VLOOKUP(MID(Products!$B302,5,2),$G$8:$H$25,2,0)</f>
        <v>Furnishings</v>
      </c>
    </row>
    <row r="303" spans="1:5" x14ac:dyDescent="0.35">
      <c r="A303" s="12">
        <v>3172</v>
      </c>
      <c r="B303" s="17" t="s">
        <v>1160</v>
      </c>
      <c r="C303" s="17" t="s">
        <v>1161</v>
      </c>
      <c r="D303" s="17" t="str">
        <f>HLOOKUP(LEFT(Products!$B303,3),$G$4:$J$5,2,0)</f>
        <v>Office Supplies</v>
      </c>
      <c r="E303" s="12" t="str">
        <f>VLOOKUP(MID(Products!$B303,5,2),$G$8:$H$25,2,0)</f>
        <v>Binders</v>
      </c>
    </row>
    <row r="304" spans="1:5" x14ac:dyDescent="0.35">
      <c r="A304" s="11">
        <v>3173</v>
      </c>
      <c r="B304" s="13" t="s">
        <v>1162</v>
      </c>
      <c r="C304" s="13" t="s">
        <v>1163</v>
      </c>
      <c r="D304" s="13" t="str">
        <f>HLOOKUP(LEFT(Products!$B304,3),$G$4:$J$5,2,0)</f>
        <v>Furniture</v>
      </c>
      <c r="E304" s="11" t="str">
        <f>VLOOKUP(MID(Products!$B304,5,2),$G$8:$H$25,2,0)</f>
        <v>Chairs</v>
      </c>
    </row>
    <row r="305" spans="1:5" x14ac:dyDescent="0.35">
      <c r="A305" s="12">
        <v>3174</v>
      </c>
      <c r="B305" s="17" t="s">
        <v>1164</v>
      </c>
      <c r="C305" s="17" t="s">
        <v>1165</v>
      </c>
      <c r="D305" s="17" t="str">
        <f>HLOOKUP(LEFT(Products!$B305,3),$G$4:$J$5,2,0)</f>
        <v>Office Supplies</v>
      </c>
      <c r="E305" s="12" t="str">
        <f>VLOOKUP(MID(Products!$B305,5,2),$G$8:$H$25,2,0)</f>
        <v>Art</v>
      </c>
    </row>
    <row r="306" spans="1:5" x14ac:dyDescent="0.35">
      <c r="A306" s="11">
        <v>3766</v>
      </c>
      <c r="B306" s="13" t="s">
        <v>1169</v>
      </c>
      <c r="C306" s="13" t="s">
        <v>1170</v>
      </c>
      <c r="D306" s="13" t="str">
        <f>HLOOKUP(LEFT(Products!$B306,3),$G$4:$J$5,2,0)</f>
        <v>Furniture</v>
      </c>
      <c r="E306" s="11" t="str">
        <f>VLOOKUP(MID(Products!$B306,5,2),$G$8:$H$25,2,0)</f>
        <v>Tables</v>
      </c>
    </row>
    <row r="307" spans="1:5" x14ac:dyDescent="0.35">
      <c r="A307" s="12">
        <v>3767</v>
      </c>
      <c r="B307" s="17" t="s">
        <v>1171</v>
      </c>
      <c r="C307" s="17" t="s">
        <v>1172</v>
      </c>
      <c r="D307" s="17" t="str">
        <f>HLOOKUP(LEFT(Products!$B307,3),$G$4:$J$5,2,0)</f>
        <v>Office Supplies</v>
      </c>
      <c r="E307" s="12" t="str">
        <f>VLOOKUP(MID(Products!$B307,5,2),$G$8:$H$25,2,0)</f>
        <v>Art</v>
      </c>
    </row>
    <row r="308" spans="1:5" x14ac:dyDescent="0.35">
      <c r="A308" s="11">
        <v>1672</v>
      </c>
      <c r="B308" s="13" t="s">
        <v>1178</v>
      </c>
      <c r="C308" s="13" t="s">
        <v>1179</v>
      </c>
      <c r="D308" s="13" t="str">
        <f>HLOOKUP(LEFT(Products!$B308,3),$G$4:$J$5,2,0)</f>
        <v>Technology</v>
      </c>
      <c r="E308" s="11" t="str">
        <f>VLOOKUP(MID(Products!$B308,5,2),$G$8:$H$25,2,0)</f>
        <v>Accessories</v>
      </c>
    </row>
    <row r="309" spans="1:5" x14ac:dyDescent="0.35">
      <c r="A309" s="12">
        <v>7695</v>
      </c>
      <c r="B309" s="17" t="s">
        <v>596</v>
      </c>
      <c r="C309" s="17" t="s">
        <v>597</v>
      </c>
      <c r="D309" s="17" t="str">
        <f>HLOOKUP(LEFT(Products!$B309,3),$G$4:$J$5,2,0)</f>
        <v>Furniture</v>
      </c>
      <c r="E309" s="12" t="str">
        <f>VLOOKUP(MID(Products!$B309,5,2),$G$8:$H$25,2,0)</f>
        <v>Chairs</v>
      </c>
    </row>
    <row r="310" spans="1:5" x14ac:dyDescent="0.35">
      <c r="A310" s="11">
        <v>3030</v>
      </c>
      <c r="B310" s="13" t="s">
        <v>1185</v>
      </c>
      <c r="C310" s="13" t="s">
        <v>1186</v>
      </c>
      <c r="D310" s="13" t="str">
        <f>HLOOKUP(LEFT(Products!$B310,3),$G$4:$J$5,2,0)</f>
        <v>Technology</v>
      </c>
      <c r="E310" s="11" t="str">
        <f>VLOOKUP(MID(Products!$B310,5,2),$G$8:$H$25,2,0)</f>
        <v>Phones</v>
      </c>
    </row>
    <row r="311" spans="1:5" x14ac:dyDescent="0.35">
      <c r="A311" s="12">
        <v>4229</v>
      </c>
      <c r="B311" s="17" t="s">
        <v>1190</v>
      </c>
      <c r="C311" s="17" t="s">
        <v>1191</v>
      </c>
      <c r="D311" s="17" t="str">
        <f>HLOOKUP(LEFT(Products!$B311,3),$G$4:$J$5,2,0)</f>
        <v>Office Supplies</v>
      </c>
      <c r="E311" s="12" t="str">
        <f>VLOOKUP(MID(Products!$B311,5,2),$G$8:$H$25,2,0)</f>
        <v>Paper</v>
      </c>
    </row>
    <row r="312" spans="1:5" x14ac:dyDescent="0.35">
      <c r="A312" s="11">
        <v>9130</v>
      </c>
      <c r="B312" s="13" t="s">
        <v>1195</v>
      </c>
      <c r="C312" s="13" t="s">
        <v>1196</v>
      </c>
      <c r="D312" s="13" t="str">
        <f>HLOOKUP(LEFT(Products!$B312,3),$G$4:$J$5,2,0)</f>
        <v>Furniture</v>
      </c>
      <c r="E312" s="11" t="str">
        <f>VLOOKUP(MID(Products!$B312,5,2),$G$8:$H$25,2,0)</f>
        <v>Bookcases</v>
      </c>
    </row>
    <row r="313" spans="1:5" x14ac:dyDescent="0.35">
      <c r="A313" s="12">
        <v>9131</v>
      </c>
      <c r="B313" s="17" t="s">
        <v>1197</v>
      </c>
      <c r="C313" s="17" t="s">
        <v>1198</v>
      </c>
      <c r="D313" s="17" t="str">
        <f>HLOOKUP(LEFT(Products!$B313,3),$G$4:$J$5,2,0)</f>
        <v>Office Supplies</v>
      </c>
      <c r="E313" s="12" t="str">
        <f>VLOOKUP(MID(Products!$B313,5,2),$G$8:$H$25,2,0)</f>
        <v>Art</v>
      </c>
    </row>
    <row r="314" spans="1:5" x14ac:dyDescent="0.35">
      <c r="A314" s="11">
        <v>3371</v>
      </c>
      <c r="B314" s="13" t="s">
        <v>1201</v>
      </c>
      <c r="C314" s="13" t="s">
        <v>1202</v>
      </c>
      <c r="D314" s="13" t="str">
        <f>HLOOKUP(LEFT(Products!$B314,3),$G$4:$J$5,2,0)</f>
        <v>Technology</v>
      </c>
      <c r="E314" s="11" t="str">
        <f>VLOOKUP(MID(Products!$B314,5,2),$G$8:$H$25,2,0)</f>
        <v>Accessories</v>
      </c>
    </row>
    <row r="315" spans="1:5" x14ac:dyDescent="0.35">
      <c r="A315" s="12">
        <v>7931</v>
      </c>
      <c r="B315" s="17" t="s">
        <v>137</v>
      </c>
      <c r="C315" s="17" t="s">
        <v>138</v>
      </c>
      <c r="D315" s="17" t="str">
        <f>HLOOKUP(LEFT(Products!$B315,3),$G$4:$J$5,2,0)</f>
        <v>Office Supplies</v>
      </c>
      <c r="E315" s="12" t="str">
        <f>VLOOKUP(MID(Products!$B315,5,2),$G$8:$H$25,2,0)</f>
        <v>Art</v>
      </c>
    </row>
    <row r="316" spans="1:5" x14ac:dyDescent="0.35">
      <c r="A316" s="11">
        <v>664</v>
      </c>
      <c r="B316" s="13" t="s">
        <v>1207</v>
      </c>
      <c r="C316" s="13" t="s">
        <v>1208</v>
      </c>
      <c r="D316" s="13" t="str">
        <f>HLOOKUP(LEFT(Products!$B316,3),$G$4:$J$5,2,0)</f>
        <v>Office Supplies</v>
      </c>
      <c r="E316" s="11" t="str">
        <f>VLOOKUP(MID(Products!$B316,5,2),$G$8:$H$25,2,0)</f>
        <v>Storage</v>
      </c>
    </row>
    <row r="317" spans="1:5" x14ac:dyDescent="0.35">
      <c r="A317" s="12">
        <v>3159</v>
      </c>
      <c r="B317" s="17" t="s">
        <v>1212</v>
      </c>
      <c r="C317" s="17" t="s">
        <v>1213</v>
      </c>
      <c r="D317" s="17" t="str">
        <f>HLOOKUP(LEFT(Products!$B317,3),$G$4:$J$5,2,0)</f>
        <v>Office Supplies</v>
      </c>
      <c r="E317" s="12" t="str">
        <f>VLOOKUP(MID(Products!$B317,5,2),$G$8:$H$25,2,0)</f>
        <v>Storage</v>
      </c>
    </row>
    <row r="318" spans="1:5" x14ac:dyDescent="0.35">
      <c r="A318" s="11">
        <v>3160</v>
      </c>
      <c r="B318" s="13" t="s">
        <v>1214</v>
      </c>
      <c r="C318" s="13" t="s">
        <v>1215</v>
      </c>
      <c r="D318" s="13" t="str">
        <f>HLOOKUP(LEFT(Products!$B318,3),$G$4:$J$5,2,0)</f>
        <v>Technology</v>
      </c>
      <c r="E318" s="11" t="str">
        <f>VLOOKUP(MID(Products!$B318,5,2),$G$8:$H$25,2,0)</f>
        <v>Accessories</v>
      </c>
    </row>
    <row r="319" spans="1:5" x14ac:dyDescent="0.35">
      <c r="A319" s="12">
        <v>9018</v>
      </c>
      <c r="B319" s="17" t="s">
        <v>1221</v>
      </c>
      <c r="C319" s="17" t="s">
        <v>1222</v>
      </c>
      <c r="D319" s="17" t="str">
        <f>HLOOKUP(LEFT(Products!$B319,3),$G$4:$J$5,2,0)</f>
        <v>Office Supplies</v>
      </c>
      <c r="E319" s="12" t="str">
        <f>VLOOKUP(MID(Products!$B319,5,2),$G$8:$H$25,2,0)</f>
        <v>Paper</v>
      </c>
    </row>
    <row r="320" spans="1:5" x14ac:dyDescent="0.35">
      <c r="A320" s="11">
        <v>9019</v>
      </c>
      <c r="B320" s="13" t="s">
        <v>1223</v>
      </c>
      <c r="C320" s="13" t="s">
        <v>1224</v>
      </c>
      <c r="D320" s="13" t="str">
        <f>HLOOKUP(LEFT(Products!$B320,3),$G$4:$J$5,2,0)</f>
        <v>Office Supplies</v>
      </c>
      <c r="E320" s="11" t="str">
        <f>VLOOKUP(MID(Products!$B320,5,2),$G$8:$H$25,2,0)</f>
        <v>Binders</v>
      </c>
    </row>
    <row r="321" spans="1:5" x14ac:dyDescent="0.35">
      <c r="A321" s="12">
        <v>8545</v>
      </c>
      <c r="B321" s="17" t="s">
        <v>712</v>
      </c>
      <c r="C321" s="17" t="s">
        <v>713</v>
      </c>
      <c r="D321" s="17" t="str">
        <f>HLOOKUP(LEFT(Products!$B321,3),$G$4:$J$5,2,0)</f>
        <v>Furniture</v>
      </c>
      <c r="E321" s="12" t="str">
        <f>VLOOKUP(MID(Products!$B321,5,2),$G$8:$H$25,2,0)</f>
        <v>Furnishings</v>
      </c>
    </row>
    <row r="322" spans="1:5" x14ac:dyDescent="0.35">
      <c r="A322" s="11">
        <v>8546</v>
      </c>
      <c r="B322" s="13" t="s">
        <v>1228</v>
      </c>
      <c r="C322" s="13" t="s">
        <v>1229</v>
      </c>
      <c r="D322" s="13" t="str">
        <f>HLOOKUP(LEFT(Products!$B322,3),$G$4:$J$5,2,0)</f>
        <v>Furniture</v>
      </c>
      <c r="E322" s="11" t="str">
        <f>VLOOKUP(MID(Products!$B322,5,2),$G$8:$H$25,2,0)</f>
        <v>Furnishings</v>
      </c>
    </row>
    <row r="323" spans="1:5" x14ac:dyDescent="0.35">
      <c r="A323" s="12">
        <v>8547</v>
      </c>
      <c r="B323" s="17" t="s">
        <v>1086</v>
      </c>
      <c r="C323" s="17" t="s">
        <v>1087</v>
      </c>
      <c r="D323" s="17" t="str">
        <f>HLOOKUP(LEFT(Products!$B323,3),$G$4:$J$5,2,0)</f>
        <v>Office Supplies</v>
      </c>
      <c r="E323" s="12" t="str">
        <f>VLOOKUP(MID(Products!$B323,5,2),$G$8:$H$25,2,0)</f>
        <v>Binders</v>
      </c>
    </row>
    <row r="324" spans="1:5" x14ac:dyDescent="0.35">
      <c r="A324" s="11">
        <v>1352</v>
      </c>
      <c r="B324" s="13" t="s">
        <v>1233</v>
      </c>
      <c r="C324" s="13" t="s">
        <v>1234</v>
      </c>
      <c r="D324" s="13" t="str">
        <f>HLOOKUP(LEFT(Products!$B324,3),$G$4:$J$5,2,0)</f>
        <v>Office Supplies</v>
      </c>
      <c r="E324" s="11" t="str">
        <f>VLOOKUP(MID(Products!$B324,5,2),$G$8:$H$25,2,0)</f>
        <v>Storage</v>
      </c>
    </row>
    <row r="325" spans="1:5" x14ac:dyDescent="0.35">
      <c r="A325" s="12">
        <v>7158</v>
      </c>
      <c r="B325" s="17" t="s">
        <v>1236</v>
      </c>
      <c r="C325" s="17" t="s">
        <v>1237</v>
      </c>
      <c r="D325" s="17" t="str">
        <f>HLOOKUP(LEFT(Products!$B325,3),$G$4:$J$5,2,0)</f>
        <v>Office Supplies</v>
      </c>
      <c r="E325" s="12" t="str">
        <f>VLOOKUP(MID(Products!$B325,5,2),$G$8:$H$25,2,0)</f>
        <v>Storage</v>
      </c>
    </row>
    <row r="326" spans="1:5" x14ac:dyDescent="0.35">
      <c r="A326" s="11">
        <v>7159</v>
      </c>
      <c r="B326" s="13" t="s">
        <v>1238</v>
      </c>
      <c r="C326" s="13" t="s">
        <v>1239</v>
      </c>
      <c r="D326" s="13" t="str">
        <f>HLOOKUP(LEFT(Products!$B326,3),$G$4:$J$5,2,0)</f>
        <v>Office Supplies</v>
      </c>
      <c r="E326" s="11" t="str">
        <f>VLOOKUP(MID(Products!$B326,5,2),$G$8:$H$25,2,0)</f>
        <v>Paper</v>
      </c>
    </row>
    <row r="327" spans="1:5" x14ac:dyDescent="0.35">
      <c r="A327" s="12">
        <v>3551</v>
      </c>
      <c r="B327" s="17" t="s">
        <v>1243</v>
      </c>
      <c r="C327" s="17" t="s">
        <v>1244</v>
      </c>
      <c r="D327" s="17" t="str">
        <f>HLOOKUP(LEFT(Products!$B327,3),$G$4:$J$5,2,0)</f>
        <v>Office Supplies</v>
      </c>
      <c r="E327" s="12" t="str">
        <f>VLOOKUP(MID(Products!$B327,5,2),$G$8:$H$25,2,0)</f>
        <v>Paper</v>
      </c>
    </row>
    <row r="328" spans="1:5" x14ac:dyDescent="0.35">
      <c r="A328" s="11">
        <v>3552</v>
      </c>
      <c r="B328" s="13" t="s">
        <v>1245</v>
      </c>
      <c r="C328" s="13" t="s">
        <v>1246</v>
      </c>
      <c r="D328" s="13" t="str">
        <f>HLOOKUP(LEFT(Products!$B328,3),$G$4:$J$5,2,0)</f>
        <v>Furniture</v>
      </c>
      <c r="E328" s="11" t="str">
        <f>VLOOKUP(MID(Products!$B328,5,2),$G$8:$H$25,2,0)</f>
        <v>Chairs</v>
      </c>
    </row>
    <row r="329" spans="1:5" x14ac:dyDescent="0.35">
      <c r="A329" s="12">
        <v>3553</v>
      </c>
      <c r="B329" s="17" t="s">
        <v>979</v>
      </c>
      <c r="C329" s="17" t="s">
        <v>980</v>
      </c>
      <c r="D329" s="17" t="str">
        <f>HLOOKUP(LEFT(Products!$B329,3),$G$4:$J$5,2,0)</f>
        <v>Technology</v>
      </c>
      <c r="E329" s="12" t="str">
        <f>VLOOKUP(MID(Products!$B329,5,2),$G$8:$H$25,2,0)</f>
        <v>Phones</v>
      </c>
    </row>
    <row r="330" spans="1:5" x14ac:dyDescent="0.35">
      <c r="A330" s="11">
        <v>3973</v>
      </c>
      <c r="B330" s="13" t="s">
        <v>1250</v>
      </c>
      <c r="C330" s="13" t="s">
        <v>1251</v>
      </c>
      <c r="D330" s="13" t="str">
        <f>HLOOKUP(LEFT(Products!$B330,3),$G$4:$J$5,2,0)</f>
        <v>Office Supplies</v>
      </c>
      <c r="E330" s="11" t="str">
        <f>VLOOKUP(MID(Products!$B330,5,2),$G$8:$H$25,2,0)</f>
        <v>Paper</v>
      </c>
    </row>
    <row r="331" spans="1:5" x14ac:dyDescent="0.35">
      <c r="A331" s="12">
        <v>3974</v>
      </c>
      <c r="B331" s="17" t="s">
        <v>1252</v>
      </c>
      <c r="C331" s="17" t="s">
        <v>1253</v>
      </c>
      <c r="D331" s="17" t="str">
        <f>HLOOKUP(LEFT(Products!$B331,3),$G$4:$J$5,2,0)</f>
        <v>Office Supplies</v>
      </c>
      <c r="E331" s="12" t="str">
        <f>VLOOKUP(MID(Products!$B331,5,2),$G$8:$H$25,2,0)</f>
        <v>Binders</v>
      </c>
    </row>
    <row r="332" spans="1:5" x14ac:dyDescent="0.35">
      <c r="A332" s="11">
        <v>3975</v>
      </c>
      <c r="B332" s="13" t="s">
        <v>1254</v>
      </c>
      <c r="C332" s="13" t="s">
        <v>1255</v>
      </c>
      <c r="D332" s="13" t="str">
        <f>HLOOKUP(LEFT(Products!$B332,3),$G$4:$J$5,2,0)</f>
        <v>Furniture</v>
      </c>
      <c r="E332" s="11" t="str">
        <f>VLOOKUP(MID(Products!$B332,5,2),$G$8:$H$25,2,0)</f>
        <v>Furnishings</v>
      </c>
    </row>
    <row r="333" spans="1:5" x14ac:dyDescent="0.35">
      <c r="A333" s="12">
        <v>3976</v>
      </c>
      <c r="B333" s="17" t="s">
        <v>1256</v>
      </c>
      <c r="C333" s="17" t="s">
        <v>1257</v>
      </c>
      <c r="D333" s="17" t="str">
        <f>HLOOKUP(LEFT(Products!$B333,3),$G$4:$J$5,2,0)</f>
        <v>Office Supplies</v>
      </c>
      <c r="E333" s="12" t="str">
        <f>VLOOKUP(MID(Products!$B333,5,2),$G$8:$H$25,2,0)</f>
        <v>Binders</v>
      </c>
    </row>
    <row r="334" spans="1:5" x14ac:dyDescent="0.35">
      <c r="A334" s="11">
        <v>6382</v>
      </c>
      <c r="B334" s="13" t="s">
        <v>489</v>
      </c>
      <c r="C334" s="13" t="s">
        <v>490</v>
      </c>
      <c r="D334" s="13" t="str">
        <f>HLOOKUP(LEFT(Products!$B334,3),$G$4:$J$5,2,0)</f>
        <v>Furniture</v>
      </c>
      <c r="E334" s="11" t="str">
        <f>VLOOKUP(MID(Products!$B334,5,2),$G$8:$H$25,2,0)</f>
        <v>Bookcases</v>
      </c>
    </row>
    <row r="335" spans="1:5" x14ac:dyDescent="0.35">
      <c r="A335" s="12">
        <v>6383</v>
      </c>
      <c r="B335" s="17" t="s">
        <v>1261</v>
      </c>
      <c r="C335" s="17" t="s">
        <v>1262</v>
      </c>
      <c r="D335" s="17" t="str">
        <f>HLOOKUP(LEFT(Products!$B335,3),$G$4:$J$5,2,0)</f>
        <v>Technology</v>
      </c>
      <c r="E335" s="12" t="str">
        <f>VLOOKUP(MID(Products!$B335,5,2),$G$8:$H$25,2,0)</f>
        <v>Phones</v>
      </c>
    </row>
    <row r="336" spans="1:5" x14ac:dyDescent="0.35">
      <c r="A336" s="11">
        <v>1328</v>
      </c>
      <c r="B336" s="13" t="s">
        <v>1267</v>
      </c>
      <c r="C336" s="13" t="s">
        <v>1268</v>
      </c>
      <c r="D336" s="13" t="str">
        <f>HLOOKUP(LEFT(Products!$B336,3),$G$4:$J$5,2,0)</f>
        <v>Office Supplies</v>
      </c>
      <c r="E336" s="11" t="str">
        <f>VLOOKUP(MID(Products!$B336,5,2),$G$8:$H$25,2,0)</f>
        <v>Paper</v>
      </c>
    </row>
    <row r="337" spans="1:5" x14ac:dyDescent="0.35">
      <c r="A337" s="12">
        <v>5421</v>
      </c>
      <c r="B337" s="17" t="s">
        <v>1272</v>
      </c>
      <c r="C337" s="17" t="s">
        <v>1273</v>
      </c>
      <c r="D337" s="17" t="str">
        <f>HLOOKUP(LEFT(Products!$B337,3),$G$4:$J$5,2,0)</f>
        <v>Technology</v>
      </c>
      <c r="E337" s="12" t="str">
        <f>VLOOKUP(MID(Products!$B337,5,2),$G$8:$H$25,2,0)</f>
        <v>Phones</v>
      </c>
    </row>
    <row r="338" spans="1:5" x14ac:dyDescent="0.35">
      <c r="A338" s="11">
        <v>5422</v>
      </c>
      <c r="B338" s="13" t="s">
        <v>1274</v>
      </c>
      <c r="C338" s="13" t="s">
        <v>1275</v>
      </c>
      <c r="D338" s="13" t="str">
        <f>HLOOKUP(LEFT(Products!$B338,3),$G$4:$J$5,2,0)</f>
        <v>Technology</v>
      </c>
      <c r="E338" s="11" t="str">
        <f>VLOOKUP(MID(Products!$B338,5,2),$G$8:$H$25,2,0)</f>
        <v>Accessories</v>
      </c>
    </row>
    <row r="339" spans="1:5" x14ac:dyDescent="0.35">
      <c r="A339" s="12">
        <v>6128</v>
      </c>
      <c r="B339" s="17" t="s">
        <v>1279</v>
      </c>
      <c r="C339" s="17" t="s">
        <v>1280</v>
      </c>
      <c r="D339" s="17" t="str">
        <f>HLOOKUP(LEFT(Products!$B339,3),$G$4:$J$5,2,0)</f>
        <v>Furniture</v>
      </c>
      <c r="E339" s="12" t="str">
        <f>VLOOKUP(MID(Products!$B339,5,2),$G$8:$H$25,2,0)</f>
        <v>Chairs</v>
      </c>
    </row>
    <row r="340" spans="1:5" x14ac:dyDescent="0.35">
      <c r="A340" s="11">
        <v>448</v>
      </c>
      <c r="B340" s="13" t="s">
        <v>353</v>
      </c>
      <c r="C340" s="13" t="s">
        <v>354</v>
      </c>
      <c r="D340" s="13" t="str">
        <f>HLOOKUP(LEFT(Products!$B340,3),$G$4:$J$5,2,0)</f>
        <v>Office Supplies</v>
      </c>
      <c r="E340" s="11" t="str">
        <f>VLOOKUP(MID(Products!$B340,5,2),$G$8:$H$25,2,0)</f>
        <v>Art</v>
      </c>
    </row>
    <row r="341" spans="1:5" x14ac:dyDescent="0.35">
      <c r="A341" s="12">
        <v>449</v>
      </c>
      <c r="B341" s="17" t="s">
        <v>1285</v>
      </c>
      <c r="C341" s="17" t="s">
        <v>1286</v>
      </c>
      <c r="D341" s="17" t="str">
        <f>HLOOKUP(LEFT(Products!$B341,3),$G$4:$J$5,2,0)</f>
        <v>Office Supplies</v>
      </c>
      <c r="E341" s="12" t="str">
        <f>VLOOKUP(MID(Products!$B341,5,2),$G$8:$H$25,2,0)</f>
        <v>Storage</v>
      </c>
    </row>
    <row r="342" spans="1:5" x14ac:dyDescent="0.35">
      <c r="A342" s="11">
        <v>450</v>
      </c>
      <c r="B342" s="13" t="s">
        <v>1287</v>
      </c>
      <c r="C342" s="13" t="s">
        <v>1288</v>
      </c>
      <c r="D342" s="13" t="str">
        <f>HLOOKUP(LEFT(Products!$B342,3),$G$4:$J$5,2,0)</f>
        <v>Office Supplies</v>
      </c>
      <c r="E342" s="11" t="str">
        <f>VLOOKUP(MID(Products!$B342,5,2),$G$8:$H$25,2,0)</f>
        <v>Art</v>
      </c>
    </row>
    <row r="343" spans="1:5" x14ac:dyDescent="0.35">
      <c r="A343" s="12">
        <v>451</v>
      </c>
      <c r="B343" s="17" t="s">
        <v>1289</v>
      </c>
      <c r="C343" s="17" t="s">
        <v>1290</v>
      </c>
      <c r="D343" s="17" t="str">
        <f>HLOOKUP(LEFT(Products!$B343,3),$G$4:$J$5,2,0)</f>
        <v>Office Supplies</v>
      </c>
      <c r="E343" s="12" t="str">
        <f>VLOOKUP(MID(Products!$B343,5,2),$G$8:$H$25,2,0)</f>
        <v>Art</v>
      </c>
    </row>
    <row r="344" spans="1:5" x14ac:dyDescent="0.35">
      <c r="A344" s="11">
        <v>452</v>
      </c>
      <c r="B344" s="13" t="s">
        <v>1291</v>
      </c>
      <c r="C344" s="13" t="s">
        <v>1292</v>
      </c>
      <c r="D344" s="13" t="str">
        <f>HLOOKUP(LEFT(Products!$B344,3),$G$4:$J$5,2,0)</f>
        <v>Office Supplies</v>
      </c>
      <c r="E344" s="11" t="str">
        <f>VLOOKUP(MID(Products!$B344,5,2),$G$8:$H$25,2,0)</f>
        <v>Art</v>
      </c>
    </row>
    <row r="345" spans="1:5" x14ac:dyDescent="0.35">
      <c r="A345" s="12">
        <v>453</v>
      </c>
      <c r="B345" s="17" t="s">
        <v>843</v>
      </c>
      <c r="C345" s="17" t="s">
        <v>844</v>
      </c>
      <c r="D345" s="17" t="str">
        <f>HLOOKUP(LEFT(Products!$B345,3),$G$4:$J$5,2,0)</f>
        <v>Technology</v>
      </c>
      <c r="E345" s="12" t="str">
        <f>VLOOKUP(MID(Products!$B345,5,2),$G$8:$H$25,2,0)</f>
        <v>Phones</v>
      </c>
    </row>
    <row r="346" spans="1:5" x14ac:dyDescent="0.35">
      <c r="A346" s="11">
        <v>647</v>
      </c>
      <c r="B346" s="13" t="s">
        <v>1296</v>
      </c>
      <c r="C346" s="13" t="s">
        <v>723</v>
      </c>
      <c r="D346" s="13" t="str">
        <f>HLOOKUP(LEFT(Products!$B346,3),$G$4:$J$5,2,0)</f>
        <v>Office Supplies</v>
      </c>
      <c r="E346" s="11" t="str">
        <f>VLOOKUP(MID(Products!$B346,5,2),$G$8:$H$25,2,0)</f>
        <v>Fasteners</v>
      </c>
    </row>
    <row r="347" spans="1:5" x14ac:dyDescent="0.35">
      <c r="A347" s="12">
        <v>648</v>
      </c>
      <c r="B347" s="17" t="s">
        <v>1297</v>
      </c>
      <c r="C347" s="17" t="s">
        <v>1298</v>
      </c>
      <c r="D347" s="17" t="str">
        <f>HLOOKUP(LEFT(Products!$B347,3),$G$4:$J$5,2,0)</f>
        <v>Office Supplies</v>
      </c>
      <c r="E347" s="12" t="str">
        <f>VLOOKUP(MID(Products!$B347,5,2),$G$8:$H$25,2,0)</f>
        <v>Appliances</v>
      </c>
    </row>
    <row r="348" spans="1:5" x14ac:dyDescent="0.35">
      <c r="A348" s="11">
        <v>3967</v>
      </c>
      <c r="B348" s="13" t="s">
        <v>1300</v>
      </c>
      <c r="C348" s="13" t="s">
        <v>1301</v>
      </c>
      <c r="D348" s="13" t="str">
        <f>HLOOKUP(LEFT(Products!$B348,3),$G$4:$J$5,2,0)</f>
        <v>Office Supplies</v>
      </c>
      <c r="E348" s="11" t="str">
        <f>VLOOKUP(MID(Products!$B348,5,2),$G$8:$H$25,2,0)</f>
        <v>Art</v>
      </c>
    </row>
    <row r="349" spans="1:5" x14ac:dyDescent="0.35">
      <c r="A349" s="12">
        <v>4090</v>
      </c>
      <c r="B349" s="17" t="s">
        <v>1305</v>
      </c>
      <c r="C349" s="17" t="s">
        <v>1306</v>
      </c>
      <c r="D349" s="17" t="str">
        <f>HLOOKUP(LEFT(Products!$B349,3),$G$4:$J$5,2,0)</f>
        <v>Office Supplies</v>
      </c>
      <c r="E349" s="12" t="str">
        <f>VLOOKUP(MID(Products!$B349,5,2),$G$8:$H$25,2,0)</f>
        <v>Labels</v>
      </c>
    </row>
    <row r="350" spans="1:5" x14ac:dyDescent="0.35">
      <c r="A350" s="11">
        <v>4091</v>
      </c>
      <c r="B350" s="13" t="s">
        <v>1307</v>
      </c>
      <c r="C350" s="13" t="s">
        <v>1308</v>
      </c>
      <c r="D350" s="13" t="str">
        <f>HLOOKUP(LEFT(Products!$B350,3),$G$4:$J$5,2,0)</f>
        <v>Office Supplies</v>
      </c>
      <c r="E350" s="11" t="str">
        <f>VLOOKUP(MID(Products!$B350,5,2),$G$8:$H$25,2,0)</f>
        <v>Supplies</v>
      </c>
    </row>
    <row r="351" spans="1:5" x14ac:dyDescent="0.35">
      <c r="A351" s="12">
        <v>4092</v>
      </c>
      <c r="B351" s="17" t="s">
        <v>1309</v>
      </c>
      <c r="C351" s="17" t="s">
        <v>1310</v>
      </c>
      <c r="D351" s="17" t="str">
        <f>HLOOKUP(LEFT(Products!$B351,3),$G$4:$J$5,2,0)</f>
        <v>Office Supplies</v>
      </c>
      <c r="E351" s="12" t="str">
        <f>VLOOKUP(MID(Products!$B351,5,2),$G$8:$H$25,2,0)</f>
        <v>Binders</v>
      </c>
    </row>
    <row r="352" spans="1:5" x14ac:dyDescent="0.35">
      <c r="A352" s="11">
        <v>5142</v>
      </c>
      <c r="B352" s="13" t="s">
        <v>1312</v>
      </c>
      <c r="C352" s="13" t="s">
        <v>1313</v>
      </c>
      <c r="D352" s="13" t="str">
        <f>HLOOKUP(LEFT(Products!$B352,3),$G$4:$J$5,2,0)</f>
        <v>Furniture</v>
      </c>
      <c r="E352" s="11" t="str">
        <f>VLOOKUP(MID(Products!$B352,5,2),$G$8:$H$25,2,0)</f>
        <v>Chairs</v>
      </c>
    </row>
    <row r="353" spans="1:5" x14ac:dyDescent="0.35">
      <c r="A353" s="12">
        <v>5143</v>
      </c>
      <c r="B353" s="17" t="s">
        <v>1314</v>
      </c>
      <c r="C353" s="17" t="s">
        <v>1315</v>
      </c>
      <c r="D353" s="17" t="str">
        <f>HLOOKUP(LEFT(Products!$B353,3),$G$4:$J$5,2,0)</f>
        <v>Office Supplies</v>
      </c>
      <c r="E353" s="12" t="str">
        <f>VLOOKUP(MID(Products!$B353,5,2),$G$8:$H$25,2,0)</f>
        <v>Supplies</v>
      </c>
    </row>
    <row r="354" spans="1:5" x14ac:dyDescent="0.35">
      <c r="A354" s="11">
        <v>5144</v>
      </c>
      <c r="B354" s="13" t="s">
        <v>1316</v>
      </c>
      <c r="C354" s="13" t="s">
        <v>1317</v>
      </c>
      <c r="D354" s="13" t="str">
        <f>HLOOKUP(LEFT(Products!$B354,3),$G$4:$J$5,2,0)</f>
        <v>Office Supplies</v>
      </c>
      <c r="E354" s="11" t="str">
        <f>VLOOKUP(MID(Products!$B354,5,2),$G$8:$H$25,2,0)</f>
        <v>Binders</v>
      </c>
    </row>
    <row r="355" spans="1:5" x14ac:dyDescent="0.35">
      <c r="A355" s="12">
        <v>5643</v>
      </c>
      <c r="B355" s="17" t="s">
        <v>576</v>
      </c>
      <c r="C355" s="17" t="s">
        <v>577</v>
      </c>
      <c r="D355" s="17" t="str">
        <f>HLOOKUP(LEFT(Products!$B355,3),$G$4:$J$5,2,0)</f>
        <v>Furniture</v>
      </c>
      <c r="E355" s="12" t="str">
        <f>VLOOKUP(MID(Products!$B355,5,2),$G$8:$H$25,2,0)</f>
        <v>Furnishings</v>
      </c>
    </row>
    <row r="356" spans="1:5" x14ac:dyDescent="0.35">
      <c r="A356" s="11">
        <v>8523</v>
      </c>
      <c r="B356" s="13" t="s">
        <v>179</v>
      </c>
      <c r="C356" s="13" t="s">
        <v>180</v>
      </c>
      <c r="D356" s="13" t="str">
        <f>HLOOKUP(LEFT(Products!$B356,3),$G$4:$J$5,2,0)</f>
        <v>Technology</v>
      </c>
      <c r="E356" s="11" t="str">
        <f>VLOOKUP(MID(Products!$B356,5,2),$G$8:$H$25,2,0)</f>
        <v>Phones</v>
      </c>
    </row>
    <row r="357" spans="1:5" x14ac:dyDescent="0.35">
      <c r="A357" s="12">
        <v>8563</v>
      </c>
      <c r="B357" s="17" t="s">
        <v>1325</v>
      </c>
      <c r="C357" s="17" t="s">
        <v>1326</v>
      </c>
      <c r="D357" s="17" t="str">
        <f>HLOOKUP(LEFT(Products!$B357,3),$G$4:$J$5,2,0)</f>
        <v>Furniture</v>
      </c>
      <c r="E357" s="12" t="str">
        <f>VLOOKUP(MID(Products!$B357,5,2),$G$8:$H$25,2,0)</f>
        <v>Chairs</v>
      </c>
    </row>
    <row r="358" spans="1:5" x14ac:dyDescent="0.35">
      <c r="A358" s="11">
        <v>5059</v>
      </c>
      <c r="B358" s="13" t="s">
        <v>1328</v>
      </c>
      <c r="C358" s="13" t="s">
        <v>1329</v>
      </c>
      <c r="D358" s="13" t="str">
        <f>HLOOKUP(LEFT(Products!$B358,3),$G$4:$J$5,2,0)</f>
        <v>Office Supplies</v>
      </c>
      <c r="E358" s="11" t="str">
        <f>VLOOKUP(MID(Products!$B358,5,2),$G$8:$H$25,2,0)</f>
        <v>Binders</v>
      </c>
    </row>
    <row r="359" spans="1:5" x14ac:dyDescent="0.35">
      <c r="A359" s="12">
        <v>5898</v>
      </c>
      <c r="B359" s="17" t="s">
        <v>1333</v>
      </c>
      <c r="C359" s="17" t="s">
        <v>1334</v>
      </c>
      <c r="D359" s="17" t="str">
        <f>HLOOKUP(LEFT(Products!$B359,3),$G$4:$J$5,2,0)</f>
        <v>Furniture</v>
      </c>
      <c r="E359" s="12" t="str">
        <f>VLOOKUP(MID(Products!$B359,5,2),$G$8:$H$25,2,0)</f>
        <v>Furnishings</v>
      </c>
    </row>
    <row r="360" spans="1:5" x14ac:dyDescent="0.35">
      <c r="A360" s="11">
        <v>5899</v>
      </c>
      <c r="B360" s="13" t="s">
        <v>1084</v>
      </c>
      <c r="C360" s="13" t="s">
        <v>1085</v>
      </c>
      <c r="D360" s="13" t="str">
        <f>HLOOKUP(LEFT(Products!$B360,3),$G$4:$J$5,2,0)</f>
        <v>Technology</v>
      </c>
      <c r="E360" s="11" t="str">
        <f>VLOOKUP(MID(Products!$B360,5,2),$G$8:$H$25,2,0)</f>
        <v>Phones</v>
      </c>
    </row>
    <row r="361" spans="1:5" x14ac:dyDescent="0.35">
      <c r="A361" s="12">
        <v>8572</v>
      </c>
      <c r="B361" s="17" t="s">
        <v>1338</v>
      </c>
      <c r="C361" s="17" t="s">
        <v>1339</v>
      </c>
      <c r="D361" s="17" t="str">
        <f>HLOOKUP(LEFT(Products!$B361,3),$G$4:$J$5,2,0)</f>
        <v>Office Supplies</v>
      </c>
      <c r="E361" s="12" t="str">
        <f>VLOOKUP(MID(Products!$B361,5,2),$G$8:$H$25,2,0)</f>
        <v>Paper</v>
      </c>
    </row>
    <row r="362" spans="1:5" x14ac:dyDescent="0.35">
      <c r="A362" s="11">
        <v>4243</v>
      </c>
      <c r="B362" s="13" t="s">
        <v>508</v>
      </c>
      <c r="C362" s="13" t="s">
        <v>509</v>
      </c>
      <c r="D362" s="13" t="str">
        <f>HLOOKUP(LEFT(Products!$B362,3),$G$4:$J$5,2,0)</f>
        <v>Technology</v>
      </c>
      <c r="E362" s="11" t="str">
        <f>VLOOKUP(MID(Products!$B362,5,2),$G$8:$H$25,2,0)</f>
        <v>Phones</v>
      </c>
    </row>
    <row r="363" spans="1:5" x14ac:dyDescent="0.35">
      <c r="A363" s="12">
        <v>4244</v>
      </c>
      <c r="B363" s="17" t="s">
        <v>1341</v>
      </c>
      <c r="C363" s="17" t="s">
        <v>1342</v>
      </c>
      <c r="D363" s="17" t="str">
        <f>HLOOKUP(LEFT(Products!$B363,3),$G$4:$J$5,2,0)</f>
        <v>Office Supplies</v>
      </c>
      <c r="E363" s="12" t="str">
        <f>VLOOKUP(MID(Products!$B363,5,2),$G$8:$H$25,2,0)</f>
        <v>Paper</v>
      </c>
    </row>
    <row r="364" spans="1:5" x14ac:dyDescent="0.35">
      <c r="A364" s="11">
        <v>5440</v>
      </c>
      <c r="B364" s="13" t="s">
        <v>1346</v>
      </c>
      <c r="C364" s="13" t="s">
        <v>1347</v>
      </c>
      <c r="D364" s="13" t="str">
        <f>HLOOKUP(LEFT(Products!$B364,3),$G$4:$J$5,2,0)</f>
        <v>Office Supplies</v>
      </c>
      <c r="E364" s="11" t="str">
        <f>VLOOKUP(MID(Products!$B364,5,2),$G$8:$H$25,2,0)</f>
        <v>Binders</v>
      </c>
    </row>
    <row r="365" spans="1:5" x14ac:dyDescent="0.35">
      <c r="A365" s="12">
        <v>8228</v>
      </c>
      <c r="B365" s="17" t="s">
        <v>515</v>
      </c>
      <c r="C365" s="17" t="s">
        <v>516</v>
      </c>
      <c r="D365" s="17" t="str">
        <f>HLOOKUP(LEFT(Products!$B365,3),$G$4:$J$5,2,0)</f>
        <v>Furniture</v>
      </c>
      <c r="E365" s="12" t="str">
        <f>VLOOKUP(MID(Products!$B365,5,2),$G$8:$H$25,2,0)</f>
        <v>Furnishings</v>
      </c>
    </row>
    <row r="366" spans="1:5" x14ac:dyDescent="0.35">
      <c r="A366" s="11">
        <v>8229</v>
      </c>
      <c r="B366" s="13" t="s">
        <v>1352</v>
      </c>
      <c r="C366" s="13" t="s">
        <v>1353</v>
      </c>
      <c r="D366" s="13" t="str">
        <f>HLOOKUP(LEFT(Products!$B366,3),$G$4:$J$5,2,0)</f>
        <v>Office Supplies</v>
      </c>
      <c r="E366" s="11" t="str">
        <f>VLOOKUP(MID(Products!$B366,5,2),$G$8:$H$25,2,0)</f>
        <v>Storage</v>
      </c>
    </row>
    <row r="367" spans="1:5" x14ac:dyDescent="0.35">
      <c r="A367" s="12">
        <v>8230</v>
      </c>
      <c r="B367" s="17" t="s">
        <v>1354</v>
      </c>
      <c r="C367" s="17" t="s">
        <v>1355</v>
      </c>
      <c r="D367" s="17" t="str">
        <f>HLOOKUP(LEFT(Products!$B367,3),$G$4:$J$5,2,0)</f>
        <v>Technology</v>
      </c>
      <c r="E367" s="12" t="str">
        <f>VLOOKUP(MID(Products!$B367,5,2),$G$8:$H$25,2,0)</f>
        <v>Accessories</v>
      </c>
    </row>
    <row r="368" spans="1:5" x14ac:dyDescent="0.35">
      <c r="A368" s="11">
        <v>89</v>
      </c>
      <c r="B368" s="13" t="s">
        <v>1359</v>
      </c>
      <c r="C368" s="13" t="s">
        <v>1360</v>
      </c>
      <c r="D368" s="13" t="str">
        <f>HLOOKUP(LEFT(Products!$B368,3),$G$4:$J$5,2,0)</f>
        <v>Office Supplies</v>
      </c>
      <c r="E368" s="11" t="str">
        <f>VLOOKUP(MID(Products!$B368,5,2),$G$8:$H$25,2,0)</f>
        <v>Storage</v>
      </c>
    </row>
    <row r="369" spans="1:5" x14ac:dyDescent="0.35">
      <c r="A369" s="12">
        <v>9316</v>
      </c>
      <c r="B369" s="17" t="s">
        <v>1261</v>
      </c>
      <c r="C369" s="17" t="s">
        <v>1262</v>
      </c>
      <c r="D369" s="17" t="str">
        <f>HLOOKUP(LEFT(Products!$B369,3),$G$4:$J$5,2,0)</f>
        <v>Technology</v>
      </c>
      <c r="E369" s="12" t="str">
        <f>VLOOKUP(MID(Products!$B369,5,2),$G$8:$H$25,2,0)</f>
        <v>Phones</v>
      </c>
    </row>
    <row r="370" spans="1:5" x14ac:dyDescent="0.35">
      <c r="A370" s="11">
        <v>9317</v>
      </c>
      <c r="B370" s="13" t="s">
        <v>1364</v>
      </c>
      <c r="C370" s="13" t="s">
        <v>1365</v>
      </c>
      <c r="D370" s="13" t="str">
        <f>HLOOKUP(LEFT(Products!$B370,3),$G$4:$J$5,2,0)</f>
        <v>Office Supplies</v>
      </c>
      <c r="E370" s="11" t="str">
        <f>VLOOKUP(MID(Products!$B370,5,2),$G$8:$H$25,2,0)</f>
        <v>Supplies</v>
      </c>
    </row>
    <row r="371" spans="1:5" x14ac:dyDescent="0.35">
      <c r="A371" s="12">
        <v>8799</v>
      </c>
      <c r="B371" s="17" t="s">
        <v>1369</v>
      </c>
      <c r="C371" s="17" t="s">
        <v>1370</v>
      </c>
      <c r="D371" s="17" t="str">
        <f>HLOOKUP(LEFT(Products!$B371,3),$G$4:$J$5,2,0)</f>
        <v>Technology</v>
      </c>
      <c r="E371" s="12" t="str">
        <f>VLOOKUP(MID(Products!$B371,5,2),$G$8:$H$25,2,0)</f>
        <v>Phones</v>
      </c>
    </row>
    <row r="372" spans="1:5" x14ac:dyDescent="0.35">
      <c r="A372" s="11">
        <v>754</v>
      </c>
      <c r="B372" s="13" t="s">
        <v>1374</v>
      </c>
      <c r="C372" s="13" t="s">
        <v>1375</v>
      </c>
      <c r="D372" s="13" t="str">
        <f>HLOOKUP(LEFT(Products!$B372,3),$G$4:$J$5,2,0)</f>
        <v>Technology</v>
      </c>
      <c r="E372" s="11" t="str">
        <f>VLOOKUP(MID(Products!$B372,5,2),$G$8:$H$25,2,0)</f>
        <v>Copiers</v>
      </c>
    </row>
    <row r="373" spans="1:5" x14ac:dyDescent="0.35">
      <c r="A373" s="12">
        <v>4735</v>
      </c>
      <c r="B373" s="17" t="s">
        <v>1312</v>
      </c>
      <c r="C373" s="17" t="s">
        <v>1313</v>
      </c>
      <c r="D373" s="17" t="str">
        <f>HLOOKUP(LEFT(Products!$B373,3),$G$4:$J$5,2,0)</f>
        <v>Furniture</v>
      </c>
      <c r="E373" s="12" t="str">
        <f>VLOOKUP(MID(Products!$B373,5,2),$G$8:$H$25,2,0)</f>
        <v>Chairs</v>
      </c>
    </row>
    <row r="374" spans="1:5" x14ac:dyDescent="0.35">
      <c r="A374" s="11">
        <v>8517</v>
      </c>
      <c r="B374" s="13" t="s">
        <v>1382</v>
      </c>
      <c r="C374" s="13" t="s">
        <v>1383</v>
      </c>
      <c r="D374" s="13" t="str">
        <f>HLOOKUP(LEFT(Products!$B374,3),$G$4:$J$5,2,0)</f>
        <v>Office Supplies</v>
      </c>
      <c r="E374" s="11" t="str">
        <f>VLOOKUP(MID(Products!$B374,5,2),$G$8:$H$25,2,0)</f>
        <v>Art</v>
      </c>
    </row>
    <row r="375" spans="1:5" x14ac:dyDescent="0.35">
      <c r="A375" s="12">
        <v>9369</v>
      </c>
      <c r="B375" s="17" t="s">
        <v>1388</v>
      </c>
      <c r="C375" s="17" t="s">
        <v>1389</v>
      </c>
      <c r="D375" s="17" t="str">
        <f>HLOOKUP(LEFT(Products!$B375,3),$G$4:$J$5,2,0)</f>
        <v>Office Supplies</v>
      </c>
      <c r="E375" s="12" t="str">
        <f>VLOOKUP(MID(Products!$B375,5,2),$G$8:$H$25,2,0)</f>
        <v>Paper</v>
      </c>
    </row>
    <row r="376" spans="1:5" x14ac:dyDescent="0.35">
      <c r="A376" s="11">
        <v>9935</v>
      </c>
      <c r="B376" s="13" t="s">
        <v>1393</v>
      </c>
      <c r="C376" s="13" t="s">
        <v>1394</v>
      </c>
      <c r="D376" s="13" t="str">
        <f>HLOOKUP(LEFT(Products!$B376,3),$G$4:$J$5,2,0)</f>
        <v>Office Supplies</v>
      </c>
      <c r="E376" s="11" t="str">
        <f>VLOOKUP(MID(Products!$B376,5,2),$G$8:$H$25,2,0)</f>
        <v>Appliances</v>
      </c>
    </row>
    <row r="377" spans="1:5" x14ac:dyDescent="0.35">
      <c r="A377" s="12">
        <v>9936</v>
      </c>
      <c r="B377" s="17" t="s">
        <v>1395</v>
      </c>
      <c r="C377" s="17" t="s">
        <v>1396</v>
      </c>
      <c r="D377" s="17" t="str">
        <f>HLOOKUP(LEFT(Products!$B377,3),$G$4:$J$5,2,0)</f>
        <v>Office Supplies</v>
      </c>
      <c r="E377" s="12" t="str">
        <f>VLOOKUP(MID(Products!$B377,5,2),$G$8:$H$25,2,0)</f>
        <v>Storage</v>
      </c>
    </row>
    <row r="378" spans="1:5" x14ac:dyDescent="0.35">
      <c r="A378" s="11">
        <v>355</v>
      </c>
      <c r="B378" s="13" t="s">
        <v>1400</v>
      </c>
      <c r="C378" s="13" t="s">
        <v>1401</v>
      </c>
      <c r="D378" s="13" t="str">
        <f>HLOOKUP(LEFT(Products!$B378,3),$G$4:$J$5,2,0)</f>
        <v>Furniture</v>
      </c>
      <c r="E378" s="11" t="str">
        <f>VLOOKUP(MID(Products!$B378,5,2),$G$8:$H$25,2,0)</f>
        <v>Bookcases</v>
      </c>
    </row>
    <row r="379" spans="1:5" x14ac:dyDescent="0.35">
      <c r="A379" s="12">
        <v>356</v>
      </c>
      <c r="B379" s="17" t="s">
        <v>220</v>
      </c>
      <c r="C379" s="17" t="s">
        <v>221</v>
      </c>
      <c r="D379" s="17" t="str">
        <f>HLOOKUP(LEFT(Products!$B379,3),$G$4:$J$5,2,0)</f>
        <v>Office Supplies</v>
      </c>
      <c r="E379" s="12" t="str">
        <f>VLOOKUP(MID(Products!$B379,5,2),$G$8:$H$25,2,0)</f>
        <v>Envelopes</v>
      </c>
    </row>
    <row r="380" spans="1:5" x14ac:dyDescent="0.35">
      <c r="A380" s="11">
        <v>357</v>
      </c>
      <c r="B380" s="13" t="s">
        <v>1402</v>
      </c>
      <c r="C380" s="13" t="s">
        <v>1403</v>
      </c>
      <c r="D380" s="13" t="str">
        <f>HLOOKUP(LEFT(Products!$B380,3),$G$4:$J$5,2,0)</f>
        <v>Office Supplies</v>
      </c>
      <c r="E380" s="11" t="str">
        <f>VLOOKUP(MID(Products!$B380,5,2),$G$8:$H$25,2,0)</f>
        <v>Art</v>
      </c>
    </row>
    <row r="381" spans="1:5" x14ac:dyDescent="0.35">
      <c r="A381" s="12">
        <v>358</v>
      </c>
      <c r="B381" s="17" t="s">
        <v>1404</v>
      </c>
      <c r="C381" s="17" t="s">
        <v>1405</v>
      </c>
      <c r="D381" s="17" t="str">
        <f>HLOOKUP(LEFT(Products!$B381,3),$G$4:$J$5,2,0)</f>
        <v>Office Supplies</v>
      </c>
      <c r="E381" s="12" t="str">
        <f>VLOOKUP(MID(Products!$B381,5,2),$G$8:$H$25,2,0)</f>
        <v>Paper</v>
      </c>
    </row>
    <row r="382" spans="1:5" x14ac:dyDescent="0.35">
      <c r="A382" s="11">
        <v>904</v>
      </c>
      <c r="B382" s="13" t="s">
        <v>1409</v>
      </c>
      <c r="C382" s="13" t="s">
        <v>1410</v>
      </c>
      <c r="D382" s="13" t="str">
        <f>HLOOKUP(LEFT(Products!$B382,3),$G$4:$J$5,2,0)</f>
        <v>Office Supplies</v>
      </c>
      <c r="E382" s="11" t="str">
        <f>VLOOKUP(MID(Products!$B382,5,2),$G$8:$H$25,2,0)</f>
        <v>Paper</v>
      </c>
    </row>
    <row r="383" spans="1:5" x14ac:dyDescent="0.35">
      <c r="A383" s="12">
        <v>905</v>
      </c>
      <c r="B383" s="17" t="s">
        <v>1411</v>
      </c>
      <c r="C383" s="17" t="s">
        <v>1412</v>
      </c>
      <c r="D383" s="17" t="str">
        <f>HLOOKUP(LEFT(Products!$B383,3),$G$4:$J$5,2,0)</f>
        <v>Office Supplies</v>
      </c>
      <c r="E383" s="12" t="str">
        <f>VLOOKUP(MID(Products!$B383,5,2),$G$8:$H$25,2,0)</f>
        <v>Storage</v>
      </c>
    </row>
    <row r="384" spans="1:5" x14ac:dyDescent="0.35">
      <c r="A384" s="11">
        <v>906</v>
      </c>
      <c r="B384" s="13" t="s">
        <v>1413</v>
      </c>
      <c r="C384" s="13" t="s">
        <v>1414</v>
      </c>
      <c r="D384" s="13" t="str">
        <f>HLOOKUP(LEFT(Products!$B384,3),$G$4:$J$5,2,0)</f>
        <v>Office Supplies</v>
      </c>
      <c r="E384" s="11" t="str">
        <f>VLOOKUP(MID(Products!$B384,5,2),$G$8:$H$25,2,0)</f>
        <v>Paper</v>
      </c>
    </row>
    <row r="385" spans="1:5" x14ac:dyDescent="0.35">
      <c r="A385" s="12">
        <v>1198</v>
      </c>
      <c r="B385" s="17" t="s">
        <v>1416</v>
      </c>
      <c r="C385" s="17" t="s">
        <v>1417</v>
      </c>
      <c r="D385" s="17" t="str">
        <f>HLOOKUP(LEFT(Products!$B385,3),$G$4:$J$5,2,0)</f>
        <v>Technology</v>
      </c>
      <c r="E385" s="12" t="str">
        <f>VLOOKUP(MID(Products!$B385,5,2),$G$8:$H$25,2,0)</f>
        <v>Accessories</v>
      </c>
    </row>
    <row r="386" spans="1:5" x14ac:dyDescent="0.35">
      <c r="A386" s="11">
        <v>1199</v>
      </c>
      <c r="B386" s="13" t="s">
        <v>1418</v>
      </c>
      <c r="C386" s="13" t="s">
        <v>1419</v>
      </c>
      <c r="D386" s="13" t="str">
        <f>HLOOKUP(LEFT(Products!$B386,3),$G$4:$J$5,2,0)</f>
        <v>Furniture</v>
      </c>
      <c r="E386" s="11" t="str">
        <f>VLOOKUP(MID(Products!$B386,5,2),$G$8:$H$25,2,0)</f>
        <v>Chairs</v>
      </c>
    </row>
    <row r="387" spans="1:5" x14ac:dyDescent="0.35">
      <c r="A387" s="12">
        <v>1200</v>
      </c>
      <c r="B387" s="17" t="s">
        <v>1420</v>
      </c>
      <c r="C387" s="17" t="s">
        <v>1421</v>
      </c>
      <c r="D387" s="17" t="str">
        <f>HLOOKUP(LEFT(Products!$B387,3),$G$4:$J$5,2,0)</f>
        <v>Office Supplies</v>
      </c>
      <c r="E387" s="12" t="str">
        <f>VLOOKUP(MID(Products!$B387,5,2),$G$8:$H$25,2,0)</f>
        <v>Binders</v>
      </c>
    </row>
    <row r="388" spans="1:5" x14ac:dyDescent="0.35">
      <c r="A388" s="11">
        <v>3673</v>
      </c>
      <c r="B388" s="13" t="s">
        <v>1425</v>
      </c>
      <c r="C388" s="13" t="s">
        <v>1426</v>
      </c>
      <c r="D388" s="13" t="str">
        <f>HLOOKUP(LEFT(Products!$B388,3),$G$4:$J$5,2,0)</f>
        <v>Office Supplies</v>
      </c>
      <c r="E388" s="11" t="str">
        <f>VLOOKUP(MID(Products!$B388,5,2),$G$8:$H$25,2,0)</f>
        <v>Envelopes</v>
      </c>
    </row>
    <row r="389" spans="1:5" x14ac:dyDescent="0.35">
      <c r="A389" s="12">
        <v>3674</v>
      </c>
      <c r="B389" s="17" t="s">
        <v>1427</v>
      </c>
      <c r="C389" s="17" t="s">
        <v>1428</v>
      </c>
      <c r="D389" s="17" t="str">
        <f>HLOOKUP(LEFT(Products!$B389,3),$G$4:$J$5,2,0)</f>
        <v>Office Supplies</v>
      </c>
      <c r="E389" s="12" t="str">
        <f>VLOOKUP(MID(Products!$B389,5,2),$G$8:$H$25,2,0)</f>
        <v>Binders</v>
      </c>
    </row>
    <row r="390" spans="1:5" x14ac:dyDescent="0.35">
      <c r="A390" s="11">
        <v>4196</v>
      </c>
      <c r="B390" s="13" t="s">
        <v>1430</v>
      </c>
      <c r="C390" s="13" t="s">
        <v>1431</v>
      </c>
      <c r="D390" s="13" t="str">
        <f>HLOOKUP(LEFT(Products!$B390,3),$G$4:$J$5,2,0)</f>
        <v>Furniture</v>
      </c>
      <c r="E390" s="11" t="str">
        <f>VLOOKUP(MID(Products!$B390,5,2),$G$8:$H$25,2,0)</f>
        <v>Furnishings</v>
      </c>
    </row>
    <row r="391" spans="1:5" x14ac:dyDescent="0.35">
      <c r="A391" s="12">
        <v>5508</v>
      </c>
      <c r="B391" s="17" t="s">
        <v>1433</v>
      </c>
      <c r="C391" s="17" t="s">
        <v>1434</v>
      </c>
      <c r="D391" s="17" t="str">
        <f>HLOOKUP(LEFT(Products!$B391,3),$G$4:$J$5,2,0)</f>
        <v>Office Supplies</v>
      </c>
      <c r="E391" s="12" t="str">
        <f>VLOOKUP(MID(Products!$B391,5,2),$G$8:$H$25,2,0)</f>
        <v>Envelopes</v>
      </c>
    </row>
    <row r="392" spans="1:5" x14ac:dyDescent="0.35">
      <c r="A392" s="11">
        <v>6151</v>
      </c>
      <c r="B392" s="13" t="s">
        <v>1438</v>
      </c>
      <c r="C392" s="13" t="s">
        <v>1439</v>
      </c>
      <c r="D392" s="13" t="str">
        <f>HLOOKUP(LEFT(Products!$B392,3),$G$4:$J$5,2,0)</f>
        <v>Furniture</v>
      </c>
      <c r="E392" s="11" t="str">
        <f>VLOOKUP(MID(Products!$B392,5,2),$G$8:$H$25,2,0)</f>
        <v>Bookcases</v>
      </c>
    </row>
    <row r="393" spans="1:5" x14ac:dyDescent="0.35">
      <c r="A393" s="12">
        <v>6717</v>
      </c>
      <c r="B393" s="17" t="s">
        <v>1445</v>
      </c>
      <c r="C393" s="17" t="s">
        <v>1446</v>
      </c>
      <c r="D393" s="17" t="str">
        <f>HLOOKUP(LEFT(Products!$B393,3),$G$4:$J$5,2,0)</f>
        <v>Office Supplies</v>
      </c>
      <c r="E393" s="12" t="str">
        <f>VLOOKUP(MID(Products!$B393,5,2),$G$8:$H$25,2,0)</f>
        <v>Fasteners</v>
      </c>
    </row>
    <row r="394" spans="1:5" x14ac:dyDescent="0.35">
      <c r="A394" s="11">
        <v>6718</v>
      </c>
      <c r="B394" s="13" t="s">
        <v>864</v>
      </c>
      <c r="C394" s="13" t="s">
        <v>865</v>
      </c>
      <c r="D394" s="13" t="str">
        <f>HLOOKUP(LEFT(Products!$B394,3),$G$4:$J$5,2,0)</f>
        <v>Office Supplies</v>
      </c>
      <c r="E394" s="11" t="str">
        <f>VLOOKUP(MID(Products!$B394,5,2),$G$8:$H$25,2,0)</f>
        <v>Paper</v>
      </c>
    </row>
    <row r="395" spans="1:5" x14ac:dyDescent="0.35">
      <c r="A395" s="12">
        <v>6719</v>
      </c>
      <c r="B395" s="17" t="s">
        <v>1447</v>
      </c>
      <c r="C395" s="17" t="s">
        <v>1448</v>
      </c>
      <c r="D395" s="17" t="str">
        <f>HLOOKUP(LEFT(Products!$B395,3),$G$4:$J$5,2,0)</f>
        <v>Furniture</v>
      </c>
      <c r="E395" s="12" t="str">
        <f>VLOOKUP(MID(Products!$B395,5,2),$G$8:$H$25,2,0)</f>
        <v>Furnishings</v>
      </c>
    </row>
    <row r="396" spans="1:5" x14ac:dyDescent="0.35">
      <c r="A396" s="11">
        <v>1560</v>
      </c>
      <c r="B396" s="13" t="s">
        <v>1452</v>
      </c>
      <c r="C396" s="13" t="s">
        <v>1453</v>
      </c>
      <c r="D396" s="13" t="str">
        <f>HLOOKUP(LEFT(Products!$B396,3),$G$4:$J$5,2,0)</f>
        <v>Office Supplies</v>
      </c>
      <c r="E396" s="11" t="str">
        <f>VLOOKUP(MID(Products!$B396,5,2),$G$8:$H$25,2,0)</f>
        <v>Binders</v>
      </c>
    </row>
    <row r="397" spans="1:5" x14ac:dyDescent="0.35">
      <c r="A397" s="12">
        <v>3054</v>
      </c>
      <c r="B397" s="17" t="s">
        <v>1369</v>
      </c>
      <c r="C397" s="17" t="s">
        <v>1370</v>
      </c>
      <c r="D397" s="17" t="str">
        <f>HLOOKUP(LEFT(Products!$B397,3),$G$4:$J$5,2,0)</f>
        <v>Technology</v>
      </c>
      <c r="E397" s="12" t="str">
        <f>VLOOKUP(MID(Products!$B397,5,2),$G$8:$H$25,2,0)</f>
        <v>Phones</v>
      </c>
    </row>
    <row r="398" spans="1:5" x14ac:dyDescent="0.35">
      <c r="A398" s="11">
        <v>3055</v>
      </c>
      <c r="B398" s="13" t="s">
        <v>1458</v>
      </c>
      <c r="C398" s="13" t="s">
        <v>1459</v>
      </c>
      <c r="D398" s="13" t="str">
        <f>HLOOKUP(LEFT(Products!$B398,3),$G$4:$J$5,2,0)</f>
        <v>Office Supplies</v>
      </c>
      <c r="E398" s="11" t="str">
        <f>VLOOKUP(MID(Products!$B398,5,2),$G$8:$H$25,2,0)</f>
        <v>Binders</v>
      </c>
    </row>
    <row r="399" spans="1:5" x14ac:dyDescent="0.35">
      <c r="A399" s="12">
        <v>5400</v>
      </c>
      <c r="B399" s="17" t="s">
        <v>1463</v>
      </c>
      <c r="C399" s="17" t="s">
        <v>1464</v>
      </c>
      <c r="D399" s="17" t="str">
        <f>HLOOKUP(LEFT(Products!$B399,3),$G$4:$J$5,2,0)</f>
        <v>Furniture</v>
      </c>
      <c r="E399" s="12" t="str">
        <f>VLOOKUP(MID(Products!$B399,5,2),$G$8:$H$25,2,0)</f>
        <v>Bookcases</v>
      </c>
    </row>
    <row r="400" spans="1:5" x14ac:dyDescent="0.35">
      <c r="A400" s="11">
        <v>900</v>
      </c>
      <c r="B400" s="13" t="s">
        <v>1466</v>
      </c>
      <c r="C400" s="13" t="s">
        <v>1467</v>
      </c>
      <c r="D400" s="13" t="str">
        <f>HLOOKUP(LEFT(Products!$B400,3),$G$4:$J$5,2,0)</f>
        <v>Office Supplies</v>
      </c>
      <c r="E400" s="11" t="str">
        <f>VLOOKUP(MID(Products!$B400,5,2),$G$8:$H$25,2,0)</f>
        <v>Binders</v>
      </c>
    </row>
    <row r="401" spans="1:5" x14ac:dyDescent="0.35">
      <c r="A401" s="12">
        <v>4500</v>
      </c>
      <c r="B401" s="17" t="s">
        <v>1472</v>
      </c>
      <c r="C401" s="17" t="s">
        <v>1473</v>
      </c>
      <c r="D401" s="17" t="str">
        <f>HLOOKUP(LEFT(Products!$B401,3),$G$4:$J$5,2,0)</f>
        <v>Office Supplies</v>
      </c>
      <c r="E401" s="12" t="str">
        <f>VLOOKUP(MID(Products!$B401,5,2),$G$8:$H$25,2,0)</f>
        <v>Paper</v>
      </c>
    </row>
    <row r="402" spans="1:5" x14ac:dyDescent="0.35">
      <c r="A402" s="11">
        <v>4501</v>
      </c>
      <c r="B402" s="13" t="s">
        <v>647</v>
      </c>
      <c r="C402" s="13" t="s">
        <v>648</v>
      </c>
      <c r="D402" s="13" t="str">
        <f>HLOOKUP(LEFT(Products!$B402,3),$G$4:$J$5,2,0)</f>
        <v>Office Supplies</v>
      </c>
      <c r="E402" s="11" t="str">
        <f>VLOOKUP(MID(Products!$B402,5,2),$G$8:$H$25,2,0)</f>
        <v>Binders</v>
      </c>
    </row>
    <row r="403" spans="1:5" x14ac:dyDescent="0.35">
      <c r="A403" s="12">
        <v>6736</v>
      </c>
      <c r="B403" s="17" t="s">
        <v>1477</v>
      </c>
      <c r="C403" s="17" t="s">
        <v>1478</v>
      </c>
      <c r="D403" s="17" t="str">
        <f>HLOOKUP(LEFT(Products!$B403,3),$G$4:$J$5,2,0)</f>
        <v>Office Supplies</v>
      </c>
      <c r="E403" s="12" t="str">
        <f>VLOOKUP(MID(Products!$B403,5,2),$G$8:$H$25,2,0)</f>
        <v>Appliances</v>
      </c>
    </row>
    <row r="404" spans="1:5" x14ac:dyDescent="0.35">
      <c r="A404" s="11">
        <v>6737</v>
      </c>
      <c r="B404" s="13" t="s">
        <v>1479</v>
      </c>
      <c r="C404" s="13" t="s">
        <v>1480</v>
      </c>
      <c r="D404" s="13" t="str">
        <f>HLOOKUP(LEFT(Products!$B404,3),$G$4:$J$5,2,0)</f>
        <v>Office Supplies</v>
      </c>
      <c r="E404" s="11" t="str">
        <f>VLOOKUP(MID(Products!$B404,5,2),$G$8:$H$25,2,0)</f>
        <v>Storage</v>
      </c>
    </row>
    <row r="405" spans="1:5" x14ac:dyDescent="0.35">
      <c r="A405" s="12">
        <v>6738</v>
      </c>
      <c r="B405" s="17" t="s">
        <v>1481</v>
      </c>
      <c r="C405" s="17" t="s">
        <v>1482</v>
      </c>
      <c r="D405" s="17" t="str">
        <f>HLOOKUP(LEFT(Products!$B405,3),$G$4:$J$5,2,0)</f>
        <v>Office Supplies</v>
      </c>
      <c r="E405" s="12" t="str">
        <f>VLOOKUP(MID(Products!$B405,5,2),$G$8:$H$25,2,0)</f>
        <v>Storage</v>
      </c>
    </row>
    <row r="406" spans="1:5" x14ac:dyDescent="0.35">
      <c r="A406" s="11">
        <v>6739</v>
      </c>
      <c r="B406" s="13" t="s">
        <v>1483</v>
      </c>
      <c r="C406" s="13" t="s">
        <v>1484</v>
      </c>
      <c r="D406" s="13" t="str">
        <f>HLOOKUP(LEFT(Products!$B406,3),$G$4:$J$5,2,0)</f>
        <v>Office Supplies</v>
      </c>
      <c r="E406" s="11" t="str">
        <f>VLOOKUP(MID(Products!$B406,5,2),$G$8:$H$25,2,0)</f>
        <v>Binders</v>
      </c>
    </row>
    <row r="407" spans="1:5" x14ac:dyDescent="0.35">
      <c r="A407" s="12">
        <v>7474</v>
      </c>
      <c r="B407" s="17" t="s">
        <v>1488</v>
      </c>
      <c r="C407" s="17" t="s">
        <v>1489</v>
      </c>
      <c r="D407" s="17" t="str">
        <f>HLOOKUP(LEFT(Products!$B407,3),$G$4:$J$5,2,0)</f>
        <v>Office Supplies</v>
      </c>
      <c r="E407" s="12" t="str">
        <f>VLOOKUP(MID(Products!$B407,5,2),$G$8:$H$25,2,0)</f>
        <v>Art</v>
      </c>
    </row>
    <row r="408" spans="1:5" x14ac:dyDescent="0.35">
      <c r="A408" s="11">
        <v>1130</v>
      </c>
      <c r="B408" s="13" t="s">
        <v>1493</v>
      </c>
      <c r="C408" s="13" t="s">
        <v>1494</v>
      </c>
      <c r="D408" s="13" t="str">
        <f>HLOOKUP(LEFT(Products!$B408,3),$G$4:$J$5,2,0)</f>
        <v>Furniture</v>
      </c>
      <c r="E408" s="11" t="str">
        <f>VLOOKUP(MID(Products!$B408,5,2),$G$8:$H$25,2,0)</f>
        <v>Tables</v>
      </c>
    </row>
    <row r="409" spans="1:5" x14ac:dyDescent="0.35">
      <c r="A409" s="12">
        <v>1131</v>
      </c>
      <c r="B409" s="17" t="s">
        <v>1495</v>
      </c>
      <c r="C409" s="17" t="s">
        <v>1496</v>
      </c>
      <c r="D409" s="17" t="str">
        <f>HLOOKUP(LEFT(Products!$B409,3),$G$4:$J$5,2,0)</f>
        <v>Office Supplies</v>
      </c>
      <c r="E409" s="12" t="str">
        <f>VLOOKUP(MID(Products!$B409,5,2),$G$8:$H$25,2,0)</f>
        <v>Paper</v>
      </c>
    </row>
    <row r="410" spans="1:5" x14ac:dyDescent="0.35">
      <c r="A410" s="11">
        <v>1132</v>
      </c>
      <c r="B410" s="13" t="s">
        <v>1497</v>
      </c>
      <c r="C410" s="13" t="s">
        <v>1498</v>
      </c>
      <c r="D410" s="13" t="str">
        <f>HLOOKUP(LEFT(Products!$B410,3),$G$4:$J$5,2,0)</f>
        <v>Office Supplies</v>
      </c>
      <c r="E410" s="11" t="str">
        <f>VLOOKUP(MID(Products!$B410,5,2),$G$8:$H$25,2,0)</f>
        <v>Envelopes</v>
      </c>
    </row>
    <row r="411" spans="1:5" x14ac:dyDescent="0.35">
      <c r="A411" s="12">
        <v>5775</v>
      </c>
      <c r="B411" s="17" t="s">
        <v>604</v>
      </c>
      <c r="C411" s="17" t="s">
        <v>605</v>
      </c>
      <c r="D411" s="17" t="str">
        <f>HLOOKUP(LEFT(Products!$B411,3),$G$4:$J$5,2,0)</f>
        <v>Furniture</v>
      </c>
      <c r="E411" s="12" t="str">
        <f>VLOOKUP(MID(Products!$B411,5,2),$G$8:$H$25,2,0)</f>
        <v>Chairs</v>
      </c>
    </row>
    <row r="412" spans="1:5" x14ac:dyDescent="0.35">
      <c r="A412" s="11">
        <v>5776</v>
      </c>
      <c r="B412" s="13" t="s">
        <v>1502</v>
      </c>
      <c r="C412" s="13" t="s">
        <v>1503</v>
      </c>
      <c r="D412" s="13" t="str">
        <f>HLOOKUP(LEFT(Products!$B412,3),$G$4:$J$5,2,0)</f>
        <v>Office Supplies</v>
      </c>
      <c r="E412" s="11" t="str">
        <f>VLOOKUP(MID(Products!$B412,5,2),$G$8:$H$25,2,0)</f>
        <v>Binders</v>
      </c>
    </row>
    <row r="413" spans="1:5" x14ac:dyDescent="0.35">
      <c r="A413" s="12">
        <v>7361</v>
      </c>
      <c r="B413" s="17" t="s">
        <v>598</v>
      </c>
      <c r="C413" s="17" t="s">
        <v>599</v>
      </c>
      <c r="D413" s="17" t="str">
        <f>HLOOKUP(LEFT(Products!$B413,3),$G$4:$J$5,2,0)</f>
        <v>Office Supplies</v>
      </c>
      <c r="E413" s="12" t="str">
        <f>VLOOKUP(MID(Products!$B413,5,2),$G$8:$H$25,2,0)</f>
        <v>Paper</v>
      </c>
    </row>
    <row r="414" spans="1:5" x14ac:dyDescent="0.35">
      <c r="A414" s="11">
        <v>7362</v>
      </c>
      <c r="B414" s="13" t="s">
        <v>1507</v>
      </c>
      <c r="C414" s="13" t="s">
        <v>1508</v>
      </c>
      <c r="D414" s="13" t="str">
        <f>HLOOKUP(LEFT(Products!$B414,3),$G$4:$J$5,2,0)</f>
        <v>Furniture</v>
      </c>
      <c r="E414" s="11" t="str">
        <f>VLOOKUP(MID(Products!$B414,5,2),$G$8:$H$25,2,0)</f>
        <v>Chairs</v>
      </c>
    </row>
    <row r="415" spans="1:5" x14ac:dyDescent="0.35">
      <c r="A415" s="12">
        <v>7363</v>
      </c>
      <c r="B415" s="17" t="s">
        <v>1509</v>
      </c>
      <c r="C415" s="17" t="s">
        <v>1510</v>
      </c>
      <c r="D415" s="17" t="str">
        <f>HLOOKUP(LEFT(Products!$B415,3),$G$4:$J$5,2,0)</f>
        <v>Office Supplies</v>
      </c>
      <c r="E415" s="12" t="str">
        <f>VLOOKUP(MID(Products!$B415,5,2),$G$8:$H$25,2,0)</f>
        <v>Binders</v>
      </c>
    </row>
    <row r="416" spans="1:5" x14ac:dyDescent="0.35">
      <c r="A416" s="11">
        <v>9135</v>
      </c>
      <c r="B416" s="13" t="s">
        <v>1285</v>
      </c>
      <c r="C416" s="13" t="s">
        <v>1286</v>
      </c>
      <c r="D416" s="13" t="str">
        <f>HLOOKUP(LEFT(Products!$B416,3),$G$4:$J$5,2,0)</f>
        <v>Office Supplies</v>
      </c>
      <c r="E416" s="11" t="str">
        <f>VLOOKUP(MID(Products!$B416,5,2),$G$8:$H$25,2,0)</f>
        <v>Storage</v>
      </c>
    </row>
    <row r="417" spans="1:5" x14ac:dyDescent="0.35">
      <c r="A417" s="12">
        <v>9136</v>
      </c>
      <c r="B417" s="17" t="s">
        <v>1513</v>
      </c>
      <c r="C417" s="17" t="s">
        <v>1514</v>
      </c>
      <c r="D417" s="17" t="str">
        <f>HLOOKUP(LEFT(Products!$B417,3),$G$4:$J$5,2,0)</f>
        <v>Office Supplies</v>
      </c>
      <c r="E417" s="12" t="str">
        <f>VLOOKUP(MID(Products!$B417,5,2),$G$8:$H$25,2,0)</f>
        <v>Storage</v>
      </c>
    </row>
    <row r="418" spans="1:5" x14ac:dyDescent="0.35">
      <c r="A418" s="11">
        <v>9137</v>
      </c>
      <c r="B418" s="13" t="s">
        <v>1515</v>
      </c>
      <c r="C418" s="13" t="s">
        <v>1516</v>
      </c>
      <c r="D418" s="13" t="str">
        <f>HLOOKUP(LEFT(Products!$B418,3),$G$4:$J$5,2,0)</f>
        <v>Office Supplies</v>
      </c>
      <c r="E418" s="11" t="str">
        <f>VLOOKUP(MID(Products!$B418,5,2),$G$8:$H$25,2,0)</f>
        <v>Paper</v>
      </c>
    </row>
    <row r="419" spans="1:5" x14ac:dyDescent="0.35">
      <c r="A419" s="12">
        <v>7775</v>
      </c>
      <c r="B419" s="17" t="s">
        <v>1520</v>
      </c>
      <c r="C419" s="17" t="s">
        <v>1521</v>
      </c>
      <c r="D419" s="17" t="str">
        <f>HLOOKUP(LEFT(Products!$B419,3),$G$4:$J$5,2,0)</f>
        <v>Office Supplies</v>
      </c>
      <c r="E419" s="12" t="str">
        <f>VLOOKUP(MID(Products!$B419,5,2),$G$8:$H$25,2,0)</f>
        <v>Envelopes</v>
      </c>
    </row>
    <row r="420" spans="1:5" x14ac:dyDescent="0.35">
      <c r="A420" s="11">
        <v>418</v>
      </c>
      <c r="B420" s="13" t="s">
        <v>1525</v>
      </c>
      <c r="C420" s="13" t="s">
        <v>1526</v>
      </c>
      <c r="D420" s="13" t="str">
        <f>HLOOKUP(LEFT(Products!$B420,3),$G$4:$J$5,2,0)</f>
        <v>Furniture</v>
      </c>
      <c r="E420" s="11" t="str">
        <f>VLOOKUP(MID(Products!$B420,5,2),$G$8:$H$25,2,0)</f>
        <v>Chairs</v>
      </c>
    </row>
    <row r="421" spans="1:5" x14ac:dyDescent="0.35">
      <c r="A421" s="12">
        <v>1980</v>
      </c>
      <c r="B421" s="17" t="s">
        <v>1528</v>
      </c>
      <c r="C421" s="17" t="s">
        <v>1529</v>
      </c>
      <c r="D421" s="17" t="str">
        <f>HLOOKUP(LEFT(Products!$B421,3),$G$4:$J$5,2,0)</f>
        <v>Furniture</v>
      </c>
      <c r="E421" s="12" t="str">
        <f>VLOOKUP(MID(Products!$B421,5,2),$G$8:$H$25,2,0)</f>
        <v>Chairs</v>
      </c>
    </row>
    <row r="422" spans="1:5" x14ac:dyDescent="0.35">
      <c r="A422" s="11">
        <v>1981</v>
      </c>
      <c r="B422" s="13" t="s">
        <v>1530</v>
      </c>
      <c r="C422" s="13" t="s">
        <v>1531</v>
      </c>
      <c r="D422" s="13" t="str">
        <f>HLOOKUP(LEFT(Products!$B422,3),$G$4:$J$5,2,0)</f>
        <v>Office Supplies</v>
      </c>
      <c r="E422" s="11" t="str">
        <f>VLOOKUP(MID(Products!$B422,5,2),$G$8:$H$25,2,0)</f>
        <v>Storage</v>
      </c>
    </row>
    <row r="423" spans="1:5" x14ac:dyDescent="0.35">
      <c r="A423" s="12">
        <v>2723</v>
      </c>
      <c r="B423" s="17" t="s">
        <v>821</v>
      </c>
      <c r="C423" s="17" t="s">
        <v>822</v>
      </c>
      <c r="D423" s="17" t="str">
        <f>HLOOKUP(LEFT(Products!$B423,3),$G$4:$J$5,2,0)</f>
        <v>Office Supplies</v>
      </c>
      <c r="E423" s="12" t="str">
        <f>VLOOKUP(MID(Products!$B423,5,2),$G$8:$H$25,2,0)</f>
        <v>Storage</v>
      </c>
    </row>
    <row r="424" spans="1:5" x14ac:dyDescent="0.35">
      <c r="A424" s="11">
        <v>5890</v>
      </c>
      <c r="B424" s="13" t="s">
        <v>1540</v>
      </c>
      <c r="C424" s="13" t="s">
        <v>1541</v>
      </c>
      <c r="D424" s="13" t="str">
        <f>HLOOKUP(LEFT(Products!$B424,3),$G$4:$J$5,2,0)</f>
        <v>Office Supplies</v>
      </c>
      <c r="E424" s="11" t="str">
        <f>VLOOKUP(MID(Products!$B424,5,2),$G$8:$H$25,2,0)</f>
        <v>Binders</v>
      </c>
    </row>
    <row r="425" spans="1:5" x14ac:dyDescent="0.35">
      <c r="A425" s="12">
        <v>430</v>
      </c>
      <c r="B425" s="17" t="s">
        <v>1546</v>
      </c>
      <c r="C425" s="17" t="s">
        <v>1547</v>
      </c>
      <c r="D425" s="17" t="str">
        <f>HLOOKUP(LEFT(Products!$B425,3),$G$4:$J$5,2,0)</f>
        <v>Office Supplies</v>
      </c>
      <c r="E425" s="12" t="str">
        <f>VLOOKUP(MID(Products!$B425,5,2),$G$8:$H$25,2,0)</f>
        <v>Binders</v>
      </c>
    </row>
    <row r="426" spans="1:5" x14ac:dyDescent="0.35">
      <c r="A426" s="11">
        <v>433</v>
      </c>
      <c r="B426" s="13" t="s">
        <v>1548</v>
      </c>
      <c r="C426" s="13" t="s">
        <v>1549</v>
      </c>
      <c r="D426" s="13" t="str">
        <f>HLOOKUP(LEFT(Products!$B426,3),$G$4:$J$5,2,0)</f>
        <v>Office Supplies</v>
      </c>
      <c r="E426" s="11" t="str">
        <f>VLOOKUP(MID(Products!$B426,5,2),$G$8:$H$25,2,0)</f>
        <v>Storage</v>
      </c>
    </row>
    <row r="427" spans="1:5" x14ac:dyDescent="0.35">
      <c r="A427" s="12">
        <v>552</v>
      </c>
      <c r="B427" s="17" t="s">
        <v>1553</v>
      </c>
      <c r="C427" s="17" t="s">
        <v>1554</v>
      </c>
      <c r="D427" s="17" t="str">
        <f>HLOOKUP(LEFT(Products!$B427,3),$G$4:$J$5,2,0)</f>
        <v>Furniture</v>
      </c>
      <c r="E427" s="12" t="str">
        <f>VLOOKUP(MID(Products!$B427,5,2),$G$8:$H$25,2,0)</f>
        <v>Chairs</v>
      </c>
    </row>
    <row r="428" spans="1:5" x14ac:dyDescent="0.35">
      <c r="A428" s="11">
        <v>1591</v>
      </c>
      <c r="B428" s="13" t="s">
        <v>1557</v>
      </c>
      <c r="C428" s="13" t="s">
        <v>1558</v>
      </c>
      <c r="D428" s="13" t="str">
        <f>HLOOKUP(LEFT(Products!$B428,3),$G$4:$J$5,2,0)</f>
        <v>Office Supplies</v>
      </c>
      <c r="E428" s="11" t="str">
        <f>VLOOKUP(MID(Products!$B428,5,2),$G$8:$H$25,2,0)</f>
        <v>Art</v>
      </c>
    </row>
    <row r="429" spans="1:5" x14ac:dyDescent="0.35">
      <c r="A429" s="12">
        <v>1592</v>
      </c>
      <c r="B429" s="17" t="s">
        <v>1559</v>
      </c>
      <c r="C429" s="17" t="s">
        <v>1560</v>
      </c>
      <c r="D429" s="17" t="str">
        <f>HLOOKUP(LEFT(Products!$B429,3),$G$4:$J$5,2,0)</f>
        <v>Office Supplies</v>
      </c>
      <c r="E429" s="12" t="str">
        <f>VLOOKUP(MID(Products!$B429,5,2),$G$8:$H$25,2,0)</f>
        <v>Fasteners</v>
      </c>
    </row>
    <row r="430" spans="1:5" x14ac:dyDescent="0.35">
      <c r="A430" s="11">
        <v>2253</v>
      </c>
      <c r="B430" s="13" t="s">
        <v>1564</v>
      </c>
      <c r="C430" s="13" t="s">
        <v>1565</v>
      </c>
      <c r="D430" s="13" t="str">
        <f>HLOOKUP(LEFT(Products!$B430,3),$G$4:$J$5,2,0)</f>
        <v>Office Supplies</v>
      </c>
      <c r="E430" s="11" t="str">
        <f>VLOOKUP(MID(Products!$B430,5,2),$G$8:$H$25,2,0)</f>
        <v>Paper</v>
      </c>
    </row>
    <row r="431" spans="1:5" x14ac:dyDescent="0.35">
      <c r="A431" s="12">
        <v>4160</v>
      </c>
      <c r="B431" s="17" t="s">
        <v>1569</v>
      </c>
      <c r="C431" s="17" t="s">
        <v>1570</v>
      </c>
      <c r="D431" s="17" t="str">
        <f>HLOOKUP(LEFT(Products!$B431,3),$G$4:$J$5,2,0)</f>
        <v>Office Supplies</v>
      </c>
      <c r="E431" s="12" t="str">
        <f>VLOOKUP(MID(Products!$B431,5,2),$G$8:$H$25,2,0)</f>
        <v>Art</v>
      </c>
    </row>
    <row r="432" spans="1:5" x14ac:dyDescent="0.35">
      <c r="A432" s="11">
        <v>4278</v>
      </c>
      <c r="B432" s="13" t="s">
        <v>1574</v>
      </c>
      <c r="C432" s="13" t="s">
        <v>1575</v>
      </c>
      <c r="D432" s="13" t="str">
        <f>HLOOKUP(LEFT(Products!$B432,3),$G$4:$J$5,2,0)</f>
        <v>Technology</v>
      </c>
      <c r="E432" s="11" t="str">
        <f>VLOOKUP(MID(Products!$B432,5,2),$G$8:$H$25,2,0)</f>
        <v>Machines</v>
      </c>
    </row>
    <row r="433" spans="1:5" x14ac:dyDescent="0.35">
      <c r="A433" s="12">
        <v>4279</v>
      </c>
      <c r="B433" s="17" t="s">
        <v>1576</v>
      </c>
      <c r="C433" s="17" t="s">
        <v>1577</v>
      </c>
      <c r="D433" s="17" t="str">
        <f>HLOOKUP(LEFT(Products!$B433,3),$G$4:$J$5,2,0)</f>
        <v>Furniture</v>
      </c>
      <c r="E433" s="12" t="str">
        <f>VLOOKUP(MID(Products!$B433,5,2),$G$8:$H$25,2,0)</f>
        <v>Furnishings</v>
      </c>
    </row>
    <row r="434" spans="1:5" x14ac:dyDescent="0.35">
      <c r="A434" s="11">
        <v>4280</v>
      </c>
      <c r="B434" s="13" t="s">
        <v>1578</v>
      </c>
      <c r="C434" s="13" t="s">
        <v>1579</v>
      </c>
      <c r="D434" s="13" t="str">
        <f>HLOOKUP(LEFT(Products!$B434,3),$G$4:$J$5,2,0)</f>
        <v>Office Supplies</v>
      </c>
      <c r="E434" s="11" t="str">
        <f>VLOOKUP(MID(Products!$B434,5,2),$G$8:$H$25,2,0)</f>
        <v>Binders</v>
      </c>
    </row>
    <row r="435" spans="1:5" x14ac:dyDescent="0.35">
      <c r="A435" s="12">
        <v>6919</v>
      </c>
      <c r="B435" s="17" t="s">
        <v>1583</v>
      </c>
      <c r="C435" s="17" t="s">
        <v>1584</v>
      </c>
      <c r="D435" s="17" t="str">
        <f>HLOOKUP(LEFT(Products!$B435,3),$G$4:$J$5,2,0)</f>
        <v>Office Supplies</v>
      </c>
      <c r="E435" s="12" t="str">
        <f>VLOOKUP(MID(Products!$B435,5,2),$G$8:$H$25,2,0)</f>
        <v>Supplies</v>
      </c>
    </row>
    <row r="436" spans="1:5" x14ac:dyDescent="0.35">
      <c r="A436" s="11">
        <v>7130</v>
      </c>
      <c r="B436" s="13" t="s">
        <v>1588</v>
      </c>
      <c r="C436" s="13" t="s">
        <v>1589</v>
      </c>
      <c r="D436" s="13" t="str">
        <f>HLOOKUP(LEFT(Products!$B436,3),$G$4:$J$5,2,0)</f>
        <v>Technology</v>
      </c>
      <c r="E436" s="11" t="str">
        <f>VLOOKUP(MID(Products!$B436,5,2),$G$8:$H$25,2,0)</f>
        <v>Accessories</v>
      </c>
    </row>
    <row r="437" spans="1:5" x14ac:dyDescent="0.35">
      <c r="A437" s="12">
        <v>7131</v>
      </c>
      <c r="B437" s="17" t="s">
        <v>1590</v>
      </c>
      <c r="C437" s="17" t="s">
        <v>1591</v>
      </c>
      <c r="D437" s="17" t="str">
        <f>HLOOKUP(LEFT(Products!$B437,3),$G$4:$J$5,2,0)</f>
        <v>Office Supplies</v>
      </c>
      <c r="E437" s="12" t="str">
        <f>VLOOKUP(MID(Products!$B437,5,2),$G$8:$H$25,2,0)</f>
        <v>Paper</v>
      </c>
    </row>
    <row r="438" spans="1:5" x14ac:dyDescent="0.35">
      <c r="A438" s="11">
        <v>2644</v>
      </c>
      <c r="B438" s="13" t="s">
        <v>1593</v>
      </c>
      <c r="C438" s="13" t="s">
        <v>1594</v>
      </c>
      <c r="D438" s="13" t="str">
        <f>HLOOKUP(LEFT(Products!$B438,3),$G$4:$J$5,2,0)</f>
        <v>Technology</v>
      </c>
      <c r="E438" s="11" t="str">
        <f>VLOOKUP(MID(Products!$B438,5,2),$G$8:$H$25,2,0)</f>
        <v>Phones</v>
      </c>
    </row>
    <row r="439" spans="1:5" x14ac:dyDescent="0.35">
      <c r="A439" s="12">
        <v>2645</v>
      </c>
      <c r="B439" s="17" t="s">
        <v>1595</v>
      </c>
      <c r="C439" s="17" t="s">
        <v>1596</v>
      </c>
      <c r="D439" s="17" t="str">
        <f>HLOOKUP(LEFT(Products!$B439,3),$G$4:$J$5,2,0)</f>
        <v>Furniture</v>
      </c>
      <c r="E439" s="12" t="str">
        <f>VLOOKUP(MID(Products!$B439,5,2),$G$8:$H$25,2,0)</f>
        <v>Furnishings</v>
      </c>
    </row>
    <row r="440" spans="1:5" x14ac:dyDescent="0.35">
      <c r="A440" s="11">
        <v>3790</v>
      </c>
      <c r="B440" s="13" t="s">
        <v>1600</v>
      </c>
      <c r="C440" s="13" t="s">
        <v>1601</v>
      </c>
      <c r="D440" s="13" t="str">
        <f>HLOOKUP(LEFT(Products!$B440,3),$G$4:$J$5,2,0)</f>
        <v>Office Supplies</v>
      </c>
      <c r="E440" s="11" t="str">
        <f>VLOOKUP(MID(Products!$B440,5,2),$G$8:$H$25,2,0)</f>
        <v>Fasteners</v>
      </c>
    </row>
    <row r="441" spans="1:5" x14ac:dyDescent="0.35">
      <c r="A441" s="12">
        <v>3986</v>
      </c>
      <c r="B441" s="17" t="s">
        <v>1605</v>
      </c>
      <c r="C441" s="17" t="s">
        <v>1606</v>
      </c>
      <c r="D441" s="17" t="str">
        <f>HLOOKUP(LEFT(Products!$B441,3),$G$4:$J$5,2,0)</f>
        <v>Furniture</v>
      </c>
      <c r="E441" s="12" t="str">
        <f>VLOOKUP(MID(Products!$B441,5,2),$G$8:$H$25,2,0)</f>
        <v>Bookcases</v>
      </c>
    </row>
    <row r="442" spans="1:5" x14ac:dyDescent="0.35">
      <c r="A442" s="11">
        <v>3989</v>
      </c>
      <c r="B442" s="13" t="s">
        <v>1610</v>
      </c>
      <c r="C442" s="13" t="s">
        <v>1611</v>
      </c>
      <c r="D442" s="13" t="str">
        <f>HLOOKUP(LEFT(Products!$B442,3),$G$4:$J$5,2,0)</f>
        <v>Furniture</v>
      </c>
      <c r="E442" s="11" t="str">
        <f>VLOOKUP(MID(Products!$B442,5,2),$G$8:$H$25,2,0)</f>
        <v>Furnishings</v>
      </c>
    </row>
    <row r="443" spans="1:5" x14ac:dyDescent="0.35">
      <c r="A443" s="12">
        <v>2422</v>
      </c>
      <c r="B443" s="17" t="s">
        <v>1616</v>
      </c>
      <c r="C443" s="17" t="s">
        <v>1617</v>
      </c>
      <c r="D443" s="17" t="str">
        <f>HLOOKUP(LEFT(Products!$B443,3),$G$4:$J$5,2,0)</f>
        <v>Office Supplies</v>
      </c>
      <c r="E443" s="12" t="str">
        <f>VLOOKUP(MID(Products!$B443,5,2),$G$8:$H$25,2,0)</f>
        <v>Storage</v>
      </c>
    </row>
    <row r="444" spans="1:5" x14ac:dyDescent="0.35">
      <c r="A444" s="11">
        <v>2423</v>
      </c>
      <c r="B444" s="13" t="s">
        <v>1618</v>
      </c>
      <c r="C444" s="13" t="s">
        <v>1619</v>
      </c>
      <c r="D444" s="13" t="str">
        <f>HLOOKUP(LEFT(Products!$B444,3),$G$4:$J$5,2,0)</f>
        <v>Office Supplies</v>
      </c>
      <c r="E444" s="11" t="str">
        <f>VLOOKUP(MID(Products!$B444,5,2),$G$8:$H$25,2,0)</f>
        <v>Paper</v>
      </c>
    </row>
    <row r="445" spans="1:5" x14ac:dyDescent="0.35">
      <c r="A445" s="12">
        <v>7780</v>
      </c>
      <c r="B445" s="17" t="s">
        <v>1624</v>
      </c>
      <c r="C445" s="17" t="s">
        <v>1625</v>
      </c>
      <c r="D445" s="17" t="str">
        <f>HLOOKUP(LEFT(Products!$B445,3),$G$4:$J$5,2,0)</f>
        <v>Office Supplies</v>
      </c>
      <c r="E445" s="12" t="str">
        <f>VLOOKUP(MID(Products!$B445,5,2),$G$8:$H$25,2,0)</f>
        <v>Appliances</v>
      </c>
    </row>
    <row r="446" spans="1:5" x14ac:dyDescent="0.35">
      <c r="A446" s="11">
        <v>7781</v>
      </c>
      <c r="B446" s="13" t="s">
        <v>1626</v>
      </c>
      <c r="C446" s="13" t="s">
        <v>1627</v>
      </c>
      <c r="D446" s="13" t="str">
        <f>HLOOKUP(LEFT(Products!$B446,3),$G$4:$J$5,2,0)</f>
        <v>Technology</v>
      </c>
      <c r="E446" s="11" t="str">
        <f>VLOOKUP(MID(Products!$B446,5,2),$G$8:$H$25,2,0)</f>
        <v>Phones</v>
      </c>
    </row>
    <row r="447" spans="1:5" x14ac:dyDescent="0.35">
      <c r="A447" s="12">
        <v>8453</v>
      </c>
      <c r="B447" s="17" t="s">
        <v>1044</v>
      </c>
      <c r="C447" s="17" t="s">
        <v>1045</v>
      </c>
      <c r="D447" s="17" t="str">
        <f>HLOOKUP(LEFT(Products!$B447,3),$G$4:$J$5,2,0)</f>
        <v>Furniture</v>
      </c>
      <c r="E447" s="12" t="str">
        <f>VLOOKUP(MID(Products!$B447,5,2),$G$8:$H$25,2,0)</f>
        <v>Chairs</v>
      </c>
    </row>
    <row r="448" spans="1:5" x14ac:dyDescent="0.35">
      <c r="A448" s="11">
        <v>8454</v>
      </c>
      <c r="B448" s="13" t="s">
        <v>1631</v>
      </c>
      <c r="C448" s="13" t="s">
        <v>1632</v>
      </c>
      <c r="D448" s="13" t="str">
        <f>HLOOKUP(LEFT(Products!$B448,3),$G$4:$J$5,2,0)</f>
        <v>Office Supplies</v>
      </c>
      <c r="E448" s="11" t="str">
        <f>VLOOKUP(MID(Products!$B448,5,2),$G$8:$H$25,2,0)</f>
        <v>Storage</v>
      </c>
    </row>
    <row r="449" spans="1:5" x14ac:dyDescent="0.35">
      <c r="A449" s="12">
        <v>8455</v>
      </c>
      <c r="B449" s="17" t="s">
        <v>1633</v>
      </c>
      <c r="C449" s="17" t="s">
        <v>1634</v>
      </c>
      <c r="D449" s="17" t="str">
        <f>HLOOKUP(LEFT(Products!$B449,3),$G$4:$J$5,2,0)</f>
        <v>Furniture</v>
      </c>
      <c r="E449" s="12" t="str">
        <f>VLOOKUP(MID(Products!$B449,5,2),$G$8:$H$25,2,0)</f>
        <v>Furnishings</v>
      </c>
    </row>
    <row r="450" spans="1:5" x14ac:dyDescent="0.35">
      <c r="A450" s="11">
        <v>9678</v>
      </c>
      <c r="B450" s="13" t="s">
        <v>203</v>
      </c>
      <c r="C450" s="13" t="s">
        <v>204</v>
      </c>
      <c r="D450" s="13" t="str">
        <f>HLOOKUP(LEFT(Products!$B450,3),$G$4:$J$5,2,0)</f>
        <v>Office Supplies</v>
      </c>
      <c r="E450" s="11" t="str">
        <f>VLOOKUP(MID(Products!$B450,5,2),$G$8:$H$25,2,0)</f>
        <v>Art</v>
      </c>
    </row>
    <row r="451" spans="1:5" x14ac:dyDescent="0.35">
      <c r="A451" s="12">
        <v>9679</v>
      </c>
      <c r="B451" s="17" t="s">
        <v>1638</v>
      </c>
      <c r="C451" s="17" t="s">
        <v>1639</v>
      </c>
      <c r="D451" s="17" t="str">
        <f>HLOOKUP(LEFT(Products!$B451,3),$G$4:$J$5,2,0)</f>
        <v>Office Supplies</v>
      </c>
      <c r="E451" s="12" t="str">
        <f>VLOOKUP(MID(Products!$B451,5,2),$G$8:$H$25,2,0)</f>
        <v>Supplies</v>
      </c>
    </row>
    <row r="452" spans="1:5" x14ac:dyDescent="0.35">
      <c r="A452" s="11">
        <v>1403</v>
      </c>
      <c r="B452" s="13" t="s">
        <v>1641</v>
      </c>
      <c r="C452" s="13" t="s">
        <v>1642</v>
      </c>
      <c r="D452" s="13" t="str">
        <f>HLOOKUP(LEFT(Products!$B452,3),$G$4:$J$5,2,0)</f>
        <v>Furniture</v>
      </c>
      <c r="E452" s="11" t="str">
        <f>VLOOKUP(MID(Products!$B452,5,2),$G$8:$H$25,2,0)</f>
        <v>Tables</v>
      </c>
    </row>
    <row r="453" spans="1:5" x14ac:dyDescent="0.35">
      <c r="A453" s="12">
        <v>1404</v>
      </c>
      <c r="B453" s="17" t="s">
        <v>1643</v>
      </c>
      <c r="C453" s="17" t="s">
        <v>1644</v>
      </c>
      <c r="D453" s="17" t="str">
        <f>HLOOKUP(LEFT(Products!$B453,3),$G$4:$J$5,2,0)</f>
        <v>Office Supplies</v>
      </c>
      <c r="E453" s="12" t="str">
        <f>VLOOKUP(MID(Products!$B453,5,2),$G$8:$H$25,2,0)</f>
        <v>Paper</v>
      </c>
    </row>
    <row r="454" spans="1:5" x14ac:dyDescent="0.35">
      <c r="A454" s="11">
        <v>1605</v>
      </c>
      <c r="B454" s="13" t="s">
        <v>1648</v>
      </c>
      <c r="C454" s="13" t="s">
        <v>1649</v>
      </c>
      <c r="D454" s="13" t="str">
        <f>HLOOKUP(LEFT(Products!$B454,3),$G$4:$J$5,2,0)</f>
        <v>Technology</v>
      </c>
      <c r="E454" s="11" t="str">
        <f>VLOOKUP(MID(Products!$B454,5,2),$G$8:$H$25,2,0)</f>
        <v>Phones</v>
      </c>
    </row>
    <row r="455" spans="1:5" x14ac:dyDescent="0.35">
      <c r="A455" s="12">
        <v>1606</v>
      </c>
      <c r="B455" s="17" t="s">
        <v>1650</v>
      </c>
      <c r="C455" s="17" t="s">
        <v>1651</v>
      </c>
      <c r="D455" s="17" t="str">
        <f>HLOOKUP(LEFT(Products!$B455,3),$G$4:$J$5,2,0)</f>
        <v>Office Supplies</v>
      </c>
      <c r="E455" s="12" t="str">
        <f>VLOOKUP(MID(Products!$B455,5,2),$G$8:$H$25,2,0)</f>
        <v>Art</v>
      </c>
    </row>
    <row r="456" spans="1:5" x14ac:dyDescent="0.35">
      <c r="A456" s="11">
        <v>1607</v>
      </c>
      <c r="B456" s="13" t="s">
        <v>1652</v>
      </c>
      <c r="C456" s="13" t="s">
        <v>1653</v>
      </c>
      <c r="D456" s="13" t="str">
        <f>HLOOKUP(LEFT(Products!$B456,3),$G$4:$J$5,2,0)</f>
        <v>Office Supplies</v>
      </c>
      <c r="E456" s="11" t="str">
        <f>VLOOKUP(MID(Products!$B456,5,2),$G$8:$H$25,2,0)</f>
        <v>Art</v>
      </c>
    </row>
    <row r="457" spans="1:5" x14ac:dyDescent="0.35">
      <c r="A457" s="12">
        <v>1608</v>
      </c>
      <c r="B457" s="17" t="s">
        <v>1654</v>
      </c>
      <c r="C457" s="17" t="s">
        <v>1655</v>
      </c>
      <c r="D457" s="17" t="str">
        <f>HLOOKUP(LEFT(Products!$B457,3),$G$4:$J$5,2,0)</f>
        <v>Office Supplies</v>
      </c>
      <c r="E457" s="12" t="str">
        <f>VLOOKUP(MID(Products!$B457,5,2),$G$8:$H$25,2,0)</f>
        <v>Binders</v>
      </c>
    </row>
    <row r="458" spans="1:5" x14ac:dyDescent="0.35">
      <c r="A458" s="11">
        <v>1609</v>
      </c>
      <c r="B458" s="13" t="s">
        <v>1656</v>
      </c>
      <c r="C458" s="13" t="s">
        <v>1657</v>
      </c>
      <c r="D458" s="13" t="str">
        <f>HLOOKUP(LEFT(Products!$B458,3),$G$4:$J$5,2,0)</f>
        <v>Office Supplies</v>
      </c>
      <c r="E458" s="11" t="str">
        <f>VLOOKUP(MID(Products!$B458,5,2),$G$8:$H$25,2,0)</f>
        <v>Paper</v>
      </c>
    </row>
    <row r="459" spans="1:5" x14ac:dyDescent="0.35">
      <c r="A459" s="12">
        <v>1610</v>
      </c>
      <c r="B459" s="17" t="s">
        <v>1658</v>
      </c>
      <c r="C459" s="17" t="s">
        <v>1659</v>
      </c>
      <c r="D459" s="17" t="str">
        <f>HLOOKUP(LEFT(Products!$B459,3),$G$4:$J$5,2,0)</f>
        <v>Office Supplies</v>
      </c>
      <c r="E459" s="12" t="str">
        <f>VLOOKUP(MID(Products!$B459,5,2),$G$8:$H$25,2,0)</f>
        <v>Binders</v>
      </c>
    </row>
    <row r="460" spans="1:5" x14ac:dyDescent="0.35">
      <c r="A460" s="11">
        <v>7108</v>
      </c>
      <c r="B460" s="13" t="s">
        <v>1663</v>
      </c>
      <c r="C460" s="13" t="s">
        <v>1664</v>
      </c>
      <c r="D460" s="13" t="str">
        <f>HLOOKUP(LEFT(Products!$B460,3),$G$4:$J$5,2,0)</f>
        <v>Technology</v>
      </c>
      <c r="E460" s="11" t="str">
        <f>VLOOKUP(MID(Products!$B460,5,2),$G$8:$H$25,2,0)</f>
        <v>Phones</v>
      </c>
    </row>
    <row r="461" spans="1:5" x14ac:dyDescent="0.35">
      <c r="A461" s="12">
        <v>7109</v>
      </c>
      <c r="B461" s="17" t="s">
        <v>1665</v>
      </c>
      <c r="C461" s="17" t="s">
        <v>1666</v>
      </c>
      <c r="D461" s="17" t="str">
        <f>HLOOKUP(LEFT(Products!$B461,3),$G$4:$J$5,2,0)</f>
        <v>Office Supplies</v>
      </c>
      <c r="E461" s="12" t="str">
        <f>VLOOKUP(MID(Products!$B461,5,2),$G$8:$H$25,2,0)</f>
        <v>Art</v>
      </c>
    </row>
    <row r="462" spans="1:5" x14ac:dyDescent="0.35">
      <c r="A462" s="11">
        <v>7110</v>
      </c>
      <c r="B462" s="13" t="s">
        <v>1667</v>
      </c>
      <c r="C462" s="13" t="s">
        <v>1668</v>
      </c>
      <c r="D462" s="13" t="str">
        <f>HLOOKUP(LEFT(Products!$B462,3),$G$4:$J$5,2,0)</f>
        <v>Office Supplies</v>
      </c>
      <c r="E462" s="11" t="str">
        <f>VLOOKUP(MID(Products!$B462,5,2),$G$8:$H$25,2,0)</f>
        <v>Storage</v>
      </c>
    </row>
    <row r="463" spans="1:5" x14ac:dyDescent="0.35">
      <c r="A463" s="12">
        <v>7111</v>
      </c>
      <c r="B463" s="17" t="s">
        <v>1669</v>
      </c>
      <c r="C463" s="17" t="s">
        <v>1670</v>
      </c>
      <c r="D463" s="17" t="str">
        <f>HLOOKUP(LEFT(Products!$B463,3),$G$4:$J$5,2,0)</f>
        <v>Office Supplies</v>
      </c>
      <c r="E463" s="12" t="str">
        <f>VLOOKUP(MID(Products!$B463,5,2),$G$8:$H$25,2,0)</f>
        <v>Supplies</v>
      </c>
    </row>
    <row r="464" spans="1:5" x14ac:dyDescent="0.35">
      <c r="A464" s="11">
        <v>7112</v>
      </c>
      <c r="B464" s="13" t="s">
        <v>1671</v>
      </c>
      <c r="C464" s="13" t="s">
        <v>1672</v>
      </c>
      <c r="D464" s="13" t="str">
        <f>HLOOKUP(LEFT(Products!$B464,3),$G$4:$J$5,2,0)</f>
        <v>Office Supplies</v>
      </c>
      <c r="E464" s="11" t="str">
        <f>VLOOKUP(MID(Products!$B464,5,2),$G$8:$H$25,2,0)</f>
        <v>Art</v>
      </c>
    </row>
    <row r="465" spans="1:5" x14ac:dyDescent="0.35">
      <c r="A465" s="12">
        <v>7113</v>
      </c>
      <c r="B465" s="17" t="s">
        <v>1673</v>
      </c>
      <c r="C465" s="17" t="s">
        <v>1674</v>
      </c>
      <c r="D465" s="17" t="str">
        <f>HLOOKUP(LEFT(Products!$B465,3),$G$4:$J$5,2,0)</f>
        <v>Office Supplies</v>
      </c>
      <c r="E465" s="12" t="str">
        <f>VLOOKUP(MID(Products!$B465,5,2),$G$8:$H$25,2,0)</f>
        <v>Supplies</v>
      </c>
    </row>
    <row r="466" spans="1:5" x14ac:dyDescent="0.35">
      <c r="A466" s="11">
        <v>7114</v>
      </c>
      <c r="B466" s="13" t="s">
        <v>647</v>
      </c>
      <c r="C466" s="13" t="s">
        <v>648</v>
      </c>
      <c r="D466" s="13" t="str">
        <f>HLOOKUP(LEFT(Products!$B466,3),$G$4:$J$5,2,0)</f>
        <v>Office Supplies</v>
      </c>
      <c r="E466" s="11" t="str">
        <f>VLOOKUP(MID(Products!$B466,5,2),$G$8:$H$25,2,0)</f>
        <v>Binders</v>
      </c>
    </row>
    <row r="467" spans="1:5" x14ac:dyDescent="0.35">
      <c r="A467" s="12">
        <v>1271</v>
      </c>
      <c r="B467" s="17" t="s">
        <v>1676</v>
      </c>
      <c r="C467" s="17" t="s">
        <v>1677</v>
      </c>
      <c r="D467" s="17" t="str">
        <f>HLOOKUP(LEFT(Products!$B467,3),$G$4:$J$5,2,0)</f>
        <v>Office Supplies</v>
      </c>
      <c r="E467" s="12" t="str">
        <f>VLOOKUP(MID(Products!$B467,5,2),$G$8:$H$25,2,0)</f>
        <v>Storage</v>
      </c>
    </row>
    <row r="468" spans="1:5" x14ac:dyDescent="0.35">
      <c r="A468" s="11">
        <v>1272</v>
      </c>
      <c r="B468" s="13" t="s">
        <v>1678</v>
      </c>
      <c r="C468" s="13" t="s">
        <v>1679</v>
      </c>
      <c r="D468" s="13" t="str">
        <f>HLOOKUP(LEFT(Products!$B468,3),$G$4:$J$5,2,0)</f>
        <v>Office Supplies</v>
      </c>
      <c r="E468" s="11" t="str">
        <f>VLOOKUP(MID(Products!$B468,5,2),$G$8:$H$25,2,0)</f>
        <v>Appliances</v>
      </c>
    </row>
    <row r="469" spans="1:5" x14ac:dyDescent="0.35">
      <c r="A469" s="12">
        <v>1273</v>
      </c>
      <c r="B469" s="17" t="s">
        <v>1680</v>
      </c>
      <c r="C469" s="17" t="s">
        <v>1681</v>
      </c>
      <c r="D469" s="17" t="str">
        <f>HLOOKUP(LEFT(Products!$B469,3),$G$4:$J$5,2,0)</f>
        <v>Office Supplies</v>
      </c>
      <c r="E469" s="12" t="str">
        <f>VLOOKUP(MID(Products!$B469,5,2),$G$8:$H$25,2,0)</f>
        <v>Binders</v>
      </c>
    </row>
    <row r="470" spans="1:5" x14ac:dyDescent="0.35">
      <c r="A470" s="11">
        <v>7986</v>
      </c>
      <c r="B470" s="13" t="s">
        <v>1685</v>
      </c>
      <c r="C470" s="13" t="s">
        <v>1686</v>
      </c>
      <c r="D470" s="13" t="str">
        <f>HLOOKUP(LEFT(Products!$B470,3),$G$4:$J$5,2,0)</f>
        <v>Office Supplies</v>
      </c>
      <c r="E470" s="11" t="str">
        <f>VLOOKUP(MID(Products!$B470,5,2),$G$8:$H$25,2,0)</f>
        <v>Binders</v>
      </c>
    </row>
    <row r="471" spans="1:5" x14ac:dyDescent="0.35">
      <c r="A471" s="12">
        <v>9206</v>
      </c>
      <c r="B471" s="17" t="s">
        <v>1688</v>
      </c>
      <c r="C471" s="17" t="s">
        <v>1689</v>
      </c>
      <c r="D471" s="17" t="str">
        <f>HLOOKUP(LEFT(Products!$B471,3),$G$4:$J$5,2,0)</f>
        <v>Office Supplies</v>
      </c>
      <c r="E471" s="12" t="str">
        <f>VLOOKUP(MID(Products!$B471,5,2),$G$8:$H$25,2,0)</f>
        <v>Art</v>
      </c>
    </row>
    <row r="472" spans="1:5" x14ac:dyDescent="0.35">
      <c r="A472" s="11">
        <v>9207</v>
      </c>
      <c r="B472" s="13" t="s">
        <v>1690</v>
      </c>
      <c r="C472" s="13" t="s">
        <v>1691</v>
      </c>
      <c r="D472" s="13" t="str">
        <f>HLOOKUP(LEFT(Products!$B472,3),$G$4:$J$5,2,0)</f>
        <v>Office Supplies</v>
      </c>
      <c r="E472" s="11" t="str">
        <f>VLOOKUP(MID(Products!$B472,5,2),$G$8:$H$25,2,0)</f>
        <v>Paper</v>
      </c>
    </row>
    <row r="473" spans="1:5" x14ac:dyDescent="0.35">
      <c r="A473" s="12">
        <v>463</v>
      </c>
      <c r="B473" s="17" t="s">
        <v>1696</v>
      </c>
      <c r="C473" s="17" t="s">
        <v>1697</v>
      </c>
      <c r="D473" s="17" t="str">
        <f>HLOOKUP(LEFT(Products!$B473,3),$G$4:$J$5,2,0)</f>
        <v>Furniture</v>
      </c>
      <c r="E473" s="12" t="str">
        <f>VLOOKUP(MID(Products!$B473,5,2),$G$8:$H$25,2,0)</f>
        <v>Furnishings</v>
      </c>
    </row>
    <row r="474" spans="1:5" x14ac:dyDescent="0.35">
      <c r="A474" s="11">
        <v>464</v>
      </c>
      <c r="B474" s="13" t="s">
        <v>1698</v>
      </c>
      <c r="C474" s="13" t="s">
        <v>1699</v>
      </c>
      <c r="D474" s="13" t="str">
        <f>HLOOKUP(LEFT(Products!$B474,3),$G$4:$J$5,2,0)</f>
        <v>Furniture</v>
      </c>
      <c r="E474" s="11" t="str">
        <f>VLOOKUP(MID(Products!$B474,5,2),$G$8:$H$25,2,0)</f>
        <v>Tables</v>
      </c>
    </row>
    <row r="475" spans="1:5" x14ac:dyDescent="0.35">
      <c r="A475" s="12">
        <v>465</v>
      </c>
      <c r="B475" s="17" t="s">
        <v>1700</v>
      </c>
      <c r="C475" s="17" t="s">
        <v>1701</v>
      </c>
      <c r="D475" s="17" t="str">
        <f>HLOOKUP(LEFT(Products!$B475,3),$G$4:$J$5,2,0)</f>
        <v>Office Supplies</v>
      </c>
      <c r="E475" s="12" t="str">
        <f>VLOOKUP(MID(Products!$B475,5,2),$G$8:$H$25,2,0)</f>
        <v>Binders</v>
      </c>
    </row>
    <row r="476" spans="1:5" x14ac:dyDescent="0.35">
      <c r="A476" s="11">
        <v>466</v>
      </c>
      <c r="B476" s="13" t="s">
        <v>1702</v>
      </c>
      <c r="C476" s="13" t="s">
        <v>1703</v>
      </c>
      <c r="D476" s="13" t="str">
        <f>HLOOKUP(LEFT(Products!$B476,3),$G$4:$J$5,2,0)</f>
        <v>Office Supplies</v>
      </c>
      <c r="E476" s="11" t="str">
        <f>VLOOKUP(MID(Products!$B476,5,2),$G$8:$H$25,2,0)</f>
        <v>Supplies</v>
      </c>
    </row>
    <row r="477" spans="1:5" x14ac:dyDescent="0.35">
      <c r="A477" s="12">
        <v>467</v>
      </c>
      <c r="B477" s="17" t="s">
        <v>1704</v>
      </c>
      <c r="C477" s="17" t="s">
        <v>1705</v>
      </c>
      <c r="D477" s="17" t="str">
        <f>HLOOKUP(LEFT(Products!$B477,3),$G$4:$J$5,2,0)</f>
        <v>Office Supplies</v>
      </c>
      <c r="E477" s="12" t="str">
        <f>VLOOKUP(MID(Products!$B477,5,2),$G$8:$H$25,2,0)</f>
        <v>Appliances</v>
      </c>
    </row>
    <row r="478" spans="1:5" x14ac:dyDescent="0.35">
      <c r="A478" s="11">
        <v>1037</v>
      </c>
      <c r="B478" s="13" t="s">
        <v>1710</v>
      </c>
      <c r="C478" s="13" t="s">
        <v>1711</v>
      </c>
      <c r="D478" s="13" t="str">
        <f>HLOOKUP(LEFT(Products!$B478,3),$G$4:$J$5,2,0)</f>
        <v>Furniture</v>
      </c>
      <c r="E478" s="11" t="str">
        <f>VLOOKUP(MID(Products!$B478,5,2),$G$8:$H$25,2,0)</f>
        <v>Furnishings</v>
      </c>
    </row>
    <row r="479" spans="1:5" x14ac:dyDescent="0.35">
      <c r="A479" s="12">
        <v>1577</v>
      </c>
      <c r="B479" s="17" t="s">
        <v>1716</v>
      </c>
      <c r="C479" s="17" t="s">
        <v>1717</v>
      </c>
      <c r="D479" s="17" t="str">
        <f>HLOOKUP(LEFT(Products!$B479,3),$G$4:$J$5,2,0)</f>
        <v>Office Supplies</v>
      </c>
      <c r="E479" s="12" t="str">
        <f>VLOOKUP(MID(Products!$B479,5,2),$G$8:$H$25,2,0)</f>
        <v>Storage</v>
      </c>
    </row>
    <row r="480" spans="1:5" x14ac:dyDescent="0.35">
      <c r="A480" s="11">
        <v>1886</v>
      </c>
      <c r="B480" s="13" t="s">
        <v>1719</v>
      </c>
      <c r="C480" s="13" t="s">
        <v>1720</v>
      </c>
      <c r="D480" s="13" t="str">
        <f>HLOOKUP(LEFT(Products!$B480,3),$G$4:$J$5,2,0)</f>
        <v>Furniture</v>
      </c>
      <c r="E480" s="11" t="str">
        <f>VLOOKUP(MID(Products!$B480,5,2),$G$8:$H$25,2,0)</f>
        <v>Furnishings</v>
      </c>
    </row>
    <row r="481" spans="1:5" x14ac:dyDescent="0.35">
      <c r="A481" s="12">
        <v>9503</v>
      </c>
      <c r="B481" s="17" t="s">
        <v>1725</v>
      </c>
      <c r="C481" s="17" t="s">
        <v>1726</v>
      </c>
      <c r="D481" s="17" t="str">
        <f>HLOOKUP(LEFT(Products!$B481,3),$G$4:$J$5,2,0)</f>
        <v>Office Supplies</v>
      </c>
      <c r="E481" s="12" t="str">
        <f>VLOOKUP(MID(Products!$B481,5,2),$G$8:$H$25,2,0)</f>
        <v>Art</v>
      </c>
    </row>
    <row r="482" spans="1:5" x14ac:dyDescent="0.35">
      <c r="A482" s="11">
        <v>9504</v>
      </c>
      <c r="B482" s="13" t="s">
        <v>1727</v>
      </c>
      <c r="C482" s="13" t="s">
        <v>1728</v>
      </c>
      <c r="D482" s="13" t="str">
        <f>HLOOKUP(LEFT(Products!$B482,3),$G$4:$J$5,2,0)</f>
        <v>Office Supplies</v>
      </c>
      <c r="E482" s="11" t="str">
        <f>VLOOKUP(MID(Products!$B482,5,2),$G$8:$H$25,2,0)</f>
        <v>Art</v>
      </c>
    </row>
    <row r="483" spans="1:5" x14ac:dyDescent="0.35">
      <c r="A483" s="12">
        <v>324</v>
      </c>
      <c r="B483" s="17" t="s">
        <v>1733</v>
      </c>
      <c r="C483" s="17" t="s">
        <v>1734</v>
      </c>
      <c r="D483" s="17" t="str">
        <f>HLOOKUP(LEFT(Products!$B483,3),$G$4:$J$5,2,0)</f>
        <v>Office Supplies</v>
      </c>
      <c r="E483" s="12" t="str">
        <f>VLOOKUP(MID(Products!$B483,5,2),$G$8:$H$25,2,0)</f>
        <v>Binders</v>
      </c>
    </row>
    <row r="484" spans="1:5" x14ac:dyDescent="0.35">
      <c r="A484" s="11">
        <v>325</v>
      </c>
      <c r="B484" s="13" t="s">
        <v>1735</v>
      </c>
      <c r="C484" s="13" t="s">
        <v>1736</v>
      </c>
      <c r="D484" s="13" t="str">
        <f>HLOOKUP(LEFT(Products!$B484,3),$G$4:$J$5,2,0)</f>
        <v>Technology</v>
      </c>
      <c r="E484" s="11" t="str">
        <f>VLOOKUP(MID(Products!$B484,5,2),$G$8:$H$25,2,0)</f>
        <v>Accessories</v>
      </c>
    </row>
    <row r="485" spans="1:5" x14ac:dyDescent="0.35">
      <c r="A485" s="12">
        <v>359</v>
      </c>
      <c r="B485" s="17" t="s">
        <v>1740</v>
      </c>
      <c r="C485" s="17" t="s">
        <v>1741</v>
      </c>
      <c r="D485" s="17" t="str">
        <f>HLOOKUP(LEFT(Products!$B485,3),$G$4:$J$5,2,0)</f>
        <v>Office Supplies</v>
      </c>
      <c r="E485" s="12" t="str">
        <f>VLOOKUP(MID(Products!$B485,5,2),$G$8:$H$25,2,0)</f>
        <v>Paper</v>
      </c>
    </row>
    <row r="486" spans="1:5" x14ac:dyDescent="0.35">
      <c r="A486" s="11">
        <v>2829</v>
      </c>
      <c r="B486" s="13" t="s">
        <v>1745</v>
      </c>
      <c r="C486" s="13" t="s">
        <v>1746</v>
      </c>
      <c r="D486" s="13" t="str">
        <f>HLOOKUP(LEFT(Products!$B486,3),$G$4:$J$5,2,0)</f>
        <v>Office Supplies</v>
      </c>
      <c r="E486" s="11" t="str">
        <f>VLOOKUP(MID(Products!$B486,5,2),$G$8:$H$25,2,0)</f>
        <v>Paper</v>
      </c>
    </row>
    <row r="487" spans="1:5" x14ac:dyDescent="0.35">
      <c r="A487" s="12">
        <v>2830</v>
      </c>
      <c r="B487" s="17" t="s">
        <v>1747</v>
      </c>
      <c r="C487" s="17" t="s">
        <v>1748</v>
      </c>
      <c r="D487" s="17" t="str">
        <f>HLOOKUP(LEFT(Products!$B487,3),$G$4:$J$5,2,0)</f>
        <v>Office Supplies</v>
      </c>
      <c r="E487" s="12" t="str">
        <f>VLOOKUP(MID(Products!$B487,5,2),$G$8:$H$25,2,0)</f>
        <v>Storage</v>
      </c>
    </row>
    <row r="488" spans="1:5" x14ac:dyDescent="0.35">
      <c r="A488" s="11">
        <v>2831</v>
      </c>
      <c r="B488" s="13" t="s">
        <v>1749</v>
      </c>
      <c r="C488" s="13" t="s">
        <v>1750</v>
      </c>
      <c r="D488" s="13" t="str">
        <f>HLOOKUP(LEFT(Products!$B488,3),$G$4:$J$5,2,0)</f>
        <v>Office Supplies</v>
      </c>
      <c r="E488" s="11" t="str">
        <f>VLOOKUP(MID(Products!$B488,5,2),$G$8:$H$25,2,0)</f>
        <v>Paper</v>
      </c>
    </row>
    <row r="489" spans="1:5" x14ac:dyDescent="0.35">
      <c r="A489" s="12">
        <v>9668</v>
      </c>
      <c r="B489" s="17" t="s">
        <v>1755</v>
      </c>
      <c r="C489" s="17" t="s">
        <v>1756</v>
      </c>
      <c r="D489" s="17" t="str">
        <f>HLOOKUP(LEFT(Products!$B489,3),$G$4:$J$5,2,0)</f>
        <v>Office Supplies</v>
      </c>
      <c r="E489" s="12" t="str">
        <f>VLOOKUP(MID(Products!$B489,5,2),$G$8:$H$25,2,0)</f>
        <v>Binders</v>
      </c>
    </row>
    <row r="490" spans="1:5" x14ac:dyDescent="0.35">
      <c r="A490" s="11">
        <v>9669</v>
      </c>
      <c r="B490" s="13" t="s">
        <v>692</v>
      </c>
      <c r="C490" s="13" t="s">
        <v>693</v>
      </c>
      <c r="D490" s="13" t="str">
        <f>HLOOKUP(LEFT(Products!$B490,3),$G$4:$J$5,2,0)</f>
        <v>Office Supplies</v>
      </c>
      <c r="E490" s="11" t="str">
        <f>VLOOKUP(MID(Products!$B490,5,2),$G$8:$H$25,2,0)</f>
        <v>Envelopes</v>
      </c>
    </row>
    <row r="491" spans="1:5" x14ac:dyDescent="0.35">
      <c r="A491" s="12">
        <v>1180</v>
      </c>
      <c r="B491" s="17" t="s">
        <v>1760</v>
      </c>
      <c r="C491" s="17" t="s">
        <v>1761</v>
      </c>
      <c r="D491" s="17" t="str">
        <f>HLOOKUP(LEFT(Products!$B491,3),$G$4:$J$5,2,0)</f>
        <v>Technology</v>
      </c>
      <c r="E491" s="12" t="str">
        <f>VLOOKUP(MID(Products!$B491,5,2),$G$8:$H$25,2,0)</f>
        <v>Accessories</v>
      </c>
    </row>
    <row r="492" spans="1:5" x14ac:dyDescent="0.35">
      <c r="A492" s="11">
        <v>3235</v>
      </c>
      <c r="B492" s="13" t="s">
        <v>1765</v>
      </c>
      <c r="C492" s="13" t="s">
        <v>1766</v>
      </c>
      <c r="D492" s="13" t="str">
        <f>HLOOKUP(LEFT(Products!$B492,3),$G$4:$J$5,2,0)</f>
        <v>Office Supplies</v>
      </c>
      <c r="E492" s="11" t="str">
        <f>VLOOKUP(MID(Products!$B492,5,2),$G$8:$H$25,2,0)</f>
        <v>Binders</v>
      </c>
    </row>
    <row r="493" spans="1:5" x14ac:dyDescent="0.35">
      <c r="A493" s="12">
        <v>4987</v>
      </c>
      <c r="B493" s="17" t="s">
        <v>1771</v>
      </c>
      <c r="C493" s="17" t="s">
        <v>1772</v>
      </c>
      <c r="D493" s="17" t="str">
        <f>HLOOKUP(LEFT(Products!$B493,3),$G$4:$J$5,2,0)</f>
        <v>Office Supplies</v>
      </c>
      <c r="E493" s="12" t="str">
        <f>VLOOKUP(MID(Products!$B493,5,2),$G$8:$H$25,2,0)</f>
        <v>Paper</v>
      </c>
    </row>
    <row r="494" spans="1:5" x14ac:dyDescent="0.35">
      <c r="A494" s="11">
        <v>4988</v>
      </c>
      <c r="B494" s="13" t="s">
        <v>1008</v>
      </c>
      <c r="C494" s="13" t="s">
        <v>1009</v>
      </c>
      <c r="D494" s="13" t="str">
        <f>HLOOKUP(LEFT(Products!$B494,3),$G$4:$J$5,2,0)</f>
        <v>Furniture</v>
      </c>
      <c r="E494" s="11" t="str">
        <f>VLOOKUP(MID(Products!$B494,5,2),$G$8:$H$25,2,0)</f>
        <v>Chairs</v>
      </c>
    </row>
    <row r="495" spans="1:5" x14ac:dyDescent="0.35">
      <c r="A495" s="12">
        <v>4989</v>
      </c>
      <c r="B495" s="17" t="s">
        <v>1773</v>
      </c>
      <c r="C495" s="17" t="s">
        <v>1774</v>
      </c>
      <c r="D495" s="17" t="str">
        <f>HLOOKUP(LEFT(Products!$B495,3),$G$4:$J$5,2,0)</f>
        <v>Office Supplies</v>
      </c>
      <c r="E495" s="12" t="str">
        <f>VLOOKUP(MID(Products!$B495,5,2),$G$8:$H$25,2,0)</f>
        <v>Binders</v>
      </c>
    </row>
    <row r="496" spans="1:5" x14ac:dyDescent="0.35">
      <c r="A496" s="11">
        <v>332</v>
      </c>
      <c r="B496" s="13" t="s">
        <v>1778</v>
      </c>
      <c r="C496" s="13" t="s">
        <v>1779</v>
      </c>
      <c r="D496" s="13" t="str">
        <f>HLOOKUP(LEFT(Products!$B496,3),$G$4:$J$5,2,0)</f>
        <v>Technology</v>
      </c>
      <c r="E496" s="11" t="str">
        <f>VLOOKUP(MID(Products!$B496,5,2),$G$8:$H$25,2,0)</f>
        <v>Phones</v>
      </c>
    </row>
    <row r="497" spans="1:5" x14ac:dyDescent="0.35">
      <c r="A497" s="12">
        <v>333</v>
      </c>
      <c r="B497" s="17" t="s">
        <v>1130</v>
      </c>
      <c r="C497" s="17" t="s">
        <v>1131</v>
      </c>
      <c r="D497" s="17" t="str">
        <f>HLOOKUP(LEFT(Products!$B497,3),$G$4:$J$5,2,0)</f>
        <v>Office Supplies</v>
      </c>
      <c r="E497" s="12" t="str">
        <f>VLOOKUP(MID(Products!$B497,5,2),$G$8:$H$25,2,0)</f>
        <v>Binders</v>
      </c>
    </row>
    <row r="498" spans="1:5" x14ac:dyDescent="0.35">
      <c r="A498" s="11">
        <v>334</v>
      </c>
      <c r="B498" s="13" t="s">
        <v>1780</v>
      </c>
      <c r="C498" s="13" t="s">
        <v>1781</v>
      </c>
      <c r="D498" s="13" t="str">
        <f>HLOOKUP(LEFT(Products!$B498,3),$G$4:$J$5,2,0)</f>
        <v>Office Supplies</v>
      </c>
      <c r="E498" s="11" t="str">
        <f>VLOOKUP(MID(Products!$B498,5,2),$G$8:$H$25,2,0)</f>
        <v>Binders</v>
      </c>
    </row>
    <row r="499" spans="1:5" x14ac:dyDescent="0.35">
      <c r="A499" s="12">
        <v>4648</v>
      </c>
      <c r="B499" s="17" t="s">
        <v>756</v>
      </c>
      <c r="C499" s="17" t="s">
        <v>757</v>
      </c>
      <c r="D499" s="17" t="str">
        <f>HLOOKUP(LEFT(Products!$B499,3),$G$4:$J$5,2,0)</f>
        <v>Furniture</v>
      </c>
      <c r="E499" s="12" t="str">
        <f>VLOOKUP(MID(Products!$B499,5,2),$G$8:$H$25,2,0)</f>
        <v>Chairs</v>
      </c>
    </row>
    <row r="500" spans="1:5" x14ac:dyDescent="0.35">
      <c r="A500" s="11">
        <v>611</v>
      </c>
      <c r="B500" s="13" t="s">
        <v>1786</v>
      </c>
      <c r="C500" s="13" t="s">
        <v>1787</v>
      </c>
      <c r="D500" s="13" t="str">
        <f>HLOOKUP(LEFT(Products!$B500,3),$G$4:$J$5,2,0)</f>
        <v>Technology</v>
      </c>
      <c r="E500" s="11" t="str">
        <f>VLOOKUP(MID(Products!$B500,5,2),$G$8:$H$25,2,0)</f>
        <v>Phones</v>
      </c>
    </row>
    <row r="501" spans="1:5" x14ac:dyDescent="0.35">
      <c r="A501" s="12">
        <v>612</v>
      </c>
      <c r="B501" s="17" t="s">
        <v>1788</v>
      </c>
      <c r="C501" s="17" t="s">
        <v>1789</v>
      </c>
      <c r="D501" s="17" t="str">
        <f>HLOOKUP(LEFT(Products!$B501,3),$G$4:$J$5,2,0)</f>
        <v>Office Supplies</v>
      </c>
      <c r="E501" s="12" t="str">
        <f>VLOOKUP(MID(Products!$B501,5,2),$G$8:$H$25,2,0)</f>
        <v>Labels</v>
      </c>
    </row>
    <row r="502" spans="1:5" x14ac:dyDescent="0.35">
      <c r="A502" s="11">
        <v>1072</v>
      </c>
      <c r="B502" s="13" t="s">
        <v>1793</v>
      </c>
      <c r="C502" s="13" t="s">
        <v>1794</v>
      </c>
      <c r="D502" s="13" t="str">
        <f>HLOOKUP(LEFT(Products!$B502,3),$G$4:$J$5,2,0)</f>
        <v>Office Supplies</v>
      </c>
      <c r="E502" s="11" t="str">
        <f>VLOOKUP(MID(Products!$B502,5,2),$G$8:$H$25,2,0)</f>
        <v>Paper</v>
      </c>
    </row>
    <row r="503" spans="1:5" x14ac:dyDescent="0.35">
      <c r="A503" s="12">
        <v>2614</v>
      </c>
      <c r="B503" s="17" t="s">
        <v>1796</v>
      </c>
      <c r="C503" s="17" t="s">
        <v>1797</v>
      </c>
      <c r="D503" s="17" t="str">
        <f>HLOOKUP(LEFT(Products!$B503,3),$G$4:$J$5,2,0)</f>
        <v>Furniture</v>
      </c>
      <c r="E503" s="12" t="str">
        <f>VLOOKUP(MID(Products!$B503,5,2),$G$8:$H$25,2,0)</f>
        <v>Chairs</v>
      </c>
    </row>
    <row r="504" spans="1:5" x14ac:dyDescent="0.35">
      <c r="A504" s="11">
        <v>7913</v>
      </c>
      <c r="B504" s="13" t="s">
        <v>1802</v>
      </c>
      <c r="C504" s="13" t="s">
        <v>1803</v>
      </c>
      <c r="D504" s="13" t="str">
        <f>HLOOKUP(LEFT(Products!$B504,3),$G$4:$J$5,2,0)</f>
        <v>Furniture</v>
      </c>
      <c r="E504" s="11" t="str">
        <f>VLOOKUP(MID(Products!$B504,5,2),$G$8:$H$25,2,0)</f>
        <v>Furnishings</v>
      </c>
    </row>
    <row r="505" spans="1:5" x14ac:dyDescent="0.35">
      <c r="A505" s="12">
        <v>1716</v>
      </c>
      <c r="B505" s="17" t="s">
        <v>1807</v>
      </c>
      <c r="C505" s="17" t="s">
        <v>1808</v>
      </c>
      <c r="D505" s="17" t="str">
        <f>HLOOKUP(LEFT(Products!$B505,3),$G$4:$J$5,2,0)</f>
        <v>Office Supplies</v>
      </c>
      <c r="E505" s="12" t="str">
        <f>VLOOKUP(MID(Products!$B505,5,2),$G$8:$H$25,2,0)</f>
        <v>Binders</v>
      </c>
    </row>
    <row r="506" spans="1:5" x14ac:dyDescent="0.35">
      <c r="A506" s="11">
        <v>2155</v>
      </c>
      <c r="B506" s="13" t="s">
        <v>1810</v>
      </c>
      <c r="C506" s="13" t="s">
        <v>1811</v>
      </c>
      <c r="D506" s="13" t="str">
        <f>HLOOKUP(LEFT(Products!$B506,3),$G$4:$J$5,2,0)</f>
        <v>Furniture</v>
      </c>
      <c r="E506" s="11" t="str">
        <f>VLOOKUP(MID(Products!$B506,5,2),$G$8:$H$25,2,0)</f>
        <v>Furnishings</v>
      </c>
    </row>
    <row r="507" spans="1:5" x14ac:dyDescent="0.35">
      <c r="A507" s="12">
        <v>2542</v>
      </c>
      <c r="B507" s="17" t="s">
        <v>1815</v>
      </c>
      <c r="C507" s="17" t="s">
        <v>1816</v>
      </c>
      <c r="D507" s="17" t="str">
        <f>HLOOKUP(LEFT(Products!$B507,3),$G$4:$J$5,2,0)</f>
        <v>Furniture</v>
      </c>
      <c r="E507" s="12" t="str">
        <f>VLOOKUP(MID(Products!$B507,5,2),$G$8:$H$25,2,0)</f>
        <v>Furnishings</v>
      </c>
    </row>
    <row r="508" spans="1:5" x14ac:dyDescent="0.35">
      <c r="A508" s="11">
        <v>2664</v>
      </c>
      <c r="B508" s="13" t="s">
        <v>1818</v>
      </c>
      <c r="C508" s="13" t="s">
        <v>1819</v>
      </c>
      <c r="D508" s="13" t="str">
        <f>HLOOKUP(LEFT(Products!$B508,3),$G$4:$J$5,2,0)</f>
        <v>Office Supplies</v>
      </c>
      <c r="E508" s="11" t="str">
        <f>VLOOKUP(MID(Products!$B508,5,2),$G$8:$H$25,2,0)</f>
        <v>Labels</v>
      </c>
    </row>
    <row r="509" spans="1:5" x14ac:dyDescent="0.35">
      <c r="A509" s="12">
        <v>2665</v>
      </c>
      <c r="B509" s="17" t="s">
        <v>1820</v>
      </c>
      <c r="C509" s="17" t="s">
        <v>1821</v>
      </c>
      <c r="D509" s="17" t="str">
        <f>HLOOKUP(LEFT(Products!$B509,3),$G$4:$J$5,2,0)</f>
        <v>Furniture</v>
      </c>
      <c r="E509" s="12" t="str">
        <f>VLOOKUP(MID(Products!$B509,5,2),$G$8:$H$25,2,0)</f>
        <v>Tables</v>
      </c>
    </row>
    <row r="510" spans="1:5" x14ac:dyDescent="0.35">
      <c r="A510" s="11">
        <v>2666</v>
      </c>
      <c r="B510" s="13" t="s">
        <v>1822</v>
      </c>
      <c r="C510" s="13" t="s">
        <v>1823</v>
      </c>
      <c r="D510" s="13" t="str">
        <f>HLOOKUP(LEFT(Products!$B510,3),$G$4:$J$5,2,0)</f>
        <v>Office Supplies</v>
      </c>
      <c r="E510" s="11" t="str">
        <f>VLOOKUP(MID(Products!$B510,5,2),$G$8:$H$25,2,0)</f>
        <v>Binders</v>
      </c>
    </row>
    <row r="511" spans="1:5" x14ac:dyDescent="0.35">
      <c r="A511" s="12">
        <v>5862</v>
      </c>
      <c r="B511" s="17" t="s">
        <v>1828</v>
      </c>
      <c r="C511" s="17" t="s">
        <v>1829</v>
      </c>
      <c r="D511" s="17" t="str">
        <f>HLOOKUP(LEFT(Products!$B511,3),$G$4:$J$5,2,0)</f>
        <v>Office Supplies</v>
      </c>
      <c r="E511" s="12" t="str">
        <f>VLOOKUP(MID(Products!$B511,5,2),$G$8:$H$25,2,0)</f>
        <v>Paper</v>
      </c>
    </row>
    <row r="512" spans="1:5" x14ac:dyDescent="0.35">
      <c r="A512" s="11">
        <v>5863</v>
      </c>
      <c r="B512" s="13" t="s">
        <v>405</v>
      </c>
      <c r="C512" s="13" t="s">
        <v>406</v>
      </c>
      <c r="D512" s="13" t="str">
        <f>HLOOKUP(LEFT(Products!$B512,3),$G$4:$J$5,2,0)</f>
        <v>Office Supplies</v>
      </c>
      <c r="E512" s="11" t="str">
        <f>VLOOKUP(MID(Products!$B512,5,2),$G$8:$H$25,2,0)</f>
        <v>Paper</v>
      </c>
    </row>
    <row r="513" spans="1:5" x14ac:dyDescent="0.35">
      <c r="A513" s="12">
        <v>5864</v>
      </c>
      <c r="B513" s="17" t="s">
        <v>1830</v>
      </c>
      <c r="C513" s="17" t="s">
        <v>1831</v>
      </c>
      <c r="D513" s="17" t="str">
        <f>HLOOKUP(LEFT(Products!$B513,3),$G$4:$J$5,2,0)</f>
        <v>Office Supplies</v>
      </c>
      <c r="E513" s="12" t="str">
        <f>VLOOKUP(MID(Products!$B513,5,2),$G$8:$H$25,2,0)</f>
        <v>Art</v>
      </c>
    </row>
    <row r="514" spans="1:5" x14ac:dyDescent="0.35">
      <c r="A514" s="11">
        <v>1278</v>
      </c>
      <c r="B514" s="13" t="s">
        <v>1671</v>
      </c>
      <c r="C514" s="13" t="s">
        <v>1672</v>
      </c>
      <c r="D514" s="13" t="str">
        <f>HLOOKUP(LEFT(Products!$B514,3),$G$4:$J$5,2,0)</f>
        <v>Office Supplies</v>
      </c>
      <c r="E514" s="11" t="str">
        <f>VLOOKUP(MID(Products!$B514,5,2),$G$8:$H$25,2,0)</f>
        <v>Art</v>
      </c>
    </row>
    <row r="515" spans="1:5" x14ac:dyDescent="0.35">
      <c r="A515" s="12">
        <v>3237</v>
      </c>
      <c r="B515" s="17" t="s">
        <v>1836</v>
      </c>
      <c r="C515" s="17" t="s">
        <v>1837</v>
      </c>
      <c r="D515" s="17" t="str">
        <f>HLOOKUP(LEFT(Products!$B515,3),$G$4:$J$5,2,0)</f>
        <v>Office Supplies</v>
      </c>
      <c r="E515" s="12" t="str">
        <f>VLOOKUP(MID(Products!$B515,5,2),$G$8:$H$25,2,0)</f>
        <v>Storage</v>
      </c>
    </row>
    <row r="516" spans="1:5" x14ac:dyDescent="0.35">
      <c r="A516" s="11">
        <v>3238</v>
      </c>
      <c r="B516" s="13" t="s">
        <v>1700</v>
      </c>
      <c r="C516" s="13" t="s">
        <v>1701</v>
      </c>
      <c r="D516" s="13" t="str">
        <f>HLOOKUP(LEFT(Products!$B516,3),$G$4:$J$5,2,0)</f>
        <v>Office Supplies</v>
      </c>
      <c r="E516" s="11" t="str">
        <f>VLOOKUP(MID(Products!$B516,5,2),$G$8:$H$25,2,0)</f>
        <v>Binders</v>
      </c>
    </row>
    <row r="517" spans="1:5" x14ac:dyDescent="0.35">
      <c r="A517" s="12">
        <v>5316</v>
      </c>
      <c r="B517" s="17" t="s">
        <v>1796</v>
      </c>
      <c r="C517" s="17" t="s">
        <v>1797</v>
      </c>
      <c r="D517" s="17" t="str">
        <f>HLOOKUP(LEFT(Products!$B517,3),$G$4:$J$5,2,0)</f>
        <v>Furniture</v>
      </c>
      <c r="E517" s="12" t="str">
        <f>VLOOKUP(MID(Products!$B517,5,2),$G$8:$H$25,2,0)</f>
        <v>Chairs</v>
      </c>
    </row>
    <row r="518" spans="1:5" x14ac:dyDescent="0.35">
      <c r="A518" s="11">
        <v>7849</v>
      </c>
      <c r="B518" s="13" t="s">
        <v>1844</v>
      </c>
      <c r="C518" s="13" t="s">
        <v>1845</v>
      </c>
      <c r="D518" s="13" t="str">
        <f>HLOOKUP(LEFT(Products!$B518,3),$G$4:$J$5,2,0)</f>
        <v>Office Supplies</v>
      </c>
      <c r="E518" s="11" t="str">
        <f>VLOOKUP(MID(Products!$B518,5,2),$G$8:$H$25,2,0)</f>
        <v>Storage</v>
      </c>
    </row>
    <row r="519" spans="1:5" x14ac:dyDescent="0.35">
      <c r="A519" s="12">
        <v>7850</v>
      </c>
      <c r="B519" s="17" t="s">
        <v>1846</v>
      </c>
      <c r="C519" s="17" t="s">
        <v>1847</v>
      </c>
      <c r="D519" s="17" t="str">
        <f>HLOOKUP(LEFT(Products!$B519,3),$G$4:$J$5,2,0)</f>
        <v>Office Supplies</v>
      </c>
      <c r="E519" s="12" t="str">
        <f>VLOOKUP(MID(Products!$B519,5,2),$G$8:$H$25,2,0)</f>
        <v>Storage</v>
      </c>
    </row>
    <row r="520" spans="1:5" x14ac:dyDescent="0.35">
      <c r="A520" s="11">
        <v>7851</v>
      </c>
      <c r="B520" s="13" t="s">
        <v>1848</v>
      </c>
      <c r="C520" s="13" t="s">
        <v>1849</v>
      </c>
      <c r="D520" s="13" t="str">
        <f>HLOOKUP(LEFT(Products!$B520,3),$G$4:$J$5,2,0)</f>
        <v>Office Supplies</v>
      </c>
      <c r="E520" s="11" t="str">
        <f>VLOOKUP(MID(Products!$B520,5,2),$G$8:$H$25,2,0)</f>
        <v>Labels</v>
      </c>
    </row>
    <row r="521" spans="1:5" x14ac:dyDescent="0.35">
      <c r="A521" s="12">
        <v>8505</v>
      </c>
      <c r="B521" s="17" t="s">
        <v>1853</v>
      </c>
      <c r="C521" s="17" t="s">
        <v>1854</v>
      </c>
      <c r="D521" s="17" t="str">
        <f>HLOOKUP(LEFT(Products!$B521,3),$G$4:$J$5,2,0)</f>
        <v>Furniture</v>
      </c>
      <c r="E521" s="12" t="str">
        <f>VLOOKUP(MID(Products!$B521,5,2),$G$8:$H$25,2,0)</f>
        <v>Chairs</v>
      </c>
    </row>
    <row r="522" spans="1:5" x14ac:dyDescent="0.35">
      <c r="A522" s="11">
        <v>9851</v>
      </c>
      <c r="B522" s="13" t="s">
        <v>1856</v>
      </c>
      <c r="C522" s="13" t="s">
        <v>1857</v>
      </c>
      <c r="D522" s="13" t="str">
        <f>HLOOKUP(LEFT(Products!$B522,3),$G$4:$J$5,2,0)</f>
        <v>Furniture</v>
      </c>
      <c r="E522" s="11" t="str">
        <f>VLOOKUP(MID(Products!$B522,5,2),$G$8:$H$25,2,0)</f>
        <v>Furnishings</v>
      </c>
    </row>
    <row r="523" spans="1:5" x14ac:dyDescent="0.35">
      <c r="A523" s="12">
        <v>9852</v>
      </c>
      <c r="B523" s="17" t="s">
        <v>1858</v>
      </c>
      <c r="C523" s="17" t="s">
        <v>1859</v>
      </c>
      <c r="D523" s="17" t="str">
        <f>HLOOKUP(LEFT(Products!$B523,3),$G$4:$J$5,2,0)</f>
        <v>Office Supplies</v>
      </c>
      <c r="E523" s="12" t="str">
        <f>VLOOKUP(MID(Products!$B523,5,2),$G$8:$H$25,2,0)</f>
        <v>Binders</v>
      </c>
    </row>
    <row r="524" spans="1:5" x14ac:dyDescent="0.35">
      <c r="A524" s="11">
        <v>9853</v>
      </c>
      <c r="B524" s="13" t="s">
        <v>1860</v>
      </c>
      <c r="C524" s="13" t="s">
        <v>1861</v>
      </c>
      <c r="D524" s="13" t="str">
        <f>HLOOKUP(LEFT(Products!$B524,3),$G$4:$J$5,2,0)</f>
        <v>Office Supplies</v>
      </c>
      <c r="E524" s="11" t="str">
        <f>VLOOKUP(MID(Products!$B524,5,2),$G$8:$H$25,2,0)</f>
        <v>Paper</v>
      </c>
    </row>
    <row r="525" spans="1:5" x14ac:dyDescent="0.35">
      <c r="A525" s="12">
        <v>9854</v>
      </c>
      <c r="B525" s="17" t="s">
        <v>1862</v>
      </c>
      <c r="C525" s="17" t="s">
        <v>1863</v>
      </c>
      <c r="D525" s="17" t="str">
        <f>HLOOKUP(LEFT(Products!$B525,3),$G$4:$J$5,2,0)</f>
        <v>Furniture</v>
      </c>
      <c r="E525" s="12" t="str">
        <f>VLOOKUP(MID(Products!$B525,5,2),$G$8:$H$25,2,0)</f>
        <v>Furnishings</v>
      </c>
    </row>
    <row r="526" spans="1:5" x14ac:dyDescent="0.35">
      <c r="A526" s="11">
        <v>4436</v>
      </c>
      <c r="B526" s="13" t="s">
        <v>359</v>
      </c>
      <c r="C526" s="13" t="s">
        <v>360</v>
      </c>
      <c r="D526" s="13" t="str">
        <f>HLOOKUP(LEFT(Products!$B526,3),$G$4:$J$5,2,0)</f>
        <v>Office Supplies</v>
      </c>
      <c r="E526" s="11" t="str">
        <f>VLOOKUP(MID(Products!$B526,5,2),$G$8:$H$25,2,0)</f>
        <v>Binders</v>
      </c>
    </row>
    <row r="527" spans="1:5" x14ac:dyDescent="0.35">
      <c r="A527" s="12">
        <v>4437</v>
      </c>
      <c r="B527" s="17" t="s">
        <v>1865</v>
      </c>
      <c r="C527" s="17" t="s">
        <v>1866</v>
      </c>
      <c r="D527" s="17" t="str">
        <f>HLOOKUP(LEFT(Products!$B527,3),$G$4:$J$5,2,0)</f>
        <v>Office Supplies</v>
      </c>
      <c r="E527" s="12" t="str">
        <f>VLOOKUP(MID(Products!$B527,5,2),$G$8:$H$25,2,0)</f>
        <v>Art</v>
      </c>
    </row>
    <row r="528" spans="1:5" x14ac:dyDescent="0.35">
      <c r="A528" s="11">
        <v>4438</v>
      </c>
      <c r="B528" s="13" t="s">
        <v>1867</v>
      </c>
      <c r="C528" s="13" t="s">
        <v>1868</v>
      </c>
      <c r="D528" s="13" t="str">
        <f>HLOOKUP(LEFT(Products!$B528,3),$G$4:$J$5,2,0)</f>
        <v>Office Supplies</v>
      </c>
      <c r="E528" s="11" t="str">
        <f>VLOOKUP(MID(Products!$B528,5,2),$G$8:$H$25,2,0)</f>
        <v>Appliances</v>
      </c>
    </row>
    <row r="529" spans="1:5" x14ac:dyDescent="0.35">
      <c r="A529" s="12">
        <v>9559</v>
      </c>
      <c r="B529" s="17" t="s">
        <v>1201</v>
      </c>
      <c r="C529" s="17" t="s">
        <v>1872</v>
      </c>
      <c r="D529" s="17" t="str">
        <f>HLOOKUP(LEFT(Products!$B529,3),$G$4:$J$5,2,0)</f>
        <v>Technology</v>
      </c>
      <c r="E529" s="12" t="str">
        <f>VLOOKUP(MID(Products!$B529,5,2),$G$8:$H$25,2,0)</f>
        <v>Accessories</v>
      </c>
    </row>
    <row r="530" spans="1:5" x14ac:dyDescent="0.35">
      <c r="A530" s="11">
        <v>9560</v>
      </c>
      <c r="B530" s="13" t="s">
        <v>1873</v>
      </c>
      <c r="C530" s="13" t="s">
        <v>1874</v>
      </c>
      <c r="D530" s="13" t="str">
        <f>HLOOKUP(LEFT(Products!$B530,3),$G$4:$J$5,2,0)</f>
        <v>Office Supplies</v>
      </c>
      <c r="E530" s="11" t="str">
        <f>VLOOKUP(MID(Products!$B530,5,2),$G$8:$H$25,2,0)</f>
        <v>Storage</v>
      </c>
    </row>
    <row r="531" spans="1:5" x14ac:dyDescent="0.35">
      <c r="A531" s="12">
        <v>9561</v>
      </c>
      <c r="B531" s="17" t="s">
        <v>1875</v>
      </c>
      <c r="C531" s="17" t="s">
        <v>1876</v>
      </c>
      <c r="D531" s="17" t="str">
        <f>HLOOKUP(LEFT(Products!$B531,3),$G$4:$J$5,2,0)</f>
        <v>Furniture</v>
      </c>
      <c r="E531" s="12" t="str">
        <f>VLOOKUP(MID(Products!$B531,5,2),$G$8:$H$25,2,0)</f>
        <v>Furnishings</v>
      </c>
    </row>
    <row r="532" spans="1:5" x14ac:dyDescent="0.35">
      <c r="A532" s="11">
        <v>9562</v>
      </c>
      <c r="B532" s="13" t="s">
        <v>1877</v>
      </c>
      <c r="C532" s="13" t="s">
        <v>1878</v>
      </c>
      <c r="D532" s="13" t="str">
        <f>HLOOKUP(LEFT(Products!$B532,3),$G$4:$J$5,2,0)</f>
        <v>Technology</v>
      </c>
      <c r="E532" s="11" t="str">
        <f>VLOOKUP(MID(Products!$B532,5,2),$G$8:$H$25,2,0)</f>
        <v>Accessories</v>
      </c>
    </row>
    <row r="533" spans="1:5" x14ac:dyDescent="0.35">
      <c r="A533" s="12">
        <v>9563</v>
      </c>
      <c r="B533" s="17" t="s">
        <v>1879</v>
      </c>
      <c r="C533" s="17" t="s">
        <v>1880</v>
      </c>
      <c r="D533" s="17" t="str">
        <f>HLOOKUP(LEFT(Products!$B533,3),$G$4:$J$5,2,0)</f>
        <v>Technology</v>
      </c>
      <c r="E533" s="12" t="str">
        <f>VLOOKUP(MID(Products!$B533,5,2),$G$8:$H$25,2,0)</f>
        <v>Machines</v>
      </c>
    </row>
    <row r="534" spans="1:5" x14ac:dyDescent="0.35">
      <c r="A534" s="11">
        <v>9564</v>
      </c>
      <c r="B534" s="13" t="s">
        <v>1881</v>
      </c>
      <c r="C534" s="13" t="s">
        <v>1882</v>
      </c>
      <c r="D534" s="13" t="str">
        <f>HLOOKUP(LEFT(Products!$B534,3),$G$4:$J$5,2,0)</f>
        <v>Office Supplies</v>
      </c>
      <c r="E534" s="11" t="str">
        <f>VLOOKUP(MID(Products!$B534,5,2),$G$8:$H$25,2,0)</f>
        <v>Labels</v>
      </c>
    </row>
    <row r="535" spans="1:5" x14ac:dyDescent="0.35">
      <c r="A535" s="12">
        <v>1358</v>
      </c>
      <c r="B535" s="17" t="s">
        <v>1887</v>
      </c>
      <c r="C535" s="17" t="s">
        <v>1888</v>
      </c>
      <c r="D535" s="17" t="str">
        <f>HLOOKUP(LEFT(Products!$B535,3),$G$4:$J$5,2,0)</f>
        <v>Office Supplies</v>
      </c>
      <c r="E535" s="12" t="str">
        <f>VLOOKUP(MID(Products!$B535,5,2),$G$8:$H$25,2,0)</f>
        <v>Paper</v>
      </c>
    </row>
    <row r="536" spans="1:5" x14ac:dyDescent="0.35">
      <c r="A536" s="11">
        <v>2286</v>
      </c>
      <c r="B536" s="13" t="s">
        <v>1893</v>
      </c>
      <c r="C536" s="13" t="s">
        <v>1894</v>
      </c>
      <c r="D536" s="13" t="str">
        <f>HLOOKUP(LEFT(Products!$B536,3),$G$4:$J$5,2,0)</f>
        <v>Office Supplies</v>
      </c>
      <c r="E536" s="11" t="str">
        <f>VLOOKUP(MID(Products!$B536,5,2),$G$8:$H$25,2,0)</f>
        <v>Paper</v>
      </c>
    </row>
    <row r="537" spans="1:5" x14ac:dyDescent="0.35">
      <c r="A537" s="12">
        <v>2589</v>
      </c>
      <c r="B537" s="17" t="s">
        <v>1898</v>
      </c>
      <c r="C537" s="17" t="s">
        <v>1899</v>
      </c>
      <c r="D537" s="17" t="str">
        <f>HLOOKUP(LEFT(Products!$B537,3),$G$4:$J$5,2,0)</f>
        <v>Office Supplies</v>
      </c>
      <c r="E537" s="12" t="str">
        <f>VLOOKUP(MID(Products!$B537,5,2),$G$8:$H$25,2,0)</f>
        <v>Storage</v>
      </c>
    </row>
    <row r="538" spans="1:5" x14ac:dyDescent="0.35">
      <c r="A538" s="11">
        <v>2590</v>
      </c>
      <c r="B538" s="13" t="s">
        <v>1900</v>
      </c>
      <c r="C538" s="13" t="s">
        <v>1901</v>
      </c>
      <c r="D538" s="13" t="str">
        <f>HLOOKUP(LEFT(Products!$B538,3),$G$4:$J$5,2,0)</f>
        <v>Technology</v>
      </c>
      <c r="E538" s="11" t="str">
        <f>VLOOKUP(MID(Products!$B538,5,2),$G$8:$H$25,2,0)</f>
        <v>Phones</v>
      </c>
    </row>
    <row r="539" spans="1:5" x14ac:dyDescent="0.35">
      <c r="A539" s="12">
        <v>2820</v>
      </c>
      <c r="B539" s="17" t="s">
        <v>1906</v>
      </c>
      <c r="C539" s="17" t="s">
        <v>1907</v>
      </c>
      <c r="D539" s="17" t="str">
        <f>HLOOKUP(LEFT(Products!$B539,3),$G$4:$J$5,2,0)</f>
        <v>Office Supplies</v>
      </c>
      <c r="E539" s="12" t="str">
        <f>VLOOKUP(MID(Products!$B539,5,2),$G$8:$H$25,2,0)</f>
        <v>Binders</v>
      </c>
    </row>
    <row r="540" spans="1:5" x14ac:dyDescent="0.35">
      <c r="A540" s="11">
        <v>2821</v>
      </c>
      <c r="B540" s="13" t="s">
        <v>1908</v>
      </c>
      <c r="C540" s="13" t="s">
        <v>1909</v>
      </c>
      <c r="D540" s="13" t="str">
        <f>HLOOKUP(LEFT(Products!$B540,3),$G$4:$J$5,2,0)</f>
        <v>Furniture</v>
      </c>
      <c r="E540" s="11" t="str">
        <f>VLOOKUP(MID(Products!$B540,5,2),$G$8:$H$25,2,0)</f>
        <v>Tables</v>
      </c>
    </row>
    <row r="541" spans="1:5" x14ac:dyDescent="0.35">
      <c r="A541" s="12">
        <v>3041</v>
      </c>
      <c r="B541" s="17" t="s">
        <v>116</v>
      </c>
      <c r="C541" s="17" t="s">
        <v>1911</v>
      </c>
      <c r="D541" s="17" t="str">
        <f>HLOOKUP(LEFT(Products!$B541,3),$G$4:$J$5,2,0)</f>
        <v>Furniture</v>
      </c>
      <c r="E541" s="12" t="str">
        <f>VLOOKUP(MID(Products!$B541,5,2),$G$8:$H$25,2,0)</f>
        <v>Furnishings</v>
      </c>
    </row>
    <row r="542" spans="1:5" x14ac:dyDescent="0.35">
      <c r="A542" s="11">
        <v>5696</v>
      </c>
      <c r="B542" s="13" t="s">
        <v>1915</v>
      </c>
      <c r="C542" s="13" t="s">
        <v>1916</v>
      </c>
      <c r="D542" s="13" t="str">
        <f>HLOOKUP(LEFT(Products!$B542,3),$G$4:$J$5,2,0)</f>
        <v>Furniture</v>
      </c>
      <c r="E542" s="11" t="str">
        <f>VLOOKUP(MID(Products!$B542,5,2),$G$8:$H$25,2,0)</f>
        <v>Tables</v>
      </c>
    </row>
    <row r="543" spans="1:5" x14ac:dyDescent="0.35">
      <c r="A543" s="12">
        <v>7115</v>
      </c>
      <c r="B543" s="17" t="s">
        <v>1920</v>
      </c>
      <c r="C543" s="17" t="s">
        <v>1921</v>
      </c>
      <c r="D543" s="17" t="str">
        <f>HLOOKUP(LEFT(Products!$B543,3),$G$4:$J$5,2,0)</f>
        <v>Furniture</v>
      </c>
      <c r="E543" s="12" t="str">
        <f>VLOOKUP(MID(Products!$B543,5,2),$G$8:$H$25,2,0)</f>
        <v>Tables</v>
      </c>
    </row>
    <row r="544" spans="1:5" x14ac:dyDescent="0.35">
      <c r="A544" s="11">
        <v>7116</v>
      </c>
      <c r="B544" s="13" t="s">
        <v>1922</v>
      </c>
      <c r="C544" s="13" t="s">
        <v>1923</v>
      </c>
      <c r="D544" s="13" t="str">
        <f>HLOOKUP(LEFT(Products!$B544,3),$G$4:$J$5,2,0)</f>
        <v>Office Supplies</v>
      </c>
      <c r="E544" s="11" t="str">
        <f>VLOOKUP(MID(Products!$B544,5,2),$G$8:$H$25,2,0)</f>
        <v>Binders</v>
      </c>
    </row>
    <row r="545" spans="1:5" x14ac:dyDescent="0.35">
      <c r="A545" s="12">
        <v>8752</v>
      </c>
      <c r="B545" s="17" t="s">
        <v>1926</v>
      </c>
      <c r="C545" s="17" t="s">
        <v>1927</v>
      </c>
      <c r="D545" s="17" t="str">
        <f>HLOOKUP(LEFT(Products!$B545,3),$G$4:$J$5,2,0)</f>
        <v>Office Supplies</v>
      </c>
      <c r="E545" s="12" t="str">
        <f>VLOOKUP(MID(Products!$B545,5,2),$G$8:$H$25,2,0)</f>
        <v>Paper</v>
      </c>
    </row>
    <row r="546" spans="1:5" x14ac:dyDescent="0.35">
      <c r="A546" s="11">
        <v>8753</v>
      </c>
      <c r="B546" s="13" t="s">
        <v>1928</v>
      </c>
      <c r="C546" s="13" t="s">
        <v>1929</v>
      </c>
      <c r="D546" s="13" t="str">
        <f>HLOOKUP(LEFT(Products!$B546,3),$G$4:$J$5,2,0)</f>
        <v>Technology</v>
      </c>
      <c r="E546" s="11" t="str">
        <f>VLOOKUP(MID(Products!$B546,5,2),$G$8:$H$25,2,0)</f>
        <v>Phones</v>
      </c>
    </row>
    <row r="547" spans="1:5" x14ac:dyDescent="0.35">
      <c r="A547" s="12">
        <v>2380</v>
      </c>
      <c r="B547" s="17" t="s">
        <v>1934</v>
      </c>
      <c r="C547" s="17" t="s">
        <v>1935</v>
      </c>
      <c r="D547" s="17" t="str">
        <f>HLOOKUP(LEFT(Products!$B547,3),$G$4:$J$5,2,0)</f>
        <v>Office Supplies</v>
      </c>
      <c r="E547" s="12" t="str">
        <f>VLOOKUP(MID(Products!$B547,5,2),$G$8:$H$25,2,0)</f>
        <v>Fasteners</v>
      </c>
    </row>
    <row r="548" spans="1:5" x14ac:dyDescent="0.35">
      <c r="A548" s="11">
        <v>2381</v>
      </c>
      <c r="B548" s="13" t="s">
        <v>1936</v>
      </c>
      <c r="C548" s="13" t="s">
        <v>1937</v>
      </c>
      <c r="D548" s="13" t="str">
        <f>HLOOKUP(LEFT(Products!$B548,3),$G$4:$J$5,2,0)</f>
        <v>Office Supplies</v>
      </c>
      <c r="E548" s="11" t="str">
        <f>VLOOKUP(MID(Products!$B548,5,2),$G$8:$H$25,2,0)</f>
        <v>Paper</v>
      </c>
    </row>
    <row r="549" spans="1:5" x14ac:dyDescent="0.35">
      <c r="A549" s="12">
        <v>2382</v>
      </c>
      <c r="B549" s="17" t="s">
        <v>1254</v>
      </c>
      <c r="C549" s="17" t="s">
        <v>1938</v>
      </c>
      <c r="D549" s="17" t="str">
        <f>HLOOKUP(LEFT(Products!$B549,3),$G$4:$J$5,2,0)</f>
        <v>Furniture</v>
      </c>
      <c r="E549" s="12" t="str">
        <f>VLOOKUP(MID(Products!$B549,5,2),$G$8:$H$25,2,0)</f>
        <v>Furnishings</v>
      </c>
    </row>
    <row r="550" spans="1:5" x14ac:dyDescent="0.35">
      <c r="A550" s="11">
        <v>3359</v>
      </c>
      <c r="B550" s="13" t="s">
        <v>1940</v>
      </c>
      <c r="C550" s="13" t="s">
        <v>1941</v>
      </c>
      <c r="D550" s="13" t="str">
        <f>HLOOKUP(LEFT(Products!$B550,3),$G$4:$J$5,2,0)</f>
        <v>Office Supplies</v>
      </c>
      <c r="E550" s="11" t="str">
        <f>VLOOKUP(MID(Products!$B550,5,2),$G$8:$H$25,2,0)</f>
        <v>Binders</v>
      </c>
    </row>
    <row r="551" spans="1:5" x14ac:dyDescent="0.35">
      <c r="A551" s="12">
        <v>3360</v>
      </c>
      <c r="B551" s="17" t="s">
        <v>1942</v>
      </c>
      <c r="C551" s="17" t="s">
        <v>1943</v>
      </c>
      <c r="D551" s="17" t="str">
        <f>HLOOKUP(LEFT(Products!$B551,3),$G$4:$J$5,2,0)</f>
        <v>Technology</v>
      </c>
      <c r="E551" s="12" t="str">
        <f>VLOOKUP(MID(Products!$B551,5,2),$G$8:$H$25,2,0)</f>
        <v>Accessories</v>
      </c>
    </row>
    <row r="552" spans="1:5" x14ac:dyDescent="0.35">
      <c r="A552" s="11">
        <v>6633</v>
      </c>
      <c r="B552" s="13" t="s">
        <v>678</v>
      </c>
      <c r="C552" s="13" t="s">
        <v>679</v>
      </c>
      <c r="D552" s="13" t="str">
        <f>HLOOKUP(LEFT(Products!$B552,3),$G$4:$J$5,2,0)</f>
        <v>Office Supplies</v>
      </c>
      <c r="E552" s="11" t="str">
        <f>VLOOKUP(MID(Products!$B552,5,2),$G$8:$H$25,2,0)</f>
        <v>Appliances</v>
      </c>
    </row>
    <row r="553" spans="1:5" x14ac:dyDescent="0.35">
      <c r="A553" s="12">
        <v>9676</v>
      </c>
      <c r="B553" s="17" t="s">
        <v>1948</v>
      </c>
      <c r="C553" s="17" t="s">
        <v>1949</v>
      </c>
      <c r="D553" s="17" t="str">
        <f>HLOOKUP(LEFT(Products!$B553,3),$G$4:$J$5,2,0)</f>
        <v>Furniture</v>
      </c>
      <c r="E553" s="12" t="str">
        <f>VLOOKUP(MID(Products!$B553,5,2),$G$8:$H$25,2,0)</f>
        <v>Furnishings</v>
      </c>
    </row>
    <row r="554" spans="1:5" x14ac:dyDescent="0.35">
      <c r="A554" s="11">
        <v>2180</v>
      </c>
      <c r="B554" s="13" t="s">
        <v>1951</v>
      </c>
      <c r="C554" s="13" t="s">
        <v>1952</v>
      </c>
      <c r="D554" s="13" t="str">
        <f>HLOOKUP(LEFT(Products!$B554,3),$G$4:$J$5,2,0)</f>
        <v>Office Supplies</v>
      </c>
      <c r="E554" s="11" t="str">
        <f>VLOOKUP(MID(Products!$B554,5,2),$G$8:$H$25,2,0)</f>
        <v>Binders</v>
      </c>
    </row>
    <row r="555" spans="1:5" x14ac:dyDescent="0.35">
      <c r="A555" s="12">
        <v>2181</v>
      </c>
      <c r="B555" s="17" t="s">
        <v>1953</v>
      </c>
      <c r="C555" s="17" t="s">
        <v>1954</v>
      </c>
      <c r="D555" s="17" t="str">
        <f>HLOOKUP(LEFT(Products!$B555,3),$G$4:$J$5,2,0)</f>
        <v>Office Supplies</v>
      </c>
      <c r="E555" s="12" t="str">
        <f>VLOOKUP(MID(Products!$B555,5,2),$G$8:$H$25,2,0)</f>
        <v>Labels</v>
      </c>
    </row>
    <row r="556" spans="1:5" x14ac:dyDescent="0.35">
      <c r="A556" s="11">
        <v>2182</v>
      </c>
      <c r="B556" s="13" t="s">
        <v>1955</v>
      </c>
      <c r="C556" s="13" t="s">
        <v>1956</v>
      </c>
      <c r="D556" s="13" t="str">
        <f>HLOOKUP(LEFT(Products!$B556,3),$G$4:$J$5,2,0)</f>
        <v>Furniture</v>
      </c>
      <c r="E556" s="11" t="str">
        <f>VLOOKUP(MID(Products!$B556,5,2),$G$8:$H$25,2,0)</f>
        <v>Chairs</v>
      </c>
    </row>
    <row r="557" spans="1:5" x14ac:dyDescent="0.35">
      <c r="A557" s="12">
        <v>2183</v>
      </c>
      <c r="B557" s="17" t="s">
        <v>1957</v>
      </c>
      <c r="C557" s="17" t="s">
        <v>1958</v>
      </c>
      <c r="D557" s="17" t="str">
        <f>HLOOKUP(LEFT(Products!$B557,3),$G$4:$J$5,2,0)</f>
        <v>Technology</v>
      </c>
      <c r="E557" s="12" t="str">
        <f>VLOOKUP(MID(Products!$B557,5,2),$G$8:$H$25,2,0)</f>
        <v>Machines</v>
      </c>
    </row>
    <row r="558" spans="1:5" x14ac:dyDescent="0.35">
      <c r="A558" s="11">
        <v>2184</v>
      </c>
      <c r="B558" s="13" t="s">
        <v>1959</v>
      </c>
      <c r="C558" s="13" t="s">
        <v>1960</v>
      </c>
      <c r="D558" s="13" t="str">
        <f>HLOOKUP(LEFT(Products!$B558,3),$G$4:$J$5,2,0)</f>
        <v>Technology</v>
      </c>
      <c r="E558" s="11" t="str">
        <f>VLOOKUP(MID(Products!$B558,5,2),$G$8:$H$25,2,0)</f>
        <v>Accessories</v>
      </c>
    </row>
    <row r="559" spans="1:5" x14ac:dyDescent="0.35">
      <c r="A559" s="12">
        <v>2185</v>
      </c>
      <c r="B559" s="17" t="s">
        <v>1961</v>
      </c>
      <c r="C559" s="17" t="s">
        <v>1962</v>
      </c>
      <c r="D559" s="17" t="str">
        <f>HLOOKUP(LEFT(Products!$B559,3),$G$4:$J$5,2,0)</f>
        <v>Furniture</v>
      </c>
      <c r="E559" s="12" t="str">
        <f>VLOOKUP(MID(Products!$B559,5,2),$G$8:$H$25,2,0)</f>
        <v>Furnishings</v>
      </c>
    </row>
    <row r="560" spans="1:5" x14ac:dyDescent="0.35">
      <c r="A560" s="11">
        <v>1602</v>
      </c>
      <c r="B560" s="13" t="s">
        <v>1966</v>
      </c>
      <c r="C560" s="13" t="s">
        <v>1967</v>
      </c>
      <c r="D560" s="13" t="str">
        <f>HLOOKUP(LEFT(Products!$B560,3),$G$4:$J$5,2,0)</f>
        <v>Furniture</v>
      </c>
      <c r="E560" s="11" t="str">
        <f>VLOOKUP(MID(Products!$B560,5,2),$G$8:$H$25,2,0)</f>
        <v>Furnishings</v>
      </c>
    </row>
    <row r="561" spans="1:5" x14ac:dyDescent="0.35">
      <c r="A561" s="12">
        <v>1631</v>
      </c>
      <c r="B561" s="17" t="s">
        <v>1971</v>
      </c>
      <c r="C561" s="17" t="s">
        <v>1972</v>
      </c>
      <c r="D561" s="17" t="str">
        <f>HLOOKUP(LEFT(Products!$B561,3),$G$4:$J$5,2,0)</f>
        <v>Office Supplies</v>
      </c>
      <c r="E561" s="12" t="str">
        <f>VLOOKUP(MID(Products!$B561,5,2),$G$8:$H$25,2,0)</f>
        <v>Storage</v>
      </c>
    </row>
    <row r="562" spans="1:5" x14ac:dyDescent="0.35">
      <c r="A562" s="11">
        <v>1632</v>
      </c>
      <c r="B562" s="13" t="s">
        <v>1973</v>
      </c>
      <c r="C562" s="13" t="s">
        <v>1974</v>
      </c>
      <c r="D562" s="13" t="str">
        <f>HLOOKUP(LEFT(Products!$B562,3),$G$4:$J$5,2,0)</f>
        <v>Office Supplies</v>
      </c>
      <c r="E562" s="11" t="str">
        <f>VLOOKUP(MID(Products!$B562,5,2),$G$8:$H$25,2,0)</f>
        <v>Paper</v>
      </c>
    </row>
    <row r="563" spans="1:5" x14ac:dyDescent="0.35">
      <c r="A563" s="12">
        <v>1633</v>
      </c>
      <c r="B563" s="17" t="s">
        <v>1975</v>
      </c>
      <c r="C563" s="17" t="s">
        <v>1976</v>
      </c>
      <c r="D563" s="17" t="str">
        <f>HLOOKUP(LEFT(Products!$B563,3),$G$4:$J$5,2,0)</f>
        <v>Office Supplies</v>
      </c>
      <c r="E563" s="12" t="str">
        <f>VLOOKUP(MID(Products!$B563,5,2),$G$8:$H$25,2,0)</f>
        <v>Paper</v>
      </c>
    </row>
    <row r="564" spans="1:5" x14ac:dyDescent="0.35">
      <c r="A564" s="11">
        <v>1634</v>
      </c>
      <c r="B564" s="13" t="s">
        <v>1233</v>
      </c>
      <c r="C564" s="13" t="s">
        <v>1234</v>
      </c>
      <c r="D564" s="13" t="str">
        <f>HLOOKUP(LEFT(Products!$B564,3),$G$4:$J$5,2,0)</f>
        <v>Office Supplies</v>
      </c>
      <c r="E564" s="11" t="str">
        <f>VLOOKUP(MID(Products!$B564,5,2),$G$8:$H$25,2,0)</f>
        <v>Storage</v>
      </c>
    </row>
    <row r="565" spans="1:5" x14ac:dyDescent="0.35">
      <c r="A565" s="12">
        <v>1635</v>
      </c>
      <c r="B565" s="17" t="s">
        <v>1977</v>
      </c>
      <c r="C565" s="17" t="s">
        <v>1978</v>
      </c>
      <c r="D565" s="17" t="str">
        <f>HLOOKUP(LEFT(Products!$B565,3),$G$4:$J$5,2,0)</f>
        <v>Technology</v>
      </c>
      <c r="E565" s="12" t="str">
        <f>VLOOKUP(MID(Products!$B565,5,2),$G$8:$H$25,2,0)</f>
        <v>Accessories</v>
      </c>
    </row>
    <row r="566" spans="1:5" x14ac:dyDescent="0.35">
      <c r="A566" s="11">
        <v>4815</v>
      </c>
      <c r="B566" s="13" t="s">
        <v>1982</v>
      </c>
      <c r="C566" s="13" t="s">
        <v>1983</v>
      </c>
      <c r="D566" s="13" t="str">
        <f>HLOOKUP(LEFT(Products!$B566,3),$G$4:$J$5,2,0)</f>
        <v>Office Supplies</v>
      </c>
      <c r="E566" s="11" t="str">
        <f>VLOOKUP(MID(Products!$B566,5,2),$G$8:$H$25,2,0)</f>
        <v>Paper</v>
      </c>
    </row>
    <row r="567" spans="1:5" x14ac:dyDescent="0.35">
      <c r="A567" s="12">
        <v>494</v>
      </c>
      <c r="B567" s="17" t="s">
        <v>1987</v>
      </c>
      <c r="C567" s="17" t="s">
        <v>1988</v>
      </c>
      <c r="D567" s="17" t="str">
        <f>HLOOKUP(LEFT(Products!$B567,3),$G$4:$J$5,2,0)</f>
        <v>Technology</v>
      </c>
      <c r="E567" s="12" t="str">
        <f>VLOOKUP(MID(Products!$B567,5,2),$G$8:$H$25,2,0)</f>
        <v>Accessories</v>
      </c>
    </row>
    <row r="568" spans="1:5" x14ac:dyDescent="0.35">
      <c r="A568" s="11">
        <v>1557</v>
      </c>
      <c r="B568" s="13" t="s">
        <v>411</v>
      </c>
      <c r="C568" s="13" t="s">
        <v>412</v>
      </c>
      <c r="D568" s="13" t="str">
        <f>HLOOKUP(LEFT(Products!$B568,3),$G$4:$J$5,2,0)</f>
        <v>Office Supplies</v>
      </c>
      <c r="E568" s="11" t="str">
        <f>VLOOKUP(MID(Products!$B568,5,2),$G$8:$H$25,2,0)</f>
        <v>Envelopes</v>
      </c>
    </row>
    <row r="569" spans="1:5" x14ac:dyDescent="0.35">
      <c r="A569" s="12">
        <v>1558</v>
      </c>
      <c r="B569" s="17" t="s">
        <v>137</v>
      </c>
      <c r="C569" s="17" t="s">
        <v>138</v>
      </c>
      <c r="D569" s="17" t="str">
        <f>HLOOKUP(LEFT(Products!$B569,3),$G$4:$J$5,2,0)</f>
        <v>Office Supplies</v>
      </c>
      <c r="E569" s="12" t="str">
        <f>VLOOKUP(MID(Products!$B569,5,2),$G$8:$H$25,2,0)</f>
        <v>Art</v>
      </c>
    </row>
    <row r="570" spans="1:5" x14ac:dyDescent="0.35">
      <c r="A570" s="11">
        <v>5583</v>
      </c>
      <c r="B570" s="13" t="s">
        <v>1995</v>
      </c>
      <c r="C570" s="13" t="s">
        <v>1996</v>
      </c>
      <c r="D570" s="13" t="str">
        <f>HLOOKUP(LEFT(Products!$B570,3),$G$4:$J$5,2,0)</f>
        <v>Office Supplies</v>
      </c>
      <c r="E570" s="11" t="str">
        <f>VLOOKUP(MID(Products!$B570,5,2),$G$8:$H$25,2,0)</f>
        <v>Art</v>
      </c>
    </row>
    <row r="571" spans="1:5" x14ac:dyDescent="0.35">
      <c r="A571" s="12">
        <v>6847</v>
      </c>
      <c r="B571" s="17" t="s">
        <v>2000</v>
      </c>
      <c r="C571" s="17" t="s">
        <v>2001</v>
      </c>
      <c r="D571" s="17" t="str">
        <f>HLOOKUP(LEFT(Products!$B571,3),$G$4:$J$5,2,0)</f>
        <v>Office Supplies</v>
      </c>
      <c r="E571" s="12" t="str">
        <f>VLOOKUP(MID(Products!$B571,5,2),$G$8:$H$25,2,0)</f>
        <v>Paper</v>
      </c>
    </row>
    <row r="572" spans="1:5" x14ac:dyDescent="0.35">
      <c r="A572" s="11">
        <v>7833</v>
      </c>
      <c r="B572" s="13" t="s">
        <v>2003</v>
      </c>
      <c r="C572" s="13" t="s">
        <v>2004</v>
      </c>
      <c r="D572" s="13" t="str">
        <f>HLOOKUP(LEFT(Products!$B572,3),$G$4:$J$5,2,0)</f>
        <v>Technology</v>
      </c>
      <c r="E572" s="11" t="str">
        <f>VLOOKUP(MID(Products!$B572,5,2),$G$8:$H$25,2,0)</f>
        <v>Phones</v>
      </c>
    </row>
    <row r="573" spans="1:5" x14ac:dyDescent="0.35">
      <c r="A573" s="12">
        <v>8412</v>
      </c>
      <c r="B573" s="17" t="s">
        <v>2008</v>
      </c>
      <c r="C573" s="17" t="s">
        <v>2009</v>
      </c>
      <c r="D573" s="17" t="str">
        <f>HLOOKUP(LEFT(Products!$B573,3),$G$4:$J$5,2,0)</f>
        <v>Office Supplies</v>
      </c>
      <c r="E573" s="12" t="str">
        <f>VLOOKUP(MID(Products!$B573,5,2),$G$8:$H$25,2,0)</f>
        <v>Art</v>
      </c>
    </row>
    <row r="574" spans="1:5" x14ac:dyDescent="0.35">
      <c r="A574" s="11">
        <v>8915</v>
      </c>
      <c r="B574" s="13" t="s">
        <v>2014</v>
      </c>
      <c r="C574" s="13" t="s">
        <v>2015</v>
      </c>
      <c r="D574" s="13" t="str">
        <f>HLOOKUP(LEFT(Products!$B574,3),$G$4:$J$5,2,0)</f>
        <v>Office Supplies</v>
      </c>
      <c r="E574" s="11" t="str">
        <f>VLOOKUP(MID(Products!$B574,5,2),$G$8:$H$25,2,0)</f>
        <v>Storage</v>
      </c>
    </row>
    <row r="575" spans="1:5" x14ac:dyDescent="0.35">
      <c r="A575" s="12">
        <v>8916</v>
      </c>
      <c r="B575" s="17" t="s">
        <v>2016</v>
      </c>
      <c r="C575" s="17" t="s">
        <v>2017</v>
      </c>
      <c r="D575" s="17" t="str">
        <f>HLOOKUP(LEFT(Products!$B575,3),$G$4:$J$5,2,0)</f>
        <v>Office Supplies</v>
      </c>
      <c r="E575" s="12" t="str">
        <f>VLOOKUP(MID(Products!$B575,5,2),$G$8:$H$25,2,0)</f>
        <v>Binders</v>
      </c>
    </row>
    <row r="576" spans="1:5" x14ac:dyDescent="0.35">
      <c r="A576" s="11">
        <v>8917</v>
      </c>
      <c r="B576" s="13" t="s">
        <v>2018</v>
      </c>
      <c r="C576" s="13" t="s">
        <v>2019</v>
      </c>
      <c r="D576" s="13" t="str">
        <f>HLOOKUP(LEFT(Products!$B576,3),$G$4:$J$5,2,0)</f>
        <v>Office Supplies</v>
      </c>
      <c r="E576" s="11" t="str">
        <f>VLOOKUP(MID(Products!$B576,5,2),$G$8:$H$25,2,0)</f>
        <v>Appliances</v>
      </c>
    </row>
    <row r="577" spans="1:5" x14ac:dyDescent="0.35">
      <c r="A577" s="12">
        <v>8918</v>
      </c>
      <c r="B577" s="17" t="s">
        <v>1564</v>
      </c>
      <c r="C577" s="17" t="s">
        <v>1565</v>
      </c>
      <c r="D577" s="17" t="str">
        <f>HLOOKUP(LEFT(Products!$B577,3),$G$4:$J$5,2,0)</f>
        <v>Office Supplies</v>
      </c>
      <c r="E577" s="12" t="str">
        <f>VLOOKUP(MID(Products!$B577,5,2),$G$8:$H$25,2,0)</f>
        <v>Paper</v>
      </c>
    </row>
    <row r="578" spans="1:5" x14ac:dyDescent="0.35">
      <c r="A578" s="11">
        <v>8919</v>
      </c>
      <c r="B578" s="13" t="s">
        <v>1018</v>
      </c>
      <c r="C578" s="13" t="s">
        <v>1019</v>
      </c>
      <c r="D578" s="13" t="str">
        <f>HLOOKUP(LEFT(Products!$B578,3),$G$4:$J$5,2,0)</f>
        <v>Office Supplies</v>
      </c>
      <c r="E578" s="11" t="str">
        <f>VLOOKUP(MID(Products!$B578,5,2),$G$8:$H$25,2,0)</f>
        <v>Binders</v>
      </c>
    </row>
    <row r="579" spans="1:5" x14ac:dyDescent="0.35">
      <c r="A579" s="12">
        <v>6573</v>
      </c>
      <c r="B579" s="17" t="s">
        <v>1893</v>
      </c>
      <c r="C579" s="17" t="s">
        <v>1894</v>
      </c>
      <c r="D579" s="17" t="str">
        <f>HLOOKUP(LEFT(Products!$B579,3),$G$4:$J$5,2,0)</f>
        <v>Office Supplies</v>
      </c>
      <c r="E579" s="12" t="str">
        <f>VLOOKUP(MID(Products!$B579,5,2),$G$8:$H$25,2,0)</f>
        <v>Paper</v>
      </c>
    </row>
    <row r="580" spans="1:5" x14ac:dyDescent="0.35">
      <c r="A580" s="11">
        <v>8249</v>
      </c>
      <c r="B580" s="13" t="s">
        <v>2026</v>
      </c>
      <c r="C580" s="13" t="s">
        <v>2027</v>
      </c>
      <c r="D580" s="13" t="str">
        <f>HLOOKUP(LEFT(Products!$B580,3),$G$4:$J$5,2,0)</f>
        <v>Technology</v>
      </c>
      <c r="E580" s="11" t="str">
        <f>VLOOKUP(MID(Products!$B580,5,2),$G$8:$H$25,2,0)</f>
        <v>Phones</v>
      </c>
    </row>
    <row r="581" spans="1:5" x14ac:dyDescent="0.35">
      <c r="A581" s="12">
        <v>9379</v>
      </c>
      <c r="B581" s="17" t="s">
        <v>2029</v>
      </c>
      <c r="C581" s="17" t="s">
        <v>2030</v>
      </c>
      <c r="D581" s="17" t="str">
        <f>HLOOKUP(LEFT(Products!$B581,3),$G$4:$J$5,2,0)</f>
        <v>Office Supplies</v>
      </c>
      <c r="E581" s="12" t="str">
        <f>VLOOKUP(MID(Products!$B581,5,2),$G$8:$H$25,2,0)</f>
        <v>Envelopes</v>
      </c>
    </row>
    <row r="582" spans="1:5" x14ac:dyDescent="0.35">
      <c r="A582" s="11">
        <v>161</v>
      </c>
      <c r="B582" s="13" t="s">
        <v>1982</v>
      </c>
      <c r="C582" s="13" t="s">
        <v>1983</v>
      </c>
      <c r="D582" s="13" t="str">
        <f>HLOOKUP(LEFT(Products!$B582,3),$G$4:$J$5,2,0)</f>
        <v>Office Supplies</v>
      </c>
      <c r="E582" s="11" t="str">
        <f>VLOOKUP(MID(Products!$B582,5,2),$G$8:$H$25,2,0)</f>
        <v>Paper</v>
      </c>
    </row>
    <row r="583" spans="1:5" x14ac:dyDescent="0.35">
      <c r="A583" s="12">
        <v>1590</v>
      </c>
      <c r="B583" s="17" t="s">
        <v>2036</v>
      </c>
      <c r="C583" s="17" t="s">
        <v>2037</v>
      </c>
      <c r="D583" s="17" t="str">
        <f>HLOOKUP(LEFT(Products!$B583,3),$G$4:$J$5,2,0)</f>
        <v>Office Supplies</v>
      </c>
      <c r="E583" s="12" t="str">
        <f>VLOOKUP(MID(Products!$B583,5,2),$G$8:$H$25,2,0)</f>
        <v>Art</v>
      </c>
    </row>
    <row r="584" spans="1:5" x14ac:dyDescent="0.35">
      <c r="A584" s="11">
        <v>3772</v>
      </c>
      <c r="B584" s="13" t="s">
        <v>499</v>
      </c>
      <c r="C584" s="13" t="s">
        <v>500</v>
      </c>
      <c r="D584" s="13" t="str">
        <f>HLOOKUP(LEFT(Products!$B584,3),$G$4:$J$5,2,0)</f>
        <v>Office Supplies</v>
      </c>
      <c r="E584" s="11" t="str">
        <f>VLOOKUP(MID(Products!$B584,5,2),$G$8:$H$25,2,0)</f>
        <v>Storage</v>
      </c>
    </row>
    <row r="585" spans="1:5" x14ac:dyDescent="0.35">
      <c r="A585" s="12">
        <v>7077</v>
      </c>
      <c r="B585" s="17" t="s">
        <v>2040</v>
      </c>
      <c r="C585" s="17" t="s">
        <v>2041</v>
      </c>
      <c r="D585" s="17" t="str">
        <f>HLOOKUP(LEFT(Products!$B585,3),$G$4:$J$5,2,0)</f>
        <v>Office Supplies</v>
      </c>
      <c r="E585" s="12" t="str">
        <f>VLOOKUP(MID(Products!$B585,5,2),$G$8:$H$25,2,0)</f>
        <v>Envelopes</v>
      </c>
    </row>
    <row r="586" spans="1:5" x14ac:dyDescent="0.35">
      <c r="A586" s="11">
        <v>9272</v>
      </c>
      <c r="B586" s="13" t="s">
        <v>2045</v>
      </c>
      <c r="C586" s="13" t="s">
        <v>2046</v>
      </c>
      <c r="D586" s="13" t="str">
        <f>HLOOKUP(LEFT(Products!$B586,3),$G$4:$J$5,2,0)</f>
        <v>Furniture</v>
      </c>
      <c r="E586" s="11" t="str">
        <f>VLOOKUP(MID(Products!$B586,5,2),$G$8:$H$25,2,0)</f>
        <v>Furnishings</v>
      </c>
    </row>
    <row r="587" spans="1:5" x14ac:dyDescent="0.35">
      <c r="A587" s="12">
        <v>9273</v>
      </c>
      <c r="B587" s="17" t="s">
        <v>2047</v>
      </c>
      <c r="C587" s="17" t="s">
        <v>2048</v>
      </c>
      <c r="D587" s="17" t="str">
        <f>HLOOKUP(LEFT(Products!$B587,3),$G$4:$J$5,2,0)</f>
        <v>Technology</v>
      </c>
      <c r="E587" s="12" t="str">
        <f>VLOOKUP(MID(Products!$B587,5,2),$G$8:$H$25,2,0)</f>
        <v>Phones</v>
      </c>
    </row>
    <row r="588" spans="1:5" x14ac:dyDescent="0.35">
      <c r="A588" s="11">
        <v>9496</v>
      </c>
      <c r="B588" s="13" t="s">
        <v>2051</v>
      </c>
      <c r="C588" s="13" t="s">
        <v>2052</v>
      </c>
      <c r="D588" s="13" t="str">
        <f>HLOOKUP(LEFT(Products!$B588,3),$G$4:$J$5,2,0)</f>
        <v>Technology</v>
      </c>
      <c r="E588" s="11" t="str">
        <f>VLOOKUP(MID(Products!$B588,5,2),$G$8:$H$25,2,0)</f>
        <v>Accessories</v>
      </c>
    </row>
    <row r="589" spans="1:5" x14ac:dyDescent="0.35">
      <c r="A589" s="12">
        <v>9497</v>
      </c>
      <c r="B589" s="17" t="s">
        <v>2053</v>
      </c>
      <c r="C589" s="17" t="s">
        <v>2054</v>
      </c>
      <c r="D589" s="17" t="str">
        <f>HLOOKUP(LEFT(Products!$B589,3),$G$4:$J$5,2,0)</f>
        <v>Office Supplies</v>
      </c>
      <c r="E589" s="12" t="str">
        <f>VLOOKUP(MID(Products!$B589,5,2),$G$8:$H$25,2,0)</f>
        <v>Appliances</v>
      </c>
    </row>
    <row r="590" spans="1:5" x14ac:dyDescent="0.35">
      <c r="A590" s="11">
        <v>2161</v>
      </c>
      <c r="B590" s="13" t="s">
        <v>2059</v>
      </c>
      <c r="C590" s="13" t="s">
        <v>2060</v>
      </c>
      <c r="D590" s="13" t="str">
        <f>HLOOKUP(LEFT(Products!$B590,3),$G$4:$J$5,2,0)</f>
        <v>Furniture</v>
      </c>
      <c r="E590" s="11" t="str">
        <f>VLOOKUP(MID(Products!$B590,5,2),$G$8:$H$25,2,0)</f>
        <v>Furnishings</v>
      </c>
    </row>
    <row r="591" spans="1:5" x14ac:dyDescent="0.35">
      <c r="A591" s="12">
        <v>4797</v>
      </c>
      <c r="B591" s="17" t="s">
        <v>2064</v>
      </c>
      <c r="C591" s="17" t="s">
        <v>2065</v>
      </c>
      <c r="D591" s="17" t="str">
        <f>HLOOKUP(LEFT(Products!$B591,3),$G$4:$J$5,2,0)</f>
        <v>Office Supplies</v>
      </c>
      <c r="E591" s="12" t="str">
        <f>VLOOKUP(MID(Products!$B591,5,2),$G$8:$H$25,2,0)</f>
        <v>Binders</v>
      </c>
    </row>
    <row r="592" spans="1:5" x14ac:dyDescent="0.35">
      <c r="A592" s="11">
        <v>4798</v>
      </c>
      <c r="B592" s="13" t="s">
        <v>2066</v>
      </c>
      <c r="C592" s="13" t="s">
        <v>2067</v>
      </c>
      <c r="D592" s="13" t="str">
        <f>HLOOKUP(LEFT(Products!$B592,3),$G$4:$J$5,2,0)</f>
        <v>Office Supplies</v>
      </c>
      <c r="E592" s="11" t="str">
        <f>VLOOKUP(MID(Products!$B592,5,2),$G$8:$H$25,2,0)</f>
        <v>Paper</v>
      </c>
    </row>
    <row r="593" spans="1:5" x14ac:dyDescent="0.35">
      <c r="A593" s="12">
        <v>4799</v>
      </c>
      <c r="B593" s="17" t="s">
        <v>2068</v>
      </c>
      <c r="C593" s="17" t="s">
        <v>2069</v>
      </c>
      <c r="D593" s="17" t="str">
        <f>HLOOKUP(LEFT(Products!$B593,3),$G$4:$J$5,2,0)</f>
        <v>Furniture</v>
      </c>
      <c r="E593" s="12" t="str">
        <f>VLOOKUP(MID(Products!$B593,5,2),$G$8:$H$25,2,0)</f>
        <v>Furnishings</v>
      </c>
    </row>
    <row r="594" spans="1:5" x14ac:dyDescent="0.35">
      <c r="A594" s="11">
        <v>4800</v>
      </c>
      <c r="B594" s="13" t="s">
        <v>2070</v>
      </c>
      <c r="C594" s="13" t="s">
        <v>2071</v>
      </c>
      <c r="D594" s="13" t="str">
        <f>HLOOKUP(LEFT(Products!$B594,3),$G$4:$J$5,2,0)</f>
        <v>Technology</v>
      </c>
      <c r="E594" s="11" t="str">
        <f>VLOOKUP(MID(Products!$B594,5,2),$G$8:$H$25,2,0)</f>
        <v>Phones</v>
      </c>
    </row>
    <row r="595" spans="1:5" x14ac:dyDescent="0.35">
      <c r="A595" s="12">
        <v>4801</v>
      </c>
      <c r="B595" s="17" t="s">
        <v>2072</v>
      </c>
      <c r="C595" s="17" t="s">
        <v>2073</v>
      </c>
      <c r="D595" s="17" t="str">
        <f>HLOOKUP(LEFT(Products!$B595,3),$G$4:$J$5,2,0)</f>
        <v>Office Supplies</v>
      </c>
      <c r="E595" s="12" t="str">
        <f>VLOOKUP(MID(Products!$B595,5,2),$G$8:$H$25,2,0)</f>
        <v>Art</v>
      </c>
    </row>
    <row r="596" spans="1:5" x14ac:dyDescent="0.35">
      <c r="A596" s="11">
        <v>4802</v>
      </c>
      <c r="B596" s="13" t="s">
        <v>2074</v>
      </c>
      <c r="C596" s="13" t="s">
        <v>2075</v>
      </c>
      <c r="D596" s="13" t="str">
        <f>HLOOKUP(LEFT(Products!$B596,3),$G$4:$J$5,2,0)</f>
        <v>Office Supplies</v>
      </c>
      <c r="E596" s="11" t="str">
        <f>VLOOKUP(MID(Products!$B596,5,2),$G$8:$H$25,2,0)</f>
        <v>Binders</v>
      </c>
    </row>
    <row r="597" spans="1:5" x14ac:dyDescent="0.35">
      <c r="A597" s="12">
        <v>4803</v>
      </c>
      <c r="B597" s="17" t="s">
        <v>651</v>
      </c>
      <c r="C597" s="17" t="s">
        <v>652</v>
      </c>
      <c r="D597" s="17" t="str">
        <f>HLOOKUP(LEFT(Products!$B597,3),$G$4:$J$5,2,0)</f>
        <v>Office Supplies</v>
      </c>
      <c r="E597" s="12" t="str">
        <f>VLOOKUP(MID(Products!$B597,5,2),$G$8:$H$25,2,0)</f>
        <v>Binders</v>
      </c>
    </row>
    <row r="598" spans="1:5" x14ac:dyDescent="0.35">
      <c r="A598" s="11">
        <v>7280</v>
      </c>
      <c r="B598" s="13" t="s">
        <v>1201</v>
      </c>
      <c r="C598" s="13" t="s">
        <v>1872</v>
      </c>
      <c r="D598" s="13" t="str">
        <f>HLOOKUP(LEFT(Products!$B598,3),$G$4:$J$5,2,0)</f>
        <v>Technology</v>
      </c>
      <c r="E598" s="11" t="str">
        <f>VLOOKUP(MID(Products!$B598,5,2),$G$8:$H$25,2,0)</f>
        <v>Accessories</v>
      </c>
    </row>
    <row r="599" spans="1:5" x14ac:dyDescent="0.35">
      <c r="A599" s="12">
        <v>2096</v>
      </c>
      <c r="B599" s="17" t="s">
        <v>2064</v>
      </c>
      <c r="C599" s="17" t="s">
        <v>2065</v>
      </c>
      <c r="D599" s="17" t="str">
        <f>HLOOKUP(LEFT(Products!$B599,3),$G$4:$J$5,2,0)</f>
        <v>Office Supplies</v>
      </c>
      <c r="E599" s="12" t="str">
        <f>VLOOKUP(MID(Products!$B599,5,2),$G$8:$H$25,2,0)</f>
        <v>Binders</v>
      </c>
    </row>
    <row r="600" spans="1:5" x14ac:dyDescent="0.35">
      <c r="A600" s="11">
        <v>2097</v>
      </c>
      <c r="B600" s="13" t="s">
        <v>2083</v>
      </c>
      <c r="C600" s="13" t="s">
        <v>2084</v>
      </c>
      <c r="D600" s="13" t="str">
        <f>HLOOKUP(LEFT(Products!$B600,3),$G$4:$J$5,2,0)</f>
        <v>Office Supplies</v>
      </c>
      <c r="E600" s="11" t="str">
        <f>VLOOKUP(MID(Products!$B600,5,2),$G$8:$H$25,2,0)</f>
        <v>Art</v>
      </c>
    </row>
    <row r="601" spans="1:5" x14ac:dyDescent="0.35">
      <c r="A601" s="12">
        <v>2098</v>
      </c>
      <c r="B601" s="17" t="s">
        <v>2085</v>
      </c>
      <c r="C601" s="17" t="s">
        <v>2086</v>
      </c>
      <c r="D601" s="17" t="str">
        <f>HLOOKUP(LEFT(Products!$B601,3),$G$4:$J$5,2,0)</f>
        <v>Office Supplies</v>
      </c>
      <c r="E601" s="12" t="str">
        <f>VLOOKUP(MID(Products!$B601,5,2),$G$8:$H$25,2,0)</f>
        <v>Art</v>
      </c>
    </row>
    <row r="602" spans="1:5" x14ac:dyDescent="0.35">
      <c r="A602" s="11">
        <v>4830</v>
      </c>
      <c r="B602" s="13" t="s">
        <v>2090</v>
      </c>
      <c r="C602" s="13" t="s">
        <v>2091</v>
      </c>
      <c r="D602" s="13" t="str">
        <f>HLOOKUP(LEFT(Products!$B602,3),$G$4:$J$5,2,0)</f>
        <v>Office Supplies</v>
      </c>
      <c r="E602" s="11" t="str">
        <f>VLOOKUP(MID(Products!$B602,5,2),$G$8:$H$25,2,0)</f>
        <v>Binders</v>
      </c>
    </row>
    <row r="603" spans="1:5" x14ac:dyDescent="0.35">
      <c r="A603" s="12">
        <v>4965</v>
      </c>
      <c r="B603" s="17" t="s">
        <v>2096</v>
      </c>
      <c r="C603" s="17" t="s">
        <v>2097</v>
      </c>
      <c r="D603" s="17" t="str">
        <f>HLOOKUP(LEFT(Products!$B603,3),$G$4:$J$5,2,0)</f>
        <v>Office Supplies</v>
      </c>
      <c r="E603" s="12" t="str">
        <f>VLOOKUP(MID(Products!$B603,5,2),$G$8:$H$25,2,0)</f>
        <v>Binders</v>
      </c>
    </row>
    <row r="604" spans="1:5" x14ac:dyDescent="0.35">
      <c r="A604" s="11">
        <v>7734</v>
      </c>
      <c r="B604" s="13" t="s">
        <v>2101</v>
      </c>
      <c r="C604" s="13" t="s">
        <v>2102</v>
      </c>
      <c r="D604" s="13" t="str">
        <f>HLOOKUP(LEFT(Products!$B604,3),$G$4:$J$5,2,0)</f>
        <v>Office Supplies</v>
      </c>
      <c r="E604" s="11" t="str">
        <f>VLOOKUP(MID(Products!$B604,5,2),$G$8:$H$25,2,0)</f>
        <v>Paper</v>
      </c>
    </row>
    <row r="605" spans="1:5" x14ac:dyDescent="0.35">
      <c r="A605" s="12">
        <v>1336</v>
      </c>
      <c r="B605" s="17" t="s">
        <v>1016</v>
      </c>
      <c r="C605" s="17" t="s">
        <v>1017</v>
      </c>
      <c r="D605" s="17" t="str">
        <f>HLOOKUP(LEFT(Products!$B605,3),$G$4:$J$5,2,0)</f>
        <v>Office Supplies</v>
      </c>
      <c r="E605" s="12" t="str">
        <f>VLOOKUP(MID(Products!$B605,5,2),$G$8:$H$25,2,0)</f>
        <v>Storage</v>
      </c>
    </row>
    <row r="606" spans="1:5" x14ac:dyDescent="0.35">
      <c r="A606" s="11">
        <v>3945</v>
      </c>
      <c r="B606" s="13" t="s">
        <v>2110</v>
      </c>
      <c r="C606" s="13" t="s">
        <v>2111</v>
      </c>
      <c r="D606" s="13" t="str">
        <f>HLOOKUP(LEFT(Products!$B606,3),$G$4:$J$5,2,0)</f>
        <v>Office Supplies</v>
      </c>
      <c r="E606" s="11" t="str">
        <f>VLOOKUP(MID(Products!$B606,5,2),$G$8:$H$25,2,0)</f>
        <v>Paper</v>
      </c>
    </row>
    <row r="607" spans="1:5" x14ac:dyDescent="0.35">
      <c r="A607" s="12">
        <v>9610</v>
      </c>
      <c r="B607" s="17" t="s">
        <v>2115</v>
      </c>
      <c r="C607" s="17" t="s">
        <v>2116</v>
      </c>
      <c r="D607" s="17" t="str">
        <f>HLOOKUP(LEFT(Products!$B607,3),$G$4:$J$5,2,0)</f>
        <v>Furniture</v>
      </c>
      <c r="E607" s="12" t="str">
        <f>VLOOKUP(MID(Products!$B607,5,2),$G$8:$H$25,2,0)</f>
        <v>Furnishings</v>
      </c>
    </row>
    <row r="608" spans="1:5" x14ac:dyDescent="0.35">
      <c r="A608" s="11">
        <v>9611</v>
      </c>
      <c r="B608" s="13" t="s">
        <v>2117</v>
      </c>
      <c r="C608" s="13" t="s">
        <v>2118</v>
      </c>
      <c r="D608" s="13" t="str">
        <f>HLOOKUP(LEFT(Products!$B608,3),$G$4:$J$5,2,0)</f>
        <v>Office Supplies</v>
      </c>
      <c r="E608" s="11" t="str">
        <f>VLOOKUP(MID(Products!$B608,5,2),$G$8:$H$25,2,0)</f>
        <v>Labels</v>
      </c>
    </row>
    <row r="609" spans="1:5" x14ac:dyDescent="0.35">
      <c r="A609" s="12">
        <v>1907</v>
      </c>
      <c r="B609" s="17" t="s">
        <v>871</v>
      </c>
      <c r="C609" s="17" t="s">
        <v>872</v>
      </c>
      <c r="D609" s="17" t="str">
        <f>HLOOKUP(LEFT(Products!$B609,3),$G$4:$J$5,2,0)</f>
        <v>Office Supplies</v>
      </c>
      <c r="E609" s="12" t="str">
        <f>VLOOKUP(MID(Products!$B609,5,2),$G$8:$H$25,2,0)</f>
        <v>Binders</v>
      </c>
    </row>
    <row r="610" spans="1:5" x14ac:dyDescent="0.35">
      <c r="A610" s="11">
        <v>1908</v>
      </c>
      <c r="B610" s="13" t="s">
        <v>1483</v>
      </c>
      <c r="C610" s="13" t="s">
        <v>1484</v>
      </c>
      <c r="D610" s="13" t="str">
        <f>HLOOKUP(LEFT(Products!$B610,3),$G$4:$J$5,2,0)</f>
        <v>Office Supplies</v>
      </c>
      <c r="E610" s="11" t="str">
        <f>VLOOKUP(MID(Products!$B610,5,2),$G$8:$H$25,2,0)</f>
        <v>Binders</v>
      </c>
    </row>
    <row r="611" spans="1:5" x14ac:dyDescent="0.35">
      <c r="A611" s="12">
        <v>4705</v>
      </c>
      <c r="B611" s="17" t="s">
        <v>2127</v>
      </c>
      <c r="C611" s="17" t="s">
        <v>2128</v>
      </c>
      <c r="D611" s="17" t="str">
        <f>HLOOKUP(LEFT(Products!$B611,3),$G$4:$J$5,2,0)</f>
        <v>Office Supplies</v>
      </c>
      <c r="E611" s="12" t="str">
        <f>VLOOKUP(MID(Products!$B611,5,2),$G$8:$H$25,2,0)</f>
        <v>Supplies</v>
      </c>
    </row>
    <row r="612" spans="1:5" x14ac:dyDescent="0.35">
      <c r="A612" s="11">
        <v>4706</v>
      </c>
      <c r="B612" s="13" t="s">
        <v>2129</v>
      </c>
      <c r="C612" s="13" t="s">
        <v>2130</v>
      </c>
      <c r="D612" s="13" t="str">
        <f>HLOOKUP(LEFT(Products!$B612,3),$G$4:$J$5,2,0)</f>
        <v>Office Supplies</v>
      </c>
      <c r="E612" s="11" t="str">
        <f>VLOOKUP(MID(Products!$B612,5,2),$G$8:$H$25,2,0)</f>
        <v>Labels</v>
      </c>
    </row>
    <row r="613" spans="1:5" x14ac:dyDescent="0.35">
      <c r="A613" s="12">
        <v>4707</v>
      </c>
      <c r="B613" s="17" t="s">
        <v>1710</v>
      </c>
      <c r="C613" s="17" t="s">
        <v>1711</v>
      </c>
      <c r="D613" s="17" t="str">
        <f>HLOOKUP(LEFT(Products!$B613,3),$G$4:$J$5,2,0)</f>
        <v>Furniture</v>
      </c>
      <c r="E613" s="12" t="str">
        <f>VLOOKUP(MID(Products!$B613,5,2),$G$8:$H$25,2,0)</f>
        <v>Furnishings</v>
      </c>
    </row>
    <row r="614" spans="1:5" x14ac:dyDescent="0.35">
      <c r="A614" s="11">
        <v>7787</v>
      </c>
      <c r="B614" s="13" t="s">
        <v>2134</v>
      </c>
      <c r="C614" s="13" t="s">
        <v>2135</v>
      </c>
      <c r="D614" s="13" t="str">
        <f>HLOOKUP(LEFT(Products!$B614,3),$G$4:$J$5,2,0)</f>
        <v>Office Supplies</v>
      </c>
      <c r="E614" s="11" t="str">
        <f>VLOOKUP(MID(Products!$B614,5,2),$G$8:$H$25,2,0)</f>
        <v>Binders</v>
      </c>
    </row>
    <row r="615" spans="1:5" x14ac:dyDescent="0.35">
      <c r="A615" s="12">
        <v>7788</v>
      </c>
      <c r="B615" s="17" t="s">
        <v>2136</v>
      </c>
      <c r="C615" s="17" t="s">
        <v>2137</v>
      </c>
      <c r="D615" s="17" t="str">
        <f>HLOOKUP(LEFT(Products!$B615,3),$G$4:$J$5,2,0)</f>
        <v>Office Supplies</v>
      </c>
      <c r="E615" s="12" t="str">
        <f>VLOOKUP(MID(Products!$B615,5,2),$G$8:$H$25,2,0)</f>
        <v>Fasteners</v>
      </c>
    </row>
    <row r="616" spans="1:5" x14ac:dyDescent="0.35">
      <c r="A616" s="11">
        <v>7789</v>
      </c>
      <c r="B616" s="13" t="s">
        <v>1810</v>
      </c>
      <c r="C616" s="13" t="s">
        <v>1811</v>
      </c>
      <c r="D616" s="13" t="str">
        <f>HLOOKUP(LEFT(Products!$B616,3),$G$4:$J$5,2,0)</f>
        <v>Furniture</v>
      </c>
      <c r="E616" s="11" t="str">
        <f>VLOOKUP(MID(Products!$B616,5,2),$G$8:$H$25,2,0)</f>
        <v>Furnishings</v>
      </c>
    </row>
    <row r="617" spans="1:5" x14ac:dyDescent="0.35">
      <c r="A617" s="12">
        <v>7790</v>
      </c>
      <c r="B617" s="17" t="s">
        <v>570</v>
      </c>
      <c r="C617" s="17" t="s">
        <v>571</v>
      </c>
      <c r="D617" s="17" t="str">
        <f>HLOOKUP(LEFT(Products!$B617,3),$G$4:$J$5,2,0)</f>
        <v>Office Supplies</v>
      </c>
      <c r="E617" s="12" t="str">
        <f>VLOOKUP(MID(Products!$B617,5,2),$G$8:$H$25,2,0)</f>
        <v>Paper</v>
      </c>
    </row>
    <row r="618" spans="1:5" x14ac:dyDescent="0.35">
      <c r="A618" s="11">
        <v>1677</v>
      </c>
      <c r="B618" s="13" t="s">
        <v>2139</v>
      </c>
      <c r="C618" s="13" t="s">
        <v>2140</v>
      </c>
      <c r="D618" s="13" t="str">
        <f>HLOOKUP(LEFT(Products!$B618,3),$G$4:$J$5,2,0)</f>
        <v>Office Supplies</v>
      </c>
      <c r="E618" s="11" t="str">
        <f>VLOOKUP(MID(Products!$B618,5,2),$G$8:$H$25,2,0)</f>
        <v>Storage</v>
      </c>
    </row>
    <row r="619" spans="1:5" x14ac:dyDescent="0.35">
      <c r="A619" s="12">
        <v>1678</v>
      </c>
      <c r="B619" s="17" t="s">
        <v>2141</v>
      </c>
      <c r="C619" s="17" t="s">
        <v>2142</v>
      </c>
      <c r="D619" s="17" t="str">
        <f>HLOOKUP(LEFT(Products!$B619,3),$G$4:$J$5,2,0)</f>
        <v>Office Supplies</v>
      </c>
      <c r="E619" s="12" t="str">
        <f>VLOOKUP(MID(Products!$B619,5,2),$G$8:$H$25,2,0)</f>
        <v>Paper</v>
      </c>
    </row>
    <row r="620" spans="1:5" x14ac:dyDescent="0.35">
      <c r="A620" s="11">
        <v>770</v>
      </c>
      <c r="B620" s="13" t="s">
        <v>966</v>
      </c>
      <c r="C620" s="13" t="s">
        <v>967</v>
      </c>
      <c r="D620" s="13" t="str">
        <f>HLOOKUP(LEFT(Products!$B620,3),$G$4:$J$5,2,0)</f>
        <v>Furniture</v>
      </c>
      <c r="E620" s="11" t="str">
        <f>VLOOKUP(MID(Products!$B620,5,2),$G$8:$H$25,2,0)</f>
        <v>Chairs</v>
      </c>
    </row>
    <row r="621" spans="1:5" x14ac:dyDescent="0.35">
      <c r="A621" s="12">
        <v>1717</v>
      </c>
      <c r="B621" s="17" t="s">
        <v>2149</v>
      </c>
      <c r="C621" s="17" t="s">
        <v>2150</v>
      </c>
      <c r="D621" s="17" t="str">
        <f>HLOOKUP(LEFT(Products!$B621,3),$G$4:$J$5,2,0)</f>
        <v>Office Supplies</v>
      </c>
      <c r="E621" s="12" t="str">
        <f>VLOOKUP(MID(Products!$B621,5,2),$G$8:$H$25,2,0)</f>
        <v>Appliances</v>
      </c>
    </row>
    <row r="622" spans="1:5" x14ac:dyDescent="0.35">
      <c r="A622" s="11">
        <v>1718</v>
      </c>
      <c r="B622" s="13" t="s">
        <v>2151</v>
      </c>
      <c r="C622" s="13" t="s">
        <v>2152</v>
      </c>
      <c r="D622" s="13" t="str">
        <f>HLOOKUP(LEFT(Products!$B622,3),$G$4:$J$5,2,0)</f>
        <v>Office Supplies</v>
      </c>
      <c r="E622" s="11" t="str">
        <f>VLOOKUP(MID(Products!$B622,5,2),$G$8:$H$25,2,0)</f>
        <v>Storage</v>
      </c>
    </row>
    <row r="623" spans="1:5" x14ac:dyDescent="0.35">
      <c r="A623" s="12">
        <v>1719</v>
      </c>
      <c r="B623" s="17" t="s">
        <v>466</v>
      </c>
      <c r="C623" s="17" t="s">
        <v>467</v>
      </c>
      <c r="D623" s="17" t="str">
        <f>HLOOKUP(LEFT(Products!$B623,3),$G$4:$J$5,2,0)</f>
        <v>Furniture</v>
      </c>
      <c r="E623" s="12" t="str">
        <f>VLOOKUP(MID(Products!$B623,5,2),$G$8:$H$25,2,0)</f>
        <v>Furnishings</v>
      </c>
    </row>
    <row r="624" spans="1:5" x14ac:dyDescent="0.35">
      <c r="A624" s="11">
        <v>1720</v>
      </c>
      <c r="B624" s="13" t="s">
        <v>169</v>
      </c>
      <c r="C624" s="13" t="s">
        <v>170</v>
      </c>
      <c r="D624" s="13" t="str">
        <f>HLOOKUP(LEFT(Products!$B624,3),$G$4:$J$5,2,0)</f>
        <v>Furniture</v>
      </c>
      <c r="E624" s="11" t="str">
        <f>VLOOKUP(MID(Products!$B624,5,2),$G$8:$H$25,2,0)</f>
        <v>Furnishings</v>
      </c>
    </row>
    <row r="625" spans="1:5" x14ac:dyDescent="0.35">
      <c r="A625" s="12">
        <v>1721</v>
      </c>
      <c r="B625" s="17" t="s">
        <v>2153</v>
      </c>
      <c r="C625" s="17" t="s">
        <v>2154</v>
      </c>
      <c r="D625" s="17" t="str">
        <f>HLOOKUP(LEFT(Products!$B625,3),$G$4:$J$5,2,0)</f>
        <v>Office Supplies</v>
      </c>
      <c r="E625" s="12" t="str">
        <f>VLOOKUP(MID(Products!$B625,5,2),$G$8:$H$25,2,0)</f>
        <v>Binders</v>
      </c>
    </row>
    <row r="626" spans="1:5" x14ac:dyDescent="0.35">
      <c r="A626" s="11">
        <v>2499</v>
      </c>
      <c r="B626" s="13" t="s">
        <v>2158</v>
      </c>
      <c r="C626" s="13" t="s">
        <v>2159</v>
      </c>
      <c r="D626" s="13" t="str">
        <f>HLOOKUP(LEFT(Products!$B626,3),$G$4:$J$5,2,0)</f>
        <v>Office Supplies</v>
      </c>
      <c r="E626" s="11" t="str">
        <f>VLOOKUP(MID(Products!$B626,5,2),$G$8:$H$25,2,0)</f>
        <v>Binders</v>
      </c>
    </row>
    <row r="627" spans="1:5" x14ac:dyDescent="0.35">
      <c r="A627" s="12">
        <v>3531</v>
      </c>
      <c r="B627" s="17" t="s">
        <v>1569</v>
      </c>
      <c r="C627" s="17" t="s">
        <v>1570</v>
      </c>
      <c r="D627" s="17" t="str">
        <f>HLOOKUP(LEFT(Products!$B627,3),$G$4:$J$5,2,0)</f>
        <v>Office Supplies</v>
      </c>
      <c r="E627" s="12" t="str">
        <f>VLOOKUP(MID(Products!$B627,5,2),$G$8:$H$25,2,0)</f>
        <v>Art</v>
      </c>
    </row>
    <row r="628" spans="1:5" x14ac:dyDescent="0.35">
      <c r="A628" s="11">
        <v>7467</v>
      </c>
      <c r="B628" s="13" t="s">
        <v>2165</v>
      </c>
      <c r="C628" s="13" t="s">
        <v>2054</v>
      </c>
      <c r="D628" s="13" t="str">
        <f>HLOOKUP(LEFT(Products!$B628,3),$G$4:$J$5,2,0)</f>
        <v>Office Supplies</v>
      </c>
      <c r="E628" s="11" t="str">
        <f>VLOOKUP(MID(Products!$B628,5,2),$G$8:$H$25,2,0)</f>
        <v>Appliances</v>
      </c>
    </row>
    <row r="629" spans="1:5" x14ac:dyDescent="0.35">
      <c r="A629" s="12">
        <v>639</v>
      </c>
      <c r="B629" s="17" t="s">
        <v>2168</v>
      </c>
      <c r="C629" s="17" t="s">
        <v>2169</v>
      </c>
      <c r="D629" s="17" t="str">
        <f>HLOOKUP(LEFT(Products!$B629,3),$G$4:$J$5,2,0)</f>
        <v>Furniture</v>
      </c>
      <c r="E629" s="12" t="str">
        <f>VLOOKUP(MID(Products!$B629,5,2),$G$8:$H$25,2,0)</f>
        <v>Furnishings</v>
      </c>
    </row>
    <row r="630" spans="1:5" x14ac:dyDescent="0.35">
      <c r="A630" s="11">
        <v>640</v>
      </c>
      <c r="B630" s="13" t="s">
        <v>2170</v>
      </c>
      <c r="C630" s="13" t="s">
        <v>2171</v>
      </c>
      <c r="D630" s="13" t="str">
        <f>HLOOKUP(LEFT(Products!$B630,3),$G$4:$J$5,2,0)</f>
        <v>Office Supplies</v>
      </c>
      <c r="E630" s="11" t="str">
        <f>VLOOKUP(MID(Products!$B630,5,2),$G$8:$H$25,2,0)</f>
        <v>Binders</v>
      </c>
    </row>
    <row r="631" spans="1:5" x14ac:dyDescent="0.35">
      <c r="A631" s="12">
        <v>793</v>
      </c>
      <c r="B631" s="17" t="s">
        <v>848</v>
      </c>
      <c r="C631" s="17" t="s">
        <v>849</v>
      </c>
      <c r="D631" s="17" t="str">
        <f>HLOOKUP(LEFT(Products!$B631,3),$G$4:$J$5,2,0)</f>
        <v>Technology</v>
      </c>
      <c r="E631" s="12" t="str">
        <f>VLOOKUP(MID(Products!$B631,5,2),$G$8:$H$25,2,0)</f>
        <v>Phones</v>
      </c>
    </row>
    <row r="632" spans="1:5" x14ac:dyDescent="0.35">
      <c r="A632" s="11">
        <v>3688</v>
      </c>
      <c r="B632" s="13" t="s">
        <v>1316</v>
      </c>
      <c r="C632" s="13" t="s">
        <v>1317</v>
      </c>
      <c r="D632" s="13" t="str">
        <f>HLOOKUP(LEFT(Products!$B632,3),$G$4:$J$5,2,0)</f>
        <v>Office Supplies</v>
      </c>
      <c r="E632" s="11" t="str">
        <f>VLOOKUP(MID(Products!$B632,5,2),$G$8:$H$25,2,0)</f>
        <v>Binders</v>
      </c>
    </row>
    <row r="633" spans="1:5" x14ac:dyDescent="0.35">
      <c r="A633" s="12">
        <v>3968</v>
      </c>
      <c r="B633" s="17" t="s">
        <v>2179</v>
      </c>
      <c r="C633" s="17" t="s">
        <v>2180</v>
      </c>
      <c r="D633" s="17" t="str">
        <f>HLOOKUP(LEFT(Products!$B633,3),$G$4:$J$5,2,0)</f>
        <v>Office Supplies</v>
      </c>
      <c r="E633" s="12" t="str">
        <f>VLOOKUP(MID(Products!$B633,5,2),$G$8:$H$25,2,0)</f>
        <v>Binders</v>
      </c>
    </row>
    <row r="634" spans="1:5" x14ac:dyDescent="0.35">
      <c r="A634" s="11">
        <v>524</v>
      </c>
      <c r="B634" s="13" t="s">
        <v>2182</v>
      </c>
      <c r="C634" s="13" t="s">
        <v>2183</v>
      </c>
      <c r="D634" s="13" t="str">
        <f>HLOOKUP(LEFT(Products!$B634,3),$G$4:$J$5,2,0)</f>
        <v>Technology</v>
      </c>
      <c r="E634" s="11" t="str">
        <f>VLOOKUP(MID(Products!$B634,5,2),$G$8:$H$25,2,0)</f>
        <v>Phones</v>
      </c>
    </row>
    <row r="635" spans="1:5" x14ac:dyDescent="0.35">
      <c r="A635" s="12">
        <v>525</v>
      </c>
      <c r="B635" s="17" t="s">
        <v>1201</v>
      </c>
      <c r="C635" s="17" t="s">
        <v>1872</v>
      </c>
      <c r="D635" s="17" t="str">
        <f>HLOOKUP(LEFT(Products!$B635,3),$G$4:$J$5,2,0)</f>
        <v>Technology</v>
      </c>
      <c r="E635" s="12" t="str">
        <f>VLOOKUP(MID(Products!$B635,5,2),$G$8:$H$25,2,0)</f>
        <v>Accessories</v>
      </c>
    </row>
    <row r="636" spans="1:5" x14ac:dyDescent="0.35">
      <c r="A636" s="11">
        <v>2419</v>
      </c>
      <c r="B636" s="13" t="s">
        <v>2188</v>
      </c>
      <c r="C636" s="13" t="s">
        <v>2189</v>
      </c>
      <c r="D636" s="13" t="str">
        <f>HLOOKUP(LEFT(Products!$B636,3),$G$4:$J$5,2,0)</f>
        <v>Technology</v>
      </c>
      <c r="E636" s="11" t="str">
        <f>VLOOKUP(MID(Products!$B636,5,2),$G$8:$H$25,2,0)</f>
        <v>Machines</v>
      </c>
    </row>
    <row r="637" spans="1:5" x14ac:dyDescent="0.35">
      <c r="A637" s="12">
        <v>4361</v>
      </c>
      <c r="B637" s="17" t="s">
        <v>2195</v>
      </c>
      <c r="C637" s="17" t="s">
        <v>400</v>
      </c>
      <c r="D637" s="17" t="str">
        <f>HLOOKUP(LEFT(Products!$B637,3),$G$4:$J$5,2,0)</f>
        <v>Office Supplies</v>
      </c>
      <c r="E637" s="12" t="str">
        <f>VLOOKUP(MID(Products!$B637,5,2),$G$8:$H$25,2,0)</f>
        <v>Paper</v>
      </c>
    </row>
    <row r="638" spans="1:5" x14ac:dyDescent="0.35">
      <c r="A638" s="11">
        <v>7068</v>
      </c>
      <c r="B638" s="13" t="s">
        <v>2199</v>
      </c>
      <c r="C638" s="13" t="s">
        <v>2200</v>
      </c>
      <c r="D638" s="13" t="str">
        <f>HLOOKUP(LEFT(Products!$B638,3),$G$4:$J$5,2,0)</f>
        <v>Office Supplies</v>
      </c>
      <c r="E638" s="11" t="str">
        <f>VLOOKUP(MID(Products!$B638,5,2),$G$8:$H$25,2,0)</f>
        <v>Binders</v>
      </c>
    </row>
    <row r="639" spans="1:5" x14ac:dyDescent="0.35">
      <c r="A639" s="12">
        <v>7069</v>
      </c>
      <c r="B639" s="17" t="s">
        <v>2201</v>
      </c>
      <c r="C639" s="17" t="s">
        <v>2202</v>
      </c>
      <c r="D639" s="17" t="str">
        <f>HLOOKUP(LEFT(Products!$B639,3),$G$4:$J$5,2,0)</f>
        <v>Office Supplies</v>
      </c>
      <c r="E639" s="12" t="str">
        <f>VLOOKUP(MID(Products!$B639,5,2),$G$8:$H$25,2,0)</f>
        <v>Paper</v>
      </c>
    </row>
    <row r="640" spans="1:5" x14ac:dyDescent="0.35">
      <c r="A640" s="11">
        <v>9796</v>
      </c>
      <c r="B640" s="13" t="s">
        <v>2206</v>
      </c>
      <c r="C640" s="13" t="s">
        <v>2207</v>
      </c>
      <c r="D640" s="13" t="str">
        <f>HLOOKUP(LEFT(Products!$B640,3),$G$4:$J$5,2,0)</f>
        <v>Office Supplies</v>
      </c>
      <c r="E640" s="11" t="str">
        <f>VLOOKUP(MID(Products!$B640,5,2),$G$8:$H$25,2,0)</f>
        <v>Binders</v>
      </c>
    </row>
    <row r="641" spans="1:5" x14ac:dyDescent="0.35">
      <c r="A641" s="12">
        <v>2441</v>
      </c>
      <c r="B641" s="17" t="s">
        <v>1778</v>
      </c>
      <c r="C641" s="17" t="s">
        <v>1779</v>
      </c>
      <c r="D641" s="17" t="str">
        <f>HLOOKUP(LEFT(Products!$B641,3),$G$4:$J$5,2,0)</f>
        <v>Technology</v>
      </c>
      <c r="E641" s="12" t="str">
        <f>VLOOKUP(MID(Products!$B641,5,2),$G$8:$H$25,2,0)</f>
        <v>Phones</v>
      </c>
    </row>
    <row r="642" spans="1:5" x14ac:dyDescent="0.35">
      <c r="A642" s="11">
        <v>2442</v>
      </c>
      <c r="B642" s="13" t="s">
        <v>1908</v>
      </c>
      <c r="C642" s="13" t="s">
        <v>1909</v>
      </c>
      <c r="D642" s="13" t="str">
        <f>HLOOKUP(LEFT(Products!$B642,3),$G$4:$J$5,2,0)</f>
        <v>Furniture</v>
      </c>
      <c r="E642" s="11" t="str">
        <f>VLOOKUP(MID(Products!$B642,5,2),$G$8:$H$25,2,0)</f>
        <v>Tables</v>
      </c>
    </row>
    <row r="643" spans="1:5" x14ac:dyDescent="0.35">
      <c r="A643" s="12">
        <v>2443</v>
      </c>
      <c r="B643" s="17" t="s">
        <v>2210</v>
      </c>
      <c r="C643" s="17" t="s">
        <v>2211</v>
      </c>
      <c r="D643" s="17" t="str">
        <f>HLOOKUP(LEFT(Products!$B643,3),$G$4:$J$5,2,0)</f>
        <v>Office Supplies</v>
      </c>
      <c r="E643" s="12" t="str">
        <f>VLOOKUP(MID(Products!$B643,5,2),$G$8:$H$25,2,0)</f>
        <v>Appliances</v>
      </c>
    </row>
    <row r="644" spans="1:5" x14ac:dyDescent="0.35">
      <c r="A644" s="11">
        <v>2444</v>
      </c>
      <c r="B644" s="13" t="s">
        <v>2212</v>
      </c>
      <c r="C644" s="13" t="s">
        <v>2213</v>
      </c>
      <c r="D644" s="13" t="str">
        <f>HLOOKUP(LEFT(Products!$B644,3),$G$4:$J$5,2,0)</f>
        <v>Technology</v>
      </c>
      <c r="E644" s="11" t="str">
        <f>VLOOKUP(MID(Products!$B644,5,2),$G$8:$H$25,2,0)</f>
        <v>Accessories</v>
      </c>
    </row>
    <row r="645" spans="1:5" x14ac:dyDescent="0.35">
      <c r="A645" s="12">
        <v>2445</v>
      </c>
      <c r="B645" s="17" t="s">
        <v>1433</v>
      </c>
      <c r="C645" s="17" t="s">
        <v>1434</v>
      </c>
      <c r="D645" s="17" t="str">
        <f>HLOOKUP(LEFT(Products!$B645,3),$G$4:$J$5,2,0)</f>
        <v>Office Supplies</v>
      </c>
      <c r="E645" s="12" t="str">
        <f>VLOOKUP(MID(Products!$B645,5,2),$G$8:$H$25,2,0)</f>
        <v>Envelopes</v>
      </c>
    </row>
    <row r="646" spans="1:5" x14ac:dyDescent="0.35">
      <c r="A646" s="11">
        <v>2446</v>
      </c>
      <c r="B646" s="13" t="s">
        <v>2214</v>
      </c>
      <c r="C646" s="13" t="s">
        <v>2215</v>
      </c>
      <c r="D646" s="13" t="str">
        <f>HLOOKUP(LEFT(Products!$B646,3),$G$4:$J$5,2,0)</f>
        <v>Technology</v>
      </c>
      <c r="E646" s="11" t="str">
        <f>VLOOKUP(MID(Products!$B646,5,2),$G$8:$H$25,2,0)</f>
        <v>Phones</v>
      </c>
    </row>
    <row r="647" spans="1:5" x14ac:dyDescent="0.35">
      <c r="A647" s="12">
        <v>4724</v>
      </c>
      <c r="B647" s="17" t="s">
        <v>1788</v>
      </c>
      <c r="C647" s="17" t="s">
        <v>1789</v>
      </c>
      <c r="D647" s="17" t="str">
        <f>HLOOKUP(LEFT(Products!$B647,3),$G$4:$J$5,2,0)</f>
        <v>Office Supplies</v>
      </c>
      <c r="E647" s="12" t="str">
        <f>VLOOKUP(MID(Products!$B647,5,2),$G$8:$H$25,2,0)</f>
        <v>Labels</v>
      </c>
    </row>
    <row r="648" spans="1:5" x14ac:dyDescent="0.35">
      <c r="A648" s="11">
        <v>8456</v>
      </c>
      <c r="B648" s="13" t="s">
        <v>2221</v>
      </c>
      <c r="C648" s="13" t="s">
        <v>2222</v>
      </c>
      <c r="D648" s="13" t="str">
        <f>HLOOKUP(LEFT(Products!$B648,3),$G$4:$J$5,2,0)</f>
        <v>Technology</v>
      </c>
      <c r="E648" s="11" t="str">
        <f>VLOOKUP(MID(Products!$B648,5,2),$G$8:$H$25,2,0)</f>
        <v>Phones</v>
      </c>
    </row>
    <row r="649" spans="1:5" x14ac:dyDescent="0.35">
      <c r="A649" s="12">
        <v>1330</v>
      </c>
      <c r="B649" s="17" t="s">
        <v>1155</v>
      </c>
      <c r="C649" s="17" t="s">
        <v>1156</v>
      </c>
      <c r="D649" s="17" t="str">
        <f>HLOOKUP(LEFT(Products!$B649,3),$G$4:$J$5,2,0)</f>
        <v>Furniture</v>
      </c>
      <c r="E649" s="12" t="str">
        <f>VLOOKUP(MID(Products!$B649,5,2),$G$8:$H$25,2,0)</f>
        <v>Furnishings</v>
      </c>
    </row>
    <row r="650" spans="1:5" x14ac:dyDescent="0.35">
      <c r="A650" s="11">
        <v>1445</v>
      </c>
      <c r="B650" s="13" t="s">
        <v>2229</v>
      </c>
      <c r="C650" s="13" t="s">
        <v>2230</v>
      </c>
      <c r="D650" s="13" t="str">
        <f>HLOOKUP(LEFT(Products!$B650,3),$G$4:$J$5,2,0)</f>
        <v>Technology</v>
      </c>
      <c r="E650" s="11" t="str">
        <f>VLOOKUP(MID(Products!$B650,5,2),$G$8:$H$25,2,0)</f>
        <v>Phones</v>
      </c>
    </row>
    <row r="651" spans="1:5" x14ac:dyDescent="0.35">
      <c r="A651" s="12">
        <v>1578</v>
      </c>
      <c r="B651" s="17" t="s">
        <v>2236</v>
      </c>
      <c r="C651" s="17" t="s">
        <v>2237</v>
      </c>
      <c r="D651" s="17" t="str">
        <f>HLOOKUP(LEFT(Products!$B651,3),$G$4:$J$5,2,0)</f>
        <v>Office Supplies</v>
      </c>
      <c r="E651" s="12" t="str">
        <f>VLOOKUP(MID(Products!$B651,5,2),$G$8:$H$25,2,0)</f>
        <v>Paper</v>
      </c>
    </row>
    <row r="652" spans="1:5" x14ac:dyDescent="0.35">
      <c r="A652" s="11">
        <v>6426</v>
      </c>
      <c r="B652" s="13" t="s">
        <v>2241</v>
      </c>
      <c r="C652" s="13" t="s">
        <v>2242</v>
      </c>
      <c r="D652" s="13" t="str">
        <f>HLOOKUP(LEFT(Products!$B652,3),$G$4:$J$5,2,0)</f>
        <v>Technology</v>
      </c>
      <c r="E652" s="11" t="str">
        <f>VLOOKUP(MID(Products!$B652,5,2),$G$8:$H$25,2,0)</f>
        <v>Copiers</v>
      </c>
    </row>
    <row r="653" spans="1:5" x14ac:dyDescent="0.35">
      <c r="A653" s="12">
        <v>6427</v>
      </c>
      <c r="B653" s="17" t="s">
        <v>2243</v>
      </c>
      <c r="C653" s="17" t="s">
        <v>2244</v>
      </c>
      <c r="D653" s="17" t="str">
        <f>HLOOKUP(LEFT(Products!$B653,3),$G$4:$J$5,2,0)</f>
        <v>Office Supplies</v>
      </c>
      <c r="E653" s="12" t="str">
        <f>VLOOKUP(MID(Products!$B653,5,2),$G$8:$H$25,2,0)</f>
        <v>Binders</v>
      </c>
    </row>
    <row r="654" spans="1:5" x14ac:dyDescent="0.35">
      <c r="A654" s="11">
        <v>6428</v>
      </c>
      <c r="B654" s="13" t="s">
        <v>2245</v>
      </c>
      <c r="C654" s="13" t="s">
        <v>2246</v>
      </c>
      <c r="D654" s="13" t="str">
        <f>HLOOKUP(LEFT(Products!$B654,3),$G$4:$J$5,2,0)</f>
        <v>Office Supplies</v>
      </c>
      <c r="E654" s="11" t="str">
        <f>VLOOKUP(MID(Products!$B654,5,2),$G$8:$H$25,2,0)</f>
        <v>Paper</v>
      </c>
    </row>
    <row r="655" spans="1:5" x14ac:dyDescent="0.35">
      <c r="A655" s="12">
        <v>6429</v>
      </c>
      <c r="B655" s="17" t="s">
        <v>139</v>
      </c>
      <c r="C655" s="17" t="s">
        <v>140</v>
      </c>
      <c r="D655" s="17" t="str">
        <f>HLOOKUP(LEFT(Products!$B655,3),$G$4:$J$5,2,0)</f>
        <v>Technology</v>
      </c>
      <c r="E655" s="12" t="str">
        <f>VLOOKUP(MID(Products!$B655,5,2),$G$8:$H$25,2,0)</f>
        <v>Phones</v>
      </c>
    </row>
    <row r="656" spans="1:5" x14ac:dyDescent="0.35">
      <c r="A656" s="11">
        <v>5002</v>
      </c>
      <c r="B656" s="13" t="s">
        <v>2249</v>
      </c>
      <c r="C656" s="13" t="s">
        <v>2250</v>
      </c>
      <c r="D656" s="13" t="str">
        <f>HLOOKUP(LEFT(Products!$B656,3),$G$4:$J$5,2,0)</f>
        <v>Office Supplies</v>
      </c>
      <c r="E656" s="11" t="str">
        <f>VLOOKUP(MID(Products!$B656,5,2),$G$8:$H$25,2,0)</f>
        <v>Supplies</v>
      </c>
    </row>
    <row r="657" spans="1:5" x14ac:dyDescent="0.35">
      <c r="A657" s="12">
        <v>5003</v>
      </c>
      <c r="B657" s="17" t="s">
        <v>1564</v>
      </c>
      <c r="C657" s="17" t="s">
        <v>1565</v>
      </c>
      <c r="D657" s="17" t="str">
        <f>HLOOKUP(LEFT(Products!$B657,3),$G$4:$J$5,2,0)</f>
        <v>Office Supplies</v>
      </c>
      <c r="E657" s="12" t="str">
        <f>VLOOKUP(MID(Products!$B657,5,2),$G$8:$H$25,2,0)</f>
        <v>Paper</v>
      </c>
    </row>
    <row r="658" spans="1:5" x14ac:dyDescent="0.35">
      <c r="A658" s="11">
        <v>8482</v>
      </c>
      <c r="B658" s="13" t="s">
        <v>2254</v>
      </c>
      <c r="C658" s="13" t="s">
        <v>2255</v>
      </c>
      <c r="D658" s="13" t="str">
        <f>HLOOKUP(LEFT(Products!$B658,3),$G$4:$J$5,2,0)</f>
        <v>Office Supplies</v>
      </c>
      <c r="E658" s="11" t="str">
        <f>VLOOKUP(MID(Products!$B658,5,2),$G$8:$H$25,2,0)</f>
        <v>Art</v>
      </c>
    </row>
    <row r="659" spans="1:5" x14ac:dyDescent="0.35">
      <c r="A659" s="12">
        <v>2986</v>
      </c>
      <c r="B659" s="17" t="s">
        <v>2257</v>
      </c>
      <c r="C659" s="17" t="s">
        <v>2258</v>
      </c>
      <c r="D659" s="17" t="str">
        <f>HLOOKUP(LEFT(Products!$B659,3),$G$4:$J$5,2,0)</f>
        <v>Furniture</v>
      </c>
      <c r="E659" s="12" t="str">
        <f>VLOOKUP(MID(Products!$B659,5,2),$G$8:$H$25,2,0)</f>
        <v>Furnishings</v>
      </c>
    </row>
    <row r="660" spans="1:5" x14ac:dyDescent="0.35">
      <c r="A660" s="11">
        <v>2987</v>
      </c>
      <c r="B660" s="13" t="s">
        <v>2259</v>
      </c>
      <c r="C660" s="13" t="s">
        <v>2260</v>
      </c>
      <c r="D660" s="13" t="str">
        <f>HLOOKUP(LEFT(Products!$B660,3),$G$4:$J$5,2,0)</f>
        <v>Office Supplies</v>
      </c>
      <c r="E660" s="11" t="str">
        <f>VLOOKUP(MID(Products!$B660,5,2),$G$8:$H$25,2,0)</f>
        <v>Paper</v>
      </c>
    </row>
    <row r="661" spans="1:5" x14ac:dyDescent="0.35">
      <c r="A661" s="12">
        <v>2988</v>
      </c>
      <c r="B661" s="17" t="s">
        <v>2261</v>
      </c>
      <c r="C661" s="17" t="s">
        <v>2262</v>
      </c>
      <c r="D661" s="17" t="str">
        <f>HLOOKUP(LEFT(Products!$B661,3),$G$4:$J$5,2,0)</f>
        <v>Office Supplies</v>
      </c>
      <c r="E661" s="12" t="str">
        <f>VLOOKUP(MID(Products!$B661,5,2),$G$8:$H$25,2,0)</f>
        <v>Storage</v>
      </c>
    </row>
    <row r="662" spans="1:5" x14ac:dyDescent="0.35">
      <c r="A662" s="11">
        <v>1274</v>
      </c>
      <c r="B662" s="13" t="s">
        <v>119</v>
      </c>
      <c r="C662" s="13" t="s">
        <v>121</v>
      </c>
      <c r="D662" s="13" t="str">
        <f>HLOOKUP(LEFT(Products!$B662,3),$G$4:$J$5,2,0)</f>
        <v>Office Supplies</v>
      </c>
      <c r="E662" s="11" t="str">
        <f>VLOOKUP(MID(Products!$B662,5,2),$G$8:$H$25,2,0)</f>
        <v>Paper</v>
      </c>
    </row>
    <row r="663" spans="1:5" x14ac:dyDescent="0.35">
      <c r="A663" s="12">
        <v>1275</v>
      </c>
      <c r="B663" s="17" t="s">
        <v>2266</v>
      </c>
      <c r="C663" s="17" t="s">
        <v>2267</v>
      </c>
      <c r="D663" s="17" t="str">
        <f>HLOOKUP(LEFT(Products!$B663,3),$G$4:$J$5,2,0)</f>
        <v>Furniture</v>
      </c>
      <c r="E663" s="12" t="str">
        <f>VLOOKUP(MID(Products!$B663,5,2),$G$8:$H$25,2,0)</f>
        <v>Chairs</v>
      </c>
    </row>
    <row r="664" spans="1:5" x14ac:dyDescent="0.35">
      <c r="A664" s="11">
        <v>1276</v>
      </c>
      <c r="B664" s="13" t="s">
        <v>2141</v>
      </c>
      <c r="C664" s="13" t="s">
        <v>2142</v>
      </c>
      <c r="D664" s="13" t="str">
        <f>HLOOKUP(LEFT(Products!$B664,3),$G$4:$J$5,2,0)</f>
        <v>Office Supplies</v>
      </c>
      <c r="E664" s="11" t="str">
        <f>VLOOKUP(MID(Products!$B664,5,2),$G$8:$H$25,2,0)</f>
        <v>Paper</v>
      </c>
    </row>
    <row r="665" spans="1:5" x14ac:dyDescent="0.35">
      <c r="A665" s="12">
        <v>1277</v>
      </c>
      <c r="B665" s="17" t="s">
        <v>2268</v>
      </c>
      <c r="C665" s="17" t="s">
        <v>2269</v>
      </c>
      <c r="D665" s="17" t="str">
        <f>HLOOKUP(LEFT(Products!$B665,3),$G$4:$J$5,2,0)</f>
        <v>Technology</v>
      </c>
      <c r="E665" s="12" t="str">
        <f>VLOOKUP(MID(Products!$B665,5,2),$G$8:$H$25,2,0)</f>
        <v>Accessories</v>
      </c>
    </row>
    <row r="666" spans="1:5" x14ac:dyDescent="0.35">
      <c r="A666" s="11">
        <v>1639</v>
      </c>
      <c r="B666" s="13" t="s">
        <v>2272</v>
      </c>
      <c r="C666" s="13" t="s">
        <v>2273</v>
      </c>
      <c r="D666" s="13" t="str">
        <f>HLOOKUP(LEFT(Products!$B666,3),$G$4:$J$5,2,0)</f>
        <v>Office Supplies</v>
      </c>
      <c r="E666" s="11" t="str">
        <f>VLOOKUP(MID(Products!$B666,5,2),$G$8:$H$25,2,0)</f>
        <v>Paper</v>
      </c>
    </row>
    <row r="667" spans="1:5" x14ac:dyDescent="0.35">
      <c r="A667" s="12">
        <v>1640</v>
      </c>
      <c r="B667" s="17" t="s">
        <v>2170</v>
      </c>
      <c r="C667" s="17" t="s">
        <v>2171</v>
      </c>
      <c r="D667" s="17" t="str">
        <f>HLOOKUP(LEFT(Products!$B667,3),$G$4:$J$5,2,0)</f>
        <v>Office Supplies</v>
      </c>
      <c r="E667" s="12" t="str">
        <f>VLOOKUP(MID(Products!$B667,5,2),$G$8:$H$25,2,0)</f>
        <v>Binders</v>
      </c>
    </row>
    <row r="668" spans="1:5" x14ac:dyDescent="0.35">
      <c r="A668" s="11">
        <v>1641</v>
      </c>
      <c r="B668" s="13" t="s">
        <v>2274</v>
      </c>
      <c r="C668" s="13" t="s">
        <v>2275</v>
      </c>
      <c r="D668" s="13" t="str">
        <f>HLOOKUP(LEFT(Products!$B668,3),$G$4:$J$5,2,0)</f>
        <v>Office Supplies</v>
      </c>
      <c r="E668" s="11" t="str">
        <f>VLOOKUP(MID(Products!$B668,5,2),$G$8:$H$25,2,0)</f>
        <v>Paper</v>
      </c>
    </row>
    <row r="669" spans="1:5" x14ac:dyDescent="0.35">
      <c r="A669" s="12">
        <v>1642</v>
      </c>
      <c r="B669" s="17" t="s">
        <v>657</v>
      </c>
      <c r="C669" s="17" t="s">
        <v>658</v>
      </c>
      <c r="D669" s="17" t="str">
        <f>HLOOKUP(LEFT(Products!$B669,3),$G$4:$J$5,2,0)</f>
        <v>Furniture</v>
      </c>
      <c r="E669" s="12" t="str">
        <f>VLOOKUP(MID(Products!$B669,5,2),$G$8:$H$25,2,0)</f>
        <v>Furnishings</v>
      </c>
    </row>
    <row r="670" spans="1:5" x14ac:dyDescent="0.35">
      <c r="A670" s="11">
        <v>3214</v>
      </c>
      <c r="B670" s="13" t="s">
        <v>2277</v>
      </c>
      <c r="C670" s="13" t="s">
        <v>2278</v>
      </c>
      <c r="D670" s="13" t="str">
        <f>HLOOKUP(LEFT(Products!$B670,3),$G$4:$J$5,2,0)</f>
        <v>Office Supplies</v>
      </c>
      <c r="E670" s="11" t="str">
        <f>VLOOKUP(MID(Products!$B670,5,2),$G$8:$H$25,2,0)</f>
        <v>Art</v>
      </c>
    </row>
    <row r="671" spans="1:5" x14ac:dyDescent="0.35">
      <c r="A671" s="12">
        <v>3215</v>
      </c>
      <c r="B671" s="17" t="s">
        <v>2279</v>
      </c>
      <c r="C671" s="17" t="s">
        <v>2280</v>
      </c>
      <c r="D671" s="17" t="str">
        <f>HLOOKUP(LEFT(Products!$B671,3),$G$4:$J$5,2,0)</f>
        <v>Office Supplies</v>
      </c>
      <c r="E671" s="12" t="str">
        <f>VLOOKUP(MID(Products!$B671,5,2),$G$8:$H$25,2,0)</f>
        <v>Appliances</v>
      </c>
    </row>
    <row r="672" spans="1:5" x14ac:dyDescent="0.35">
      <c r="A672" s="11">
        <v>6605</v>
      </c>
      <c r="B672" s="13" t="s">
        <v>2285</v>
      </c>
      <c r="C672" s="13" t="s">
        <v>2286</v>
      </c>
      <c r="D672" s="13" t="str">
        <f>HLOOKUP(LEFT(Products!$B672,3),$G$4:$J$5,2,0)</f>
        <v>Office Supplies</v>
      </c>
      <c r="E672" s="11" t="str">
        <f>VLOOKUP(MID(Products!$B672,5,2),$G$8:$H$25,2,0)</f>
        <v>Fasteners</v>
      </c>
    </row>
    <row r="673" spans="1:5" x14ac:dyDescent="0.35">
      <c r="A673" s="12">
        <v>6606</v>
      </c>
      <c r="B673" s="17" t="s">
        <v>2287</v>
      </c>
      <c r="C673" s="17" t="s">
        <v>2288</v>
      </c>
      <c r="D673" s="17" t="str">
        <f>HLOOKUP(LEFT(Products!$B673,3),$G$4:$J$5,2,0)</f>
        <v>Office Supplies</v>
      </c>
      <c r="E673" s="12" t="str">
        <f>VLOOKUP(MID(Products!$B673,5,2),$G$8:$H$25,2,0)</f>
        <v>Paper</v>
      </c>
    </row>
    <row r="674" spans="1:5" x14ac:dyDescent="0.35">
      <c r="A674" s="11">
        <v>6607</v>
      </c>
      <c r="B674" s="13" t="s">
        <v>2289</v>
      </c>
      <c r="C674" s="13" t="s">
        <v>2290</v>
      </c>
      <c r="D674" s="13" t="str">
        <f>HLOOKUP(LEFT(Products!$B674,3),$G$4:$J$5,2,0)</f>
        <v>Technology</v>
      </c>
      <c r="E674" s="11" t="str">
        <f>VLOOKUP(MID(Products!$B674,5,2),$G$8:$H$25,2,0)</f>
        <v>Phones</v>
      </c>
    </row>
    <row r="675" spans="1:5" x14ac:dyDescent="0.35">
      <c r="A675" s="12">
        <v>6608</v>
      </c>
      <c r="B675" s="17" t="s">
        <v>2291</v>
      </c>
      <c r="C675" s="17" t="s">
        <v>2292</v>
      </c>
      <c r="D675" s="17" t="str">
        <f>HLOOKUP(LEFT(Products!$B675,3),$G$4:$J$5,2,0)</f>
        <v>Furniture</v>
      </c>
      <c r="E675" s="12" t="str">
        <f>VLOOKUP(MID(Products!$B675,5,2),$G$8:$H$25,2,0)</f>
        <v>Chairs</v>
      </c>
    </row>
    <row r="676" spans="1:5" x14ac:dyDescent="0.35">
      <c r="A676" s="11">
        <v>6609</v>
      </c>
      <c r="B676" s="13" t="s">
        <v>2293</v>
      </c>
      <c r="C676" s="13" t="s">
        <v>2294</v>
      </c>
      <c r="D676" s="13" t="str">
        <f>HLOOKUP(LEFT(Products!$B676,3),$G$4:$J$5,2,0)</f>
        <v>Technology</v>
      </c>
      <c r="E676" s="11" t="str">
        <f>VLOOKUP(MID(Products!$B676,5,2),$G$8:$H$25,2,0)</f>
        <v>Machines</v>
      </c>
    </row>
    <row r="677" spans="1:5" x14ac:dyDescent="0.35">
      <c r="A677" s="12">
        <v>9276</v>
      </c>
      <c r="B677" s="17" t="s">
        <v>2297</v>
      </c>
      <c r="C677" s="17" t="s">
        <v>2298</v>
      </c>
      <c r="D677" s="17" t="str">
        <f>HLOOKUP(LEFT(Products!$B677,3),$G$4:$J$5,2,0)</f>
        <v>Office Supplies</v>
      </c>
      <c r="E677" s="12" t="str">
        <f>VLOOKUP(MID(Products!$B677,5,2),$G$8:$H$25,2,0)</f>
        <v>Storage</v>
      </c>
    </row>
    <row r="678" spans="1:5" x14ac:dyDescent="0.35">
      <c r="A678" s="11">
        <v>9277</v>
      </c>
      <c r="B678" s="13" t="s">
        <v>2299</v>
      </c>
      <c r="C678" s="13" t="s">
        <v>2300</v>
      </c>
      <c r="D678" s="13" t="str">
        <f>HLOOKUP(LEFT(Products!$B678,3),$G$4:$J$5,2,0)</f>
        <v>Technology</v>
      </c>
      <c r="E678" s="11" t="str">
        <f>VLOOKUP(MID(Products!$B678,5,2),$G$8:$H$25,2,0)</f>
        <v>Accessories</v>
      </c>
    </row>
    <row r="679" spans="1:5" x14ac:dyDescent="0.35">
      <c r="A679" s="12">
        <v>9501</v>
      </c>
      <c r="B679" s="17" t="s">
        <v>466</v>
      </c>
      <c r="C679" s="17" t="s">
        <v>467</v>
      </c>
      <c r="D679" s="17" t="str">
        <f>HLOOKUP(LEFT(Products!$B679,3),$G$4:$J$5,2,0)</f>
        <v>Furniture</v>
      </c>
      <c r="E679" s="12" t="str">
        <f>VLOOKUP(MID(Products!$B679,5,2),$G$8:$H$25,2,0)</f>
        <v>Furnishings</v>
      </c>
    </row>
    <row r="680" spans="1:5" x14ac:dyDescent="0.35">
      <c r="A680" s="11">
        <v>5171</v>
      </c>
      <c r="B680" s="13" t="s">
        <v>1553</v>
      </c>
      <c r="C680" s="13" t="s">
        <v>1554</v>
      </c>
      <c r="D680" s="13" t="str">
        <f>HLOOKUP(LEFT(Products!$B680,3),$G$4:$J$5,2,0)</f>
        <v>Furniture</v>
      </c>
      <c r="E680" s="11" t="str">
        <f>VLOOKUP(MID(Products!$B680,5,2),$G$8:$H$25,2,0)</f>
        <v>Chairs</v>
      </c>
    </row>
    <row r="681" spans="1:5" x14ac:dyDescent="0.35">
      <c r="A681" s="12">
        <v>5172</v>
      </c>
      <c r="B681" s="17" t="s">
        <v>2303</v>
      </c>
      <c r="C681" s="17" t="s">
        <v>2304</v>
      </c>
      <c r="D681" s="17" t="str">
        <f>HLOOKUP(LEFT(Products!$B681,3),$G$4:$J$5,2,0)</f>
        <v>Office Supplies</v>
      </c>
      <c r="E681" s="12" t="str">
        <f>VLOOKUP(MID(Products!$B681,5,2),$G$8:$H$25,2,0)</f>
        <v>Paper</v>
      </c>
    </row>
    <row r="682" spans="1:5" x14ac:dyDescent="0.35">
      <c r="A682" s="11">
        <v>5173</v>
      </c>
      <c r="B682" s="13" t="s">
        <v>2305</v>
      </c>
      <c r="C682" s="13" t="s">
        <v>2306</v>
      </c>
      <c r="D682" s="13" t="str">
        <f>HLOOKUP(LEFT(Products!$B682,3),$G$4:$J$5,2,0)</f>
        <v>Office Supplies</v>
      </c>
      <c r="E682" s="11" t="str">
        <f>VLOOKUP(MID(Products!$B682,5,2),$G$8:$H$25,2,0)</f>
        <v>Paper</v>
      </c>
    </row>
    <row r="683" spans="1:5" x14ac:dyDescent="0.35">
      <c r="A683" s="12">
        <v>7605</v>
      </c>
      <c r="B683" s="17" t="s">
        <v>2310</v>
      </c>
      <c r="C683" s="17" t="s">
        <v>2311</v>
      </c>
      <c r="D683" s="17" t="str">
        <f>HLOOKUP(LEFT(Products!$B683,3),$G$4:$J$5,2,0)</f>
        <v>Furniture</v>
      </c>
      <c r="E683" s="12" t="str">
        <f>VLOOKUP(MID(Products!$B683,5,2),$G$8:$H$25,2,0)</f>
        <v>Furnishings</v>
      </c>
    </row>
    <row r="684" spans="1:5" x14ac:dyDescent="0.35">
      <c r="A684" s="11">
        <v>7606</v>
      </c>
      <c r="B684" s="13" t="s">
        <v>2312</v>
      </c>
      <c r="C684" s="13" t="s">
        <v>2313</v>
      </c>
      <c r="D684" s="13" t="str">
        <f>HLOOKUP(LEFT(Products!$B684,3),$G$4:$J$5,2,0)</f>
        <v>Furniture</v>
      </c>
      <c r="E684" s="11" t="str">
        <f>VLOOKUP(MID(Products!$B684,5,2),$G$8:$H$25,2,0)</f>
        <v>Furnishings</v>
      </c>
    </row>
    <row r="685" spans="1:5" x14ac:dyDescent="0.35">
      <c r="A685" s="12">
        <v>7607</v>
      </c>
      <c r="B685" s="17" t="s">
        <v>669</v>
      </c>
      <c r="C685" s="17" t="s">
        <v>670</v>
      </c>
      <c r="D685" s="17" t="str">
        <f>HLOOKUP(LEFT(Products!$B685,3),$G$4:$J$5,2,0)</f>
        <v>Office Supplies</v>
      </c>
      <c r="E685" s="12" t="str">
        <f>VLOOKUP(MID(Products!$B685,5,2),$G$8:$H$25,2,0)</f>
        <v>Storage</v>
      </c>
    </row>
    <row r="686" spans="1:5" x14ac:dyDescent="0.35">
      <c r="A686" s="11">
        <v>7869</v>
      </c>
      <c r="B686" s="13" t="s">
        <v>2317</v>
      </c>
      <c r="C686" s="13" t="s">
        <v>2318</v>
      </c>
      <c r="D686" s="13" t="str">
        <f>HLOOKUP(LEFT(Products!$B686,3),$G$4:$J$5,2,0)</f>
        <v>Office Supplies</v>
      </c>
      <c r="E686" s="11" t="str">
        <f>VLOOKUP(MID(Products!$B686,5,2),$G$8:$H$25,2,0)</f>
        <v>Paper</v>
      </c>
    </row>
    <row r="687" spans="1:5" x14ac:dyDescent="0.35">
      <c r="A687" s="12">
        <v>853</v>
      </c>
      <c r="B687" s="17" t="s">
        <v>2322</v>
      </c>
      <c r="C687" s="17" t="s">
        <v>2323</v>
      </c>
      <c r="D687" s="17" t="str">
        <f>HLOOKUP(LEFT(Products!$B687,3),$G$4:$J$5,2,0)</f>
        <v>Office Supplies</v>
      </c>
      <c r="E687" s="12" t="str">
        <f>VLOOKUP(MID(Products!$B687,5,2),$G$8:$H$25,2,0)</f>
        <v>Art</v>
      </c>
    </row>
    <row r="688" spans="1:5" x14ac:dyDescent="0.35">
      <c r="A688" s="11">
        <v>3169</v>
      </c>
      <c r="B688" s="13" t="s">
        <v>2327</v>
      </c>
      <c r="C688" s="13" t="s">
        <v>2328</v>
      </c>
      <c r="D688" s="13" t="str">
        <f>HLOOKUP(LEFT(Products!$B688,3),$G$4:$J$5,2,0)</f>
        <v>Furniture</v>
      </c>
      <c r="E688" s="11" t="str">
        <f>VLOOKUP(MID(Products!$B688,5,2),$G$8:$H$25,2,0)</f>
        <v>Chairs</v>
      </c>
    </row>
    <row r="689" spans="1:5" x14ac:dyDescent="0.35">
      <c r="A689" s="12">
        <v>3170</v>
      </c>
      <c r="B689" s="17" t="s">
        <v>2329</v>
      </c>
      <c r="C689" s="17" t="s">
        <v>2330</v>
      </c>
      <c r="D689" s="17" t="str">
        <f>HLOOKUP(LEFT(Products!$B689,3),$G$4:$J$5,2,0)</f>
        <v>Office Supplies</v>
      </c>
      <c r="E689" s="12" t="str">
        <f>VLOOKUP(MID(Products!$B689,5,2),$G$8:$H$25,2,0)</f>
        <v>Paper</v>
      </c>
    </row>
    <row r="690" spans="1:5" x14ac:dyDescent="0.35">
      <c r="A690" s="11">
        <v>3421</v>
      </c>
      <c r="B690" s="13" t="s">
        <v>2332</v>
      </c>
      <c r="C690" s="13" t="s">
        <v>2333</v>
      </c>
      <c r="D690" s="13" t="str">
        <f>HLOOKUP(LEFT(Products!$B690,3),$G$4:$J$5,2,0)</f>
        <v>Office Supplies</v>
      </c>
      <c r="E690" s="11" t="str">
        <f>VLOOKUP(MID(Products!$B690,5,2),$G$8:$H$25,2,0)</f>
        <v>Appliances</v>
      </c>
    </row>
    <row r="691" spans="1:5" x14ac:dyDescent="0.35">
      <c r="A691" s="12">
        <v>3422</v>
      </c>
      <c r="B691" s="17" t="s">
        <v>2334</v>
      </c>
      <c r="C691" s="17" t="s">
        <v>2335</v>
      </c>
      <c r="D691" s="17" t="str">
        <f>HLOOKUP(LEFT(Products!$B691,3),$G$4:$J$5,2,0)</f>
        <v>Office Supplies</v>
      </c>
      <c r="E691" s="12" t="str">
        <f>VLOOKUP(MID(Products!$B691,5,2),$G$8:$H$25,2,0)</f>
        <v>Paper</v>
      </c>
    </row>
    <row r="692" spans="1:5" x14ac:dyDescent="0.35">
      <c r="A692" s="11">
        <v>3423</v>
      </c>
      <c r="B692" s="13" t="s">
        <v>55</v>
      </c>
      <c r="C692" s="13" t="s">
        <v>57</v>
      </c>
      <c r="D692" s="13" t="str">
        <f>HLOOKUP(LEFT(Products!$B692,3),$G$4:$J$5,2,0)</f>
        <v>Technology</v>
      </c>
      <c r="E692" s="11" t="str">
        <f>VLOOKUP(MID(Products!$B692,5,2),$G$8:$H$25,2,0)</f>
        <v>Accessories</v>
      </c>
    </row>
    <row r="693" spans="1:5" x14ac:dyDescent="0.35">
      <c r="A693" s="12">
        <v>3424</v>
      </c>
      <c r="B693" s="17" t="s">
        <v>1223</v>
      </c>
      <c r="C693" s="17" t="s">
        <v>1224</v>
      </c>
      <c r="D693" s="17" t="str">
        <f>HLOOKUP(LEFT(Products!$B693,3),$G$4:$J$5,2,0)</f>
        <v>Office Supplies</v>
      </c>
      <c r="E693" s="12" t="str">
        <f>VLOOKUP(MID(Products!$B693,5,2),$G$8:$H$25,2,0)</f>
        <v>Binders</v>
      </c>
    </row>
    <row r="694" spans="1:5" x14ac:dyDescent="0.35">
      <c r="A694" s="11">
        <v>3425</v>
      </c>
      <c r="B694" s="13" t="s">
        <v>2336</v>
      </c>
      <c r="C694" s="13" t="s">
        <v>2337</v>
      </c>
      <c r="D694" s="13" t="str">
        <f>HLOOKUP(LEFT(Products!$B694,3),$G$4:$J$5,2,0)</f>
        <v>Technology</v>
      </c>
      <c r="E694" s="11" t="str">
        <f>VLOOKUP(MID(Products!$B694,5,2),$G$8:$H$25,2,0)</f>
        <v>Machines</v>
      </c>
    </row>
    <row r="695" spans="1:5" x14ac:dyDescent="0.35">
      <c r="A695" s="12">
        <v>3532</v>
      </c>
      <c r="B695" s="17" t="s">
        <v>1673</v>
      </c>
      <c r="C695" s="17" t="s">
        <v>1674</v>
      </c>
      <c r="D695" s="17" t="str">
        <f>HLOOKUP(LEFT(Products!$B695,3),$G$4:$J$5,2,0)</f>
        <v>Office Supplies</v>
      </c>
      <c r="E695" s="12" t="str">
        <f>VLOOKUP(MID(Products!$B695,5,2),$G$8:$H$25,2,0)</f>
        <v>Supplies</v>
      </c>
    </row>
    <row r="696" spans="1:5" x14ac:dyDescent="0.35">
      <c r="A696" s="11">
        <v>7315</v>
      </c>
      <c r="B696" s="13" t="s">
        <v>2341</v>
      </c>
      <c r="C696" s="13" t="s">
        <v>2342</v>
      </c>
      <c r="D696" s="13" t="str">
        <f>HLOOKUP(LEFT(Products!$B696,3),$G$4:$J$5,2,0)</f>
        <v>Technology</v>
      </c>
      <c r="E696" s="11" t="str">
        <f>VLOOKUP(MID(Products!$B696,5,2),$G$8:$H$25,2,0)</f>
        <v>Phones</v>
      </c>
    </row>
    <row r="697" spans="1:5" x14ac:dyDescent="0.35">
      <c r="A697" s="12">
        <v>534</v>
      </c>
      <c r="B697" s="17" t="s">
        <v>2347</v>
      </c>
      <c r="C697" s="17" t="s">
        <v>2348</v>
      </c>
      <c r="D697" s="17" t="str">
        <f>HLOOKUP(LEFT(Products!$B697,3),$G$4:$J$5,2,0)</f>
        <v>Technology</v>
      </c>
      <c r="E697" s="12" t="str">
        <f>VLOOKUP(MID(Products!$B697,5,2),$G$8:$H$25,2,0)</f>
        <v>Phones</v>
      </c>
    </row>
    <row r="698" spans="1:5" x14ac:dyDescent="0.35">
      <c r="A698" s="11">
        <v>535</v>
      </c>
      <c r="B698" s="13" t="s">
        <v>444</v>
      </c>
      <c r="C698" s="13" t="s">
        <v>445</v>
      </c>
      <c r="D698" s="13" t="str">
        <f>HLOOKUP(LEFT(Products!$B698,3),$G$4:$J$5,2,0)</f>
        <v>Office Supplies</v>
      </c>
      <c r="E698" s="11" t="str">
        <f>VLOOKUP(MID(Products!$B698,5,2),$G$8:$H$25,2,0)</f>
        <v>Binders</v>
      </c>
    </row>
    <row r="699" spans="1:5" x14ac:dyDescent="0.35">
      <c r="A699" s="12">
        <v>3958</v>
      </c>
      <c r="B699" s="17" t="s">
        <v>1540</v>
      </c>
      <c r="C699" s="17" t="s">
        <v>1541</v>
      </c>
      <c r="D699" s="17" t="str">
        <f>HLOOKUP(LEFT(Products!$B699,3),$G$4:$J$5,2,0)</f>
        <v>Office Supplies</v>
      </c>
      <c r="E699" s="12" t="str">
        <f>VLOOKUP(MID(Products!$B699,5,2),$G$8:$H$25,2,0)</f>
        <v>Binders</v>
      </c>
    </row>
    <row r="700" spans="1:5" x14ac:dyDescent="0.35">
      <c r="A700" s="11">
        <v>3959</v>
      </c>
      <c r="B700" s="13" t="s">
        <v>2350</v>
      </c>
      <c r="C700" s="13" t="s">
        <v>2351</v>
      </c>
      <c r="D700" s="13" t="str">
        <f>HLOOKUP(LEFT(Products!$B700,3),$G$4:$J$5,2,0)</f>
        <v>Office Supplies</v>
      </c>
      <c r="E700" s="11" t="str">
        <f>VLOOKUP(MID(Products!$B700,5,2),$G$8:$H$25,2,0)</f>
        <v>Art</v>
      </c>
    </row>
    <row r="701" spans="1:5" x14ac:dyDescent="0.35">
      <c r="A701" s="12">
        <v>3960</v>
      </c>
      <c r="B701" s="17" t="s">
        <v>2352</v>
      </c>
      <c r="C701" s="17" t="s">
        <v>2353</v>
      </c>
      <c r="D701" s="17" t="str">
        <f>HLOOKUP(LEFT(Products!$B701,3),$G$4:$J$5,2,0)</f>
        <v>Furniture</v>
      </c>
      <c r="E701" s="12" t="str">
        <f>VLOOKUP(MID(Products!$B701,5,2),$G$8:$H$25,2,0)</f>
        <v>Furnishings</v>
      </c>
    </row>
    <row r="702" spans="1:5" x14ac:dyDescent="0.35">
      <c r="A702" s="11">
        <v>501</v>
      </c>
      <c r="B702" s="13" t="s">
        <v>1858</v>
      </c>
      <c r="C702" s="13" t="s">
        <v>1859</v>
      </c>
      <c r="D702" s="13" t="str">
        <f>HLOOKUP(LEFT(Products!$B702,3),$G$4:$J$5,2,0)</f>
        <v>Office Supplies</v>
      </c>
      <c r="E702" s="11" t="str">
        <f>VLOOKUP(MID(Products!$B702,5,2),$G$8:$H$25,2,0)</f>
        <v>Binders</v>
      </c>
    </row>
    <row r="703" spans="1:5" x14ac:dyDescent="0.35">
      <c r="A703" s="12">
        <v>502</v>
      </c>
      <c r="B703" s="17" t="s">
        <v>2358</v>
      </c>
      <c r="C703" s="17" t="s">
        <v>2359</v>
      </c>
      <c r="D703" s="17" t="str">
        <f>HLOOKUP(LEFT(Products!$B703,3),$G$4:$J$5,2,0)</f>
        <v>Office Supplies</v>
      </c>
      <c r="E703" s="12" t="str">
        <f>VLOOKUP(MID(Products!$B703,5,2),$G$8:$H$25,2,0)</f>
        <v>Binders</v>
      </c>
    </row>
    <row r="704" spans="1:5" x14ac:dyDescent="0.35">
      <c r="A704" s="11">
        <v>503</v>
      </c>
      <c r="B704" s="13" t="s">
        <v>2360</v>
      </c>
      <c r="C704" s="13" t="s">
        <v>2361</v>
      </c>
      <c r="D704" s="13" t="str">
        <f>HLOOKUP(LEFT(Products!$B704,3),$G$4:$J$5,2,0)</f>
        <v>Furniture</v>
      </c>
      <c r="E704" s="11" t="str">
        <f>VLOOKUP(MID(Products!$B704,5,2),$G$8:$H$25,2,0)</f>
        <v>Chairs</v>
      </c>
    </row>
    <row r="705" spans="1:5" x14ac:dyDescent="0.35">
      <c r="A705" s="12">
        <v>504</v>
      </c>
      <c r="B705" s="17" t="s">
        <v>1458</v>
      </c>
      <c r="C705" s="17" t="s">
        <v>1459</v>
      </c>
      <c r="D705" s="17" t="str">
        <f>HLOOKUP(LEFT(Products!$B705,3),$G$4:$J$5,2,0)</f>
        <v>Office Supplies</v>
      </c>
      <c r="E705" s="12" t="str">
        <f>VLOOKUP(MID(Products!$B705,5,2),$G$8:$H$25,2,0)</f>
        <v>Binders</v>
      </c>
    </row>
    <row r="706" spans="1:5" x14ac:dyDescent="0.35">
      <c r="A706" s="11">
        <v>505</v>
      </c>
      <c r="B706" s="13" t="s">
        <v>497</v>
      </c>
      <c r="C706" s="13" t="s">
        <v>498</v>
      </c>
      <c r="D706" s="13" t="str">
        <f>HLOOKUP(LEFT(Products!$B706,3),$G$4:$J$5,2,0)</f>
        <v>Office Supplies</v>
      </c>
      <c r="E706" s="11" t="str">
        <f>VLOOKUP(MID(Products!$B706,5,2),$G$8:$H$25,2,0)</f>
        <v>Paper</v>
      </c>
    </row>
    <row r="707" spans="1:5" x14ac:dyDescent="0.35">
      <c r="A707" s="12">
        <v>979</v>
      </c>
      <c r="B707" s="17" t="s">
        <v>2366</v>
      </c>
      <c r="C707" s="17" t="s">
        <v>2367</v>
      </c>
      <c r="D707" s="17" t="str">
        <f>HLOOKUP(LEFT(Products!$B707,3),$G$4:$J$5,2,0)</f>
        <v>Office Supplies</v>
      </c>
      <c r="E707" s="12" t="str">
        <f>VLOOKUP(MID(Products!$B707,5,2),$G$8:$H$25,2,0)</f>
        <v>Binders</v>
      </c>
    </row>
    <row r="708" spans="1:5" x14ac:dyDescent="0.35">
      <c r="A708" s="11">
        <v>1234</v>
      </c>
      <c r="B708" s="13" t="s">
        <v>2371</v>
      </c>
      <c r="C708" s="13" t="s">
        <v>2372</v>
      </c>
      <c r="D708" s="13" t="str">
        <f>HLOOKUP(LEFT(Products!$B708,3),$G$4:$J$5,2,0)</f>
        <v>Technology</v>
      </c>
      <c r="E708" s="11" t="str">
        <f>VLOOKUP(MID(Products!$B708,5,2),$G$8:$H$25,2,0)</f>
        <v>Copiers</v>
      </c>
    </row>
    <row r="709" spans="1:5" x14ac:dyDescent="0.35">
      <c r="A709" s="12">
        <v>5301</v>
      </c>
      <c r="B709" s="17" t="s">
        <v>2374</v>
      </c>
      <c r="C709" s="17" t="s">
        <v>2375</v>
      </c>
      <c r="D709" s="17" t="str">
        <f>HLOOKUP(LEFT(Products!$B709,3),$G$4:$J$5,2,0)</f>
        <v>Furniture</v>
      </c>
      <c r="E709" s="12" t="str">
        <f>VLOOKUP(MID(Products!$B709,5,2),$G$8:$H$25,2,0)</f>
        <v>Tables</v>
      </c>
    </row>
    <row r="710" spans="1:5" x14ac:dyDescent="0.35">
      <c r="A710" s="11">
        <v>5302</v>
      </c>
      <c r="B710" s="13" t="s">
        <v>2376</v>
      </c>
      <c r="C710" s="13" t="s">
        <v>2377</v>
      </c>
      <c r="D710" s="13" t="str">
        <f>HLOOKUP(LEFT(Products!$B710,3),$G$4:$J$5,2,0)</f>
        <v>Technology</v>
      </c>
      <c r="E710" s="11" t="str">
        <f>VLOOKUP(MID(Products!$B710,5,2),$G$8:$H$25,2,0)</f>
        <v>Accessories</v>
      </c>
    </row>
    <row r="711" spans="1:5" x14ac:dyDescent="0.35">
      <c r="A711" s="12">
        <v>5303</v>
      </c>
      <c r="B711" s="17" t="s">
        <v>1305</v>
      </c>
      <c r="C711" s="17" t="s">
        <v>1306</v>
      </c>
      <c r="D711" s="17" t="str">
        <f>HLOOKUP(LEFT(Products!$B711,3),$G$4:$J$5,2,0)</f>
        <v>Office Supplies</v>
      </c>
      <c r="E711" s="12" t="str">
        <f>VLOOKUP(MID(Products!$B711,5,2),$G$8:$H$25,2,0)</f>
        <v>Labels</v>
      </c>
    </row>
    <row r="712" spans="1:5" x14ac:dyDescent="0.35">
      <c r="A712" s="11">
        <v>5471</v>
      </c>
      <c r="B712" s="13" t="s">
        <v>962</v>
      </c>
      <c r="C712" s="13" t="s">
        <v>963</v>
      </c>
      <c r="D712" s="13" t="str">
        <f>HLOOKUP(LEFT(Products!$B712,3),$G$4:$J$5,2,0)</f>
        <v>Office Supplies</v>
      </c>
      <c r="E712" s="11" t="str">
        <f>VLOOKUP(MID(Products!$B712,5,2),$G$8:$H$25,2,0)</f>
        <v>Appliances</v>
      </c>
    </row>
    <row r="713" spans="1:5" x14ac:dyDescent="0.35">
      <c r="A713" s="12">
        <v>7067</v>
      </c>
      <c r="B713" s="17" t="s">
        <v>2385</v>
      </c>
      <c r="C713" s="17" t="s">
        <v>2386</v>
      </c>
      <c r="D713" s="17" t="str">
        <f>HLOOKUP(LEFT(Products!$B713,3),$G$4:$J$5,2,0)</f>
        <v>Office Supplies</v>
      </c>
      <c r="E713" s="12" t="str">
        <f>VLOOKUP(MID(Products!$B713,5,2),$G$8:$H$25,2,0)</f>
        <v>Paper</v>
      </c>
    </row>
    <row r="714" spans="1:5" x14ac:dyDescent="0.35">
      <c r="A714" s="11">
        <v>7254</v>
      </c>
      <c r="B714" s="13" t="s">
        <v>2391</v>
      </c>
      <c r="C714" s="13" t="s">
        <v>2392</v>
      </c>
      <c r="D714" s="13" t="str">
        <f>HLOOKUP(LEFT(Products!$B714,3),$G$4:$J$5,2,0)</f>
        <v>Office Supplies</v>
      </c>
      <c r="E714" s="11" t="str">
        <f>VLOOKUP(MID(Products!$B714,5,2),$G$8:$H$25,2,0)</f>
        <v>Appliances</v>
      </c>
    </row>
    <row r="715" spans="1:5" x14ac:dyDescent="0.35">
      <c r="A715" s="12">
        <v>7255</v>
      </c>
      <c r="B715" s="17" t="s">
        <v>946</v>
      </c>
      <c r="C715" s="17" t="s">
        <v>947</v>
      </c>
      <c r="D715" s="17" t="str">
        <f>HLOOKUP(LEFT(Products!$B715,3),$G$4:$J$5,2,0)</f>
        <v>Furniture</v>
      </c>
      <c r="E715" s="12" t="str">
        <f>VLOOKUP(MID(Products!$B715,5,2),$G$8:$H$25,2,0)</f>
        <v>Furnishings</v>
      </c>
    </row>
    <row r="716" spans="1:5" x14ac:dyDescent="0.35">
      <c r="A716" s="11">
        <v>7256</v>
      </c>
      <c r="B716" s="13" t="s">
        <v>2393</v>
      </c>
      <c r="C716" s="13" t="s">
        <v>2394</v>
      </c>
      <c r="D716" s="13" t="str">
        <f>HLOOKUP(LEFT(Products!$B716,3),$G$4:$J$5,2,0)</f>
        <v>Office Supplies</v>
      </c>
      <c r="E716" s="11" t="str">
        <f>VLOOKUP(MID(Products!$B716,5,2),$G$8:$H$25,2,0)</f>
        <v>Storage</v>
      </c>
    </row>
    <row r="717" spans="1:5" x14ac:dyDescent="0.35">
      <c r="A717" s="12">
        <v>7257</v>
      </c>
      <c r="B717" s="17" t="s">
        <v>2350</v>
      </c>
      <c r="C717" s="17" t="s">
        <v>2351</v>
      </c>
      <c r="D717" s="17" t="str">
        <f>HLOOKUP(LEFT(Products!$B717,3),$G$4:$J$5,2,0)</f>
        <v>Office Supplies</v>
      </c>
      <c r="E717" s="12" t="str">
        <f>VLOOKUP(MID(Products!$B717,5,2),$G$8:$H$25,2,0)</f>
        <v>Art</v>
      </c>
    </row>
    <row r="718" spans="1:5" x14ac:dyDescent="0.35">
      <c r="A718" s="11">
        <v>7258</v>
      </c>
      <c r="B718" s="13" t="s">
        <v>2305</v>
      </c>
      <c r="C718" s="13" t="s">
        <v>2306</v>
      </c>
      <c r="D718" s="13" t="str">
        <f>HLOOKUP(LEFT(Products!$B718,3),$G$4:$J$5,2,0)</f>
        <v>Office Supplies</v>
      </c>
      <c r="E718" s="11" t="str">
        <f>VLOOKUP(MID(Products!$B718,5,2),$G$8:$H$25,2,0)</f>
        <v>Paper</v>
      </c>
    </row>
    <row r="719" spans="1:5" x14ac:dyDescent="0.35">
      <c r="A719" s="12">
        <v>7259</v>
      </c>
      <c r="B719" s="17" t="s">
        <v>2395</v>
      </c>
      <c r="C719" s="17" t="s">
        <v>2396</v>
      </c>
      <c r="D719" s="17" t="str">
        <f>HLOOKUP(LEFT(Products!$B719,3),$G$4:$J$5,2,0)</f>
        <v>Office Supplies</v>
      </c>
      <c r="E719" s="12" t="str">
        <f>VLOOKUP(MID(Products!$B719,5,2),$G$8:$H$25,2,0)</f>
        <v>Art</v>
      </c>
    </row>
    <row r="720" spans="1:5" x14ac:dyDescent="0.35">
      <c r="A720" s="11">
        <v>7260</v>
      </c>
      <c r="B720" s="13" t="s">
        <v>2397</v>
      </c>
      <c r="C720" s="13" t="s">
        <v>2398</v>
      </c>
      <c r="D720" s="13" t="str">
        <f>HLOOKUP(LEFT(Products!$B720,3),$G$4:$J$5,2,0)</f>
        <v>Office Supplies</v>
      </c>
      <c r="E720" s="11" t="str">
        <f>VLOOKUP(MID(Products!$B720,5,2),$G$8:$H$25,2,0)</f>
        <v>Paper</v>
      </c>
    </row>
    <row r="721" spans="1:5" x14ac:dyDescent="0.35">
      <c r="A721" s="12">
        <v>7261</v>
      </c>
      <c r="B721" s="17" t="s">
        <v>2399</v>
      </c>
      <c r="C721" s="17" t="s">
        <v>2400</v>
      </c>
      <c r="D721" s="17" t="str">
        <f>HLOOKUP(LEFT(Products!$B721,3),$G$4:$J$5,2,0)</f>
        <v>Technology</v>
      </c>
      <c r="E721" s="12" t="str">
        <f>VLOOKUP(MID(Products!$B721,5,2),$G$8:$H$25,2,0)</f>
        <v>Phones</v>
      </c>
    </row>
    <row r="722" spans="1:5" x14ac:dyDescent="0.35">
      <c r="A722" s="11">
        <v>7409</v>
      </c>
      <c r="B722" s="13" t="s">
        <v>2310</v>
      </c>
      <c r="C722" s="13" t="s">
        <v>2311</v>
      </c>
      <c r="D722" s="13" t="str">
        <f>HLOOKUP(LEFT(Products!$B722,3),$G$4:$J$5,2,0)</f>
        <v>Furniture</v>
      </c>
      <c r="E722" s="11" t="str">
        <f>VLOOKUP(MID(Products!$B722,5,2),$G$8:$H$25,2,0)</f>
        <v>Furnishings</v>
      </c>
    </row>
    <row r="723" spans="1:5" x14ac:dyDescent="0.35">
      <c r="A723" s="12">
        <v>8296</v>
      </c>
      <c r="B723" s="17" t="s">
        <v>2403</v>
      </c>
      <c r="C723" s="17" t="s">
        <v>2404</v>
      </c>
      <c r="D723" s="17" t="str">
        <f>HLOOKUP(LEFT(Products!$B723,3),$G$4:$J$5,2,0)</f>
        <v>Office Supplies</v>
      </c>
      <c r="E723" s="12" t="str">
        <f>VLOOKUP(MID(Products!$B723,5,2),$G$8:$H$25,2,0)</f>
        <v>Envelopes</v>
      </c>
    </row>
    <row r="724" spans="1:5" x14ac:dyDescent="0.35">
      <c r="A724" s="11">
        <v>8297</v>
      </c>
      <c r="B724" s="13" t="s">
        <v>2405</v>
      </c>
      <c r="C724" s="13" t="s">
        <v>2406</v>
      </c>
      <c r="D724" s="13" t="str">
        <f>HLOOKUP(LEFT(Products!$B724,3),$G$4:$J$5,2,0)</f>
        <v>Technology</v>
      </c>
      <c r="E724" s="11" t="str">
        <f>VLOOKUP(MID(Products!$B724,5,2),$G$8:$H$25,2,0)</f>
        <v>Accessories</v>
      </c>
    </row>
    <row r="725" spans="1:5" x14ac:dyDescent="0.35">
      <c r="A725" s="12">
        <v>9718</v>
      </c>
      <c r="B725" s="17" t="s">
        <v>2410</v>
      </c>
      <c r="C725" s="17" t="s">
        <v>2411</v>
      </c>
      <c r="D725" s="17" t="str">
        <f>HLOOKUP(LEFT(Products!$B725,3),$G$4:$J$5,2,0)</f>
        <v>Technology</v>
      </c>
      <c r="E725" s="12" t="str">
        <f>VLOOKUP(MID(Products!$B725,5,2),$G$8:$H$25,2,0)</f>
        <v>Phones</v>
      </c>
    </row>
    <row r="726" spans="1:5" x14ac:dyDescent="0.35">
      <c r="A726" s="11">
        <v>9719</v>
      </c>
      <c r="B726" s="13" t="s">
        <v>2405</v>
      </c>
      <c r="C726" s="13" t="s">
        <v>2406</v>
      </c>
      <c r="D726" s="13" t="str">
        <f>HLOOKUP(LEFT(Products!$B726,3),$G$4:$J$5,2,0)</f>
        <v>Technology</v>
      </c>
      <c r="E726" s="11" t="str">
        <f>VLOOKUP(MID(Products!$B726,5,2),$G$8:$H$25,2,0)</f>
        <v>Accessories</v>
      </c>
    </row>
    <row r="727" spans="1:5" x14ac:dyDescent="0.35">
      <c r="A727" s="12">
        <v>8901</v>
      </c>
      <c r="B727" s="17" t="s">
        <v>2414</v>
      </c>
      <c r="C727" s="17" t="s">
        <v>2415</v>
      </c>
      <c r="D727" s="17" t="str">
        <f>HLOOKUP(LEFT(Products!$B727,3),$G$4:$J$5,2,0)</f>
        <v>Furniture</v>
      </c>
      <c r="E727" s="12" t="str">
        <f>VLOOKUP(MID(Products!$B727,5,2),$G$8:$H$25,2,0)</f>
        <v>Furnishings</v>
      </c>
    </row>
    <row r="728" spans="1:5" x14ac:dyDescent="0.35">
      <c r="A728" s="11">
        <v>8902</v>
      </c>
      <c r="B728" s="13" t="s">
        <v>2416</v>
      </c>
      <c r="C728" s="13" t="s">
        <v>2417</v>
      </c>
      <c r="D728" s="13" t="str">
        <f>HLOOKUP(LEFT(Products!$B728,3),$G$4:$J$5,2,0)</f>
        <v>Office Supplies</v>
      </c>
      <c r="E728" s="11" t="str">
        <f>VLOOKUP(MID(Products!$B728,5,2),$G$8:$H$25,2,0)</f>
        <v>Paper</v>
      </c>
    </row>
    <row r="729" spans="1:5" x14ac:dyDescent="0.35">
      <c r="A729" s="12">
        <v>8903</v>
      </c>
      <c r="B729" s="17" t="s">
        <v>2418</v>
      </c>
      <c r="C729" s="17" t="s">
        <v>2419</v>
      </c>
      <c r="D729" s="17" t="str">
        <f>HLOOKUP(LEFT(Products!$B729,3),$G$4:$J$5,2,0)</f>
        <v>Furniture</v>
      </c>
      <c r="E729" s="12" t="str">
        <f>VLOOKUP(MID(Products!$B729,5,2),$G$8:$H$25,2,0)</f>
        <v>Chairs</v>
      </c>
    </row>
    <row r="730" spans="1:5" x14ac:dyDescent="0.35">
      <c r="A730" s="11">
        <v>8904</v>
      </c>
      <c r="B730" s="13" t="s">
        <v>119</v>
      </c>
      <c r="C730" s="13" t="s">
        <v>121</v>
      </c>
      <c r="D730" s="13" t="str">
        <f>HLOOKUP(LEFT(Products!$B730,3),$G$4:$J$5,2,0)</f>
        <v>Office Supplies</v>
      </c>
      <c r="E730" s="11" t="str">
        <f>VLOOKUP(MID(Products!$B730,5,2),$G$8:$H$25,2,0)</f>
        <v>Paper</v>
      </c>
    </row>
    <row r="731" spans="1:5" x14ac:dyDescent="0.35">
      <c r="A731" s="12">
        <v>9631</v>
      </c>
      <c r="B731" s="17" t="s">
        <v>2421</v>
      </c>
      <c r="C731" s="17" t="s">
        <v>2422</v>
      </c>
      <c r="D731" s="17" t="str">
        <f>HLOOKUP(LEFT(Products!$B731,3),$G$4:$J$5,2,0)</f>
        <v>Office Supplies</v>
      </c>
      <c r="E731" s="12" t="str">
        <f>VLOOKUP(MID(Products!$B731,5,2),$G$8:$H$25,2,0)</f>
        <v>Binders</v>
      </c>
    </row>
    <row r="732" spans="1:5" x14ac:dyDescent="0.35">
      <c r="A732" s="11">
        <v>9632</v>
      </c>
      <c r="B732" s="13" t="s">
        <v>2423</v>
      </c>
      <c r="C732" s="13" t="s">
        <v>2424</v>
      </c>
      <c r="D732" s="13" t="str">
        <f>HLOOKUP(LEFT(Products!$B732,3),$G$4:$J$5,2,0)</f>
        <v>Technology</v>
      </c>
      <c r="E732" s="11" t="str">
        <f>VLOOKUP(MID(Products!$B732,5,2),$G$8:$H$25,2,0)</f>
        <v>Phones</v>
      </c>
    </row>
    <row r="733" spans="1:5" x14ac:dyDescent="0.35">
      <c r="A733" s="12">
        <v>2851</v>
      </c>
      <c r="B733" s="17" t="s">
        <v>624</v>
      </c>
      <c r="C733" s="17" t="s">
        <v>625</v>
      </c>
      <c r="D733" s="17" t="str">
        <f>HLOOKUP(LEFT(Products!$B733,3),$G$4:$J$5,2,0)</f>
        <v>Office Supplies</v>
      </c>
      <c r="E733" s="12" t="str">
        <f>VLOOKUP(MID(Products!$B733,5,2),$G$8:$H$25,2,0)</f>
        <v>Storage</v>
      </c>
    </row>
    <row r="734" spans="1:5" x14ac:dyDescent="0.35">
      <c r="A734" s="11">
        <v>7211</v>
      </c>
      <c r="B734" s="13" t="s">
        <v>2429</v>
      </c>
      <c r="C734" s="13" t="s">
        <v>2430</v>
      </c>
      <c r="D734" s="13" t="str">
        <f>HLOOKUP(LEFT(Products!$B734,3),$G$4:$J$5,2,0)</f>
        <v>Office Supplies</v>
      </c>
      <c r="E734" s="11" t="str">
        <f>VLOOKUP(MID(Products!$B734,5,2),$G$8:$H$25,2,0)</f>
        <v>Paper</v>
      </c>
    </row>
    <row r="735" spans="1:5" x14ac:dyDescent="0.35">
      <c r="A735" s="12">
        <v>7212</v>
      </c>
      <c r="B735" s="17" t="s">
        <v>2431</v>
      </c>
      <c r="C735" s="17" t="s">
        <v>2432</v>
      </c>
      <c r="D735" s="17" t="str">
        <f>HLOOKUP(LEFT(Products!$B735,3),$G$4:$J$5,2,0)</f>
        <v>Office Supplies</v>
      </c>
      <c r="E735" s="12" t="str">
        <f>VLOOKUP(MID(Products!$B735,5,2),$G$8:$H$25,2,0)</f>
        <v>Binders</v>
      </c>
    </row>
    <row r="736" spans="1:5" x14ac:dyDescent="0.35">
      <c r="A736" s="11">
        <v>7213</v>
      </c>
      <c r="B736" s="13" t="s">
        <v>2433</v>
      </c>
      <c r="C736" s="13" t="s">
        <v>2434</v>
      </c>
      <c r="D736" s="13" t="str">
        <f>HLOOKUP(LEFT(Products!$B736,3),$G$4:$J$5,2,0)</f>
        <v>Office Supplies</v>
      </c>
      <c r="E736" s="11" t="str">
        <f>VLOOKUP(MID(Products!$B736,5,2),$G$8:$H$25,2,0)</f>
        <v>Binders</v>
      </c>
    </row>
    <row r="737" spans="1:5" x14ac:dyDescent="0.35">
      <c r="A737" s="12">
        <v>9938</v>
      </c>
      <c r="B737" s="17" t="s">
        <v>1915</v>
      </c>
      <c r="C737" s="17" t="s">
        <v>1916</v>
      </c>
      <c r="D737" s="17" t="str">
        <f>HLOOKUP(LEFT(Products!$B737,3),$G$4:$J$5,2,0)</f>
        <v>Furniture</v>
      </c>
      <c r="E737" s="12" t="str">
        <f>VLOOKUP(MID(Products!$B737,5,2),$G$8:$H$25,2,0)</f>
        <v>Tables</v>
      </c>
    </row>
    <row r="738" spans="1:5" x14ac:dyDescent="0.35">
      <c r="A738" s="11">
        <v>70</v>
      </c>
      <c r="B738" s="13" t="s">
        <v>2437</v>
      </c>
      <c r="C738" s="13" t="s">
        <v>2438</v>
      </c>
      <c r="D738" s="13" t="str">
        <f>HLOOKUP(LEFT(Products!$B738,3),$G$4:$J$5,2,0)</f>
        <v>Office Supplies</v>
      </c>
      <c r="E738" s="11" t="str">
        <f>VLOOKUP(MID(Products!$B738,5,2),$G$8:$H$25,2,0)</f>
        <v>Paper</v>
      </c>
    </row>
    <row r="739" spans="1:5" x14ac:dyDescent="0.35">
      <c r="A739" s="12">
        <v>238</v>
      </c>
      <c r="B739" s="17" t="s">
        <v>2440</v>
      </c>
      <c r="C739" s="17" t="s">
        <v>2441</v>
      </c>
      <c r="D739" s="17" t="str">
        <f>HLOOKUP(LEFT(Products!$B739,3),$G$4:$J$5,2,0)</f>
        <v>Office Supplies</v>
      </c>
      <c r="E739" s="12" t="str">
        <f>VLOOKUP(MID(Products!$B739,5,2),$G$8:$H$25,2,0)</f>
        <v>Paper</v>
      </c>
    </row>
    <row r="740" spans="1:5" x14ac:dyDescent="0.35">
      <c r="A740" s="11">
        <v>239</v>
      </c>
      <c r="B740" s="13" t="s">
        <v>2168</v>
      </c>
      <c r="C740" s="13" t="s">
        <v>2169</v>
      </c>
      <c r="D740" s="13" t="str">
        <f>HLOOKUP(LEFT(Products!$B740,3),$G$4:$J$5,2,0)</f>
        <v>Furniture</v>
      </c>
      <c r="E740" s="11" t="str">
        <f>VLOOKUP(MID(Products!$B740,5,2),$G$8:$H$25,2,0)</f>
        <v>Furnishings</v>
      </c>
    </row>
    <row r="741" spans="1:5" x14ac:dyDescent="0.35">
      <c r="A741" s="12">
        <v>240</v>
      </c>
      <c r="B741" s="17" t="s">
        <v>2442</v>
      </c>
      <c r="C741" s="17" t="s">
        <v>1962</v>
      </c>
      <c r="D741" s="17" t="str">
        <f>HLOOKUP(LEFT(Products!$B741,3),$G$4:$J$5,2,0)</f>
        <v>Furniture</v>
      </c>
      <c r="E741" s="12" t="str">
        <f>VLOOKUP(MID(Products!$B741,5,2),$G$8:$H$25,2,0)</f>
        <v>Furnishings</v>
      </c>
    </row>
    <row r="742" spans="1:5" x14ac:dyDescent="0.35">
      <c r="A742" s="11">
        <v>241</v>
      </c>
      <c r="B742" s="13" t="s">
        <v>2443</v>
      </c>
      <c r="C742" s="13" t="s">
        <v>2444</v>
      </c>
      <c r="D742" s="13" t="str">
        <f>HLOOKUP(LEFT(Products!$B742,3),$G$4:$J$5,2,0)</f>
        <v>Technology</v>
      </c>
      <c r="E742" s="11" t="str">
        <f>VLOOKUP(MID(Products!$B742,5,2),$G$8:$H$25,2,0)</f>
        <v>Phones</v>
      </c>
    </row>
    <row r="743" spans="1:5" x14ac:dyDescent="0.35">
      <c r="A743" s="12">
        <v>242</v>
      </c>
      <c r="B743" s="17" t="s">
        <v>2445</v>
      </c>
      <c r="C743" s="17" t="s">
        <v>2446</v>
      </c>
      <c r="D743" s="17" t="str">
        <f>HLOOKUP(LEFT(Products!$B743,3),$G$4:$J$5,2,0)</f>
        <v>Furniture</v>
      </c>
      <c r="E743" s="12" t="str">
        <f>VLOOKUP(MID(Products!$B743,5,2),$G$8:$H$25,2,0)</f>
        <v>Tables</v>
      </c>
    </row>
    <row r="744" spans="1:5" x14ac:dyDescent="0.35">
      <c r="A744" s="11">
        <v>243</v>
      </c>
      <c r="B744" s="13" t="s">
        <v>2447</v>
      </c>
      <c r="C744" s="13" t="s">
        <v>2448</v>
      </c>
      <c r="D744" s="13" t="str">
        <f>HLOOKUP(LEFT(Products!$B744,3),$G$4:$J$5,2,0)</f>
        <v>Furniture</v>
      </c>
      <c r="E744" s="11" t="str">
        <f>VLOOKUP(MID(Products!$B744,5,2),$G$8:$H$25,2,0)</f>
        <v>Furnishings</v>
      </c>
    </row>
    <row r="745" spans="1:5" x14ac:dyDescent="0.35">
      <c r="A745" s="12">
        <v>244</v>
      </c>
      <c r="B745" s="17" t="s">
        <v>2449</v>
      </c>
      <c r="C745" s="17" t="s">
        <v>2450</v>
      </c>
      <c r="D745" s="17" t="str">
        <f>HLOOKUP(LEFT(Products!$B745,3),$G$4:$J$5,2,0)</f>
        <v>Office Supplies</v>
      </c>
      <c r="E745" s="12" t="str">
        <f>VLOOKUP(MID(Products!$B745,5,2),$G$8:$H$25,2,0)</f>
        <v>Art</v>
      </c>
    </row>
    <row r="746" spans="1:5" x14ac:dyDescent="0.35">
      <c r="A746" s="11">
        <v>2602</v>
      </c>
      <c r="B746" s="13" t="s">
        <v>2454</v>
      </c>
      <c r="C746" s="13" t="s">
        <v>400</v>
      </c>
      <c r="D746" s="13" t="str">
        <f>HLOOKUP(LEFT(Products!$B746,3),$G$4:$J$5,2,0)</f>
        <v>Office Supplies</v>
      </c>
      <c r="E746" s="11" t="str">
        <f>VLOOKUP(MID(Products!$B746,5,2),$G$8:$H$25,2,0)</f>
        <v>Paper</v>
      </c>
    </row>
    <row r="747" spans="1:5" x14ac:dyDescent="0.35">
      <c r="A747" s="12">
        <v>2603</v>
      </c>
      <c r="B747" s="17" t="s">
        <v>2455</v>
      </c>
      <c r="C747" s="17" t="s">
        <v>2456</v>
      </c>
      <c r="D747" s="17" t="str">
        <f>HLOOKUP(LEFT(Products!$B747,3),$G$4:$J$5,2,0)</f>
        <v>Technology</v>
      </c>
      <c r="E747" s="12" t="str">
        <f>VLOOKUP(MID(Products!$B747,5,2),$G$8:$H$25,2,0)</f>
        <v>Machines</v>
      </c>
    </row>
    <row r="748" spans="1:5" x14ac:dyDescent="0.35">
      <c r="A748" s="11">
        <v>2604</v>
      </c>
      <c r="B748" s="13" t="s">
        <v>2457</v>
      </c>
      <c r="C748" s="13" t="s">
        <v>2458</v>
      </c>
      <c r="D748" s="13" t="str">
        <f>HLOOKUP(LEFT(Products!$B748,3),$G$4:$J$5,2,0)</f>
        <v>Furniture</v>
      </c>
      <c r="E748" s="11" t="str">
        <f>VLOOKUP(MID(Products!$B748,5,2),$G$8:$H$25,2,0)</f>
        <v>Bookcases</v>
      </c>
    </row>
    <row r="749" spans="1:5" x14ac:dyDescent="0.35">
      <c r="A749" s="12">
        <v>2605</v>
      </c>
      <c r="B749" s="17" t="s">
        <v>2459</v>
      </c>
      <c r="C749" s="17" t="s">
        <v>2460</v>
      </c>
      <c r="D749" s="17" t="str">
        <f>HLOOKUP(LEFT(Products!$B749,3),$G$4:$J$5,2,0)</f>
        <v>Furniture</v>
      </c>
      <c r="E749" s="12" t="str">
        <f>VLOOKUP(MID(Products!$B749,5,2),$G$8:$H$25,2,0)</f>
        <v>Furnishings</v>
      </c>
    </row>
    <row r="750" spans="1:5" x14ac:dyDescent="0.35">
      <c r="A750" s="11">
        <v>1134</v>
      </c>
      <c r="B750" s="13" t="s">
        <v>2464</v>
      </c>
      <c r="C750" s="13" t="s">
        <v>2465</v>
      </c>
      <c r="D750" s="13" t="str">
        <f>HLOOKUP(LEFT(Products!$B750,3),$G$4:$J$5,2,0)</f>
        <v>Office Supplies</v>
      </c>
      <c r="E750" s="11" t="str">
        <f>VLOOKUP(MID(Products!$B750,5,2),$G$8:$H$25,2,0)</f>
        <v>Storage</v>
      </c>
    </row>
    <row r="751" spans="1:5" x14ac:dyDescent="0.35">
      <c r="A751" s="12">
        <v>1135</v>
      </c>
      <c r="B751" s="17" t="s">
        <v>1848</v>
      </c>
      <c r="C751" s="17" t="s">
        <v>1849</v>
      </c>
      <c r="D751" s="17" t="str">
        <f>HLOOKUP(LEFT(Products!$B751,3),$G$4:$J$5,2,0)</f>
        <v>Office Supplies</v>
      </c>
      <c r="E751" s="12" t="str">
        <f>VLOOKUP(MID(Products!$B751,5,2),$G$8:$H$25,2,0)</f>
        <v>Labels</v>
      </c>
    </row>
    <row r="752" spans="1:5" x14ac:dyDescent="0.35">
      <c r="A752" s="11">
        <v>3727</v>
      </c>
      <c r="B752" s="13" t="s">
        <v>669</v>
      </c>
      <c r="C752" s="13" t="s">
        <v>670</v>
      </c>
      <c r="D752" s="13" t="str">
        <f>HLOOKUP(LEFT(Products!$B752,3),$G$4:$J$5,2,0)</f>
        <v>Office Supplies</v>
      </c>
      <c r="E752" s="11" t="str">
        <f>VLOOKUP(MID(Products!$B752,5,2),$G$8:$H$25,2,0)</f>
        <v>Storage</v>
      </c>
    </row>
    <row r="753" spans="1:5" x14ac:dyDescent="0.35">
      <c r="A753" s="12">
        <v>3728</v>
      </c>
      <c r="B753" s="17" t="s">
        <v>2469</v>
      </c>
      <c r="C753" s="17" t="s">
        <v>2470</v>
      </c>
      <c r="D753" s="17" t="str">
        <f>HLOOKUP(LEFT(Products!$B753,3),$G$4:$J$5,2,0)</f>
        <v>Office Supplies</v>
      </c>
      <c r="E753" s="12" t="str">
        <f>VLOOKUP(MID(Products!$B753,5,2),$G$8:$H$25,2,0)</f>
        <v>Art</v>
      </c>
    </row>
    <row r="754" spans="1:5" x14ac:dyDescent="0.35">
      <c r="A754" s="11">
        <v>3729</v>
      </c>
      <c r="B754" s="13" t="s">
        <v>2471</v>
      </c>
      <c r="C754" s="13" t="s">
        <v>2472</v>
      </c>
      <c r="D754" s="13" t="str">
        <f>HLOOKUP(LEFT(Products!$B754,3),$G$4:$J$5,2,0)</f>
        <v>Office Supplies</v>
      </c>
      <c r="E754" s="11" t="str">
        <f>VLOOKUP(MID(Products!$B754,5,2),$G$8:$H$25,2,0)</f>
        <v>Labels</v>
      </c>
    </row>
    <row r="755" spans="1:5" x14ac:dyDescent="0.35">
      <c r="A755" s="12">
        <v>5523</v>
      </c>
      <c r="B755" s="17" t="s">
        <v>2477</v>
      </c>
      <c r="C755" s="17" t="s">
        <v>1317</v>
      </c>
      <c r="D755" s="17" t="str">
        <f>HLOOKUP(LEFT(Products!$B755,3),$G$4:$J$5,2,0)</f>
        <v>Office Supplies</v>
      </c>
      <c r="E755" s="12" t="str">
        <f>VLOOKUP(MID(Products!$B755,5,2),$G$8:$H$25,2,0)</f>
        <v>Binders</v>
      </c>
    </row>
    <row r="756" spans="1:5" x14ac:dyDescent="0.35">
      <c r="A756" s="11">
        <v>5524</v>
      </c>
      <c r="B756" s="13" t="s">
        <v>2478</v>
      </c>
      <c r="C756" s="13" t="s">
        <v>2479</v>
      </c>
      <c r="D756" s="13" t="str">
        <f>HLOOKUP(LEFT(Products!$B756,3),$G$4:$J$5,2,0)</f>
        <v>Office Supplies</v>
      </c>
      <c r="E756" s="11" t="str">
        <f>VLOOKUP(MID(Products!$B756,5,2),$G$8:$H$25,2,0)</f>
        <v>Appliances</v>
      </c>
    </row>
    <row r="757" spans="1:5" x14ac:dyDescent="0.35">
      <c r="A757" s="12">
        <v>9375</v>
      </c>
      <c r="B757" s="17" t="s">
        <v>2483</v>
      </c>
      <c r="C757" s="17" t="s">
        <v>2484</v>
      </c>
      <c r="D757" s="17" t="str">
        <f>HLOOKUP(LEFT(Products!$B757,3),$G$4:$J$5,2,0)</f>
        <v>Office Supplies</v>
      </c>
      <c r="E757" s="12" t="str">
        <f>VLOOKUP(MID(Products!$B757,5,2),$G$8:$H$25,2,0)</f>
        <v>Supplies</v>
      </c>
    </row>
    <row r="758" spans="1:5" x14ac:dyDescent="0.35">
      <c r="A758" s="11">
        <v>265</v>
      </c>
      <c r="B758" s="13" t="s">
        <v>1900</v>
      </c>
      <c r="C758" s="13" t="s">
        <v>1901</v>
      </c>
      <c r="D758" s="13" t="str">
        <f>HLOOKUP(LEFT(Products!$B758,3),$G$4:$J$5,2,0)</f>
        <v>Technology</v>
      </c>
      <c r="E758" s="11" t="str">
        <f>VLOOKUP(MID(Products!$B758,5,2),$G$8:$H$25,2,0)</f>
        <v>Phones</v>
      </c>
    </row>
    <row r="759" spans="1:5" x14ac:dyDescent="0.35">
      <c r="A759" s="12">
        <v>434</v>
      </c>
      <c r="B759" s="17" t="s">
        <v>2488</v>
      </c>
      <c r="C759" s="17" t="s">
        <v>2489</v>
      </c>
      <c r="D759" s="17" t="str">
        <f>HLOOKUP(LEFT(Products!$B759,3),$G$4:$J$5,2,0)</f>
        <v>Office Supplies</v>
      </c>
      <c r="E759" s="12" t="str">
        <f>VLOOKUP(MID(Products!$B759,5,2),$G$8:$H$25,2,0)</f>
        <v>Storage</v>
      </c>
    </row>
    <row r="760" spans="1:5" x14ac:dyDescent="0.35">
      <c r="A760" s="11">
        <v>5085</v>
      </c>
      <c r="B760" s="13" t="s">
        <v>177</v>
      </c>
      <c r="C760" s="13" t="s">
        <v>178</v>
      </c>
      <c r="D760" s="13" t="str">
        <f>HLOOKUP(LEFT(Products!$B760,3),$G$4:$J$5,2,0)</f>
        <v>Office Supplies</v>
      </c>
      <c r="E760" s="11" t="str">
        <f>VLOOKUP(MID(Products!$B760,5,2),$G$8:$H$25,2,0)</f>
        <v>Paper</v>
      </c>
    </row>
    <row r="761" spans="1:5" x14ac:dyDescent="0.35">
      <c r="A761" s="12">
        <v>5532</v>
      </c>
      <c r="B761" s="17" t="s">
        <v>1354</v>
      </c>
      <c r="C761" s="17" t="s">
        <v>1355</v>
      </c>
      <c r="D761" s="17" t="str">
        <f>HLOOKUP(LEFT(Products!$B761,3),$G$4:$J$5,2,0)</f>
        <v>Technology</v>
      </c>
      <c r="E761" s="12" t="str">
        <f>VLOOKUP(MID(Products!$B761,5,2),$G$8:$H$25,2,0)</f>
        <v>Accessories</v>
      </c>
    </row>
    <row r="762" spans="1:5" x14ac:dyDescent="0.35">
      <c r="A762" s="11">
        <v>5533</v>
      </c>
      <c r="B762" s="13" t="s">
        <v>922</v>
      </c>
      <c r="C762" s="13" t="s">
        <v>923</v>
      </c>
      <c r="D762" s="13" t="str">
        <f>HLOOKUP(LEFT(Products!$B762,3),$G$4:$J$5,2,0)</f>
        <v>Technology</v>
      </c>
      <c r="E762" s="11" t="str">
        <f>VLOOKUP(MID(Products!$B762,5,2),$G$8:$H$25,2,0)</f>
        <v>Accessories</v>
      </c>
    </row>
    <row r="763" spans="1:5" x14ac:dyDescent="0.35">
      <c r="A763" s="12">
        <v>5534</v>
      </c>
      <c r="B763" s="17" t="s">
        <v>1760</v>
      </c>
      <c r="C763" s="17" t="s">
        <v>1761</v>
      </c>
      <c r="D763" s="17" t="str">
        <f>HLOOKUP(LEFT(Products!$B763,3),$G$4:$J$5,2,0)</f>
        <v>Technology</v>
      </c>
      <c r="E763" s="12" t="str">
        <f>VLOOKUP(MID(Products!$B763,5,2),$G$8:$H$25,2,0)</f>
        <v>Accessories</v>
      </c>
    </row>
    <row r="764" spans="1:5" x14ac:dyDescent="0.35">
      <c r="A764" s="11">
        <v>5535</v>
      </c>
      <c r="B764" s="13" t="s">
        <v>2494</v>
      </c>
      <c r="C764" s="13" t="s">
        <v>2495</v>
      </c>
      <c r="D764" s="13" t="str">
        <f>HLOOKUP(LEFT(Products!$B764,3),$G$4:$J$5,2,0)</f>
        <v>Office Supplies</v>
      </c>
      <c r="E764" s="11" t="str">
        <f>VLOOKUP(MID(Products!$B764,5,2),$G$8:$H$25,2,0)</f>
        <v>Paper</v>
      </c>
    </row>
    <row r="765" spans="1:5" x14ac:dyDescent="0.35">
      <c r="A765" s="12">
        <v>5536</v>
      </c>
      <c r="B765" s="17" t="s">
        <v>2496</v>
      </c>
      <c r="C765" s="17" t="s">
        <v>2497</v>
      </c>
      <c r="D765" s="17" t="str">
        <f>HLOOKUP(LEFT(Products!$B765,3),$G$4:$J$5,2,0)</f>
        <v>Office Supplies</v>
      </c>
      <c r="E765" s="12" t="str">
        <f>VLOOKUP(MID(Products!$B765,5,2),$G$8:$H$25,2,0)</f>
        <v>Binders</v>
      </c>
    </row>
    <row r="766" spans="1:5" x14ac:dyDescent="0.35">
      <c r="A766" s="11">
        <v>5537</v>
      </c>
      <c r="B766" s="13" t="s">
        <v>1658</v>
      </c>
      <c r="C766" s="13" t="s">
        <v>1659</v>
      </c>
      <c r="D766" s="13" t="str">
        <f>HLOOKUP(LEFT(Products!$B766,3),$G$4:$J$5,2,0)</f>
        <v>Office Supplies</v>
      </c>
      <c r="E766" s="11" t="str">
        <f>VLOOKUP(MID(Products!$B766,5,2),$G$8:$H$25,2,0)</f>
        <v>Binders</v>
      </c>
    </row>
    <row r="767" spans="1:5" x14ac:dyDescent="0.35">
      <c r="A767" s="12">
        <v>5538</v>
      </c>
      <c r="B767" s="17" t="s">
        <v>2498</v>
      </c>
      <c r="C767" s="17" t="s">
        <v>2499</v>
      </c>
      <c r="D767" s="17" t="str">
        <f>HLOOKUP(LEFT(Products!$B767,3),$G$4:$J$5,2,0)</f>
        <v>Office Supplies</v>
      </c>
      <c r="E767" s="12" t="str">
        <f>VLOOKUP(MID(Products!$B767,5,2),$G$8:$H$25,2,0)</f>
        <v>Paper</v>
      </c>
    </row>
    <row r="768" spans="1:5" x14ac:dyDescent="0.35">
      <c r="A768" s="11">
        <v>9120</v>
      </c>
      <c r="B768" s="13" t="s">
        <v>2501</v>
      </c>
      <c r="C768" s="13" t="s">
        <v>2502</v>
      </c>
      <c r="D768" s="13" t="str">
        <f>HLOOKUP(LEFT(Products!$B768,3),$G$4:$J$5,2,0)</f>
        <v>Office Supplies</v>
      </c>
      <c r="E768" s="11" t="str">
        <f>VLOOKUP(MID(Products!$B768,5,2),$G$8:$H$25,2,0)</f>
        <v>Labels</v>
      </c>
    </row>
    <row r="769" spans="1:5" x14ac:dyDescent="0.35">
      <c r="A769" s="12">
        <v>9121</v>
      </c>
      <c r="B769" s="17" t="s">
        <v>2503</v>
      </c>
      <c r="C769" s="17" t="s">
        <v>2504</v>
      </c>
      <c r="D769" s="17" t="str">
        <f>HLOOKUP(LEFT(Products!$B769,3),$G$4:$J$5,2,0)</f>
        <v>Office Supplies</v>
      </c>
      <c r="E769" s="12" t="str">
        <f>VLOOKUP(MID(Products!$B769,5,2),$G$8:$H$25,2,0)</f>
        <v>Paper</v>
      </c>
    </row>
    <row r="770" spans="1:5" x14ac:dyDescent="0.35">
      <c r="A770" s="11">
        <v>9661</v>
      </c>
      <c r="B770" s="13" t="s">
        <v>2507</v>
      </c>
      <c r="C770" s="13" t="s">
        <v>2508</v>
      </c>
      <c r="D770" s="13" t="str">
        <f>HLOOKUP(LEFT(Products!$B770,3),$G$4:$J$5,2,0)</f>
        <v>Technology</v>
      </c>
      <c r="E770" s="11" t="str">
        <f>VLOOKUP(MID(Products!$B770,5,2),$G$8:$H$25,2,0)</f>
        <v>Phones</v>
      </c>
    </row>
    <row r="771" spans="1:5" x14ac:dyDescent="0.35">
      <c r="A771" s="12">
        <v>9662</v>
      </c>
      <c r="B771" s="17" t="s">
        <v>2509</v>
      </c>
      <c r="C771" s="17" t="s">
        <v>2510</v>
      </c>
      <c r="D771" s="17" t="str">
        <f>HLOOKUP(LEFT(Products!$B771,3),$G$4:$J$5,2,0)</f>
        <v>Technology</v>
      </c>
      <c r="E771" s="12" t="str">
        <f>VLOOKUP(MID(Products!$B771,5,2),$G$8:$H$25,2,0)</f>
        <v>Accessories</v>
      </c>
    </row>
    <row r="772" spans="1:5" x14ac:dyDescent="0.35">
      <c r="A772" s="11">
        <v>9663</v>
      </c>
      <c r="B772" s="13" t="s">
        <v>2511</v>
      </c>
      <c r="C772" s="13" t="s">
        <v>2512</v>
      </c>
      <c r="D772" s="13" t="str">
        <f>HLOOKUP(LEFT(Products!$B772,3),$G$4:$J$5,2,0)</f>
        <v>Technology</v>
      </c>
      <c r="E772" s="11" t="str">
        <f>VLOOKUP(MID(Products!$B772,5,2),$G$8:$H$25,2,0)</f>
        <v>Phones</v>
      </c>
    </row>
    <row r="773" spans="1:5" x14ac:dyDescent="0.35">
      <c r="A773" s="12">
        <v>9898</v>
      </c>
      <c r="B773" s="17" t="s">
        <v>1096</v>
      </c>
      <c r="C773" s="17" t="s">
        <v>1097</v>
      </c>
      <c r="D773" s="17" t="str">
        <f>HLOOKUP(LEFT(Products!$B773,3),$G$4:$J$5,2,0)</f>
        <v>Furniture</v>
      </c>
      <c r="E773" s="12" t="str">
        <f>VLOOKUP(MID(Products!$B773,5,2),$G$8:$H$25,2,0)</f>
        <v>Furnishings</v>
      </c>
    </row>
    <row r="774" spans="1:5" x14ac:dyDescent="0.35">
      <c r="A774" s="11">
        <v>9899</v>
      </c>
      <c r="B774" s="13" t="s">
        <v>2516</v>
      </c>
      <c r="C774" s="13" t="s">
        <v>2517</v>
      </c>
      <c r="D774" s="13" t="str">
        <f>HLOOKUP(LEFT(Products!$B774,3),$G$4:$J$5,2,0)</f>
        <v>Furniture</v>
      </c>
      <c r="E774" s="11" t="str">
        <f>VLOOKUP(MID(Products!$B774,5,2),$G$8:$H$25,2,0)</f>
        <v>Furnishings</v>
      </c>
    </row>
    <row r="775" spans="1:5" x14ac:dyDescent="0.35">
      <c r="A775" s="12">
        <v>3149</v>
      </c>
      <c r="B775" s="17" t="s">
        <v>1771</v>
      </c>
      <c r="C775" s="17" t="s">
        <v>1772</v>
      </c>
      <c r="D775" s="17" t="str">
        <f>HLOOKUP(LEFT(Products!$B775,3),$G$4:$J$5,2,0)</f>
        <v>Office Supplies</v>
      </c>
      <c r="E775" s="12" t="str">
        <f>VLOOKUP(MID(Products!$B775,5,2),$G$8:$H$25,2,0)</f>
        <v>Paper</v>
      </c>
    </row>
    <row r="776" spans="1:5" x14ac:dyDescent="0.35">
      <c r="A776" s="11">
        <v>3577</v>
      </c>
      <c r="B776" s="13" t="s">
        <v>1309</v>
      </c>
      <c r="C776" s="13" t="s">
        <v>1310</v>
      </c>
      <c r="D776" s="13" t="str">
        <f>HLOOKUP(LEFT(Products!$B776,3),$G$4:$J$5,2,0)</f>
        <v>Office Supplies</v>
      </c>
      <c r="E776" s="11" t="str">
        <f>VLOOKUP(MID(Products!$B776,5,2),$G$8:$H$25,2,0)</f>
        <v>Binders</v>
      </c>
    </row>
    <row r="777" spans="1:5" x14ac:dyDescent="0.35">
      <c r="A777" s="12">
        <v>3578</v>
      </c>
      <c r="B777" s="17" t="s">
        <v>2522</v>
      </c>
      <c r="C777" s="17" t="s">
        <v>2523</v>
      </c>
      <c r="D777" s="17" t="str">
        <f>HLOOKUP(LEFT(Products!$B777,3),$G$4:$J$5,2,0)</f>
        <v>Office Supplies</v>
      </c>
      <c r="E777" s="12" t="str">
        <f>VLOOKUP(MID(Products!$B777,5,2),$G$8:$H$25,2,0)</f>
        <v>Paper</v>
      </c>
    </row>
    <row r="778" spans="1:5" x14ac:dyDescent="0.35">
      <c r="A778" s="11">
        <v>9583</v>
      </c>
      <c r="B778" s="13" t="s">
        <v>1559</v>
      </c>
      <c r="C778" s="13" t="s">
        <v>1560</v>
      </c>
      <c r="D778" s="13" t="str">
        <f>HLOOKUP(LEFT(Products!$B778,3),$G$4:$J$5,2,0)</f>
        <v>Office Supplies</v>
      </c>
      <c r="E778" s="11" t="str">
        <f>VLOOKUP(MID(Products!$B778,5,2),$G$8:$H$25,2,0)</f>
        <v>Fasteners</v>
      </c>
    </row>
    <row r="779" spans="1:5" x14ac:dyDescent="0.35">
      <c r="A779" s="12">
        <v>1927</v>
      </c>
      <c r="B779" s="17" t="s">
        <v>1928</v>
      </c>
      <c r="C779" s="17" t="s">
        <v>1929</v>
      </c>
      <c r="D779" s="17" t="str">
        <f>HLOOKUP(LEFT(Products!$B779,3),$G$4:$J$5,2,0)</f>
        <v>Technology</v>
      </c>
      <c r="E779" s="12" t="str">
        <f>VLOOKUP(MID(Products!$B779,5,2),$G$8:$H$25,2,0)</f>
        <v>Phones</v>
      </c>
    </row>
    <row r="780" spans="1:5" x14ac:dyDescent="0.35">
      <c r="A780" s="11">
        <v>2839</v>
      </c>
      <c r="B780" s="13" t="s">
        <v>2533</v>
      </c>
      <c r="C780" s="13" t="s">
        <v>2534</v>
      </c>
      <c r="D780" s="13" t="str">
        <f>HLOOKUP(LEFT(Products!$B780,3),$G$4:$J$5,2,0)</f>
        <v>Technology</v>
      </c>
      <c r="E780" s="11" t="str">
        <f>VLOOKUP(MID(Products!$B780,5,2),$G$8:$H$25,2,0)</f>
        <v>Machines</v>
      </c>
    </row>
    <row r="781" spans="1:5" x14ac:dyDescent="0.35">
      <c r="A781" s="12">
        <v>5468</v>
      </c>
      <c r="B781" s="17" t="s">
        <v>2536</v>
      </c>
      <c r="C781" s="17" t="s">
        <v>2537</v>
      </c>
      <c r="D781" s="17" t="str">
        <f>HLOOKUP(LEFT(Products!$B781,3),$G$4:$J$5,2,0)</f>
        <v>Furniture</v>
      </c>
      <c r="E781" s="12" t="str">
        <f>VLOOKUP(MID(Products!$B781,5,2),$G$8:$H$25,2,0)</f>
        <v>Chairs</v>
      </c>
    </row>
    <row r="782" spans="1:5" x14ac:dyDescent="0.35">
      <c r="A782" s="11">
        <v>6047</v>
      </c>
      <c r="B782" s="13" t="s">
        <v>2542</v>
      </c>
      <c r="C782" s="13" t="s">
        <v>2543</v>
      </c>
      <c r="D782" s="13" t="str">
        <f>HLOOKUP(LEFT(Products!$B782,3),$G$4:$J$5,2,0)</f>
        <v>Furniture</v>
      </c>
      <c r="E782" s="11" t="str">
        <f>VLOOKUP(MID(Products!$B782,5,2),$G$8:$H$25,2,0)</f>
        <v>Tables</v>
      </c>
    </row>
    <row r="783" spans="1:5" x14ac:dyDescent="0.35">
      <c r="A783" s="12">
        <v>557</v>
      </c>
      <c r="B783" s="17" t="s">
        <v>1305</v>
      </c>
      <c r="C783" s="17" t="s">
        <v>1306</v>
      </c>
      <c r="D783" s="17" t="str">
        <f>HLOOKUP(LEFT(Products!$B783,3),$G$4:$J$5,2,0)</f>
        <v>Office Supplies</v>
      </c>
      <c r="E783" s="12" t="str">
        <f>VLOOKUP(MID(Products!$B783,5,2),$G$8:$H$25,2,0)</f>
        <v>Labels</v>
      </c>
    </row>
    <row r="784" spans="1:5" x14ac:dyDescent="0.35">
      <c r="A784" s="11">
        <v>558</v>
      </c>
      <c r="B784" s="13" t="s">
        <v>392</v>
      </c>
      <c r="C784" s="13" t="s">
        <v>393</v>
      </c>
      <c r="D784" s="13" t="str">
        <f>HLOOKUP(LEFT(Products!$B784,3),$G$4:$J$5,2,0)</f>
        <v>Furniture</v>
      </c>
      <c r="E784" s="11" t="str">
        <f>VLOOKUP(MID(Products!$B784,5,2),$G$8:$H$25,2,0)</f>
        <v>Tables</v>
      </c>
    </row>
    <row r="785" spans="1:5" x14ac:dyDescent="0.35">
      <c r="A785" s="12">
        <v>559</v>
      </c>
      <c r="B785" s="17" t="s">
        <v>1771</v>
      </c>
      <c r="C785" s="17" t="s">
        <v>1772</v>
      </c>
      <c r="D785" s="17" t="str">
        <f>HLOOKUP(LEFT(Products!$B785,3),$G$4:$J$5,2,0)</f>
        <v>Office Supplies</v>
      </c>
      <c r="E785" s="12" t="str">
        <f>VLOOKUP(MID(Products!$B785,5,2),$G$8:$H$25,2,0)</f>
        <v>Paper</v>
      </c>
    </row>
    <row r="786" spans="1:5" x14ac:dyDescent="0.35">
      <c r="A786" s="11">
        <v>4583</v>
      </c>
      <c r="B786" s="13" t="s">
        <v>2548</v>
      </c>
      <c r="C786" s="13" t="s">
        <v>2549</v>
      </c>
      <c r="D786" s="13" t="str">
        <f>HLOOKUP(LEFT(Products!$B786,3),$G$4:$J$5,2,0)</f>
        <v>Office Supplies</v>
      </c>
      <c r="E786" s="11" t="str">
        <f>VLOOKUP(MID(Products!$B786,5,2),$G$8:$H$25,2,0)</f>
        <v>Labels</v>
      </c>
    </row>
    <row r="787" spans="1:5" x14ac:dyDescent="0.35">
      <c r="A787" s="12">
        <v>2428</v>
      </c>
      <c r="B787" s="17" t="s">
        <v>1906</v>
      </c>
      <c r="C787" s="17" t="s">
        <v>1907</v>
      </c>
      <c r="D787" s="17" t="str">
        <f>HLOOKUP(LEFT(Products!$B787,3),$G$4:$J$5,2,0)</f>
        <v>Office Supplies</v>
      </c>
      <c r="E787" s="12" t="str">
        <f>VLOOKUP(MID(Products!$B787,5,2),$G$8:$H$25,2,0)</f>
        <v>Binders</v>
      </c>
    </row>
    <row r="788" spans="1:5" x14ac:dyDescent="0.35">
      <c r="A788" s="11">
        <v>2429</v>
      </c>
      <c r="B788" s="13" t="s">
        <v>2553</v>
      </c>
      <c r="C788" s="13" t="s">
        <v>2554</v>
      </c>
      <c r="D788" s="13" t="str">
        <f>HLOOKUP(LEFT(Products!$B788,3),$G$4:$J$5,2,0)</f>
        <v>Office Supplies</v>
      </c>
      <c r="E788" s="11" t="str">
        <f>VLOOKUP(MID(Products!$B788,5,2),$G$8:$H$25,2,0)</f>
        <v>Binders</v>
      </c>
    </row>
    <row r="789" spans="1:5" x14ac:dyDescent="0.35">
      <c r="A789" s="12">
        <v>2430</v>
      </c>
      <c r="B789" s="17" t="s">
        <v>2555</v>
      </c>
      <c r="C789" s="17" t="s">
        <v>2556</v>
      </c>
      <c r="D789" s="17" t="str">
        <f>HLOOKUP(LEFT(Products!$B789,3),$G$4:$J$5,2,0)</f>
        <v>Furniture</v>
      </c>
      <c r="E789" s="12" t="str">
        <f>VLOOKUP(MID(Products!$B789,5,2),$G$8:$H$25,2,0)</f>
        <v>Furnishings</v>
      </c>
    </row>
    <row r="790" spans="1:5" x14ac:dyDescent="0.35">
      <c r="A790" s="11">
        <v>2758</v>
      </c>
      <c r="B790" s="13" t="s">
        <v>2560</v>
      </c>
      <c r="C790" s="13" t="s">
        <v>2561</v>
      </c>
      <c r="D790" s="13" t="str">
        <f>HLOOKUP(LEFT(Products!$B790,3),$G$4:$J$5,2,0)</f>
        <v>Technology</v>
      </c>
      <c r="E790" s="11" t="str">
        <f>VLOOKUP(MID(Products!$B790,5,2),$G$8:$H$25,2,0)</f>
        <v>Accessories</v>
      </c>
    </row>
    <row r="791" spans="1:5" x14ac:dyDescent="0.35">
      <c r="A791" s="12">
        <v>5668</v>
      </c>
      <c r="B791" s="17" t="s">
        <v>2563</v>
      </c>
      <c r="C791" s="17" t="s">
        <v>2564</v>
      </c>
      <c r="D791" s="17" t="str">
        <f>HLOOKUP(LEFT(Products!$B791,3),$G$4:$J$5,2,0)</f>
        <v>Office Supplies</v>
      </c>
      <c r="E791" s="12" t="str">
        <f>VLOOKUP(MID(Products!$B791,5,2),$G$8:$H$25,2,0)</f>
        <v>Labels</v>
      </c>
    </row>
    <row r="792" spans="1:5" x14ac:dyDescent="0.35">
      <c r="A792" s="11">
        <v>5669</v>
      </c>
      <c r="B792" s="13" t="s">
        <v>2170</v>
      </c>
      <c r="C792" s="13" t="s">
        <v>2171</v>
      </c>
      <c r="D792" s="13" t="str">
        <f>HLOOKUP(LEFT(Products!$B792,3),$G$4:$J$5,2,0)</f>
        <v>Office Supplies</v>
      </c>
      <c r="E792" s="11" t="str">
        <f>VLOOKUP(MID(Products!$B792,5,2),$G$8:$H$25,2,0)</f>
        <v>Binders</v>
      </c>
    </row>
    <row r="793" spans="1:5" x14ac:dyDescent="0.35">
      <c r="A793" s="12">
        <v>5670</v>
      </c>
      <c r="B793" s="17" t="s">
        <v>2565</v>
      </c>
      <c r="C793" s="17" t="s">
        <v>2566</v>
      </c>
      <c r="D793" s="17" t="str">
        <f>HLOOKUP(LEFT(Products!$B793,3),$G$4:$J$5,2,0)</f>
        <v>Technology</v>
      </c>
      <c r="E793" s="12" t="str">
        <f>VLOOKUP(MID(Products!$B793,5,2),$G$8:$H$25,2,0)</f>
        <v>Accessories</v>
      </c>
    </row>
    <row r="794" spans="1:5" x14ac:dyDescent="0.35">
      <c r="A794" s="11">
        <v>8370</v>
      </c>
      <c r="B794" s="13" t="s">
        <v>2570</v>
      </c>
      <c r="C794" s="13" t="s">
        <v>2571</v>
      </c>
      <c r="D794" s="13" t="str">
        <f>HLOOKUP(LEFT(Products!$B794,3),$G$4:$J$5,2,0)</f>
        <v>Furniture</v>
      </c>
      <c r="E794" s="11" t="str">
        <f>VLOOKUP(MID(Products!$B794,5,2),$G$8:$H$25,2,0)</f>
        <v>Tables</v>
      </c>
    </row>
    <row r="795" spans="1:5" x14ac:dyDescent="0.35">
      <c r="A795" s="12">
        <v>3</v>
      </c>
      <c r="B795" s="17" t="s">
        <v>2575</v>
      </c>
      <c r="C795" s="17" t="s">
        <v>2576</v>
      </c>
      <c r="D795" s="17" t="str">
        <f>HLOOKUP(LEFT(Products!$B795,3),$G$4:$J$5,2,0)</f>
        <v>Office Supplies</v>
      </c>
      <c r="E795" s="12" t="str">
        <f>VLOOKUP(MID(Products!$B795,5,2),$G$8:$H$25,2,0)</f>
        <v>Labels</v>
      </c>
    </row>
    <row r="796" spans="1:5" x14ac:dyDescent="0.35">
      <c r="A796" s="11">
        <v>80</v>
      </c>
      <c r="B796" s="13" t="s">
        <v>2578</v>
      </c>
      <c r="C796" s="13" t="s">
        <v>2579</v>
      </c>
      <c r="D796" s="13" t="str">
        <f>HLOOKUP(LEFT(Products!$B796,3),$G$4:$J$5,2,0)</f>
        <v>Office Supplies</v>
      </c>
      <c r="E796" s="11" t="str">
        <f>VLOOKUP(MID(Products!$B796,5,2),$G$8:$H$25,2,0)</f>
        <v>Appliances</v>
      </c>
    </row>
    <row r="797" spans="1:5" x14ac:dyDescent="0.35">
      <c r="A797" s="12">
        <v>81</v>
      </c>
      <c r="B797" s="17" t="s">
        <v>651</v>
      </c>
      <c r="C797" s="17" t="s">
        <v>652</v>
      </c>
      <c r="D797" s="17" t="str">
        <f>HLOOKUP(LEFT(Products!$B797,3),$G$4:$J$5,2,0)</f>
        <v>Office Supplies</v>
      </c>
      <c r="E797" s="12" t="str">
        <f>VLOOKUP(MID(Products!$B797,5,2),$G$8:$H$25,2,0)</f>
        <v>Binders</v>
      </c>
    </row>
    <row r="798" spans="1:5" x14ac:dyDescent="0.35">
      <c r="A798" s="11">
        <v>120</v>
      </c>
      <c r="B798" s="13" t="s">
        <v>2581</v>
      </c>
      <c r="C798" s="13" t="s">
        <v>2582</v>
      </c>
      <c r="D798" s="13" t="str">
        <f>HLOOKUP(LEFT(Products!$B798,3),$G$4:$J$5,2,0)</f>
        <v>Furniture</v>
      </c>
      <c r="E798" s="11" t="str">
        <f>VLOOKUP(MID(Products!$B798,5,2),$G$8:$H$25,2,0)</f>
        <v>Furnishings</v>
      </c>
    </row>
    <row r="799" spans="1:5" x14ac:dyDescent="0.35">
      <c r="A799" s="12">
        <v>121</v>
      </c>
      <c r="B799" s="17" t="s">
        <v>2583</v>
      </c>
      <c r="C799" s="17" t="s">
        <v>2584</v>
      </c>
      <c r="D799" s="17" t="str">
        <f>HLOOKUP(LEFT(Products!$B799,3),$G$4:$J$5,2,0)</f>
        <v>Office Supplies</v>
      </c>
      <c r="E799" s="12" t="str">
        <f>VLOOKUP(MID(Products!$B799,5,2),$G$8:$H$25,2,0)</f>
        <v>Binders</v>
      </c>
    </row>
    <row r="800" spans="1:5" x14ac:dyDescent="0.35">
      <c r="A800" s="11">
        <v>122</v>
      </c>
      <c r="B800" s="13" t="s">
        <v>2585</v>
      </c>
      <c r="C800" s="13" t="s">
        <v>2586</v>
      </c>
      <c r="D800" s="13" t="str">
        <f>HLOOKUP(LEFT(Products!$B800,3),$G$4:$J$5,2,0)</f>
        <v>Office Supplies</v>
      </c>
      <c r="E800" s="11" t="str">
        <f>VLOOKUP(MID(Products!$B800,5,2),$G$8:$H$25,2,0)</f>
        <v>Storage</v>
      </c>
    </row>
    <row r="801" spans="1:5" x14ac:dyDescent="0.35">
      <c r="A801" s="12">
        <v>123</v>
      </c>
      <c r="B801" s="17" t="s">
        <v>1497</v>
      </c>
      <c r="C801" s="17" t="s">
        <v>1498</v>
      </c>
      <c r="D801" s="17" t="str">
        <f>HLOOKUP(LEFT(Products!$B801,3),$G$4:$J$5,2,0)</f>
        <v>Office Supplies</v>
      </c>
      <c r="E801" s="12" t="str">
        <f>VLOOKUP(MID(Products!$B801,5,2),$G$8:$H$25,2,0)</f>
        <v>Envelopes</v>
      </c>
    </row>
    <row r="802" spans="1:5" x14ac:dyDescent="0.35">
      <c r="A802" s="11">
        <v>124</v>
      </c>
      <c r="B802" s="13" t="s">
        <v>2587</v>
      </c>
      <c r="C802" s="13" t="s">
        <v>2588</v>
      </c>
      <c r="D802" s="13" t="str">
        <f>HLOOKUP(LEFT(Products!$B802,3),$G$4:$J$5,2,0)</f>
        <v>Technology</v>
      </c>
      <c r="E802" s="11" t="str">
        <f>VLOOKUP(MID(Products!$B802,5,2),$G$8:$H$25,2,0)</f>
        <v>Phones</v>
      </c>
    </row>
    <row r="803" spans="1:5" x14ac:dyDescent="0.35">
      <c r="A803" s="12">
        <v>437</v>
      </c>
      <c r="B803" s="17" t="s">
        <v>2592</v>
      </c>
      <c r="C803" s="17" t="s">
        <v>2593</v>
      </c>
      <c r="D803" s="17" t="str">
        <f>HLOOKUP(LEFT(Products!$B803,3),$G$4:$J$5,2,0)</f>
        <v>Technology</v>
      </c>
      <c r="E803" s="12" t="str">
        <f>VLOOKUP(MID(Products!$B803,5,2),$G$8:$H$25,2,0)</f>
        <v>Machines</v>
      </c>
    </row>
    <row r="804" spans="1:5" x14ac:dyDescent="0.35">
      <c r="A804" s="11">
        <v>438</v>
      </c>
      <c r="B804" s="13" t="s">
        <v>1793</v>
      </c>
      <c r="C804" s="13" t="s">
        <v>2594</v>
      </c>
      <c r="D804" s="13" t="str">
        <f>HLOOKUP(LEFT(Products!$B804,3),$G$4:$J$5,2,0)</f>
        <v>Office Supplies</v>
      </c>
      <c r="E804" s="11" t="str">
        <f>VLOOKUP(MID(Products!$B804,5,2),$G$8:$H$25,2,0)</f>
        <v>Paper</v>
      </c>
    </row>
    <row r="805" spans="1:5" x14ac:dyDescent="0.35">
      <c r="A805" s="12">
        <v>2903</v>
      </c>
      <c r="B805" s="17" t="s">
        <v>2598</v>
      </c>
      <c r="C805" s="17" t="s">
        <v>2599</v>
      </c>
      <c r="D805" s="17" t="str">
        <f>HLOOKUP(LEFT(Products!$B805,3),$G$4:$J$5,2,0)</f>
        <v>Office Supplies</v>
      </c>
      <c r="E805" s="12" t="str">
        <f>VLOOKUP(MID(Products!$B805,5,2),$G$8:$H$25,2,0)</f>
        <v>Paper</v>
      </c>
    </row>
    <row r="806" spans="1:5" x14ac:dyDescent="0.35">
      <c r="A806" s="11">
        <v>7148</v>
      </c>
      <c r="B806" s="13" t="s">
        <v>2601</v>
      </c>
      <c r="C806" s="13" t="s">
        <v>2602</v>
      </c>
      <c r="D806" s="13" t="str">
        <f>HLOOKUP(LEFT(Products!$B806,3),$G$4:$J$5,2,0)</f>
        <v>Office Supplies</v>
      </c>
      <c r="E806" s="11" t="str">
        <f>VLOOKUP(MID(Products!$B806,5,2),$G$8:$H$25,2,0)</f>
        <v>Paper</v>
      </c>
    </row>
    <row r="807" spans="1:5" x14ac:dyDescent="0.35">
      <c r="A807" s="12">
        <v>7149</v>
      </c>
      <c r="B807" s="17" t="s">
        <v>2603</v>
      </c>
      <c r="C807" s="17" t="s">
        <v>2604</v>
      </c>
      <c r="D807" s="17" t="str">
        <f>HLOOKUP(LEFT(Products!$B807,3),$G$4:$J$5,2,0)</f>
        <v>Office Supplies</v>
      </c>
      <c r="E807" s="12" t="str">
        <f>VLOOKUP(MID(Products!$B807,5,2),$G$8:$H$25,2,0)</f>
        <v>Appliances</v>
      </c>
    </row>
    <row r="808" spans="1:5" x14ac:dyDescent="0.35">
      <c r="A808" s="11">
        <v>8224</v>
      </c>
      <c r="B808" s="13" t="s">
        <v>2601</v>
      </c>
      <c r="C808" s="13" t="s">
        <v>2602</v>
      </c>
      <c r="D808" s="13" t="str">
        <f>HLOOKUP(LEFT(Products!$B808,3),$G$4:$J$5,2,0)</f>
        <v>Office Supplies</v>
      </c>
      <c r="E808" s="11" t="str">
        <f>VLOOKUP(MID(Products!$B808,5,2),$G$8:$H$25,2,0)</f>
        <v>Paper</v>
      </c>
    </row>
    <row r="809" spans="1:5" x14ac:dyDescent="0.35">
      <c r="A809" s="12">
        <v>8225</v>
      </c>
      <c r="B809" s="17" t="s">
        <v>2385</v>
      </c>
      <c r="C809" s="17" t="s">
        <v>2386</v>
      </c>
      <c r="D809" s="17" t="str">
        <f>HLOOKUP(LEFT(Products!$B809,3),$G$4:$J$5,2,0)</f>
        <v>Office Supplies</v>
      </c>
      <c r="E809" s="12" t="str">
        <f>VLOOKUP(MID(Products!$B809,5,2),$G$8:$H$25,2,0)</f>
        <v>Paper</v>
      </c>
    </row>
    <row r="810" spans="1:5" x14ac:dyDescent="0.35">
      <c r="A810" s="11">
        <v>8717</v>
      </c>
      <c r="B810" s="13" t="s">
        <v>2610</v>
      </c>
      <c r="C810" s="13" t="s">
        <v>2611</v>
      </c>
      <c r="D810" s="13" t="str">
        <f>HLOOKUP(LEFT(Products!$B810,3),$G$4:$J$5,2,0)</f>
        <v>Office Supplies</v>
      </c>
      <c r="E810" s="11" t="str">
        <f>VLOOKUP(MID(Products!$B810,5,2),$G$8:$H$25,2,0)</f>
        <v>Appliances</v>
      </c>
    </row>
    <row r="811" spans="1:5" x14ac:dyDescent="0.35">
      <c r="A811" s="12">
        <v>8718</v>
      </c>
      <c r="B811" s="17" t="s">
        <v>2612</v>
      </c>
      <c r="C811" s="17" t="s">
        <v>2613</v>
      </c>
      <c r="D811" s="17" t="str">
        <f>HLOOKUP(LEFT(Products!$B811,3),$G$4:$J$5,2,0)</f>
        <v>Furniture</v>
      </c>
      <c r="E811" s="12" t="str">
        <f>VLOOKUP(MID(Products!$B811,5,2),$G$8:$H$25,2,0)</f>
        <v>Furnishings</v>
      </c>
    </row>
    <row r="812" spans="1:5" x14ac:dyDescent="0.35">
      <c r="A812" s="11">
        <v>8719</v>
      </c>
      <c r="B812" s="13" t="s">
        <v>2614</v>
      </c>
      <c r="C812" s="13" t="s">
        <v>2615</v>
      </c>
      <c r="D812" s="13" t="str">
        <f>HLOOKUP(LEFT(Products!$B812,3),$G$4:$J$5,2,0)</f>
        <v>Office Supplies</v>
      </c>
      <c r="E812" s="11" t="str">
        <f>VLOOKUP(MID(Products!$B812,5,2),$G$8:$H$25,2,0)</f>
        <v>Art</v>
      </c>
    </row>
    <row r="813" spans="1:5" x14ac:dyDescent="0.35">
      <c r="A813" s="12">
        <v>8720</v>
      </c>
      <c r="B813" s="17" t="s">
        <v>2616</v>
      </c>
      <c r="C813" s="17" t="s">
        <v>2617</v>
      </c>
      <c r="D813" s="17" t="str">
        <f>HLOOKUP(LEFT(Products!$B813,3),$G$4:$J$5,2,0)</f>
        <v>Office Supplies</v>
      </c>
      <c r="E813" s="12" t="str">
        <f>VLOOKUP(MID(Products!$B813,5,2),$G$8:$H$25,2,0)</f>
        <v>Paper</v>
      </c>
    </row>
    <row r="814" spans="1:5" x14ac:dyDescent="0.35">
      <c r="A814" s="11">
        <v>8721</v>
      </c>
      <c r="B814" s="13" t="s">
        <v>2618</v>
      </c>
      <c r="C814" s="13" t="s">
        <v>2619</v>
      </c>
      <c r="D814" s="13" t="str">
        <f>HLOOKUP(LEFT(Products!$B814,3),$G$4:$J$5,2,0)</f>
        <v>Furniture</v>
      </c>
      <c r="E814" s="11" t="str">
        <f>VLOOKUP(MID(Products!$B814,5,2),$G$8:$H$25,2,0)</f>
        <v>Chairs</v>
      </c>
    </row>
    <row r="815" spans="1:5" x14ac:dyDescent="0.35">
      <c r="A815" s="12">
        <v>8722</v>
      </c>
      <c r="B815" s="17" t="s">
        <v>2620</v>
      </c>
      <c r="C815" s="17" t="s">
        <v>2621</v>
      </c>
      <c r="D815" s="17" t="str">
        <f>HLOOKUP(LEFT(Products!$B815,3),$G$4:$J$5,2,0)</f>
        <v>Office Supplies</v>
      </c>
      <c r="E815" s="12" t="str">
        <f>VLOOKUP(MID(Products!$B815,5,2),$G$8:$H$25,2,0)</f>
        <v>Storage</v>
      </c>
    </row>
    <row r="816" spans="1:5" x14ac:dyDescent="0.35">
      <c r="A816" s="11">
        <v>8723</v>
      </c>
      <c r="B816" s="13" t="s">
        <v>2622</v>
      </c>
      <c r="C816" s="13" t="s">
        <v>2623</v>
      </c>
      <c r="D816" s="13" t="str">
        <f>HLOOKUP(LEFT(Products!$B816,3),$G$4:$J$5,2,0)</f>
        <v>Office Supplies</v>
      </c>
      <c r="E816" s="11" t="str">
        <f>VLOOKUP(MID(Products!$B816,5,2),$G$8:$H$25,2,0)</f>
        <v>Binders</v>
      </c>
    </row>
    <row r="817" spans="1:5" x14ac:dyDescent="0.35">
      <c r="A817" s="12">
        <v>3662</v>
      </c>
      <c r="B817" s="17" t="s">
        <v>2625</v>
      </c>
      <c r="C817" s="17" t="s">
        <v>2626</v>
      </c>
      <c r="D817" s="17" t="str">
        <f>HLOOKUP(LEFT(Products!$B817,3),$G$4:$J$5,2,0)</f>
        <v>Technology</v>
      </c>
      <c r="E817" s="12" t="str">
        <f>VLOOKUP(MID(Products!$B817,5,2),$G$8:$H$25,2,0)</f>
        <v>Phones</v>
      </c>
    </row>
    <row r="818" spans="1:5" x14ac:dyDescent="0.35">
      <c r="A818" s="11">
        <v>4142</v>
      </c>
      <c r="B818" s="13" t="s">
        <v>2630</v>
      </c>
      <c r="C818" s="13" t="s">
        <v>2631</v>
      </c>
      <c r="D818" s="13" t="str">
        <f>HLOOKUP(LEFT(Products!$B818,3),$G$4:$J$5,2,0)</f>
        <v>Office Supplies</v>
      </c>
      <c r="E818" s="11" t="str">
        <f>VLOOKUP(MID(Products!$B818,5,2),$G$8:$H$25,2,0)</f>
        <v>Labels</v>
      </c>
    </row>
    <row r="819" spans="1:5" x14ac:dyDescent="0.35">
      <c r="A819" s="12">
        <v>6594</v>
      </c>
      <c r="B819" s="17" t="s">
        <v>2633</v>
      </c>
      <c r="C819" s="17" t="s">
        <v>2634</v>
      </c>
      <c r="D819" s="17" t="str">
        <f>HLOOKUP(LEFT(Products!$B819,3),$G$4:$J$5,2,0)</f>
        <v>Office Supplies</v>
      </c>
      <c r="E819" s="12" t="str">
        <f>VLOOKUP(MID(Products!$B819,5,2),$G$8:$H$25,2,0)</f>
        <v>Binders</v>
      </c>
    </row>
    <row r="820" spans="1:5" x14ac:dyDescent="0.35">
      <c r="A820" s="11">
        <v>1099</v>
      </c>
      <c r="B820" s="13" t="s">
        <v>2636</v>
      </c>
      <c r="C820" s="13" t="s">
        <v>2637</v>
      </c>
      <c r="D820" s="13" t="str">
        <f>HLOOKUP(LEFT(Products!$B820,3),$G$4:$J$5,2,0)</f>
        <v>Office Supplies</v>
      </c>
      <c r="E820" s="11" t="str">
        <f>VLOOKUP(MID(Products!$B820,5,2),$G$8:$H$25,2,0)</f>
        <v>Art</v>
      </c>
    </row>
    <row r="821" spans="1:5" x14ac:dyDescent="0.35">
      <c r="A821" s="12">
        <v>1100</v>
      </c>
      <c r="B821" s="17" t="s">
        <v>1595</v>
      </c>
      <c r="C821" s="17" t="s">
        <v>1596</v>
      </c>
      <c r="D821" s="17" t="str">
        <f>HLOOKUP(LEFT(Products!$B821,3),$G$4:$J$5,2,0)</f>
        <v>Furniture</v>
      </c>
      <c r="E821" s="12" t="str">
        <f>VLOOKUP(MID(Products!$B821,5,2),$G$8:$H$25,2,0)</f>
        <v>Furnishings</v>
      </c>
    </row>
    <row r="822" spans="1:5" x14ac:dyDescent="0.35">
      <c r="A822" s="11">
        <v>1101</v>
      </c>
      <c r="B822" s="13" t="s">
        <v>1178</v>
      </c>
      <c r="C822" s="13" t="s">
        <v>1179</v>
      </c>
      <c r="D822" s="13" t="str">
        <f>HLOOKUP(LEFT(Products!$B822,3),$G$4:$J$5,2,0)</f>
        <v>Technology</v>
      </c>
      <c r="E822" s="11" t="str">
        <f>VLOOKUP(MID(Products!$B822,5,2),$G$8:$H$25,2,0)</f>
        <v>Accessories</v>
      </c>
    </row>
    <row r="823" spans="1:5" x14ac:dyDescent="0.35">
      <c r="A823" s="12">
        <v>1102</v>
      </c>
      <c r="B823" s="17" t="s">
        <v>2638</v>
      </c>
      <c r="C823" s="17" t="s">
        <v>2639</v>
      </c>
      <c r="D823" s="17" t="str">
        <f>HLOOKUP(LEFT(Products!$B823,3),$G$4:$J$5,2,0)</f>
        <v>Office Supplies</v>
      </c>
      <c r="E823" s="12" t="str">
        <f>VLOOKUP(MID(Products!$B823,5,2),$G$8:$H$25,2,0)</f>
        <v>Art</v>
      </c>
    </row>
    <row r="824" spans="1:5" x14ac:dyDescent="0.35">
      <c r="A824" s="11">
        <v>5428</v>
      </c>
      <c r="B824" s="13" t="s">
        <v>2643</v>
      </c>
      <c r="C824" s="13" t="s">
        <v>2644</v>
      </c>
      <c r="D824" s="13" t="str">
        <f>HLOOKUP(LEFT(Products!$B824,3),$G$4:$J$5,2,0)</f>
        <v>Furniture</v>
      </c>
      <c r="E824" s="11" t="str">
        <f>VLOOKUP(MID(Products!$B824,5,2),$G$8:$H$25,2,0)</f>
        <v>Bookcases</v>
      </c>
    </row>
    <row r="825" spans="1:5" x14ac:dyDescent="0.35">
      <c r="A825" s="12">
        <v>5871</v>
      </c>
      <c r="B825" s="17" t="s">
        <v>2542</v>
      </c>
      <c r="C825" s="17" t="s">
        <v>2543</v>
      </c>
      <c r="D825" s="17" t="str">
        <f>HLOOKUP(LEFT(Products!$B825,3),$G$4:$J$5,2,0)</f>
        <v>Furniture</v>
      </c>
      <c r="E825" s="12" t="str">
        <f>VLOOKUP(MID(Products!$B825,5,2),$G$8:$H$25,2,0)</f>
        <v>Tables</v>
      </c>
    </row>
    <row r="826" spans="1:5" x14ac:dyDescent="0.35">
      <c r="A826" s="11">
        <v>7880</v>
      </c>
      <c r="B826" s="13" t="s">
        <v>1920</v>
      </c>
      <c r="C826" s="13" t="s">
        <v>1921</v>
      </c>
      <c r="D826" s="13" t="str">
        <f>HLOOKUP(LEFT(Products!$B826,3),$G$4:$J$5,2,0)</f>
        <v>Furniture</v>
      </c>
      <c r="E826" s="11" t="str">
        <f>VLOOKUP(MID(Products!$B826,5,2),$G$8:$H$25,2,0)</f>
        <v>Tables</v>
      </c>
    </row>
    <row r="827" spans="1:5" x14ac:dyDescent="0.35">
      <c r="A827" s="12">
        <v>7992</v>
      </c>
      <c r="B827" s="17" t="s">
        <v>2652</v>
      </c>
      <c r="C827" s="17" t="s">
        <v>2653</v>
      </c>
      <c r="D827" s="17" t="str">
        <f>HLOOKUP(LEFT(Products!$B827,3),$G$4:$J$5,2,0)</f>
        <v>Office Supplies</v>
      </c>
      <c r="E827" s="12" t="str">
        <f>VLOOKUP(MID(Products!$B827,5,2),$G$8:$H$25,2,0)</f>
        <v>Binders</v>
      </c>
    </row>
    <row r="828" spans="1:5" x14ac:dyDescent="0.35">
      <c r="A828" s="11">
        <v>7993</v>
      </c>
      <c r="B828" s="13" t="s">
        <v>2654</v>
      </c>
      <c r="C828" s="13" t="s">
        <v>2655</v>
      </c>
      <c r="D828" s="13" t="str">
        <f>HLOOKUP(LEFT(Products!$B828,3),$G$4:$J$5,2,0)</f>
        <v>Technology</v>
      </c>
      <c r="E828" s="11" t="str">
        <f>VLOOKUP(MID(Products!$B828,5,2),$G$8:$H$25,2,0)</f>
        <v>Accessories</v>
      </c>
    </row>
    <row r="829" spans="1:5" x14ac:dyDescent="0.35">
      <c r="A829" s="12">
        <v>9060</v>
      </c>
      <c r="B829" s="17" t="s">
        <v>988</v>
      </c>
      <c r="C829" s="17" t="s">
        <v>989</v>
      </c>
      <c r="D829" s="17" t="str">
        <f>HLOOKUP(LEFT(Products!$B829,3),$G$4:$J$5,2,0)</f>
        <v>Furniture</v>
      </c>
      <c r="E829" s="12" t="str">
        <f>VLOOKUP(MID(Products!$B829,5,2),$G$8:$H$25,2,0)</f>
        <v>Tables</v>
      </c>
    </row>
    <row r="830" spans="1:5" x14ac:dyDescent="0.35">
      <c r="A830" s="11">
        <v>6050</v>
      </c>
      <c r="B830" s="13" t="s">
        <v>2660</v>
      </c>
      <c r="C830" s="13" t="s">
        <v>2661</v>
      </c>
      <c r="D830" s="13" t="str">
        <f>HLOOKUP(LEFT(Products!$B830,3),$G$4:$J$5,2,0)</f>
        <v>Office Supplies</v>
      </c>
      <c r="E830" s="11" t="str">
        <f>VLOOKUP(MID(Products!$B830,5,2),$G$8:$H$25,2,0)</f>
        <v>Paper</v>
      </c>
    </row>
    <row r="831" spans="1:5" x14ac:dyDescent="0.35">
      <c r="A831" s="12">
        <v>4179</v>
      </c>
      <c r="B831" s="17" t="s">
        <v>1341</v>
      </c>
      <c r="C831" s="17" t="s">
        <v>1342</v>
      </c>
      <c r="D831" s="17" t="str">
        <f>HLOOKUP(LEFT(Products!$B831,3),$G$4:$J$5,2,0)</f>
        <v>Office Supplies</v>
      </c>
      <c r="E831" s="12" t="str">
        <f>VLOOKUP(MID(Products!$B831,5,2),$G$8:$H$25,2,0)</f>
        <v>Paper</v>
      </c>
    </row>
    <row r="832" spans="1:5" x14ac:dyDescent="0.35">
      <c r="A832" s="11">
        <v>9456</v>
      </c>
      <c r="B832" s="13" t="s">
        <v>2666</v>
      </c>
      <c r="C832" s="13" t="s">
        <v>2667</v>
      </c>
      <c r="D832" s="13" t="str">
        <f>HLOOKUP(LEFT(Products!$B832,3),$G$4:$J$5,2,0)</f>
        <v>Technology</v>
      </c>
      <c r="E832" s="11" t="str">
        <f>VLOOKUP(MID(Products!$B832,5,2),$G$8:$H$25,2,0)</f>
        <v>Machines</v>
      </c>
    </row>
    <row r="833" spans="1:5" x14ac:dyDescent="0.35">
      <c r="A833" s="12">
        <v>9744</v>
      </c>
      <c r="B833" s="17" t="s">
        <v>802</v>
      </c>
      <c r="C833" s="17" t="s">
        <v>803</v>
      </c>
      <c r="D833" s="17" t="str">
        <f>HLOOKUP(LEFT(Products!$B833,3),$G$4:$J$5,2,0)</f>
        <v>Office Supplies</v>
      </c>
      <c r="E833" s="12" t="str">
        <f>VLOOKUP(MID(Products!$B833,5,2),$G$8:$H$25,2,0)</f>
        <v>Labels</v>
      </c>
    </row>
    <row r="834" spans="1:5" x14ac:dyDescent="0.35">
      <c r="A834" s="11">
        <v>56</v>
      </c>
      <c r="B834" s="13" t="s">
        <v>2139</v>
      </c>
      <c r="C834" s="13" t="s">
        <v>2140</v>
      </c>
      <c r="D834" s="13" t="str">
        <f>HLOOKUP(LEFT(Products!$B834,3),$G$4:$J$5,2,0)</f>
        <v>Office Supplies</v>
      </c>
      <c r="E834" s="11" t="str">
        <f>VLOOKUP(MID(Products!$B834,5,2),$G$8:$H$25,2,0)</f>
        <v>Storage</v>
      </c>
    </row>
    <row r="835" spans="1:5" x14ac:dyDescent="0.35">
      <c r="A835" s="12">
        <v>57</v>
      </c>
      <c r="B835" s="17" t="s">
        <v>2674</v>
      </c>
      <c r="C835" s="17" t="s">
        <v>2675</v>
      </c>
      <c r="D835" s="17" t="str">
        <f>HLOOKUP(LEFT(Products!$B835,3),$G$4:$J$5,2,0)</f>
        <v>Office Supplies</v>
      </c>
      <c r="E835" s="12" t="str">
        <f>VLOOKUP(MID(Products!$B835,5,2),$G$8:$H$25,2,0)</f>
        <v>Paper</v>
      </c>
    </row>
    <row r="836" spans="1:5" x14ac:dyDescent="0.35">
      <c r="A836" s="11">
        <v>58</v>
      </c>
      <c r="B836" s="13" t="s">
        <v>2676</v>
      </c>
      <c r="C836" s="13" t="s">
        <v>2677</v>
      </c>
      <c r="D836" s="13" t="str">
        <f>HLOOKUP(LEFT(Products!$B836,3),$G$4:$J$5,2,0)</f>
        <v>Furniture</v>
      </c>
      <c r="E836" s="11" t="str">
        <f>VLOOKUP(MID(Products!$B836,5,2),$G$8:$H$25,2,0)</f>
        <v>Chairs</v>
      </c>
    </row>
    <row r="837" spans="1:5" x14ac:dyDescent="0.35">
      <c r="A837" s="12">
        <v>59</v>
      </c>
      <c r="B837" s="17" t="s">
        <v>2678</v>
      </c>
      <c r="C837" s="17" t="s">
        <v>2679</v>
      </c>
      <c r="D837" s="17" t="str">
        <f>HLOOKUP(LEFT(Products!$B837,3),$G$4:$J$5,2,0)</f>
        <v>Office Supplies</v>
      </c>
      <c r="E837" s="12" t="str">
        <f>VLOOKUP(MID(Products!$B837,5,2),$G$8:$H$25,2,0)</f>
        <v>Paper</v>
      </c>
    </row>
    <row r="838" spans="1:5" x14ac:dyDescent="0.35">
      <c r="A838" s="11">
        <v>60</v>
      </c>
      <c r="B838" s="13" t="s">
        <v>2680</v>
      </c>
      <c r="C838" s="13" t="s">
        <v>2681</v>
      </c>
      <c r="D838" s="13" t="str">
        <f>HLOOKUP(LEFT(Products!$B838,3),$G$4:$J$5,2,0)</f>
        <v>Technology</v>
      </c>
      <c r="E838" s="11" t="str">
        <f>VLOOKUP(MID(Products!$B838,5,2),$G$8:$H$25,2,0)</f>
        <v>Accessories</v>
      </c>
    </row>
    <row r="839" spans="1:5" x14ac:dyDescent="0.35">
      <c r="A839" s="12">
        <v>61</v>
      </c>
      <c r="B839" s="17" t="s">
        <v>129</v>
      </c>
      <c r="C839" s="17" t="s">
        <v>130</v>
      </c>
      <c r="D839" s="17" t="str">
        <f>HLOOKUP(LEFT(Products!$B839,3),$G$4:$J$5,2,0)</f>
        <v>Office Supplies</v>
      </c>
      <c r="E839" s="12" t="str">
        <f>VLOOKUP(MID(Products!$B839,5,2),$G$8:$H$25,2,0)</f>
        <v>Binders</v>
      </c>
    </row>
    <row r="840" spans="1:5" x14ac:dyDescent="0.35">
      <c r="A840" s="11">
        <v>62</v>
      </c>
      <c r="B840" s="13" t="s">
        <v>1171</v>
      </c>
      <c r="C840" s="13" t="s">
        <v>1172</v>
      </c>
      <c r="D840" s="13" t="str">
        <f>HLOOKUP(LEFT(Products!$B840,3),$G$4:$J$5,2,0)</f>
        <v>Office Supplies</v>
      </c>
      <c r="E840" s="11" t="str">
        <f>VLOOKUP(MID(Products!$B840,5,2),$G$8:$H$25,2,0)</f>
        <v>Art</v>
      </c>
    </row>
    <row r="841" spans="1:5" x14ac:dyDescent="0.35">
      <c r="A841" s="12">
        <v>1552</v>
      </c>
      <c r="B841" s="17" t="s">
        <v>2685</v>
      </c>
      <c r="C841" s="17" t="s">
        <v>2686</v>
      </c>
      <c r="D841" s="17" t="str">
        <f>HLOOKUP(LEFT(Products!$B841,3),$G$4:$J$5,2,0)</f>
        <v>Office Supplies</v>
      </c>
      <c r="E841" s="12" t="str">
        <f>VLOOKUP(MID(Products!$B841,5,2),$G$8:$H$25,2,0)</f>
        <v>Paper</v>
      </c>
    </row>
    <row r="842" spans="1:5" x14ac:dyDescent="0.35">
      <c r="A842" s="11">
        <v>3537</v>
      </c>
      <c r="B842" s="13" t="s">
        <v>2688</v>
      </c>
      <c r="C842" s="13" t="s">
        <v>2689</v>
      </c>
      <c r="D842" s="13" t="str">
        <f>HLOOKUP(LEFT(Products!$B842,3),$G$4:$J$5,2,0)</f>
        <v>Office Supplies</v>
      </c>
      <c r="E842" s="11" t="str">
        <f>VLOOKUP(MID(Products!$B842,5,2),$G$8:$H$25,2,0)</f>
        <v>Storage</v>
      </c>
    </row>
    <row r="843" spans="1:5" x14ac:dyDescent="0.35">
      <c r="A843" s="12">
        <v>6616</v>
      </c>
      <c r="B843" s="17" t="s">
        <v>2643</v>
      </c>
      <c r="C843" s="17" t="s">
        <v>2644</v>
      </c>
      <c r="D843" s="17" t="str">
        <f>HLOOKUP(LEFT(Products!$B843,3),$G$4:$J$5,2,0)</f>
        <v>Furniture</v>
      </c>
      <c r="E843" s="12" t="str">
        <f>VLOOKUP(MID(Products!$B843,5,2),$G$8:$H$25,2,0)</f>
        <v>Bookcases</v>
      </c>
    </row>
    <row r="844" spans="1:5" x14ac:dyDescent="0.35">
      <c r="A844" s="11">
        <v>6617</v>
      </c>
      <c r="B844" s="13" t="s">
        <v>1881</v>
      </c>
      <c r="C844" s="13" t="s">
        <v>1882</v>
      </c>
      <c r="D844" s="13" t="str">
        <f>HLOOKUP(LEFT(Products!$B844,3),$G$4:$J$5,2,0)</f>
        <v>Office Supplies</v>
      </c>
      <c r="E844" s="11" t="str">
        <f>VLOOKUP(MID(Products!$B844,5,2),$G$8:$H$25,2,0)</f>
        <v>Labels</v>
      </c>
    </row>
    <row r="845" spans="1:5" x14ac:dyDescent="0.35">
      <c r="A845" s="12">
        <v>6618</v>
      </c>
      <c r="B845" s="17" t="s">
        <v>1828</v>
      </c>
      <c r="C845" s="17" t="s">
        <v>1829</v>
      </c>
      <c r="D845" s="17" t="str">
        <f>HLOOKUP(LEFT(Products!$B845,3),$G$4:$J$5,2,0)</f>
        <v>Office Supplies</v>
      </c>
      <c r="E845" s="12" t="str">
        <f>VLOOKUP(MID(Products!$B845,5,2),$G$8:$H$25,2,0)</f>
        <v>Paper</v>
      </c>
    </row>
    <row r="846" spans="1:5" x14ac:dyDescent="0.35">
      <c r="A846" s="11">
        <v>7532</v>
      </c>
      <c r="B846" s="13" t="s">
        <v>2697</v>
      </c>
      <c r="C846" s="13" t="s">
        <v>2698</v>
      </c>
      <c r="D846" s="13" t="str">
        <f>HLOOKUP(LEFT(Products!$B846,3),$G$4:$J$5,2,0)</f>
        <v>Furniture</v>
      </c>
      <c r="E846" s="11" t="str">
        <f>VLOOKUP(MID(Products!$B846,5,2),$G$8:$H$25,2,0)</f>
        <v>Furnishings</v>
      </c>
    </row>
    <row r="847" spans="1:5" x14ac:dyDescent="0.35">
      <c r="A847" s="12">
        <v>7533</v>
      </c>
      <c r="B847" s="17" t="s">
        <v>2699</v>
      </c>
      <c r="C847" s="17" t="s">
        <v>2700</v>
      </c>
      <c r="D847" s="17" t="str">
        <f>HLOOKUP(LEFT(Products!$B847,3),$G$4:$J$5,2,0)</f>
        <v>Furniture</v>
      </c>
      <c r="E847" s="12" t="str">
        <f>VLOOKUP(MID(Products!$B847,5,2),$G$8:$H$25,2,0)</f>
        <v>Chairs</v>
      </c>
    </row>
    <row r="848" spans="1:5" x14ac:dyDescent="0.35">
      <c r="A848" s="11">
        <v>7744</v>
      </c>
      <c r="B848" s="13" t="s">
        <v>2702</v>
      </c>
      <c r="C848" s="13" t="s">
        <v>2703</v>
      </c>
      <c r="D848" s="13" t="str">
        <f>HLOOKUP(LEFT(Products!$B848,3),$G$4:$J$5,2,0)</f>
        <v>Office Supplies</v>
      </c>
      <c r="E848" s="11" t="str">
        <f>VLOOKUP(MID(Products!$B848,5,2),$G$8:$H$25,2,0)</f>
        <v>Binders</v>
      </c>
    </row>
    <row r="849" spans="1:5" x14ac:dyDescent="0.35">
      <c r="A849" s="12">
        <v>7745</v>
      </c>
      <c r="B849" s="17" t="s">
        <v>2704</v>
      </c>
      <c r="C849" s="17" t="s">
        <v>2705</v>
      </c>
      <c r="D849" s="17" t="str">
        <f>HLOOKUP(LEFT(Products!$B849,3),$G$4:$J$5,2,0)</f>
        <v>Technology</v>
      </c>
      <c r="E849" s="12" t="str">
        <f>VLOOKUP(MID(Products!$B849,5,2),$G$8:$H$25,2,0)</f>
        <v>Phones</v>
      </c>
    </row>
    <row r="850" spans="1:5" x14ac:dyDescent="0.35">
      <c r="A850" s="11">
        <v>7746</v>
      </c>
      <c r="B850" s="13" t="s">
        <v>2706</v>
      </c>
      <c r="C850" s="13" t="s">
        <v>2707</v>
      </c>
      <c r="D850" s="13" t="str">
        <f>HLOOKUP(LEFT(Products!$B850,3),$G$4:$J$5,2,0)</f>
        <v>Office Supplies</v>
      </c>
      <c r="E850" s="11" t="str">
        <f>VLOOKUP(MID(Products!$B850,5,2),$G$8:$H$25,2,0)</f>
        <v>Art</v>
      </c>
    </row>
    <row r="851" spans="1:5" x14ac:dyDescent="0.35">
      <c r="A851" s="12">
        <v>9604</v>
      </c>
      <c r="B851" s="17" t="s">
        <v>2712</v>
      </c>
      <c r="C851" s="17" t="s">
        <v>2713</v>
      </c>
      <c r="D851" s="17" t="str">
        <f>HLOOKUP(LEFT(Products!$B851,3),$G$4:$J$5,2,0)</f>
        <v>Furniture</v>
      </c>
      <c r="E851" s="12" t="str">
        <f>VLOOKUP(MID(Products!$B851,5,2),$G$8:$H$25,2,0)</f>
        <v>Tables</v>
      </c>
    </row>
    <row r="852" spans="1:5" x14ac:dyDescent="0.35">
      <c r="A852" s="11">
        <v>6849</v>
      </c>
      <c r="B852" s="13" t="s">
        <v>2716</v>
      </c>
      <c r="C852" s="13" t="s">
        <v>2717</v>
      </c>
      <c r="D852" s="13" t="str">
        <f>HLOOKUP(LEFT(Products!$B852,3),$G$4:$J$5,2,0)</f>
        <v>Office Supplies</v>
      </c>
      <c r="E852" s="11" t="str">
        <f>VLOOKUP(MID(Products!$B852,5,2),$G$8:$H$25,2,0)</f>
        <v>Paper</v>
      </c>
    </row>
    <row r="853" spans="1:5" x14ac:dyDescent="0.35">
      <c r="A853" s="12">
        <v>9548</v>
      </c>
      <c r="B853" s="17" t="s">
        <v>2719</v>
      </c>
      <c r="C853" s="17" t="s">
        <v>2720</v>
      </c>
      <c r="D853" s="17" t="str">
        <f>HLOOKUP(LEFT(Products!$B853,3),$G$4:$J$5,2,0)</f>
        <v>Office Supplies</v>
      </c>
      <c r="E853" s="12" t="str">
        <f>VLOOKUP(MID(Products!$B853,5,2),$G$8:$H$25,2,0)</f>
        <v>Paper</v>
      </c>
    </row>
    <row r="854" spans="1:5" x14ac:dyDescent="0.35">
      <c r="A854" s="11">
        <v>9549</v>
      </c>
      <c r="B854" s="13" t="s">
        <v>2583</v>
      </c>
      <c r="C854" s="13" t="s">
        <v>2584</v>
      </c>
      <c r="D854" s="13" t="str">
        <f>HLOOKUP(LEFT(Products!$B854,3),$G$4:$J$5,2,0)</f>
        <v>Office Supplies</v>
      </c>
      <c r="E854" s="11" t="str">
        <f>VLOOKUP(MID(Products!$B854,5,2),$G$8:$H$25,2,0)</f>
        <v>Binders</v>
      </c>
    </row>
    <row r="855" spans="1:5" x14ac:dyDescent="0.35">
      <c r="A855" s="12">
        <v>9550</v>
      </c>
      <c r="B855" s="17" t="s">
        <v>2721</v>
      </c>
      <c r="C855" s="17" t="s">
        <v>2722</v>
      </c>
      <c r="D855" s="17" t="str">
        <f>HLOOKUP(LEFT(Products!$B855,3),$G$4:$J$5,2,0)</f>
        <v>Office Supplies</v>
      </c>
      <c r="E855" s="12" t="str">
        <f>VLOOKUP(MID(Products!$B855,5,2),$G$8:$H$25,2,0)</f>
        <v>Appliances</v>
      </c>
    </row>
    <row r="856" spans="1:5" x14ac:dyDescent="0.35">
      <c r="A856" s="11">
        <v>941</v>
      </c>
      <c r="B856" s="13" t="s">
        <v>2724</v>
      </c>
      <c r="C856" s="13" t="s">
        <v>2725</v>
      </c>
      <c r="D856" s="13" t="str">
        <f>HLOOKUP(LEFT(Products!$B856,3),$G$4:$J$5,2,0)</f>
        <v>Office Supplies</v>
      </c>
      <c r="E856" s="11" t="str">
        <f>VLOOKUP(MID(Products!$B856,5,2),$G$8:$H$25,2,0)</f>
        <v>Paper</v>
      </c>
    </row>
    <row r="857" spans="1:5" x14ac:dyDescent="0.35">
      <c r="A857" s="12">
        <v>48</v>
      </c>
      <c r="B857" s="17" t="s">
        <v>2680</v>
      </c>
      <c r="C857" s="17" t="s">
        <v>2681</v>
      </c>
      <c r="D857" s="17" t="str">
        <f>HLOOKUP(LEFT(Products!$B857,3),$G$4:$J$5,2,0)</f>
        <v>Technology</v>
      </c>
      <c r="E857" s="12" t="str">
        <f>VLOOKUP(MID(Products!$B857,5,2),$G$8:$H$25,2,0)</f>
        <v>Accessories</v>
      </c>
    </row>
    <row r="858" spans="1:5" x14ac:dyDescent="0.35">
      <c r="A858" s="11">
        <v>49</v>
      </c>
      <c r="B858" s="13" t="s">
        <v>2070</v>
      </c>
      <c r="C858" s="13" t="s">
        <v>2071</v>
      </c>
      <c r="D858" s="13" t="str">
        <f>HLOOKUP(LEFT(Products!$B858,3),$G$4:$J$5,2,0)</f>
        <v>Technology</v>
      </c>
      <c r="E858" s="11" t="str">
        <f>VLOOKUP(MID(Products!$B858,5,2),$G$8:$H$25,2,0)</f>
        <v>Phones</v>
      </c>
    </row>
    <row r="859" spans="1:5" x14ac:dyDescent="0.35">
      <c r="A859" s="12">
        <v>851</v>
      </c>
      <c r="B859" s="17" t="s">
        <v>2733</v>
      </c>
      <c r="C859" s="17" t="s">
        <v>2734</v>
      </c>
      <c r="D859" s="17" t="str">
        <f>HLOOKUP(LEFT(Products!$B859,3),$G$4:$J$5,2,0)</f>
        <v>Office Supplies</v>
      </c>
      <c r="E859" s="12" t="str">
        <f>VLOOKUP(MID(Products!$B859,5,2),$G$8:$H$25,2,0)</f>
        <v>Art</v>
      </c>
    </row>
    <row r="860" spans="1:5" x14ac:dyDescent="0.35">
      <c r="A860" s="11">
        <v>852</v>
      </c>
      <c r="B860" s="13" t="s">
        <v>2735</v>
      </c>
      <c r="C860" s="13" t="s">
        <v>2736</v>
      </c>
      <c r="D860" s="13" t="str">
        <f>HLOOKUP(LEFT(Products!$B860,3),$G$4:$J$5,2,0)</f>
        <v>Office Supplies</v>
      </c>
      <c r="E860" s="11" t="str">
        <f>VLOOKUP(MID(Products!$B860,5,2),$G$8:$H$25,2,0)</f>
        <v>Paper</v>
      </c>
    </row>
    <row r="861" spans="1:5" x14ac:dyDescent="0.35">
      <c r="A861" s="12">
        <v>934</v>
      </c>
      <c r="B861" s="17" t="s">
        <v>2740</v>
      </c>
      <c r="C861" s="17" t="s">
        <v>2741</v>
      </c>
      <c r="D861" s="17" t="str">
        <f>HLOOKUP(LEFT(Products!$B861,3),$G$4:$J$5,2,0)</f>
        <v>Office Supplies</v>
      </c>
      <c r="E861" s="12" t="str">
        <f>VLOOKUP(MID(Products!$B861,5,2),$G$8:$H$25,2,0)</f>
        <v>Paper</v>
      </c>
    </row>
    <row r="862" spans="1:5" x14ac:dyDescent="0.35">
      <c r="A862" s="11">
        <v>935</v>
      </c>
      <c r="B862" s="13" t="s">
        <v>1502</v>
      </c>
      <c r="C862" s="13" t="s">
        <v>1503</v>
      </c>
      <c r="D862" s="13" t="str">
        <f>HLOOKUP(LEFT(Products!$B862,3),$G$4:$J$5,2,0)</f>
        <v>Office Supplies</v>
      </c>
      <c r="E862" s="11" t="str">
        <f>VLOOKUP(MID(Products!$B862,5,2),$G$8:$H$25,2,0)</f>
        <v>Binders</v>
      </c>
    </row>
    <row r="863" spans="1:5" x14ac:dyDescent="0.35">
      <c r="A863" s="12">
        <v>936</v>
      </c>
      <c r="B863" s="17" t="s">
        <v>2735</v>
      </c>
      <c r="C863" s="17" t="s">
        <v>2736</v>
      </c>
      <c r="D863" s="17" t="str">
        <f>HLOOKUP(LEFT(Products!$B863,3),$G$4:$J$5,2,0)</f>
        <v>Office Supplies</v>
      </c>
      <c r="E863" s="12" t="str">
        <f>VLOOKUP(MID(Products!$B863,5,2),$G$8:$H$25,2,0)</f>
        <v>Paper</v>
      </c>
    </row>
    <row r="864" spans="1:5" x14ac:dyDescent="0.35">
      <c r="A864" s="11">
        <v>937</v>
      </c>
      <c r="B864" s="13" t="s">
        <v>2742</v>
      </c>
      <c r="C864" s="13" t="s">
        <v>2743</v>
      </c>
      <c r="D864" s="13" t="str">
        <f>HLOOKUP(LEFT(Products!$B864,3),$G$4:$J$5,2,0)</f>
        <v>Office Supplies</v>
      </c>
      <c r="E864" s="11" t="str">
        <f>VLOOKUP(MID(Products!$B864,5,2),$G$8:$H$25,2,0)</f>
        <v>Appliances</v>
      </c>
    </row>
    <row r="865" spans="1:5" x14ac:dyDescent="0.35">
      <c r="A865" s="12">
        <v>1307</v>
      </c>
      <c r="B865" s="17" t="s">
        <v>1973</v>
      </c>
      <c r="C865" s="17" t="s">
        <v>1974</v>
      </c>
      <c r="D865" s="17" t="str">
        <f>HLOOKUP(LEFT(Products!$B865,3),$G$4:$J$5,2,0)</f>
        <v>Office Supplies</v>
      </c>
      <c r="E865" s="12" t="str">
        <f>VLOOKUP(MID(Products!$B865,5,2),$G$8:$H$25,2,0)</f>
        <v>Paper</v>
      </c>
    </row>
    <row r="866" spans="1:5" x14ac:dyDescent="0.35">
      <c r="A866" s="11">
        <v>1308</v>
      </c>
      <c r="B866" s="13" t="s">
        <v>1256</v>
      </c>
      <c r="C866" s="13" t="s">
        <v>1257</v>
      </c>
      <c r="D866" s="13" t="str">
        <f>HLOOKUP(LEFT(Products!$B866,3),$G$4:$J$5,2,0)</f>
        <v>Office Supplies</v>
      </c>
      <c r="E866" s="11" t="str">
        <f>VLOOKUP(MID(Products!$B866,5,2),$G$8:$H$25,2,0)</f>
        <v>Binders</v>
      </c>
    </row>
    <row r="867" spans="1:5" x14ac:dyDescent="0.35">
      <c r="A867" s="12">
        <v>1309</v>
      </c>
      <c r="B867" s="17" t="s">
        <v>2745</v>
      </c>
      <c r="C867" s="17" t="s">
        <v>2746</v>
      </c>
      <c r="D867" s="17" t="str">
        <f>HLOOKUP(LEFT(Products!$B867,3),$G$4:$J$5,2,0)</f>
        <v>Office Supplies</v>
      </c>
      <c r="E867" s="12" t="str">
        <f>VLOOKUP(MID(Products!$B867,5,2),$G$8:$H$25,2,0)</f>
        <v>Appliances</v>
      </c>
    </row>
    <row r="868" spans="1:5" x14ac:dyDescent="0.35">
      <c r="A868" s="11">
        <v>1310</v>
      </c>
      <c r="B868" s="13" t="s">
        <v>1285</v>
      </c>
      <c r="C868" s="13" t="s">
        <v>1286</v>
      </c>
      <c r="D868" s="13" t="str">
        <f>HLOOKUP(LEFT(Products!$B868,3),$G$4:$J$5,2,0)</f>
        <v>Office Supplies</v>
      </c>
      <c r="E868" s="11" t="str">
        <f>VLOOKUP(MID(Products!$B868,5,2),$G$8:$H$25,2,0)</f>
        <v>Storage</v>
      </c>
    </row>
    <row r="869" spans="1:5" x14ac:dyDescent="0.35">
      <c r="A869" s="12">
        <v>1311</v>
      </c>
      <c r="B869" s="17" t="s">
        <v>2747</v>
      </c>
      <c r="C869" s="17" t="s">
        <v>2748</v>
      </c>
      <c r="D869" s="17" t="str">
        <f>HLOOKUP(LEFT(Products!$B869,3),$G$4:$J$5,2,0)</f>
        <v>Furniture</v>
      </c>
      <c r="E869" s="12" t="str">
        <f>VLOOKUP(MID(Products!$B869,5,2),$G$8:$H$25,2,0)</f>
        <v>Chairs</v>
      </c>
    </row>
    <row r="870" spans="1:5" x14ac:dyDescent="0.35">
      <c r="A870" s="11">
        <v>1945</v>
      </c>
      <c r="B870" s="13" t="s">
        <v>1354</v>
      </c>
      <c r="C870" s="13" t="s">
        <v>1355</v>
      </c>
      <c r="D870" s="13" t="str">
        <f>HLOOKUP(LEFT(Products!$B870,3),$G$4:$J$5,2,0)</f>
        <v>Technology</v>
      </c>
      <c r="E870" s="11" t="str">
        <f>VLOOKUP(MID(Products!$B870,5,2),$G$8:$H$25,2,0)</f>
        <v>Accessories</v>
      </c>
    </row>
    <row r="871" spans="1:5" x14ac:dyDescent="0.35">
      <c r="A871" s="12">
        <v>1946</v>
      </c>
      <c r="B871" s="17" t="s">
        <v>598</v>
      </c>
      <c r="C871" s="17" t="s">
        <v>599</v>
      </c>
      <c r="D871" s="17" t="str">
        <f>HLOOKUP(LEFT(Products!$B871,3),$G$4:$J$5,2,0)</f>
        <v>Office Supplies</v>
      </c>
      <c r="E871" s="12" t="str">
        <f>VLOOKUP(MID(Products!$B871,5,2),$G$8:$H$25,2,0)</f>
        <v>Paper</v>
      </c>
    </row>
    <row r="872" spans="1:5" x14ac:dyDescent="0.35">
      <c r="A872" s="11">
        <v>7287</v>
      </c>
      <c r="B872" s="13" t="s">
        <v>2753</v>
      </c>
      <c r="C872" s="13" t="s">
        <v>2754</v>
      </c>
      <c r="D872" s="13" t="str">
        <f>HLOOKUP(LEFT(Products!$B872,3),$G$4:$J$5,2,0)</f>
        <v>Technology</v>
      </c>
      <c r="E872" s="11" t="str">
        <f>VLOOKUP(MID(Products!$B872,5,2),$G$8:$H$25,2,0)</f>
        <v>Accessories</v>
      </c>
    </row>
    <row r="873" spans="1:5" x14ac:dyDescent="0.35">
      <c r="A873" s="12">
        <v>7288</v>
      </c>
      <c r="B873" s="17" t="s">
        <v>116</v>
      </c>
      <c r="C873" s="17" t="s">
        <v>118</v>
      </c>
      <c r="D873" s="17" t="str">
        <f>HLOOKUP(LEFT(Products!$B873,3),$G$4:$J$5,2,0)</f>
        <v>Furniture</v>
      </c>
      <c r="E873" s="12" t="str">
        <f>VLOOKUP(MID(Products!$B873,5,2),$G$8:$H$25,2,0)</f>
        <v>Furnishings</v>
      </c>
    </row>
    <row r="874" spans="1:5" x14ac:dyDescent="0.35">
      <c r="A874" s="11">
        <v>5226</v>
      </c>
      <c r="B874" s="13" t="s">
        <v>2756</v>
      </c>
      <c r="C874" s="13" t="s">
        <v>2757</v>
      </c>
      <c r="D874" s="13" t="str">
        <f>HLOOKUP(LEFT(Products!$B874,3),$G$4:$J$5,2,0)</f>
        <v>Office Supplies</v>
      </c>
      <c r="E874" s="11" t="str">
        <f>VLOOKUP(MID(Products!$B874,5,2),$G$8:$H$25,2,0)</f>
        <v>Binders</v>
      </c>
    </row>
    <row r="875" spans="1:5" x14ac:dyDescent="0.35">
      <c r="A875" s="12">
        <v>5227</v>
      </c>
      <c r="B875" s="17" t="s">
        <v>2758</v>
      </c>
      <c r="C875" s="17" t="s">
        <v>2759</v>
      </c>
      <c r="D875" s="17" t="str">
        <f>HLOOKUP(LEFT(Products!$B875,3),$G$4:$J$5,2,0)</f>
        <v>Office Supplies</v>
      </c>
      <c r="E875" s="12" t="str">
        <f>VLOOKUP(MID(Products!$B875,5,2),$G$8:$H$25,2,0)</f>
        <v>Binders</v>
      </c>
    </row>
    <row r="876" spans="1:5" x14ac:dyDescent="0.35">
      <c r="A876" s="11">
        <v>5228</v>
      </c>
      <c r="B876" s="13" t="s">
        <v>905</v>
      </c>
      <c r="C876" s="13" t="s">
        <v>906</v>
      </c>
      <c r="D876" s="13" t="str">
        <f>HLOOKUP(LEFT(Products!$B876,3),$G$4:$J$5,2,0)</f>
        <v>Furniture</v>
      </c>
      <c r="E876" s="11" t="str">
        <f>VLOOKUP(MID(Products!$B876,5,2),$G$8:$H$25,2,0)</f>
        <v>Bookcases</v>
      </c>
    </row>
    <row r="877" spans="1:5" x14ac:dyDescent="0.35">
      <c r="A877" s="12">
        <v>8659</v>
      </c>
      <c r="B877" s="17" t="s">
        <v>667</v>
      </c>
      <c r="C877" s="17" t="s">
        <v>668</v>
      </c>
      <c r="D877" s="17" t="str">
        <f>HLOOKUP(LEFT(Products!$B877,3),$G$4:$J$5,2,0)</f>
        <v>Office Supplies</v>
      </c>
      <c r="E877" s="12" t="str">
        <f>VLOOKUP(MID(Products!$B877,5,2),$G$8:$H$25,2,0)</f>
        <v>Binders</v>
      </c>
    </row>
    <row r="878" spans="1:5" x14ac:dyDescent="0.35">
      <c r="A878" s="11">
        <v>2085</v>
      </c>
      <c r="B878" s="13" t="s">
        <v>2764</v>
      </c>
      <c r="C878" s="13" t="s">
        <v>2765</v>
      </c>
      <c r="D878" s="13" t="str">
        <f>HLOOKUP(LEFT(Products!$B878,3),$G$4:$J$5,2,0)</f>
        <v>Office Supplies</v>
      </c>
      <c r="E878" s="11" t="str">
        <f>VLOOKUP(MID(Products!$B878,5,2),$G$8:$H$25,2,0)</f>
        <v>Labels</v>
      </c>
    </row>
    <row r="879" spans="1:5" x14ac:dyDescent="0.35">
      <c r="A879" s="12">
        <v>2086</v>
      </c>
      <c r="B879" s="17" t="s">
        <v>2766</v>
      </c>
      <c r="C879" s="17" t="s">
        <v>2767</v>
      </c>
      <c r="D879" s="17" t="str">
        <f>HLOOKUP(LEFT(Products!$B879,3),$G$4:$J$5,2,0)</f>
        <v>Office Supplies</v>
      </c>
      <c r="E879" s="12" t="str">
        <f>VLOOKUP(MID(Products!$B879,5,2),$G$8:$H$25,2,0)</f>
        <v>Labels</v>
      </c>
    </row>
    <row r="880" spans="1:5" x14ac:dyDescent="0.35">
      <c r="A880" s="11">
        <v>2087</v>
      </c>
      <c r="B880" s="13" t="s">
        <v>1513</v>
      </c>
      <c r="C880" s="13" t="s">
        <v>1514</v>
      </c>
      <c r="D880" s="13" t="str">
        <f>HLOOKUP(LEFT(Products!$B880,3),$G$4:$J$5,2,0)</f>
        <v>Office Supplies</v>
      </c>
      <c r="E880" s="11" t="str">
        <f>VLOOKUP(MID(Products!$B880,5,2),$G$8:$H$25,2,0)</f>
        <v>Storage</v>
      </c>
    </row>
    <row r="881" spans="1:5" x14ac:dyDescent="0.35">
      <c r="A881" s="12">
        <v>2088</v>
      </c>
      <c r="B881" s="17" t="s">
        <v>2768</v>
      </c>
      <c r="C881" s="17" t="s">
        <v>2769</v>
      </c>
      <c r="D881" s="17" t="str">
        <f>HLOOKUP(LEFT(Products!$B881,3),$G$4:$J$5,2,0)</f>
        <v>Office Supplies</v>
      </c>
      <c r="E881" s="12" t="str">
        <f>VLOOKUP(MID(Products!$B881,5,2),$G$8:$H$25,2,0)</f>
        <v>Paper</v>
      </c>
    </row>
    <row r="882" spans="1:5" x14ac:dyDescent="0.35">
      <c r="A882" s="11">
        <v>2089</v>
      </c>
      <c r="B882" s="13" t="s">
        <v>2770</v>
      </c>
      <c r="C882" s="13" t="s">
        <v>2771</v>
      </c>
      <c r="D882" s="13" t="str">
        <f>HLOOKUP(LEFT(Products!$B882,3),$G$4:$J$5,2,0)</f>
        <v>Office Supplies</v>
      </c>
      <c r="E882" s="11" t="str">
        <f>VLOOKUP(MID(Products!$B882,5,2),$G$8:$H$25,2,0)</f>
        <v>Fasteners</v>
      </c>
    </row>
    <row r="883" spans="1:5" x14ac:dyDescent="0.35">
      <c r="A883" s="12">
        <v>3944</v>
      </c>
      <c r="B883" s="17" t="s">
        <v>2776</v>
      </c>
      <c r="C883" s="17" t="s">
        <v>2777</v>
      </c>
      <c r="D883" s="17" t="str">
        <f>HLOOKUP(LEFT(Products!$B883,3),$G$4:$J$5,2,0)</f>
        <v>Office Supplies</v>
      </c>
      <c r="E883" s="12" t="str">
        <f>VLOOKUP(MID(Products!$B883,5,2),$G$8:$H$25,2,0)</f>
        <v>Supplies</v>
      </c>
    </row>
    <row r="884" spans="1:5" x14ac:dyDescent="0.35">
      <c r="A884" s="11">
        <v>6928</v>
      </c>
      <c r="B884" s="13" t="s">
        <v>2781</v>
      </c>
      <c r="C884" s="13" t="s">
        <v>2782</v>
      </c>
      <c r="D884" s="13" t="str">
        <f>HLOOKUP(LEFT(Products!$B884,3),$G$4:$J$5,2,0)</f>
        <v>Office Supplies</v>
      </c>
      <c r="E884" s="11" t="str">
        <f>VLOOKUP(MID(Products!$B884,5,2),$G$8:$H$25,2,0)</f>
        <v>Storage</v>
      </c>
    </row>
    <row r="885" spans="1:5" x14ac:dyDescent="0.35">
      <c r="A885" s="12">
        <v>6929</v>
      </c>
      <c r="B885" s="17" t="s">
        <v>2783</v>
      </c>
      <c r="C885" s="17" t="s">
        <v>2784</v>
      </c>
      <c r="D885" s="17" t="str">
        <f>HLOOKUP(LEFT(Products!$B885,3),$G$4:$J$5,2,0)</f>
        <v>Office Supplies</v>
      </c>
      <c r="E885" s="12" t="str">
        <f>VLOOKUP(MID(Products!$B885,5,2),$G$8:$H$25,2,0)</f>
        <v>Labels</v>
      </c>
    </row>
    <row r="886" spans="1:5" x14ac:dyDescent="0.35">
      <c r="A886" s="11">
        <v>6930</v>
      </c>
      <c r="B886" s="13" t="s">
        <v>1786</v>
      </c>
      <c r="C886" s="13" t="s">
        <v>1787</v>
      </c>
      <c r="D886" s="13" t="str">
        <f>HLOOKUP(LEFT(Products!$B886,3),$G$4:$J$5,2,0)</f>
        <v>Technology</v>
      </c>
      <c r="E886" s="11" t="str">
        <f>VLOOKUP(MID(Products!$B886,5,2),$G$8:$H$25,2,0)</f>
        <v>Phones</v>
      </c>
    </row>
    <row r="887" spans="1:5" x14ac:dyDescent="0.35">
      <c r="A887" s="12">
        <v>6931</v>
      </c>
      <c r="B887" s="17" t="s">
        <v>2785</v>
      </c>
      <c r="C887" s="17" t="s">
        <v>2786</v>
      </c>
      <c r="D887" s="17" t="str">
        <f>HLOOKUP(LEFT(Products!$B887,3),$G$4:$J$5,2,0)</f>
        <v>Office Supplies</v>
      </c>
      <c r="E887" s="12" t="str">
        <f>VLOOKUP(MID(Products!$B887,5,2),$G$8:$H$25,2,0)</f>
        <v>Paper</v>
      </c>
    </row>
    <row r="888" spans="1:5" x14ac:dyDescent="0.35">
      <c r="A888" s="11">
        <v>7019</v>
      </c>
      <c r="B888" s="13" t="s">
        <v>2548</v>
      </c>
      <c r="C888" s="13" t="s">
        <v>2549</v>
      </c>
      <c r="D888" s="13" t="str">
        <f>HLOOKUP(LEFT(Products!$B888,3),$G$4:$J$5,2,0)</f>
        <v>Office Supplies</v>
      </c>
      <c r="E888" s="11" t="str">
        <f>VLOOKUP(MID(Products!$B888,5,2),$G$8:$H$25,2,0)</f>
        <v>Labels</v>
      </c>
    </row>
    <row r="889" spans="1:5" x14ac:dyDescent="0.35">
      <c r="A889" s="12">
        <v>3529</v>
      </c>
      <c r="B889" s="17" t="s">
        <v>2791</v>
      </c>
      <c r="C889" s="17" t="s">
        <v>2792</v>
      </c>
      <c r="D889" s="17" t="str">
        <f>HLOOKUP(LEFT(Products!$B889,3),$G$4:$J$5,2,0)</f>
        <v>Technology</v>
      </c>
      <c r="E889" s="12" t="str">
        <f>VLOOKUP(MID(Products!$B889,5,2),$G$8:$H$25,2,0)</f>
        <v>Phones</v>
      </c>
    </row>
    <row r="890" spans="1:5" x14ac:dyDescent="0.35">
      <c r="A890" s="11">
        <v>4688</v>
      </c>
      <c r="B890" s="13" t="s">
        <v>2796</v>
      </c>
      <c r="C890" s="13" t="s">
        <v>2797</v>
      </c>
      <c r="D890" s="13" t="str">
        <f>HLOOKUP(LEFT(Products!$B890,3),$G$4:$J$5,2,0)</f>
        <v>Technology</v>
      </c>
      <c r="E890" s="11" t="str">
        <f>VLOOKUP(MID(Products!$B890,5,2),$G$8:$H$25,2,0)</f>
        <v>Phones</v>
      </c>
    </row>
    <row r="891" spans="1:5" x14ac:dyDescent="0.35">
      <c r="A891" s="12">
        <v>4704</v>
      </c>
      <c r="B891" s="17" t="s">
        <v>2279</v>
      </c>
      <c r="C891" s="17" t="s">
        <v>2280</v>
      </c>
      <c r="D891" s="17" t="str">
        <f>HLOOKUP(LEFT(Products!$B891,3),$G$4:$J$5,2,0)</f>
        <v>Office Supplies</v>
      </c>
      <c r="E891" s="12" t="str">
        <f>VLOOKUP(MID(Products!$B891,5,2),$G$8:$H$25,2,0)</f>
        <v>Appliances</v>
      </c>
    </row>
    <row r="892" spans="1:5" x14ac:dyDescent="0.35">
      <c r="A892" s="11">
        <v>9166</v>
      </c>
      <c r="B892" s="13" t="s">
        <v>924</v>
      </c>
      <c r="C892" s="13" t="s">
        <v>925</v>
      </c>
      <c r="D892" s="13" t="str">
        <f>HLOOKUP(LEFT(Products!$B892,3),$G$4:$J$5,2,0)</f>
        <v>Technology</v>
      </c>
      <c r="E892" s="11" t="str">
        <f>VLOOKUP(MID(Products!$B892,5,2),$G$8:$H$25,2,0)</f>
        <v>Machines</v>
      </c>
    </row>
    <row r="893" spans="1:5" x14ac:dyDescent="0.35">
      <c r="A893" s="12">
        <v>9167</v>
      </c>
      <c r="B893" s="17" t="s">
        <v>1643</v>
      </c>
      <c r="C893" s="17" t="s">
        <v>1644</v>
      </c>
      <c r="D893" s="17" t="str">
        <f>HLOOKUP(LEFT(Products!$B893,3),$G$4:$J$5,2,0)</f>
        <v>Office Supplies</v>
      </c>
      <c r="E893" s="12" t="str">
        <f>VLOOKUP(MID(Products!$B893,5,2),$G$8:$H$25,2,0)</f>
        <v>Paper</v>
      </c>
    </row>
    <row r="894" spans="1:5" x14ac:dyDescent="0.35">
      <c r="A894" s="11">
        <v>9168</v>
      </c>
      <c r="B894" s="13" t="s">
        <v>2610</v>
      </c>
      <c r="C894" s="13" t="s">
        <v>2611</v>
      </c>
      <c r="D894" s="13" t="str">
        <f>HLOOKUP(LEFT(Products!$B894,3),$G$4:$J$5,2,0)</f>
        <v>Office Supplies</v>
      </c>
      <c r="E894" s="11" t="str">
        <f>VLOOKUP(MID(Products!$B894,5,2),$G$8:$H$25,2,0)</f>
        <v>Appliances</v>
      </c>
    </row>
    <row r="895" spans="1:5" x14ac:dyDescent="0.35">
      <c r="A895" s="12">
        <v>2146</v>
      </c>
      <c r="B895" s="17" t="s">
        <v>1245</v>
      </c>
      <c r="C895" s="17" t="s">
        <v>1246</v>
      </c>
      <c r="D895" s="17" t="str">
        <f>HLOOKUP(LEFT(Products!$B895,3),$G$4:$J$5,2,0)</f>
        <v>Furniture</v>
      </c>
      <c r="E895" s="12" t="str">
        <f>VLOOKUP(MID(Products!$B895,5,2),$G$8:$H$25,2,0)</f>
        <v>Chairs</v>
      </c>
    </row>
    <row r="896" spans="1:5" x14ac:dyDescent="0.35">
      <c r="A896" s="11">
        <v>2147</v>
      </c>
      <c r="B896" s="13" t="s">
        <v>366</v>
      </c>
      <c r="C896" s="13" t="s">
        <v>367</v>
      </c>
      <c r="D896" s="13" t="str">
        <f>HLOOKUP(LEFT(Products!$B896,3),$G$4:$J$5,2,0)</f>
        <v>Office Supplies</v>
      </c>
      <c r="E896" s="11" t="str">
        <f>VLOOKUP(MID(Products!$B896,5,2),$G$8:$H$25,2,0)</f>
        <v>Binders</v>
      </c>
    </row>
    <row r="897" spans="1:5" x14ac:dyDescent="0.35">
      <c r="A897" s="12">
        <v>2148</v>
      </c>
      <c r="B897" s="17" t="s">
        <v>2804</v>
      </c>
      <c r="C897" s="17" t="s">
        <v>2805</v>
      </c>
      <c r="D897" s="17" t="str">
        <f>HLOOKUP(LEFT(Products!$B897,3),$G$4:$J$5,2,0)</f>
        <v>Office Supplies</v>
      </c>
      <c r="E897" s="12" t="str">
        <f>VLOOKUP(MID(Products!$B897,5,2),$G$8:$H$25,2,0)</f>
        <v>Storage</v>
      </c>
    </row>
    <row r="898" spans="1:5" x14ac:dyDescent="0.35">
      <c r="A898" s="11">
        <v>2191</v>
      </c>
      <c r="B898" s="13" t="s">
        <v>278</v>
      </c>
      <c r="C898" s="13" t="s">
        <v>280</v>
      </c>
      <c r="D898" s="13" t="str">
        <f>HLOOKUP(LEFT(Products!$B898,3),$G$4:$J$5,2,0)</f>
        <v>Office Supplies</v>
      </c>
      <c r="E898" s="11" t="str">
        <f>VLOOKUP(MID(Products!$B898,5,2),$G$8:$H$25,2,0)</f>
        <v>Appliances</v>
      </c>
    </row>
    <row r="899" spans="1:5" x14ac:dyDescent="0.35">
      <c r="A899" s="12">
        <v>7426</v>
      </c>
      <c r="B899" s="17" t="s">
        <v>2808</v>
      </c>
      <c r="C899" s="17" t="s">
        <v>2809</v>
      </c>
      <c r="D899" s="17" t="str">
        <f>HLOOKUP(LEFT(Products!$B899,3),$G$4:$J$5,2,0)</f>
        <v>Furniture</v>
      </c>
      <c r="E899" s="12" t="str">
        <f>VLOOKUP(MID(Products!$B899,5,2),$G$8:$H$25,2,0)</f>
        <v>Chairs</v>
      </c>
    </row>
    <row r="900" spans="1:5" x14ac:dyDescent="0.35">
      <c r="A900" s="11">
        <v>7427</v>
      </c>
      <c r="B900" s="13" t="s">
        <v>2810</v>
      </c>
      <c r="C900" s="13" t="s">
        <v>2811</v>
      </c>
      <c r="D900" s="13" t="str">
        <f>HLOOKUP(LEFT(Products!$B900,3),$G$4:$J$5,2,0)</f>
        <v>Furniture</v>
      </c>
      <c r="E900" s="11" t="str">
        <f>VLOOKUP(MID(Products!$B900,5,2),$G$8:$H$25,2,0)</f>
        <v>Furnishings</v>
      </c>
    </row>
    <row r="901" spans="1:5" x14ac:dyDescent="0.35">
      <c r="A901" s="12">
        <v>480</v>
      </c>
      <c r="B901" s="17" t="s">
        <v>2815</v>
      </c>
      <c r="C901" s="17" t="s">
        <v>2816</v>
      </c>
      <c r="D901" s="17" t="str">
        <f>HLOOKUP(LEFT(Products!$B901,3),$G$4:$J$5,2,0)</f>
        <v>Office Supplies</v>
      </c>
      <c r="E901" s="12" t="str">
        <f>VLOOKUP(MID(Products!$B901,5,2),$G$8:$H$25,2,0)</f>
        <v>Art</v>
      </c>
    </row>
    <row r="902" spans="1:5" x14ac:dyDescent="0.35">
      <c r="A902" s="11">
        <v>481</v>
      </c>
      <c r="B902" s="13" t="s">
        <v>2261</v>
      </c>
      <c r="C902" s="13" t="s">
        <v>2262</v>
      </c>
      <c r="D902" s="13" t="str">
        <f>HLOOKUP(LEFT(Products!$B902,3),$G$4:$J$5,2,0)</f>
        <v>Office Supplies</v>
      </c>
      <c r="E902" s="11" t="str">
        <f>VLOOKUP(MID(Products!$B902,5,2),$G$8:$H$25,2,0)</f>
        <v>Storage</v>
      </c>
    </row>
    <row r="903" spans="1:5" x14ac:dyDescent="0.35">
      <c r="A903" s="12">
        <v>1286</v>
      </c>
      <c r="B903" s="17" t="s">
        <v>1548</v>
      </c>
      <c r="C903" s="17" t="s">
        <v>1549</v>
      </c>
      <c r="D903" s="17" t="str">
        <f>HLOOKUP(LEFT(Products!$B903,3),$G$4:$J$5,2,0)</f>
        <v>Office Supplies</v>
      </c>
      <c r="E903" s="12" t="str">
        <f>VLOOKUP(MID(Products!$B903,5,2),$G$8:$H$25,2,0)</f>
        <v>Storage</v>
      </c>
    </row>
    <row r="904" spans="1:5" x14ac:dyDescent="0.35">
      <c r="A904" s="11">
        <v>1694</v>
      </c>
      <c r="B904" s="13" t="s">
        <v>2823</v>
      </c>
      <c r="C904" s="13" t="s">
        <v>2824</v>
      </c>
      <c r="D904" s="13" t="str">
        <f>HLOOKUP(LEFT(Products!$B904,3),$G$4:$J$5,2,0)</f>
        <v>Technology</v>
      </c>
      <c r="E904" s="11" t="str">
        <f>VLOOKUP(MID(Products!$B904,5,2),$G$8:$H$25,2,0)</f>
        <v>Accessories</v>
      </c>
    </row>
    <row r="905" spans="1:5" x14ac:dyDescent="0.35">
      <c r="A905" s="12">
        <v>3957</v>
      </c>
      <c r="B905" s="17" t="s">
        <v>2826</v>
      </c>
      <c r="C905" s="17" t="s">
        <v>2827</v>
      </c>
      <c r="D905" s="17" t="str">
        <f>HLOOKUP(LEFT(Products!$B905,3),$G$4:$J$5,2,0)</f>
        <v>Furniture</v>
      </c>
      <c r="E905" s="12" t="str">
        <f>VLOOKUP(MID(Products!$B905,5,2),$G$8:$H$25,2,0)</f>
        <v>Furnishings</v>
      </c>
    </row>
    <row r="906" spans="1:5" x14ac:dyDescent="0.35">
      <c r="A906" s="11">
        <v>6506</v>
      </c>
      <c r="B906" s="13" t="s">
        <v>2831</v>
      </c>
      <c r="C906" s="13" t="s">
        <v>2832</v>
      </c>
      <c r="D906" s="13" t="str">
        <f>HLOOKUP(LEFT(Products!$B906,3),$G$4:$J$5,2,0)</f>
        <v>Office Supplies</v>
      </c>
      <c r="E906" s="11" t="str">
        <f>VLOOKUP(MID(Products!$B906,5,2),$G$8:$H$25,2,0)</f>
        <v>Art</v>
      </c>
    </row>
    <row r="907" spans="1:5" x14ac:dyDescent="0.35">
      <c r="A907" s="12">
        <v>8260</v>
      </c>
      <c r="B907" s="17" t="s">
        <v>497</v>
      </c>
      <c r="C907" s="17" t="s">
        <v>498</v>
      </c>
      <c r="D907" s="17" t="str">
        <f>HLOOKUP(LEFT(Products!$B907,3),$G$4:$J$5,2,0)</f>
        <v>Office Supplies</v>
      </c>
      <c r="E907" s="12" t="str">
        <f>VLOOKUP(MID(Products!$B907,5,2),$G$8:$H$25,2,0)</f>
        <v>Paper</v>
      </c>
    </row>
    <row r="908" spans="1:5" x14ac:dyDescent="0.35">
      <c r="A908" s="11">
        <v>8261</v>
      </c>
      <c r="B908" s="13" t="s">
        <v>1940</v>
      </c>
      <c r="C908" s="13" t="s">
        <v>1941</v>
      </c>
      <c r="D908" s="13" t="str">
        <f>HLOOKUP(LEFT(Products!$B908,3),$G$4:$J$5,2,0)</f>
        <v>Office Supplies</v>
      </c>
      <c r="E908" s="11" t="str">
        <f>VLOOKUP(MID(Products!$B908,5,2),$G$8:$H$25,2,0)</f>
        <v>Binders</v>
      </c>
    </row>
    <row r="909" spans="1:5" x14ac:dyDescent="0.35">
      <c r="A909" s="12">
        <v>8262</v>
      </c>
      <c r="B909" s="17" t="s">
        <v>2837</v>
      </c>
      <c r="C909" s="17" t="s">
        <v>2838</v>
      </c>
      <c r="D909" s="17" t="str">
        <f>HLOOKUP(LEFT(Products!$B909,3),$G$4:$J$5,2,0)</f>
        <v>Office Supplies</v>
      </c>
      <c r="E909" s="12" t="str">
        <f>VLOOKUP(MID(Products!$B909,5,2),$G$8:$H$25,2,0)</f>
        <v>Storage</v>
      </c>
    </row>
    <row r="910" spans="1:5" x14ac:dyDescent="0.35">
      <c r="A910" s="11">
        <v>8687</v>
      </c>
      <c r="B910" s="13" t="s">
        <v>1702</v>
      </c>
      <c r="C910" s="13" t="s">
        <v>1703</v>
      </c>
      <c r="D910" s="13" t="str">
        <f>HLOOKUP(LEFT(Products!$B910,3),$G$4:$J$5,2,0)</f>
        <v>Office Supplies</v>
      </c>
      <c r="E910" s="11" t="str">
        <f>VLOOKUP(MID(Products!$B910,5,2),$G$8:$H$25,2,0)</f>
        <v>Supplies</v>
      </c>
    </row>
    <row r="911" spans="1:5" x14ac:dyDescent="0.35">
      <c r="A911" s="12">
        <v>8688</v>
      </c>
      <c r="B911" s="17" t="s">
        <v>2842</v>
      </c>
      <c r="C911" s="17" t="s">
        <v>2843</v>
      </c>
      <c r="D911" s="17" t="str">
        <f>HLOOKUP(LEFT(Products!$B911,3),$G$4:$J$5,2,0)</f>
        <v>Office Supplies</v>
      </c>
      <c r="E911" s="12" t="str">
        <f>VLOOKUP(MID(Products!$B911,5,2),$G$8:$H$25,2,0)</f>
        <v>Fasteners</v>
      </c>
    </row>
    <row r="912" spans="1:5" x14ac:dyDescent="0.35">
      <c r="A912" s="11">
        <v>8689</v>
      </c>
      <c r="B912" s="13" t="s">
        <v>2844</v>
      </c>
      <c r="C912" s="13" t="s">
        <v>2845</v>
      </c>
      <c r="D912" s="13" t="str">
        <f>HLOOKUP(LEFT(Products!$B912,3),$G$4:$J$5,2,0)</f>
        <v>Office Supplies</v>
      </c>
      <c r="E912" s="11" t="str">
        <f>VLOOKUP(MID(Products!$B912,5,2),$G$8:$H$25,2,0)</f>
        <v>Paper</v>
      </c>
    </row>
    <row r="913" spans="1:5" x14ac:dyDescent="0.35">
      <c r="A913" s="12">
        <v>9025</v>
      </c>
      <c r="B913" s="17" t="s">
        <v>2849</v>
      </c>
      <c r="C913" s="17" t="s">
        <v>2850</v>
      </c>
      <c r="D913" s="17" t="str">
        <f>HLOOKUP(LEFT(Products!$B913,3),$G$4:$J$5,2,0)</f>
        <v>Technology</v>
      </c>
      <c r="E913" s="12" t="str">
        <f>VLOOKUP(MID(Products!$B913,5,2),$G$8:$H$25,2,0)</f>
        <v>Accessories</v>
      </c>
    </row>
    <row r="914" spans="1:5" x14ac:dyDescent="0.35">
      <c r="A914" s="11">
        <v>9026</v>
      </c>
      <c r="B914" s="13" t="s">
        <v>2851</v>
      </c>
      <c r="C914" s="13" t="s">
        <v>2852</v>
      </c>
      <c r="D914" s="13" t="str">
        <f>HLOOKUP(LEFT(Products!$B914,3),$G$4:$J$5,2,0)</f>
        <v>Technology</v>
      </c>
      <c r="E914" s="11" t="str">
        <f>VLOOKUP(MID(Products!$B914,5,2),$G$8:$H$25,2,0)</f>
        <v>Accessories</v>
      </c>
    </row>
    <row r="915" spans="1:5" x14ac:dyDescent="0.35">
      <c r="A915" s="12">
        <v>9027</v>
      </c>
      <c r="B915" s="17" t="s">
        <v>2853</v>
      </c>
      <c r="C915" s="17" t="s">
        <v>2854</v>
      </c>
      <c r="D915" s="17" t="str">
        <f>HLOOKUP(LEFT(Products!$B915,3),$G$4:$J$5,2,0)</f>
        <v>Furniture</v>
      </c>
      <c r="E915" s="12" t="str">
        <f>VLOOKUP(MID(Products!$B915,5,2),$G$8:$H$25,2,0)</f>
        <v>Furnishings</v>
      </c>
    </row>
    <row r="916" spans="1:5" x14ac:dyDescent="0.35">
      <c r="A916" s="11">
        <v>9774</v>
      </c>
      <c r="B916" s="13" t="s">
        <v>2858</v>
      </c>
      <c r="C916" s="13" t="s">
        <v>2859</v>
      </c>
      <c r="D916" s="13" t="str">
        <f>HLOOKUP(LEFT(Products!$B916,3),$G$4:$J$5,2,0)</f>
        <v>Technology</v>
      </c>
      <c r="E916" s="11" t="str">
        <f>VLOOKUP(MID(Products!$B916,5,2),$G$8:$H$25,2,0)</f>
        <v>Phones</v>
      </c>
    </row>
    <row r="917" spans="1:5" x14ac:dyDescent="0.35">
      <c r="A917" s="12">
        <v>2904</v>
      </c>
      <c r="B917" s="17" t="s">
        <v>2317</v>
      </c>
      <c r="C917" s="17" t="s">
        <v>2318</v>
      </c>
      <c r="D917" s="17" t="str">
        <f>HLOOKUP(LEFT(Products!$B917,3),$G$4:$J$5,2,0)</f>
        <v>Office Supplies</v>
      </c>
      <c r="E917" s="12" t="str">
        <f>VLOOKUP(MID(Products!$B917,5,2),$G$8:$H$25,2,0)</f>
        <v>Paper</v>
      </c>
    </row>
    <row r="918" spans="1:5" x14ac:dyDescent="0.35">
      <c r="A918" s="11">
        <v>2905</v>
      </c>
      <c r="B918" s="13" t="s">
        <v>2864</v>
      </c>
      <c r="C918" s="13" t="s">
        <v>2865</v>
      </c>
      <c r="D918" s="13" t="str">
        <f>HLOOKUP(LEFT(Products!$B918,3),$G$4:$J$5,2,0)</f>
        <v>Furniture</v>
      </c>
      <c r="E918" s="11" t="str">
        <f>VLOOKUP(MID(Products!$B918,5,2),$G$8:$H$25,2,0)</f>
        <v>Chairs</v>
      </c>
    </row>
    <row r="919" spans="1:5" x14ac:dyDescent="0.35">
      <c r="A919" s="12">
        <v>6149</v>
      </c>
      <c r="B919" s="17" t="s">
        <v>2625</v>
      </c>
      <c r="C919" s="17" t="s">
        <v>2626</v>
      </c>
      <c r="D919" s="17" t="str">
        <f>HLOOKUP(LEFT(Products!$B919,3),$G$4:$J$5,2,0)</f>
        <v>Technology</v>
      </c>
      <c r="E919" s="12" t="str">
        <f>VLOOKUP(MID(Products!$B919,5,2),$G$8:$H$25,2,0)</f>
        <v>Phones</v>
      </c>
    </row>
    <row r="920" spans="1:5" x14ac:dyDescent="0.35">
      <c r="A920" s="11">
        <v>3922</v>
      </c>
      <c r="B920" s="13" t="s">
        <v>2870</v>
      </c>
      <c r="C920" s="13" t="s">
        <v>2871</v>
      </c>
      <c r="D920" s="13" t="str">
        <f>HLOOKUP(LEFT(Products!$B920,3),$G$4:$J$5,2,0)</f>
        <v>Technology</v>
      </c>
      <c r="E920" s="11" t="str">
        <f>VLOOKUP(MID(Products!$B920,5,2),$G$8:$H$25,2,0)</f>
        <v>Phones</v>
      </c>
    </row>
    <row r="921" spans="1:5" x14ac:dyDescent="0.35">
      <c r="A921" s="12">
        <v>4307</v>
      </c>
      <c r="B921" s="17" t="s">
        <v>1755</v>
      </c>
      <c r="C921" s="17" t="s">
        <v>1756</v>
      </c>
      <c r="D921" s="17" t="str">
        <f>HLOOKUP(LEFT(Products!$B921,3),$G$4:$J$5,2,0)</f>
        <v>Office Supplies</v>
      </c>
      <c r="E921" s="12" t="str">
        <f>VLOOKUP(MID(Products!$B921,5,2),$G$8:$H$25,2,0)</f>
        <v>Binders</v>
      </c>
    </row>
    <row r="922" spans="1:5" x14ac:dyDescent="0.35">
      <c r="A922" s="11">
        <v>4308</v>
      </c>
      <c r="B922" s="13" t="s">
        <v>2875</v>
      </c>
      <c r="C922" s="13" t="s">
        <v>2876</v>
      </c>
      <c r="D922" s="13" t="str">
        <f>HLOOKUP(LEFT(Products!$B922,3),$G$4:$J$5,2,0)</f>
        <v>Office Supplies</v>
      </c>
      <c r="E922" s="11" t="str">
        <f>VLOOKUP(MID(Products!$B922,5,2),$G$8:$H$25,2,0)</f>
        <v>Binders</v>
      </c>
    </row>
    <row r="923" spans="1:5" x14ac:dyDescent="0.35">
      <c r="A923" s="12">
        <v>6751</v>
      </c>
      <c r="B923" s="17" t="s">
        <v>2881</v>
      </c>
      <c r="C923" s="17" t="s">
        <v>2882</v>
      </c>
      <c r="D923" s="17" t="str">
        <f>HLOOKUP(LEFT(Products!$B923,3),$G$4:$J$5,2,0)</f>
        <v>Furniture</v>
      </c>
      <c r="E923" s="12" t="str">
        <f>VLOOKUP(MID(Products!$B923,5,2),$G$8:$H$25,2,0)</f>
        <v>Chairs</v>
      </c>
    </row>
    <row r="924" spans="1:5" x14ac:dyDescent="0.35">
      <c r="A924" s="11">
        <v>6752</v>
      </c>
      <c r="B924" s="13" t="s">
        <v>2883</v>
      </c>
      <c r="C924" s="13" t="s">
        <v>2884</v>
      </c>
      <c r="D924" s="13" t="str">
        <f>HLOOKUP(LEFT(Products!$B924,3),$G$4:$J$5,2,0)</f>
        <v>Office Supplies</v>
      </c>
      <c r="E924" s="11" t="str">
        <f>VLOOKUP(MID(Products!$B924,5,2),$G$8:$H$25,2,0)</f>
        <v>Appliances</v>
      </c>
    </row>
    <row r="925" spans="1:5" x14ac:dyDescent="0.35">
      <c r="A925" s="12">
        <v>6753</v>
      </c>
      <c r="B925" s="17" t="s">
        <v>2885</v>
      </c>
      <c r="C925" s="17" t="s">
        <v>2886</v>
      </c>
      <c r="D925" s="17" t="str">
        <f>HLOOKUP(LEFT(Products!$B925,3),$G$4:$J$5,2,0)</f>
        <v>Office Supplies</v>
      </c>
      <c r="E925" s="12" t="str">
        <f>VLOOKUP(MID(Products!$B925,5,2),$G$8:$H$25,2,0)</f>
        <v>Paper</v>
      </c>
    </row>
    <row r="926" spans="1:5" x14ac:dyDescent="0.35">
      <c r="A926" s="11">
        <v>6754</v>
      </c>
      <c r="B926" s="13" t="s">
        <v>2702</v>
      </c>
      <c r="C926" s="13" t="s">
        <v>2703</v>
      </c>
      <c r="D926" s="13" t="str">
        <f>HLOOKUP(LEFT(Products!$B926,3),$G$4:$J$5,2,0)</f>
        <v>Office Supplies</v>
      </c>
      <c r="E926" s="11" t="str">
        <f>VLOOKUP(MID(Products!$B926,5,2),$G$8:$H$25,2,0)</f>
        <v>Binders</v>
      </c>
    </row>
    <row r="927" spans="1:5" x14ac:dyDescent="0.35">
      <c r="A927" s="12">
        <v>6755</v>
      </c>
      <c r="B927" s="17" t="s">
        <v>2887</v>
      </c>
      <c r="C927" s="17" t="s">
        <v>2888</v>
      </c>
      <c r="D927" s="17" t="str">
        <f>HLOOKUP(LEFT(Products!$B927,3),$G$4:$J$5,2,0)</f>
        <v>Office Supplies</v>
      </c>
      <c r="E927" s="12" t="str">
        <f>VLOOKUP(MID(Products!$B927,5,2),$G$8:$H$25,2,0)</f>
        <v>Appliances</v>
      </c>
    </row>
    <row r="928" spans="1:5" x14ac:dyDescent="0.35">
      <c r="A928" s="11">
        <v>1901</v>
      </c>
      <c r="B928" s="13" t="s">
        <v>1676</v>
      </c>
      <c r="C928" s="13" t="s">
        <v>1677</v>
      </c>
      <c r="D928" s="13" t="str">
        <f>HLOOKUP(LEFT(Products!$B928,3),$G$4:$J$5,2,0)</f>
        <v>Office Supplies</v>
      </c>
      <c r="E928" s="11" t="str">
        <f>VLOOKUP(MID(Products!$B928,5,2),$G$8:$H$25,2,0)</f>
        <v>Storage</v>
      </c>
    </row>
    <row r="929" spans="1:5" x14ac:dyDescent="0.35">
      <c r="A929" s="12">
        <v>8231</v>
      </c>
      <c r="B929" s="17" t="s">
        <v>2897</v>
      </c>
      <c r="C929" s="17" t="s">
        <v>2898</v>
      </c>
      <c r="D929" s="17" t="str">
        <f>HLOOKUP(LEFT(Products!$B929,3),$G$4:$J$5,2,0)</f>
        <v>Office Supplies</v>
      </c>
      <c r="E929" s="12" t="str">
        <f>VLOOKUP(MID(Products!$B929,5,2),$G$8:$H$25,2,0)</f>
        <v>Art</v>
      </c>
    </row>
    <row r="930" spans="1:5" x14ac:dyDescent="0.35">
      <c r="A930" s="11">
        <v>8232</v>
      </c>
      <c r="B930" s="13" t="s">
        <v>2899</v>
      </c>
      <c r="C930" s="13" t="s">
        <v>2900</v>
      </c>
      <c r="D930" s="13" t="str">
        <f>HLOOKUP(LEFT(Products!$B930,3),$G$4:$J$5,2,0)</f>
        <v>Furniture</v>
      </c>
      <c r="E930" s="11" t="str">
        <f>VLOOKUP(MID(Products!$B930,5,2),$G$8:$H$25,2,0)</f>
        <v>Bookcases</v>
      </c>
    </row>
    <row r="931" spans="1:5" x14ac:dyDescent="0.35">
      <c r="A931" s="12">
        <v>8882</v>
      </c>
      <c r="B931" s="17" t="s">
        <v>922</v>
      </c>
      <c r="C931" s="17" t="s">
        <v>923</v>
      </c>
      <c r="D931" s="17" t="str">
        <f>HLOOKUP(LEFT(Products!$B931,3),$G$4:$J$5,2,0)</f>
        <v>Technology</v>
      </c>
      <c r="E931" s="12" t="str">
        <f>VLOOKUP(MID(Products!$B931,5,2),$G$8:$H$25,2,0)</f>
        <v>Accessories</v>
      </c>
    </row>
    <row r="932" spans="1:5" x14ac:dyDescent="0.35">
      <c r="A932" s="11">
        <v>4173</v>
      </c>
      <c r="B932" s="13" t="s">
        <v>1223</v>
      </c>
      <c r="C932" s="13" t="s">
        <v>1224</v>
      </c>
      <c r="D932" s="13" t="str">
        <f>HLOOKUP(LEFT(Products!$B932,3),$G$4:$J$5,2,0)</f>
        <v>Office Supplies</v>
      </c>
      <c r="E932" s="11" t="str">
        <f>VLOOKUP(MID(Products!$B932,5,2),$G$8:$H$25,2,0)</f>
        <v>Binders</v>
      </c>
    </row>
    <row r="933" spans="1:5" x14ac:dyDescent="0.35">
      <c r="A933" s="12">
        <v>4174</v>
      </c>
      <c r="B933" s="17" t="s">
        <v>2907</v>
      </c>
      <c r="C933" s="17" t="s">
        <v>2908</v>
      </c>
      <c r="D933" s="17" t="str">
        <f>HLOOKUP(LEFT(Products!$B933,3),$G$4:$J$5,2,0)</f>
        <v>Office Supplies</v>
      </c>
      <c r="E933" s="12" t="str">
        <f>VLOOKUP(MID(Products!$B933,5,2),$G$8:$H$25,2,0)</f>
        <v>Paper</v>
      </c>
    </row>
    <row r="934" spans="1:5" x14ac:dyDescent="0.35">
      <c r="A934" s="11">
        <v>4175</v>
      </c>
      <c r="B934" s="13" t="s">
        <v>2909</v>
      </c>
      <c r="C934" s="13" t="s">
        <v>2910</v>
      </c>
      <c r="D934" s="13" t="str">
        <f>HLOOKUP(LEFT(Products!$B934,3),$G$4:$J$5,2,0)</f>
        <v>Office Supplies</v>
      </c>
      <c r="E934" s="11" t="str">
        <f>VLOOKUP(MID(Products!$B934,5,2),$G$8:$H$25,2,0)</f>
        <v>Binders</v>
      </c>
    </row>
    <row r="935" spans="1:5" x14ac:dyDescent="0.35">
      <c r="A935" s="12">
        <v>7473</v>
      </c>
      <c r="B935" s="17" t="s">
        <v>80</v>
      </c>
      <c r="C935" s="17" t="s">
        <v>82</v>
      </c>
      <c r="D935" s="17" t="str">
        <f>HLOOKUP(LEFT(Products!$B935,3),$G$4:$J$5,2,0)</f>
        <v>Technology</v>
      </c>
      <c r="E935" s="12" t="str">
        <f>VLOOKUP(MID(Products!$B935,5,2),$G$8:$H$25,2,0)</f>
        <v>Copiers</v>
      </c>
    </row>
    <row r="936" spans="1:5" x14ac:dyDescent="0.35">
      <c r="A936" s="11">
        <v>8905</v>
      </c>
      <c r="B936" s="13" t="s">
        <v>2917</v>
      </c>
      <c r="C936" s="13" t="s">
        <v>2918</v>
      </c>
      <c r="D936" s="13" t="str">
        <f>HLOOKUP(LEFT(Products!$B936,3),$G$4:$J$5,2,0)</f>
        <v>Office Supplies</v>
      </c>
      <c r="E936" s="11" t="str">
        <f>VLOOKUP(MID(Products!$B936,5,2),$G$8:$H$25,2,0)</f>
        <v>Labels</v>
      </c>
    </row>
    <row r="937" spans="1:5" x14ac:dyDescent="0.35">
      <c r="A937" s="12">
        <v>8906</v>
      </c>
      <c r="B937" s="17" t="s">
        <v>2919</v>
      </c>
      <c r="C937" s="17" t="s">
        <v>2920</v>
      </c>
      <c r="D937" s="17" t="str">
        <f>HLOOKUP(LEFT(Products!$B937,3),$G$4:$J$5,2,0)</f>
        <v>Technology</v>
      </c>
      <c r="E937" s="12" t="str">
        <f>VLOOKUP(MID(Products!$B937,5,2),$G$8:$H$25,2,0)</f>
        <v>Accessories</v>
      </c>
    </row>
    <row r="938" spans="1:5" x14ac:dyDescent="0.35">
      <c r="A938" s="11">
        <v>8907</v>
      </c>
      <c r="B938" s="13" t="s">
        <v>2921</v>
      </c>
      <c r="C938" s="13" t="s">
        <v>2922</v>
      </c>
      <c r="D938" s="13" t="str">
        <f>HLOOKUP(LEFT(Products!$B938,3),$G$4:$J$5,2,0)</f>
        <v>Office Supplies</v>
      </c>
      <c r="E938" s="11" t="str">
        <f>VLOOKUP(MID(Products!$B938,5,2),$G$8:$H$25,2,0)</f>
        <v>Paper</v>
      </c>
    </row>
    <row r="939" spans="1:5" x14ac:dyDescent="0.35">
      <c r="A939" s="12">
        <v>9753</v>
      </c>
      <c r="B939" s="17" t="s">
        <v>2926</v>
      </c>
      <c r="C939" s="17" t="s">
        <v>2927</v>
      </c>
      <c r="D939" s="17" t="str">
        <f>HLOOKUP(LEFT(Products!$B939,3),$G$4:$J$5,2,0)</f>
        <v>Office Supplies</v>
      </c>
      <c r="E939" s="12" t="str">
        <f>VLOOKUP(MID(Products!$B939,5,2),$G$8:$H$25,2,0)</f>
        <v>Binders</v>
      </c>
    </row>
    <row r="940" spans="1:5" x14ac:dyDescent="0.35">
      <c r="A940" s="11">
        <v>1159</v>
      </c>
      <c r="B940" s="13" t="s">
        <v>2929</v>
      </c>
      <c r="C940" s="13" t="s">
        <v>2930</v>
      </c>
      <c r="D940" s="13" t="str">
        <f>HLOOKUP(LEFT(Products!$B940,3),$G$4:$J$5,2,0)</f>
        <v>Furniture</v>
      </c>
      <c r="E940" s="11" t="str">
        <f>VLOOKUP(MID(Products!$B940,5,2),$G$8:$H$25,2,0)</f>
        <v>Chairs</v>
      </c>
    </row>
    <row r="941" spans="1:5" x14ac:dyDescent="0.35">
      <c r="A941" s="12">
        <v>8337</v>
      </c>
      <c r="B941" s="17" t="s">
        <v>2934</v>
      </c>
      <c r="C941" s="17" t="s">
        <v>2935</v>
      </c>
      <c r="D941" s="17" t="str">
        <f>HLOOKUP(LEFT(Products!$B941,3),$G$4:$J$5,2,0)</f>
        <v>Office Supplies</v>
      </c>
      <c r="E941" s="12" t="str">
        <f>VLOOKUP(MID(Products!$B941,5,2),$G$8:$H$25,2,0)</f>
        <v>Art</v>
      </c>
    </row>
    <row r="942" spans="1:5" x14ac:dyDescent="0.35">
      <c r="A942" s="11">
        <v>8777</v>
      </c>
      <c r="B942" s="13" t="s">
        <v>1162</v>
      </c>
      <c r="C942" s="13" t="s">
        <v>1163</v>
      </c>
      <c r="D942" s="13" t="str">
        <f>HLOOKUP(LEFT(Products!$B942,3),$G$4:$J$5,2,0)</f>
        <v>Furniture</v>
      </c>
      <c r="E942" s="11" t="str">
        <f>VLOOKUP(MID(Products!$B942,5,2),$G$8:$H$25,2,0)</f>
        <v>Chairs</v>
      </c>
    </row>
    <row r="943" spans="1:5" x14ac:dyDescent="0.35">
      <c r="A943" s="12">
        <v>8778</v>
      </c>
      <c r="B943" s="17" t="s">
        <v>2938</v>
      </c>
      <c r="C943" s="17" t="s">
        <v>2939</v>
      </c>
      <c r="D943" s="17" t="str">
        <f>HLOOKUP(LEFT(Products!$B943,3),$G$4:$J$5,2,0)</f>
        <v>Office Supplies</v>
      </c>
      <c r="E943" s="12" t="str">
        <f>VLOOKUP(MID(Products!$B943,5,2),$G$8:$H$25,2,0)</f>
        <v>Paper</v>
      </c>
    </row>
    <row r="944" spans="1:5" x14ac:dyDescent="0.35">
      <c r="A944" s="11">
        <v>3565</v>
      </c>
      <c r="B944" s="13" t="s">
        <v>2943</v>
      </c>
      <c r="C944" s="13" t="s">
        <v>2944</v>
      </c>
      <c r="D944" s="13" t="str">
        <f>HLOOKUP(LEFT(Products!$B944,3),$G$4:$J$5,2,0)</f>
        <v>Office Supplies</v>
      </c>
      <c r="E944" s="11" t="str">
        <f>VLOOKUP(MID(Products!$B944,5,2),$G$8:$H$25,2,0)</f>
        <v>Paper</v>
      </c>
    </row>
    <row r="945" spans="1:5" x14ac:dyDescent="0.35">
      <c r="A945" s="12">
        <v>3566</v>
      </c>
      <c r="B945" s="17" t="s">
        <v>2945</v>
      </c>
      <c r="C945" s="17" t="s">
        <v>2946</v>
      </c>
      <c r="D945" s="17" t="str">
        <f>HLOOKUP(LEFT(Products!$B945,3),$G$4:$J$5,2,0)</f>
        <v>Office Supplies</v>
      </c>
      <c r="E945" s="12" t="str">
        <f>VLOOKUP(MID(Products!$B945,5,2),$G$8:$H$25,2,0)</f>
        <v>Fasteners</v>
      </c>
    </row>
    <row r="946" spans="1:5" x14ac:dyDescent="0.35">
      <c r="A946" s="11">
        <v>8049</v>
      </c>
      <c r="B946" s="13" t="s">
        <v>2948</v>
      </c>
      <c r="C946" s="13" t="s">
        <v>2949</v>
      </c>
      <c r="D946" s="13" t="str">
        <f>HLOOKUP(LEFT(Products!$B946,3),$G$4:$J$5,2,0)</f>
        <v>Office Supplies</v>
      </c>
      <c r="E946" s="11" t="str">
        <f>VLOOKUP(MID(Products!$B946,5,2),$G$8:$H$25,2,0)</f>
        <v>Appliances</v>
      </c>
    </row>
    <row r="947" spans="1:5" x14ac:dyDescent="0.35">
      <c r="A947" s="12">
        <v>9773</v>
      </c>
      <c r="B947" s="17" t="s">
        <v>2951</v>
      </c>
      <c r="C947" s="17" t="s">
        <v>2952</v>
      </c>
      <c r="D947" s="17" t="str">
        <f>HLOOKUP(LEFT(Products!$B947,3),$G$4:$J$5,2,0)</f>
        <v>Office Supplies</v>
      </c>
      <c r="E947" s="12" t="str">
        <f>VLOOKUP(MID(Products!$B947,5,2),$G$8:$H$25,2,0)</f>
        <v>Paper</v>
      </c>
    </row>
    <row r="948" spans="1:5" x14ac:dyDescent="0.35">
      <c r="A948" s="11">
        <v>4452</v>
      </c>
      <c r="B948" s="13" t="s">
        <v>1125</v>
      </c>
      <c r="C948" s="13" t="s">
        <v>1126</v>
      </c>
      <c r="D948" s="13" t="str">
        <f>HLOOKUP(LEFT(Products!$B948,3),$G$4:$J$5,2,0)</f>
        <v>Furniture</v>
      </c>
      <c r="E948" s="11" t="str">
        <f>VLOOKUP(MID(Products!$B948,5,2),$G$8:$H$25,2,0)</f>
        <v>Furnishings</v>
      </c>
    </row>
    <row r="949" spans="1:5" x14ac:dyDescent="0.35">
      <c r="A949" s="12">
        <v>4453</v>
      </c>
      <c r="B949" s="17" t="s">
        <v>2956</v>
      </c>
      <c r="C949" s="17" t="s">
        <v>2957</v>
      </c>
      <c r="D949" s="17" t="str">
        <f>HLOOKUP(LEFT(Products!$B949,3),$G$4:$J$5,2,0)</f>
        <v>Office Supplies</v>
      </c>
      <c r="E949" s="12" t="str">
        <f>VLOOKUP(MID(Products!$B949,5,2),$G$8:$H$25,2,0)</f>
        <v>Envelopes</v>
      </c>
    </row>
    <row r="950" spans="1:5" x14ac:dyDescent="0.35">
      <c r="A950" s="11">
        <v>4454</v>
      </c>
      <c r="B950" s="13" t="s">
        <v>2958</v>
      </c>
      <c r="C950" s="13" t="s">
        <v>2959</v>
      </c>
      <c r="D950" s="13" t="str">
        <f>HLOOKUP(LEFT(Products!$B950,3),$G$4:$J$5,2,0)</f>
        <v>Furniture</v>
      </c>
      <c r="E950" s="11" t="str">
        <f>VLOOKUP(MID(Products!$B950,5,2),$G$8:$H$25,2,0)</f>
        <v>Bookcases</v>
      </c>
    </row>
    <row r="951" spans="1:5" x14ac:dyDescent="0.35">
      <c r="A951" s="12">
        <v>4455</v>
      </c>
      <c r="B951" s="17" t="s">
        <v>2960</v>
      </c>
      <c r="C951" s="17" t="s">
        <v>2961</v>
      </c>
      <c r="D951" s="17" t="str">
        <f>HLOOKUP(LEFT(Products!$B951,3),$G$4:$J$5,2,0)</f>
        <v>Office Supplies</v>
      </c>
      <c r="E951" s="12" t="str">
        <f>VLOOKUP(MID(Products!$B951,5,2),$G$8:$H$25,2,0)</f>
        <v>Storage</v>
      </c>
    </row>
    <row r="952" spans="1:5" x14ac:dyDescent="0.35">
      <c r="A952" s="11">
        <v>5936</v>
      </c>
      <c r="B952" s="13" t="s">
        <v>1125</v>
      </c>
      <c r="C952" s="13" t="s">
        <v>1126</v>
      </c>
      <c r="D952" s="13" t="str">
        <f>HLOOKUP(LEFT(Products!$B952,3),$G$4:$J$5,2,0)</f>
        <v>Furniture</v>
      </c>
      <c r="E952" s="11" t="str">
        <f>VLOOKUP(MID(Products!$B952,5,2),$G$8:$H$25,2,0)</f>
        <v>Furnishings</v>
      </c>
    </row>
    <row r="953" spans="1:5" x14ac:dyDescent="0.35">
      <c r="A953" s="12">
        <v>5937</v>
      </c>
      <c r="B953" s="17" t="s">
        <v>1928</v>
      </c>
      <c r="C953" s="17" t="s">
        <v>1929</v>
      </c>
      <c r="D953" s="17" t="str">
        <f>HLOOKUP(LEFT(Products!$B953,3),$G$4:$J$5,2,0)</f>
        <v>Technology</v>
      </c>
      <c r="E953" s="12" t="str">
        <f>VLOOKUP(MID(Products!$B953,5,2),$G$8:$H$25,2,0)</f>
        <v>Phones</v>
      </c>
    </row>
    <row r="954" spans="1:5" x14ac:dyDescent="0.35">
      <c r="A954" s="11">
        <v>5938</v>
      </c>
      <c r="B954" s="13" t="s">
        <v>2963</v>
      </c>
      <c r="C954" s="13" t="s">
        <v>2964</v>
      </c>
      <c r="D954" s="13" t="str">
        <f>HLOOKUP(LEFT(Products!$B954,3),$G$4:$J$5,2,0)</f>
        <v>Technology</v>
      </c>
      <c r="E954" s="11" t="str">
        <f>VLOOKUP(MID(Products!$B954,5,2),$G$8:$H$25,2,0)</f>
        <v>Phones</v>
      </c>
    </row>
    <row r="955" spans="1:5" x14ac:dyDescent="0.35">
      <c r="A955" s="12">
        <v>725</v>
      </c>
      <c r="B955" s="17" t="s">
        <v>2969</v>
      </c>
      <c r="C955" s="17" t="s">
        <v>2970</v>
      </c>
      <c r="D955" s="17" t="str">
        <f>HLOOKUP(LEFT(Products!$B955,3),$G$4:$J$5,2,0)</f>
        <v>Office Supplies</v>
      </c>
      <c r="E955" s="12" t="str">
        <f>VLOOKUP(MID(Products!$B955,5,2),$G$8:$H$25,2,0)</f>
        <v>Supplies</v>
      </c>
    </row>
    <row r="956" spans="1:5" x14ac:dyDescent="0.35">
      <c r="A956" s="11">
        <v>1799</v>
      </c>
      <c r="B956" s="13" t="s">
        <v>2973</v>
      </c>
      <c r="C956" s="13" t="s">
        <v>2974</v>
      </c>
      <c r="D956" s="13" t="str">
        <f>HLOOKUP(LEFT(Products!$B956,3),$G$4:$J$5,2,0)</f>
        <v>Furniture</v>
      </c>
      <c r="E956" s="11" t="str">
        <f>VLOOKUP(MID(Products!$B956,5,2),$G$8:$H$25,2,0)</f>
        <v>Furnishings</v>
      </c>
    </row>
    <row r="957" spans="1:5" x14ac:dyDescent="0.35">
      <c r="A957" s="12">
        <v>2372</v>
      </c>
      <c r="B957" s="17" t="s">
        <v>1810</v>
      </c>
      <c r="C957" s="17" t="s">
        <v>1811</v>
      </c>
      <c r="D957" s="17" t="str">
        <f>HLOOKUP(LEFT(Products!$B957,3),$G$4:$J$5,2,0)</f>
        <v>Furniture</v>
      </c>
      <c r="E957" s="12" t="str">
        <f>VLOOKUP(MID(Products!$B957,5,2),$G$8:$H$25,2,0)</f>
        <v>Furnishings</v>
      </c>
    </row>
    <row r="958" spans="1:5" x14ac:dyDescent="0.35">
      <c r="A958" s="11">
        <v>2373</v>
      </c>
      <c r="B958" s="13" t="s">
        <v>2136</v>
      </c>
      <c r="C958" s="13" t="s">
        <v>2137</v>
      </c>
      <c r="D958" s="13" t="str">
        <f>HLOOKUP(LEFT(Products!$B958,3),$G$4:$J$5,2,0)</f>
        <v>Office Supplies</v>
      </c>
      <c r="E958" s="11" t="str">
        <f>VLOOKUP(MID(Products!$B958,5,2),$G$8:$H$25,2,0)</f>
        <v>Fasteners</v>
      </c>
    </row>
    <row r="959" spans="1:5" x14ac:dyDescent="0.35">
      <c r="A959" s="12">
        <v>2374</v>
      </c>
      <c r="B959" s="17" t="s">
        <v>2978</v>
      </c>
      <c r="C959" s="17" t="s">
        <v>2979</v>
      </c>
      <c r="D959" s="17" t="str">
        <f>HLOOKUP(LEFT(Products!$B959,3),$G$4:$J$5,2,0)</f>
        <v>Office Supplies</v>
      </c>
      <c r="E959" s="12" t="str">
        <f>VLOOKUP(MID(Products!$B959,5,2),$G$8:$H$25,2,0)</f>
        <v>Paper</v>
      </c>
    </row>
    <row r="960" spans="1:5" x14ac:dyDescent="0.35">
      <c r="A960" s="11">
        <v>2375</v>
      </c>
      <c r="B960" s="13" t="s">
        <v>261</v>
      </c>
      <c r="C960" s="13" t="s">
        <v>262</v>
      </c>
      <c r="D960" s="13" t="str">
        <f>HLOOKUP(LEFT(Products!$B960,3),$G$4:$J$5,2,0)</f>
        <v>Furniture</v>
      </c>
      <c r="E960" s="11" t="str">
        <f>VLOOKUP(MID(Products!$B960,5,2),$G$8:$H$25,2,0)</f>
        <v>Chairs</v>
      </c>
    </row>
    <row r="961" spans="1:5" x14ac:dyDescent="0.35">
      <c r="A961" s="12">
        <v>3983</v>
      </c>
      <c r="B961" s="17" t="s">
        <v>2981</v>
      </c>
      <c r="C961" s="17" t="s">
        <v>2982</v>
      </c>
      <c r="D961" s="17" t="str">
        <f>HLOOKUP(LEFT(Products!$B961,3),$G$4:$J$5,2,0)</f>
        <v>Furniture</v>
      </c>
      <c r="E961" s="12" t="str">
        <f>VLOOKUP(MID(Products!$B961,5,2),$G$8:$H$25,2,0)</f>
        <v>Chairs</v>
      </c>
    </row>
    <row r="962" spans="1:5" x14ac:dyDescent="0.35">
      <c r="A962" s="11">
        <v>3984</v>
      </c>
      <c r="B962" s="13" t="s">
        <v>2983</v>
      </c>
      <c r="C962" s="13" t="s">
        <v>2984</v>
      </c>
      <c r="D962" s="13" t="str">
        <f>HLOOKUP(LEFT(Products!$B962,3),$G$4:$J$5,2,0)</f>
        <v>Technology</v>
      </c>
      <c r="E962" s="11" t="str">
        <f>VLOOKUP(MID(Products!$B962,5,2),$G$8:$H$25,2,0)</f>
        <v>Copiers</v>
      </c>
    </row>
    <row r="963" spans="1:5" x14ac:dyDescent="0.35">
      <c r="A963" s="12">
        <v>3985</v>
      </c>
      <c r="B963" s="17" t="s">
        <v>1749</v>
      </c>
      <c r="C963" s="17" t="s">
        <v>1750</v>
      </c>
      <c r="D963" s="17" t="str">
        <f>HLOOKUP(LEFT(Products!$B963,3),$G$4:$J$5,2,0)</f>
        <v>Office Supplies</v>
      </c>
      <c r="E963" s="12" t="str">
        <f>VLOOKUP(MID(Products!$B963,5,2),$G$8:$H$25,2,0)</f>
        <v>Paper</v>
      </c>
    </row>
    <row r="964" spans="1:5" x14ac:dyDescent="0.35">
      <c r="A964" s="11">
        <v>6524</v>
      </c>
      <c r="B964" s="13" t="s">
        <v>2988</v>
      </c>
      <c r="C964" s="13" t="s">
        <v>2989</v>
      </c>
      <c r="D964" s="13" t="str">
        <f>HLOOKUP(LEFT(Products!$B964,3),$G$4:$J$5,2,0)</f>
        <v>Office Supplies</v>
      </c>
      <c r="E964" s="11" t="str">
        <f>VLOOKUP(MID(Products!$B964,5,2),$G$8:$H$25,2,0)</f>
        <v>Labels</v>
      </c>
    </row>
    <row r="965" spans="1:5" x14ac:dyDescent="0.35">
      <c r="A965" s="12">
        <v>6525</v>
      </c>
      <c r="B965" s="17" t="s">
        <v>2990</v>
      </c>
      <c r="C965" s="17" t="s">
        <v>2991</v>
      </c>
      <c r="D965" s="17" t="str">
        <f>HLOOKUP(LEFT(Products!$B965,3),$G$4:$J$5,2,0)</f>
        <v>Technology</v>
      </c>
      <c r="E965" s="12" t="str">
        <f>VLOOKUP(MID(Products!$B965,5,2),$G$8:$H$25,2,0)</f>
        <v>Phones</v>
      </c>
    </row>
    <row r="966" spans="1:5" x14ac:dyDescent="0.35">
      <c r="A966" s="11">
        <v>6526</v>
      </c>
      <c r="B966" s="13" t="s">
        <v>2622</v>
      </c>
      <c r="C966" s="13" t="s">
        <v>2623</v>
      </c>
      <c r="D966" s="13" t="str">
        <f>HLOOKUP(LEFT(Products!$B966,3),$G$4:$J$5,2,0)</f>
        <v>Office Supplies</v>
      </c>
      <c r="E966" s="11" t="str">
        <f>VLOOKUP(MID(Products!$B966,5,2),$G$8:$H$25,2,0)</f>
        <v>Binders</v>
      </c>
    </row>
    <row r="967" spans="1:5" x14ac:dyDescent="0.35">
      <c r="A967" s="12">
        <v>6527</v>
      </c>
      <c r="B967" s="17" t="s">
        <v>2992</v>
      </c>
      <c r="C967" s="17" t="s">
        <v>2993</v>
      </c>
      <c r="D967" s="17" t="str">
        <f>HLOOKUP(LEFT(Products!$B967,3),$G$4:$J$5,2,0)</f>
        <v>Office Supplies</v>
      </c>
      <c r="E967" s="12" t="str">
        <f>VLOOKUP(MID(Products!$B967,5,2),$G$8:$H$25,2,0)</f>
        <v>Binders</v>
      </c>
    </row>
    <row r="968" spans="1:5" x14ac:dyDescent="0.35">
      <c r="A968" s="11">
        <v>8797</v>
      </c>
      <c r="B968" s="13" t="s">
        <v>1771</v>
      </c>
      <c r="C968" s="13" t="s">
        <v>1772</v>
      </c>
      <c r="D968" s="13" t="str">
        <f>HLOOKUP(LEFT(Products!$B968,3),$G$4:$J$5,2,0)</f>
        <v>Office Supplies</v>
      </c>
      <c r="E968" s="11" t="str">
        <f>VLOOKUP(MID(Products!$B968,5,2),$G$8:$H$25,2,0)</f>
        <v>Paper</v>
      </c>
    </row>
    <row r="969" spans="1:5" x14ac:dyDescent="0.35">
      <c r="A969" s="12">
        <v>8798</v>
      </c>
      <c r="B969" s="17" t="s">
        <v>2083</v>
      </c>
      <c r="C969" s="17" t="s">
        <v>2084</v>
      </c>
      <c r="D969" s="17" t="str">
        <f>HLOOKUP(LEFT(Products!$B969,3),$G$4:$J$5,2,0)</f>
        <v>Office Supplies</v>
      </c>
      <c r="E969" s="12" t="str">
        <f>VLOOKUP(MID(Products!$B969,5,2),$G$8:$H$25,2,0)</f>
        <v>Art</v>
      </c>
    </row>
    <row r="970" spans="1:5" x14ac:dyDescent="0.35">
      <c r="A970" s="11">
        <v>1923</v>
      </c>
      <c r="B970" s="13" t="s">
        <v>2997</v>
      </c>
      <c r="C970" s="13" t="s">
        <v>2998</v>
      </c>
      <c r="D970" s="13" t="str">
        <f>HLOOKUP(LEFT(Products!$B970,3),$G$4:$J$5,2,0)</f>
        <v>Technology</v>
      </c>
      <c r="E970" s="11" t="str">
        <f>VLOOKUP(MID(Products!$B970,5,2),$G$8:$H$25,2,0)</f>
        <v>Phones</v>
      </c>
    </row>
    <row r="971" spans="1:5" x14ac:dyDescent="0.35">
      <c r="A971" s="12">
        <v>1924</v>
      </c>
      <c r="B971" s="17" t="s">
        <v>353</v>
      </c>
      <c r="C971" s="17" t="s">
        <v>354</v>
      </c>
      <c r="D971" s="17" t="str">
        <f>HLOOKUP(LEFT(Products!$B971,3),$G$4:$J$5,2,0)</f>
        <v>Office Supplies</v>
      </c>
      <c r="E971" s="12" t="str">
        <f>VLOOKUP(MID(Products!$B971,5,2),$G$8:$H$25,2,0)</f>
        <v>Art</v>
      </c>
    </row>
    <row r="972" spans="1:5" x14ac:dyDescent="0.35">
      <c r="A972" s="11">
        <v>1938</v>
      </c>
      <c r="B972" s="13" t="s">
        <v>2652</v>
      </c>
      <c r="C972" s="13" t="s">
        <v>2653</v>
      </c>
      <c r="D972" s="13" t="str">
        <f>HLOOKUP(LEFT(Products!$B972,3),$G$4:$J$5,2,0)</f>
        <v>Office Supplies</v>
      </c>
      <c r="E972" s="11" t="str">
        <f>VLOOKUP(MID(Products!$B972,5,2),$G$8:$H$25,2,0)</f>
        <v>Binders</v>
      </c>
    </row>
    <row r="973" spans="1:5" x14ac:dyDescent="0.35">
      <c r="A973" s="12">
        <v>1939</v>
      </c>
      <c r="B973" s="17" t="s">
        <v>1898</v>
      </c>
      <c r="C973" s="17" t="s">
        <v>1899</v>
      </c>
      <c r="D973" s="17" t="str">
        <f>HLOOKUP(LEFT(Products!$B973,3),$G$4:$J$5,2,0)</f>
        <v>Office Supplies</v>
      </c>
      <c r="E973" s="12" t="str">
        <f>VLOOKUP(MID(Products!$B973,5,2),$G$8:$H$25,2,0)</f>
        <v>Storage</v>
      </c>
    </row>
    <row r="974" spans="1:5" x14ac:dyDescent="0.35">
      <c r="A974" s="11">
        <v>1940</v>
      </c>
      <c r="B974" s="13" t="s">
        <v>234</v>
      </c>
      <c r="C974" s="13" t="s">
        <v>235</v>
      </c>
      <c r="D974" s="13" t="str">
        <f>HLOOKUP(LEFT(Products!$B974,3),$G$4:$J$5,2,0)</f>
        <v>Office Supplies</v>
      </c>
      <c r="E974" s="11" t="str">
        <f>VLOOKUP(MID(Products!$B974,5,2),$G$8:$H$25,2,0)</f>
        <v>Binders</v>
      </c>
    </row>
    <row r="975" spans="1:5" x14ac:dyDescent="0.35">
      <c r="A975" s="12">
        <v>1941</v>
      </c>
      <c r="B975" s="17" t="s">
        <v>1008</v>
      </c>
      <c r="C975" s="17" t="s">
        <v>1009</v>
      </c>
      <c r="D975" s="17" t="str">
        <f>HLOOKUP(LEFT(Products!$B975,3),$G$4:$J$5,2,0)</f>
        <v>Furniture</v>
      </c>
      <c r="E975" s="12" t="str">
        <f>VLOOKUP(MID(Products!$B975,5,2),$G$8:$H$25,2,0)</f>
        <v>Chairs</v>
      </c>
    </row>
    <row r="976" spans="1:5" x14ac:dyDescent="0.35">
      <c r="A976" s="11">
        <v>3255</v>
      </c>
      <c r="B976" s="13" t="s">
        <v>3004</v>
      </c>
      <c r="C976" s="13" t="s">
        <v>3005</v>
      </c>
      <c r="D976" s="13" t="str">
        <f>HLOOKUP(LEFT(Products!$B976,3),$G$4:$J$5,2,0)</f>
        <v>Technology</v>
      </c>
      <c r="E976" s="11" t="str">
        <f>VLOOKUP(MID(Products!$B976,5,2),$G$8:$H$25,2,0)</f>
        <v>Phones</v>
      </c>
    </row>
    <row r="977" spans="1:5" x14ac:dyDescent="0.35">
      <c r="A977" s="12">
        <v>3256</v>
      </c>
      <c r="B977" s="17" t="s">
        <v>3006</v>
      </c>
      <c r="C977" s="17" t="s">
        <v>3007</v>
      </c>
      <c r="D977" s="17" t="str">
        <f>HLOOKUP(LEFT(Products!$B977,3),$G$4:$J$5,2,0)</f>
        <v>Office Supplies</v>
      </c>
      <c r="E977" s="12" t="str">
        <f>VLOOKUP(MID(Products!$B977,5,2),$G$8:$H$25,2,0)</f>
        <v>Binders</v>
      </c>
    </row>
    <row r="978" spans="1:5" x14ac:dyDescent="0.35">
      <c r="A978" s="11">
        <v>3815</v>
      </c>
      <c r="B978" s="13" t="s">
        <v>3009</v>
      </c>
      <c r="C978" s="13" t="s">
        <v>3010</v>
      </c>
      <c r="D978" s="13" t="str">
        <f>HLOOKUP(LEFT(Products!$B978,3),$G$4:$J$5,2,0)</f>
        <v>Technology</v>
      </c>
      <c r="E978" s="11" t="str">
        <f>VLOOKUP(MID(Products!$B978,5,2),$G$8:$H$25,2,0)</f>
        <v>Phones</v>
      </c>
    </row>
    <row r="979" spans="1:5" x14ac:dyDescent="0.35">
      <c r="A979" s="12">
        <v>3816</v>
      </c>
      <c r="B979" s="17" t="s">
        <v>3011</v>
      </c>
      <c r="C979" s="17" t="s">
        <v>3012</v>
      </c>
      <c r="D979" s="17" t="str">
        <f>HLOOKUP(LEFT(Products!$B979,3),$G$4:$J$5,2,0)</f>
        <v>Office Supplies</v>
      </c>
      <c r="E979" s="12" t="str">
        <f>VLOOKUP(MID(Products!$B979,5,2),$G$8:$H$25,2,0)</f>
        <v>Paper</v>
      </c>
    </row>
    <row r="980" spans="1:5" x14ac:dyDescent="0.35">
      <c r="A980" s="11">
        <v>7604</v>
      </c>
      <c r="B980" s="13" t="s">
        <v>3014</v>
      </c>
      <c r="C980" s="13" t="s">
        <v>3015</v>
      </c>
      <c r="D980" s="13" t="str">
        <f>HLOOKUP(LEFT(Products!$B980,3),$G$4:$J$5,2,0)</f>
        <v>Office Supplies</v>
      </c>
      <c r="E980" s="11" t="str">
        <f>VLOOKUP(MID(Products!$B980,5,2),$G$8:$H$25,2,0)</f>
        <v>Paper</v>
      </c>
    </row>
    <row r="981" spans="1:5" x14ac:dyDescent="0.35">
      <c r="A981" s="12">
        <v>1412</v>
      </c>
      <c r="B981" s="17" t="s">
        <v>3017</v>
      </c>
      <c r="C981" s="17" t="s">
        <v>3018</v>
      </c>
      <c r="D981" s="17" t="str">
        <f>HLOOKUP(LEFT(Products!$B981,3),$G$4:$J$5,2,0)</f>
        <v>Furniture</v>
      </c>
      <c r="E981" s="12" t="str">
        <f>VLOOKUP(MID(Products!$B981,5,2),$G$8:$H$25,2,0)</f>
        <v>Chairs</v>
      </c>
    </row>
    <row r="982" spans="1:5" x14ac:dyDescent="0.35">
      <c r="A982" s="11">
        <v>1413</v>
      </c>
      <c r="B982" s="13" t="s">
        <v>515</v>
      </c>
      <c r="C982" s="13" t="s">
        <v>516</v>
      </c>
      <c r="D982" s="13" t="str">
        <f>HLOOKUP(LEFT(Products!$B982,3),$G$4:$J$5,2,0)</f>
        <v>Furniture</v>
      </c>
      <c r="E982" s="11" t="str">
        <f>VLOOKUP(MID(Products!$B982,5,2),$G$8:$H$25,2,0)</f>
        <v>Furnishings</v>
      </c>
    </row>
    <row r="983" spans="1:5" x14ac:dyDescent="0.35">
      <c r="A983" s="12">
        <v>536</v>
      </c>
      <c r="B983" s="17" t="s">
        <v>3023</v>
      </c>
      <c r="C983" s="17" t="s">
        <v>3024</v>
      </c>
      <c r="D983" s="17" t="str">
        <f>HLOOKUP(LEFT(Products!$B983,3),$G$4:$J$5,2,0)</f>
        <v>Office Supplies</v>
      </c>
      <c r="E983" s="12" t="str">
        <f>VLOOKUP(MID(Products!$B983,5,2),$G$8:$H$25,2,0)</f>
        <v>Storage</v>
      </c>
    </row>
    <row r="984" spans="1:5" x14ac:dyDescent="0.35">
      <c r="A984" s="11">
        <v>1733</v>
      </c>
      <c r="B984" s="13" t="s">
        <v>2261</v>
      </c>
      <c r="C984" s="13" t="s">
        <v>2262</v>
      </c>
      <c r="D984" s="13" t="str">
        <f>HLOOKUP(LEFT(Products!$B984,3),$G$4:$J$5,2,0)</f>
        <v>Office Supplies</v>
      </c>
      <c r="E984" s="11" t="str">
        <f>VLOOKUP(MID(Products!$B984,5,2),$G$8:$H$25,2,0)</f>
        <v>Storage</v>
      </c>
    </row>
    <row r="985" spans="1:5" x14ac:dyDescent="0.35">
      <c r="A985" s="12">
        <v>1734</v>
      </c>
      <c r="B985" s="17" t="s">
        <v>3026</v>
      </c>
      <c r="C985" s="17" t="s">
        <v>3027</v>
      </c>
      <c r="D985" s="17" t="str">
        <f>HLOOKUP(LEFT(Products!$B985,3),$G$4:$J$5,2,0)</f>
        <v>Office Supplies</v>
      </c>
      <c r="E985" s="12" t="str">
        <f>VLOOKUP(MID(Products!$B985,5,2),$G$8:$H$25,2,0)</f>
        <v>Art</v>
      </c>
    </row>
    <row r="986" spans="1:5" x14ac:dyDescent="0.35">
      <c r="A986" s="11">
        <v>4823</v>
      </c>
      <c r="B986" s="13" t="s">
        <v>2358</v>
      </c>
      <c r="C986" s="13" t="s">
        <v>2359</v>
      </c>
      <c r="D986" s="13" t="str">
        <f>HLOOKUP(LEFT(Products!$B986,3),$G$4:$J$5,2,0)</f>
        <v>Office Supplies</v>
      </c>
      <c r="E986" s="11" t="str">
        <f>VLOOKUP(MID(Products!$B986,5,2),$G$8:$H$25,2,0)</f>
        <v>Binders</v>
      </c>
    </row>
    <row r="987" spans="1:5" x14ac:dyDescent="0.35">
      <c r="A987" s="12">
        <v>7238</v>
      </c>
      <c r="B987" s="17" t="s">
        <v>3030</v>
      </c>
      <c r="C987" s="17" t="s">
        <v>3031</v>
      </c>
      <c r="D987" s="17" t="str">
        <f>HLOOKUP(LEFT(Products!$B987,3),$G$4:$J$5,2,0)</f>
        <v>Technology</v>
      </c>
      <c r="E987" s="12" t="str">
        <f>VLOOKUP(MID(Products!$B987,5,2),$G$8:$H$25,2,0)</f>
        <v>Machines</v>
      </c>
    </row>
    <row r="988" spans="1:5" x14ac:dyDescent="0.35">
      <c r="A988" s="11">
        <v>478</v>
      </c>
      <c r="B988" s="13" t="s">
        <v>3035</v>
      </c>
      <c r="C988" s="13" t="s">
        <v>3036</v>
      </c>
      <c r="D988" s="13" t="str">
        <f>HLOOKUP(LEFT(Products!$B988,3),$G$4:$J$5,2,0)</f>
        <v>Technology</v>
      </c>
      <c r="E988" s="11" t="str">
        <f>VLOOKUP(MID(Products!$B988,5,2),$G$8:$H$25,2,0)</f>
        <v>Phones</v>
      </c>
    </row>
    <row r="989" spans="1:5" x14ac:dyDescent="0.35">
      <c r="A989" s="12">
        <v>542</v>
      </c>
      <c r="B989" s="17" t="s">
        <v>3039</v>
      </c>
      <c r="C989" s="17" t="s">
        <v>3040</v>
      </c>
      <c r="D989" s="17" t="str">
        <f>HLOOKUP(LEFT(Products!$B989,3),$G$4:$J$5,2,0)</f>
        <v>Technology</v>
      </c>
      <c r="E989" s="12" t="str">
        <f>VLOOKUP(MID(Products!$B989,5,2),$G$8:$H$25,2,0)</f>
        <v>Phones</v>
      </c>
    </row>
    <row r="990" spans="1:5" x14ac:dyDescent="0.35">
      <c r="A990" s="11">
        <v>599</v>
      </c>
      <c r="B990" s="13" t="s">
        <v>3044</v>
      </c>
      <c r="C990" s="13" t="s">
        <v>3045</v>
      </c>
      <c r="D990" s="13" t="str">
        <f>HLOOKUP(LEFT(Products!$B990,3),$G$4:$J$5,2,0)</f>
        <v>Office Supplies</v>
      </c>
      <c r="E990" s="11" t="str">
        <f>VLOOKUP(MID(Products!$B990,5,2),$G$8:$H$25,2,0)</f>
        <v>Supplies</v>
      </c>
    </row>
    <row r="991" spans="1:5" x14ac:dyDescent="0.35">
      <c r="A991" s="12">
        <v>1207</v>
      </c>
      <c r="B991" s="17" t="s">
        <v>894</v>
      </c>
      <c r="C991" s="17" t="s">
        <v>895</v>
      </c>
      <c r="D991" s="17" t="str">
        <f>HLOOKUP(LEFT(Products!$B991,3),$G$4:$J$5,2,0)</f>
        <v>Office Supplies</v>
      </c>
      <c r="E991" s="12" t="str">
        <f>VLOOKUP(MID(Products!$B991,5,2),$G$8:$H$25,2,0)</f>
        <v>Storage</v>
      </c>
    </row>
    <row r="992" spans="1:5" x14ac:dyDescent="0.35">
      <c r="A992" s="11">
        <v>1208</v>
      </c>
      <c r="B992" s="13" t="s">
        <v>3049</v>
      </c>
      <c r="C992" s="13" t="s">
        <v>3050</v>
      </c>
      <c r="D992" s="13" t="str">
        <f>HLOOKUP(LEFT(Products!$B992,3),$G$4:$J$5,2,0)</f>
        <v>Office Supplies</v>
      </c>
      <c r="E992" s="11" t="str">
        <f>VLOOKUP(MID(Products!$B992,5,2),$G$8:$H$25,2,0)</f>
        <v>Binders</v>
      </c>
    </row>
    <row r="993" spans="1:5" x14ac:dyDescent="0.35">
      <c r="A993" s="12">
        <v>1209</v>
      </c>
      <c r="B993" s="17" t="s">
        <v>1559</v>
      </c>
      <c r="C993" s="17" t="s">
        <v>1560</v>
      </c>
      <c r="D993" s="17" t="str">
        <f>HLOOKUP(LEFT(Products!$B993,3),$G$4:$J$5,2,0)</f>
        <v>Office Supplies</v>
      </c>
      <c r="E993" s="12" t="str">
        <f>VLOOKUP(MID(Products!$B993,5,2),$G$8:$H$25,2,0)</f>
        <v>Fasteners</v>
      </c>
    </row>
    <row r="994" spans="1:5" x14ac:dyDescent="0.35">
      <c r="A994" s="11">
        <v>1210</v>
      </c>
      <c r="B994" s="13" t="s">
        <v>3051</v>
      </c>
      <c r="C994" s="13" t="s">
        <v>3052</v>
      </c>
      <c r="D994" s="13" t="str">
        <f>HLOOKUP(LEFT(Products!$B994,3),$G$4:$J$5,2,0)</f>
        <v>Office Supplies</v>
      </c>
      <c r="E994" s="11" t="str">
        <f>VLOOKUP(MID(Products!$B994,5,2),$G$8:$H$25,2,0)</f>
        <v>Art</v>
      </c>
    </row>
    <row r="995" spans="1:5" x14ac:dyDescent="0.35">
      <c r="A995" s="12">
        <v>1211</v>
      </c>
      <c r="B995" s="17" t="s">
        <v>3053</v>
      </c>
      <c r="C995" s="17" t="s">
        <v>3054</v>
      </c>
      <c r="D995" s="17" t="str">
        <f>HLOOKUP(LEFT(Products!$B995,3),$G$4:$J$5,2,0)</f>
        <v>Office Supplies</v>
      </c>
      <c r="E995" s="12" t="str">
        <f>VLOOKUP(MID(Products!$B995,5,2),$G$8:$H$25,2,0)</f>
        <v>Binders</v>
      </c>
    </row>
    <row r="996" spans="1:5" x14ac:dyDescent="0.35">
      <c r="A996" s="11">
        <v>1212</v>
      </c>
      <c r="B996" s="13" t="s">
        <v>2899</v>
      </c>
      <c r="C996" s="13" t="s">
        <v>2900</v>
      </c>
      <c r="D996" s="13" t="str">
        <f>HLOOKUP(LEFT(Products!$B996,3),$G$4:$J$5,2,0)</f>
        <v>Furniture</v>
      </c>
      <c r="E996" s="11" t="str">
        <f>VLOOKUP(MID(Products!$B996,5,2),$G$8:$H$25,2,0)</f>
        <v>Bookcases</v>
      </c>
    </row>
    <row r="997" spans="1:5" x14ac:dyDescent="0.35">
      <c r="A997" s="12">
        <v>1306</v>
      </c>
      <c r="B997" s="17" t="s">
        <v>3056</v>
      </c>
      <c r="C997" s="17" t="s">
        <v>3057</v>
      </c>
      <c r="D997" s="17" t="str">
        <f>HLOOKUP(LEFT(Products!$B997,3),$G$4:$J$5,2,0)</f>
        <v>Technology</v>
      </c>
      <c r="E997" s="12" t="str">
        <f>VLOOKUP(MID(Products!$B997,5,2),$G$8:$H$25,2,0)</f>
        <v>Phones</v>
      </c>
    </row>
    <row r="998" spans="1:5" x14ac:dyDescent="0.35">
      <c r="A998" s="11">
        <v>2154</v>
      </c>
      <c r="B998" s="13" t="s">
        <v>3059</v>
      </c>
      <c r="C998" s="13" t="s">
        <v>3060</v>
      </c>
      <c r="D998" s="13" t="str">
        <f>HLOOKUP(LEFT(Products!$B998,3),$G$4:$J$5,2,0)</f>
        <v>Office Supplies</v>
      </c>
      <c r="E998" s="11" t="str">
        <f>VLOOKUP(MID(Products!$B998,5,2),$G$8:$H$25,2,0)</f>
        <v>Binders</v>
      </c>
    </row>
    <row r="999" spans="1:5" x14ac:dyDescent="0.35">
      <c r="A999" s="12">
        <v>2187</v>
      </c>
      <c r="B999" s="17" t="s">
        <v>3064</v>
      </c>
      <c r="C999" s="17" t="s">
        <v>3065</v>
      </c>
      <c r="D999" s="17" t="str">
        <f>HLOOKUP(LEFT(Products!$B999,3),$G$4:$J$5,2,0)</f>
        <v>Technology</v>
      </c>
      <c r="E999" s="12" t="str">
        <f>VLOOKUP(MID(Products!$B999,5,2),$G$8:$H$25,2,0)</f>
        <v>Accessories</v>
      </c>
    </row>
    <row r="1000" spans="1:5" x14ac:dyDescent="0.35">
      <c r="A1000" s="11">
        <v>4682</v>
      </c>
      <c r="B1000" s="13" t="s">
        <v>2136</v>
      </c>
      <c r="C1000" s="13" t="s">
        <v>2137</v>
      </c>
      <c r="D1000" s="13" t="str">
        <f>HLOOKUP(LEFT(Products!$B1000,3),$G$4:$J$5,2,0)</f>
        <v>Office Supplies</v>
      </c>
      <c r="E1000" s="11" t="str">
        <f>VLOOKUP(MID(Products!$B1000,5,2),$G$8:$H$25,2,0)</f>
        <v>Fasteners</v>
      </c>
    </row>
    <row r="1001" spans="1:5" x14ac:dyDescent="0.35">
      <c r="A1001" s="12">
        <v>6666</v>
      </c>
      <c r="B1001" s="17" t="s">
        <v>1828</v>
      </c>
      <c r="C1001" s="17" t="s">
        <v>1829</v>
      </c>
      <c r="D1001" s="17" t="str">
        <f>HLOOKUP(LEFT(Products!$B1001,3),$G$4:$J$5,2,0)</f>
        <v>Office Supplies</v>
      </c>
      <c r="E1001" s="12" t="str">
        <f>VLOOKUP(MID(Products!$B1001,5,2),$G$8:$H$25,2,0)</f>
        <v>Paper</v>
      </c>
    </row>
    <row r="1002" spans="1:5" x14ac:dyDescent="0.35">
      <c r="A1002" s="11">
        <v>6957</v>
      </c>
      <c r="B1002" s="13" t="s">
        <v>3073</v>
      </c>
      <c r="C1002" s="13" t="s">
        <v>3074</v>
      </c>
      <c r="D1002" s="13" t="str">
        <f>HLOOKUP(LEFT(Products!$B1002,3),$G$4:$J$5,2,0)</f>
        <v>Office Supplies</v>
      </c>
      <c r="E1002" s="11" t="str">
        <f>VLOOKUP(MID(Products!$B1002,5,2),$G$8:$H$25,2,0)</f>
        <v>Binders</v>
      </c>
    </row>
    <row r="1003" spans="1:5" x14ac:dyDescent="0.35">
      <c r="A1003" s="12">
        <v>6958</v>
      </c>
      <c r="B1003" s="17" t="s">
        <v>1254</v>
      </c>
      <c r="C1003" s="17" t="s">
        <v>1255</v>
      </c>
      <c r="D1003" s="17" t="str">
        <f>HLOOKUP(LEFT(Products!$B1003,3),$G$4:$J$5,2,0)</f>
        <v>Furniture</v>
      </c>
      <c r="E1003" s="12" t="str">
        <f>VLOOKUP(MID(Products!$B1003,5,2),$G$8:$H$25,2,0)</f>
        <v>Furnishings</v>
      </c>
    </row>
    <row r="1004" spans="1:5" x14ac:dyDescent="0.35">
      <c r="A1004" s="11">
        <v>7224</v>
      </c>
      <c r="B1004" s="13" t="s">
        <v>301</v>
      </c>
      <c r="C1004" s="13" t="s">
        <v>302</v>
      </c>
      <c r="D1004" s="13" t="str">
        <f>HLOOKUP(LEFT(Products!$B1004,3),$G$4:$J$5,2,0)</f>
        <v>Technology</v>
      </c>
      <c r="E1004" s="11" t="str">
        <f>VLOOKUP(MID(Products!$B1004,5,2),$G$8:$H$25,2,0)</f>
        <v>Phones</v>
      </c>
    </row>
    <row r="1005" spans="1:5" x14ac:dyDescent="0.35">
      <c r="A1005" s="12">
        <v>7225</v>
      </c>
      <c r="B1005" s="17" t="s">
        <v>3076</v>
      </c>
      <c r="C1005" s="17" t="s">
        <v>3077</v>
      </c>
      <c r="D1005" s="17" t="str">
        <f>HLOOKUP(LEFT(Products!$B1005,3),$G$4:$J$5,2,0)</f>
        <v>Office Supplies</v>
      </c>
      <c r="E1005" s="12" t="str">
        <f>VLOOKUP(MID(Products!$B1005,5,2),$G$8:$H$25,2,0)</f>
        <v>Appliances</v>
      </c>
    </row>
    <row r="1006" spans="1:5" x14ac:dyDescent="0.35">
      <c r="A1006" s="11">
        <v>7226</v>
      </c>
      <c r="B1006" s="13" t="s">
        <v>3078</v>
      </c>
      <c r="C1006" s="13" t="s">
        <v>3079</v>
      </c>
      <c r="D1006" s="13" t="str">
        <f>HLOOKUP(LEFT(Products!$B1006,3),$G$4:$J$5,2,0)</f>
        <v>Furniture</v>
      </c>
      <c r="E1006" s="11" t="str">
        <f>VLOOKUP(MID(Products!$B1006,5,2),$G$8:$H$25,2,0)</f>
        <v>Furnishings</v>
      </c>
    </row>
    <row r="1007" spans="1:5" x14ac:dyDescent="0.35">
      <c r="A1007" s="12">
        <v>2238</v>
      </c>
      <c r="B1007" s="17" t="s">
        <v>3082</v>
      </c>
      <c r="C1007" s="17" t="s">
        <v>3083</v>
      </c>
      <c r="D1007" s="17" t="str">
        <f>HLOOKUP(LEFT(Products!$B1007,3),$G$4:$J$5,2,0)</f>
        <v>Office Supplies</v>
      </c>
      <c r="E1007" s="12" t="str">
        <f>VLOOKUP(MID(Products!$B1007,5,2),$G$8:$H$25,2,0)</f>
        <v>Supplies</v>
      </c>
    </row>
    <row r="1008" spans="1:5" x14ac:dyDescent="0.35">
      <c r="A1008" s="11">
        <v>7932</v>
      </c>
      <c r="B1008" s="13" t="s">
        <v>1525</v>
      </c>
      <c r="C1008" s="13" t="s">
        <v>1526</v>
      </c>
      <c r="D1008" s="13" t="str">
        <f>HLOOKUP(LEFT(Products!$B1008,3),$G$4:$J$5,2,0)</f>
        <v>Furniture</v>
      </c>
      <c r="E1008" s="11" t="str">
        <f>VLOOKUP(MID(Products!$B1008,5,2),$G$8:$H$25,2,0)</f>
        <v>Chairs</v>
      </c>
    </row>
    <row r="1009" spans="1:5" x14ac:dyDescent="0.35">
      <c r="A1009" s="12">
        <v>7933</v>
      </c>
      <c r="B1009" s="17" t="s">
        <v>1887</v>
      </c>
      <c r="C1009" s="17" t="s">
        <v>1888</v>
      </c>
      <c r="D1009" s="17" t="str">
        <f>HLOOKUP(LEFT(Products!$B1009,3),$G$4:$J$5,2,0)</f>
        <v>Office Supplies</v>
      </c>
      <c r="E1009" s="12" t="str">
        <f>VLOOKUP(MID(Products!$B1009,5,2),$G$8:$H$25,2,0)</f>
        <v>Paper</v>
      </c>
    </row>
    <row r="1010" spans="1:5" x14ac:dyDescent="0.35">
      <c r="A1010" s="11">
        <v>188</v>
      </c>
      <c r="B1010" s="13" t="s">
        <v>3092</v>
      </c>
      <c r="C1010" s="13" t="s">
        <v>3093</v>
      </c>
      <c r="D1010" s="13" t="str">
        <f>HLOOKUP(LEFT(Products!$B1010,3),$G$4:$J$5,2,0)</f>
        <v>Office Supplies</v>
      </c>
      <c r="E1010" s="11" t="str">
        <f>VLOOKUP(MID(Products!$B1010,5,2),$G$8:$H$25,2,0)</f>
        <v>Storage</v>
      </c>
    </row>
    <row r="1011" spans="1:5" x14ac:dyDescent="0.35">
      <c r="A1011" s="12">
        <v>189</v>
      </c>
      <c r="B1011" s="17" t="s">
        <v>2921</v>
      </c>
      <c r="C1011" s="17" t="s">
        <v>2922</v>
      </c>
      <c r="D1011" s="17" t="str">
        <f>HLOOKUP(LEFT(Products!$B1011,3),$G$4:$J$5,2,0)</f>
        <v>Office Supplies</v>
      </c>
      <c r="E1011" s="12" t="str">
        <f>VLOOKUP(MID(Products!$B1011,5,2),$G$8:$H$25,2,0)</f>
        <v>Paper</v>
      </c>
    </row>
    <row r="1012" spans="1:5" x14ac:dyDescent="0.35">
      <c r="A1012" s="11">
        <v>600</v>
      </c>
      <c r="B1012" s="13" t="s">
        <v>3095</v>
      </c>
      <c r="C1012" s="13" t="s">
        <v>3096</v>
      </c>
      <c r="D1012" s="13" t="str">
        <f>HLOOKUP(LEFT(Products!$B1012,3),$G$4:$J$5,2,0)</f>
        <v>Technology</v>
      </c>
      <c r="E1012" s="11" t="str">
        <f>VLOOKUP(MID(Products!$B1012,5,2),$G$8:$H$25,2,0)</f>
        <v>Phones</v>
      </c>
    </row>
    <row r="1013" spans="1:5" x14ac:dyDescent="0.35">
      <c r="A1013" s="12">
        <v>601</v>
      </c>
      <c r="B1013" s="17" t="s">
        <v>3097</v>
      </c>
      <c r="C1013" s="17" t="s">
        <v>3098</v>
      </c>
      <c r="D1013" s="17" t="str">
        <f>HLOOKUP(LEFT(Products!$B1013,3),$G$4:$J$5,2,0)</f>
        <v>Technology</v>
      </c>
      <c r="E1013" s="12" t="str">
        <f>VLOOKUP(MID(Products!$B1013,5,2),$G$8:$H$25,2,0)</f>
        <v>Phones</v>
      </c>
    </row>
    <row r="1014" spans="1:5" x14ac:dyDescent="0.35">
      <c r="A1014" s="11">
        <v>602</v>
      </c>
      <c r="B1014" s="13" t="s">
        <v>1307</v>
      </c>
      <c r="C1014" s="13" t="s">
        <v>1308</v>
      </c>
      <c r="D1014" s="13" t="str">
        <f>HLOOKUP(LEFT(Products!$B1014,3),$G$4:$J$5,2,0)</f>
        <v>Office Supplies</v>
      </c>
      <c r="E1014" s="11" t="str">
        <f>VLOOKUP(MID(Products!$B1014,5,2),$G$8:$H$25,2,0)</f>
        <v>Supplies</v>
      </c>
    </row>
    <row r="1015" spans="1:5" x14ac:dyDescent="0.35">
      <c r="A1015" s="12">
        <v>3365</v>
      </c>
      <c r="B1015" s="17" t="s">
        <v>1961</v>
      </c>
      <c r="C1015" s="17" t="s">
        <v>1962</v>
      </c>
      <c r="D1015" s="17" t="str">
        <f>HLOOKUP(LEFT(Products!$B1015,3),$G$4:$J$5,2,0)</f>
        <v>Furniture</v>
      </c>
      <c r="E1015" s="12" t="str">
        <f>VLOOKUP(MID(Products!$B1015,5,2),$G$8:$H$25,2,0)</f>
        <v>Furnishings</v>
      </c>
    </row>
    <row r="1016" spans="1:5" x14ac:dyDescent="0.35">
      <c r="A1016" s="11">
        <v>6963</v>
      </c>
      <c r="B1016" s="13" t="s">
        <v>1520</v>
      </c>
      <c r="C1016" s="13" t="s">
        <v>1521</v>
      </c>
      <c r="D1016" s="13" t="str">
        <f>HLOOKUP(LEFT(Products!$B1016,3),$G$4:$J$5,2,0)</f>
        <v>Office Supplies</v>
      </c>
      <c r="E1016" s="11" t="str">
        <f>VLOOKUP(MID(Products!$B1016,5,2),$G$8:$H$25,2,0)</f>
        <v>Envelopes</v>
      </c>
    </row>
    <row r="1017" spans="1:5" x14ac:dyDescent="0.35">
      <c r="A1017" s="12">
        <v>6964</v>
      </c>
      <c r="B1017" s="17" t="s">
        <v>3101</v>
      </c>
      <c r="C1017" s="17" t="s">
        <v>3102</v>
      </c>
      <c r="D1017" s="17" t="str">
        <f>HLOOKUP(LEFT(Products!$B1017,3),$G$4:$J$5,2,0)</f>
        <v>Office Supplies</v>
      </c>
      <c r="E1017" s="12" t="str">
        <f>VLOOKUP(MID(Products!$B1017,5,2),$G$8:$H$25,2,0)</f>
        <v>Art</v>
      </c>
    </row>
    <row r="1018" spans="1:5" x14ac:dyDescent="0.35">
      <c r="A1018" s="11">
        <v>6965</v>
      </c>
      <c r="B1018" s="13" t="s">
        <v>2170</v>
      </c>
      <c r="C1018" s="13" t="s">
        <v>2171</v>
      </c>
      <c r="D1018" s="13" t="str">
        <f>HLOOKUP(LEFT(Products!$B1018,3),$G$4:$J$5,2,0)</f>
        <v>Office Supplies</v>
      </c>
      <c r="E1018" s="11" t="str">
        <f>VLOOKUP(MID(Products!$B1018,5,2),$G$8:$H$25,2,0)</f>
        <v>Binders</v>
      </c>
    </row>
    <row r="1019" spans="1:5" x14ac:dyDescent="0.35">
      <c r="A1019" s="12">
        <v>6966</v>
      </c>
      <c r="B1019" s="17" t="s">
        <v>3103</v>
      </c>
      <c r="C1019" s="17" t="s">
        <v>3104</v>
      </c>
      <c r="D1019" s="17" t="str">
        <f>HLOOKUP(LEFT(Products!$B1019,3),$G$4:$J$5,2,0)</f>
        <v>Technology</v>
      </c>
      <c r="E1019" s="12" t="str">
        <f>VLOOKUP(MID(Products!$B1019,5,2),$G$8:$H$25,2,0)</f>
        <v>Accessories</v>
      </c>
    </row>
    <row r="1020" spans="1:5" x14ac:dyDescent="0.35">
      <c r="A1020" s="11">
        <v>6967</v>
      </c>
      <c r="B1020" s="13" t="s">
        <v>1755</v>
      </c>
      <c r="C1020" s="13" t="s">
        <v>1756</v>
      </c>
      <c r="D1020" s="13" t="str">
        <f>HLOOKUP(LEFT(Products!$B1020,3),$G$4:$J$5,2,0)</f>
        <v>Office Supplies</v>
      </c>
      <c r="E1020" s="11" t="str">
        <f>VLOOKUP(MID(Products!$B1020,5,2),$G$8:$H$25,2,0)</f>
        <v>Binders</v>
      </c>
    </row>
    <row r="1021" spans="1:5" x14ac:dyDescent="0.35">
      <c r="A1021" s="12">
        <v>6968</v>
      </c>
      <c r="B1021" s="17" t="s">
        <v>3105</v>
      </c>
      <c r="C1021" s="17" t="s">
        <v>3106</v>
      </c>
      <c r="D1021" s="17" t="str">
        <f>HLOOKUP(LEFT(Products!$B1021,3),$G$4:$J$5,2,0)</f>
        <v>Office Supplies</v>
      </c>
      <c r="E1021" s="12" t="str">
        <f>VLOOKUP(MID(Products!$B1021,5,2),$G$8:$H$25,2,0)</f>
        <v>Paper</v>
      </c>
    </row>
    <row r="1022" spans="1:5" x14ac:dyDescent="0.35">
      <c r="A1022" s="11">
        <v>43</v>
      </c>
      <c r="B1022" s="13" t="s">
        <v>2464</v>
      </c>
      <c r="C1022" s="13" t="s">
        <v>2465</v>
      </c>
      <c r="D1022" s="13" t="str">
        <f>HLOOKUP(LEFT(Products!$B1022,3),$G$4:$J$5,2,0)</f>
        <v>Office Supplies</v>
      </c>
      <c r="E1022" s="11" t="str">
        <f>VLOOKUP(MID(Products!$B1022,5,2),$G$8:$H$25,2,0)</f>
        <v>Storage</v>
      </c>
    </row>
    <row r="1023" spans="1:5" x14ac:dyDescent="0.35">
      <c r="A1023" s="12">
        <v>2046</v>
      </c>
      <c r="B1023" s="17" t="s">
        <v>1678</v>
      </c>
      <c r="C1023" s="17" t="s">
        <v>1679</v>
      </c>
      <c r="D1023" s="17" t="str">
        <f>HLOOKUP(LEFT(Products!$B1023,3),$G$4:$J$5,2,0)</f>
        <v>Office Supplies</v>
      </c>
      <c r="E1023" s="12" t="str">
        <f>VLOOKUP(MID(Products!$B1023,5,2),$G$8:$H$25,2,0)</f>
        <v>Appliances</v>
      </c>
    </row>
    <row r="1024" spans="1:5" x14ac:dyDescent="0.35">
      <c r="A1024" s="11">
        <v>2047</v>
      </c>
      <c r="B1024" s="13" t="s">
        <v>2511</v>
      </c>
      <c r="C1024" s="13" t="s">
        <v>2512</v>
      </c>
      <c r="D1024" s="13" t="str">
        <f>HLOOKUP(LEFT(Products!$B1024,3),$G$4:$J$5,2,0)</f>
        <v>Technology</v>
      </c>
      <c r="E1024" s="11" t="str">
        <f>VLOOKUP(MID(Products!$B1024,5,2),$G$8:$H$25,2,0)</f>
        <v>Phones</v>
      </c>
    </row>
    <row r="1025" spans="1:5" x14ac:dyDescent="0.35">
      <c r="A1025" s="12">
        <v>2048</v>
      </c>
      <c r="B1025" s="17" t="s">
        <v>3114</v>
      </c>
      <c r="C1025" s="17" t="s">
        <v>3115</v>
      </c>
      <c r="D1025" s="17" t="str">
        <f>HLOOKUP(LEFT(Products!$B1025,3),$G$4:$J$5,2,0)</f>
        <v>Office Supplies</v>
      </c>
      <c r="E1025" s="12" t="str">
        <f>VLOOKUP(MID(Products!$B1025,5,2),$G$8:$H$25,2,0)</f>
        <v>Paper</v>
      </c>
    </row>
    <row r="1026" spans="1:5" x14ac:dyDescent="0.35">
      <c r="A1026" s="11">
        <v>3108</v>
      </c>
      <c r="B1026" s="13" t="s">
        <v>3119</v>
      </c>
      <c r="C1026" s="13" t="s">
        <v>3120</v>
      </c>
      <c r="D1026" s="13" t="str">
        <f>HLOOKUP(LEFT(Products!$B1026,3),$G$4:$J$5,2,0)</f>
        <v>Office Supplies</v>
      </c>
      <c r="E1026" s="11" t="str">
        <f>VLOOKUP(MID(Products!$B1026,5,2),$G$8:$H$25,2,0)</f>
        <v>Paper</v>
      </c>
    </row>
    <row r="1027" spans="1:5" x14ac:dyDescent="0.35">
      <c r="A1027" s="12">
        <v>3109</v>
      </c>
      <c r="B1027" s="17" t="s">
        <v>481</v>
      </c>
      <c r="C1027" s="17" t="s">
        <v>482</v>
      </c>
      <c r="D1027" s="17" t="str">
        <f>HLOOKUP(LEFT(Products!$B1027,3),$G$4:$J$5,2,0)</f>
        <v>Office Supplies</v>
      </c>
      <c r="E1027" s="12" t="str">
        <f>VLOOKUP(MID(Products!$B1027,5,2),$G$8:$H$25,2,0)</f>
        <v>Storage</v>
      </c>
    </row>
    <row r="1028" spans="1:5" x14ac:dyDescent="0.35">
      <c r="A1028" s="11">
        <v>3110</v>
      </c>
      <c r="B1028" s="13" t="s">
        <v>754</v>
      </c>
      <c r="C1028" s="13" t="s">
        <v>755</v>
      </c>
      <c r="D1028" s="13" t="str">
        <f>HLOOKUP(LEFT(Products!$B1028,3),$G$4:$J$5,2,0)</f>
        <v>Office Supplies</v>
      </c>
      <c r="E1028" s="11" t="str">
        <f>VLOOKUP(MID(Products!$B1028,5,2),$G$8:$H$25,2,0)</f>
        <v>Paper</v>
      </c>
    </row>
    <row r="1029" spans="1:5" x14ac:dyDescent="0.35">
      <c r="A1029" s="12">
        <v>3111</v>
      </c>
      <c r="B1029" s="17" t="s">
        <v>864</v>
      </c>
      <c r="C1029" s="17" t="s">
        <v>865</v>
      </c>
      <c r="D1029" s="17" t="str">
        <f>HLOOKUP(LEFT(Products!$B1029,3),$G$4:$J$5,2,0)</f>
        <v>Office Supplies</v>
      </c>
      <c r="E1029" s="12" t="str">
        <f>VLOOKUP(MID(Products!$B1029,5,2),$G$8:$H$25,2,0)</f>
        <v>Paper</v>
      </c>
    </row>
    <row r="1030" spans="1:5" x14ac:dyDescent="0.35">
      <c r="A1030" s="11">
        <v>3112</v>
      </c>
      <c r="B1030" s="13" t="s">
        <v>3121</v>
      </c>
      <c r="C1030" s="13" t="s">
        <v>3122</v>
      </c>
      <c r="D1030" s="13" t="str">
        <f>HLOOKUP(LEFT(Products!$B1030,3),$G$4:$J$5,2,0)</f>
        <v>Office Supplies</v>
      </c>
      <c r="E1030" s="11" t="str">
        <f>VLOOKUP(MID(Products!$B1030,5,2),$G$8:$H$25,2,0)</f>
        <v>Storage</v>
      </c>
    </row>
    <row r="1031" spans="1:5" x14ac:dyDescent="0.35">
      <c r="A1031" s="12">
        <v>6274</v>
      </c>
      <c r="B1031" s="17" t="s">
        <v>3126</v>
      </c>
      <c r="C1031" s="17" t="s">
        <v>3127</v>
      </c>
      <c r="D1031" s="17" t="str">
        <f>HLOOKUP(LEFT(Products!$B1031,3),$G$4:$J$5,2,0)</f>
        <v>Furniture</v>
      </c>
      <c r="E1031" s="12" t="str">
        <f>VLOOKUP(MID(Products!$B1031,5,2),$G$8:$H$25,2,0)</f>
        <v>Furnishings</v>
      </c>
    </row>
    <row r="1032" spans="1:5" x14ac:dyDescent="0.35">
      <c r="A1032" s="11">
        <v>6275</v>
      </c>
      <c r="B1032" s="13" t="s">
        <v>3128</v>
      </c>
      <c r="C1032" s="13" t="s">
        <v>3129</v>
      </c>
      <c r="D1032" s="13" t="str">
        <f>HLOOKUP(LEFT(Products!$B1032,3),$G$4:$J$5,2,0)</f>
        <v>Technology</v>
      </c>
      <c r="E1032" s="11" t="str">
        <f>VLOOKUP(MID(Products!$B1032,5,2),$G$8:$H$25,2,0)</f>
        <v>Accessories</v>
      </c>
    </row>
    <row r="1033" spans="1:5" x14ac:dyDescent="0.35">
      <c r="A1033" s="12">
        <v>6276</v>
      </c>
      <c r="B1033" s="17" t="s">
        <v>3130</v>
      </c>
      <c r="C1033" s="17" t="s">
        <v>3131</v>
      </c>
      <c r="D1033" s="17" t="str">
        <f>HLOOKUP(LEFT(Products!$B1033,3),$G$4:$J$5,2,0)</f>
        <v>Furniture</v>
      </c>
      <c r="E1033" s="12" t="str">
        <f>VLOOKUP(MID(Products!$B1033,5,2),$G$8:$H$25,2,0)</f>
        <v>Furnishings</v>
      </c>
    </row>
    <row r="1034" spans="1:5" x14ac:dyDescent="0.35">
      <c r="A1034" s="11">
        <v>6277</v>
      </c>
      <c r="B1034" s="13" t="s">
        <v>3132</v>
      </c>
      <c r="C1034" s="13" t="s">
        <v>3133</v>
      </c>
      <c r="D1034" s="13" t="str">
        <f>HLOOKUP(LEFT(Products!$B1034,3),$G$4:$J$5,2,0)</f>
        <v>Office Supplies</v>
      </c>
      <c r="E1034" s="11" t="str">
        <f>VLOOKUP(MID(Products!$B1034,5,2),$G$8:$H$25,2,0)</f>
        <v>Labels</v>
      </c>
    </row>
    <row r="1035" spans="1:5" x14ac:dyDescent="0.35">
      <c r="A1035" s="12">
        <v>6278</v>
      </c>
      <c r="B1035" s="17" t="s">
        <v>2139</v>
      </c>
      <c r="C1035" s="17" t="s">
        <v>2140</v>
      </c>
      <c r="D1035" s="17" t="str">
        <f>HLOOKUP(LEFT(Products!$B1035,3),$G$4:$J$5,2,0)</f>
        <v>Office Supplies</v>
      </c>
      <c r="E1035" s="12" t="str">
        <f>VLOOKUP(MID(Products!$B1035,5,2),$G$8:$H$25,2,0)</f>
        <v>Storage</v>
      </c>
    </row>
    <row r="1036" spans="1:5" x14ac:dyDescent="0.35">
      <c r="A1036" s="11">
        <v>6279</v>
      </c>
      <c r="B1036" s="13" t="s">
        <v>179</v>
      </c>
      <c r="C1036" s="13" t="s">
        <v>180</v>
      </c>
      <c r="D1036" s="13" t="str">
        <f>HLOOKUP(LEFT(Products!$B1036,3),$G$4:$J$5,2,0)</f>
        <v>Technology</v>
      </c>
      <c r="E1036" s="11" t="str">
        <f>VLOOKUP(MID(Products!$B1036,5,2),$G$8:$H$25,2,0)</f>
        <v>Phones</v>
      </c>
    </row>
    <row r="1037" spans="1:5" x14ac:dyDescent="0.35">
      <c r="A1037" s="12">
        <v>6280</v>
      </c>
      <c r="B1037" s="17" t="s">
        <v>3134</v>
      </c>
      <c r="C1037" s="17" t="s">
        <v>3135</v>
      </c>
      <c r="D1037" s="17" t="str">
        <f>HLOOKUP(LEFT(Products!$B1037,3),$G$4:$J$5,2,0)</f>
        <v>Office Supplies</v>
      </c>
      <c r="E1037" s="12" t="str">
        <f>VLOOKUP(MID(Products!$B1037,5,2),$G$8:$H$25,2,0)</f>
        <v>Binders</v>
      </c>
    </row>
    <row r="1038" spans="1:5" x14ac:dyDescent="0.35">
      <c r="A1038" s="11">
        <v>7842</v>
      </c>
      <c r="B1038" s="13" t="s">
        <v>3137</v>
      </c>
      <c r="C1038" s="13" t="s">
        <v>3138</v>
      </c>
      <c r="D1038" s="13" t="str">
        <f>HLOOKUP(LEFT(Products!$B1038,3),$G$4:$J$5,2,0)</f>
        <v>Office Supplies</v>
      </c>
      <c r="E1038" s="11" t="str">
        <f>VLOOKUP(MID(Products!$B1038,5,2),$G$8:$H$25,2,0)</f>
        <v>Appliances</v>
      </c>
    </row>
    <row r="1039" spans="1:5" x14ac:dyDescent="0.35">
      <c r="A1039" s="12">
        <v>1201</v>
      </c>
      <c r="B1039" s="17" t="s">
        <v>3017</v>
      </c>
      <c r="C1039" s="17" t="s">
        <v>3018</v>
      </c>
      <c r="D1039" s="17" t="str">
        <f>HLOOKUP(LEFT(Products!$B1039,3),$G$4:$J$5,2,0)</f>
        <v>Furniture</v>
      </c>
      <c r="E1039" s="12" t="str">
        <f>VLOOKUP(MID(Products!$B1039,5,2),$G$8:$H$25,2,0)</f>
        <v>Chairs</v>
      </c>
    </row>
    <row r="1040" spans="1:5" x14ac:dyDescent="0.35">
      <c r="A1040" s="11">
        <v>1202</v>
      </c>
      <c r="B1040" s="13" t="s">
        <v>1685</v>
      </c>
      <c r="C1040" s="13" t="s">
        <v>1686</v>
      </c>
      <c r="D1040" s="13" t="str">
        <f>HLOOKUP(LEFT(Products!$B1040,3),$G$4:$J$5,2,0)</f>
        <v>Office Supplies</v>
      </c>
      <c r="E1040" s="11" t="str">
        <f>VLOOKUP(MID(Products!$B1040,5,2),$G$8:$H$25,2,0)</f>
        <v>Binders</v>
      </c>
    </row>
    <row r="1041" spans="1:5" x14ac:dyDescent="0.35">
      <c r="A1041" s="12">
        <v>1203</v>
      </c>
      <c r="B1041" s="17" t="s">
        <v>3142</v>
      </c>
      <c r="C1041" s="17" t="s">
        <v>3143</v>
      </c>
      <c r="D1041" s="17" t="str">
        <f>HLOOKUP(LEFT(Products!$B1041,3),$G$4:$J$5,2,0)</f>
        <v>Furniture</v>
      </c>
      <c r="E1041" s="12" t="str">
        <f>VLOOKUP(MID(Products!$B1041,5,2),$G$8:$H$25,2,0)</f>
        <v>Chairs</v>
      </c>
    </row>
    <row r="1042" spans="1:5" x14ac:dyDescent="0.35">
      <c r="A1042" s="11">
        <v>1204</v>
      </c>
      <c r="B1042" s="13" t="s">
        <v>3144</v>
      </c>
      <c r="C1042" s="13" t="s">
        <v>3145</v>
      </c>
      <c r="D1042" s="13" t="str">
        <f>HLOOKUP(LEFT(Products!$B1042,3),$G$4:$J$5,2,0)</f>
        <v>Office Supplies</v>
      </c>
      <c r="E1042" s="11" t="str">
        <f>VLOOKUP(MID(Products!$B1042,5,2),$G$8:$H$25,2,0)</f>
        <v>Storage</v>
      </c>
    </row>
    <row r="1043" spans="1:5" x14ac:dyDescent="0.35">
      <c r="A1043" s="12">
        <v>1205</v>
      </c>
      <c r="B1043" s="17" t="s">
        <v>2261</v>
      </c>
      <c r="C1043" s="17" t="s">
        <v>2262</v>
      </c>
      <c r="D1043" s="17" t="str">
        <f>HLOOKUP(LEFT(Products!$B1043,3),$G$4:$J$5,2,0)</f>
        <v>Office Supplies</v>
      </c>
      <c r="E1043" s="12" t="str">
        <f>VLOOKUP(MID(Products!$B1043,5,2),$G$8:$H$25,2,0)</f>
        <v>Storage</v>
      </c>
    </row>
    <row r="1044" spans="1:5" x14ac:dyDescent="0.35">
      <c r="A1044" s="11">
        <v>1842</v>
      </c>
      <c r="B1044" s="13" t="s">
        <v>3148</v>
      </c>
      <c r="C1044" s="13" t="s">
        <v>3149</v>
      </c>
      <c r="D1044" s="13" t="str">
        <f>HLOOKUP(LEFT(Products!$B1044,3),$G$4:$J$5,2,0)</f>
        <v>Furniture</v>
      </c>
      <c r="E1044" s="11" t="str">
        <f>VLOOKUP(MID(Products!$B1044,5,2),$G$8:$H$25,2,0)</f>
        <v>Chairs</v>
      </c>
    </row>
    <row r="1045" spans="1:5" x14ac:dyDescent="0.35">
      <c r="A1045" s="12">
        <v>3661</v>
      </c>
      <c r="B1045" s="17" t="s">
        <v>777</v>
      </c>
      <c r="C1045" s="17" t="s">
        <v>778</v>
      </c>
      <c r="D1045" s="17" t="str">
        <f>HLOOKUP(LEFT(Products!$B1045,3),$G$4:$J$5,2,0)</f>
        <v>Office Supplies</v>
      </c>
      <c r="E1045" s="12" t="str">
        <f>VLOOKUP(MID(Products!$B1045,5,2),$G$8:$H$25,2,0)</f>
        <v>Supplies</v>
      </c>
    </row>
    <row r="1046" spans="1:5" x14ac:dyDescent="0.35">
      <c r="A1046" s="11">
        <v>4730</v>
      </c>
      <c r="B1046" s="13" t="s">
        <v>3154</v>
      </c>
      <c r="C1046" s="13" t="s">
        <v>3155</v>
      </c>
      <c r="D1046" s="13" t="str">
        <f>HLOOKUP(LEFT(Products!$B1046,3),$G$4:$J$5,2,0)</f>
        <v>Technology</v>
      </c>
      <c r="E1046" s="11" t="str">
        <f>VLOOKUP(MID(Products!$B1046,5,2),$G$8:$H$25,2,0)</f>
        <v>Accessories</v>
      </c>
    </row>
    <row r="1047" spans="1:5" x14ac:dyDescent="0.35">
      <c r="A1047" s="12">
        <v>6848</v>
      </c>
      <c r="B1047" s="17" t="s">
        <v>3159</v>
      </c>
      <c r="C1047" s="17" t="s">
        <v>3160</v>
      </c>
      <c r="D1047" s="17" t="str">
        <f>HLOOKUP(LEFT(Products!$B1047,3),$G$4:$J$5,2,0)</f>
        <v>Technology</v>
      </c>
      <c r="E1047" s="12" t="str">
        <f>VLOOKUP(MID(Products!$B1047,5,2),$G$8:$H$25,2,0)</f>
        <v>Phones</v>
      </c>
    </row>
    <row r="1048" spans="1:5" x14ac:dyDescent="0.35">
      <c r="A1048" s="11">
        <v>8139</v>
      </c>
      <c r="B1048" s="13" t="s">
        <v>2636</v>
      </c>
      <c r="C1048" s="13" t="s">
        <v>2637</v>
      </c>
      <c r="D1048" s="13" t="str">
        <f>HLOOKUP(LEFT(Products!$B1048,3),$G$4:$J$5,2,0)</f>
        <v>Office Supplies</v>
      </c>
      <c r="E1048" s="11" t="str">
        <f>VLOOKUP(MID(Products!$B1048,5,2),$G$8:$H$25,2,0)</f>
        <v>Art</v>
      </c>
    </row>
    <row r="1049" spans="1:5" x14ac:dyDescent="0.35">
      <c r="A1049" s="12">
        <v>8140</v>
      </c>
      <c r="B1049" s="17" t="s">
        <v>3164</v>
      </c>
      <c r="C1049" s="17" t="s">
        <v>3165</v>
      </c>
      <c r="D1049" s="17" t="str">
        <f>HLOOKUP(LEFT(Products!$B1049,3),$G$4:$J$5,2,0)</f>
        <v>Office Supplies</v>
      </c>
      <c r="E1049" s="12" t="str">
        <f>VLOOKUP(MID(Products!$B1049,5,2),$G$8:$H$25,2,0)</f>
        <v>Storage</v>
      </c>
    </row>
    <row r="1050" spans="1:5" x14ac:dyDescent="0.35">
      <c r="A1050" s="11">
        <v>8141</v>
      </c>
      <c r="B1050" s="13" t="s">
        <v>2110</v>
      </c>
      <c r="C1050" s="13" t="s">
        <v>2111</v>
      </c>
      <c r="D1050" s="13" t="str">
        <f>HLOOKUP(LEFT(Products!$B1050,3),$G$4:$J$5,2,0)</f>
        <v>Office Supplies</v>
      </c>
      <c r="E1050" s="11" t="str">
        <f>VLOOKUP(MID(Products!$B1050,5,2),$G$8:$H$25,2,0)</f>
        <v>Paper</v>
      </c>
    </row>
    <row r="1051" spans="1:5" x14ac:dyDescent="0.35">
      <c r="A1051" s="12">
        <v>5985</v>
      </c>
      <c r="B1051" s="17" t="s">
        <v>3170</v>
      </c>
      <c r="C1051" s="17" t="s">
        <v>3171</v>
      </c>
      <c r="D1051" s="17" t="str">
        <f>HLOOKUP(LEFT(Products!$B1051,3),$G$4:$J$5,2,0)</f>
        <v>Furniture</v>
      </c>
      <c r="E1051" s="12" t="str">
        <f>VLOOKUP(MID(Products!$B1051,5,2),$G$8:$H$25,2,0)</f>
        <v>Furnishings</v>
      </c>
    </row>
    <row r="1052" spans="1:5" x14ac:dyDescent="0.35">
      <c r="A1052" s="11">
        <v>5986</v>
      </c>
      <c r="B1052" s="13" t="s">
        <v>2758</v>
      </c>
      <c r="C1052" s="13" t="s">
        <v>2759</v>
      </c>
      <c r="D1052" s="13" t="str">
        <f>HLOOKUP(LEFT(Products!$B1052,3),$G$4:$J$5,2,0)</f>
        <v>Office Supplies</v>
      </c>
      <c r="E1052" s="11" t="str">
        <f>VLOOKUP(MID(Products!$B1052,5,2),$G$8:$H$25,2,0)</f>
        <v>Binders</v>
      </c>
    </row>
    <row r="1053" spans="1:5" x14ac:dyDescent="0.35">
      <c r="A1053" s="12">
        <v>5987</v>
      </c>
      <c r="B1053" s="17" t="s">
        <v>1236</v>
      </c>
      <c r="C1053" s="17" t="s">
        <v>1237</v>
      </c>
      <c r="D1053" s="17" t="str">
        <f>HLOOKUP(LEFT(Products!$B1053,3),$G$4:$J$5,2,0)</f>
        <v>Office Supplies</v>
      </c>
      <c r="E1053" s="12" t="str">
        <f>VLOOKUP(MID(Products!$B1053,5,2),$G$8:$H$25,2,0)</f>
        <v>Storage</v>
      </c>
    </row>
    <row r="1054" spans="1:5" x14ac:dyDescent="0.35">
      <c r="A1054" s="11">
        <v>5988</v>
      </c>
      <c r="B1054" s="13" t="s">
        <v>229</v>
      </c>
      <c r="C1054" s="13" t="s">
        <v>230</v>
      </c>
      <c r="D1054" s="13" t="str">
        <f>HLOOKUP(LEFT(Products!$B1054,3),$G$4:$J$5,2,0)</f>
        <v>Office Supplies</v>
      </c>
      <c r="E1054" s="11" t="str">
        <f>VLOOKUP(MID(Products!$B1054,5,2),$G$8:$H$25,2,0)</f>
        <v>Paper</v>
      </c>
    </row>
    <row r="1055" spans="1:5" x14ac:dyDescent="0.35">
      <c r="A1055" s="12">
        <v>5989</v>
      </c>
      <c r="B1055" s="17" t="s">
        <v>3172</v>
      </c>
      <c r="C1055" s="17" t="s">
        <v>3173</v>
      </c>
      <c r="D1055" s="17" t="str">
        <f>HLOOKUP(LEFT(Products!$B1055,3),$G$4:$J$5,2,0)</f>
        <v>Office Supplies</v>
      </c>
      <c r="E1055" s="12" t="str">
        <f>VLOOKUP(MID(Products!$B1055,5,2),$G$8:$H$25,2,0)</f>
        <v>Binders</v>
      </c>
    </row>
    <row r="1056" spans="1:5" x14ac:dyDescent="0.35">
      <c r="A1056" s="11">
        <v>5990</v>
      </c>
      <c r="B1056" s="13" t="s">
        <v>3174</v>
      </c>
      <c r="C1056" s="13" t="s">
        <v>3175</v>
      </c>
      <c r="D1056" s="13" t="str">
        <f>HLOOKUP(LEFT(Products!$B1056,3),$G$4:$J$5,2,0)</f>
        <v>Furniture</v>
      </c>
      <c r="E1056" s="11" t="str">
        <f>VLOOKUP(MID(Products!$B1056,5,2),$G$8:$H$25,2,0)</f>
        <v>Bookcases</v>
      </c>
    </row>
    <row r="1057" spans="1:5" x14ac:dyDescent="0.35">
      <c r="A1057" s="12">
        <v>7278</v>
      </c>
      <c r="B1057" s="17" t="s">
        <v>3179</v>
      </c>
      <c r="C1057" s="17" t="s">
        <v>3180</v>
      </c>
      <c r="D1057" s="17" t="str">
        <f>HLOOKUP(LEFT(Products!$B1057,3),$G$4:$J$5,2,0)</f>
        <v>Technology</v>
      </c>
      <c r="E1057" s="12" t="str">
        <f>VLOOKUP(MID(Products!$B1057,5,2),$G$8:$H$25,2,0)</f>
        <v>Phones</v>
      </c>
    </row>
    <row r="1058" spans="1:5" x14ac:dyDescent="0.35">
      <c r="A1058" s="11">
        <v>7279</v>
      </c>
      <c r="B1058" s="13" t="s">
        <v>2565</v>
      </c>
      <c r="C1058" s="13" t="s">
        <v>2566</v>
      </c>
      <c r="D1058" s="13" t="str">
        <f>HLOOKUP(LEFT(Products!$B1058,3),$G$4:$J$5,2,0)</f>
        <v>Technology</v>
      </c>
      <c r="E1058" s="11" t="str">
        <f>VLOOKUP(MID(Products!$B1058,5,2),$G$8:$H$25,2,0)</f>
        <v>Accessories</v>
      </c>
    </row>
    <row r="1059" spans="1:5" x14ac:dyDescent="0.35">
      <c r="A1059" s="12">
        <v>7987</v>
      </c>
      <c r="B1059" s="17" t="s">
        <v>3184</v>
      </c>
      <c r="C1059" s="17" t="s">
        <v>3185</v>
      </c>
      <c r="D1059" s="17" t="str">
        <f>HLOOKUP(LEFT(Products!$B1059,3),$G$4:$J$5,2,0)</f>
        <v>Technology</v>
      </c>
      <c r="E1059" s="12" t="str">
        <f>VLOOKUP(MID(Products!$B1059,5,2),$G$8:$H$25,2,0)</f>
        <v>Phones</v>
      </c>
    </row>
    <row r="1060" spans="1:5" x14ac:dyDescent="0.35">
      <c r="A1060" s="11">
        <v>2071</v>
      </c>
      <c r="B1060" s="13" t="s">
        <v>2096</v>
      </c>
      <c r="C1060" s="13" t="s">
        <v>2097</v>
      </c>
      <c r="D1060" s="13" t="str">
        <f>HLOOKUP(LEFT(Products!$B1060,3),$G$4:$J$5,2,0)</f>
        <v>Office Supplies</v>
      </c>
      <c r="E1060" s="11" t="str">
        <f>VLOOKUP(MID(Products!$B1060,5,2),$G$8:$H$25,2,0)</f>
        <v>Binders</v>
      </c>
    </row>
    <row r="1061" spans="1:5" x14ac:dyDescent="0.35">
      <c r="A1061" s="12">
        <v>5664</v>
      </c>
      <c r="B1061" s="17" t="s">
        <v>3188</v>
      </c>
      <c r="C1061" s="17" t="s">
        <v>3189</v>
      </c>
      <c r="D1061" s="17" t="str">
        <f>HLOOKUP(LEFT(Products!$B1061,3),$G$4:$J$5,2,0)</f>
        <v>Office Supplies</v>
      </c>
      <c r="E1061" s="12" t="str">
        <f>VLOOKUP(MID(Products!$B1061,5,2),$G$8:$H$25,2,0)</f>
        <v>Art</v>
      </c>
    </row>
    <row r="1062" spans="1:5" x14ac:dyDescent="0.35">
      <c r="A1062" s="11">
        <v>5665</v>
      </c>
      <c r="B1062" s="13" t="s">
        <v>3190</v>
      </c>
      <c r="C1062" s="13" t="s">
        <v>3191</v>
      </c>
      <c r="D1062" s="13" t="str">
        <f>HLOOKUP(LEFT(Products!$B1062,3),$G$4:$J$5,2,0)</f>
        <v>Office Supplies</v>
      </c>
      <c r="E1062" s="11" t="str">
        <f>VLOOKUP(MID(Products!$B1062,5,2),$G$8:$H$25,2,0)</f>
        <v>Binders</v>
      </c>
    </row>
    <row r="1063" spans="1:5" x14ac:dyDescent="0.35">
      <c r="A1063" s="12">
        <v>5666</v>
      </c>
      <c r="B1063" s="17" t="s">
        <v>3192</v>
      </c>
      <c r="C1063" s="17" t="s">
        <v>3193</v>
      </c>
      <c r="D1063" s="17" t="str">
        <f>HLOOKUP(LEFT(Products!$B1063,3),$G$4:$J$5,2,0)</f>
        <v>Office Supplies</v>
      </c>
      <c r="E1063" s="12" t="str">
        <f>VLOOKUP(MID(Products!$B1063,5,2),$G$8:$H$25,2,0)</f>
        <v>Storage</v>
      </c>
    </row>
    <row r="1064" spans="1:5" x14ac:dyDescent="0.35">
      <c r="A1064" s="11">
        <v>5667</v>
      </c>
      <c r="B1064" s="13" t="s">
        <v>506</v>
      </c>
      <c r="C1064" s="13" t="s">
        <v>507</v>
      </c>
      <c r="D1064" s="13" t="str">
        <f>HLOOKUP(LEFT(Products!$B1064,3),$G$4:$J$5,2,0)</f>
        <v>Office Supplies</v>
      </c>
      <c r="E1064" s="11" t="str">
        <f>VLOOKUP(MID(Products!$B1064,5,2),$G$8:$H$25,2,0)</f>
        <v>Storage</v>
      </c>
    </row>
    <row r="1065" spans="1:5" x14ac:dyDescent="0.35">
      <c r="A1065" s="12">
        <v>5833</v>
      </c>
      <c r="B1065" s="17" t="s">
        <v>3195</v>
      </c>
      <c r="C1065" s="17" t="s">
        <v>3196</v>
      </c>
      <c r="D1065" s="17" t="str">
        <f>HLOOKUP(LEFT(Products!$B1065,3),$G$4:$J$5,2,0)</f>
        <v>Office Supplies</v>
      </c>
      <c r="E1065" s="12" t="str">
        <f>VLOOKUP(MID(Products!$B1065,5,2),$G$8:$H$25,2,0)</f>
        <v>Labels</v>
      </c>
    </row>
    <row r="1066" spans="1:5" x14ac:dyDescent="0.35">
      <c r="A1066" s="11">
        <v>5834</v>
      </c>
      <c r="B1066" s="13" t="s">
        <v>3197</v>
      </c>
      <c r="C1066" s="13" t="s">
        <v>3198</v>
      </c>
      <c r="D1066" s="13" t="str">
        <f>HLOOKUP(LEFT(Products!$B1066,3),$G$4:$J$5,2,0)</f>
        <v>Furniture</v>
      </c>
      <c r="E1066" s="11" t="str">
        <f>VLOOKUP(MID(Products!$B1066,5,2),$G$8:$H$25,2,0)</f>
        <v>Chairs</v>
      </c>
    </row>
    <row r="1067" spans="1:5" x14ac:dyDescent="0.35">
      <c r="A1067" s="12">
        <v>6560</v>
      </c>
      <c r="B1067" s="17" t="s">
        <v>491</v>
      </c>
      <c r="C1067" s="17" t="s">
        <v>492</v>
      </c>
      <c r="D1067" s="17" t="str">
        <f>HLOOKUP(LEFT(Products!$B1067,3),$G$4:$J$5,2,0)</f>
        <v>Office Supplies</v>
      </c>
      <c r="E1067" s="12" t="str">
        <f>VLOOKUP(MID(Products!$B1067,5,2),$G$8:$H$25,2,0)</f>
        <v>Envelopes</v>
      </c>
    </row>
    <row r="1068" spans="1:5" x14ac:dyDescent="0.35">
      <c r="A1068" s="11">
        <v>6561</v>
      </c>
      <c r="B1068" s="13" t="s">
        <v>3200</v>
      </c>
      <c r="C1068" s="13" t="s">
        <v>3201</v>
      </c>
      <c r="D1068" s="13" t="str">
        <f>HLOOKUP(LEFT(Products!$B1068,3),$G$4:$J$5,2,0)</f>
        <v>Office Supplies</v>
      </c>
      <c r="E1068" s="11" t="str">
        <f>VLOOKUP(MID(Products!$B1068,5,2),$G$8:$H$25,2,0)</f>
        <v>Labels</v>
      </c>
    </row>
    <row r="1069" spans="1:5" x14ac:dyDescent="0.35">
      <c r="A1069" s="12">
        <v>1117</v>
      </c>
      <c r="B1069" s="17" t="s">
        <v>3200</v>
      </c>
      <c r="C1069" s="17" t="s">
        <v>3201</v>
      </c>
      <c r="D1069" s="17" t="str">
        <f>HLOOKUP(LEFT(Products!$B1069,3),$G$4:$J$5,2,0)</f>
        <v>Office Supplies</v>
      </c>
      <c r="E1069" s="12" t="str">
        <f>VLOOKUP(MID(Products!$B1069,5,2),$G$8:$H$25,2,0)</f>
        <v>Labels</v>
      </c>
    </row>
    <row r="1070" spans="1:5" x14ac:dyDescent="0.35">
      <c r="A1070" s="11">
        <v>1527</v>
      </c>
      <c r="B1070" s="13" t="s">
        <v>3205</v>
      </c>
      <c r="C1070" s="13" t="s">
        <v>3206</v>
      </c>
      <c r="D1070" s="13" t="str">
        <f>HLOOKUP(LEFT(Products!$B1070,3),$G$4:$J$5,2,0)</f>
        <v>Office Supplies</v>
      </c>
      <c r="E1070" s="11" t="str">
        <f>VLOOKUP(MID(Products!$B1070,5,2),$G$8:$H$25,2,0)</f>
        <v>Art</v>
      </c>
    </row>
    <row r="1071" spans="1:5" x14ac:dyDescent="0.35">
      <c r="A1071" s="12">
        <v>1528</v>
      </c>
      <c r="B1071" s="17" t="s">
        <v>3207</v>
      </c>
      <c r="C1071" s="17" t="s">
        <v>3208</v>
      </c>
      <c r="D1071" s="17" t="str">
        <f>HLOOKUP(LEFT(Products!$B1071,3),$G$4:$J$5,2,0)</f>
        <v>Furniture</v>
      </c>
      <c r="E1071" s="12" t="str">
        <f>VLOOKUP(MID(Products!$B1071,5,2),$G$8:$H$25,2,0)</f>
        <v>Furnishings</v>
      </c>
    </row>
    <row r="1072" spans="1:5" x14ac:dyDescent="0.35">
      <c r="A1072" s="11">
        <v>4441</v>
      </c>
      <c r="B1072" s="13" t="s">
        <v>3211</v>
      </c>
      <c r="C1072" s="13" t="s">
        <v>3212</v>
      </c>
      <c r="D1072" s="13" t="str">
        <f>HLOOKUP(LEFT(Products!$B1072,3),$G$4:$J$5,2,0)</f>
        <v>Technology</v>
      </c>
      <c r="E1072" s="11" t="str">
        <f>VLOOKUP(MID(Products!$B1072,5,2),$G$8:$H$25,2,0)</f>
        <v>Accessories</v>
      </c>
    </row>
    <row r="1073" spans="1:5" x14ac:dyDescent="0.35">
      <c r="A1073" s="12">
        <v>4442</v>
      </c>
      <c r="B1073" s="17" t="s">
        <v>1479</v>
      </c>
      <c r="C1073" s="17" t="s">
        <v>1480</v>
      </c>
      <c r="D1073" s="17" t="str">
        <f>HLOOKUP(LEFT(Products!$B1073,3),$G$4:$J$5,2,0)</f>
        <v>Office Supplies</v>
      </c>
      <c r="E1073" s="12" t="str">
        <f>VLOOKUP(MID(Products!$B1073,5,2),$G$8:$H$25,2,0)</f>
        <v>Storage</v>
      </c>
    </row>
    <row r="1074" spans="1:5" x14ac:dyDescent="0.35">
      <c r="A1074" s="11">
        <v>4443</v>
      </c>
      <c r="B1074" s="13" t="s">
        <v>3213</v>
      </c>
      <c r="C1074" s="13" t="s">
        <v>3214</v>
      </c>
      <c r="D1074" s="13" t="str">
        <f>HLOOKUP(LEFT(Products!$B1074,3),$G$4:$J$5,2,0)</f>
        <v>Office Supplies</v>
      </c>
      <c r="E1074" s="11" t="str">
        <f>VLOOKUP(MID(Products!$B1074,5,2),$G$8:$H$25,2,0)</f>
        <v>Art</v>
      </c>
    </row>
    <row r="1075" spans="1:5" x14ac:dyDescent="0.35">
      <c r="A1075" s="12">
        <v>4444</v>
      </c>
      <c r="B1075" s="17" t="s">
        <v>3215</v>
      </c>
      <c r="C1075" s="17" t="s">
        <v>3216</v>
      </c>
      <c r="D1075" s="17" t="str">
        <f>HLOOKUP(LEFT(Products!$B1075,3),$G$4:$J$5,2,0)</f>
        <v>Office Supplies</v>
      </c>
      <c r="E1075" s="12" t="str">
        <f>VLOOKUP(MID(Products!$B1075,5,2),$G$8:$H$25,2,0)</f>
        <v>Paper</v>
      </c>
    </row>
    <row r="1076" spans="1:5" x14ac:dyDescent="0.35">
      <c r="A1076" s="11">
        <v>5453</v>
      </c>
      <c r="B1076" s="13" t="s">
        <v>3220</v>
      </c>
      <c r="C1076" s="13" t="s">
        <v>3221</v>
      </c>
      <c r="D1076" s="13" t="str">
        <f>HLOOKUP(LEFT(Products!$B1076,3),$G$4:$J$5,2,0)</f>
        <v>Office Supplies</v>
      </c>
      <c r="E1076" s="11" t="str">
        <f>VLOOKUP(MID(Products!$B1076,5,2),$G$8:$H$25,2,0)</f>
        <v>Supplies</v>
      </c>
    </row>
    <row r="1077" spans="1:5" x14ac:dyDescent="0.35">
      <c r="A1077" s="12">
        <v>8757</v>
      </c>
      <c r="B1077" s="17" t="s">
        <v>1297</v>
      </c>
      <c r="C1077" s="17" t="s">
        <v>1298</v>
      </c>
      <c r="D1077" s="17" t="str">
        <f>HLOOKUP(LEFT(Products!$B1077,3),$G$4:$J$5,2,0)</f>
        <v>Office Supplies</v>
      </c>
      <c r="E1077" s="12" t="str">
        <f>VLOOKUP(MID(Products!$B1077,5,2),$G$8:$H$25,2,0)</f>
        <v>Appliances</v>
      </c>
    </row>
    <row r="1078" spans="1:5" x14ac:dyDescent="0.35">
      <c r="A1078" s="11">
        <v>8758</v>
      </c>
      <c r="B1078" s="13" t="s">
        <v>3223</v>
      </c>
      <c r="C1078" s="13" t="s">
        <v>3224</v>
      </c>
      <c r="D1078" s="13" t="str">
        <f>HLOOKUP(LEFT(Products!$B1078,3),$G$4:$J$5,2,0)</f>
        <v>Office Supplies</v>
      </c>
      <c r="E1078" s="11" t="str">
        <f>VLOOKUP(MID(Products!$B1078,5,2),$G$8:$H$25,2,0)</f>
        <v>Paper</v>
      </c>
    </row>
    <row r="1079" spans="1:5" x14ac:dyDescent="0.35">
      <c r="A1079" s="12">
        <v>8759</v>
      </c>
      <c r="B1079" s="17" t="s">
        <v>3225</v>
      </c>
      <c r="C1079" s="17" t="s">
        <v>3226</v>
      </c>
      <c r="D1079" s="17" t="str">
        <f>HLOOKUP(LEFT(Products!$B1079,3),$G$4:$J$5,2,0)</f>
        <v>Furniture</v>
      </c>
      <c r="E1079" s="12" t="str">
        <f>VLOOKUP(MID(Products!$B1079,5,2),$G$8:$H$25,2,0)</f>
        <v>Furnishings</v>
      </c>
    </row>
    <row r="1080" spans="1:5" x14ac:dyDescent="0.35">
      <c r="A1080" s="11">
        <v>8760</v>
      </c>
      <c r="B1080" s="13" t="s">
        <v>3227</v>
      </c>
      <c r="C1080" s="13" t="s">
        <v>3228</v>
      </c>
      <c r="D1080" s="13" t="str">
        <f>HLOOKUP(LEFT(Products!$B1080,3),$G$4:$J$5,2,0)</f>
        <v>Office Supplies</v>
      </c>
      <c r="E1080" s="11" t="str">
        <f>VLOOKUP(MID(Products!$B1080,5,2),$G$8:$H$25,2,0)</f>
        <v>Binders</v>
      </c>
    </row>
    <row r="1081" spans="1:5" x14ac:dyDescent="0.35">
      <c r="A1081" s="12">
        <v>834</v>
      </c>
      <c r="B1081" s="17" t="s">
        <v>1300</v>
      </c>
      <c r="C1081" s="17" t="s">
        <v>1301</v>
      </c>
      <c r="D1081" s="17" t="str">
        <f>HLOOKUP(LEFT(Products!$B1081,3),$G$4:$J$5,2,0)</f>
        <v>Office Supplies</v>
      </c>
      <c r="E1081" s="12" t="str">
        <f>VLOOKUP(MID(Products!$B1081,5,2),$G$8:$H$25,2,0)</f>
        <v>Art</v>
      </c>
    </row>
    <row r="1082" spans="1:5" x14ac:dyDescent="0.35">
      <c r="A1082" s="11">
        <v>835</v>
      </c>
      <c r="B1082" s="13" t="s">
        <v>3230</v>
      </c>
      <c r="C1082" s="13" t="s">
        <v>3231</v>
      </c>
      <c r="D1082" s="13" t="str">
        <f>HLOOKUP(LEFT(Products!$B1082,3),$G$4:$J$5,2,0)</f>
        <v>Office Supplies</v>
      </c>
      <c r="E1082" s="11" t="str">
        <f>VLOOKUP(MID(Products!$B1082,5,2),$G$8:$H$25,2,0)</f>
        <v>Appliances</v>
      </c>
    </row>
    <row r="1083" spans="1:5" x14ac:dyDescent="0.35">
      <c r="A1083" s="12">
        <v>836</v>
      </c>
      <c r="B1083" s="17" t="s">
        <v>3232</v>
      </c>
      <c r="C1083" s="17" t="s">
        <v>3233</v>
      </c>
      <c r="D1083" s="17" t="str">
        <f>HLOOKUP(LEFT(Products!$B1083,3),$G$4:$J$5,2,0)</f>
        <v>Technology</v>
      </c>
      <c r="E1083" s="12" t="str">
        <f>VLOOKUP(MID(Products!$B1083,5,2),$G$8:$H$25,2,0)</f>
        <v>Machines</v>
      </c>
    </row>
    <row r="1084" spans="1:5" x14ac:dyDescent="0.35">
      <c r="A1084" s="11">
        <v>4237</v>
      </c>
      <c r="B1084" s="13" t="s">
        <v>3237</v>
      </c>
      <c r="C1084" s="13" t="s">
        <v>3238</v>
      </c>
      <c r="D1084" s="13" t="str">
        <f>HLOOKUP(LEFT(Products!$B1084,3),$G$4:$J$5,2,0)</f>
        <v>Office Supplies</v>
      </c>
      <c r="E1084" s="11" t="str">
        <f>VLOOKUP(MID(Products!$B1084,5,2),$G$8:$H$25,2,0)</f>
        <v>Binders</v>
      </c>
    </row>
    <row r="1085" spans="1:5" x14ac:dyDescent="0.35">
      <c r="A1085" s="12">
        <v>7072</v>
      </c>
      <c r="B1085" s="17" t="s">
        <v>3241</v>
      </c>
      <c r="C1085" s="17" t="s">
        <v>3242</v>
      </c>
      <c r="D1085" s="17" t="str">
        <f>HLOOKUP(LEFT(Products!$B1085,3),$G$4:$J$5,2,0)</f>
        <v>Office Supplies</v>
      </c>
      <c r="E1085" s="12" t="str">
        <f>VLOOKUP(MID(Products!$B1085,5,2),$G$8:$H$25,2,0)</f>
        <v>Art</v>
      </c>
    </row>
    <row r="1086" spans="1:5" x14ac:dyDescent="0.35">
      <c r="A1086" s="11">
        <v>7073</v>
      </c>
      <c r="B1086" s="13" t="s">
        <v>3243</v>
      </c>
      <c r="C1086" s="13" t="s">
        <v>3244</v>
      </c>
      <c r="D1086" s="13" t="str">
        <f>HLOOKUP(LEFT(Products!$B1086,3),$G$4:$J$5,2,0)</f>
        <v>Office Supplies</v>
      </c>
      <c r="E1086" s="11" t="str">
        <f>VLOOKUP(MID(Products!$B1086,5,2),$G$8:$H$25,2,0)</f>
        <v>Paper</v>
      </c>
    </row>
    <row r="1087" spans="1:5" x14ac:dyDescent="0.35">
      <c r="A1087" s="12">
        <v>7074</v>
      </c>
      <c r="B1087" s="17" t="s">
        <v>1287</v>
      </c>
      <c r="C1087" s="17" t="s">
        <v>1288</v>
      </c>
      <c r="D1087" s="17" t="str">
        <f>HLOOKUP(LEFT(Products!$B1087,3),$G$4:$J$5,2,0)</f>
        <v>Office Supplies</v>
      </c>
      <c r="E1087" s="12" t="str">
        <f>VLOOKUP(MID(Products!$B1087,5,2),$G$8:$H$25,2,0)</f>
        <v>Art</v>
      </c>
    </row>
    <row r="1088" spans="1:5" x14ac:dyDescent="0.35">
      <c r="A1088" s="11">
        <v>7075</v>
      </c>
      <c r="B1088" s="13" t="s">
        <v>71</v>
      </c>
      <c r="C1088" s="13" t="s">
        <v>73</v>
      </c>
      <c r="D1088" s="13" t="str">
        <f>HLOOKUP(LEFT(Products!$B1088,3),$G$4:$J$5,2,0)</f>
        <v>Office Supplies</v>
      </c>
      <c r="E1088" s="11" t="str">
        <f>VLOOKUP(MID(Products!$B1088,5,2),$G$8:$H$25,2,0)</f>
        <v>Binders</v>
      </c>
    </row>
    <row r="1089" spans="1:5" x14ac:dyDescent="0.35">
      <c r="A1089" s="12">
        <v>7076</v>
      </c>
      <c r="B1089" s="17" t="s">
        <v>3245</v>
      </c>
      <c r="C1089" s="17" t="s">
        <v>3246</v>
      </c>
      <c r="D1089" s="17" t="str">
        <f>HLOOKUP(LEFT(Products!$B1089,3),$G$4:$J$5,2,0)</f>
        <v>Office Supplies</v>
      </c>
      <c r="E1089" s="12" t="str">
        <f>VLOOKUP(MID(Products!$B1089,5,2),$G$8:$H$25,2,0)</f>
        <v>Supplies</v>
      </c>
    </row>
    <row r="1090" spans="1:5" x14ac:dyDescent="0.35">
      <c r="A1090" s="11">
        <v>8705</v>
      </c>
      <c r="B1090" s="13" t="s">
        <v>3250</v>
      </c>
      <c r="C1090" s="13" t="s">
        <v>3251</v>
      </c>
      <c r="D1090" s="13" t="str">
        <f>HLOOKUP(LEFT(Products!$B1090,3),$G$4:$J$5,2,0)</f>
        <v>Technology</v>
      </c>
      <c r="E1090" s="11" t="str">
        <f>VLOOKUP(MID(Products!$B1090,5,2),$G$8:$H$25,2,0)</f>
        <v>Phones</v>
      </c>
    </row>
    <row r="1091" spans="1:5" x14ac:dyDescent="0.35">
      <c r="A1091" s="12">
        <v>6762</v>
      </c>
      <c r="B1091" s="17" t="s">
        <v>3255</v>
      </c>
      <c r="C1091" s="17" t="s">
        <v>3256</v>
      </c>
      <c r="D1091" s="17" t="str">
        <f>HLOOKUP(LEFT(Products!$B1091,3),$G$4:$J$5,2,0)</f>
        <v>Furniture</v>
      </c>
      <c r="E1091" s="12" t="str">
        <f>VLOOKUP(MID(Products!$B1091,5,2),$G$8:$H$25,2,0)</f>
        <v>Chairs</v>
      </c>
    </row>
    <row r="1092" spans="1:5" x14ac:dyDescent="0.35">
      <c r="A1092" s="11">
        <v>8741</v>
      </c>
      <c r="B1092" s="13" t="s">
        <v>1652</v>
      </c>
      <c r="C1092" s="13" t="s">
        <v>1653</v>
      </c>
      <c r="D1092" s="13" t="str">
        <f>HLOOKUP(LEFT(Products!$B1092,3),$G$4:$J$5,2,0)</f>
        <v>Office Supplies</v>
      </c>
      <c r="E1092" s="11" t="str">
        <f>VLOOKUP(MID(Products!$B1092,5,2),$G$8:$H$25,2,0)</f>
        <v>Art</v>
      </c>
    </row>
    <row r="1093" spans="1:5" x14ac:dyDescent="0.35">
      <c r="A1093" s="12">
        <v>497</v>
      </c>
      <c r="B1093" s="17" t="s">
        <v>1137</v>
      </c>
      <c r="C1093" s="17" t="s">
        <v>1138</v>
      </c>
      <c r="D1093" s="17" t="str">
        <f>HLOOKUP(LEFT(Products!$B1093,3),$G$4:$J$5,2,0)</f>
        <v>Office Supplies</v>
      </c>
      <c r="E1093" s="12" t="str">
        <f>VLOOKUP(MID(Products!$B1093,5,2),$G$8:$H$25,2,0)</f>
        <v>Binders</v>
      </c>
    </row>
    <row r="1094" spans="1:5" x14ac:dyDescent="0.35">
      <c r="A1094" s="11">
        <v>498</v>
      </c>
      <c r="B1094" s="13" t="s">
        <v>994</v>
      </c>
      <c r="C1094" s="13" t="s">
        <v>995</v>
      </c>
      <c r="D1094" s="13" t="str">
        <f>HLOOKUP(LEFT(Products!$B1094,3),$G$4:$J$5,2,0)</f>
        <v>Furniture</v>
      </c>
      <c r="E1094" s="11" t="str">
        <f>VLOOKUP(MID(Products!$B1094,5,2),$G$8:$H$25,2,0)</f>
        <v>Furnishings</v>
      </c>
    </row>
    <row r="1095" spans="1:5" x14ac:dyDescent="0.35">
      <c r="A1095" s="12">
        <v>499</v>
      </c>
      <c r="B1095" s="17" t="s">
        <v>3262</v>
      </c>
      <c r="C1095" s="17" t="s">
        <v>3263</v>
      </c>
      <c r="D1095" s="17" t="str">
        <f>HLOOKUP(LEFT(Products!$B1095,3),$G$4:$J$5,2,0)</f>
        <v>Furniture</v>
      </c>
      <c r="E1095" s="12" t="str">
        <f>VLOOKUP(MID(Products!$B1095,5,2),$G$8:$H$25,2,0)</f>
        <v>Chairs</v>
      </c>
    </row>
    <row r="1096" spans="1:5" x14ac:dyDescent="0.35">
      <c r="A1096" s="11">
        <v>500</v>
      </c>
      <c r="B1096" s="13" t="s">
        <v>3078</v>
      </c>
      <c r="C1096" s="13" t="s">
        <v>3079</v>
      </c>
      <c r="D1096" s="13" t="str">
        <f>HLOOKUP(LEFT(Products!$B1096,3),$G$4:$J$5,2,0)</f>
        <v>Furniture</v>
      </c>
      <c r="E1096" s="11" t="str">
        <f>VLOOKUP(MID(Products!$B1096,5,2),$G$8:$H$25,2,0)</f>
        <v>Furnishings</v>
      </c>
    </row>
    <row r="1097" spans="1:5" x14ac:dyDescent="0.35">
      <c r="A1097" s="12">
        <v>1987</v>
      </c>
      <c r="B1097" s="17" t="s">
        <v>3265</v>
      </c>
      <c r="C1097" s="17" t="s">
        <v>3266</v>
      </c>
      <c r="D1097" s="17" t="str">
        <f>HLOOKUP(LEFT(Products!$B1097,3),$G$4:$J$5,2,0)</f>
        <v>Technology</v>
      </c>
      <c r="E1097" s="12" t="str">
        <f>VLOOKUP(MID(Products!$B1097,5,2),$G$8:$H$25,2,0)</f>
        <v>Copiers</v>
      </c>
    </row>
    <row r="1098" spans="1:5" x14ac:dyDescent="0.35">
      <c r="A1098" s="11">
        <v>2156</v>
      </c>
      <c r="B1098" s="13" t="s">
        <v>2842</v>
      </c>
      <c r="C1098" s="13" t="s">
        <v>2843</v>
      </c>
      <c r="D1098" s="13" t="str">
        <f>HLOOKUP(LEFT(Products!$B1098,3),$G$4:$J$5,2,0)</f>
        <v>Office Supplies</v>
      </c>
      <c r="E1098" s="11" t="str">
        <f>VLOOKUP(MID(Products!$B1098,5,2),$G$8:$H$25,2,0)</f>
        <v>Fasteners</v>
      </c>
    </row>
    <row r="1099" spans="1:5" x14ac:dyDescent="0.35">
      <c r="A1099" s="12">
        <v>3010</v>
      </c>
      <c r="B1099" s="17" t="s">
        <v>3271</v>
      </c>
      <c r="C1099" s="17" t="s">
        <v>3272</v>
      </c>
      <c r="D1099" s="17" t="str">
        <f>HLOOKUP(LEFT(Products!$B1099,3),$G$4:$J$5,2,0)</f>
        <v>Office Supplies</v>
      </c>
      <c r="E1099" s="12" t="str">
        <f>VLOOKUP(MID(Products!$B1099,5,2),$G$8:$H$25,2,0)</f>
        <v>Appliances</v>
      </c>
    </row>
    <row r="1100" spans="1:5" x14ac:dyDescent="0.35">
      <c r="A1100" s="11">
        <v>3106</v>
      </c>
      <c r="B1100" s="13" t="s">
        <v>1788</v>
      </c>
      <c r="C1100" s="13" t="s">
        <v>1789</v>
      </c>
      <c r="D1100" s="13" t="str">
        <f>HLOOKUP(LEFT(Products!$B1100,3),$G$4:$J$5,2,0)</f>
        <v>Office Supplies</v>
      </c>
      <c r="E1100" s="11" t="str">
        <f>VLOOKUP(MID(Products!$B1100,5,2),$G$8:$H$25,2,0)</f>
        <v>Labels</v>
      </c>
    </row>
    <row r="1101" spans="1:5" x14ac:dyDescent="0.35">
      <c r="A1101" s="12">
        <v>3579</v>
      </c>
      <c r="B1101" s="17" t="s">
        <v>1844</v>
      </c>
      <c r="C1101" s="17" t="s">
        <v>1845</v>
      </c>
      <c r="D1101" s="17" t="str">
        <f>HLOOKUP(LEFT(Products!$B1101,3),$G$4:$J$5,2,0)</f>
        <v>Office Supplies</v>
      </c>
      <c r="E1101" s="12" t="str">
        <f>VLOOKUP(MID(Products!$B1101,5,2),$G$8:$H$25,2,0)</f>
        <v>Storage</v>
      </c>
    </row>
    <row r="1102" spans="1:5" x14ac:dyDescent="0.35">
      <c r="A1102" s="11">
        <v>3580</v>
      </c>
      <c r="B1102" s="13" t="s">
        <v>3279</v>
      </c>
      <c r="C1102" s="13" t="s">
        <v>3280</v>
      </c>
      <c r="D1102" s="13" t="str">
        <f>HLOOKUP(LEFT(Products!$B1102,3),$G$4:$J$5,2,0)</f>
        <v>Office Supplies</v>
      </c>
      <c r="E1102" s="11" t="str">
        <f>VLOOKUP(MID(Products!$B1102,5,2),$G$8:$H$25,2,0)</f>
        <v>Paper</v>
      </c>
    </row>
    <row r="1103" spans="1:5" x14ac:dyDescent="0.35">
      <c r="A1103" s="12">
        <v>3581</v>
      </c>
      <c r="B1103" s="17" t="s">
        <v>768</v>
      </c>
      <c r="C1103" s="17" t="s">
        <v>769</v>
      </c>
      <c r="D1103" s="17" t="str">
        <f>HLOOKUP(LEFT(Products!$B1103,3),$G$4:$J$5,2,0)</f>
        <v>Furniture</v>
      </c>
      <c r="E1103" s="12" t="str">
        <f>VLOOKUP(MID(Products!$B1103,5,2),$G$8:$H$25,2,0)</f>
        <v>Tables</v>
      </c>
    </row>
    <row r="1104" spans="1:5" x14ac:dyDescent="0.35">
      <c r="A1104" s="11">
        <v>5244</v>
      </c>
      <c r="B1104" s="13" t="s">
        <v>3284</v>
      </c>
      <c r="C1104" s="13" t="s">
        <v>3285</v>
      </c>
      <c r="D1104" s="13" t="str">
        <f>HLOOKUP(LEFT(Products!$B1104,3),$G$4:$J$5,2,0)</f>
        <v>Office Supplies</v>
      </c>
      <c r="E1104" s="11" t="str">
        <f>VLOOKUP(MID(Products!$B1104,5,2),$G$8:$H$25,2,0)</f>
        <v>Binders</v>
      </c>
    </row>
    <row r="1105" spans="1:5" x14ac:dyDescent="0.35">
      <c r="A1105" s="12">
        <v>5446</v>
      </c>
      <c r="B1105" s="17" t="s">
        <v>200</v>
      </c>
      <c r="C1105" s="17" t="s">
        <v>202</v>
      </c>
      <c r="D1105" s="17" t="str">
        <f>HLOOKUP(LEFT(Products!$B1105,3),$G$4:$J$5,2,0)</f>
        <v>Office Supplies</v>
      </c>
      <c r="E1105" s="12" t="str">
        <f>VLOOKUP(MID(Products!$B1105,5,2),$G$8:$H$25,2,0)</f>
        <v>Envelopes</v>
      </c>
    </row>
    <row r="1106" spans="1:5" x14ac:dyDescent="0.35">
      <c r="A1106" s="11">
        <v>8309</v>
      </c>
      <c r="B1106" s="13" t="s">
        <v>3288</v>
      </c>
      <c r="C1106" s="13" t="s">
        <v>3289</v>
      </c>
      <c r="D1106" s="13" t="str">
        <f>HLOOKUP(LEFT(Products!$B1106,3),$G$4:$J$5,2,0)</f>
        <v>Office Supplies</v>
      </c>
      <c r="E1106" s="11" t="str">
        <f>VLOOKUP(MID(Products!$B1106,5,2),$G$8:$H$25,2,0)</f>
        <v>Art</v>
      </c>
    </row>
    <row r="1107" spans="1:5" x14ac:dyDescent="0.35">
      <c r="A1107" s="12">
        <v>9891</v>
      </c>
      <c r="B1107" s="17" t="s">
        <v>640</v>
      </c>
      <c r="C1107" s="17" t="s">
        <v>641</v>
      </c>
      <c r="D1107" s="17" t="str">
        <f>HLOOKUP(LEFT(Products!$B1107,3),$G$4:$J$5,2,0)</f>
        <v>Office Supplies</v>
      </c>
      <c r="E1107" s="12" t="str">
        <f>VLOOKUP(MID(Products!$B1107,5,2),$G$8:$H$25,2,0)</f>
        <v>Paper</v>
      </c>
    </row>
    <row r="1108" spans="1:5" x14ac:dyDescent="0.35">
      <c r="A1108" s="11">
        <v>9892</v>
      </c>
      <c r="B1108" s="13" t="s">
        <v>3291</v>
      </c>
      <c r="C1108" s="13" t="s">
        <v>3292</v>
      </c>
      <c r="D1108" s="13" t="str">
        <f>HLOOKUP(LEFT(Products!$B1108,3),$G$4:$J$5,2,0)</f>
        <v>Technology</v>
      </c>
      <c r="E1108" s="11" t="str">
        <f>VLOOKUP(MID(Products!$B1108,5,2),$G$8:$H$25,2,0)</f>
        <v>Accessories</v>
      </c>
    </row>
    <row r="1109" spans="1:5" x14ac:dyDescent="0.35">
      <c r="A1109" s="12">
        <v>9893</v>
      </c>
      <c r="B1109" s="17" t="s">
        <v>3039</v>
      </c>
      <c r="C1109" s="17" t="s">
        <v>3040</v>
      </c>
      <c r="D1109" s="17" t="str">
        <f>HLOOKUP(LEFT(Products!$B1109,3),$G$4:$J$5,2,0)</f>
        <v>Technology</v>
      </c>
      <c r="E1109" s="12" t="str">
        <f>VLOOKUP(MID(Products!$B1109,5,2),$G$8:$H$25,2,0)</f>
        <v>Phones</v>
      </c>
    </row>
    <row r="1110" spans="1:5" x14ac:dyDescent="0.35">
      <c r="A1110" s="11">
        <v>9894</v>
      </c>
      <c r="B1110" s="13" t="s">
        <v>3293</v>
      </c>
      <c r="C1110" s="13" t="s">
        <v>3294</v>
      </c>
      <c r="D1110" s="13" t="str">
        <f>HLOOKUP(LEFT(Products!$B1110,3),$G$4:$J$5,2,0)</f>
        <v>Furniture</v>
      </c>
      <c r="E1110" s="11" t="str">
        <f>VLOOKUP(MID(Products!$B1110,5,2),$G$8:$H$25,2,0)</f>
        <v>Chairs</v>
      </c>
    </row>
    <row r="1111" spans="1:5" x14ac:dyDescent="0.35">
      <c r="A1111" s="12">
        <v>9895</v>
      </c>
      <c r="B1111" s="17" t="s">
        <v>3295</v>
      </c>
      <c r="C1111" s="17" t="s">
        <v>3296</v>
      </c>
      <c r="D1111" s="17" t="str">
        <f>HLOOKUP(LEFT(Products!$B1111,3),$G$4:$J$5,2,0)</f>
        <v>Furniture</v>
      </c>
      <c r="E1111" s="12" t="str">
        <f>VLOOKUP(MID(Products!$B1111,5,2),$G$8:$H$25,2,0)</f>
        <v>Furnishings</v>
      </c>
    </row>
    <row r="1112" spans="1:5" x14ac:dyDescent="0.35">
      <c r="A1112" s="11">
        <v>5679</v>
      </c>
      <c r="B1112" s="13" t="s">
        <v>3301</v>
      </c>
      <c r="C1112" s="13" t="s">
        <v>723</v>
      </c>
      <c r="D1112" s="13" t="str">
        <f>HLOOKUP(LEFT(Products!$B1112,3),$G$4:$J$5,2,0)</f>
        <v>Office Supplies</v>
      </c>
      <c r="E1112" s="11" t="str">
        <f>VLOOKUP(MID(Products!$B1112,5,2),$G$8:$H$25,2,0)</f>
        <v>Fasteners</v>
      </c>
    </row>
    <row r="1113" spans="1:5" x14ac:dyDescent="0.35">
      <c r="A1113" s="12">
        <v>5680</v>
      </c>
      <c r="B1113" s="17" t="s">
        <v>3302</v>
      </c>
      <c r="C1113" s="17" t="s">
        <v>3303</v>
      </c>
      <c r="D1113" s="17" t="str">
        <f>HLOOKUP(LEFT(Products!$B1113,3),$G$4:$J$5,2,0)</f>
        <v>Office Supplies</v>
      </c>
      <c r="E1113" s="12" t="str">
        <f>VLOOKUP(MID(Products!$B1113,5,2),$G$8:$H$25,2,0)</f>
        <v>Paper</v>
      </c>
    </row>
    <row r="1114" spans="1:5" x14ac:dyDescent="0.35">
      <c r="A1114" s="11">
        <v>6927</v>
      </c>
      <c r="B1114" s="13" t="s">
        <v>3307</v>
      </c>
      <c r="C1114" s="13" t="s">
        <v>3308</v>
      </c>
      <c r="D1114" s="13" t="str">
        <f>HLOOKUP(LEFT(Products!$B1114,3),$G$4:$J$5,2,0)</f>
        <v>Office Supplies</v>
      </c>
      <c r="E1114" s="11" t="str">
        <f>VLOOKUP(MID(Products!$B1114,5,2),$G$8:$H$25,2,0)</f>
        <v>Labels</v>
      </c>
    </row>
    <row r="1115" spans="1:5" x14ac:dyDescent="0.35">
      <c r="A1115" s="12">
        <v>8632</v>
      </c>
      <c r="B1115" s="17" t="s">
        <v>1037</v>
      </c>
      <c r="C1115" s="17" t="s">
        <v>1038</v>
      </c>
      <c r="D1115" s="17" t="str">
        <f>HLOOKUP(LEFT(Products!$B1115,3),$G$4:$J$5,2,0)</f>
        <v>Furniture</v>
      </c>
      <c r="E1115" s="12" t="str">
        <f>VLOOKUP(MID(Products!$B1115,5,2),$G$8:$H$25,2,0)</f>
        <v>Bookcases</v>
      </c>
    </row>
    <row r="1116" spans="1:5" x14ac:dyDescent="0.35">
      <c r="A1116" s="11">
        <v>8633</v>
      </c>
      <c r="B1116" s="13" t="s">
        <v>3311</v>
      </c>
      <c r="C1116" s="13" t="s">
        <v>3312</v>
      </c>
      <c r="D1116" s="13" t="str">
        <f>HLOOKUP(LEFT(Products!$B1116,3),$G$4:$J$5,2,0)</f>
        <v>Office Supplies</v>
      </c>
      <c r="E1116" s="11" t="str">
        <f>VLOOKUP(MID(Products!$B1116,5,2),$G$8:$H$25,2,0)</f>
        <v>Binders</v>
      </c>
    </row>
    <row r="1117" spans="1:5" x14ac:dyDescent="0.35">
      <c r="A1117" s="12">
        <v>8634</v>
      </c>
      <c r="B1117" s="17" t="s">
        <v>3313</v>
      </c>
      <c r="C1117" s="17" t="s">
        <v>3314</v>
      </c>
      <c r="D1117" s="17" t="str">
        <f>HLOOKUP(LEFT(Products!$B1117,3),$G$4:$J$5,2,0)</f>
        <v>Office Supplies</v>
      </c>
      <c r="E1117" s="12" t="str">
        <f>VLOOKUP(MID(Products!$B1117,5,2),$G$8:$H$25,2,0)</f>
        <v>Appliances</v>
      </c>
    </row>
    <row r="1118" spans="1:5" x14ac:dyDescent="0.35">
      <c r="A1118" s="11">
        <v>9592</v>
      </c>
      <c r="B1118" s="13" t="s">
        <v>1155</v>
      </c>
      <c r="C1118" s="13" t="s">
        <v>1156</v>
      </c>
      <c r="D1118" s="13" t="str">
        <f>HLOOKUP(LEFT(Products!$B1118,3),$G$4:$J$5,2,0)</f>
        <v>Furniture</v>
      </c>
      <c r="E1118" s="11" t="str">
        <f>VLOOKUP(MID(Products!$B1118,5,2),$G$8:$H$25,2,0)</f>
        <v>Furnishings</v>
      </c>
    </row>
    <row r="1119" spans="1:5" x14ac:dyDescent="0.35">
      <c r="A1119" s="12">
        <v>9593</v>
      </c>
      <c r="B1119" s="17" t="s">
        <v>3316</v>
      </c>
      <c r="C1119" s="17" t="s">
        <v>3317</v>
      </c>
      <c r="D1119" s="17" t="str">
        <f>HLOOKUP(LEFT(Products!$B1119,3),$G$4:$J$5,2,0)</f>
        <v>Furniture</v>
      </c>
      <c r="E1119" s="12" t="str">
        <f>VLOOKUP(MID(Products!$B1119,5,2),$G$8:$H$25,2,0)</f>
        <v>Furnishings</v>
      </c>
    </row>
    <row r="1120" spans="1:5" x14ac:dyDescent="0.35">
      <c r="A1120" s="11">
        <v>3445</v>
      </c>
      <c r="B1120" s="13" t="s">
        <v>2804</v>
      </c>
      <c r="C1120" s="13" t="s">
        <v>2805</v>
      </c>
      <c r="D1120" s="13" t="str">
        <f>HLOOKUP(LEFT(Products!$B1120,3),$G$4:$J$5,2,0)</f>
        <v>Office Supplies</v>
      </c>
      <c r="E1120" s="11" t="str">
        <f>VLOOKUP(MID(Products!$B1120,5,2),$G$8:$H$25,2,0)</f>
        <v>Storage</v>
      </c>
    </row>
    <row r="1121" spans="1:5" x14ac:dyDescent="0.35">
      <c r="A1121" s="12">
        <v>4879</v>
      </c>
      <c r="B1121" s="17" t="s">
        <v>3323</v>
      </c>
      <c r="C1121" s="17" t="s">
        <v>3324</v>
      </c>
      <c r="D1121" s="17" t="str">
        <f>HLOOKUP(LEFT(Products!$B1121,3),$G$4:$J$5,2,0)</f>
        <v>Office Supplies</v>
      </c>
      <c r="E1121" s="12" t="str">
        <f>VLOOKUP(MID(Products!$B1121,5,2),$G$8:$H$25,2,0)</f>
        <v>Binders</v>
      </c>
    </row>
    <row r="1122" spans="1:5" x14ac:dyDescent="0.35">
      <c r="A1122" s="11">
        <v>8649</v>
      </c>
      <c r="B1122" s="13" t="s">
        <v>3328</v>
      </c>
      <c r="C1122" s="13" t="s">
        <v>3329</v>
      </c>
      <c r="D1122" s="13" t="str">
        <f>HLOOKUP(LEFT(Products!$B1122,3),$G$4:$J$5,2,0)</f>
        <v>Office Supplies</v>
      </c>
      <c r="E1122" s="11" t="str">
        <f>VLOOKUP(MID(Products!$B1122,5,2),$G$8:$H$25,2,0)</f>
        <v>Storage</v>
      </c>
    </row>
    <row r="1123" spans="1:5" x14ac:dyDescent="0.35">
      <c r="A1123" s="12">
        <v>8650</v>
      </c>
      <c r="B1123" s="17" t="s">
        <v>3330</v>
      </c>
      <c r="C1123" s="17" t="s">
        <v>3331</v>
      </c>
      <c r="D1123" s="17" t="str">
        <f>HLOOKUP(LEFT(Products!$B1123,3),$G$4:$J$5,2,0)</f>
        <v>Office Supplies</v>
      </c>
      <c r="E1123" s="12" t="str">
        <f>VLOOKUP(MID(Products!$B1123,5,2),$G$8:$H$25,2,0)</f>
        <v>Binders</v>
      </c>
    </row>
    <row r="1124" spans="1:5" x14ac:dyDescent="0.35">
      <c r="A1124" s="11">
        <v>2174</v>
      </c>
      <c r="B1124" s="13" t="s">
        <v>1018</v>
      </c>
      <c r="C1124" s="13" t="s">
        <v>1019</v>
      </c>
      <c r="D1124" s="13" t="str">
        <f>HLOOKUP(LEFT(Products!$B1124,3),$G$4:$J$5,2,0)</f>
        <v>Office Supplies</v>
      </c>
      <c r="E1124" s="11" t="str">
        <f>VLOOKUP(MID(Products!$B1124,5,2),$G$8:$H$25,2,0)</f>
        <v>Binders</v>
      </c>
    </row>
    <row r="1125" spans="1:5" x14ac:dyDescent="0.35">
      <c r="A1125" s="12">
        <v>7455</v>
      </c>
      <c r="B1125" s="17" t="s">
        <v>3336</v>
      </c>
      <c r="C1125" s="17" t="s">
        <v>3337</v>
      </c>
      <c r="D1125" s="17" t="str">
        <f>HLOOKUP(LEFT(Products!$B1125,3),$G$4:$J$5,2,0)</f>
        <v>Office Supplies</v>
      </c>
      <c r="E1125" s="12" t="str">
        <f>VLOOKUP(MID(Products!$B1125,5,2),$G$8:$H$25,2,0)</f>
        <v>Labels</v>
      </c>
    </row>
    <row r="1126" spans="1:5" x14ac:dyDescent="0.35">
      <c r="A1126" s="11">
        <v>7456</v>
      </c>
      <c r="B1126" s="13" t="s">
        <v>1631</v>
      </c>
      <c r="C1126" s="13" t="s">
        <v>1632</v>
      </c>
      <c r="D1126" s="13" t="str">
        <f>HLOOKUP(LEFT(Products!$B1126,3),$G$4:$J$5,2,0)</f>
        <v>Office Supplies</v>
      </c>
      <c r="E1126" s="11" t="str">
        <f>VLOOKUP(MID(Products!$B1126,5,2),$G$8:$H$25,2,0)</f>
        <v>Storage</v>
      </c>
    </row>
    <row r="1127" spans="1:5" x14ac:dyDescent="0.35">
      <c r="A1127" s="12">
        <v>7908</v>
      </c>
      <c r="B1127" s="17" t="s">
        <v>3339</v>
      </c>
      <c r="C1127" s="17" t="s">
        <v>3340</v>
      </c>
      <c r="D1127" s="17" t="str">
        <f>HLOOKUP(LEFT(Products!$B1127,3),$G$4:$J$5,2,0)</f>
        <v>Office Supplies</v>
      </c>
      <c r="E1127" s="12" t="str">
        <f>VLOOKUP(MID(Products!$B1127,5,2),$G$8:$H$25,2,0)</f>
        <v>Appliances</v>
      </c>
    </row>
    <row r="1128" spans="1:5" x14ac:dyDescent="0.35">
      <c r="A1128" s="11">
        <v>4672</v>
      </c>
      <c r="B1128" s="13" t="s">
        <v>3342</v>
      </c>
      <c r="C1128" s="13" t="s">
        <v>3343</v>
      </c>
      <c r="D1128" s="13" t="str">
        <f>HLOOKUP(LEFT(Products!$B1128,3),$G$4:$J$5,2,0)</f>
        <v>Office Supplies</v>
      </c>
      <c r="E1128" s="11" t="str">
        <f>VLOOKUP(MID(Products!$B1128,5,2),$G$8:$H$25,2,0)</f>
        <v>Appliances</v>
      </c>
    </row>
    <row r="1129" spans="1:5" x14ac:dyDescent="0.35">
      <c r="A1129" s="12">
        <v>4673</v>
      </c>
      <c r="B1129" s="17" t="s">
        <v>3344</v>
      </c>
      <c r="C1129" s="17" t="s">
        <v>3345</v>
      </c>
      <c r="D1129" s="17" t="str">
        <f>HLOOKUP(LEFT(Products!$B1129,3),$G$4:$J$5,2,0)</f>
        <v>Technology</v>
      </c>
      <c r="E1129" s="12" t="str">
        <f>VLOOKUP(MID(Products!$B1129,5,2),$G$8:$H$25,2,0)</f>
        <v>Phones</v>
      </c>
    </row>
    <row r="1130" spans="1:5" x14ac:dyDescent="0.35">
      <c r="A1130" s="11">
        <v>4674</v>
      </c>
      <c r="B1130" s="13" t="s">
        <v>3346</v>
      </c>
      <c r="C1130" s="13" t="s">
        <v>3347</v>
      </c>
      <c r="D1130" s="13" t="str">
        <f>HLOOKUP(LEFT(Products!$B1130,3),$G$4:$J$5,2,0)</f>
        <v>Technology</v>
      </c>
      <c r="E1130" s="11" t="str">
        <f>VLOOKUP(MID(Products!$B1130,5,2),$G$8:$H$25,2,0)</f>
        <v>Phones</v>
      </c>
    </row>
    <row r="1131" spans="1:5" x14ac:dyDescent="0.35">
      <c r="A1131" s="12">
        <v>4675</v>
      </c>
      <c r="B1131" s="17" t="s">
        <v>3348</v>
      </c>
      <c r="C1131" s="17" t="s">
        <v>3349</v>
      </c>
      <c r="D1131" s="17" t="str">
        <f>HLOOKUP(LEFT(Products!$B1131,3),$G$4:$J$5,2,0)</f>
        <v>Furniture</v>
      </c>
      <c r="E1131" s="12" t="str">
        <f>VLOOKUP(MID(Products!$B1131,5,2),$G$8:$H$25,2,0)</f>
        <v>Furnishings</v>
      </c>
    </row>
    <row r="1132" spans="1:5" x14ac:dyDescent="0.35">
      <c r="A1132" s="11">
        <v>8168</v>
      </c>
      <c r="B1132" s="13" t="s">
        <v>3351</v>
      </c>
      <c r="C1132" s="13" t="s">
        <v>3352</v>
      </c>
      <c r="D1132" s="13" t="str">
        <f>HLOOKUP(LEFT(Products!$B1132,3),$G$4:$J$5,2,0)</f>
        <v>Furniture</v>
      </c>
      <c r="E1132" s="11" t="str">
        <f>VLOOKUP(MID(Products!$B1132,5,2),$G$8:$H$25,2,0)</f>
        <v>Tables</v>
      </c>
    </row>
    <row r="1133" spans="1:5" x14ac:dyDescent="0.35">
      <c r="A1133" s="12">
        <v>7102</v>
      </c>
      <c r="B1133" s="17" t="s">
        <v>3356</v>
      </c>
      <c r="C1133" s="17" t="s">
        <v>400</v>
      </c>
      <c r="D1133" s="17" t="str">
        <f>HLOOKUP(LEFT(Products!$B1133,3),$G$4:$J$5,2,0)</f>
        <v>Office Supplies</v>
      </c>
      <c r="E1133" s="12" t="str">
        <f>VLOOKUP(MID(Products!$B1133,5,2),$G$8:$H$25,2,0)</f>
        <v>Paper</v>
      </c>
    </row>
    <row r="1134" spans="1:5" x14ac:dyDescent="0.35">
      <c r="A1134" s="11">
        <v>7770</v>
      </c>
      <c r="B1134" s="13" t="s">
        <v>917</v>
      </c>
      <c r="C1134" s="13" t="s">
        <v>918</v>
      </c>
      <c r="D1134" s="13" t="str">
        <f>HLOOKUP(LEFT(Products!$B1134,3),$G$4:$J$5,2,0)</f>
        <v>Technology</v>
      </c>
      <c r="E1134" s="11" t="str">
        <f>VLOOKUP(MID(Products!$B1134,5,2),$G$8:$H$25,2,0)</f>
        <v>Phones</v>
      </c>
    </row>
    <row r="1135" spans="1:5" x14ac:dyDescent="0.35">
      <c r="A1135" s="12">
        <v>7771</v>
      </c>
      <c r="B1135" s="17" t="s">
        <v>3137</v>
      </c>
      <c r="C1135" s="17" t="s">
        <v>3138</v>
      </c>
      <c r="D1135" s="17" t="str">
        <f>HLOOKUP(LEFT(Products!$B1135,3),$G$4:$J$5,2,0)</f>
        <v>Office Supplies</v>
      </c>
      <c r="E1135" s="12" t="str">
        <f>VLOOKUP(MID(Products!$B1135,5,2),$G$8:$H$25,2,0)</f>
        <v>Appliances</v>
      </c>
    </row>
    <row r="1136" spans="1:5" x14ac:dyDescent="0.35">
      <c r="A1136" s="11">
        <v>9155</v>
      </c>
      <c r="B1136" s="13" t="s">
        <v>994</v>
      </c>
      <c r="C1136" s="13" t="s">
        <v>3361</v>
      </c>
      <c r="D1136" s="13" t="str">
        <f>HLOOKUP(LEFT(Products!$B1136,3),$G$4:$J$5,2,0)</f>
        <v>Furniture</v>
      </c>
      <c r="E1136" s="11" t="str">
        <f>VLOOKUP(MID(Products!$B1136,5,2),$G$8:$H$25,2,0)</f>
        <v>Furnishings</v>
      </c>
    </row>
    <row r="1137" spans="1:5" x14ac:dyDescent="0.35">
      <c r="A1137" s="12">
        <v>5245</v>
      </c>
      <c r="B1137" s="17" t="s">
        <v>3363</v>
      </c>
      <c r="C1137" s="17" t="s">
        <v>3364</v>
      </c>
      <c r="D1137" s="17" t="str">
        <f>HLOOKUP(LEFT(Products!$B1137,3),$G$4:$J$5,2,0)</f>
        <v>Furniture</v>
      </c>
      <c r="E1137" s="12" t="str">
        <f>VLOOKUP(MID(Products!$B1137,5,2),$G$8:$H$25,2,0)</f>
        <v>Tables</v>
      </c>
    </row>
    <row r="1138" spans="1:5" x14ac:dyDescent="0.35">
      <c r="A1138" s="11">
        <v>5246</v>
      </c>
      <c r="B1138" s="13" t="s">
        <v>2221</v>
      </c>
      <c r="C1138" s="13" t="s">
        <v>2222</v>
      </c>
      <c r="D1138" s="13" t="str">
        <f>HLOOKUP(LEFT(Products!$B1138,3),$G$4:$J$5,2,0)</f>
        <v>Technology</v>
      </c>
      <c r="E1138" s="11" t="str">
        <f>VLOOKUP(MID(Products!$B1138,5,2),$G$8:$H$25,2,0)</f>
        <v>Phones</v>
      </c>
    </row>
    <row r="1139" spans="1:5" x14ac:dyDescent="0.35">
      <c r="A1139" s="12">
        <v>5247</v>
      </c>
      <c r="B1139" s="17" t="s">
        <v>331</v>
      </c>
      <c r="C1139" s="17" t="s">
        <v>332</v>
      </c>
      <c r="D1139" s="17" t="str">
        <f>HLOOKUP(LEFT(Products!$B1139,3),$G$4:$J$5,2,0)</f>
        <v>Office Supplies</v>
      </c>
      <c r="E1139" s="12" t="str">
        <f>VLOOKUP(MID(Products!$B1139,5,2),$G$8:$H$25,2,0)</f>
        <v>Binders</v>
      </c>
    </row>
    <row r="1140" spans="1:5" x14ac:dyDescent="0.35">
      <c r="A1140" s="11">
        <v>6158</v>
      </c>
      <c r="B1140" s="13" t="s">
        <v>3368</v>
      </c>
      <c r="C1140" s="13" t="s">
        <v>3369</v>
      </c>
      <c r="D1140" s="13" t="str">
        <f>HLOOKUP(LEFT(Products!$B1140,3),$G$4:$J$5,2,0)</f>
        <v>Office Supplies</v>
      </c>
      <c r="E1140" s="11" t="str">
        <f>VLOOKUP(MID(Products!$B1140,5,2),$G$8:$H$25,2,0)</f>
        <v>Envelopes</v>
      </c>
    </row>
    <row r="1141" spans="1:5" x14ac:dyDescent="0.35">
      <c r="A1141" s="12">
        <v>6159</v>
      </c>
      <c r="B1141" s="17" t="s">
        <v>3370</v>
      </c>
      <c r="C1141" s="17" t="s">
        <v>3371</v>
      </c>
      <c r="D1141" s="17" t="str">
        <f>HLOOKUP(LEFT(Products!$B1141,3),$G$4:$J$5,2,0)</f>
        <v>Technology</v>
      </c>
      <c r="E1141" s="12" t="str">
        <f>VLOOKUP(MID(Products!$B1141,5,2),$G$8:$H$25,2,0)</f>
        <v>Accessories</v>
      </c>
    </row>
    <row r="1142" spans="1:5" x14ac:dyDescent="0.35">
      <c r="A1142" s="11">
        <v>1764</v>
      </c>
      <c r="B1142" s="13" t="s">
        <v>3376</v>
      </c>
      <c r="C1142" s="13" t="s">
        <v>3377</v>
      </c>
      <c r="D1142" s="13" t="str">
        <f>HLOOKUP(LEFT(Products!$B1142,3),$G$4:$J$5,2,0)</f>
        <v>Office Supplies</v>
      </c>
      <c r="E1142" s="11" t="str">
        <f>VLOOKUP(MID(Products!$B1142,5,2),$G$8:$H$25,2,0)</f>
        <v>Supplies</v>
      </c>
    </row>
    <row r="1143" spans="1:5" x14ac:dyDescent="0.35">
      <c r="A1143" s="12">
        <v>1765</v>
      </c>
      <c r="B1143" s="17" t="s">
        <v>295</v>
      </c>
      <c r="C1143" s="17" t="s">
        <v>296</v>
      </c>
      <c r="D1143" s="17" t="str">
        <f>HLOOKUP(LEFT(Products!$B1143,3),$G$4:$J$5,2,0)</f>
        <v>Office Supplies</v>
      </c>
      <c r="E1143" s="12" t="str">
        <f>VLOOKUP(MID(Products!$B1143,5,2),$G$8:$H$25,2,0)</f>
        <v>Labels</v>
      </c>
    </row>
    <row r="1144" spans="1:5" x14ac:dyDescent="0.35">
      <c r="A1144" s="11">
        <v>1766</v>
      </c>
      <c r="B1144" s="13" t="s">
        <v>3378</v>
      </c>
      <c r="C1144" s="13" t="s">
        <v>3379</v>
      </c>
      <c r="D1144" s="13" t="str">
        <f>HLOOKUP(LEFT(Products!$B1144,3),$G$4:$J$5,2,0)</f>
        <v>Furniture</v>
      </c>
      <c r="E1144" s="11" t="str">
        <f>VLOOKUP(MID(Products!$B1144,5,2),$G$8:$H$25,2,0)</f>
        <v>Furnishings</v>
      </c>
    </row>
    <row r="1145" spans="1:5" x14ac:dyDescent="0.35">
      <c r="A1145" s="12">
        <v>1767</v>
      </c>
      <c r="B1145" s="17" t="s">
        <v>3380</v>
      </c>
      <c r="C1145" s="17" t="s">
        <v>3381</v>
      </c>
      <c r="D1145" s="17" t="str">
        <f>HLOOKUP(LEFT(Products!$B1145,3),$G$4:$J$5,2,0)</f>
        <v>Office Supplies</v>
      </c>
      <c r="E1145" s="12" t="str">
        <f>VLOOKUP(MID(Products!$B1145,5,2),$G$8:$H$25,2,0)</f>
        <v>Labels</v>
      </c>
    </row>
    <row r="1146" spans="1:5" x14ac:dyDescent="0.35">
      <c r="A1146" s="11">
        <v>2688</v>
      </c>
      <c r="B1146" s="13" t="s">
        <v>2702</v>
      </c>
      <c r="C1146" s="13" t="s">
        <v>2703</v>
      </c>
      <c r="D1146" s="13" t="str">
        <f>HLOOKUP(LEFT(Products!$B1146,3),$G$4:$J$5,2,0)</f>
        <v>Office Supplies</v>
      </c>
      <c r="E1146" s="11" t="str">
        <f>VLOOKUP(MID(Products!$B1146,5,2),$G$8:$H$25,2,0)</f>
        <v>Binders</v>
      </c>
    </row>
    <row r="1147" spans="1:5" x14ac:dyDescent="0.35">
      <c r="A1147" s="12">
        <v>4086</v>
      </c>
      <c r="B1147" s="17" t="s">
        <v>3388</v>
      </c>
      <c r="C1147" s="17" t="s">
        <v>3389</v>
      </c>
      <c r="D1147" s="17" t="str">
        <f>HLOOKUP(LEFT(Products!$B1147,3),$G$4:$J$5,2,0)</f>
        <v>Technology</v>
      </c>
      <c r="E1147" s="12" t="str">
        <f>VLOOKUP(MID(Products!$B1147,5,2),$G$8:$H$25,2,0)</f>
        <v>Phones</v>
      </c>
    </row>
    <row r="1148" spans="1:5" x14ac:dyDescent="0.35">
      <c r="A1148" s="11">
        <v>4087</v>
      </c>
      <c r="B1148" s="13" t="s">
        <v>934</v>
      </c>
      <c r="C1148" s="13" t="s">
        <v>935</v>
      </c>
      <c r="D1148" s="13" t="str">
        <f>HLOOKUP(LEFT(Products!$B1148,3),$G$4:$J$5,2,0)</f>
        <v>Office Supplies</v>
      </c>
      <c r="E1148" s="11" t="str">
        <f>VLOOKUP(MID(Products!$B1148,5,2),$G$8:$H$25,2,0)</f>
        <v>Binders</v>
      </c>
    </row>
    <row r="1149" spans="1:5" x14ac:dyDescent="0.35">
      <c r="A1149" s="12">
        <v>4088</v>
      </c>
      <c r="B1149" s="17" t="s">
        <v>2199</v>
      </c>
      <c r="C1149" s="17" t="s">
        <v>2200</v>
      </c>
      <c r="D1149" s="17" t="str">
        <f>HLOOKUP(LEFT(Products!$B1149,3),$G$4:$J$5,2,0)</f>
        <v>Office Supplies</v>
      </c>
      <c r="E1149" s="12" t="str">
        <f>VLOOKUP(MID(Products!$B1149,5,2),$G$8:$H$25,2,0)</f>
        <v>Binders</v>
      </c>
    </row>
    <row r="1150" spans="1:5" x14ac:dyDescent="0.35">
      <c r="A1150" s="11">
        <v>9490</v>
      </c>
      <c r="B1150" s="13" t="s">
        <v>3391</v>
      </c>
      <c r="C1150" s="13" t="s">
        <v>3392</v>
      </c>
      <c r="D1150" s="13" t="str">
        <f>HLOOKUP(LEFT(Products!$B1150,3),$G$4:$J$5,2,0)</f>
        <v>Office Supplies</v>
      </c>
      <c r="E1150" s="11" t="str">
        <f>VLOOKUP(MID(Products!$B1150,5,2),$G$8:$H$25,2,0)</f>
        <v>Art</v>
      </c>
    </row>
    <row r="1151" spans="1:5" x14ac:dyDescent="0.35">
      <c r="A1151" s="12">
        <v>3447</v>
      </c>
      <c r="B1151" s="17" t="s">
        <v>3394</v>
      </c>
      <c r="C1151" s="17" t="s">
        <v>400</v>
      </c>
      <c r="D1151" s="17" t="str">
        <f>HLOOKUP(LEFT(Products!$B1151,3),$G$4:$J$5,2,0)</f>
        <v>Office Supplies</v>
      </c>
      <c r="E1151" s="12" t="str">
        <f>VLOOKUP(MID(Products!$B1151,5,2),$G$8:$H$25,2,0)</f>
        <v>Paper</v>
      </c>
    </row>
    <row r="1152" spans="1:5" x14ac:dyDescent="0.35">
      <c r="A1152" s="11">
        <v>5943</v>
      </c>
      <c r="B1152" s="13" t="s">
        <v>3398</v>
      </c>
      <c r="C1152" s="13" t="s">
        <v>3399</v>
      </c>
      <c r="D1152" s="13" t="str">
        <f>HLOOKUP(LEFT(Products!$B1152,3),$G$4:$J$5,2,0)</f>
        <v>Technology</v>
      </c>
      <c r="E1152" s="11" t="str">
        <f>VLOOKUP(MID(Products!$B1152,5,2),$G$8:$H$25,2,0)</f>
        <v>Phones</v>
      </c>
    </row>
    <row r="1153" spans="1:5" x14ac:dyDescent="0.35">
      <c r="A1153" s="12">
        <v>9511</v>
      </c>
      <c r="B1153" s="17" t="s">
        <v>1402</v>
      </c>
      <c r="C1153" s="17" t="s">
        <v>1403</v>
      </c>
      <c r="D1153" s="17" t="str">
        <f>HLOOKUP(LEFT(Products!$B1153,3),$G$4:$J$5,2,0)</f>
        <v>Office Supplies</v>
      </c>
      <c r="E1153" s="12" t="str">
        <f>VLOOKUP(MID(Products!$B1153,5,2),$G$8:$H$25,2,0)</f>
        <v>Art</v>
      </c>
    </row>
    <row r="1154" spans="1:5" x14ac:dyDescent="0.35">
      <c r="A1154" s="11">
        <v>6583</v>
      </c>
      <c r="B1154" s="13" t="s">
        <v>3407</v>
      </c>
      <c r="C1154" s="13" t="s">
        <v>3408</v>
      </c>
      <c r="D1154" s="13" t="str">
        <f>HLOOKUP(LEFT(Products!$B1154,3),$G$4:$J$5,2,0)</f>
        <v>Technology</v>
      </c>
      <c r="E1154" s="11" t="str">
        <f>VLOOKUP(MID(Products!$B1154,5,2),$G$8:$H$25,2,0)</f>
        <v>Accessories</v>
      </c>
    </row>
    <row r="1155" spans="1:5" x14ac:dyDescent="0.35">
      <c r="A1155" s="12">
        <v>1800</v>
      </c>
      <c r="B1155" s="17" t="s">
        <v>3410</v>
      </c>
      <c r="C1155" s="17" t="s">
        <v>3411</v>
      </c>
      <c r="D1155" s="17" t="str">
        <f>HLOOKUP(LEFT(Products!$B1155,3),$G$4:$J$5,2,0)</f>
        <v>Office Supplies</v>
      </c>
      <c r="E1155" s="12" t="str">
        <f>VLOOKUP(MID(Products!$B1155,5,2),$G$8:$H$25,2,0)</f>
        <v>Fasteners</v>
      </c>
    </row>
    <row r="1156" spans="1:5" x14ac:dyDescent="0.35">
      <c r="A1156" s="11">
        <v>1801</v>
      </c>
      <c r="B1156" s="13" t="s">
        <v>1190</v>
      </c>
      <c r="C1156" s="13" t="s">
        <v>1191</v>
      </c>
      <c r="D1156" s="13" t="str">
        <f>HLOOKUP(LEFT(Products!$B1156,3),$G$4:$J$5,2,0)</f>
        <v>Office Supplies</v>
      </c>
      <c r="E1156" s="11" t="str">
        <f>VLOOKUP(MID(Products!$B1156,5,2),$G$8:$H$25,2,0)</f>
        <v>Paper</v>
      </c>
    </row>
    <row r="1157" spans="1:5" x14ac:dyDescent="0.35">
      <c r="A1157" s="12">
        <v>3196</v>
      </c>
      <c r="B1157" s="17" t="s">
        <v>3415</v>
      </c>
      <c r="C1157" s="17" t="s">
        <v>3416</v>
      </c>
      <c r="D1157" s="17" t="str">
        <f>HLOOKUP(LEFT(Products!$B1157,3),$G$4:$J$5,2,0)</f>
        <v>Office Supplies</v>
      </c>
      <c r="E1157" s="12" t="str">
        <f>VLOOKUP(MID(Products!$B1157,5,2),$G$8:$H$25,2,0)</f>
        <v>Fasteners</v>
      </c>
    </row>
    <row r="1158" spans="1:5" x14ac:dyDescent="0.35">
      <c r="A1158" s="11">
        <v>3497</v>
      </c>
      <c r="B1158" s="13" t="s">
        <v>3418</v>
      </c>
      <c r="C1158" s="13" t="s">
        <v>3419</v>
      </c>
      <c r="D1158" s="13" t="str">
        <f>HLOOKUP(LEFT(Products!$B1158,3),$G$4:$J$5,2,0)</f>
        <v>Furniture</v>
      </c>
      <c r="E1158" s="11" t="str">
        <f>VLOOKUP(MID(Products!$B1158,5,2),$G$8:$H$25,2,0)</f>
        <v>Tables</v>
      </c>
    </row>
    <row r="1159" spans="1:5" x14ac:dyDescent="0.35">
      <c r="A1159" s="12">
        <v>3498</v>
      </c>
      <c r="B1159" s="17" t="s">
        <v>1678</v>
      </c>
      <c r="C1159" s="17" t="s">
        <v>1679</v>
      </c>
      <c r="D1159" s="17" t="str">
        <f>HLOOKUP(LEFT(Products!$B1159,3),$G$4:$J$5,2,0)</f>
        <v>Office Supplies</v>
      </c>
      <c r="E1159" s="12" t="str">
        <f>VLOOKUP(MID(Products!$B1159,5,2),$G$8:$H$25,2,0)</f>
        <v>Appliances</v>
      </c>
    </row>
    <row r="1160" spans="1:5" x14ac:dyDescent="0.35">
      <c r="A1160" s="11">
        <v>3499</v>
      </c>
      <c r="B1160" s="13" t="s">
        <v>3049</v>
      </c>
      <c r="C1160" s="13" t="s">
        <v>3050</v>
      </c>
      <c r="D1160" s="13" t="str">
        <f>HLOOKUP(LEFT(Products!$B1160,3),$G$4:$J$5,2,0)</f>
        <v>Office Supplies</v>
      </c>
      <c r="E1160" s="11" t="str">
        <f>VLOOKUP(MID(Products!$B1160,5,2),$G$8:$H$25,2,0)</f>
        <v>Binders</v>
      </c>
    </row>
    <row r="1161" spans="1:5" x14ac:dyDescent="0.35">
      <c r="A1161" s="12">
        <v>5257</v>
      </c>
      <c r="B1161" s="17" t="s">
        <v>3423</v>
      </c>
      <c r="C1161" s="17" t="s">
        <v>3424</v>
      </c>
      <c r="D1161" s="17" t="str">
        <f>HLOOKUP(LEFT(Products!$B1161,3),$G$4:$J$5,2,0)</f>
        <v>Office Supplies</v>
      </c>
      <c r="E1161" s="12" t="str">
        <f>VLOOKUP(MID(Products!$B1161,5,2),$G$8:$H$25,2,0)</f>
        <v>Paper</v>
      </c>
    </row>
    <row r="1162" spans="1:5" x14ac:dyDescent="0.35">
      <c r="A1162" s="11">
        <v>3517</v>
      </c>
      <c r="B1162" s="13" t="s">
        <v>3428</v>
      </c>
      <c r="C1162" s="13" t="s">
        <v>3429</v>
      </c>
      <c r="D1162" s="13" t="str">
        <f>HLOOKUP(LEFT(Products!$B1162,3),$G$4:$J$5,2,0)</f>
        <v>Office Supplies</v>
      </c>
      <c r="E1162" s="11" t="str">
        <f>VLOOKUP(MID(Products!$B1162,5,2),$G$8:$H$25,2,0)</f>
        <v>Paper</v>
      </c>
    </row>
    <row r="1163" spans="1:5" x14ac:dyDescent="0.35">
      <c r="A1163" s="12">
        <v>3518</v>
      </c>
      <c r="B1163" s="17" t="s">
        <v>3430</v>
      </c>
      <c r="C1163" s="17" t="s">
        <v>3431</v>
      </c>
      <c r="D1163" s="17" t="str">
        <f>HLOOKUP(LEFT(Products!$B1163,3),$G$4:$J$5,2,0)</f>
        <v>Technology</v>
      </c>
      <c r="E1163" s="12" t="str">
        <f>VLOOKUP(MID(Products!$B1163,5,2),$G$8:$H$25,2,0)</f>
        <v>Phones</v>
      </c>
    </row>
    <row r="1164" spans="1:5" x14ac:dyDescent="0.35">
      <c r="A1164" s="11">
        <v>3519</v>
      </c>
      <c r="B1164" s="13" t="s">
        <v>3432</v>
      </c>
      <c r="C1164" s="13" t="s">
        <v>3433</v>
      </c>
      <c r="D1164" s="13" t="str">
        <f>HLOOKUP(LEFT(Products!$B1164,3),$G$4:$J$5,2,0)</f>
        <v>Office Supplies</v>
      </c>
      <c r="E1164" s="11" t="str">
        <f>VLOOKUP(MID(Products!$B1164,5,2),$G$8:$H$25,2,0)</f>
        <v>Appliances</v>
      </c>
    </row>
    <row r="1165" spans="1:5" x14ac:dyDescent="0.35">
      <c r="A1165" s="12">
        <v>9160</v>
      </c>
      <c r="B1165" s="17" t="s">
        <v>1807</v>
      </c>
      <c r="C1165" s="17" t="s">
        <v>1808</v>
      </c>
      <c r="D1165" s="17" t="str">
        <f>HLOOKUP(LEFT(Products!$B1165,3),$G$4:$J$5,2,0)</f>
        <v>Office Supplies</v>
      </c>
      <c r="E1165" s="12" t="str">
        <f>VLOOKUP(MID(Products!$B1165,5,2),$G$8:$H$25,2,0)</f>
        <v>Binders</v>
      </c>
    </row>
    <row r="1166" spans="1:5" x14ac:dyDescent="0.35">
      <c r="A1166" s="11">
        <v>9161</v>
      </c>
      <c r="B1166" s="13" t="s">
        <v>1160</v>
      </c>
      <c r="C1166" s="13" t="s">
        <v>1161</v>
      </c>
      <c r="D1166" s="13" t="str">
        <f>HLOOKUP(LEFT(Products!$B1166,3),$G$4:$J$5,2,0)</f>
        <v>Office Supplies</v>
      </c>
      <c r="E1166" s="11" t="str">
        <f>VLOOKUP(MID(Products!$B1166,5,2),$G$8:$H$25,2,0)</f>
        <v>Binders</v>
      </c>
    </row>
    <row r="1167" spans="1:5" x14ac:dyDescent="0.35">
      <c r="A1167" s="12">
        <v>8306</v>
      </c>
      <c r="B1167" s="17" t="s">
        <v>2735</v>
      </c>
      <c r="C1167" s="17" t="s">
        <v>2736</v>
      </c>
      <c r="D1167" s="17" t="str">
        <f>HLOOKUP(LEFT(Products!$B1167,3),$G$4:$J$5,2,0)</f>
        <v>Office Supplies</v>
      </c>
      <c r="E1167" s="12" t="str">
        <f>VLOOKUP(MID(Products!$B1167,5,2),$G$8:$H$25,2,0)</f>
        <v>Paper</v>
      </c>
    </row>
    <row r="1168" spans="1:5" x14ac:dyDescent="0.35">
      <c r="A1168" s="11">
        <v>8307</v>
      </c>
      <c r="B1168" s="13" t="s">
        <v>1309</v>
      </c>
      <c r="C1168" s="13" t="s">
        <v>1310</v>
      </c>
      <c r="D1168" s="13" t="str">
        <f>HLOOKUP(LEFT(Products!$B1168,3),$G$4:$J$5,2,0)</f>
        <v>Office Supplies</v>
      </c>
      <c r="E1168" s="11" t="str">
        <f>VLOOKUP(MID(Products!$B1168,5,2),$G$8:$H$25,2,0)</f>
        <v>Binders</v>
      </c>
    </row>
    <row r="1169" spans="1:5" x14ac:dyDescent="0.35">
      <c r="A1169" s="12">
        <v>8308</v>
      </c>
      <c r="B1169" s="17" t="s">
        <v>2758</v>
      </c>
      <c r="C1169" s="17" t="s">
        <v>2759</v>
      </c>
      <c r="D1169" s="17" t="str">
        <f>HLOOKUP(LEFT(Products!$B1169,3),$G$4:$J$5,2,0)</f>
        <v>Office Supplies</v>
      </c>
      <c r="E1169" s="12" t="str">
        <f>VLOOKUP(MID(Products!$B1169,5,2),$G$8:$H$25,2,0)</f>
        <v>Binders</v>
      </c>
    </row>
    <row r="1170" spans="1:5" x14ac:dyDescent="0.35">
      <c r="A1170" s="11">
        <v>1087</v>
      </c>
      <c r="B1170" s="13" t="s">
        <v>2245</v>
      </c>
      <c r="C1170" s="13" t="s">
        <v>2246</v>
      </c>
      <c r="D1170" s="13" t="str">
        <f>HLOOKUP(LEFT(Products!$B1170,3),$G$4:$J$5,2,0)</f>
        <v>Office Supplies</v>
      </c>
      <c r="E1170" s="11" t="str">
        <f>VLOOKUP(MID(Products!$B1170,5,2),$G$8:$H$25,2,0)</f>
        <v>Paper</v>
      </c>
    </row>
    <row r="1171" spans="1:5" x14ac:dyDescent="0.35">
      <c r="A1171" s="12">
        <v>2573</v>
      </c>
      <c r="B1171" s="17" t="s">
        <v>3445</v>
      </c>
      <c r="C1171" s="17" t="s">
        <v>3446</v>
      </c>
      <c r="D1171" s="17" t="str">
        <f>HLOOKUP(LEFT(Products!$B1171,3),$G$4:$J$5,2,0)</f>
        <v>Technology</v>
      </c>
      <c r="E1171" s="12" t="str">
        <f>VLOOKUP(MID(Products!$B1171,5,2),$G$8:$H$25,2,0)</f>
        <v>Accessories</v>
      </c>
    </row>
    <row r="1172" spans="1:5" x14ac:dyDescent="0.35">
      <c r="A1172" s="11">
        <v>4646</v>
      </c>
      <c r="B1172" s="13" t="s">
        <v>1507</v>
      </c>
      <c r="C1172" s="13" t="s">
        <v>1508</v>
      </c>
      <c r="D1172" s="13" t="str">
        <f>HLOOKUP(LEFT(Products!$B1172,3),$G$4:$J$5,2,0)</f>
        <v>Furniture</v>
      </c>
      <c r="E1172" s="11" t="str">
        <f>VLOOKUP(MID(Products!$B1172,5,2),$G$8:$H$25,2,0)</f>
        <v>Chairs</v>
      </c>
    </row>
    <row r="1173" spans="1:5" x14ac:dyDescent="0.35">
      <c r="A1173" s="12">
        <v>8137</v>
      </c>
      <c r="B1173" s="17" t="s">
        <v>3450</v>
      </c>
      <c r="C1173" s="17" t="s">
        <v>3451</v>
      </c>
      <c r="D1173" s="17" t="str">
        <f>HLOOKUP(LEFT(Products!$B1173,3),$G$4:$J$5,2,0)</f>
        <v>Furniture</v>
      </c>
      <c r="E1173" s="12" t="str">
        <f>VLOOKUP(MID(Products!$B1173,5,2),$G$8:$H$25,2,0)</f>
        <v>Tables</v>
      </c>
    </row>
    <row r="1174" spans="1:5" x14ac:dyDescent="0.35">
      <c r="A1174" s="11">
        <v>9403</v>
      </c>
      <c r="B1174" s="13" t="s">
        <v>346</v>
      </c>
      <c r="C1174" s="13" t="s">
        <v>347</v>
      </c>
      <c r="D1174" s="13" t="str">
        <f>HLOOKUP(LEFT(Products!$B1174,3),$G$4:$J$5,2,0)</f>
        <v>Furniture</v>
      </c>
      <c r="E1174" s="11" t="str">
        <f>VLOOKUP(MID(Products!$B1174,5,2),$G$8:$H$25,2,0)</f>
        <v>Tables</v>
      </c>
    </row>
    <row r="1175" spans="1:5" x14ac:dyDescent="0.35">
      <c r="A1175" s="12">
        <v>9404</v>
      </c>
      <c r="B1175" s="17" t="s">
        <v>3121</v>
      </c>
      <c r="C1175" s="17" t="s">
        <v>3122</v>
      </c>
      <c r="D1175" s="17" t="str">
        <f>HLOOKUP(LEFT(Products!$B1175,3),$G$4:$J$5,2,0)</f>
        <v>Office Supplies</v>
      </c>
      <c r="E1175" s="12" t="str">
        <f>VLOOKUP(MID(Products!$B1175,5,2),$G$8:$H$25,2,0)</f>
        <v>Storage</v>
      </c>
    </row>
    <row r="1176" spans="1:5" x14ac:dyDescent="0.35">
      <c r="A1176" s="11">
        <v>9717</v>
      </c>
      <c r="B1176" s="13" t="s">
        <v>3188</v>
      </c>
      <c r="C1176" s="13" t="s">
        <v>3189</v>
      </c>
      <c r="D1176" s="13" t="str">
        <f>HLOOKUP(LEFT(Products!$B1176,3),$G$4:$J$5,2,0)</f>
        <v>Office Supplies</v>
      </c>
      <c r="E1176" s="11" t="str">
        <f>VLOOKUP(MID(Products!$B1176,5,2),$G$8:$H$25,2,0)</f>
        <v>Art</v>
      </c>
    </row>
    <row r="1177" spans="1:5" x14ac:dyDescent="0.35">
      <c r="A1177" s="12">
        <v>1747</v>
      </c>
      <c r="B1177" s="17" t="s">
        <v>2433</v>
      </c>
      <c r="C1177" s="17" t="s">
        <v>2434</v>
      </c>
      <c r="D1177" s="17" t="str">
        <f>HLOOKUP(LEFT(Products!$B1177,3),$G$4:$J$5,2,0)</f>
        <v>Office Supplies</v>
      </c>
      <c r="E1177" s="12" t="str">
        <f>VLOOKUP(MID(Products!$B1177,5,2),$G$8:$H$25,2,0)</f>
        <v>Binders</v>
      </c>
    </row>
    <row r="1178" spans="1:5" x14ac:dyDescent="0.35">
      <c r="A1178" s="11">
        <v>1748</v>
      </c>
      <c r="B1178" s="13" t="s">
        <v>3461</v>
      </c>
      <c r="C1178" s="13" t="s">
        <v>400</v>
      </c>
      <c r="D1178" s="13" t="str">
        <f>HLOOKUP(LEFT(Products!$B1178,3),$G$4:$J$5,2,0)</f>
        <v>Office Supplies</v>
      </c>
      <c r="E1178" s="11" t="str">
        <f>VLOOKUP(MID(Products!$B1178,5,2),$G$8:$H$25,2,0)</f>
        <v>Paper</v>
      </c>
    </row>
    <row r="1179" spans="1:5" x14ac:dyDescent="0.35">
      <c r="A1179" s="12">
        <v>3763</v>
      </c>
      <c r="B1179" s="17" t="s">
        <v>3464</v>
      </c>
      <c r="C1179" s="17" t="s">
        <v>3465</v>
      </c>
      <c r="D1179" s="17" t="str">
        <f>HLOOKUP(LEFT(Products!$B1179,3),$G$4:$J$5,2,0)</f>
        <v>Furniture</v>
      </c>
      <c r="E1179" s="12" t="str">
        <f>VLOOKUP(MID(Products!$B1179,5,2),$G$8:$H$25,2,0)</f>
        <v>Bookcases</v>
      </c>
    </row>
    <row r="1180" spans="1:5" x14ac:dyDescent="0.35">
      <c r="A1180" s="11">
        <v>3764</v>
      </c>
      <c r="B1180" s="13" t="s">
        <v>1062</v>
      </c>
      <c r="C1180" s="13" t="s">
        <v>1063</v>
      </c>
      <c r="D1180" s="13" t="str">
        <f>HLOOKUP(LEFT(Products!$B1180,3),$G$4:$J$5,2,0)</f>
        <v>Office Supplies</v>
      </c>
      <c r="E1180" s="11" t="str">
        <f>VLOOKUP(MID(Products!$B1180,5,2),$G$8:$H$25,2,0)</f>
        <v>Binders</v>
      </c>
    </row>
    <row r="1181" spans="1:5" x14ac:dyDescent="0.35">
      <c r="A1181" s="12">
        <v>6021</v>
      </c>
      <c r="B1181" s="17" t="s">
        <v>2053</v>
      </c>
      <c r="C1181" s="17" t="s">
        <v>2054</v>
      </c>
      <c r="D1181" s="17" t="str">
        <f>HLOOKUP(LEFT(Products!$B1181,3),$G$4:$J$5,2,0)</f>
        <v>Office Supplies</v>
      </c>
      <c r="E1181" s="12" t="str">
        <f>VLOOKUP(MID(Products!$B1181,5,2),$G$8:$H$25,2,0)</f>
        <v>Appliances</v>
      </c>
    </row>
    <row r="1182" spans="1:5" x14ac:dyDescent="0.35">
      <c r="A1182" s="11">
        <v>6022</v>
      </c>
      <c r="B1182" s="13" t="s">
        <v>3470</v>
      </c>
      <c r="C1182" s="13" t="s">
        <v>3471</v>
      </c>
      <c r="D1182" s="13" t="str">
        <f>HLOOKUP(LEFT(Products!$B1182,3),$G$4:$J$5,2,0)</f>
        <v>Technology</v>
      </c>
      <c r="E1182" s="11" t="str">
        <f>VLOOKUP(MID(Products!$B1182,5,2),$G$8:$H$25,2,0)</f>
        <v>Accessories</v>
      </c>
    </row>
    <row r="1183" spans="1:5" x14ac:dyDescent="0.35">
      <c r="A1183" s="12">
        <v>7925</v>
      </c>
      <c r="B1183" s="17" t="s">
        <v>651</v>
      </c>
      <c r="C1183" s="17" t="s">
        <v>652</v>
      </c>
      <c r="D1183" s="17" t="str">
        <f>HLOOKUP(LEFT(Products!$B1183,3),$G$4:$J$5,2,0)</f>
        <v>Office Supplies</v>
      </c>
      <c r="E1183" s="12" t="str">
        <f>VLOOKUP(MID(Products!$B1183,5,2),$G$8:$H$25,2,0)</f>
        <v>Binders</v>
      </c>
    </row>
    <row r="1184" spans="1:5" x14ac:dyDescent="0.35">
      <c r="A1184" s="11">
        <v>7926</v>
      </c>
      <c r="B1184" s="13" t="s">
        <v>1953</v>
      </c>
      <c r="C1184" s="13" t="s">
        <v>1954</v>
      </c>
      <c r="D1184" s="13" t="str">
        <f>HLOOKUP(LEFT(Products!$B1184,3),$G$4:$J$5,2,0)</f>
        <v>Office Supplies</v>
      </c>
      <c r="E1184" s="11" t="str">
        <f>VLOOKUP(MID(Products!$B1184,5,2),$G$8:$H$25,2,0)</f>
        <v>Labels</v>
      </c>
    </row>
    <row r="1185" spans="1:5" x14ac:dyDescent="0.35">
      <c r="A1185" s="12">
        <v>8876</v>
      </c>
      <c r="B1185" s="17" t="s">
        <v>1702</v>
      </c>
      <c r="C1185" s="17" t="s">
        <v>1703</v>
      </c>
      <c r="D1185" s="17" t="str">
        <f>HLOOKUP(LEFT(Products!$B1185,3),$G$4:$J$5,2,0)</f>
        <v>Office Supplies</v>
      </c>
      <c r="E1185" s="12" t="str">
        <f>VLOOKUP(MID(Products!$B1185,5,2),$G$8:$H$25,2,0)</f>
        <v>Supplies</v>
      </c>
    </row>
    <row r="1186" spans="1:5" x14ac:dyDescent="0.35">
      <c r="A1186" s="11">
        <v>8877</v>
      </c>
      <c r="B1186" s="13" t="s">
        <v>3476</v>
      </c>
      <c r="C1186" s="13" t="s">
        <v>3477</v>
      </c>
      <c r="D1186" s="13" t="str">
        <f>HLOOKUP(LEFT(Products!$B1186,3),$G$4:$J$5,2,0)</f>
        <v>Office Supplies</v>
      </c>
      <c r="E1186" s="11" t="str">
        <f>VLOOKUP(MID(Products!$B1186,5,2),$G$8:$H$25,2,0)</f>
        <v>Appliances</v>
      </c>
    </row>
    <row r="1187" spans="1:5" x14ac:dyDescent="0.35">
      <c r="A1187" s="12">
        <v>5380</v>
      </c>
      <c r="B1187" s="17" t="s">
        <v>3479</v>
      </c>
      <c r="C1187" s="17" t="s">
        <v>3480</v>
      </c>
      <c r="D1187" s="17" t="str">
        <f>HLOOKUP(LEFT(Products!$B1187,3),$G$4:$J$5,2,0)</f>
        <v>Office Supplies</v>
      </c>
      <c r="E1187" s="12" t="str">
        <f>VLOOKUP(MID(Products!$B1187,5,2),$G$8:$H$25,2,0)</f>
        <v>Paper</v>
      </c>
    </row>
    <row r="1188" spans="1:5" x14ac:dyDescent="0.35">
      <c r="A1188" s="11">
        <v>5381</v>
      </c>
      <c r="B1188" s="13" t="s">
        <v>3481</v>
      </c>
      <c r="C1188" s="13" t="s">
        <v>3482</v>
      </c>
      <c r="D1188" s="13" t="str">
        <f>HLOOKUP(LEFT(Products!$B1188,3),$G$4:$J$5,2,0)</f>
        <v>Technology</v>
      </c>
      <c r="E1188" s="11" t="str">
        <f>VLOOKUP(MID(Products!$B1188,5,2),$G$8:$H$25,2,0)</f>
        <v>Machines</v>
      </c>
    </row>
    <row r="1189" spans="1:5" x14ac:dyDescent="0.35">
      <c r="A1189" s="12">
        <v>7049</v>
      </c>
      <c r="B1189" s="17" t="s">
        <v>2943</v>
      </c>
      <c r="C1189" s="17" t="s">
        <v>2944</v>
      </c>
      <c r="D1189" s="17" t="str">
        <f>HLOOKUP(LEFT(Products!$B1189,3),$G$4:$J$5,2,0)</f>
        <v>Office Supplies</v>
      </c>
      <c r="E1189" s="12" t="str">
        <f>VLOOKUP(MID(Products!$B1189,5,2),$G$8:$H$25,2,0)</f>
        <v>Paper</v>
      </c>
    </row>
    <row r="1190" spans="1:5" x14ac:dyDescent="0.35">
      <c r="A1190" s="11">
        <v>8691</v>
      </c>
      <c r="B1190" s="13" t="s">
        <v>3488</v>
      </c>
      <c r="C1190" s="13" t="s">
        <v>3489</v>
      </c>
      <c r="D1190" s="13" t="str">
        <f>HLOOKUP(LEFT(Products!$B1190,3),$G$4:$J$5,2,0)</f>
        <v>Technology</v>
      </c>
      <c r="E1190" s="11" t="str">
        <f>VLOOKUP(MID(Products!$B1190,5,2),$G$8:$H$25,2,0)</f>
        <v>Phones</v>
      </c>
    </row>
    <row r="1191" spans="1:5" x14ac:dyDescent="0.35">
      <c r="A1191" s="12">
        <v>8692</v>
      </c>
      <c r="B1191" s="17" t="s">
        <v>848</v>
      </c>
      <c r="C1191" s="17" t="s">
        <v>3490</v>
      </c>
      <c r="D1191" s="17" t="str">
        <f>HLOOKUP(LEFT(Products!$B1191,3),$G$4:$J$5,2,0)</f>
        <v>Technology</v>
      </c>
      <c r="E1191" s="12" t="str">
        <f>VLOOKUP(MID(Products!$B1191,5,2),$G$8:$H$25,2,0)</f>
        <v>Phones</v>
      </c>
    </row>
    <row r="1192" spans="1:5" x14ac:dyDescent="0.35">
      <c r="A1192" s="11">
        <v>8693</v>
      </c>
      <c r="B1192" s="13" t="s">
        <v>145</v>
      </c>
      <c r="C1192" s="13" t="s">
        <v>146</v>
      </c>
      <c r="D1192" s="13" t="str">
        <f>HLOOKUP(LEFT(Products!$B1192,3),$G$4:$J$5,2,0)</f>
        <v>Technology</v>
      </c>
      <c r="E1192" s="11" t="str">
        <f>VLOOKUP(MID(Products!$B1192,5,2),$G$8:$H$25,2,0)</f>
        <v>Accessories</v>
      </c>
    </row>
    <row r="1193" spans="1:5" x14ac:dyDescent="0.35">
      <c r="A1193" s="12">
        <v>637</v>
      </c>
      <c r="B1193" s="17" t="s">
        <v>2633</v>
      </c>
      <c r="C1193" s="17" t="s">
        <v>2634</v>
      </c>
      <c r="D1193" s="17" t="str">
        <f>HLOOKUP(LEFT(Products!$B1193,3),$G$4:$J$5,2,0)</f>
        <v>Office Supplies</v>
      </c>
      <c r="E1193" s="12" t="str">
        <f>VLOOKUP(MID(Products!$B1193,5,2),$G$8:$H$25,2,0)</f>
        <v>Binders</v>
      </c>
    </row>
    <row r="1194" spans="1:5" x14ac:dyDescent="0.35">
      <c r="A1194" s="11">
        <v>638</v>
      </c>
      <c r="B1194" s="13" t="s">
        <v>3494</v>
      </c>
      <c r="C1194" s="13" t="s">
        <v>3495</v>
      </c>
      <c r="D1194" s="13" t="str">
        <f>HLOOKUP(LEFT(Products!$B1194,3),$G$4:$J$5,2,0)</f>
        <v>Office Supplies</v>
      </c>
      <c r="E1194" s="11" t="str">
        <f>VLOOKUP(MID(Products!$B1194,5,2),$G$8:$H$25,2,0)</f>
        <v>Appliances</v>
      </c>
    </row>
    <row r="1195" spans="1:5" x14ac:dyDescent="0.35">
      <c r="A1195" s="12">
        <v>1088</v>
      </c>
      <c r="B1195" s="17" t="s">
        <v>3499</v>
      </c>
      <c r="C1195" s="17" t="s">
        <v>3500</v>
      </c>
      <c r="D1195" s="17" t="str">
        <f>HLOOKUP(LEFT(Products!$B1195,3),$G$4:$J$5,2,0)</f>
        <v>Technology</v>
      </c>
      <c r="E1195" s="12" t="str">
        <f>VLOOKUP(MID(Products!$B1195,5,2),$G$8:$H$25,2,0)</f>
        <v>Phones</v>
      </c>
    </row>
    <row r="1196" spans="1:5" x14ac:dyDescent="0.35">
      <c r="A1196" s="11">
        <v>1089</v>
      </c>
      <c r="B1196" s="13" t="s">
        <v>2501</v>
      </c>
      <c r="C1196" s="13" t="s">
        <v>2502</v>
      </c>
      <c r="D1196" s="13" t="str">
        <f>HLOOKUP(LEFT(Products!$B1196,3),$G$4:$J$5,2,0)</f>
        <v>Office Supplies</v>
      </c>
      <c r="E1196" s="11" t="str">
        <f>VLOOKUP(MID(Products!$B1196,5,2),$G$8:$H$25,2,0)</f>
        <v>Labels</v>
      </c>
    </row>
    <row r="1197" spans="1:5" x14ac:dyDescent="0.35">
      <c r="A1197" s="12">
        <v>2555</v>
      </c>
      <c r="B1197" s="17" t="s">
        <v>3504</v>
      </c>
      <c r="C1197" s="17" t="s">
        <v>3505</v>
      </c>
      <c r="D1197" s="17" t="str">
        <f>HLOOKUP(LEFT(Products!$B1197,3),$G$4:$J$5,2,0)</f>
        <v>Technology</v>
      </c>
      <c r="E1197" s="12" t="str">
        <f>VLOOKUP(MID(Products!$B1197,5,2),$G$8:$H$25,2,0)</f>
        <v>Phones</v>
      </c>
    </row>
    <row r="1198" spans="1:5" x14ac:dyDescent="0.35">
      <c r="A1198" s="11">
        <v>2858</v>
      </c>
      <c r="B1198" s="13" t="s">
        <v>3148</v>
      </c>
      <c r="C1198" s="13" t="s">
        <v>3149</v>
      </c>
      <c r="D1198" s="13" t="str">
        <f>HLOOKUP(LEFT(Products!$B1198,3),$G$4:$J$5,2,0)</f>
        <v>Furniture</v>
      </c>
      <c r="E1198" s="11" t="str">
        <f>VLOOKUP(MID(Products!$B1198,5,2),$G$8:$H$25,2,0)</f>
        <v>Chairs</v>
      </c>
    </row>
    <row r="1199" spans="1:5" x14ac:dyDescent="0.35">
      <c r="A1199" s="12">
        <v>8895</v>
      </c>
      <c r="B1199" s="17" t="s">
        <v>3508</v>
      </c>
      <c r="C1199" s="17" t="s">
        <v>3509</v>
      </c>
      <c r="D1199" s="17" t="str">
        <f>HLOOKUP(LEFT(Products!$B1199,3),$G$4:$J$5,2,0)</f>
        <v>Furniture</v>
      </c>
      <c r="E1199" s="12" t="str">
        <f>VLOOKUP(MID(Products!$B1199,5,2),$G$8:$H$25,2,0)</f>
        <v>Furnishings</v>
      </c>
    </row>
    <row r="1200" spans="1:5" x14ac:dyDescent="0.35">
      <c r="A1200" s="11">
        <v>8896</v>
      </c>
      <c r="B1200" s="13" t="s">
        <v>1898</v>
      </c>
      <c r="C1200" s="13" t="s">
        <v>1899</v>
      </c>
      <c r="D1200" s="13" t="str">
        <f>HLOOKUP(LEFT(Products!$B1200,3),$G$4:$J$5,2,0)</f>
        <v>Office Supplies</v>
      </c>
      <c r="E1200" s="11" t="str">
        <f>VLOOKUP(MID(Products!$B1200,5,2),$G$8:$H$25,2,0)</f>
        <v>Storage</v>
      </c>
    </row>
    <row r="1201" spans="1:5" x14ac:dyDescent="0.35">
      <c r="A1201" s="12">
        <v>8897</v>
      </c>
      <c r="B1201" s="17" t="s">
        <v>1778</v>
      </c>
      <c r="C1201" s="17" t="s">
        <v>1779</v>
      </c>
      <c r="D1201" s="17" t="str">
        <f>HLOOKUP(LEFT(Products!$B1201,3),$G$4:$J$5,2,0)</f>
        <v>Technology</v>
      </c>
      <c r="E1201" s="12" t="str">
        <f>VLOOKUP(MID(Products!$B1201,5,2),$G$8:$H$25,2,0)</f>
        <v>Phones</v>
      </c>
    </row>
    <row r="1202" spans="1:5" x14ac:dyDescent="0.35">
      <c r="A1202" s="11">
        <v>8898</v>
      </c>
      <c r="B1202" s="13" t="s">
        <v>3510</v>
      </c>
      <c r="C1202" s="13" t="s">
        <v>3511</v>
      </c>
      <c r="D1202" s="13" t="str">
        <f>HLOOKUP(LEFT(Products!$B1202,3),$G$4:$J$5,2,0)</f>
        <v>Office Supplies</v>
      </c>
      <c r="E1202" s="11" t="str">
        <f>VLOOKUP(MID(Products!$B1202,5,2),$G$8:$H$25,2,0)</f>
        <v>Paper</v>
      </c>
    </row>
    <row r="1203" spans="1:5" x14ac:dyDescent="0.35">
      <c r="A1203" s="12">
        <v>2659</v>
      </c>
      <c r="B1203" s="17" t="s">
        <v>3513</v>
      </c>
      <c r="C1203" s="17" t="s">
        <v>3514</v>
      </c>
      <c r="D1203" s="17" t="str">
        <f>HLOOKUP(LEFT(Products!$B1203,3),$G$4:$J$5,2,0)</f>
        <v>Office Supplies</v>
      </c>
      <c r="E1203" s="12" t="str">
        <f>VLOOKUP(MID(Products!$B1203,5,2),$G$8:$H$25,2,0)</f>
        <v>Envelopes</v>
      </c>
    </row>
    <row r="1204" spans="1:5" x14ac:dyDescent="0.35">
      <c r="A1204" s="11">
        <v>6134</v>
      </c>
      <c r="B1204" s="13" t="s">
        <v>3518</v>
      </c>
      <c r="C1204" s="13" t="s">
        <v>3519</v>
      </c>
      <c r="D1204" s="13" t="str">
        <f>HLOOKUP(LEFT(Products!$B1204,3),$G$4:$J$5,2,0)</f>
        <v>Furniture</v>
      </c>
      <c r="E1204" s="11" t="str">
        <f>VLOOKUP(MID(Products!$B1204,5,2),$G$8:$H$25,2,0)</f>
        <v>Tables</v>
      </c>
    </row>
    <row r="1205" spans="1:5" x14ac:dyDescent="0.35">
      <c r="A1205" s="12">
        <v>7889</v>
      </c>
      <c r="B1205" s="17" t="s">
        <v>1413</v>
      </c>
      <c r="C1205" s="17" t="s">
        <v>1414</v>
      </c>
      <c r="D1205" s="17" t="str">
        <f>HLOOKUP(LEFT(Products!$B1205,3),$G$4:$J$5,2,0)</f>
        <v>Office Supplies</v>
      </c>
      <c r="E1205" s="12" t="str">
        <f>VLOOKUP(MID(Products!$B1205,5,2),$G$8:$H$25,2,0)</f>
        <v>Paper</v>
      </c>
    </row>
    <row r="1206" spans="1:5" x14ac:dyDescent="0.35">
      <c r="A1206" s="11">
        <v>3350</v>
      </c>
      <c r="B1206" s="13" t="s">
        <v>1452</v>
      </c>
      <c r="C1206" s="13" t="s">
        <v>1453</v>
      </c>
      <c r="D1206" s="13" t="str">
        <f>HLOOKUP(LEFT(Products!$B1206,3),$G$4:$J$5,2,0)</f>
        <v>Office Supplies</v>
      </c>
      <c r="E1206" s="11" t="str">
        <f>VLOOKUP(MID(Products!$B1206,5,2),$G$8:$H$25,2,0)</f>
        <v>Binders</v>
      </c>
    </row>
    <row r="1207" spans="1:5" x14ac:dyDescent="0.35">
      <c r="A1207" s="12">
        <v>803</v>
      </c>
      <c r="B1207" s="17" t="s">
        <v>3528</v>
      </c>
      <c r="C1207" s="17" t="s">
        <v>3529</v>
      </c>
      <c r="D1207" s="17" t="str">
        <f>HLOOKUP(LEFT(Products!$B1207,3),$G$4:$J$5,2,0)</f>
        <v>Office Supplies</v>
      </c>
      <c r="E1207" s="12" t="str">
        <f>VLOOKUP(MID(Products!$B1207,5,2),$G$8:$H$25,2,0)</f>
        <v>Appliances</v>
      </c>
    </row>
    <row r="1208" spans="1:5" x14ac:dyDescent="0.35">
      <c r="A1208" s="11">
        <v>2956</v>
      </c>
      <c r="B1208" s="13" t="s">
        <v>3533</v>
      </c>
      <c r="C1208" s="13" t="s">
        <v>3534</v>
      </c>
      <c r="D1208" s="13" t="str">
        <f>HLOOKUP(LEFT(Products!$B1208,3),$G$4:$J$5,2,0)</f>
        <v>Technology</v>
      </c>
      <c r="E1208" s="11" t="str">
        <f>VLOOKUP(MID(Products!$B1208,5,2),$G$8:$H$25,2,0)</f>
        <v>Phones</v>
      </c>
    </row>
    <row r="1209" spans="1:5" x14ac:dyDescent="0.35">
      <c r="A1209" s="12">
        <v>6056</v>
      </c>
      <c r="B1209" s="17" t="s">
        <v>2553</v>
      </c>
      <c r="C1209" s="17" t="s">
        <v>2554</v>
      </c>
      <c r="D1209" s="17" t="str">
        <f>HLOOKUP(LEFT(Products!$B1209,3),$G$4:$J$5,2,0)</f>
        <v>Office Supplies</v>
      </c>
      <c r="E1209" s="12" t="str">
        <f>VLOOKUP(MID(Products!$B1209,5,2),$G$8:$H$25,2,0)</f>
        <v>Binders</v>
      </c>
    </row>
    <row r="1210" spans="1:5" x14ac:dyDescent="0.35">
      <c r="A1210" s="11">
        <v>6057</v>
      </c>
      <c r="B1210" s="13" t="s">
        <v>3279</v>
      </c>
      <c r="C1210" s="13" t="s">
        <v>3280</v>
      </c>
      <c r="D1210" s="13" t="str">
        <f>HLOOKUP(LEFT(Products!$B1210,3),$G$4:$J$5,2,0)</f>
        <v>Office Supplies</v>
      </c>
      <c r="E1210" s="11" t="str">
        <f>VLOOKUP(MID(Products!$B1210,5,2),$G$8:$H$25,2,0)</f>
        <v>Paper</v>
      </c>
    </row>
    <row r="1211" spans="1:5" x14ac:dyDescent="0.35">
      <c r="A1211" s="12">
        <v>9125</v>
      </c>
      <c r="B1211" s="17" t="s">
        <v>1961</v>
      </c>
      <c r="C1211" s="17" t="s">
        <v>1962</v>
      </c>
      <c r="D1211" s="17" t="str">
        <f>HLOOKUP(LEFT(Products!$B1211,3),$G$4:$J$5,2,0)</f>
        <v>Furniture</v>
      </c>
      <c r="E1211" s="12" t="str">
        <f>VLOOKUP(MID(Products!$B1211,5,2),$G$8:$H$25,2,0)</f>
        <v>Furnishings</v>
      </c>
    </row>
    <row r="1212" spans="1:5" x14ac:dyDescent="0.35">
      <c r="A1212" s="11">
        <v>9126</v>
      </c>
      <c r="B1212" s="13" t="s">
        <v>2045</v>
      </c>
      <c r="C1212" s="13" t="s">
        <v>2046</v>
      </c>
      <c r="D1212" s="13" t="str">
        <f>HLOOKUP(LEFT(Products!$B1212,3),$G$4:$J$5,2,0)</f>
        <v>Furniture</v>
      </c>
      <c r="E1212" s="11" t="str">
        <f>VLOOKUP(MID(Products!$B1212,5,2),$G$8:$H$25,2,0)</f>
        <v>Furnishings</v>
      </c>
    </row>
    <row r="1213" spans="1:5" x14ac:dyDescent="0.35">
      <c r="A1213" s="12">
        <v>7096</v>
      </c>
      <c r="B1213" s="17" t="s">
        <v>3545</v>
      </c>
      <c r="C1213" s="17" t="s">
        <v>3546</v>
      </c>
      <c r="D1213" s="17" t="str">
        <f>HLOOKUP(LEFT(Products!$B1213,3),$G$4:$J$5,2,0)</f>
        <v>Office Supplies</v>
      </c>
      <c r="E1213" s="12" t="str">
        <f>VLOOKUP(MID(Products!$B1213,5,2),$G$8:$H$25,2,0)</f>
        <v>Binders</v>
      </c>
    </row>
    <row r="1214" spans="1:5" x14ac:dyDescent="0.35">
      <c r="A1214" s="11">
        <v>7097</v>
      </c>
      <c r="B1214" s="13" t="s">
        <v>1014</v>
      </c>
      <c r="C1214" s="13" t="s">
        <v>1015</v>
      </c>
      <c r="D1214" s="13" t="str">
        <f>HLOOKUP(LEFT(Products!$B1214,3),$G$4:$J$5,2,0)</f>
        <v>Office Supplies</v>
      </c>
      <c r="E1214" s="11" t="str">
        <f>VLOOKUP(MID(Products!$B1214,5,2),$G$8:$H$25,2,0)</f>
        <v>Binders</v>
      </c>
    </row>
    <row r="1215" spans="1:5" x14ac:dyDescent="0.35">
      <c r="A1215" s="12">
        <v>7098</v>
      </c>
      <c r="B1215" s="17" t="s">
        <v>2206</v>
      </c>
      <c r="C1215" s="17" t="s">
        <v>2207</v>
      </c>
      <c r="D1215" s="17" t="str">
        <f>HLOOKUP(LEFT(Products!$B1215,3),$G$4:$J$5,2,0)</f>
        <v>Office Supplies</v>
      </c>
      <c r="E1215" s="12" t="str">
        <f>VLOOKUP(MID(Products!$B1215,5,2),$G$8:$H$25,2,0)</f>
        <v>Binders</v>
      </c>
    </row>
    <row r="1216" spans="1:5" x14ac:dyDescent="0.35">
      <c r="A1216" s="11">
        <v>1902</v>
      </c>
      <c r="B1216" s="13" t="s">
        <v>1626</v>
      </c>
      <c r="C1216" s="13" t="s">
        <v>1627</v>
      </c>
      <c r="D1216" s="13" t="str">
        <f>HLOOKUP(LEFT(Products!$B1216,3),$G$4:$J$5,2,0)</f>
        <v>Technology</v>
      </c>
      <c r="E1216" s="11" t="str">
        <f>VLOOKUP(MID(Products!$B1216,5,2),$G$8:$H$25,2,0)</f>
        <v>Phones</v>
      </c>
    </row>
    <row r="1217" spans="1:5" x14ac:dyDescent="0.35">
      <c r="A1217" s="12">
        <v>5312</v>
      </c>
      <c r="B1217" s="17" t="s">
        <v>3550</v>
      </c>
      <c r="C1217" s="17" t="s">
        <v>3551</v>
      </c>
      <c r="D1217" s="17" t="str">
        <f>HLOOKUP(LEFT(Products!$B1217,3),$G$4:$J$5,2,0)</f>
        <v>Office Supplies</v>
      </c>
      <c r="E1217" s="12" t="str">
        <f>VLOOKUP(MID(Products!$B1217,5,2),$G$8:$H$25,2,0)</f>
        <v>Labels</v>
      </c>
    </row>
    <row r="1218" spans="1:5" x14ac:dyDescent="0.35">
      <c r="A1218" s="11">
        <v>5313</v>
      </c>
      <c r="B1218" s="13" t="s">
        <v>3376</v>
      </c>
      <c r="C1218" s="13" t="s">
        <v>3377</v>
      </c>
      <c r="D1218" s="13" t="str">
        <f>HLOOKUP(LEFT(Products!$B1218,3),$G$4:$J$5,2,0)</f>
        <v>Office Supplies</v>
      </c>
      <c r="E1218" s="11" t="str">
        <f>VLOOKUP(MID(Products!$B1218,5,2),$G$8:$H$25,2,0)</f>
        <v>Supplies</v>
      </c>
    </row>
    <row r="1219" spans="1:5" x14ac:dyDescent="0.35">
      <c r="A1219" s="12">
        <v>5630</v>
      </c>
      <c r="B1219" s="17" t="s">
        <v>3553</v>
      </c>
      <c r="C1219" s="17" t="s">
        <v>3554</v>
      </c>
      <c r="D1219" s="17" t="str">
        <f>HLOOKUP(LEFT(Products!$B1219,3),$G$4:$J$5,2,0)</f>
        <v>Furniture</v>
      </c>
      <c r="E1219" s="12" t="str">
        <f>VLOOKUP(MID(Products!$B1219,5,2),$G$8:$H$25,2,0)</f>
        <v>Tables</v>
      </c>
    </row>
    <row r="1220" spans="1:5" x14ac:dyDescent="0.35">
      <c r="A1220" s="11">
        <v>6865</v>
      </c>
      <c r="B1220" s="13" t="s">
        <v>1160</v>
      </c>
      <c r="C1220" s="13" t="s">
        <v>1161</v>
      </c>
      <c r="D1220" s="13" t="str">
        <f>HLOOKUP(LEFT(Products!$B1220,3),$G$4:$J$5,2,0)</f>
        <v>Office Supplies</v>
      </c>
      <c r="E1220" s="11" t="str">
        <f>VLOOKUP(MID(Products!$B1220,5,2),$G$8:$H$25,2,0)</f>
        <v>Binders</v>
      </c>
    </row>
    <row r="1221" spans="1:5" x14ac:dyDescent="0.35">
      <c r="A1221" s="12">
        <v>6866</v>
      </c>
      <c r="B1221" s="17" t="s">
        <v>2182</v>
      </c>
      <c r="C1221" s="17" t="s">
        <v>2183</v>
      </c>
      <c r="D1221" s="17" t="str">
        <f>HLOOKUP(LEFT(Products!$B1221,3),$G$4:$J$5,2,0)</f>
        <v>Technology</v>
      </c>
      <c r="E1221" s="12" t="str">
        <f>VLOOKUP(MID(Products!$B1221,5,2),$G$8:$H$25,2,0)</f>
        <v>Phones</v>
      </c>
    </row>
    <row r="1222" spans="1:5" x14ac:dyDescent="0.35">
      <c r="A1222" s="11">
        <v>6867</v>
      </c>
      <c r="B1222" s="13" t="s">
        <v>205</v>
      </c>
      <c r="C1222" s="13" t="s">
        <v>206</v>
      </c>
      <c r="D1222" s="13" t="str">
        <f>HLOOKUP(LEFT(Products!$B1222,3),$G$4:$J$5,2,0)</f>
        <v>Technology</v>
      </c>
      <c r="E1222" s="11" t="str">
        <f>VLOOKUP(MID(Products!$B1222,5,2),$G$8:$H$25,2,0)</f>
        <v>Accessories</v>
      </c>
    </row>
    <row r="1223" spans="1:5" x14ac:dyDescent="0.35">
      <c r="A1223" s="12">
        <v>6868</v>
      </c>
      <c r="B1223" s="17" t="s">
        <v>3556</v>
      </c>
      <c r="C1223" s="17" t="s">
        <v>3557</v>
      </c>
      <c r="D1223" s="17" t="str">
        <f>HLOOKUP(LEFT(Products!$B1223,3),$G$4:$J$5,2,0)</f>
        <v>Technology</v>
      </c>
      <c r="E1223" s="12" t="str">
        <f>VLOOKUP(MID(Products!$B1223,5,2),$G$8:$H$25,2,0)</f>
        <v>Phones</v>
      </c>
    </row>
    <row r="1224" spans="1:5" x14ac:dyDescent="0.35">
      <c r="A1224" s="11">
        <v>6869</v>
      </c>
      <c r="B1224" s="13" t="s">
        <v>3558</v>
      </c>
      <c r="C1224" s="13" t="s">
        <v>3559</v>
      </c>
      <c r="D1224" s="13" t="str">
        <f>HLOOKUP(LEFT(Products!$B1224,3),$G$4:$J$5,2,0)</f>
        <v>Furniture</v>
      </c>
      <c r="E1224" s="11" t="str">
        <f>VLOOKUP(MID(Products!$B1224,5,2),$G$8:$H$25,2,0)</f>
        <v>Tables</v>
      </c>
    </row>
    <row r="1225" spans="1:5" x14ac:dyDescent="0.35">
      <c r="A1225" s="12">
        <v>6870</v>
      </c>
      <c r="B1225" s="17" t="s">
        <v>3560</v>
      </c>
      <c r="C1225" s="17" t="s">
        <v>3561</v>
      </c>
      <c r="D1225" s="17" t="str">
        <f>HLOOKUP(LEFT(Products!$B1225,3),$G$4:$J$5,2,0)</f>
        <v>Office Supplies</v>
      </c>
      <c r="E1225" s="12" t="str">
        <f>VLOOKUP(MID(Products!$B1225,5,2),$G$8:$H$25,2,0)</f>
        <v>Paper</v>
      </c>
    </row>
    <row r="1226" spans="1:5" x14ac:dyDescent="0.35">
      <c r="A1226" s="11">
        <v>6871</v>
      </c>
      <c r="B1226" s="13" t="s">
        <v>3562</v>
      </c>
      <c r="C1226" s="13" t="s">
        <v>3563</v>
      </c>
      <c r="D1226" s="13" t="str">
        <f>HLOOKUP(LEFT(Products!$B1226,3),$G$4:$J$5,2,0)</f>
        <v>Office Supplies</v>
      </c>
      <c r="E1226" s="11" t="str">
        <f>VLOOKUP(MID(Products!$B1226,5,2),$G$8:$H$25,2,0)</f>
        <v>Paper</v>
      </c>
    </row>
    <row r="1227" spans="1:5" x14ac:dyDescent="0.35">
      <c r="A1227" s="12">
        <v>8831</v>
      </c>
      <c r="B1227" s="17" t="s">
        <v>667</v>
      </c>
      <c r="C1227" s="17" t="s">
        <v>668</v>
      </c>
      <c r="D1227" s="17" t="str">
        <f>HLOOKUP(LEFT(Products!$B1227,3),$G$4:$J$5,2,0)</f>
        <v>Office Supplies</v>
      </c>
      <c r="E1227" s="12" t="str">
        <f>VLOOKUP(MID(Products!$B1227,5,2),$G$8:$H$25,2,0)</f>
        <v>Binders</v>
      </c>
    </row>
    <row r="1228" spans="1:5" x14ac:dyDescent="0.35">
      <c r="A1228" s="11">
        <v>9880</v>
      </c>
      <c r="B1228" s="13" t="s">
        <v>3197</v>
      </c>
      <c r="C1228" s="13" t="s">
        <v>3198</v>
      </c>
      <c r="D1228" s="13" t="str">
        <f>HLOOKUP(LEFT(Products!$B1228,3),$G$4:$J$5,2,0)</f>
        <v>Furniture</v>
      </c>
      <c r="E1228" s="11" t="str">
        <f>VLOOKUP(MID(Products!$B1228,5,2),$G$8:$H$25,2,0)</f>
        <v>Chairs</v>
      </c>
    </row>
    <row r="1229" spans="1:5" x14ac:dyDescent="0.35">
      <c r="A1229" s="12">
        <v>655</v>
      </c>
      <c r="B1229" s="17" t="s">
        <v>3571</v>
      </c>
      <c r="C1229" s="17" t="s">
        <v>3572</v>
      </c>
      <c r="D1229" s="17" t="str">
        <f>HLOOKUP(LEFT(Products!$B1229,3),$G$4:$J$5,2,0)</f>
        <v>Office Supplies</v>
      </c>
      <c r="E1229" s="12" t="str">
        <f>VLOOKUP(MID(Products!$B1229,5,2),$G$8:$H$25,2,0)</f>
        <v>Appliances</v>
      </c>
    </row>
    <row r="1230" spans="1:5" x14ac:dyDescent="0.35">
      <c r="A1230" s="11">
        <v>656</v>
      </c>
      <c r="B1230" s="13" t="s">
        <v>3573</v>
      </c>
      <c r="C1230" s="13" t="s">
        <v>3574</v>
      </c>
      <c r="D1230" s="13" t="str">
        <f>HLOOKUP(LEFT(Products!$B1230,3),$G$4:$J$5,2,0)</f>
        <v>Office Supplies</v>
      </c>
      <c r="E1230" s="11" t="str">
        <f>VLOOKUP(MID(Products!$B1230,5,2),$G$8:$H$25,2,0)</f>
        <v>Binders</v>
      </c>
    </row>
    <row r="1231" spans="1:5" x14ac:dyDescent="0.35">
      <c r="A1231" s="12">
        <v>657</v>
      </c>
      <c r="B1231" s="17" t="s">
        <v>3575</v>
      </c>
      <c r="C1231" s="17" t="s">
        <v>3576</v>
      </c>
      <c r="D1231" s="17" t="str">
        <f>HLOOKUP(LEFT(Products!$B1231,3),$G$4:$J$5,2,0)</f>
        <v>Office Supplies</v>
      </c>
      <c r="E1231" s="12" t="str">
        <f>VLOOKUP(MID(Products!$B1231,5,2),$G$8:$H$25,2,0)</f>
        <v>Envelopes</v>
      </c>
    </row>
    <row r="1232" spans="1:5" x14ac:dyDescent="0.35">
      <c r="A1232" s="11">
        <v>4107</v>
      </c>
      <c r="B1232" s="13" t="s">
        <v>344</v>
      </c>
      <c r="C1232" s="13" t="s">
        <v>345</v>
      </c>
      <c r="D1232" s="13" t="str">
        <f>HLOOKUP(LEFT(Products!$B1232,3),$G$4:$J$5,2,0)</f>
        <v>Office Supplies</v>
      </c>
      <c r="E1232" s="11" t="str">
        <f>VLOOKUP(MID(Products!$B1232,5,2),$G$8:$H$25,2,0)</f>
        <v>Binders</v>
      </c>
    </row>
    <row r="1233" spans="1:5" x14ac:dyDescent="0.35">
      <c r="A1233" s="12">
        <v>4900</v>
      </c>
      <c r="B1233" s="17" t="s">
        <v>3583</v>
      </c>
      <c r="C1233" s="17" t="s">
        <v>3584</v>
      </c>
      <c r="D1233" s="17" t="str">
        <f>HLOOKUP(LEFT(Products!$B1233,3),$G$4:$J$5,2,0)</f>
        <v>Office Supplies</v>
      </c>
      <c r="E1233" s="12" t="str">
        <f>VLOOKUP(MID(Products!$B1233,5,2),$G$8:$H$25,2,0)</f>
        <v>Binders</v>
      </c>
    </row>
    <row r="1234" spans="1:5" x14ac:dyDescent="0.35">
      <c r="A1234" s="11">
        <v>7736</v>
      </c>
      <c r="B1234" s="13" t="s">
        <v>2735</v>
      </c>
      <c r="C1234" s="13" t="s">
        <v>2736</v>
      </c>
      <c r="D1234" s="13" t="str">
        <f>HLOOKUP(LEFT(Products!$B1234,3),$G$4:$J$5,2,0)</f>
        <v>Office Supplies</v>
      </c>
      <c r="E1234" s="11" t="str">
        <f>VLOOKUP(MID(Products!$B1234,5,2),$G$8:$H$25,2,0)</f>
        <v>Paper</v>
      </c>
    </row>
    <row r="1235" spans="1:5" x14ac:dyDescent="0.35">
      <c r="A1235" s="12">
        <v>9023</v>
      </c>
      <c r="B1235" s="17" t="s">
        <v>3592</v>
      </c>
      <c r="C1235" s="17" t="s">
        <v>3593</v>
      </c>
      <c r="D1235" s="17" t="str">
        <f>HLOOKUP(LEFT(Products!$B1235,3),$G$4:$J$5,2,0)</f>
        <v>Furniture</v>
      </c>
      <c r="E1235" s="12" t="str">
        <f>VLOOKUP(MID(Products!$B1235,5,2),$G$8:$H$25,2,0)</f>
        <v>Furnishings</v>
      </c>
    </row>
    <row r="1236" spans="1:5" x14ac:dyDescent="0.35">
      <c r="A1236" s="11">
        <v>9617</v>
      </c>
      <c r="B1236" s="13" t="s">
        <v>2638</v>
      </c>
      <c r="C1236" s="13" t="s">
        <v>2639</v>
      </c>
      <c r="D1236" s="13" t="str">
        <f>HLOOKUP(LEFT(Products!$B1236,3),$G$4:$J$5,2,0)</f>
        <v>Office Supplies</v>
      </c>
      <c r="E1236" s="11" t="str">
        <f>VLOOKUP(MID(Products!$B1236,5,2),$G$8:$H$25,2,0)</f>
        <v>Art</v>
      </c>
    </row>
    <row r="1237" spans="1:5" x14ac:dyDescent="0.35">
      <c r="A1237" s="12">
        <v>3017</v>
      </c>
      <c r="B1237" s="17" t="s">
        <v>3601</v>
      </c>
      <c r="C1237" s="17" t="s">
        <v>3602</v>
      </c>
      <c r="D1237" s="17" t="str">
        <f>HLOOKUP(LEFT(Products!$B1237,3),$G$4:$J$5,2,0)</f>
        <v>Office Supplies</v>
      </c>
      <c r="E1237" s="12" t="str">
        <f>VLOOKUP(MID(Products!$B1237,5,2),$G$8:$H$25,2,0)</f>
        <v>Storage</v>
      </c>
    </row>
    <row r="1238" spans="1:5" x14ac:dyDescent="0.35">
      <c r="A1238" s="11">
        <v>3018</v>
      </c>
      <c r="B1238" s="13" t="s">
        <v>1810</v>
      </c>
      <c r="C1238" s="13" t="s">
        <v>1811</v>
      </c>
      <c r="D1238" s="13" t="str">
        <f>HLOOKUP(LEFT(Products!$B1238,3),$G$4:$J$5,2,0)</f>
        <v>Furniture</v>
      </c>
      <c r="E1238" s="11" t="str">
        <f>VLOOKUP(MID(Products!$B1238,5,2),$G$8:$H$25,2,0)</f>
        <v>Furnishings</v>
      </c>
    </row>
    <row r="1239" spans="1:5" x14ac:dyDescent="0.35">
      <c r="A1239" s="12">
        <v>3019</v>
      </c>
      <c r="B1239" s="17" t="s">
        <v>3603</v>
      </c>
      <c r="C1239" s="17" t="s">
        <v>3604</v>
      </c>
      <c r="D1239" s="17" t="str">
        <f>HLOOKUP(LEFT(Products!$B1239,3),$G$4:$J$5,2,0)</f>
        <v>Technology</v>
      </c>
      <c r="E1239" s="12" t="str">
        <f>VLOOKUP(MID(Products!$B1239,5,2),$G$8:$H$25,2,0)</f>
        <v>Accessories</v>
      </c>
    </row>
    <row r="1240" spans="1:5" x14ac:dyDescent="0.35">
      <c r="A1240" s="11">
        <v>3113</v>
      </c>
      <c r="B1240" s="13" t="s">
        <v>2336</v>
      </c>
      <c r="C1240" s="13" t="s">
        <v>2337</v>
      </c>
      <c r="D1240" s="13" t="str">
        <f>HLOOKUP(LEFT(Products!$B1240,3),$G$4:$J$5,2,0)</f>
        <v>Technology</v>
      </c>
      <c r="E1240" s="11" t="str">
        <f>VLOOKUP(MID(Products!$B1240,5,2),$G$8:$H$25,2,0)</f>
        <v>Machines</v>
      </c>
    </row>
    <row r="1241" spans="1:5" x14ac:dyDescent="0.35">
      <c r="A1241" s="12">
        <v>3114</v>
      </c>
      <c r="B1241" s="17" t="s">
        <v>3368</v>
      </c>
      <c r="C1241" s="17" t="s">
        <v>3369</v>
      </c>
      <c r="D1241" s="17" t="str">
        <f>HLOOKUP(LEFT(Products!$B1241,3),$G$4:$J$5,2,0)</f>
        <v>Office Supplies</v>
      </c>
      <c r="E1241" s="12" t="str">
        <f>VLOOKUP(MID(Products!$B1241,5,2),$G$8:$H$25,2,0)</f>
        <v>Envelopes</v>
      </c>
    </row>
    <row r="1242" spans="1:5" x14ac:dyDescent="0.35">
      <c r="A1242" s="11">
        <v>3115</v>
      </c>
      <c r="B1242" s="13" t="s">
        <v>2598</v>
      </c>
      <c r="C1242" s="13" t="s">
        <v>2599</v>
      </c>
      <c r="D1242" s="13" t="str">
        <f>HLOOKUP(LEFT(Products!$B1242,3),$G$4:$J$5,2,0)</f>
        <v>Office Supplies</v>
      </c>
      <c r="E1242" s="11" t="str">
        <f>VLOOKUP(MID(Products!$B1242,5,2),$G$8:$H$25,2,0)</f>
        <v>Paper</v>
      </c>
    </row>
    <row r="1243" spans="1:5" x14ac:dyDescent="0.35">
      <c r="A1243" s="12">
        <v>3116</v>
      </c>
      <c r="B1243" s="17" t="s">
        <v>2266</v>
      </c>
      <c r="C1243" s="17" t="s">
        <v>2267</v>
      </c>
      <c r="D1243" s="17" t="str">
        <f>HLOOKUP(LEFT(Products!$B1243,3),$G$4:$J$5,2,0)</f>
        <v>Furniture</v>
      </c>
      <c r="E1243" s="12" t="str">
        <f>VLOOKUP(MID(Products!$B1243,5,2),$G$8:$H$25,2,0)</f>
        <v>Chairs</v>
      </c>
    </row>
    <row r="1244" spans="1:5" x14ac:dyDescent="0.35">
      <c r="A1244" s="11">
        <v>3117</v>
      </c>
      <c r="B1244" s="13" t="s">
        <v>3608</v>
      </c>
      <c r="C1244" s="13" t="s">
        <v>3609</v>
      </c>
      <c r="D1244" s="13" t="str">
        <f>HLOOKUP(LEFT(Products!$B1244,3),$G$4:$J$5,2,0)</f>
        <v>Office Supplies</v>
      </c>
      <c r="E1244" s="11" t="str">
        <f>VLOOKUP(MID(Products!$B1244,5,2),$G$8:$H$25,2,0)</f>
        <v>Appliances</v>
      </c>
    </row>
    <row r="1245" spans="1:5" x14ac:dyDescent="0.35">
      <c r="A1245" s="12">
        <v>3118</v>
      </c>
      <c r="B1245" s="17" t="s">
        <v>3610</v>
      </c>
      <c r="C1245" s="17" t="s">
        <v>3611</v>
      </c>
      <c r="D1245" s="17" t="str">
        <f>HLOOKUP(LEFT(Products!$B1245,3),$G$4:$J$5,2,0)</f>
        <v>Office Supplies</v>
      </c>
      <c r="E1245" s="12" t="str">
        <f>VLOOKUP(MID(Products!$B1245,5,2),$G$8:$H$25,2,0)</f>
        <v>Supplies</v>
      </c>
    </row>
    <row r="1246" spans="1:5" x14ac:dyDescent="0.35">
      <c r="A1246" s="11">
        <v>5615</v>
      </c>
      <c r="B1246" s="13" t="s">
        <v>1402</v>
      </c>
      <c r="C1246" s="13" t="s">
        <v>1403</v>
      </c>
      <c r="D1246" s="13" t="str">
        <f>HLOOKUP(LEFT(Products!$B1246,3),$G$4:$J$5,2,0)</f>
        <v>Office Supplies</v>
      </c>
      <c r="E1246" s="11" t="str">
        <f>VLOOKUP(MID(Products!$B1246,5,2),$G$8:$H$25,2,0)</f>
        <v>Art</v>
      </c>
    </row>
    <row r="1247" spans="1:5" x14ac:dyDescent="0.35">
      <c r="A1247" s="12">
        <v>5616</v>
      </c>
      <c r="B1247" s="17" t="s">
        <v>2578</v>
      </c>
      <c r="C1247" s="17" t="s">
        <v>2579</v>
      </c>
      <c r="D1247" s="17" t="str">
        <f>HLOOKUP(LEFT(Products!$B1247,3),$G$4:$J$5,2,0)</f>
        <v>Office Supplies</v>
      </c>
      <c r="E1247" s="12" t="str">
        <f>VLOOKUP(MID(Products!$B1247,5,2),$G$8:$H$25,2,0)</f>
        <v>Appliances</v>
      </c>
    </row>
    <row r="1248" spans="1:5" x14ac:dyDescent="0.35">
      <c r="A1248" s="11">
        <v>5617</v>
      </c>
      <c r="B1248" s="13" t="s">
        <v>3613</v>
      </c>
      <c r="C1248" s="13" t="s">
        <v>3614</v>
      </c>
      <c r="D1248" s="13" t="str">
        <f>HLOOKUP(LEFT(Products!$B1248,3),$G$4:$J$5,2,0)</f>
        <v>Office Supplies</v>
      </c>
      <c r="E1248" s="11" t="str">
        <f>VLOOKUP(MID(Products!$B1248,5,2),$G$8:$H$25,2,0)</f>
        <v>Art</v>
      </c>
    </row>
    <row r="1249" spans="1:5" x14ac:dyDescent="0.35">
      <c r="A1249" s="12">
        <v>7988</v>
      </c>
      <c r="B1249" s="17" t="s">
        <v>2988</v>
      </c>
      <c r="C1249" s="17" t="s">
        <v>2989</v>
      </c>
      <c r="D1249" s="17" t="str">
        <f>HLOOKUP(LEFT(Products!$B1249,3),$G$4:$J$5,2,0)</f>
        <v>Office Supplies</v>
      </c>
      <c r="E1249" s="12" t="str">
        <f>VLOOKUP(MID(Products!$B1249,5,2),$G$8:$H$25,2,0)</f>
        <v>Labels</v>
      </c>
    </row>
    <row r="1250" spans="1:5" x14ac:dyDescent="0.35">
      <c r="A1250" s="11">
        <v>7989</v>
      </c>
      <c r="B1250" s="13" t="s">
        <v>3617</v>
      </c>
      <c r="C1250" s="13" t="s">
        <v>3618</v>
      </c>
      <c r="D1250" s="13" t="str">
        <f>HLOOKUP(LEFT(Products!$B1250,3),$G$4:$J$5,2,0)</f>
        <v>Office Supplies</v>
      </c>
      <c r="E1250" s="11" t="str">
        <f>VLOOKUP(MID(Products!$B1250,5,2),$G$8:$H$25,2,0)</f>
        <v>Labels</v>
      </c>
    </row>
    <row r="1251" spans="1:5" x14ac:dyDescent="0.35">
      <c r="A1251" s="12">
        <v>7990</v>
      </c>
      <c r="B1251" s="17" t="s">
        <v>1716</v>
      </c>
      <c r="C1251" s="17" t="s">
        <v>1717</v>
      </c>
      <c r="D1251" s="17" t="str">
        <f>HLOOKUP(LEFT(Products!$B1251,3),$G$4:$J$5,2,0)</f>
        <v>Office Supplies</v>
      </c>
      <c r="E1251" s="12" t="str">
        <f>VLOOKUP(MID(Products!$B1251,5,2),$G$8:$H$25,2,0)</f>
        <v>Storage</v>
      </c>
    </row>
    <row r="1252" spans="1:5" x14ac:dyDescent="0.35">
      <c r="A1252" s="11">
        <v>7991</v>
      </c>
      <c r="B1252" s="13" t="s">
        <v>3619</v>
      </c>
      <c r="C1252" s="13" t="s">
        <v>3620</v>
      </c>
      <c r="D1252" s="13" t="str">
        <f>HLOOKUP(LEFT(Products!$B1252,3),$G$4:$J$5,2,0)</f>
        <v>Technology</v>
      </c>
      <c r="E1252" s="11" t="str">
        <f>VLOOKUP(MID(Products!$B1252,5,2),$G$8:$H$25,2,0)</f>
        <v>Accessories</v>
      </c>
    </row>
    <row r="1253" spans="1:5" x14ac:dyDescent="0.35">
      <c r="A1253" s="12">
        <v>993</v>
      </c>
      <c r="B1253" s="17" t="s">
        <v>3622</v>
      </c>
      <c r="C1253" s="17" t="s">
        <v>3623</v>
      </c>
      <c r="D1253" s="17" t="str">
        <f>HLOOKUP(LEFT(Products!$B1253,3),$G$4:$J$5,2,0)</f>
        <v>Office Supplies</v>
      </c>
      <c r="E1253" s="12" t="str">
        <f>VLOOKUP(MID(Products!$B1253,5,2),$G$8:$H$25,2,0)</f>
        <v>Fasteners</v>
      </c>
    </row>
    <row r="1254" spans="1:5" x14ac:dyDescent="0.35">
      <c r="A1254" s="11">
        <v>994</v>
      </c>
      <c r="B1254" s="13" t="s">
        <v>3624</v>
      </c>
      <c r="C1254" s="13" t="s">
        <v>3625</v>
      </c>
      <c r="D1254" s="13" t="str">
        <f>HLOOKUP(LEFT(Products!$B1254,3),$G$4:$J$5,2,0)</f>
        <v>Office Supplies</v>
      </c>
      <c r="E1254" s="11" t="str">
        <f>VLOOKUP(MID(Products!$B1254,5,2),$G$8:$H$25,2,0)</f>
        <v>Paper</v>
      </c>
    </row>
    <row r="1255" spans="1:5" x14ac:dyDescent="0.35">
      <c r="A1255" s="12">
        <v>1463</v>
      </c>
      <c r="B1255" s="17" t="s">
        <v>3627</v>
      </c>
      <c r="C1255" s="17" t="s">
        <v>3628</v>
      </c>
      <c r="D1255" s="17" t="str">
        <f>HLOOKUP(LEFT(Products!$B1255,3),$G$4:$J$5,2,0)</f>
        <v>Technology</v>
      </c>
      <c r="E1255" s="12" t="str">
        <f>VLOOKUP(MID(Products!$B1255,5,2),$G$8:$H$25,2,0)</f>
        <v>Accessories</v>
      </c>
    </row>
    <row r="1256" spans="1:5" x14ac:dyDescent="0.35">
      <c r="A1256" s="11">
        <v>1464</v>
      </c>
      <c r="B1256" s="13" t="s">
        <v>2929</v>
      </c>
      <c r="C1256" s="13" t="s">
        <v>2930</v>
      </c>
      <c r="D1256" s="13" t="str">
        <f>HLOOKUP(LEFT(Products!$B1256,3),$G$4:$J$5,2,0)</f>
        <v>Furniture</v>
      </c>
      <c r="E1256" s="11" t="str">
        <f>VLOOKUP(MID(Products!$B1256,5,2),$G$8:$H$25,2,0)</f>
        <v>Chairs</v>
      </c>
    </row>
    <row r="1257" spans="1:5" x14ac:dyDescent="0.35">
      <c r="A1257" s="12">
        <v>1870</v>
      </c>
      <c r="B1257" s="17" t="s">
        <v>1413</v>
      </c>
      <c r="C1257" s="17" t="s">
        <v>1414</v>
      </c>
      <c r="D1257" s="17" t="str">
        <f>HLOOKUP(LEFT(Products!$B1257,3),$G$4:$J$5,2,0)</f>
        <v>Office Supplies</v>
      </c>
      <c r="E1257" s="12" t="str">
        <f>VLOOKUP(MID(Products!$B1257,5,2),$G$8:$H$25,2,0)</f>
        <v>Paper</v>
      </c>
    </row>
    <row r="1258" spans="1:5" x14ac:dyDescent="0.35">
      <c r="A1258" s="11">
        <v>2857</v>
      </c>
      <c r="B1258" s="13" t="s">
        <v>2360</v>
      </c>
      <c r="C1258" s="13" t="s">
        <v>2361</v>
      </c>
      <c r="D1258" s="13" t="str">
        <f>HLOOKUP(LEFT(Products!$B1258,3),$G$4:$J$5,2,0)</f>
        <v>Furniture</v>
      </c>
      <c r="E1258" s="11" t="str">
        <f>VLOOKUP(MID(Products!$B1258,5,2),$G$8:$H$25,2,0)</f>
        <v>Chairs</v>
      </c>
    </row>
    <row r="1259" spans="1:5" x14ac:dyDescent="0.35">
      <c r="A1259" s="12">
        <v>3932</v>
      </c>
      <c r="B1259" s="17" t="s">
        <v>3634</v>
      </c>
      <c r="C1259" s="17" t="s">
        <v>3635</v>
      </c>
      <c r="D1259" s="17" t="str">
        <f>HLOOKUP(LEFT(Products!$B1259,3),$G$4:$J$5,2,0)</f>
        <v>Office Supplies</v>
      </c>
      <c r="E1259" s="12" t="str">
        <f>VLOOKUP(MID(Products!$B1259,5,2),$G$8:$H$25,2,0)</f>
        <v>Art</v>
      </c>
    </row>
    <row r="1260" spans="1:5" x14ac:dyDescent="0.35">
      <c r="A1260" s="11">
        <v>3933</v>
      </c>
      <c r="B1260" s="13" t="s">
        <v>1354</v>
      </c>
      <c r="C1260" s="13" t="s">
        <v>1355</v>
      </c>
      <c r="D1260" s="13" t="str">
        <f>HLOOKUP(LEFT(Products!$B1260,3),$G$4:$J$5,2,0)</f>
        <v>Technology</v>
      </c>
      <c r="E1260" s="11" t="str">
        <f>VLOOKUP(MID(Products!$B1260,5,2),$G$8:$H$25,2,0)</f>
        <v>Accessories</v>
      </c>
    </row>
    <row r="1261" spans="1:5" x14ac:dyDescent="0.35">
      <c r="A1261" s="12">
        <v>4584</v>
      </c>
      <c r="B1261" s="17" t="s">
        <v>3639</v>
      </c>
      <c r="C1261" s="17" t="s">
        <v>3640</v>
      </c>
      <c r="D1261" s="17" t="str">
        <f>HLOOKUP(LEFT(Products!$B1261,3),$G$4:$J$5,2,0)</f>
        <v>Office Supplies</v>
      </c>
      <c r="E1261" s="12" t="str">
        <f>VLOOKUP(MID(Products!$B1261,5,2),$G$8:$H$25,2,0)</f>
        <v>Art</v>
      </c>
    </row>
    <row r="1262" spans="1:5" x14ac:dyDescent="0.35">
      <c r="A1262" s="11">
        <v>5447</v>
      </c>
      <c r="B1262" s="13" t="s">
        <v>3642</v>
      </c>
      <c r="C1262" s="13" t="s">
        <v>3643</v>
      </c>
      <c r="D1262" s="13" t="str">
        <f>HLOOKUP(LEFT(Products!$B1262,3),$G$4:$J$5,2,0)</f>
        <v>Technology</v>
      </c>
      <c r="E1262" s="11" t="str">
        <f>VLOOKUP(MID(Products!$B1262,5,2),$G$8:$H$25,2,0)</f>
        <v>Phones</v>
      </c>
    </row>
    <row r="1263" spans="1:5" x14ac:dyDescent="0.35">
      <c r="A1263" s="12">
        <v>5448</v>
      </c>
      <c r="B1263" s="17" t="s">
        <v>910</v>
      </c>
      <c r="C1263" s="17" t="s">
        <v>911</v>
      </c>
      <c r="D1263" s="17" t="str">
        <f>HLOOKUP(LEFT(Products!$B1263,3),$G$4:$J$5,2,0)</f>
        <v>Technology</v>
      </c>
      <c r="E1263" s="12" t="str">
        <f>VLOOKUP(MID(Products!$B1263,5,2),$G$8:$H$25,2,0)</f>
        <v>Accessories</v>
      </c>
    </row>
    <row r="1264" spans="1:5" x14ac:dyDescent="0.35">
      <c r="A1264" s="11">
        <v>6695</v>
      </c>
      <c r="B1264" s="13" t="s">
        <v>3647</v>
      </c>
      <c r="C1264" s="13" t="s">
        <v>3648</v>
      </c>
      <c r="D1264" s="13" t="str">
        <f>HLOOKUP(LEFT(Products!$B1264,3),$G$4:$J$5,2,0)</f>
        <v>Technology</v>
      </c>
      <c r="E1264" s="11" t="str">
        <f>VLOOKUP(MID(Products!$B1264,5,2),$G$8:$H$25,2,0)</f>
        <v>Accessories</v>
      </c>
    </row>
    <row r="1265" spans="1:5" x14ac:dyDescent="0.35">
      <c r="A1265" s="12">
        <v>7703</v>
      </c>
      <c r="B1265" s="17" t="s">
        <v>3650</v>
      </c>
      <c r="C1265" s="17" t="s">
        <v>3651</v>
      </c>
      <c r="D1265" s="17" t="str">
        <f>HLOOKUP(LEFT(Products!$B1265,3),$G$4:$J$5,2,0)</f>
        <v>Office Supplies</v>
      </c>
      <c r="E1265" s="12" t="str">
        <f>VLOOKUP(MID(Products!$B1265,5,2),$G$8:$H$25,2,0)</f>
        <v>Paper</v>
      </c>
    </row>
    <row r="1266" spans="1:5" x14ac:dyDescent="0.35">
      <c r="A1266" s="11">
        <v>7704</v>
      </c>
      <c r="B1266" s="13" t="s">
        <v>3652</v>
      </c>
      <c r="C1266" s="13" t="s">
        <v>3653</v>
      </c>
      <c r="D1266" s="13" t="str">
        <f>HLOOKUP(LEFT(Products!$B1266,3),$G$4:$J$5,2,0)</f>
        <v>Technology</v>
      </c>
      <c r="E1266" s="11" t="str">
        <f>VLOOKUP(MID(Products!$B1266,5,2),$G$8:$H$25,2,0)</f>
        <v>Phones</v>
      </c>
    </row>
    <row r="1267" spans="1:5" x14ac:dyDescent="0.35">
      <c r="A1267" s="12">
        <v>7705</v>
      </c>
      <c r="B1267" s="17" t="s">
        <v>3654</v>
      </c>
      <c r="C1267" s="17" t="s">
        <v>3655</v>
      </c>
      <c r="D1267" s="17" t="str">
        <f>HLOOKUP(LEFT(Products!$B1267,3),$G$4:$J$5,2,0)</f>
        <v>Furniture</v>
      </c>
      <c r="E1267" s="12" t="str">
        <f>VLOOKUP(MID(Products!$B1267,5,2),$G$8:$H$25,2,0)</f>
        <v>Tables</v>
      </c>
    </row>
    <row r="1268" spans="1:5" x14ac:dyDescent="0.35">
      <c r="A1268" s="11">
        <v>7706</v>
      </c>
      <c r="B1268" s="13" t="s">
        <v>3656</v>
      </c>
      <c r="C1268" s="13" t="s">
        <v>3657</v>
      </c>
      <c r="D1268" s="13" t="str">
        <f>HLOOKUP(LEFT(Products!$B1268,3),$G$4:$J$5,2,0)</f>
        <v>Technology</v>
      </c>
      <c r="E1268" s="11" t="str">
        <f>VLOOKUP(MID(Products!$B1268,5,2),$G$8:$H$25,2,0)</f>
        <v>Accessories</v>
      </c>
    </row>
    <row r="1269" spans="1:5" x14ac:dyDescent="0.35">
      <c r="A1269" s="12">
        <v>7707</v>
      </c>
      <c r="B1269" s="17" t="s">
        <v>3658</v>
      </c>
      <c r="C1269" s="17" t="s">
        <v>3659</v>
      </c>
      <c r="D1269" s="17" t="str">
        <f>HLOOKUP(LEFT(Products!$B1269,3),$G$4:$J$5,2,0)</f>
        <v>Office Supplies</v>
      </c>
      <c r="E1269" s="12" t="str">
        <f>VLOOKUP(MID(Products!$B1269,5,2),$G$8:$H$25,2,0)</f>
        <v>Art</v>
      </c>
    </row>
    <row r="1270" spans="1:5" x14ac:dyDescent="0.35">
      <c r="A1270" s="11">
        <v>8357</v>
      </c>
      <c r="B1270" s="13" t="s">
        <v>3663</v>
      </c>
      <c r="C1270" s="13" t="s">
        <v>3664</v>
      </c>
      <c r="D1270" s="13" t="str">
        <f>HLOOKUP(LEFT(Products!$B1270,3),$G$4:$J$5,2,0)</f>
        <v>Furniture</v>
      </c>
      <c r="E1270" s="11" t="str">
        <f>VLOOKUP(MID(Products!$B1270,5,2),$G$8:$H$25,2,0)</f>
        <v>Furnishings</v>
      </c>
    </row>
    <row r="1271" spans="1:5" x14ac:dyDescent="0.35">
      <c r="A1271" s="12">
        <v>9311</v>
      </c>
      <c r="B1271" s="17" t="s">
        <v>3666</v>
      </c>
      <c r="C1271" s="17" t="s">
        <v>3667</v>
      </c>
      <c r="D1271" s="17" t="str">
        <f>HLOOKUP(LEFT(Products!$B1271,3),$G$4:$J$5,2,0)</f>
        <v>Office Supplies</v>
      </c>
      <c r="E1271" s="12" t="str">
        <f>VLOOKUP(MID(Products!$B1271,5,2),$G$8:$H$25,2,0)</f>
        <v>Binders</v>
      </c>
    </row>
    <row r="1272" spans="1:5" x14ac:dyDescent="0.35">
      <c r="A1272" s="11">
        <v>9586</v>
      </c>
      <c r="B1272" s="13" t="s">
        <v>3671</v>
      </c>
      <c r="C1272" s="13" t="s">
        <v>3672</v>
      </c>
      <c r="D1272" s="13" t="str">
        <f>HLOOKUP(LEFT(Products!$B1272,3),$G$4:$J$5,2,0)</f>
        <v>Office Supplies</v>
      </c>
      <c r="E1272" s="11" t="str">
        <f>VLOOKUP(MID(Products!$B1272,5,2),$G$8:$H$25,2,0)</f>
        <v>Paper</v>
      </c>
    </row>
    <row r="1273" spans="1:5" x14ac:dyDescent="0.35">
      <c r="A1273" s="12">
        <v>743</v>
      </c>
      <c r="B1273" s="17" t="s">
        <v>3676</v>
      </c>
      <c r="C1273" s="17" t="s">
        <v>3677</v>
      </c>
      <c r="D1273" s="17" t="str">
        <f>HLOOKUP(LEFT(Products!$B1273,3),$G$4:$J$5,2,0)</f>
        <v>Office Supplies</v>
      </c>
      <c r="E1273" s="12" t="str">
        <f>VLOOKUP(MID(Products!$B1273,5,2),$G$8:$H$25,2,0)</f>
        <v>Supplies</v>
      </c>
    </row>
    <row r="1274" spans="1:5" x14ac:dyDescent="0.35">
      <c r="A1274" s="11">
        <v>744</v>
      </c>
      <c r="B1274" s="13" t="s">
        <v>3678</v>
      </c>
      <c r="C1274" s="13" t="s">
        <v>3679</v>
      </c>
      <c r="D1274" s="13" t="str">
        <f>HLOOKUP(LEFT(Products!$B1274,3),$G$4:$J$5,2,0)</f>
        <v>Office Supplies</v>
      </c>
      <c r="E1274" s="11" t="str">
        <f>VLOOKUP(MID(Products!$B1274,5,2),$G$8:$H$25,2,0)</f>
        <v>Paper</v>
      </c>
    </row>
    <row r="1275" spans="1:5" x14ac:dyDescent="0.35">
      <c r="A1275" s="12">
        <v>745</v>
      </c>
      <c r="B1275" s="17" t="s">
        <v>2110</v>
      </c>
      <c r="C1275" s="17" t="s">
        <v>2111</v>
      </c>
      <c r="D1275" s="17" t="str">
        <f>HLOOKUP(LEFT(Products!$B1275,3),$G$4:$J$5,2,0)</f>
        <v>Office Supplies</v>
      </c>
      <c r="E1275" s="12" t="str">
        <f>VLOOKUP(MID(Products!$B1275,5,2),$G$8:$H$25,2,0)</f>
        <v>Paper</v>
      </c>
    </row>
    <row r="1276" spans="1:5" x14ac:dyDescent="0.35">
      <c r="A1276" s="11">
        <v>746</v>
      </c>
      <c r="B1276" s="13" t="s">
        <v>3220</v>
      </c>
      <c r="C1276" s="13" t="s">
        <v>3221</v>
      </c>
      <c r="D1276" s="13" t="str">
        <f>HLOOKUP(LEFT(Products!$B1276,3),$G$4:$J$5,2,0)</f>
        <v>Office Supplies</v>
      </c>
      <c r="E1276" s="11" t="str">
        <f>VLOOKUP(MID(Products!$B1276,5,2),$G$8:$H$25,2,0)</f>
        <v>Supplies</v>
      </c>
    </row>
    <row r="1277" spans="1:5" x14ac:dyDescent="0.35">
      <c r="A1277" s="12">
        <v>3342</v>
      </c>
      <c r="B1277" s="17" t="s">
        <v>3682</v>
      </c>
      <c r="C1277" s="17" t="s">
        <v>3683</v>
      </c>
      <c r="D1277" s="17" t="str">
        <f>HLOOKUP(LEFT(Products!$B1277,3),$G$4:$J$5,2,0)</f>
        <v>Office Supplies</v>
      </c>
      <c r="E1277" s="12" t="str">
        <f>VLOOKUP(MID(Products!$B1277,5,2),$G$8:$H$25,2,0)</f>
        <v>Paper</v>
      </c>
    </row>
    <row r="1278" spans="1:5" x14ac:dyDescent="0.35">
      <c r="A1278" s="11">
        <v>3343</v>
      </c>
      <c r="B1278" s="13" t="s">
        <v>3684</v>
      </c>
      <c r="C1278" s="13" t="s">
        <v>3685</v>
      </c>
      <c r="D1278" s="13" t="str">
        <f>HLOOKUP(LEFT(Products!$B1278,3),$G$4:$J$5,2,0)</f>
        <v>Furniture</v>
      </c>
      <c r="E1278" s="11" t="str">
        <f>VLOOKUP(MID(Products!$B1278,5,2),$G$8:$H$25,2,0)</f>
        <v>Tables</v>
      </c>
    </row>
    <row r="1279" spans="1:5" x14ac:dyDescent="0.35">
      <c r="A1279" s="12">
        <v>3344</v>
      </c>
      <c r="B1279" s="17" t="s">
        <v>2443</v>
      </c>
      <c r="C1279" s="17" t="s">
        <v>2444</v>
      </c>
      <c r="D1279" s="17" t="str">
        <f>HLOOKUP(LEFT(Products!$B1279,3),$G$4:$J$5,2,0)</f>
        <v>Technology</v>
      </c>
      <c r="E1279" s="12" t="str">
        <f>VLOOKUP(MID(Products!$B1279,5,2),$G$8:$H$25,2,0)</f>
        <v>Phones</v>
      </c>
    </row>
    <row r="1280" spans="1:5" x14ac:dyDescent="0.35">
      <c r="A1280" s="11">
        <v>3345</v>
      </c>
      <c r="B1280" s="13" t="s">
        <v>1740</v>
      </c>
      <c r="C1280" s="13" t="s">
        <v>1741</v>
      </c>
      <c r="D1280" s="13" t="str">
        <f>HLOOKUP(LEFT(Products!$B1280,3),$G$4:$J$5,2,0)</f>
        <v>Office Supplies</v>
      </c>
      <c r="E1280" s="11" t="str">
        <f>VLOOKUP(MID(Products!$B1280,5,2),$G$8:$H$25,2,0)</f>
        <v>Paper</v>
      </c>
    </row>
    <row r="1281" spans="1:5" x14ac:dyDescent="0.35">
      <c r="A1281" s="12">
        <v>3346</v>
      </c>
      <c r="B1281" s="17" t="s">
        <v>3301</v>
      </c>
      <c r="C1281" s="17" t="s">
        <v>723</v>
      </c>
      <c r="D1281" s="17" t="str">
        <f>HLOOKUP(LEFT(Products!$B1281,3),$G$4:$J$5,2,0)</f>
        <v>Office Supplies</v>
      </c>
      <c r="E1281" s="12" t="str">
        <f>VLOOKUP(MID(Products!$B1281,5,2),$G$8:$H$25,2,0)</f>
        <v>Fasteners</v>
      </c>
    </row>
    <row r="1282" spans="1:5" x14ac:dyDescent="0.35">
      <c r="A1282" s="11">
        <v>3347</v>
      </c>
      <c r="B1282" s="13" t="s">
        <v>647</v>
      </c>
      <c r="C1282" s="13" t="s">
        <v>648</v>
      </c>
      <c r="D1282" s="13" t="str">
        <f>HLOOKUP(LEFT(Products!$B1282,3),$G$4:$J$5,2,0)</f>
        <v>Office Supplies</v>
      </c>
      <c r="E1282" s="11" t="str">
        <f>VLOOKUP(MID(Products!$B1282,5,2),$G$8:$H$25,2,0)</f>
        <v>Binders</v>
      </c>
    </row>
    <row r="1283" spans="1:5" x14ac:dyDescent="0.35">
      <c r="A1283" s="12">
        <v>5603</v>
      </c>
      <c r="B1283" s="17" t="s">
        <v>3687</v>
      </c>
      <c r="C1283" s="17" t="s">
        <v>3688</v>
      </c>
      <c r="D1283" s="17" t="str">
        <f>HLOOKUP(LEFT(Products!$B1283,3),$G$4:$J$5,2,0)</f>
        <v>Office Supplies</v>
      </c>
      <c r="E1283" s="12" t="str">
        <f>VLOOKUP(MID(Products!$B1283,5,2),$G$8:$H$25,2,0)</f>
        <v>Storage</v>
      </c>
    </row>
    <row r="1284" spans="1:5" x14ac:dyDescent="0.35">
      <c r="A1284" s="11">
        <v>5604</v>
      </c>
      <c r="B1284" s="13" t="s">
        <v>3689</v>
      </c>
      <c r="C1284" s="13" t="s">
        <v>3690</v>
      </c>
      <c r="D1284" s="13" t="str">
        <f>HLOOKUP(LEFT(Products!$B1284,3),$G$4:$J$5,2,0)</f>
        <v>Office Supplies</v>
      </c>
      <c r="E1284" s="11" t="str">
        <f>VLOOKUP(MID(Products!$B1284,5,2),$G$8:$H$25,2,0)</f>
        <v>Paper</v>
      </c>
    </row>
    <row r="1285" spans="1:5" x14ac:dyDescent="0.35">
      <c r="A1285" s="12">
        <v>7252</v>
      </c>
      <c r="B1285" s="17" t="s">
        <v>3695</v>
      </c>
      <c r="C1285" s="17" t="s">
        <v>3696</v>
      </c>
      <c r="D1285" s="17" t="str">
        <f>HLOOKUP(LEFT(Products!$B1285,3),$G$4:$J$5,2,0)</f>
        <v>Office Supplies</v>
      </c>
      <c r="E1285" s="12" t="str">
        <f>VLOOKUP(MID(Products!$B1285,5,2),$G$8:$H$25,2,0)</f>
        <v>Labels</v>
      </c>
    </row>
    <row r="1286" spans="1:5" x14ac:dyDescent="0.35">
      <c r="A1286" s="11">
        <v>2692</v>
      </c>
      <c r="B1286" s="13" t="s">
        <v>3701</v>
      </c>
      <c r="C1286" s="13" t="s">
        <v>3702</v>
      </c>
      <c r="D1286" s="13" t="str">
        <f>HLOOKUP(LEFT(Products!$B1286,3),$G$4:$J$5,2,0)</f>
        <v>Office Supplies</v>
      </c>
      <c r="E1286" s="11" t="str">
        <f>VLOOKUP(MID(Products!$B1286,5,2),$G$8:$H$25,2,0)</f>
        <v>Paper</v>
      </c>
    </row>
    <row r="1287" spans="1:5" x14ac:dyDescent="0.35">
      <c r="A1287" s="12">
        <v>2693</v>
      </c>
      <c r="B1287" s="17" t="s">
        <v>60</v>
      </c>
      <c r="C1287" s="17" t="s">
        <v>61</v>
      </c>
      <c r="D1287" s="17" t="str">
        <f>HLOOKUP(LEFT(Products!$B1287,3),$G$4:$J$5,2,0)</f>
        <v>Technology</v>
      </c>
      <c r="E1287" s="12" t="str">
        <f>VLOOKUP(MID(Products!$B1287,5,2),$G$8:$H$25,2,0)</f>
        <v>Phones</v>
      </c>
    </row>
    <row r="1288" spans="1:5" x14ac:dyDescent="0.35">
      <c r="A1288" s="11">
        <v>4070</v>
      </c>
      <c r="B1288" s="13" t="s">
        <v>1654</v>
      </c>
      <c r="C1288" s="13" t="s">
        <v>1655</v>
      </c>
      <c r="D1288" s="13" t="str">
        <f>HLOOKUP(LEFT(Products!$B1288,3),$G$4:$J$5,2,0)</f>
        <v>Office Supplies</v>
      </c>
      <c r="E1288" s="11" t="str">
        <f>VLOOKUP(MID(Products!$B1288,5,2),$G$8:$H$25,2,0)</f>
        <v>Binders</v>
      </c>
    </row>
    <row r="1289" spans="1:5" x14ac:dyDescent="0.35">
      <c r="A1289" s="12">
        <v>4071</v>
      </c>
      <c r="B1289" s="17" t="s">
        <v>1540</v>
      </c>
      <c r="C1289" s="17" t="s">
        <v>1541</v>
      </c>
      <c r="D1289" s="17" t="str">
        <f>HLOOKUP(LEFT(Products!$B1289,3),$G$4:$J$5,2,0)</f>
        <v>Office Supplies</v>
      </c>
      <c r="E1289" s="12" t="str">
        <f>VLOOKUP(MID(Products!$B1289,5,2),$G$8:$H$25,2,0)</f>
        <v>Binders</v>
      </c>
    </row>
    <row r="1290" spans="1:5" x14ac:dyDescent="0.35">
      <c r="A1290" s="11">
        <v>4072</v>
      </c>
      <c r="B1290" s="13" t="s">
        <v>3706</v>
      </c>
      <c r="C1290" s="13" t="s">
        <v>3707</v>
      </c>
      <c r="D1290" s="13" t="str">
        <f>HLOOKUP(LEFT(Products!$B1290,3),$G$4:$J$5,2,0)</f>
        <v>Furniture</v>
      </c>
      <c r="E1290" s="11" t="str">
        <f>VLOOKUP(MID(Products!$B1290,5,2),$G$8:$H$25,2,0)</f>
        <v>Bookcases</v>
      </c>
    </row>
    <row r="1291" spans="1:5" x14ac:dyDescent="0.35">
      <c r="A1291" s="12">
        <v>8426</v>
      </c>
      <c r="B1291" s="17" t="s">
        <v>3709</v>
      </c>
      <c r="C1291" s="17" t="s">
        <v>3710</v>
      </c>
      <c r="D1291" s="17" t="str">
        <f>HLOOKUP(LEFT(Products!$B1291,3),$G$4:$J$5,2,0)</f>
        <v>Office Supplies</v>
      </c>
      <c r="E1291" s="12" t="str">
        <f>VLOOKUP(MID(Products!$B1291,5,2),$G$8:$H$25,2,0)</f>
        <v>Binders</v>
      </c>
    </row>
    <row r="1292" spans="1:5" x14ac:dyDescent="0.35">
      <c r="A1292" s="11">
        <v>100</v>
      </c>
      <c r="B1292" s="13" t="s">
        <v>3712</v>
      </c>
      <c r="C1292" s="13" t="s">
        <v>3713</v>
      </c>
      <c r="D1292" s="13" t="str">
        <f>HLOOKUP(LEFT(Products!$B1292,3),$G$4:$J$5,2,0)</f>
        <v>Office Supplies</v>
      </c>
      <c r="E1292" s="11" t="str">
        <f>VLOOKUP(MID(Products!$B1292,5,2),$G$8:$H$25,2,0)</f>
        <v>Paper</v>
      </c>
    </row>
    <row r="1293" spans="1:5" x14ac:dyDescent="0.35">
      <c r="A1293" s="12">
        <v>101</v>
      </c>
      <c r="B1293" s="17" t="s">
        <v>1959</v>
      </c>
      <c r="C1293" s="17" t="s">
        <v>1960</v>
      </c>
      <c r="D1293" s="17" t="str">
        <f>HLOOKUP(LEFT(Products!$B1293,3),$G$4:$J$5,2,0)</f>
        <v>Technology</v>
      </c>
      <c r="E1293" s="12" t="str">
        <f>VLOOKUP(MID(Products!$B1293,5,2),$G$8:$H$25,2,0)</f>
        <v>Accessories</v>
      </c>
    </row>
    <row r="1294" spans="1:5" x14ac:dyDescent="0.35">
      <c r="A1294" s="11">
        <v>102</v>
      </c>
      <c r="B1294" s="13" t="s">
        <v>2421</v>
      </c>
      <c r="C1294" s="13" t="s">
        <v>2422</v>
      </c>
      <c r="D1294" s="13" t="str">
        <f>HLOOKUP(LEFT(Products!$B1294,3),$G$4:$J$5,2,0)</f>
        <v>Office Supplies</v>
      </c>
      <c r="E1294" s="11" t="str">
        <f>VLOOKUP(MID(Products!$B1294,5,2),$G$8:$H$25,2,0)</f>
        <v>Binders</v>
      </c>
    </row>
    <row r="1295" spans="1:5" x14ac:dyDescent="0.35">
      <c r="A1295" s="12">
        <v>1176</v>
      </c>
      <c r="B1295" s="17" t="s">
        <v>2127</v>
      </c>
      <c r="C1295" s="17" t="s">
        <v>2128</v>
      </c>
      <c r="D1295" s="17" t="str">
        <f>HLOOKUP(LEFT(Products!$B1295,3),$G$4:$J$5,2,0)</f>
        <v>Office Supplies</v>
      </c>
      <c r="E1295" s="12" t="str">
        <f>VLOOKUP(MID(Products!$B1295,5,2),$G$8:$H$25,2,0)</f>
        <v>Supplies</v>
      </c>
    </row>
    <row r="1296" spans="1:5" x14ac:dyDescent="0.35">
      <c r="A1296" s="11">
        <v>1242</v>
      </c>
      <c r="B1296" s="13" t="s">
        <v>3642</v>
      </c>
      <c r="C1296" s="13" t="s">
        <v>3643</v>
      </c>
      <c r="D1296" s="13" t="str">
        <f>HLOOKUP(LEFT(Products!$B1296,3),$G$4:$J$5,2,0)</f>
        <v>Technology</v>
      </c>
      <c r="E1296" s="11" t="str">
        <f>VLOOKUP(MID(Products!$B1296,5,2),$G$8:$H$25,2,0)</f>
        <v>Phones</v>
      </c>
    </row>
    <row r="1297" spans="1:5" x14ac:dyDescent="0.35">
      <c r="A1297" s="12">
        <v>4684</v>
      </c>
      <c r="B1297" s="17" t="s">
        <v>3518</v>
      </c>
      <c r="C1297" s="17" t="s">
        <v>3519</v>
      </c>
      <c r="D1297" s="17" t="str">
        <f>HLOOKUP(LEFT(Products!$B1297,3),$G$4:$J$5,2,0)</f>
        <v>Furniture</v>
      </c>
      <c r="E1297" s="12" t="str">
        <f>VLOOKUP(MID(Products!$B1297,5,2),$G$8:$H$25,2,0)</f>
        <v>Tables</v>
      </c>
    </row>
    <row r="1298" spans="1:5" x14ac:dyDescent="0.35">
      <c r="A1298" s="11">
        <v>4685</v>
      </c>
      <c r="B1298" s="13" t="s">
        <v>3719</v>
      </c>
      <c r="C1298" s="13" t="s">
        <v>3720</v>
      </c>
      <c r="D1298" s="13" t="str">
        <f>HLOOKUP(LEFT(Products!$B1298,3),$G$4:$J$5,2,0)</f>
        <v>Furniture</v>
      </c>
      <c r="E1298" s="11" t="str">
        <f>VLOOKUP(MID(Products!$B1298,5,2),$G$8:$H$25,2,0)</f>
        <v>Bookcases</v>
      </c>
    </row>
    <row r="1299" spans="1:5" x14ac:dyDescent="0.35">
      <c r="A1299" s="12">
        <v>4686</v>
      </c>
      <c r="B1299" s="17" t="s">
        <v>3721</v>
      </c>
      <c r="C1299" s="17" t="s">
        <v>3722</v>
      </c>
      <c r="D1299" s="17" t="str">
        <f>HLOOKUP(LEFT(Products!$B1299,3),$G$4:$J$5,2,0)</f>
        <v>Office Supplies</v>
      </c>
      <c r="E1299" s="12" t="str">
        <f>VLOOKUP(MID(Products!$B1299,5,2),$G$8:$H$25,2,0)</f>
        <v>Binders</v>
      </c>
    </row>
    <row r="1300" spans="1:5" x14ac:dyDescent="0.35">
      <c r="A1300" s="11">
        <v>4687</v>
      </c>
      <c r="B1300" s="13" t="s">
        <v>485</v>
      </c>
      <c r="C1300" s="13" t="s">
        <v>486</v>
      </c>
      <c r="D1300" s="13" t="str">
        <f>HLOOKUP(LEFT(Products!$B1300,3),$G$4:$J$5,2,0)</f>
        <v>Office Supplies</v>
      </c>
      <c r="E1300" s="11" t="str">
        <f>VLOOKUP(MID(Products!$B1300,5,2),$G$8:$H$25,2,0)</f>
        <v>Fasteners</v>
      </c>
    </row>
    <row r="1301" spans="1:5" x14ac:dyDescent="0.35">
      <c r="A1301" s="12">
        <v>327</v>
      </c>
      <c r="B1301" s="17" t="s">
        <v>495</v>
      </c>
      <c r="C1301" s="17" t="s">
        <v>496</v>
      </c>
      <c r="D1301" s="17" t="str">
        <f>HLOOKUP(LEFT(Products!$B1301,3),$G$4:$J$5,2,0)</f>
        <v>Technology</v>
      </c>
      <c r="E1301" s="12" t="str">
        <f>VLOOKUP(MID(Products!$B1301,5,2),$G$8:$H$25,2,0)</f>
        <v>Phones</v>
      </c>
    </row>
    <row r="1302" spans="1:5" x14ac:dyDescent="0.35">
      <c r="A1302" s="11">
        <v>328</v>
      </c>
      <c r="B1302" s="13" t="s">
        <v>364</v>
      </c>
      <c r="C1302" s="13" t="s">
        <v>365</v>
      </c>
      <c r="D1302" s="13" t="str">
        <f>HLOOKUP(LEFT(Products!$B1302,3),$G$4:$J$5,2,0)</f>
        <v>Office Supplies</v>
      </c>
      <c r="E1302" s="11" t="str">
        <f>VLOOKUP(MID(Products!$B1302,5,2),$G$8:$H$25,2,0)</f>
        <v>Storage</v>
      </c>
    </row>
    <row r="1303" spans="1:5" x14ac:dyDescent="0.35">
      <c r="A1303" s="12">
        <v>329</v>
      </c>
      <c r="B1303" s="17" t="s">
        <v>3726</v>
      </c>
      <c r="C1303" s="17" t="s">
        <v>3727</v>
      </c>
      <c r="D1303" s="17" t="str">
        <f>HLOOKUP(LEFT(Products!$B1303,3),$G$4:$J$5,2,0)</f>
        <v>Furniture</v>
      </c>
      <c r="E1303" s="12" t="str">
        <f>VLOOKUP(MID(Products!$B1303,5,2),$G$8:$H$25,2,0)</f>
        <v>Chairs</v>
      </c>
    </row>
    <row r="1304" spans="1:5" x14ac:dyDescent="0.35">
      <c r="A1304" s="11">
        <v>330</v>
      </c>
      <c r="B1304" s="13" t="s">
        <v>3132</v>
      </c>
      <c r="C1304" s="13" t="s">
        <v>3133</v>
      </c>
      <c r="D1304" s="13" t="str">
        <f>HLOOKUP(LEFT(Products!$B1304,3),$G$4:$J$5,2,0)</f>
        <v>Office Supplies</v>
      </c>
      <c r="E1304" s="11" t="str">
        <f>VLOOKUP(MID(Products!$B1304,5,2),$G$8:$H$25,2,0)</f>
        <v>Labels</v>
      </c>
    </row>
    <row r="1305" spans="1:5" x14ac:dyDescent="0.35">
      <c r="A1305" s="12">
        <v>331</v>
      </c>
      <c r="B1305" s="17" t="s">
        <v>2875</v>
      </c>
      <c r="C1305" s="17" t="s">
        <v>2876</v>
      </c>
      <c r="D1305" s="17" t="str">
        <f>HLOOKUP(LEFT(Products!$B1305,3),$G$4:$J$5,2,0)</f>
        <v>Office Supplies</v>
      </c>
      <c r="E1305" s="12" t="str">
        <f>VLOOKUP(MID(Products!$B1305,5,2),$G$8:$H$25,2,0)</f>
        <v>Binders</v>
      </c>
    </row>
    <row r="1306" spans="1:5" x14ac:dyDescent="0.35">
      <c r="A1306" s="11">
        <v>6337</v>
      </c>
      <c r="B1306" s="13" t="s">
        <v>779</v>
      </c>
      <c r="C1306" s="13" t="s">
        <v>780</v>
      </c>
      <c r="D1306" s="13" t="str">
        <f>HLOOKUP(LEFT(Products!$B1306,3),$G$4:$J$5,2,0)</f>
        <v>Furniture</v>
      </c>
      <c r="E1306" s="11" t="str">
        <f>VLOOKUP(MID(Products!$B1306,5,2),$G$8:$H$25,2,0)</f>
        <v>Furnishings</v>
      </c>
    </row>
    <row r="1307" spans="1:5" x14ac:dyDescent="0.35">
      <c r="A1307" s="12">
        <v>6338</v>
      </c>
      <c r="B1307" s="17" t="s">
        <v>3731</v>
      </c>
      <c r="C1307" s="17" t="s">
        <v>3732</v>
      </c>
      <c r="D1307" s="17" t="str">
        <f>HLOOKUP(LEFT(Products!$B1307,3),$G$4:$J$5,2,0)</f>
        <v>Technology</v>
      </c>
      <c r="E1307" s="12" t="str">
        <f>VLOOKUP(MID(Products!$B1307,5,2),$G$8:$H$25,2,0)</f>
        <v>Phones</v>
      </c>
    </row>
    <row r="1308" spans="1:5" x14ac:dyDescent="0.35">
      <c r="A1308" s="11">
        <v>5774</v>
      </c>
      <c r="B1308" s="13" t="s">
        <v>1836</v>
      </c>
      <c r="C1308" s="13" t="s">
        <v>1837</v>
      </c>
      <c r="D1308" s="13" t="str">
        <f>HLOOKUP(LEFT(Products!$B1308,3),$G$4:$J$5,2,0)</f>
        <v>Office Supplies</v>
      </c>
      <c r="E1308" s="11" t="str">
        <f>VLOOKUP(MID(Products!$B1308,5,2),$G$8:$H$25,2,0)</f>
        <v>Storage</v>
      </c>
    </row>
    <row r="1309" spans="1:5" x14ac:dyDescent="0.35">
      <c r="A1309" s="12">
        <v>350</v>
      </c>
      <c r="B1309" s="17" t="s">
        <v>3736</v>
      </c>
      <c r="C1309" s="17" t="s">
        <v>3737</v>
      </c>
      <c r="D1309" s="17" t="str">
        <f>HLOOKUP(LEFT(Products!$B1309,3),$G$4:$J$5,2,0)</f>
        <v>Technology</v>
      </c>
      <c r="E1309" s="12" t="str">
        <f>VLOOKUP(MID(Products!$B1309,5,2),$G$8:$H$25,2,0)</f>
        <v>Accessories</v>
      </c>
    </row>
    <row r="1310" spans="1:5" x14ac:dyDescent="0.35">
      <c r="A1310" s="11">
        <v>351</v>
      </c>
      <c r="B1310" s="13" t="s">
        <v>1793</v>
      </c>
      <c r="C1310" s="13" t="s">
        <v>1794</v>
      </c>
      <c r="D1310" s="13" t="str">
        <f>HLOOKUP(LEFT(Products!$B1310,3),$G$4:$J$5,2,0)</f>
        <v>Office Supplies</v>
      </c>
      <c r="E1310" s="11" t="str">
        <f>VLOOKUP(MID(Products!$B1310,5,2),$G$8:$H$25,2,0)</f>
        <v>Paper</v>
      </c>
    </row>
    <row r="1311" spans="1:5" x14ac:dyDescent="0.35">
      <c r="A1311" s="12">
        <v>352</v>
      </c>
      <c r="B1311" s="17" t="s">
        <v>3049</v>
      </c>
      <c r="C1311" s="17" t="s">
        <v>3050</v>
      </c>
      <c r="D1311" s="17" t="str">
        <f>HLOOKUP(LEFT(Products!$B1311,3),$G$4:$J$5,2,0)</f>
        <v>Office Supplies</v>
      </c>
      <c r="E1311" s="12" t="str">
        <f>VLOOKUP(MID(Products!$B1311,5,2),$G$8:$H$25,2,0)</f>
        <v>Binders</v>
      </c>
    </row>
    <row r="1312" spans="1:5" x14ac:dyDescent="0.35">
      <c r="A1312" s="11">
        <v>353</v>
      </c>
      <c r="B1312" s="13" t="s">
        <v>1793</v>
      </c>
      <c r="C1312" s="13" t="s">
        <v>1794</v>
      </c>
      <c r="D1312" s="13" t="str">
        <f>HLOOKUP(LEFT(Products!$B1312,3),$G$4:$J$5,2,0)</f>
        <v>Office Supplies</v>
      </c>
      <c r="E1312" s="11" t="str">
        <f>VLOOKUP(MID(Products!$B1312,5,2),$G$8:$H$25,2,0)</f>
        <v>Paper</v>
      </c>
    </row>
    <row r="1313" spans="1:5" x14ac:dyDescent="0.35">
      <c r="A1313" s="12">
        <v>354</v>
      </c>
      <c r="B1313" s="17" t="s">
        <v>1420</v>
      </c>
      <c r="C1313" s="17" t="s">
        <v>1421</v>
      </c>
      <c r="D1313" s="17" t="str">
        <f>HLOOKUP(LEFT(Products!$B1313,3),$G$4:$J$5,2,0)</f>
        <v>Office Supplies</v>
      </c>
      <c r="E1313" s="12" t="str">
        <f>VLOOKUP(MID(Products!$B1313,5,2),$G$8:$H$25,2,0)</f>
        <v>Binders</v>
      </c>
    </row>
    <row r="1314" spans="1:5" x14ac:dyDescent="0.35">
      <c r="A1314" s="11">
        <v>963</v>
      </c>
      <c r="B1314" s="13" t="s">
        <v>3739</v>
      </c>
      <c r="C1314" s="13" t="s">
        <v>3740</v>
      </c>
      <c r="D1314" s="13" t="str">
        <f>HLOOKUP(LEFT(Products!$B1314,3),$G$4:$J$5,2,0)</f>
        <v>Office Supplies</v>
      </c>
      <c r="E1314" s="11" t="str">
        <f>VLOOKUP(MID(Products!$B1314,5,2),$G$8:$H$25,2,0)</f>
        <v>Envelopes</v>
      </c>
    </row>
    <row r="1315" spans="1:5" x14ac:dyDescent="0.35">
      <c r="A1315" s="12">
        <v>2143</v>
      </c>
      <c r="B1315" s="17" t="s">
        <v>2274</v>
      </c>
      <c r="C1315" s="17" t="s">
        <v>2275</v>
      </c>
      <c r="D1315" s="17" t="str">
        <f>HLOOKUP(LEFT(Products!$B1315,3),$G$4:$J$5,2,0)</f>
        <v>Office Supplies</v>
      </c>
      <c r="E1315" s="12" t="str">
        <f>VLOOKUP(MID(Products!$B1315,5,2),$G$8:$H$25,2,0)</f>
        <v>Paper</v>
      </c>
    </row>
    <row r="1316" spans="1:5" x14ac:dyDescent="0.35">
      <c r="A1316" s="11">
        <v>2144</v>
      </c>
      <c r="B1316" s="13" t="s">
        <v>2410</v>
      </c>
      <c r="C1316" s="13" t="s">
        <v>2411</v>
      </c>
      <c r="D1316" s="13" t="str">
        <f>HLOOKUP(LEFT(Products!$B1316,3),$G$4:$J$5,2,0)</f>
        <v>Technology</v>
      </c>
      <c r="E1316" s="11" t="str">
        <f>VLOOKUP(MID(Products!$B1316,5,2),$G$8:$H$25,2,0)</f>
        <v>Phones</v>
      </c>
    </row>
    <row r="1317" spans="1:5" x14ac:dyDescent="0.35">
      <c r="A1317" s="12">
        <v>2145</v>
      </c>
      <c r="B1317" s="17" t="s">
        <v>3742</v>
      </c>
      <c r="C1317" s="17" t="s">
        <v>723</v>
      </c>
      <c r="D1317" s="17" t="str">
        <f>HLOOKUP(LEFT(Products!$B1317,3),$G$4:$J$5,2,0)</f>
        <v>Office Supplies</v>
      </c>
      <c r="E1317" s="12" t="str">
        <f>VLOOKUP(MID(Products!$B1317,5,2),$G$8:$H$25,2,0)</f>
        <v>Fasteners</v>
      </c>
    </row>
    <row r="1318" spans="1:5" x14ac:dyDescent="0.35">
      <c r="A1318" s="11">
        <v>6077</v>
      </c>
      <c r="B1318" s="13" t="s">
        <v>3744</v>
      </c>
      <c r="C1318" s="13" t="s">
        <v>3745</v>
      </c>
      <c r="D1318" s="13" t="str">
        <f>HLOOKUP(LEFT(Products!$B1318,3),$G$4:$J$5,2,0)</f>
        <v>Technology</v>
      </c>
      <c r="E1318" s="11" t="str">
        <f>VLOOKUP(MID(Products!$B1318,5,2),$G$8:$H$25,2,0)</f>
        <v>Accessories</v>
      </c>
    </row>
    <row r="1319" spans="1:5" x14ac:dyDescent="0.35">
      <c r="A1319" s="12">
        <v>6078</v>
      </c>
      <c r="B1319" s="17" t="s">
        <v>685</v>
      </c>
      <c r="C1319" s="17" t="s">
        <v>686</v>
      </c>
      <c r="D1319" s="17" t="str">
        <f>HLOOKUP(LEFT(Products!$B1319,3),$G$4:$J$5,2,0)</f>
        <v>Technology</v>
      </c>
      <c r="E1319" s="12" t="str">
        <f>VLOOKUP(MID(Products!$B1319,5,2),$G$8:$H$25,2,0)</f>
        <v>Accessories</v>
      </c>
    </row>
    <row r="1320" spans="1:5" x14ac:dyDescent="0.35">
      <c r="A1320" s="11">
        <v>6079</v>
      </c>
      <c r="B1320" s="13" t="s">
        <v>1307</v>
      </c>
      <c r="C1320" s="13" t="s">
        <v>1308</v>
      </c>
      <c r="D1320" s="13" t="str">
        <f>HLOOKUP(LEFT(Products!$B1320,3),$G$4:$J$5,2,0)</f>
        <v>Office Supplies</v>
      </c>
      <c r="E1320" s="11" t="str">
        <f>VLOOKUP(MID(Products!$B1320,5,2),$G$8:$H$25,2,0)</f>
        <v>Supplies</v>
      </c>
    </row>
    <row r="1321" spans="1:5" x14ac:dyDescent="0.35">
      <c r="A1321" s="12">
        <v>6080</v>
      </c>
      <c r="B1321" s="17" t="s">
        <v>994</v>
      </c>
      <c r="C1321" s="17" t="s">
        <v>995</v>
      </c>
      <c r="D1321" s="17" t="str">
        <f>HLOOKUP(LEFT(Products!$B1321,3),$G$4:$J$5,2,0)</f>
        <v>Furniture</v>
      </c>
      <c r="E1321" s="12" t="str">
        <f>VLOOKUP(MID(Products!$B1321,5,2),$G$8:$H$25,2,0)</f>
        <v>Furnishings</v>
      </c>
    </row>
    <row r="1322" spans="1:5" x14ac:dyDescent="0.35">
      <c r="A1322" s="11">
        <v>6983</v>
      </c>
      <c r="B1322" s="13" t="s">
        <v>2170</v>
      </c>
      <c r="C1322" s="13" t="s">
        <v>2171</v>
      </c>
      <c r="D1322" s="13" t="str">
        <f>HLOOKUP(LEFT(Products!$B1322,3),$G$4:$J$5,2,0)</f>
        <v>Office Supplies</v>
      </c>
      <c r="E1322" s="11" t="str">
        <f>VLOOKUP(MID(Products!$B1322,5,2),$G$8:$H$25,2,0)</f>
        <v>Binders</v>
      </c>
    </row>
    <row r="1323" spans="1:5" x14ac:dyDescent="0.35">
      <c r="A1323" s="12">
        <v>6984</v>
      </c>
      <c r="B1323" s="17" t="s">
        <v>843</v>
      </c>
      <c r="C1323" s="17" t="s">
        <v>844</v>
      </c>
      <c r="D1323" s="17" t="str">
        <f>HLOOKUP(LEFT(Products!$B1323,3),$G$4:$J$5,2,0)</f>
        <v>Technology</v>
      </c>
      <c r="E1323" s="12" t="str">
        <f>VLOOKUP(MID(Products!$B1323,5,2),$G$8:$H$25,2,0)</f>
        <v>Phones</v>
      </c>
    </row>
    <row r="1324" spans="1:5" x14ac:dyDescent="0.35">
      <c r="A1324" s="11">
        <v>6985</v>
      </c>
      <c r="B1324" s="13" t="s">
        <v>3749</v>
      </c>
      <c r="C1324" s="13" t="s">
        <v>3750</v>
      </c>
      <c r="D1324" s="13" t="str">
        <f>HLOOKUP(LEFT(Products!$B1324,3),$G$4:$J$5,2,0)</f>
        <v>Office Supplies</v>
      </c>
      <c r="E1324" s="11" t="str">
        <f>VLOOKUP(MID(Products!$B1324,5,2),$G$8:$H$25,2,0)</f>
        <v>Appliances</v>
      </c>
    </row>
    <row r="1325" spans="1:5" x14ac:dyDescent="0.35">
      <c r="A1325" s="12">
        <v>6986</v>
      </c>
      <c r="B1325" s="17" t="s">
        <v>1256</v>
      </c>
      <c r="C1325" s="17" t="s">
        <v>1257</v>
      </c>
      <c r="D1325" s="17" t="str">
        <f>HLOOKUP(LEFT(Products!$B1325,3),$G$4:$J$5,2,0)</f>
        <v>Office Supplies</v>
      </c>
      <c r="E1325" s="12" t="str">
        <f>VLOOKUP(MID(Products!$B1325,5,2),$G$8:$H$25,2,0)</f>
        <v>Binders</v>
      </c>
    </row>
    <row r="1326" spans="1:5" x14ac:dyDescent="0.35">
      <c r="A1326" s="11">
        <v>6987</v>
      </c>
      <c r="B1326" s="13" t="s">
        <v>3051</v>
      </c>
      <c r="C1326" s="13" t="s">
        <v>3052</v>
      </c>
      <c r="D1326" s="13" t="str">
        <f>HLOOKUP(LEFT(Products!$B1326,3),$G$4:$J$5,2,0)</f>
        <v>Office Supplies</v>
      </c>
      <c r="E1326" s="11" t="str">
        <f>VLOOKUP(MID(Products!$B1326,5,2),$G$8:$H$25,2,0)</f>
        <v>Art</v>
      </c>
    </row>
    <row r="1327" spans="1:5" x14ac:dyDescent="0.35">
      <c r="A1327" s="12">
        <v>6988</v>
      </c>
      <c r="B1327" s="17" t="s">
        <v>3190</v>
      </c>
      <c r="C1327" s="17" t="s">
        <v>3191</v>
      </c>
      <c r="D1327" s="17" t="str">
        <f>HLOOKUP(LEFT(Products!$B1327,3),$G$4:$J$5,2,0)</f>
        <v>Office Supplies</v>
      </c>
      <c r="E1327" s="12" t="str">
        <f>VLOOKUP(MID(Products!$B1327,5,2),$G$8:$H$25,2,0)</f>
        <v>Binders</v>
      </c>
    </row>
    <row r="1328" spans="1:5" x14ac:dyDescent="0.35">
      <c r="A1328" s="11">
        <v>7482</v>
      </c>
      <c r="B1328" s="13" t="s">
        <v>1497</v>
      </c>
      <c r="C1328" s="13" t="s">
        <v>1498</v>
      </c>
      <c r="D1328" s="13" t="str">
        <f>HLOOKUP(LEFT(Products!$B1328,3),$G$4:$J$5,2,0)</f>
        <v>Office Supplies</v>
      </c>
      <c r="E1328" s="11" t="str">
        <f>VLOOKUP(MID(Products!$B1328,5,2),$G$8:$H$25,2,0)</f>
        <v>Envelopes</v>
      </c>
    </row>
    <row r="1329" spans="1:5" x14ac:dyDescent="0.35">
      <c r="A1329" s="12">
        <v>1408</v>
      </c>
      <c r="B1329" s="17" t="s">
        <v>582</v>
      </c>
      <c r="C1329" s="17" t="s">
        <v>583</v>
      </c>
      <c r="D1329" s="17" t="str">
        <f>HLOOKUP(LEFT(Products!$B1329,3),$G$4:$J$5,2,0)</f>
        <v>Office Supplies</v>
      </c>
      <c r="E1329" s="12" t="str">
        <f>VLOOKUP(MID(Products!$B1329,5,2),$G$8:$H$25,2,0)</f>
        <v>Art</v>
      </c>
    </row>
    <row r="1330" spans="1:5" x14ac:dyDescent="0.35">
      <c r="A1330" s="11">
        <v>1409</v>
      </c>
      <c r="B1330" s="13" t="s">
        <v>3756</v>
      </c>
      <c r="C1330" s="13" t="s">
        <v>3757</v>
      </c>
      <c r="D1330" s="13" t="str">
        <f>HLOOKUP(LEFT(Products!$B1330,3),$G$4:$J$5,2,0)</f>
        <v>Furniture</v>
      </c>
      <c r="E1330" s="11" t="str">
        <f>VLOOKUP(MID(Products!$B1330,5,2),$G$8:$H$25,2,0)</f>
        <v>Furnishings</v>
      </c>
    </row>
    <row r="1331" spans="1:5" x14ac:dyDescent="0.35">
      <c r="A1331" s="12">
        <v>3416</v>
      </c>
      <c r="B1331" s="17" t="s">
        <v>3760</v>
      </c>
      <c r="C1331" s="17" t="s">
        <v>3761</v>
      </c>
      <c r="D1331" s="17" t="str">
        <f>HLOOKUP(LEFT(Products!$B1331,3),$G$4:$J$5,2,0)</f>
        <v>Office Supplies</v>
      </c>
      <c r="E1331" s="12" t="str">
        <f>VLOOKUP(MID(Products!$B1331,5,2),$G$8:$H$25,2,0)</f>
        <v>Fasteners</v>
      </c>
    </row>
    <row r="1332" spans="1:5" x14ac:dyDescent="0.35">
      <c r="A1332" s="11">
        <v>3417</v>
      </c>
      <c r="B1332" s="13" t="s">
        <v>3762</v>
      </c>
      <c r="C1332" s="13" t="s">
        <v>3763</v>
      </c>
      <c r="D1332" s="13" t="str">
        <f>HLOOKUP(LEFT(Products!$B1332,3),$G$4:$J$5,2,0)</f>
        <v>Office Supplies</v>
      </c>
      <c r="E1332" s="11" t="str">
        <f>VLOOKUP(MID(Products!$B1332,5,2),$G$8:$H$25,2,0)</f>
        <v>Binders</v>
      </c>
    </row>
    <row r="1333" spans="1:5" x14ac:dyDescent="0.35">
      <c r="A1333" s="12">
        <v>5429</v>
      </c>
      <c r="B1333" s="17" t="s">
        <v>1352</v>
      </c>
      <c r="C1333" s="17" t="s">
        <v>1353</v>
      </c>
      <c r="D1333" s="17" t="str">
        <f>HLOOKUP(LEFT(Products!$B1333,3),$G$4:$J$5,2,0)</f>
        <v>Office Supplies</v>
      </c>
      <c r="E1333" s="12" t="str">
        <f>VLOOKUP(MID(Products!$B1333,5,2),$G$8:$H$25,2,0)</f>
        <v>Storage</v>
      </c>
    </row>
    <row r="1334" spans="1:5" x14ac:dyDescent="0.35">
      <c r="A1334" s="11">
        <v>6763</v>
      </c>
      <c r="B1334" s="13" t="s">
        <v>2575</v>
      </c>
      <c r="C1334" s="13" t="s">
        <v>2576</v>
      </c>
      <c r="D1334" s="13" t="str">
        <f>HLOOKUP(LEFT(Products!$B1334,3),$G$4:$J$5,2,0)</f>
        <v>Office Supplies</v>
      </c>
      <c r="E1334" s="11" t="str">
        <f>VLOOKUP(MID(Products!$B1334,5,2),$G$8:$H$25,2,0)</f>
        <v>Labels</v>
      </c>
    </row>
    <row r="1335" spans="1:5" x14ac:dyDescent="0.35">
      <c r="A1335" s="12">
        <v>6764</v>
      </c>
      <c r="B1335" s="17" t="s">
        <v>1236</v>
      </c>
      <c r="C1335" s="17" t="s">
        <v>1237</v>
      </c>
      <c r="D1335" s="17" t="str">
        <f>HLOOKUP(LEFT(Products!$B1335,3),$G$4:$J$5,2,0)</f>
        <v>Office Supplies</v>
      </c>
      <c r="E1335" s="12" t="str">
        <f>VLOOKUP(MID(Products!$B1335,5,2),$G$8:$H$25,2,0)</f>
        <v>Storage</v>
      </c>
    </row>
    <row r="1336" spans="1:5" x14ac:dyDescent="0.35">
      <c r="A1336" s="11">
        <v>6765</v>
      </c>
      <c r="B1336" s="13" t="s">
        <v>3768</v>
      </c>
      <c r="C1336" s="13" t="s">
        <v>3769</v>
      </c>
      <c r="D1336" s="13" t="str">
        <f>HLOOKUP(LEFT(Products!$B1336,3),$G$4:$J$5,2,0)</f>
        <v>Technology</v>
      </c>
      <c r="E1336" s="11" t="str">
        <f>VLOOKUP(MID(Products!$B1336,5,2),$G$8:$H$25,2,0)</f>
        <v>Machines</v>
      </c>
    </row>
    <row r="1337" spans="1:5" x14ac:dyDescent="0.35">
      <c r="A1337" s="12">
        <v>6937</v>
      </c>
      <c r="B1337" s="17" t="s">
        <v>3773</v>
      </c>
      <c r="C1337" s="17" t="s">
        <v>3774</v>
      </c>
      <c r="D1337" s="17" t="str">
        <f>HLOOKUP(LEFT(Products!$B1337,3),$G$4:$J$5,2,0)</f>
        <v>Furniture</v>
      </c>
      <c r="E1337" s="12" t="str">
        <f>VLOOKUP(MID(Products!$B1337,5,2),$G$8:$H$25,2,0)</f>
        <v>Furnishings</v>
      </c>
    </row>
    <row r="1338" spans="1:5" x14ac:dyDescent="0.35">
      <c r="A1338" s="11">
        <v>7078</v>
      </c>
      <c r="B1338" s="13" t="s">
        <v>359</v>
      </c>
      <c r="C1338" s="13" t="s">
        <v>360</v>
      </c>
      <c r="D1338" s="13" t="str">
        <f>HLOOKUP(LEFT(Products!$B1338,3),$G$4:$J$5,2,0)</f>
        <v>Office Supplies</v>
      </c>
      <c r="E1338" s="11" t="str">
        <f>VLOOKUP(MID(Products!$B1338,5,2),$G$8:$H$25,2,0)</f>
        <v>Binders</v>
      </c>
    </row>
    <row r="1339" spans="1:5" x14ac:dyDescent="0.35">
      <c r="A1339" s="12">
        <v>7079</v>
      </c>
      <c r="B1339" s="17" t="s">
        <v>3776</v>
      </c>
      <c r="C1339" s="17" t="s">
        <v>3777</v>
      </c>
      <c r="D1339" s="17" t="str">
        <f>HLOOKUP(LEFT(Products!$B1339,3),$G$4:$J$5,2,0)</f>
        <v>Office Supplies</v>
      </c>
      <c r="E1339" s="12" t="str">
        <f>VLOOKUP(MID(Products!$B1339,5,2),$G$8:$H$25,2,0)</f>
        <v>Appliances</v>
      </c>
    </row>
    <row r="1340" spans="1:5" x14ac:dyDescent="0.35">
      <c r="A1340" s="11">
        <v>7080</v>
      </c>
      <c r="B1340" s="13" t="s">
        <v>3778</v>
      </c>
      <c r="C1340" s="13" t="s">
        <v>3779</v>
      </c>
      <c r="D1340" s="13" t="str">
        <f>HLOOKUP(LEFT(Products!$B1340,3),$G$4:$J$5,2,0)</f>
        <v>Office Supplies</v>
      </c>
      <c r="E1340" s="11" t="str">
        <f>VLOOKUP(MID(Products!$B1340,5,2),$G$8:$H$25,2,0)</f>
        <v>Art</v>
      </c>
    </row>
    <row r="1341" spans="1:5" x14ac:dyDescent="0.35">
      <c r="A1341" s="12">
        <v>7081</v>
      </c>
      <c r="B1341" s="17" t="s">
        <v>3780</v>
      </c>
      <c r="C1341" s="17" t="s">
        <v>3781</v>
      </c>
      <c r="D1341" s="17" t="str">
        <f>HLOOKUP(LEFT(Products!$B1341,3),$G$4:$J$5,2,0)</f>
        <v>Furniture</v>
      </c>
      <c r="E1341" s="12" t="str">
        <f>VLOOKUP(MID(Products!$B1341,5,2),$G$8:$H$25,2,0)</f>
        <v>Tables</v>
      </c>
    </row>
    <row r="1342" spans="1:5" x14ac:dyDescent="0.35">
      <c r="A1342" s="11">
        <v>7082</v>
      </c>
      <c r="B1342" s="13" t="s">
        <v>246</v>
      </c>
      <c r="C1342" s="13" t="s">
        <v>3782</v>
      </c>
      <c r="D1342" s="13" t="str">
        <f>HLOOKUP(LEFT(Products!$B1342,3),$G$4:$J$5,2,0)</f>
        <v>Technology</v>
      </c>
      <c r="E1342" s="11" t="str">
        <f>VLOOKUP(MID(Products!$B1342,5,2),$G$8:$H$25,2,0)</f>
        <v>Accessories</v>
      </c>
    </row>
    <row r="1343" spans="1:5" x14ac:dyDescent="0.35">
      <c r="A1343" s="12">
        <v>7083</v>
      </c>
      <c r="B1343" s="17" t="s">
        <v>3783</v>
      </c>
      <c r="C1343" s="17" t="s">
        <v>3784</v>
      </c>
      <c r="D1343" s="17" t="str">
        <f>HLOOKUP(LEFT(Products!$B1343,3),$G$4:$J$5,2,0)</f>
        <v>Office Supplies</v>
      </c>
      <c r="E1343" s="12" t="str">
        <f>VLOOKUP(MID(Products!$B1343,5,2),$G$8:$H$25,2,0)</f>
        <v>Binders</v>
      </c>
    </row>
    <row r="1344" spans="1:5" x14ac:dyDescent="0.35">
      <c r="A1344" s="11">
        <v>8179</v>
      </c>
      <c r="B1344" s="13" t="s">
        <v>1374</v>
      </c>
      <c r="C1344" s="13" t="s">
        <v>1375</v>
      </c>
      <c r="D1344" s="13" t="str">
        <f>HLOOKUP(LEFT(Products!$B1344,3),$G$4:$J$5,2,0)</f>
        <v>Technology</v>
      </c>
      <c r="E1344" s="11" t="str">
        <f>VLOOKUP(MID(Products!$B1344,5,2),$G$8:$H$25,2,0)</f>
        <v>Copiers</v>
      </c>
    </row>
    <row r="1345" spans="1:5" x14ac:dyDescent="0.35">
      <c r="A1345" s="12">
        <v>8679</v>
      </c>
      <c r="B1345" s="17" t="s">
        <v>3789</v>
      </c>
      <c r="C1345" s="17" t="s">
        <v>3790</v>
      </c>
      <c r="D1345" s="17" t="str">
        <f>HLOOKUP(LEFT(Products!$B1345,3),$G$4:$J$5,2,0)</f>
        <v>Office Supplies</v>
      </c>
      <c r="E1345" s="12" t="str">
        <f>VLOOKUP(MID(Products!$B1345,5,2),$G$8:$H$25,2,0)</f>
        <v>Binders</v>
      </c>
    </row>
    <row r="1346" spans="1:5" x14ac:dyDescent="0.35">
      <c r="A1346" s="11">
        <v>8680</v>
      </c>
      <c r="B1346" s="13" t="s">
        <v>99</v>
      </c>
      <c r="C1346" s="13" t="s">
        <v>100</v>
      </c>
      <c r="D1346" s="13" t="str">
        <f>HLOOKUP(LEFT(Products!$B1346,3),$G$4:$J$5,2,0)</f>
        <v>Technology</v>
      </c>
      <c r="E1346" s="11" t="str">
        <f>VLOOKUP(MID(Products!$B1346,5,2),$G$8:$H$25,2,0)</f>
        <v>Accessories</v>
      </c>
    </row>
    <row r="1347" spans="1:5" x14ac:dyDescent="0.35">
      <c r="A1347" s="12">
        <v>9069</v>
      </c>
      <c r="B1347" s="17" t="s">
        <v>2981</v>
      </c>
      <c r="C1347" s="17" t="s">
        <v>2982</v>
      </c>
      <c r="D1347" s="17" t="str">
        <f>HLOOKUP(LEFT(Products!$B1347,3),$G$4:$J$5,2,0)</f>
        <v>Furniture</v>
      </c>
      <c r="E1347" s="12" t="str">
        <f>VLOOKUP(MID(Products!$B1347,5,2),$G$8:$H$25,2,0)</f>
        <v>Chairs</v>
      </c>
    </row>
    <row r="1348" spans="1:5" x14ac:dyDescent="0.35">
      <c r="A1348" s="11">
        <v>9070</v>
      </c>
      <c r="B1348" s="13" t="s">
        <v>2956</v>
      </c>
      <c r="C1348" s="13" t="s">
        <v>2957</v>
      </c>
      <c r="D1348" s="13" t="str">
        <f>HLOOKUP(LEFT(Products!$B1348,3),$G$4:$J$5,2,0)</f>
        <v>Office Supplies</v>
      </c>
      <c r="E1348" s="11" t="str">
        <f>VLOOKUP(MID(Products!$B1348,5,2),$G$8:$H$25,2,0)</f>
        <v>Envelopes</v>
      </c>
    </row>
    <row r="1349" spans="1:5" x14ac:dyDescent="0.35">
      <c r="A1349" s="12">
        <v>9233</v>
      </c>
      <c r="B1349" s="17" t="s">
        <v>1719</v>
      </c>
      <c r="C1349" s="17" t="s">
        <v>1720</v>
      </c>
      <c r="D1349" s="17" t="str">
        <f>HLOOKUP(LEFT(Products!$B1349,3),$G$4:$J$5,2,0)</f>
        <v>Furniture</v>
      </c>
      <c r="E1349" s="12" t="str">
        <f>VLOOKUP(MID(Products!$B1349,5,2),$G$8:$H$25,2,0)</f>
        <v>Furnishings</v>
      </c>
    </row>
    <row r="1350" spans="1:5" x14ac:dyDescent="0.35">
      <c r="A1350" s="11">
        <v>9234</v>
      </c>
      <c r="B1350" s="13" t="s">
        <v>1844</v>
      </c>
      <c r="C1350" s="13" t="s">
        <v>1845</v>
      </c>
      <c r="D1350" s="13" t="str">
        <f>HLOOKUP(LEFT(Products!$B1350,3),$G$4:$J$5,2,0)</f>
        <v>Office Supplies</v>
      </c>
      <c r="E1350" s="11" t="str">
        <f>VLOOKUP(MID(Products!$B1350,5,2),$G$8:$H$25,2,0)</f>
        <v>Storage</v>
      </c>
    </row>
    <row r="1351" spans="1:5" x14ac:dyDescent="0.35">
      <c r="A1351" s="12">
        <v>9235</v>
      </c>
      <c r="B1351" s="17" t="s">
        <v>848</v>
      </c>
      <c r="C1351" s="17" t="s">
        <v>849</v>
      </c>
      <c r="D1351" s="17" t="str">
        <f>HLOOKUP(LEFT(Products!$B1351,3),$G$4:$J$5,2,0)</f>
        <v>Technology</v>
      </c>
      <c r="E1351" s="12" t="str">
        <f>VLOOKUP(MID(Products!$B1351,5,2),$G$8:$H$25,2,0)</f>
        <v>Phones</v>
      </c>
    </row>
    <row r="1352" spans="1:5" x14ac:dyDescent="0.35">
      <c r="A1352" s="11">
        <v>9236</v>
      </c>
      <c r="B1352" s="13" t="s">
        <v>3795</v>
      </c>
      <c r="C1352" s="13" t="s">
        <v>3796</v>
      </c>
      <c r="D1352" s="13" t="str">
        <f>HLOOKUP(LEFT(Products!$B1352,3),$G$4:$J$5,2,0)</f>
        <v>Office Supplies</v>
      </c>
      <c r="E1352" s="11" t="str">
        <f>VLOOKUP(MID(Products!$B1352,5,2),$G$8:$H$25,2,0)</f>
        <v>Art</v>
      </c>
    </row>
    <row r="1353" spans="1:5" x14ac:dyDescent="0.35">
      <c r="A1353" s="12">
        <v>9237</v>
      </c>
      <c r="B1353" s="17" t="s">
        <v>3797</v>
      </c>
      <c r="C1353" s="17" t="s">
        <v>3798</v>
      </c>
      <c r="D1353" s="17" t="str">
        <f>HLOOKUP(LEFT(Products!$B1353,3),$G$4:$J$5,2,0)</f>
        <v>Furniture</v>
      </c>
      <c r="E1353" s="12" t="str">
        <f>VLOOKUP(MID(Products!$B1353,5,2),$G$8:$H$25,2,0)</f>
        <v>Tables</v>
      </c>
    </row>
    <row r="1354" spans="1:5" x14ac:dyDescent="0.35">
      <c r="A1354" s="11">
        <v>9238</v>
      </c>
      <c r="B1354" s="13" t="s">
        <v>2756</v>
      </c>
      <c r="C1354" s="13" t="s">
        <v>2757</v>
      </c>
      <c r="D1354" s="13" t="str">
        <f>HLOOKUP(LEFT(Products!$B1354,3),$G$4:$J$5,2,0)</f>
        <v>Office Supplies</v>
      </c>
      <c r="E1354" s="11" t="str">
        <f>VLOOKUP(MID(Products!$B1354,5,2),$G$8:$H$25,2,0)</f>
        <v>Binders</v>
      </c>
    </row>
    <row r="1355" spans="1:5" x14ac:dyDescent="0.35">
      <c r="A1355" s="12">
        <v>870</v>
      </c>
      <c r="B1355" s="17" t="s">
        <v>3311</v>
      </c>
      <c r="C1355" s="17" t="s">
        <v>3312</v>
      </c>
      <c r="D1355" s="17" t="str">
        <f>HLOOKUP(LEFT(Products!$B1355,3),$G$4:$J$5,2,0)</f>
        <v>Office Supplies</v>
      </c>
      <c r="E1355" s="12" t="str">
        <f>VLOOKUP(MID(Products!$B1355,5,2),$G$8:$H$25,2,0)</f>
        <v>Binders</v>
      </c>
    </row>
    <row r="1356" spans="1:5" x14ac:dyDescent="0.35">
      <c r="A1356" s="11">
        <v>871</v>
      </c>
      <c r="B1356" s="13" t="s">
        <v>3802</v>
      </c>
      <c r="C1356" s="13" t="s">
        <v>3803</v>
      </c>
      <c r="D1356" s="13" t="str">
        <f>HLOOKUP(LEFT(Products!$B1356,3),$G$4:$J$5,2,0)</f>
        <v>Technology</v>
      </c>
      <c r="E1356" s="11" t="str">
        <f>VLOOKUP(MID(Products!$B1356,5,2),$G$8:$H$25,2,0)</f>
        <v>Phones</v>
      </c>
    </row>
    <row r="1357" spans="1:5" x14ac:dyDescent="0.35">
      <c r="A1357" s="12">
        <v>1382</v>
      </c>
      <c r="B1357" s="17" t="s">
        <v>3805</v>
      </c>
      <c r="C1357" s="17" t="s">
        <v>3806</v>
      </c>
      <c r="D1357" s="17" t="str">
        <f>HLOOKUP(LEFT(Products!$B1357,3),$G$4:$J$5,2,0)</f>
        <v>Furniture</v>
      </c>
      <c r="E1357" s="12" t="str">
        <f>VLOOKUP(MID(Products!$B1357,5,2),$G$8:$H$25,2,0)</f>
        <v>Furnishings</v>
      </c>
    </row>
    <row r="1358" spans="1:5" x14ac:dyDescent="0.35">
      <c r="A1358" s="11">
        <v>2160</v>
      </c>
      <c r="B1358" s="13" t="s">
        <v>135</v>
      </c>
      <c r="C1358" s="13" t="s">
        <v>136</v>
      </c>
      <c r="D1358" s="13" t="str">
        <f>HLOOKUP(LEFT(Products!$B1358,3),$G$4:$J$5,2,0)</f>
        <v>Office Supplies</v>
      </c>
      <c r="E1358" s="11" t="str">
        <f>VLOOKUP(MID(Products!$B1358,5,2),$G$8:$H$25,2,0)</f>
        <v>Binders</v>
      </c>
    </row>
    <row r="1359" spans="1:5" x14ac:dyDescent="0.35">
      <c r="A1359" s="12">
        <v>2283</v>
      </c>
      <c r="B1359" s="17" t="s">
        <v>1404</v>
      </c>
      <c r="C1359" s="17" t="s">
        <v>1405</v>
      </c>
      <c r="D1359" s="17" t="str">
        <f>HLOOKUP(LEFT(Products!$B1359,3),$G$4:$J$5,2,0)</f>
        <v>Office Supplies</v>
      </c>
      <c r="E1359" s="12" t="str">
        <f>VLOOKUP(MID(Products!$B1359,5,2),$G$8:$H$25,2,0)</f>
        <v>Paper</v>
      </c>
    </row>
    <row r="1360" spans="1:5" x14ac:dyDescent="0.35">
      <c r="A1360" s="11">
        <v>2772</v>
      </c>
      <c r="B1360" s="13" t="s">
        <v>3811</v>
      </c>
      <c r="C1360" s="13" t="s">
        <v>3812</v>
      </c>
      <c r="D1360" s="13" t="str">
        <f>HLOOKUP(LEFT(Products!$B1360,3),$G$4:$J$5,2,0)</f>
        <v>Office Supplies</v>
      </c>
      <c r="E1360" s="11" t="str">
        <f>VLOOKUP(MID(Products!$B1360,5,2),$G$8:$H$25,2,0)</f>
        <v>Storage</v>
      </c>
    </row>
    <row r="1361" spans="1:5" x14ac:dyDescent="0.35">
      <c r="A1361" s="12">
        <v>5354</v>
      </c>
      <c r="B1361" s="17" t="s">
        <v>359</v>
      </c>
      <c r="C1361" s="17" t="s">
        <v>360</v>
      </c>
      <c r="D1361" s="17" t="str">
        <f>HLOOKUP(LEFT(Products!$B1361,3),$G$4:$J$5,2,0)</f>
        <v>Office Supplies</v>
      </c>
      <c r="E1361" s="12" t="str">
        <f>VLOOKUP(MID(Products!$B1361,5,2),$G$8:$H$25,2,0)</f>
        <v>Binders</v>
      </c>
    </row>
    <row r="1362" spans="1:5" x14ac:dyDescent="0.35">
      <c r="A1362" s="11">
        <v>6779</v>
      </c>
      <c r="B1362" s="13" t="s">
        <v>3706</v>
      </c>
      <c r="C1362" s="13" t="s">
        <v>3707</v>
      </c>
      <c r="D1362" s="13" t="str">
        <f>HLOOKUP(LEFT(Products!$B1362,3),$G$4:$J$5,2,0)</f>
        <v>Furniture</v>
      </c>
      <c r="E1362" s="11" t="str">
        <f>VLOOKUP(MID(Products!$B1362,5,2),$G$8:$H$25,2,0)</f>
        <v>Bookcases</v>
      </c>
    </row>
    <row r="1363" spans="1:5" x14ac:dyDescent="0.35">
      <c r="A1363" s="12">
        <v>6780</v>
      </c>
      <c r="B1363" s="17" t="s">
        <v>2826</v>
      </c>
      <c r="C1363" s="17" t="s">
        <v>2827</v>
      </c>
      <c r="D1363" s="17" t="str">
        <f>HLOOKUP(LEFT(Products!$B1363,3),$G$4:$J$5,2,0)</f>
        <v>Furniture</v>
      </c>
      <c r="E1363" s="12" t="str">
        <f>VLOOKUP(MID(Products!$B1363,5,2),$G$8:$H$25,2,0)</f>
        <v>Furnishings</v>
      </c>
    </row>
    <row r="1364" spans="1:5" x14ac:dyDescent="0.35">
      <c r="A1364" s="11">
        <v>6781</v>
      </c>
      <c r="B1364" s="13" t="s">
        <v>3815</v>
      </c>
      <c r="C1364" s="13" t="s">
        <v>3816</v>
      </c>
      <c r="D1364" s="13" t="str">
        <f>HLOOKUP(LEFT(Products!$B1364,3),$G$4:$J$5,2,0)</f>
        <v>Office Supplies</v>
      </c>
      <c r="E1364" s="11" t="str">
        <f>VLOOKUP(MID(Products!$B1364,5,2),$G$8:$H$25,2,0)</f>
        <v>Binders</v>
      </c>
    </row>
    <row r="1365" spans="1:5" x14ac:dyDescent="0.35">
      <c r="A1365" s="12">
        <v>6782</v>
      </c>
      <c r="B1365" s="17" t="s">
        <v>2563</v>
      </c>
      <c r="C1365" s="17" t="s">
        <v>2564</v>
      </c>
      <c r="D1365" s="17" t="str">
        <f>HLOOKUP(LEFT(Products!$B1365,3),$G$4:$J$5,2,0)</f>
        <v>Office Supplies</v>
      </c>
      <c r="E1365" s="12" t="str">
        <f>VLOOKUP(MID(Products!$B1365,5,2),$G$8:$H$25,2,0)</f>
        <v>Labels</v>
      </c>
    </row>
    <row r="1366" spans="1:5" x14ac:dyDescent="0.35">
      <c r="A1366" s="11">
        <v>7563</v>
      </c>
      <c r="B1366" s="13" t="s">
        <v>3818</v>
      </c>
      <c r="C1366" s="13" t="s">
        <v>3819</v>
      </c>
      <c r="D1366" s="13" t="str">
        <f>HLOOKUP(LEFT(Products!$B1366,3),$G$4:$J$5,2,0)</f>
        <v>Furniture</v>
      </c>
      <c r="E1366" s="11" t="str">
        <f>VLOOKUP(MID(Products!$B1366,5,2),$G$8:$H$25,2,0)</f>
        <v>Bookcases</v>
      </c>
    </row>
    <row r="1367" spans="1:5" x14ac:dyDescent="0.35">
      <c r="A1367" s="12">
        <v>8660</v>
      </c>
      <c r="B1367" s="17" t="s">
        <v>3701</v>
      </c>
      <c r="C1367" s="17" t="s">
        <v>3702</v>
      </c>
      <c r="D1367" s="17" t="str">
        <f>HLOOKUP(LEFT(Products!$B1367,3),$G$4:$J$5,2,0)</f>
        <v>Office Supplies</v>
      </c>
      <c r="E1367" s="12" t="str">
        <f>VLOOKUP(MID(Products!$B1367,5,2),$G$8:$H$25,2,0)</f>
        <v>Paper</v>
      </c>
    </row>
    <row r="1368" spans="1:5" x14ac:dyDescent="0.35">
      <c r="A1368" s="11">
        <v>3788</v>
      </c>
      <c r="B1368" s="13" t="s">
        <v>3824</v>
      </c>
      <c r="C1368" s="13" t="s">
        <v>3825</v>
      </c>
      <c r="D1368" s="13" t="str">
        <f>HLOOKUP(LEFT(Products!$B1368,3),$G$4:$J$5,2,0)</f>
        <v>Office Supplies</v>
      </c>
      <c r="E1368" s="11" t="str">
        <f>VLOOKUP(MID(Products!$B1368,5,2),$G$8:$H$25,2,0)</f>
        <v>Art</v>
      </c>
    </row>
    <row r="1369" spans="1:5" x14ac:dyDescent="0.35">
      <c r="A1369" s="12">
        <v>3789</v>
      </c>
      <c r="B1369" s="17" t="s">
        <v>1039</v>
      </c>
      <c r="C1369" s="17" t="s">
        <v>1040</v>
      </c>
      <c r="D1369" s="17" t="str">
        <f>HLOOKUP(LEFT(Products!$B1369,3),$G$4:$J$5,2,0)</f>
        <v>Office Supplies</v>
      </c>
      <c r="E1369" s="12" t="str">
        <f>VLOOKUP(MID(Products!$B1369,5,2),$G$8:$H$25,2,0)</f>
        <v>Art</v>
      </c>
    </row>
    <row r="1370" spans="1:5" x14ac:dyDescent="0.35">
      <c r="A1370" s="11">
        <v>5331</v>
      </c>
      <c r="B1370" s="13" t="s">
        <v>1633</v>
      </c>
      <c r="C1370" s="13" t="s">
        <v>1634</v>
      </c>
      <c r="D1370" s="13" t="str">
        <f>HLOOKUP(LEFT(Products!$B1370,3),$G$4:$J$5,2,0)</f>
        <v>Furniture</v>
      </c>
      <c r="E1370" s="11" t="str">
        <f>VLOOKUP(MID(Products!$B1370,5,2),$G$8:$H$25,2,0)</f>
        <v>Furnishings</v>
      </c>
    </row>
    <row r="1371" spans="1:5" x14ac:dyDescent="0.35">
      <c r="A1371" s="12">
        <v>5332</v>
      </c>
      <c r="B1371" s="17" t="s">
        <v>129</v>
      </c>
      <c r="C1371" s="17" t="s">
        <v>130</v>
      </c>
      <c r="D1371" s="17" t="str">
        <f>HLOOKUP(LEFT(Products!$B1371,3),$G$4:$J$5,2,0)</f>
        <v>Office Supplies</v>
      </c>
      <c r="E1371" s="12" t="str">
        <f>VLOOKUP(MID(Products!$B1371,5,2),$G$8:$H$25,2,0)</f>
        <v>Binders</v>
      </c>
    </row>
    <row r="1372" spans="1:5" x14ac:dyDescent="0.35">
      <c r="A1372" s="11">
        <v>5333</v>
      </c>
      <c r="B1372" s="13" t="s">
        <v>3829</v>
      </c>
      <c r="C1372" s="13" t="s">
        <v>3830</v>
      </c>
      <c r="D1372" s="13" t="str">
        <f>HLOOKUP(LEFT(Products!$B1372,3),$G$4:$J$5,2,0)</f>
        <v>Office Supplies</v>
      </c>
      <c r="E1372" s="11" t="str">
        <f>VLOOKUP(MID(Products!$B1372,5,2),$G$8:$H$25,2,0)</f>
        <v>Supplies</v>
      </c>
    </row>
    <row r="1373" spans="1:5" x14ac:dyDescent="0.35">
      <c r="A1373" s="12">
        <v>5807</v>
      </c>
      <c r="B1373" s="17" t="s">
        <v>3835</v>
      </c>
      <c r="C1373" s="17" t="s">
        <v>3836</v>
      </c>
      <c r="D1373" s="17" t="str">
        <f>HLOOKUP(LEFT(Products!$B1373,3),$G$4:$J$5,2,0)</f>
        <v>Office Supplies</v>
      </c>
      <c r="E1373" s="12" t="str">
        <f>VLOOKUP(MID(Products!$B1373,5,2),$G$8:$H$25,2,0)</f>
        <v>Paper</v>
      </c>
    </row>
    <row r="1374" spans="1:5" x14ac:dyDescent="0.35">
      <c r="A1374" s="11">
        <v>5808</v>
      </c>
      <c r="B1374" s="13" t="s">
        <v>678</v>
      </c>
      <c r="C1374" s="13" t="s">
        <v>679</v>
      </c>
      <c r="D1374" s="13" t="str">
        <f>HLOOKUP(LEFT(Products!$B1374,3),$G$4:$J$5,2,0)</f>
        <v>Office Supplies</v>
      </c>
      <c r="E1374" s="11" t="str">
        <f>VLOOKUP(MID(Products!$B1374,5,2),$G$8:$H$25,2,0)</f>
        <v>Appliances</v>
      </c>
    </row>
    <row r="1375" spans="1:5" x14ac:dyDescent="0.35">
      <c r="A1375" s="12">
        <v>5809</v>
      </c>
      <c r="B1375" s="17" t="s">
        <v>3837</v>
      </c>
      <c r="C1375" s="17" t="s">
        <v>3838</v>
      </c>
      <c r="D1375" s="17" t="str">
        <f>HLOOKUP(LEFT(Products!$B1375,3),$G$4:$J$5,2,0)</f>
        <v>Office Supplies</v>
      </c>
      <c r="E1375" s="12" t="str">
        <f>VLOOKUP(MID(Products!$B1375,5,2),$G$8:$H$25,2,0)</f>
        <v>Art</v>
      </c>
    </row>
    <row r="1376" spans="1:5" x14ac:dyDescent="0.35">
      <c r="A1376" s="11">
        <v>6037</v>
      </c>
      <c r="B1376" s="13" t="s">
        <v>862</v>
      </c>
      <c r="C1376" s="13" t="s">
        <v>863</v>
      </c>
      <c r="D1376" s="13" t="str">
        <f>HLOOKUP(LEFT(Products!$B1376,3),$G$4:$J$5,2,0)</f>
        <v>Furniture</v>
      </c>
      <c r="E1376" s="11" t="str">
        <f>VLOOKUP(MID(Products!$B1376,5,2),$G$8:$H$25,2,0)</f>
        <v>Furnishings</v>
      </c>
    </row>
    <row r="1377" spans="1:5" x14ac:dyDescent="0.35">
      <c r="A1377" s="12">
        <v>6038</v>
      </c>
      <c r="B1377" s="17" t="s">
        <v>1700</v>
      </c>
      <c r="C1377" s="17" t="s">
        <v>1701</v>
      </c>
      <c r="D1377" s="17" t="str">
        <f>HLOOKUP(LEFT(Products!$B1377,3),$G$4:$J$5,2,0)</f>
        <v>Office Supplies</v>
      </c>
      <c r="E1377" s="12" t="str">
        <f>VLOOKUP(MID(Products!$B1377,5,2),$G$8:$H$25,2,0)</f>
        <v>Binders</v>
      </c>
    </row>
    <row r="1378" spans="1:5" x14ac:dyDescent="0.35">
      <c r="A1378" s="11">
        <v>6039</v>
      </c>
      <c r="B1378" s="13" t="s">
        <v>1411</v>
      </c>
      <c r="C1378" s="13" t="s">
        <v>1412</v>
      </c>
      <c r="D1378" s="13" t="str">
        <f>HLOOKUP(LEFT(Products!$B1378,3),$G$4:$J$5,2,0)</f>
        <v>Office Supplies</v>
      </c>
      <c r="E1378" s="11" t="str">
        <f>VLOOKUP(MID(Products!$B1378,5,2),$G$8:$H$25,2,0)</f>
        <v>Storage</v>
      </c>
    </row>
    <row r="1379" spans="1:5" x14ac:dyDescent="0.35">
      <c r="A1379" s="12">
        <v>6040</v>
      </c>
      <c r="B1379" s="17" t="s">
        <v>2614</v>
      </c>
      <c r="C1379" s="17" t="s">
        <v>2615</v>
      </c>
      <c r="D1379" s="17" t="str">
        <f>HLOOKUP(LEFT(Products!$B1379,3),$G$4:$J$5,2,0)</f>
        <v>Office Supplies</v>
      </c>
      <c r="E1379" s="12" t="str">
        <f>VLOOKUP(MID(Products!$B1379,5,2),$G$8:$H$25,2,0)</f>
        <v>Art</v>
      </c>
    </row>
    <row r="1380" spans="1:5" x14ac:dyDescent="0.35">
      <c r="A1380" s="11">
        <v>8737</v>
      </c>
      <c r="B1380" s="13" t="s">
        <v>2014</v>
      </c>
      <c r="C1380" s="13" t="s">
        <v>2015</v>
      </c>
      <c r="D1380" s="13" t="str">
        <f>HLOOKUP(LEFT(Products!$B1380,3),$G$4:$J$5,2,0)</f>
        <v>Office Supplies</v>
      </c>
      <c r="E1380" s="11" t="str">
        <f>VLOOKUP(MID(Products!$B1380,5,2),$G$8:$H$25,2,0)</f>
        <v>Storage</v>
      </c>
    </row>
    <row r="1381" spans="1:5" x14ac:dyDescent="0.35">
      <c r="A1381" s="12">
        <v>9073</v>
      </c>
      <c r="B1381" s="17" t="s">
        <v>3844</v>
      </c>
      <c r="C1381" s="17" t="s">
        <v>412</v>
      </c>
      <c r="D1381" s="17" t="str">
        <f>HLOOKUP(LEFT(Products!$B1381,3),$G$4:$J$5,2,0)</f>
        <v>Office Supplies</v>
      </c>
      <c r="E1381" s="12" t="str">
        <f>VLOOKUP(MID(Products!$B1381,5,2),$G$8:$H$25,2,0)</f>
        <v>Envelopes</v>
      </c>
    </row>
    <row r="1382" spans="1:5" x14ac:dyDescent="0.35">
      <c r="A1382" s="11">
        <v>9074</v>
      </c>
      <c r="B1382" s="13" t="s">
        <v>2405</v>
      </c>
      <c r="C1382" s="13" t="s">
        <v>2406</v>
      </c>
      <c r="D1382" s="13" t="str">
        <f>HLOOKUP(LEFT(Products!$B1382,3),$G$4:$J$5,2,0)</f>
        <v>Technology</v>
      </c>
      <c r="E1382" s="11" t="str">
        <f>VLOOKUP(MID(Products!$B1382,5,2),$G$8:$H$25,2,0)</f>
        <v>Accessories</v>
      </c>
    </row>
    <row r="1383" spans="1:5" x14ac:dyDescent="0.35">
      <c r="A1383" s="12">
        <v>9602</v>
      </c>
      <c r="B1383" s="17" t="s">
        <v>3847</v>
      </c>
      <c r="C1383" s="17" t="s">
        <v>3848</v>
      </c>
      <c r="D1383" s="17" t="str">
        <f>HLOOKUP(LEFT(Products!$B1383,3),$G$4:$J$5,2,0)</f>
        <v>Office Supplies</v>
      </c>
      <c r="E1383" s="12" t="str">
        <f>VLOOKUP(MID(Products!$B1383,5,2),$G$8:$H$25,2,0)</f>
        <v>Paper</v>
      </c>
    </row>
    <row r="1384" spans="1:5" x14ac:dyDescent="0.35">
      <c r="A1384" s="11">
        <v>9929</v>
      </c>
      <c r="B1384" s="13" t="s">
        <v>3852</v>
      </c>
      <c r="C1384" s="13" t="s">
        <v>3853</v>
      </c>
      <c r="D1384" s="13" t="str">
        <f>HLOOKUP(LEFT(Products!$B1384,3),$G$4:$J$5,2,0)</f>
        <v>Furniture</v>
      </c>
      <c r="E1384" s="11" t="str">
        <f>VLOOKUP(MID(Products!$B1384,5,2),$G$8:$H$25,2,0)</f>
        <v>Furnishings</v>
      </c>
    </row>
    <row r="1385" spans="1:5" x14ac:dyDescent="0.35">
      <c r="A1385" s="12">
        <v>9930</v>
      </c>
      <c r="B1385" s="17" t="s">
        <v>2983</v>
      </c>
      <c r="C1385" s="17" t="s">
        <v>2984</v>
      </c>
      <c r="D1385" s="17" t="str">
        <f>HLOOKUP(LEFT(Products!$B1385,3),$G$4:$J$5,2,0)</f>
        <v>Technology</v>
      </c>
      <c r="E1385" s="12" t="str">
        <f>VLOOKUP(MID(Products!$B1385,5,2),$G$8:$H$25,2,0)</f>
        <v>Copiers</v>
      </c>
    </row>
    <row r="1386" spans="1:5" x14ac:dyDescent="0.35">
      <c r="A1386" s="11">
        <v>141</v>
      </c>
      <c r="B1386" s="13" t="s">
        <v>1254</v>
      </c>
      <c r="C1386" s="13" t="s">
        <v>1255</v>
      </c>
      <c r="D1386" s="13" t="str">
        <f>HLOOKUP(LEFT(Products!$B1386,3),$G$4:$J$5,2,0)</f>
        <v>Furniture</v>
      </c>
      <c r="E1386" s="11" t="str">
        <f>VLOOKUP(MID(Products!$B1386,5,2),$G$8:$H$25,2,0)</f>
        <v>Furnishings</v>
      </c>
    </row>
    <row r="1387" spans="1:5" x14ac:dyDescent="0.35">
      <c r="A1387" s="12">
        <v>441</v>
      </c>
      <c r="B1387" s="17" t="s">
        <v>3856</v>
      </c>
      <c r="C1387" s="17" t="s">
        <v>3857</v>
      </c>
      <c r="D1387" s="17" t="str">
        <f>HLOOKUP(LEFT(Products!$B1387,3),$G$4:$J$5,2,0)</f>
        <v>Furniture</v>
      </c>
      <c r="E1387" s="12" t="str">
        <f>VLOOKUP(MID(Products!$B1387,5,2),$G$8:$H$25,2,0)</f>
        <v>Furnishings</v>
      </c>
    </row>
    <row r="1388" spans="1:5" x14ac:dyDescent="0.35">
      <c r="A1388" s="11">
        <v>442</v>
      </c>
      <c r="B1388" s="13" t="s">
        <v>1513</v>
      </c>
      <c r="C1388" s="13" t="s">
        <v>1514</v>
      </c>
      <c r="D1388" s="13" t="str">
        <f>HLOOKUP(LEFT(Products!$B1388,3),$G$4:$J$5,2,0)</f>
        <v>Office Supplies</v>
      </c>
      <c r="E1388" s="11" t="str">
        <f>VLOOKUP(MID(Products!$B1388,5,2),$G$8:$H$25,2,0)</f>
        <v>Storage</v>
      </c>
    </row>
    <row r="1389" spans="1:5" x14ac:dyDescent="0.35">
      <c r="A1389" s="12">
        <v>443</v>
      </c>
      <c r="B1389" s="17" t="s">
        <v>3858</v>
      </c>
      <c r="C1389" s="17" t="s">
        <v>3859</v>
      </c>
      <c r="D1389" s="17" t="str">
        <f>HLOOKUP(LEFT(Products!$B1389,3),$G$4:$J$5,2,0)</f>
        <v>Office Supplies</v>
      </c>
      <c r="E1389" s="12" t="str">
        <f>VLOOKUP(MID(Products!$B1389,5,2),$G$8:$H$25,2,0)</f>
        <v>Storage</v>
      </c>
    </row>
    <row r="1390" spans="1:5" x14ac:dyDescent="0.35">
      <c r="A1390" s="11">
        <v>444</v>
      </c>
      <c r="B1390" s="13" t="s">
        <v>3860</v>
      </c>
      <c r="C1390" s="13" t="s">
        <v>3861</v>
      </c>
      <c r="D1390" s="13" t="str">
        <f>HLOOKUP(LEFT(Products!$B1390,3),$G$4:$J$5,2,0)</f>
        <v>Office Supplies</v>
      </c>
      <c r="E1390" s="11" t="str">
        <f>VLOOKUP(MID(Products!$B1390,5,2),$G$8:$H$25,2,0)</f>
        <v>Paper</v>
      </c>
    </row>
    <row r="1391" spans="1:5" x14ac:dyDescent="0.35">
      <c r="A1391" s="12">
        <v>445</v>
      </c>
      <c r="B1391" s="17" t="s">
        <v>3862</v>
      </c>
      <c r="C1391" s="17" t="s">
        <v>3863</v>
      </c>
      <c r="D1391" s="17" t="str">
        <f>HLOOKUP(LEFT(Products!$B1391,3),$G$4:$J$5,2,0)</f>
        <v>Furniture</v>
      </c>
      <c r="E1391" s="12" t="str">
        <f>VLOOKUP(MID(Products!$B1391,5,2),$G$8:$H$25,2,0)</f>
        <v>Chairs</v>
      </c>
    </row>
    <row r="1392" spans="1:5" x14ac:dyDescent="0.35">
      <c r="A1392" s="11">
        <v>446</v>
      </c>
      <c r="B1392" s="13" t="s">
        <v>3864</v>
      </c>
      <c r="C1392" s="13" t="s">
        <v>3865</v>
      </c>
      <c r="D1392" s="13" t="str">
        <f>HLOOKUP(LEFT(Products!$B1392,3),$G$4:$J$5,2,0)</f>
        <v>Office Supplies</v>
      </c>
      <c r="E1392" s="11" t="str">
        <f>VLOOKUP(MID(Products!$B1392,5,2),$G$8:$H$25,2,0)</f>
        <v>Labels</v>
      </c>
    </row>
    <row r="1393" spans="1:5" x14ac:dyDescent="0.35">
      <c r="A1393" s="12">
        <v>1281</v>
      </c>
      <c r="B1393" s="17" t="s">
        <v>3868</v>
      </c>
      <c r="C1393" s="17" t="s">
        <v>3869</v>
      </c>
      <c r="D1393" s="17" t="str">
        <f>HLOOKUP(LEFT(Products!$B1393,3),$G$4:$J$5,2,0)</f>
        <v>Technology</v>
      </c>
      <c r="E1393" s="12" t="str">
        <f>VLOOKUP(MID(Products!$B1393,5,2),$G$8:$H$25,2,0)</f>
        <v>Phones</v>
      </c>
    </row>
    <row r="1394" spans="1:5" x14ac:dyDescent="0.35">
      <c r="A1394" s="11">
        <v>1795</v>
      </c>
      <c r="B1394" s="13" t="s">
        <v>1671</v>
      </c>
      <c r="C1394" s="13" t="s">
        <v>1672</v>
      </c>
      <c r="D1394" s="13" t="str">
        <f>HLOOKUP(LEFT(Products!$B1394,3),$G$4:$J$5,2,0)</f>
        <v>Office Supplies</v>
      </c>
      <c r="E1394" s="11" t="str">
        <f>VLOOKUP(MID(Products!$B1394,5,2),$G$8:$H$25,2,0)</f>
        <v>Art</v>
      </c>
    </row>
    <row r="1395" spans="1:5" x14ac:dyDescent="0.35">
      <c r="A1395" s="12">
        <v>3145</v>
      </c>
      <c r="B1395" s="17" t="s">
        <v>896</v>
      </c>
      <c r="C1395" s="17" t="s">
        <v>897</v>
      </c>
      <c r="D1395" s="17" t="str">
        <f>HLOOKUP(LEFT(Products!$B1395,3),$G$4:$J$5,2,0)</f>
        <v>Furniture</v>
      </c>
      <c r="E1395" s="12" t="str">
        <f>VLOOKUP(MID(Products!$B1395,5,2),$G$8:$H$25,2,0)</f>
        <v>Chairs</v>
      </c>
    </row>
    <row r="1396" spans="1:5" x14ac:dyDescent="0.35">
      <c r="A1396" s="11">
        <v>3524</v>
      </c>
      <c r="B1396" s="13" t="s">
        <v>3064</v>
      </c>
      <c r="C1396" s="13" t="s">
        <v>3065</v>
      </c>
      <c r="D1396" s="13" t="str">
        <f>HLOOKUP(LEFT(Products!$B1396,3),$G$4:$J$5,2,0)</f>
        <v>Technology</v>
      </c>
      <c r="E1396" s="11" t="str">
        <f>VLOOKUP(MID(Products!$B1396,5,2),$G$8:$H$25,2,0)</f>
        <v>Accessories</v>
      </c>
    </row>
    <row r="1397" spans="1:5" x14ac:dyDescent="0.35">
      <c r="A1397" s="12">
        <v>3617</v>
      </c>
      <c r="B1397" s="17" t="s">
        <v>3879</v>
      </c>
      <c r="C1397" s="17" t="s">
        <v>3880</v>
      </c>
      <c r="D1397" s="17" t="str">
        <f>HLOOKUP(LEFT(Products!$B1397,3),$G$4:$J$5,2,0)</f>
        <v>Office Supplies</v>
      </c>
      <c r="E1397" s="12" t="str">
        <f>VLOOKUP(MID(Products!$B1397,5,2),$G$8:$H$25,2,0)</f>
        <v>Binders</v>
      </c>
    </row>
    <row r="1398" spans="1:5" x14ac:dyDescent="0.35">
      <c r="A1398" s="11">
        <v>3874</v>
      </c>
      <c r="B1398" s="13" t="s">
        <v>956</v>
      </c>
      <c r="C1398" s="13" t="s">
        <v>412</v>
      </c>
      <c r="D1398" s="13" t="str">
        <f>HLOOKUP(LEFT(Products!$B1398,3),$G$4:$J$5,2,0)</f>
        <v>Office Supplies</v>
      </c>
      <c r="E1398" s="11" t="str">
        <f>VLOOKUP(MID(Products!$B1398,5,2),$G$8:$H$25,2,0)</f>
        <v>Envelopes</v>
      </c>
    </row>
    <row r="1399" spans="1:5" x14ac:dyDescent="0.35">
      <c r="A1399" s="12">
        <v>3875</v>
      </c>
      <c r="B1399" s="17" t="s">
        <v>3883</v>
      </c>
      <c r="C1399" s="17" t="s">
        <v>3884</v>
      </c>
      <c r="D1399" s="17" t="str">
        <f>HLOOKUP(LEFT(Products!$B1399,3),$G$4:$J$5,2,0)</f>
        <v>Office Supplies</v>
      </c>
      <c r="E1399" s="12" t="str">
        <f>VLOOKUP(MID(Products!$B1399,5,2),$G$8:$H$25,2,0)</f>
        <v>Binders</v>
      </c>
    </row>
    <row r="1400" spans="1:5" x14ac:dyDescent="0.35">
      <c r="A1400" s="11">
        <v>3876</v>
      </c>
      <c r="B1400" s="13" t="s">
        <v>3885</v>
      </c>
      <c r="C1400" s="13" t="s">
        <v>3886</v>
      </c>
      <c r="D1400" s="13" t="str">
        <f>HLOOKUP(LEFT(Products!$B1400,3),$G$4:$J$5,2,0)</f>
        <v>Technology</v>
      </c>
      <c r="E1400" s="11" t="str">
        <f>VLOOKUP(MID(Products!$B1400,5,2),$G$8:$H$25,2,0)</f>
        <v>Phones</v>
      </c>
    </row>
    <row r="1401" spans="1:5" x14ac:dyDescent="0.35">
      <c r="A1401" s="12">
        <v>3877</v>
      </c>
      <c r="B1401" s="17" t="s">
        <v>3887</v>
      </c>
      <c r="C1401" s="17" t="s">
        <v>3888</v>
      </c>
      <c r="D1401" s="17" t="str">
        <f>HLOOKUP(LEFT(Products!$B1401,3),$G$4:$J$5,2,0)</f>
        <v>Office Supplies</v>
      </c>
      <c r="E1401" s="12" t="str">
        <f>VLOOKUP(MID(Products!$B1401,5,2),$G$8:$H$25,2,0)</f>
        <v>Paper</v>
      </c>
    </row>
    <row r="1402" spans="1:5" x14ac:dyDescent="0.35">
      <c r="A1402" s="11">
        <v>4615</v>
      </c>
      <c r="B1402" s="13" t="s">
        <v>3749</v>
      </c>
      <c r="C1402" s="13" t="s">
        <v>3750</v>
      </c>
      <c r="D1402" s="13" t="str">
        <f>HLOOKUP(LEFT(Products!$B1402,3),$G$4:$J$5,2,0)</f>
        <v>Office Supplies</v>
      </c>
      <c r="E1402" s="11" t="str">
        <f>VLOOKUP(MID(Products!$B1402,5,2),$G$8:$H$25,2,0)</f>
        <v>Appliances</v>
      </c>
    </row>
    <row r="1403" spans="1:5" x14ac:dyDescent="0.35">
      <c r="A1403" s="12">
        <v>4616</v>
      </c>
      <c r="B1403" s="17" t="s">
        <v>3890</v>
      </c>
      <c r="C1403" s="17" t="s">
        <v>3891</v>
      </c>
      <c r="D1403" s="17" t="str">
        <f>HLOOKUP(LEFT(Products!$B1403,3),$G$4:$J$5,2,0)</f>
        <v>Office Supplies</v>
      </c>
      <c r="E1403" s="12" t="str">
        <f>VLOOKUP(MID(Products!$B1403,5,2),$G$8:$H$25,2,0)</f>
        <v>Fasteners</v>
      </c>
    </row>
    <row r="1404" spans="1:5" x14ac:dyDescent="0.35">
      <c r="A1404" s="11">
        <v>4945</v>
      </c>
      <c r="B1404" s="13" t="s">
        <v>3896</v>
      </c>
      <c r="C1404" s="13" t="s">
        <v>3897</v>
      </c>
      <c r="D1404" s="13" t="str">
        <f>HLOOKUP(LEFT(Products!$B1404,3),$G$4:$J$5,2,0)</f>
        <v>Office Supplies</v>
      </c>
      <c r="E1404" s="11" t="str">
        <f>VLOOKUP(MID(Products!$B1404,5,2),$G$8:$H$25,2,0)</f>
        <v>Paper</v>
      </c>
    </row>
    <row r="1405" spans="1:5" x14ac:dyDescent="0.35">
      <c r="A1405" s="12">
        <v>4946</v>
      </c>
      <c r="B1405" s="17" t="s">
        <v>1654</v>
      </c>
      <c r="C1405" s="17" t="s">
        <v>1655</v>
      </c>
      <c r="D1405" s="17" t="str">
        <f>HLOOKUP(LEFT(Products!$B1405,3),$G$4:$J$5,2,0)</f>
        <v>Office Supplies</v>
      </c>
      <c r="E1405" s="12" t="str">
        <f>VLOOKUP(MID(Products!$B1405,5,2),$G$8:$H$25,2,0)</f>
        <v>Binders</v>
      </c>
    </row>
    <row r="1406" spans="1:5" x14ac:dyDescent="0.35">
      <c r="A1406" s="11">
        <v>4947</v>
      </c>
      <c r="B1406" s="13" t="s">
        <v>589</v>
      </c>
      <c r="C1406" s="13" t="s">
        <v>590</v>
      </c>
      <c r="D1406" s="13" t="str">
        <f>HLOOKUP(LEFT(Products!$B1406,3),$G$4:$J$5,2,0)</f>
        <v>Office Supplies</v>
      </c>
      <c r="E1406" s="11" t="str">
        <f>VLOOKUP(MID(Products!$B1406,5,2),$G$8:$H$25,2,0)</f>
        <v>Fasteners</v>
      </c>
    </row>
    <row r="1407" spans="1:5" x14ac:dyDescent="0.35">
      <c r="A1407" s="12">
        <v>5382</v>
      </c>
      <c r="B1407" s="17" t="s">
        <v>2735</v>
      </c>
      <c r="C1407" s="17" t="s">
        <v>2736</v>
      </c>
      <c r="D1407" s="17" t="str">
        <f>HLOOKUP(LEFT(Products!$B1407,3),$G$4:$J$5,2,0)</f>
        <v>Office Supplies</v>
      </c>
      <c r="E1407" s="12" t="str">
        <f>VLOOKUP(MID(Products!$B1407,5,2),$G$8:$H$25,2,0)</f>
        <v>Paper</v>
      </c>
    </row>
    <row r="1408" spans="1:5" x14ac:dyDescent="0.35">
      <c r="A1408" s="11">
        <v>5383</v>
      </c>
      <c r="B1408" s="13" t="s">
        <v>3901</v>
      </c>
      <c r="C1408" s="13" t="s">
        <v>723</v>
      </c>
      <c r="D1408" s="13" t="str">
        <f>HLOOKUP(LEFT(Products!$B1408,3),$G$4:$J$5,2,0)</f>
        <v>Office Supplies</v>
      </c>
      <c r="E1408" s="11" t="str">
        <f>VLOOKUP(MID(Products!$B1408,5,2),$G$8:$H$25,2,0)</f>
        <v>Fasteners</v>
      </c>
    </row>
    <row r="1409" spans="1:5" x14ac:dyDescent="0.35">
      <c r="A1409" s="12">
        <v>5384</v>
      </c>
      <c r="B1409" s="17" t="s">
        <v>3902</v>
      </c>
      <c r="C1409" s="17" t="s">
        <v>3903</v>
      </c>
      <c r="D1409" s="17" t="str">
        <f>HLOOKUP(LEFT(Products!$B1409,3),$G$4:$J$5,2,0)</f>
        <v>Office Supplies</v>
      </c>
      <c r="E1409" s="12" t="str">
        <f>VLOOKUP(MID(Products!$B1409,5,2),$G$8:$H$25,2,0)</f>
        <v>Paper</v>
      </c>
    </row>
    <row r="1410" spans="1:5" x14ac:dyDescent="0.35">
      <c r="A1410" s="11">
        <v>5880</v>
      </c>
      <c r="B1410" s="13" t="s">
        <v>3905</v>
      </c>
      <c r="C1410" s="13" t="s">
        <v>3906</v>
      </c>
      <c r="D1410" s="13" t="str">
        <f>HLOOKUP(LEFT(Products!$B1410,3),$G$4:$J$5,2,0)</f>
        <v>Office Supplies</v>
      </c>
      <c r="E1410" s="11" t="str">
        <f>VLOOKUP(MID(Products!$B1410,5,2),$G$8:$H$25,2,0)</f>
        <v>Paper</v>
      </c>
    </row>
    <row r="1411" spans="1:5" x14ac:dyDescent="0.35">
      <c r="A1411" s="12">
        <v>6777</v>
      </c>
      <c r="B1411" s="17" t="s">
        <v>2464</v>
      </c>
      <c r="C1411" s="17" t="s">
        <v>2465</v>
      </c>
      <c r="D1411" s="17" t="str">
        <f>HLOOKUP(LEFT(Products!$B1411,3),$G$4:$J$5,2,0)</f>
        <v>Office Supplies</v>
      </c>
      <c r="E1411" s="12" t="str">
        <f>VLOOKUP(MID(Products!$B1411,5,2),$G$8:$H$25,2,0)</f>
        <v>Storage</v>
      </c>
    </row>
    <row r="1412" spans="1:5" x14ac:dyDescent="0.35">
      <c r="A1412" s="11">
        <v>6876</v>
      </c>
      <c r="B1412" s="13" t="s">
        <v>3911</v>
      </c>
      <c r="C1412" s="13" t="s">
        <v>3912</v>
      </c>
      <c r="D1412" s="13" t="str">
        <f>HLOOKUP(LEFT(Products!$B1412,3),$G$4:$J$5,2,0)</f>
        <v>Office Supplies</v>
      </c>
      <c r="E1412" s="11" t="str">
        <f>VLOOKUP(MID(Products!$B1412,5,2),$G$8:$H$25,2,0)</f>
        <v>Labels</v>
      </c>
    </row>
    <row r="1413" spans="1:5" x14ac:dyDescent="0.35">
      <c r="A1413" s="12">
        <v>6877</v>
      </c>
      <c r="B1413" s="17" t="s">
        <v>3913</v>
      </c>
      <c r="C1413" s="17" t="s">
        <v>3914</v>
      </c>
      <c r="D1413" s="17" t="str">
        <f>HLOOKUP(LEFT(Products!$B1413,3),$G$4:$J$5,2,0)</f>
        <v>Furniture</v>
      </c>
      <c r="E1413" s="12" t="str">
        <f>VLOOKUP(MID(Products!$B1413,5,2),$G$8:$H$25,2,0)</f>
        <v>Tables</v>
      </c>
    </row>
    <row r="1414" spans="1:5" x14ac:dyDescent="0.35">
      <c r="A1414" s="11">
        <v>7071</v>
      </c>
      <c r="B1414" s="13" t="s">
        <v>2110</v>
      </c>
      <c r="C1414" s="13" t="s">
        <v>2111</v>
      </c>
      <c r="D1414" s="13" t="str">
        <f>HLOOKUP(LEFT(Products!$B1414,3),$G$4:$J$5,2,0)</f>
        <v>Office Supplies</v>
      </c>
      <c r="E1414" s="11" t="str">
        <f>VLOOKUP(MID(Products!$B1414,5,2),$G$8:$H$25,2,0)</f>
        <v>Paper</v>
      </c>
    </row>
    <row r="1415" spans="1:5" x14ac:dyDescent="0.35">
      <c r="A1415" s="12">
        <v>7522</v>
      </c>
      <c r="B1415" s="17" t="s">
        <v>2153</v>
      </c>
      <c r="C1415" s="17" t="s">
        <v>2154</v>
      </c>
      <c r="D1415" s="17" t="str">
        <f>HLOOKUP(LEFT(Products!$B1415,3),$G$4:$J$5,2,0)</f>
        <v>Office Supplies</v>
      </c>
      <c r="E1415" s="12" t="str">
        <f>VLOOKUP(MID(Products!$B1415,5,2),$G$8:$H$25,2,0)</f>
        <v>Binders</v>
      </c>
    </row>
    <row r="1416" spans="1:5" x14ac:dyDescent="0.35">
      <c r="A1416" s="11">
        <v>7523</v>
      </c>
      <c r="B1416" s="13" t="s">
        <v>871</v>
      </c>
      <c r="C1416" s="13" t="s">
        <v>872</v>
      </c>
      <c r="D1416" s="13" t="str">
        <f>HLOOKUP(LEFT(Products!$B1416,3),$G$4:$J$5,2,0)</f>
        <v>Office Supplies</v>
      </c>
      <c r="E1416" s="11" t="str">
        <f>VLOOKUP(MID(Products!$B1416,5,2),$G$8:$H$25,2,0)</f>
        <v>Binders</v>
      </c>
    </row>
    <row r="1417" spans="1:5" x14ac:dyDescent="0.35">
      <c r="A1417" s="12">
        <v>7524</v>
      </c>
      <c r="B1417" s="17" t="s">
        <v>3919</v>
      </c>
      <c r="C1417" s="17" t="s">
        <v>3920</v>
      </c>
      <c r="D1417" s="17" t="str">
        <f>HLOOKUP(LEFT(Products!$B1417,3),$G$4:$J$5,2,0)</f>
        <v>Furniture</v>
      </c>
      <c r="E1417" s="12" t="str">
        <f>VLOOKUP(MID(Products!$B1417,5,2),$G$8:$H$25,2,0)</f>
        <v>Chairs</v>
      </c>
    </row>
    <row r="1418" spans="1:5" x14ac:dyDescent="0.35">
      <c r="A1418" s="11">
        <v>7550</v>
      </c>
      <c r="B1418" s="13" t="s">
        <v>3922</v>
      </c>
      <c r="C1418" s="13" t="s">
        <v>3923</v>
      </c>
      <c r="D1418" s="13" t="str">
        <f>HLOOKUP(LEFT(Products!$B1418,3),$G$4:$J$5,2,0)</f>
        <v>Furniture</v>
      </c>
      <c r="E1418" s="11" t="str">
        <f>VLOOKUP(MID(Products!$B1418,5,2),$G$8:$H$25,2,0)</f>
        <v>Furnishings</v>
      </c>
    </row>
    <row r="1419" spans="1:5" x14ac:dyDescent="0.35">
      <c r="A1419" s="12">
        <v>7591</v>
      </c>
      <c r="B1419" s="17" t="s">
        <v>3852</v>
      </c>
      <c r="C1419" s="17" t="s">
        <v>3853</v>
      </c>
      <c r="D1419" s="17" t="str">
        <f>HLOOKUP(LEFT(Products!$B1419,3),$G$4:$J$5,2,0)</f>
        <v>Furniture</v>
      </c>
      <c r="E1419" s="12" t="str">
        <f>VLOOKUP(MID(Products!$B1419,5,2),$G$8:$H$25,2,0)</f>
        <v>Furnishings</v>
      </c>
    </row>
    <row r="1420" spans="1:5" x14ac:dyDescent="0.35">
      <c r="A1420" s="11">
        <v>7592</v>
      </c>
      <c r="B1420" s="13" t="s">
        <v>2808</v>
      </c>
      <c r="C1420" s="13" t="s">
        <v>3925</v>
      </c>
      <c r="D1420" s="13" t="str">
        <f>HLOOKUP(LEFT(Products!$B1420,3),$G$4:$J$5,2,0)</f>
        <v>Furniture</v>
      </c>
      <c r="E1420" s="11" t="str">
        <f>VLOOKUP(MID(Products!$B1420,5,2),$G$8:$H$25,2,0)</f>
        <v>Chairs</v>
      </c>
    </row>
    <row r="1421" spans="1:5" x14ac:dyDescent="0.35">
      <c r="A1421" s="12">
        <v>7593</v>
      </c>
      <c r="B1421" s="17" t="s">
        <v>3926</v>
      </c>
      <c r="C1421" s="17" t="s">
        <v>3927</v>
      </c>
      <c r="D1421" s="17" t="str">
        <f>HLOOKUP(LEFT(Products!$B1421,3),$G$4:$J$5,2,0)</f>
        <v>Office Supplies</v>
      </c>
      <c r="E1421" s="12" t="str">
        <f>VLOOKUP(MID(Products!$B1421,5,2),$G$8:$H$25,2,0)</f>
        <v>Art</v>
      </c>
    </row>
    <row r="1422" spans="1:5" x14ac:dyDescent="0.35">
      <c r="A1422" s="11">
        <v>7594</v>
      </c>
      <c r="B1422" s="13" t="s">
        <v>1064</v>
      </c>
      <c r="C1422" s="13" t="s">
        <v>1065</v>
      </c>
      <c r="D1422" s="13" t="str">
        <f>HLOOKUP(LEFT(Products!$B1422,3),$G$4:$J$5,2,0)</f>
        <v>Furniture</v>
      </c>
      <c r="E1422" s="11" t="str">
        <f>VLOOKUP(MID(Products!$B1422,5,2),$G$8:$H$25,2,0)</f>
        <v>Chairs</v>
      </c>
    </row>
    <row r="1423" spans="1:5" x14ac:dyDescent="0.35">
      <c r="A1423" s="12">
        <v>9142</v>
      </c>
      <c r="B1423" s="17" t="s">
        <v>2070</v>
      </c>
      <c r="C1423" s="17" t="s">
        <v>2071</v>
      </c>
      <c r="D1423" s="17" t="str">
        <f>HLOOKUP(LEFT(Products!$B1423,3),$G$4:$J$5,2,0)</f>
        <v>Technology</v>
      </c>
      <c r="E1423" s="12" t="str">
        <f>VLOOKUP(MID(Products!$B1423,5,2),$G$8:$H$25,2,0)</f>
        <v>Phones</v>
      </c>
    </row>
    <row r="1424" spans="1:5" x14ac:dyDescent="0.35">
      <c r="A1424" s="11">
        <v>99</v>
      </c>
      <c r="B1424" s="13" t="s">
        <v>3935</v>
      </c>
      <c r="C1424" s="13" t="s">
        <v>3936</v>
      </c>
      <c r="D1424" s="13" t="str">
        <f>HLOOKUP(LEFT(Products!$B1424,3),$G$4:$J$5,2,0)</f>
        <v>Office Supplies</v>
      </c>
      <c r="E1424" s="11" t="str">
        <f>VLOOKUP(MID(Products!$B1424,5,2),$G$8:$H$25,2,0)</f>
        <v>Appliances</v>
      </c>
    </row>
    <row r="1425" spans="1:5" x14ac:dyDescent="0.35">
      <c r="A1425" s="12">
        <v>1042</v>
      </c>
      <c r="B1425" s="17" t="s">
        <v>546</v>
      </c>
      <c r="C1425" s="17" t="s">
        <v>547</v>
      </c>
      <c r="D1425" s="17" t="str">
        <f>HLOOKUP(LEFT(Products!$B1425,3),$G$4:$J$5,2,0)</f>
        <v>Technology</v>
      </c>
      <c r="E1425" s="12" t="str">
        <f>VLOOKUP(MID(Products!$B1425,5,2),$G$8:$H$25,2,0)</f>
        <v>Accessories</v>
      </c>
    </row>
    <row r="1426" spans="1:5" x14ac:dyDescent="0.35">
      <c r="A1426" s="11">
        <v>1043</v>
      </c>
      <c r="B1426" s="13" t="s">
        <v>2958</v>
      </c>
      <c r="C1426" s="13" t="s">
        <v>2959</v>
      </c>
      <c r="D1426" s="13" t="str">
        <f>HLOOKUP(LEFT(Products!$B1426,3),$G$4:$J$5,2,0)</f>
        <v>Furniture</v>
      </c>
      <c r="E1426" s="11" t="str">
        <f>VLOOKUP(MID(Products!$B1426,5,2),$G$8:$H$25,2,0)</f>
        <v>Bookcases</v>
      </c>
    </row>
    <row r="1427" spans="1:5" x14ac:dyDescent="0.35">
      <c r="A1427" s="12">
        <v>2686</v>
      </c>
      <c r="B1427" s="17" t="s">
        <v>1092</v>
      </c>
      <c r="C1427" s="17" t="s">
        <v>1093</v>
      </c>
      <c r="D1427" s="17" t="str">
        <f>HLOOKUP(LEFT(Products!$B1427,3),$G$4:$J$5,2,0)</f>
        <v>Office Supplies</v>
      </c>
      <c r="E1427" s="12" t="str">
        <f>VLOOKUP(MID(Products!$B1427,5,2),$G$8:$H$25,2,0)</f>
        <v>Envelopes</v>
      </c>
    </row>
    <row r="1428" spans="1:5" x14ac:dyDescent="0.35">
      <c r="A1428" s="11">
        <v>2687</v>
      </c>
      <c r="B1428" s="13" t="s">
        <v>3053</v>
      </c>
      <c r="C1428" s="13" t="s">
        <v>3054</v>
      </c>
      <c r="D1428" s="13" t="str">
        <f>HLOOKUP(LEFT(Products!$B1428,3),$G$4:$J$5,2,0)</f>
        <v>Office Supplies</v>
      </c>
      <c r="E1428" s="11" t="str">
        <f>VLOOKUP(MID(Products!$B1428,5,2),$G$8:$H$25,2,0)</f>
        <v>Binders</v>
      </c>
    </row>
    <row r="1429" spans="1:5" x14ac:dyDescent="0.35">
      <c r="A1429" s="12">
        <v>4514</v>
      </c>
      <c r="B1429" s="17" t="s">
        <v>3945</v>
      </c>
      <c r="C1429" s="17" t="s">
        <v>3946</v>
      </c>
      <c r="D1429" s="17" t="str">
        <f>HLOOKUP(LEFT(Products!$B1429,3),$G$4:$J$5,2,0)</f>
        <v>Office Supplies</v>
      </c>
      <c r="E1429" s="12" t="str">
        <f>VLOOKUP(MID(Products!$B1429,5,2),$G$8:$H$25,2,0)</f>
        <v>Storage</v>
      </c>
    </row>
    <row r="1430" spans="1:5" x14ac:dyDescent="0.35">
      <c r="A1430" s="11">
        <v>5352</v>
      </c>
      <c r="B1430" s="13" t="s">
        <v>3279</v>
      </c>
      <c r="C1430" s="13" t="s">
        <v>3280</v>
      </c>
      <c r="D1430" s="13" t="str">
        <f>HLOOKUP(LEFT(Products!$B1430,3),$G$4:$J$5,2,0)</f>
        <v>Office Supplies</v>
      </c>
      <c r="E1430" s="11" t="str">
        <f>VLOOKUP(MID(Products!$B1430,5,2),$G$8:$H$25,2,0)</f>
        <v>Paper</v>
      </c>
    </row>
    <row r="1431" spans="1:5" x14ac:dyDescent="0.35">
      <c r="A1431" s="12">
        <v>5353</v>
      </c>
      <c r="B1431" s="17" t="s">
        <v>3948</v>
      </c>
      <c r="C1431" s="17" t="s">
        <v>3949</v>
      </c>
      <c r="D1431" s="17" t="str">
        <f>HLOOKUP(LEFT(Products!$B1431,3),$G$4:$J$5,2,0)</f>
        <v>Technology</v>
      </c>
      <c r="E1431" s="12" t="str">
        <f>VLOOKUP(MID(Products!$B1431,5,2),$G$8:$H$25,2,0)</f>
        <v>Phones</v>
      </c>
    </row>
    <row r="1432" spans="1:5" x14ac:dyDescent="0.35">
      <c r="A1432" s="11">
        <v>399</v>
      </c>
      <c r="B1432" s="13" t="s">
        <v>1836</v>
      </c>
      <c r="C1432" s="13" t="s">
        <v>1837</v>
      </c>
      <c r="D1432" s="13" t="str">
        <f>HLOOKUP(LEFT(Products!$B1432,3),$G$4:$J$5,2,0)</f>
        <v>Office Supplies</v>
      </c>
      <c r="E1432" s="11" t="str">
        <f>VLOOKUP(MID(Products!$B1432,5,2),$G$8:$H$25,2,0)</f>
        <v>Storage</v>
      </c>
    </row>
    <row r="1433" spans="1:5" x14ac:dyDescent="0.35">
      <c r="A1433" s="12">
        <v>400</v>
      </c>
      <c r="B1433" s="17" t="s">
        <v>3951</v>
      </c>
      <c r="C1433" s="17" t="s">
        <v>3952</v>
      </c>
      <c r="D1433" s="17" t="str">
        <f>HLOOKUP(LEFT(Products!$B1433,3),$G$4:$J$5,2,0)</f>
        <v>Furniture</v>
      </c>
      <c r="E1433" s="12" t="str">
        <f>VLOOKUP(MID(Products!$B1433,5,2),$G$8:$H$25,2,0)</f>
        <v>Bookcases</v>
      </c>
    </row>
    <row r="1434" spans="1:5" x14ac:dyDescent="0.35">
      <c r="A1434" s="11">
        <v>401</v>
      </c>
      <c r="B1434" s="13" t="s">
        <v>3953</v>
      </c>
      <c r="C1434" s="13" t="s">
        <v>3954</v>
      </c>
      <c r="D1434" s="13" t="str">
        <f>HLOOKUP(LEFT(Products!$B1434,3),$G$4:$J$5,2,0)</f>
        <v>Office Supplies</v>
      </c>
      <c r="E1434" s="11" t="str">
        <f>VLOOKUP(MID(Products!$B1434,5,2),$G$8:$H$25,2,0)</f>
        <v>Storage</v>
      </c>
    </row>
    <row r="1435" spans="1:5" x14ac:dyDescent="0.35">
      <c r="A1435" s="12">
        <v>402</v>
      </c>
      <c r="B1435" s="17" t="s">
        <v>3470</v>
      </c>
      <c r="C1435" s="17" t="s">
        <v>3471</v>
      </c>
      <c r="D1435" s="17" t="str">
        <f>HLOOKUP(LEFT(Products!$B1435,3),$G$4:$J$5,2,0)</f>
        <v>Technology</v>
      </c>
      <c r="E1435" s="12" t="str">
        <f>VLOOKUP(MID(Products!$B1435,5,2),$G$8:$H$25,2,0)</f>
        <v>Accessories</v>
      </c>
    </row>
    <row r="1436" spans="1:5" x14ac:dyDescent="0.35">
      <c r="A1436" s="11">
        <v>2027</v>
      </c>
      <c r="B1436" s="13" t="s">
        <v>224</v>
      </c>
      <c r="C1436" s="13" t="s">
        <v>225</v>
      </c>
      <c r="D1436" s="13" t="str">
        <f>HLOOKUP(LEFT(Products!$B1436,3),$G$4:$J$5,2,0)</f>
        <v>Office Supplies</v>
      </c>
      <c r="E1436" s="11" t="str">
        <f>VLOOKUP(MID(Products!$B1436,5,2),$G$8:$H$25,2,0)</f>
        <v>Binders</v>
      </c>
    </row>
    <row r="1437" spans="1:5" x14ac:dyDescent="0.35">
      <c r="A1437" s="12">
        <v>2028</v>
      </c>
      <c r="B1437" s="17" t="s">
        <v>2633</v>
      </c>
      <c r="C1437" s="17" t="s">
        <v>2634</v>
      </c>
      <c r="D1437" s="17" t="str">
        <f>HLOOKUP(LEFT(Products!$B1437,3),$G$4:$J$5,2,0)</f>
        <v>Office Supplies</v>
      </c>
      <c r="E1437" s="12" t="str">
        <f>VLOOKUP(MID(Products!$B1437,5,2),$G$8:$H$25,2,0)</f>
        <v>Binders</v>
      </c>
    </row>
    <row r="1438" spans="1:5" x14ac:dyDescent="0.35">
      <c r="A1438" s="11">
        <v>2544</v>
      </c>
      <c r="B1438" s="13" t="s">
        <v>3957</v>
      </c>
      <c r="C1438" s="13" t="s">
        <v>3958</v>
      </c>
      <c r="D1438" s="13" t="str">
        <f>HLOOKUP(LEFT(Products!$B1438,3),$G$4:$J$5,2,0)</f>
        <v>Furniture</v>
      </c>
      <c r="E1438" s="11" t="str">
        <f>VLOOKUP(MID(Products!$B1438,5,2),$G$8:$H$25,2,0)</f>
        <v>Bookcases</v>
      </c>
    </row>
    <row r="1439" spans="1:5" x14ac:dyDescent="0.35">
      <c r="A1439" s="12">
        <v>2545</v>
      </c>
      <c r="B1439" s="17" t="s">
        <v>2766</v>
      </c>
      <c r="C1439" s="17" t="s">
        <v>2767</v>
      </c>
      <c r="D1439" s="17" t="str">
        <f>HLOOKUP(LEFT(Products!$B1439,3),$G$4:$J$5,2,0)</f>
        <v>Office Supplies</v>
      </c>
      <c r="E1439" s="12" t="str">
        <f>VLOOKUP(MID(Products!$B1439,5,2),$G$8:$H$25,2,0)</f>
        <v>Labels</v>
      </c>
    </row>
    <row r="1440" spans="1:5" x14ac:dyDescent="0.35">
      <c r="A1440" s="11">
        <v>2591</v>
      </c>
      <c r="B1440" s="13" t="s">
        <v>3922</v>
      </c>
      <c r="C1440" s="13" t="s">
        <v>3923</v>
      </c>
      <c r="D1440" s="13" t="str">
        <f>HLOOKUP(LEFT(Products!$B1440,3),$G$4:$J$5,2,0)</f>
        <v>Furniture</v>
      </c>
      <c r="E1440" s="11" t="str">
        <f>VLOOKUP(MID(Products!$B1440,5,2),$G$8:$H$25,2,0)</f>
        <v>Furnishings</v>
      </c>
    </row>
    <row r="1441" spans="1:5" x14ac:dyDescent="0.35">
      <c r="A1441" s="12">
        <v>2592</v>
      </c>
      <c r="B1441" s="17" t="s">
        <v>3558</v>
      </c>
      <c r="C1441" s="17" t="s">
        <v>3559</v>
      </c>
      <c r="D1441" s="17" t="str">
        <f>HLOOKUP(LEFT(Products!$B1441,3),$G$4:$J$5,2,0)</f>
        <v>Furniture</v>
      </c>
      <c r="E1441" s="12" t="str">
        <f>VLOOKUP(MID(Products!$B1441,5,2),$G$8:$H$25,2,0)</f>
        <v>Tables</v>
      </c>
    </row>
    <row r="1442" spans="1:5" x14ac:dyDescent="0.35">
      <c r="A1442" s="11">
        <v>3005</v>
      </c>
      <c r="B1442" s="13" t="s">
        <v>3964</v>
      </c>
      <c r="C1442" s="13" t="s">
        <v>3965</v>
      </c>
      <c r="D1442" s="13" t="str">
        <f>HLOOKUP(LEFT(Products!$B1442,3),$G$4:$J$5,2,0)</f>
        <v>Office Supplies</v>
      </c>
      <c r="E1442" s="11" t="str">
        <f>VLOOKUP(MID(Products!$B1442,5,2),$G$8:$H$25,2,0)</f>
        <v>Appliances</v>
      </c>
    </row>
    <row r="1443" spans="1:5" x14ac:dyDescent="0.35">
      <c r="A1443" s="12">
        <v>4393</v>
      </c>
      <c r="B1443" s="17" t="s">
        <v>1287</v>
      </c>
      <c r="C1443" s="17" t="s">
        <v>1288</v>
      </c>
      <c r="D1443" s="17" t="str">
        <f>HLOOKUP(LEFT(Products!$B1443,3),$G$4:$J$5,2,0)</f>
        <v>Office Supplies</v>
      </c>
      <c r="E1443" s="12" t="str">
        <f>VLOOKUP(MID(Products!$B1443,5,2),$G$8:$H$25,2,0)</f>
        <v>Art</v>
      </c>
    </row>
    <row r="1444" spans="1:5" x14ac:dyDescent="0.35">
      <c r="A1444" s="11">
        <v>4394</v>
      </c>
      <c r="B1444" s="13" t="s">
        <v>3967</v>
      </c>
      <c r="C1444" s="13" t="s">
        <v>3968</v>
      </c>
      <c r="D1444" s="13" t="str">
        <f>HLOOKUP(LEFT(Products!$B1444,3),$G$4:$J$5,2,0)</f>
        <v>Technology</v>
      </c>
      <c r="E1444" s="11" t="str">
        <f>VLOOKUP(MID(Products!$B1444,5,2),$G$8:$H$25,2,0)</f>
        <v>Phones</v>
      </c>
    </row>
    <row r="1445" spans="1:5" x14ac:dyDescent="0.35">
      <c r="A1445" s="12">
        <v>5083</v>
      </c>
      <c r="B1445" s="17" t="s">
        <v>1588</v>
      </c>
      <c r="C1445" s="17" t="s">
        <v>1589</v>
      </c>
      <c r="D1445" s="17" t="str">
        <f>HLOOKUP(LEFT(Products!$B1445,3),$G$4:$J$5,2,0)</f>
        <v>Technology</v>
      </c>
      <c r="E1445" s="12" t="str">
        <f>VLOOKUP(MID(Products!$B1445,5,2),$G$8:$H$25,2,0)</f>
        <v>Accessories</v>
      </c>
    </row>
    <row r="1446" spans="1:5" x14ac:dyDescent="0.35">
      <c r="A1446" s="11">
        <v>5084</v>
      </c>
      <c r="B1446" s="13" t="s">
        <v>3970</v>
      </c>
      <c r="C1446" s="13" t="s">
        <v>3971</v>
      </c>
      <c r="D1446" s="13" t="str">
        <f>HLOOKUP(LEFT(Products!$B1446,3),$G$4:$J$5,2,0)</f>
        <v>Office Supplies</v>
      </c>
      <c r="E1446" s="11" t="str">
        <f>VLOOKUP(MID(Products!$B1446,5,2),$G$8:$H$25,2,0)</f>
        <v>Paper</v>
      </c>
    </row>
    <row r="1447" spans="1:5" x14ac:dyDescent="0.35">
      <c r="A1447" s="12">
        <v>6834</v>
      </c>
      <c r="B1447" s="17" t="s">
        <v>3973</v>
      </c>
      <c r="C1447" s="17" t="s">
        <v>3974</v>
      </c>
      <c r="D1447" s="17" t="str">
        <f>HLOOKUP(LEFT(Products!$B1447,3),$G$4:$J$5,2,0)</f>
        <v>Furniture</v>
      </c>
      <c r="E1447" s="12" t="str">
        <f>VLOOKUP(MID(Products!$B1447,5,2),$G$8:$H$25,2,0)</f>
        <v>Tables</v>
      </c>
    </row>
    <row r="1448" spans="1:5" x14ac:dyDescent="0.35">
      <c r="A1448" s="11">
        <v>7401</v>
      </c>
      <c r="B1448" s="13" t="s">
        <v>2973</v>
      </c>
      <c r="C1448" s="13" t="s">
        <v>2974</v>
      </c>
      <c r="D1448" s="13" t="str">
        <f>HLOOKUP(LEFT(Products!$B1448,3),$G$4:$J$5,2,0)</f>
        <v>Furniture</v>
      </c>
      <c r="E1448" s="11" t="str">
        <f>VLOOKUP(MID(Products!$B1448,5,2),$G$8:$H$25,2,0)</f>
        <v>Furnishings</v>
      </c>
    </row>
    <row r="1449" spans="1:5" x14ac:dyDescent="0.35">
      <c r="A1449" s="12">
        <v>7402</v>
      </c>
      <c r="B1449" s="17" t="s">
        <v>3678</v>
      </c>
      <c r="C1449" s="17" t="s">
        <v>3679</v>
      </c>
      <c r="D1449" s="17" t="str">
        <f>HLOOKUP(LEFT(Products!$B1449,3),$G$4:$J$5,2,0)</f>
        <v>Office Supplies</v>
      </c>
      <c r="E1449" s="12" t="str">
        <f>VLOOKUP(MID(Products!$B1449,5,2),$G$8:$H$25,2,0)</f>
        <v>Paper</v>
      </c>
    </row>
    <row r="1450" spans="1:5" x14ac:dyDescent="0.35">
      <c r="A1450" s="11">
        <v>7464</v>
      </c>
      <c r="B1450" s="13" t="s">
        <v>3101</v>
      </c>
      <c r="C1450" s="13" t="s">
        <v>3102</v>
      </c>
      <c r="D1450" s="13" t="str">
        <f>HLOOKUP(LEFT(Products!$B1450,3),$G$4:$J$5,2,0)</f>
        <v>Office Supplies</v>
      </c>
      <c r="E1450" s="11" t="str">
        <f>VLOOKUP(MID(Products!$B1450,5,2),$G$8:$H$25,2,0)</f>
        <v>Art</v>
      </c>
    </row>
    <row r="1451" spans="1:5" x14ac:dyDescent="0.35">
      <c r="A1451" s="12">
        <v>7465</v>
      </c>
      <c r="B1451" s="17" t="s">
        <v>2719</v>
      </c>
      <c r="C1451" s="17" t="s">
        <v>2720</v>
      </c>
      <c r="D1451" s="17" t="str">
        <f>HLOOKUP(LEFT(Products!$B1451,3),$G$4:$J$5,2,0)</f>
        <v>Office Supplies</v>
      </c>
      <c r="E1451" s="12" t="str">
        <f>VLOOKUP(MID(Products!$B1451,5,2),$G$8:$H$25,2,0)</f>
        <v>Paper</v>
      </c>
    </row>
    <row r="1452" spans="1:5" x14ac:dyDescent="0.35">
      <c r="A1452" s="11">
        <v>7466</v>
      </c>
      <c r="B1452" s="13" t="s">
        <v>929</v>
      </c>
      <c r="C1452" s="13" t="s">
        <v>930</v>
      </c>
      <c r="D1452" s="13" t="str">
        <f>HLOOKUP(LEFT(Products!$B1452,3),$G$4:$J$5,2,0)</f>
        <v>Office Supplies</v>
      </c>
      <c r="E1452" s="11" t="str">
        <f>VLOOKUP(MID(Products!$B1452,5,2),$G$8:$H$25,2,0)</f>
        <v>Storage</v>
      </c>
    </row>
    <row r="1453" spans="1:5" x14ac:dyDescent="0.35">
      <c r="A1453" s="12">
        <v>992</v>
      </c>
      <c r="B1453" s="17" t="s">
        <v>1028</v>
      </c>
      <c r="C1453" s="17" t="s">
        <v>1029</v>
      </c>
      <c r="D1453" s="17" t="str">
        <f>HLOOKUP(LEFT(Products!$B1453,3),$G$4:$J$5,2,0)</f>
        <v>Office Supplies</v>
      </c>
      <c r="E1453" s="12" t="str">
        <f>VLOOKUP(MID(Products!$B1453,5,2),$G$8:$H$25,2,0)</f>
        <v>Binders</v>
      </c>
    </row>
    <row r="1454" spans="1:5" x14ac:dyDescent="0.35">
      <c r="A1454" s="11">
        <v>2995</v>
      </c>
      <c r="B1454" s="13" t="s">
        <v>3983</v>
      </c>
      <c r="C1454" s="13" t="s">
        <v>3984</v>
      </c>
      <c r="D1454" s="13" t="str">
        <f>HLOOKUP(LEFT(Products!$B1454,3),$G$4:$J$5,2,0)</f>
        <v>Office Supplies</v>
      </c>
      <c r="E1454" s="11" t="str">
        <f>VLOOKUP(MID(Products!$B1454,5,2),$G$8:$H$25,2,0)</f>
        <v>Binders</v>
      </c>
    </row>
    <row r="1455" spans="1:5" x14ac:dyDescent="0.35">
      <c r="A1455" s="12">
        <v>3568</v>
      </c>
      <c r="B1455" s="17" t="s">
        <v>3986</v>
      </c>
      <c r="C1455" s="17" t="s">
        <v>3987</v>
      </c>
      <c r="D1455" s="17" t="str">
        <f>HLOOKUP(LEFT(Products!$B1455,3),$G$4:$J$5,2,0)</f>
        <v>Furniture</v>
      </c>
      <c r="E1455" s="12" t="str">
        <f>VLOOKUP(MID(Products!$B1455,5,2),$G$8:$H$25,2,0)</f>
        <v>Furnishings</v>
      </c>
    </row>
    <row r="1456" spans="1:5" x14ac:dyDescent="0.35">
      <c r="A1456" s="11">
        <v>1619</v>
      </c>
      <c r="B1456" s="13" t="s">
        <v>3991</v>
      </c>
      <c r="C1456" s="13" t="s">
        <v>3992</v>
      </c>
      <c r="D1456" s="13" t="str">
        <f>HLOOKUP(LEFT(Products!$B1456,3),$G$4:$J$5,2,0)</f>
        <v>Office Supplies</v>
      </c>
      <c r="E1456" s="11" t="str">
        <f>VLOOKUP(MID(Products!$B1456,5,2),$G$8:$H$25,2,0)</f>
        <v>Storage</v>
      </c>
    </row>
    <row r="1457" spans="1:5" x14ac:dyDescent="0.35">
      <c r="A1457" s="12">
        <v>1620</v>
      </c>
      <c r="B1457" s="17" t="s">
        <v>2317</v>
      </c>
      <c r="C1457" s="17" t="s">
        <v>2318</v>
      </c>
      <c r="D1457" s="17" t="str">
        <f>HLOOKUP(LEFT(Products!$B1457,3),$G$4:$J$5,2,0)</f>
        <v>Office Supplies</v>
      </c>
      <c r="E1457" s="12" t="str">
        <f>VLOOKUP(MID(Products!$B1457,5,2),$G$8:$H$25,2,0)</f>
        <v>Paper</v>
      </c>
    </row>
    <row r="1458" spans="1:5" x14ac:dyDescent="0.35">
      <c r="A1458" s="11">
        <v>2206</v>
      </c>
      <c r="B1458" s="13" t="s">
        <v>3391</v>
      </c>
      <c r="C1458" s="13" t="s">
        <v>3392</v>
      </c>
      <c r="D1458" s="13" t="str">
        <f>HLOOKUP(LEFT(Products!$B1458,3),$G$4:$J$5,2,0)</f>
        <v>Office Supplies</v>
      </c>
      <c r="E1458" s="11" t="str">
        <f>VLOOKUP(MID(Products!$B1458,5,2),$G$8:$H$25,2,0)</f>
        <v>Art</v>
      </c>
    </row>
    <row r="1459" spans="1:5" x14ac:dyDescent="0.35">
      <c r="A1459" s="12">
        <v>2494</v>
      </c>
      <c r="B1459" s="17" t="s">
        <v>1493</v>
      </c>
      <c r="C1459" s="17" t="s">
        <v>1494</v>
      </c>
      <c r="D1459" s="17" t="str">
        <f>HLOOKUP(LEFT(Products!$B1459,3),$G$4:$J$5,2,0)</f>
        <v>Furniture</v>
      </c>
      <c r="E1459" s="12" t="str">
        <f>VLOOKUP(MID(Products!$B1459,5,2),$G$8:$H$25,2,0)</f>
        <v>Tables</v>
      </c>
    </row>
    <row r="1460" spans="1:5" x14ac:dyDescent="0.35">
      <c r="A1460" s="11">
        <v>2495</v>
      </c>
      <c r="B1460" s="13" t="s">
        <v>789</v>
      </c>
      <c r="C1460" s="13" t="s">
        <v>790</v>
      </c>
      <c r="D1460" s="13" t="str">
        <f>HLOOKUP(LEFT(Products!$B1460,3),$G$4:$J$5,2,0)</f>
        <v>Technology</v>
      </c>
      <c r="E1460" s="11" t="str">
        <f>VLOOKUP(MID(Products!$B1460,5,2),$G$8:$H$25,2,0)</f>
        <v>Phones</v>
      </c>
    </row>
    <row r="1461" spans="1:5" x14ac:dyDescent="0.35">
      <c r="A1461" s="12">
        <v>6707</v>
      </c>
      <c r="B1461" s="17" t="s">
        <v>3868</v>
      </c>
      <c r="C1461" s="17" t="s">
        <v>3869</v>
      </c>
      <c r="D1461" s="17" t="str">
        <f>HLOOKUP(LEFT(Products!$B1461,3),$G$4:$J$5,2,0)</f>
        <v>Technology</v>
      </c>
      <c r="E1461" s="12" t="str">
        <f>VLOOKUP(MID(Products!$B1461,5,2),$G$8:$H$25,2,0)</f>
        <v>Phones</v>
      </c>
    </row>
    <row r="1462" spans="1:5" x14ac:dyDescent="0.35">
      <c r="A1462" s="11">
        <v>8615</v>
      </c>
      <c r="B1462" s="13" t="s">
        <v>2548</v>
      </c>
      <c r="C1462" s="13" t="s">
        <v>2549</v>
      </c>
      <c r="D1462" s="13" t="str">
        <f>HLOOKUP(LEFT(Products!$B1462,3),$G$4:$J$5,2,0)</f>
        <v>Office Supplies</v>
      </c>
      <c r="E1462" s="11" t="str">
        <f>VLOOKUP(MID(Products!$B1462,5,2),$G$8:$H$25,2,0)</f>
        <v>Labels</v>
      </c>
    </row>
    <row r="1463" spans="1:5" x14ac:dyDescent="0.35">
      <c r="A1463" s="12">
        <v>8616</v>
      </c>
      <c r="B1463" s="17" t="s">
        <v>71</v>
      </c>
      <c r="C1463" s="17" t="s">
        <v>73</v>
      </c>
      <c r="D1463" s="17" t="str">
        <f>HLOOKUP(LEFT(Products!$B1463,3),$G$4:$J$5,2,0)</f>
        <v>Office Supplies</v>
      </c>
      <c r="E1463" s="12" t="str">
        <f>VLOOKUP(MID(Products!$B1463,5,2),$G$8:$H$25,2,0)</f>
        <v>Binders</v>
      </c>
    </row>
    <row r="1464" spans="1:5" x14ac:dyDescent="0.35">
      <c r="A1464" s="11">
        <v>8617</v>
      </c>
      <c r="B1464" s="13" t="s">
        <v>1495</v>
      </c>
      <c r="C1464" s="13" t="s">
        <v>1496</v>
      </c>
      <c r="D1464" s="13" t="str">
        <f>HLOOKUP(LEFT(Products!$B1464,3),$G$4:$J$5,2,0)</f>
        <v>Office Supplies</v>
      </c>
      <c r="E1464" s="11" t="str">
        <f>VLOOKUP(MID(Products!$B1464,5,2),$G$8:$H$25,2,0)</f>
        <v>Paper</v>
      </c>
    </row>
    <row r="1465" spans="1:5" x14ac:dyDescent="0.35">
      <c r="A1465" s="12">
        <v>8618</v>
      </c>
      <c r="B1465" s="17" t="s">
        <v>1502</v>
      </c>
      <c r="C1465" s="17" t="s">
        <v>1503</v>
      </c>
      <c r="D1465" s="17" t="str">
        <f>HLOOKUP(LEFT(Products!$B1465,3),$G$4:$J$5,2,0)</f>
        <v>Office Supplies</v>
      </c>
      <c r="E1465" s="12" t="str">
        <f>VLOOKUP(MID(Products!$B1465,5,2),$G$8:$H$25,2,0)</f>
        <v>Binders</v>
      </c>
    </row>
    <row r="1466" spans="1:5" x14ac:dyDescent="0.35">
      <c r="A1466" s="11">
        <v>9086</v>
      </c>
      <c r="B1466" s="13" t="s">
        <v>1014</v>
      </c>
      <c r="C1466" s="13" t="s">
        <v>1015</v>
      </c>
      <c r="D1466" s="13" t="str">
        <f>HLOOKUP(LEFT(Products!$B1466,3),$G$4:$J$5,2,0)</f>
        <v>Office Supplies</v>
      </c>
      <c r="E1466" s="11" t="str">
        <f>VLOOKUP(MID(Products!$B1466,5,2),$G$8:$H$25,2,0)</f>
        <v>Binders</v>
      </c>
    </row>
    <row r="1467" spans="1:5" x14ac:dyDescent="0.35">
      <c r="A1467" s="12">
        <v>251</v>
      </c>
      <c r="B1467" s="17" t="s">
        <v>4006</v>
      </c>
      <c r="C1467" s="17" t="s">
        <v>4007</v>
      </c>
      <c r="D1467" s="17" t="str">
        <f>HLOOKUP(LEFT(Products!$B1467,3),$G$4:$J$5,2,0)</f>
        <v>Office Supplies</v>
      </c>
      <c r="E1467" s="12" t="str">
        <f>VLOOKUP(MID(Products!$B1467,5,2),$G$8:$H$25,2,0)</f>
        <v>Paper</v>
      </c>
    </row>
    <row r="1468" spans="1:5" x14ac:dyDescent="0.35">
      <c r="A1468" s="11">
        <v>252</v>
      </c>
      <c r="B1468" s="13" t="s">
        <v>1201</v>
      </c>
      <c r="C1468" s="13" t="s">
        <v>1202</v>
      </c>
      <c r="D1468" s="13" t="str">
        <f>HLOOKUP(LEFT(Products!$B1468,3),$G$4:$J$5,2,0)</f>
        <v>Technology</v>
      </c>
      <c r="E1468" s="11" t="str">
        <f>VLOOKUP(MID(Products!$B1468,5,2),$G$8:$H$25,2,0)</f>
        <v>Accessories</v>
      </c>
    </row>
    <row r="1469" spans="1:5" x14ac:dyDescent="0.35">
      <c r="A1469" s="12">
        <v>613</v>
      </c>
      <c r="B1469" s="17" t="s">
        <v>4011</v>
      </c>
      <c r="C1469" s="17" t="s">
        <v>4012</v>
      </c>
      <c r="D1469" s="17" t="str">
        <f>HLOOKUP(LEFT(Products!$B1469,3),$G$4:$J$5,2,0)</f>
        <v>Office Supplies</v>
      </c>
      <c r="E1469" s="12" t="str">
        <f>VLOOKUP(MID(Products!$B1469,5,2),$G$8:$H$25,2,0)</f>
        <v>Paper</v>
      </c>
    </row>
    <row r="1470" spans="1:5" x14ac:dyDescent="0.35">
      <c r="A1470" s="11">
        <v>614</v>
      </c>
      <c r="B1470" s="13" t="s">
        <v>4013</v>
      </c>
      <c r="C1470" s="13" t="s">
        <v>4014</v>
      </c>
      <c r="D1470" s="13" t="str">
        <f>HLOOKUP(LEFT(Products!$B1470,3),$G$4:$J$5,2,0)</f>
        <v>Technology</v>
      </c>
      <c r="E1470" s="11" t="str">
        <f>VLOOKUP(MID(Products!$B1470,5,2),$G$8:$H$25,2,0)</f>
        <v>Phones</v>
      </c>
    </row>
    <row r="1471" spans="1:5" x14ac:dyDescent="0.35">
      <c r="A1471" s="12">
        <v>3594</v>
      </c>
      <c r="B1471" s="17" t="s">
        <v>2358</v>
      </c>
      <c r="C1471" s="17" t="s">
        <v>2359</v>
      </c>
      <c r="D1471" s="17" t="str">
        <f>HLOOKUP(LEFT(Products!$B1471,3),$G$4:$J$5,2,0)</f>
        <v>Office Supplies</v>
      </c>
      <c r="E1471" s="12" t="str">
        <f>VLOOKUP(MID(Products!$B1471,5,2),$G$8:$H$25,2,0)</f>
        <v>Binders</v>
      </c>
    </row>
    <row r="1472" spans="1:5" x14ac:dyDescent="0.35">
      <c r="A1472" s="11">
        <v>3595</v>
      </c>
      <c r="B1472" s="13" t="s">
        <v>2620</v>
      </c>
      <c r="C1472" s="13" t="s">
        <v>2621</v>
      </c>
      <c r="D1472" s="13" t="str">
        <f>HLOOKUP(LEFT(Products!$B1472,3),$G$4:$J$5,2,0)</f>
        <v>Office Supplies</v>
      </c>
      <c r="E1472" s="11" t="str">
        <f>VLOOKUP(MID(Products!$B1472,5,2),$G$8:$H$25,2,0)</f>
        <v>Storage</v>
      </c>
    </row>
    <row r="1473" spans="1:5" x14ac:dyDescent="0.35">
      <c r="A1473" s="12">
        <v>4640</v>
      </c>
      <c r="B1473" s="17" t="s">
        <v>4017</v>
      </c>
      <c r="C1473" s="17" t="s">
        <v>4018</v>
      </c>
      <c r="D1473" s="17" t="str">
        <f>HLOOKUP(LEFT(Products!$B1473,3),$G$4:$J$5,2,0)</f>
        <v>Technology</v>
      </c>
      <c r="E1473" s="12" t="str">
        <f>VLOOKUP(MID(Products!$B1473,5,2),$G$8:$H$25,2,0)</f>
        <v>Copiers</v>
      </c>
    </row>
    <row r="1474" spans="1:5" x14ac:dyDescent="0.35">
      <c r="A1474" s="11">
        <v>4641</v>
      </c>
      <c r="B1474" s="13" t="s">
        <v>1425</v>
      </c>
      <c r="C1474" s="13" t="s">
        <v>1426</v>
      </c>
      <c r="D1474" s="13" t="str">
        <f>HLOOKUP(LEFT(Products!$B1474,3),$G$4:$J$5,2,0)</f>
        <v>Office Supplies</v>
      </c>
      <c r="E1474" s="11" t="str">
        <f>VLOOKUP(MID(Products!$B1474,5,2),$G$8:$H$25,2,0)</f>
        <v>Envelopes</v>
      </c>
    </row>
    <row r="1475" spans="1:5" x14ac:dyDescent="0.35">
      <c r="A1475" s="12">
        <v>5240</v>
      </c>
      <c r="B1475" s="17" t="s">
        <v>4022</v>
      </c>
      <c r="C1475" s="17" t="s">
        <v>4023</v>
      </c>
      <c r="D1475" s="17" t="str">
        <f>HLOOKUP(LEFT(Products!$B1475,3),$G$4:$J$5,2,0)</f>
        <v>Office Supplies</v>
      </c>
      <c r="E1475" s="12" t="str">
        <f>VLOOKUP(MID(Products!$B1475,5,2),$G$8:$H$25,2,0)</f>
        <v>Storage</v>
      </c>
    </row>
    <row r="1476" spans="1:5" x14ac:dyDescent="0.35">
      <c r="A1476" s="11">
        <v>5241</v>
      </c>
      <c r="B1476" s="13" t="s">
        <v>2358</v>
      </c>
      <c r="C1476" s="13" t="s">
        <v>2359</v>
      </c>
      <c r="D1476" s="13" t="str">
        <f>HLOOKUP(LEFT(Products!$B1476,3),$G$4:$J$5,2,0)</f>
        <v>Office Supplies</v>
      </c>
      <c r="E1476" s="11" t="str">
        <f>VLOOKUP(MID(Products!$B1476,5,2),$G$8:$H$25,2,0)</f>
        <v>Binders</v>
      </c>
    </row>
    <row r="1477" spans="1:5" x14ac:dyDescent="0.35">
      <c r="A1477" s="12">
        <v>5414</v>
      </c>
      <c r="B1477" s="17" t="s">
        <v>763</v>
      </c>
      <c r="C1477" s="17" t="s">
        <v>764</v>
      </c>
      <c r="D1477" s="17" t="str">
        <f>HLOOKUP(LEFT(Products!$B1477,3),$G$4:$J$5,2,0)</f>
        <v>Technology</v>
      </c>
      <c r="E1477" s="12" t="str">
        <f>VLOOKUP(MID(Products!$B1477,5,2),$G$8:$H$25,2,0)</f>
        <v>Phones</v>
      </c>
    </row>
    <row r="1478" spans="1:5" x14ac:dyDescent="0.35">
      <c r="A1478" s="11">
        <v>6109</v>
      </c>
      <c r="B1478" s="13" t="s">
        <v>4026</v>
      </c>
      <c r="C1478" s="13" t="s">
        <v>4027</v>
      </c>
      <c r="D1478" s="13" t="str">
        <f>HLOOKUP(LEFT(Products!$B1478,3),$G$4:$J$5,2,0)</f>
        <v>Office Supplies</v>
      </c>
      <c r="E1478" s="11" t="str">
        <f>VLOOKUP(MID(Products!$B1478,5,2),$G$8:$H$25,2,0)</f>
        <v>Labels</v>
      </c>
    </row>
    <row r="1479" spans="1:5" x14ac:dyDescent="0.35">
      <c r="A1479" s="12">
        <v>6110</v>
      </c>
      <c r="B1479" s="17" t="s">
        <v>986</v>
      </c>
      <c r="C1479" s="17" t="s">
        <v>987</v>
      </c>
      <c r="D1479" s="17" t="str">
        <f>HLOOKUP(LEFT(Products!$B1479,3),$G$4:$J$5,2,0)</f>
        <v>Office Supplies</v>
      </c>
      <c r="E1479" s="12" t="str">
        <f>VLOOKUP(MID(Products!$B1479,5,2),$G$8:$H$25,2,0)</f>
        <v>Binders</v>
      </c>
    </row>
    <row r="1480" spans="1:5" x14ac:dyDescent="0.35">
      <c r="A1480" s="11">
        <v>7208</v>
      </c>
      <c r="B1480" s="13" t="s">
        <v>4029</v>
      </c>
      <c r="C1480" s="13" t="s">
        <v>4030</v>
      </c>
      <c r="D1480" s="13" t="str">
        <f>HLOOKUP(LEFT(Products!$B1480,3),$G$4:$J$5,2,0)</f>
        <v>Office Supplies</v>
      </c>
      <c r="E1480" s="11" t="str">
        <f>VLOOKUP(MID(Products!$B1480,5,2),$G$8:$H$25,2,0)</f>
        <v>Art</v>
      </c>
    </row>
    <row r="1481" spans="1:5" x14ac:dyDescent="0.35">
      <c r="A1481" s="12">
        <v>7209</v>
      </c>
      <c r="B1481" s="17" t="s">
        <v>4031</v>
      </c>
      <c r="C1481" s="17" t="s">
        <v>4032</v>
      </c>
      <c r="D1481" s="17" t="str">
        <f>HLOOKUP(LEFT(Products!$B1481,3),$G$4:$J$5,2,0)</f>
        <v>Office Supplies</v>
      </c>
      <c r="E1481" s="12" t="str">
        <f>VLOOKUP(MID(Products!$B1481,5,2),$G$8:$H$25,2,0)</f>
        <v>Paper</v>
      </c>
    </row>
    <row r="1482" spans="1:5" x14ac:dyDescent="0.35">
      <c r="A1482" s="11">
        <v>7210</v>
      </c>
      <c r="B1482" s="13" t="s">
        <v>2329</v>
      </c>
      <c r="C1482" s="13" t="s">
        <v>2330</v>
      </c>
      <c r="D1482" s="13" t="str">
        <f>HLOOKUP(LEFT(Products!$B1482,3),$G$4:$J$5,2,0)</f>
        <v>Office Supplies</v>
      </c>
      <c r="E1482" s="11" t="str">
        <f>VLOOKUP(MID(Products!$B1482,5,2),$G$8:$H$25,2,0)</f>
        <v>Paper</v>
      </c>
    </row>
    <row r="1483" spans="1:5" x14ac:dyDescent="0.35">
      <c r="A1483" s="12">
        <v>9973</v>
      </c>
      <c r="B1483" s="17" t="s">
        <v>819</v>
      </c>
      <c r="C1483" s="17" t="s">
        <v>820</v>
      </c>
      <c r="D1483" s="17" t="str">
        <f>HLOOKUP(LEFT(Products!$B1483,3),$G$4:$J$5,2,0)</f>
        <v>Office Supplies</v>
      </c>
      <c r="E1483" s="12" t="str">
        <f>VLOOKUP(MID(Products!$B1483,5,2),$G$8:$H$25,2,0)</f>
        <v>Envelopes</v>
      </c>
    </row>
    <row r="1484" spans="1:5" x14ac:dyDescent="0.35">
      <c r="A1484" s="11">
        <v>310</v>
      </c>
      <c r="B1484" s="13" t="s">
        <v>4038</v>
      </c>
      <c r="C1484" s="13" t="s">
        <v>4039</v>
      </c>
      <c r="D1484" s="13" t="str">
        <f>HLOOKUP(LEFT(Products!$B1484,3),$G$4:$J$5,2,0)</f>
        <v>Furniture</v>
      </c>
      <c r="E1484" s="11" t="str">
        <f>VLOOKUP(MID(Products!$B1484,5,2),$G$8:$H$25,2,0)</f>
        <v>Furnishings</v>
      </c>
    </row>
    <row r="1485" spans="1:5" x14ac:dyDescent="0.35">
      <c r="A1485" s="12">
        <v>311</v>
      </c>
      <c r="B1485" s="17" t="s">
        <v>1528</v>
      </c>
      <c r="C1485" s="17" t="s">
        <v>1529</v>
      </c>
      <c r="D1485" s="17" t="str">
        <f>HLOOKUP(LEFT(Products!$B1485,3),$G$4:$J$5,2,0)</f>
        <v>Furniture</v>
      </c>
      <c r="E1485" s="12" t="str">
        <f>VLOOKUP(MID(Products!$B1485,5,2),$G$8:$H$25,2,0)</f>
        <v>Chairs</v>
      </c>
    </row>
    <row r="1486" spans="1:5" x14ac:dyDescent="0.35">
      <c r="A1486" s="11">
        <v>312</v>
      </c>
      <c r="B1486" s="13" t="s">
        <v>3295</v>
      </c>
      <c r="C1486" s="13" t="s">
        <v>3296</v>
      </c>
      <c r="D1486" s="13" t="str">
        <f>HLOOKUP(LEFT(Products!$B1486,3),$G$4:$J$5,2,0)</f>
        <v>Furniture</v>
      </c>
      <c r="E1486" s="11" t="str">
        <f>VLOOKUP(MID(Products!$B1486,5,2),$G$8:$H$25,2,0)</f>
        <v>Furnishings</v>
      </c>
    </row>
    <row r="1487" spans="1:5" x14ac:dyDescent="0.35">
      <c r="A1487" s="12">
        <v>313</v>
      </c>
      <c r="B1487" s="17" t="s">
        <v>4040</v>
      </c>
      <c r="C1487" s="17" t="s">
        <v>4041</v>
      </c>
      <c r="D1487" s="17" t="str">
        <f>HLOOKUP(LEFT(Products!$B1487,3),$G$4:$J$5,2,0)</f>
        <v>Office Supplies</v>
      </c>
      <c r="E1487" s="12" t="str">
        <f>VLOOKUP(MID(Products!$B1487,5,2),$G$8:$H$25,2,0)</f>
        <v>Labels</v>
      </c>
    </row>
    <row r="1488" spans="1:5" x14ac:dyDescent="0.35">
      <c r="A1488" s="11">
        <v>6725</v>
      </c>
      <c r="B1488" s="13" t="s">
        <v>3410</v>
      </c>
      <c r="C1488" s="13" t="s">
        <v>3411</v>
      </c>
      <c r="D1488" s="13" t="str">
        <f>HLOOKUP(LEFT(Products!$B1488,3),$G$4:$J$5,2,0)</f>
        <v>Office Supplies</v>
      </c>
      <c r="E1488" s="11" t="str">
        <f>VLOOKUP(MID(Products!$B1488,5,2),$G$8:$H$25,2,0)</f>
        <v>Fasteners</v>
      </c>
    </row>
    <row r="1489" spans="1:5" x14ac:dyDescent="0.35">
      <c r="A1489" s="12">
        <v>6726</v>
      </c>
      <c r="B1489" s="17" t="s">
        <v>2548</v>
      </c>
      <c r="C1489" s="17" t="s">
        <v>2549</v>
      </c>
      <c r="D1489" s="17" t="str">
        <f>HLOOKUP(LEFT(Products!$B1489,3),$G$4:$J$5,2,0)</f>
        <v>Office Supplies</v>
      </c>
      <c r="E1489" s="12" t="str">
        <f>VLOOKUP(MID(Products!$B1489,5,2),$G$8:$H$25,2,0)</f>
        <v>Labels</v>
      </c>
    </row>
    <row r="1490" spans="1:5" x14ac:dyDescent="0.35">
      <c r="A1490" s="11">
        <v>6727</v>
      </c>
      <c r="B1490" s="13" t="s">
        <v>2096</v>
      </c>
      <c r="C1490" s="13" t="s">
        <v>2097</v>
      </c>
      <c r="D1490" s="13" t="str">
        <f>HLOOKUP(LEFT(Products!$B1490,3),$G$4:$J$5,2,0)</f>
        <v>Office Supplies</v>
      </c>
      <c r="E1490" s="11" t="str">
        <f>VLOOKUP(MID(Products!$B1490,5,2),$G$8:$H$25,2,0)</f>
        <v>Binders</v>
      </c>
    </row>
    <row r="1491" spans="1:5" x14ac:dyDescent="0.35">
      <c r="A1491" s="12">
        <v>6842</v>
      </c>
      <c r="B1491" s="17" t="s">
        <v>2753</v>
      </c>
      <c r="C1491" s="17" t="s">
        <v>2754</v>
      </c>
      <c r="D1491" s="17" t="str">
        <f>HLOOKUP(LEFT(Products!$B1491,3),$G$4:$J$5,2,0)</f>
        <v>Technology</v>
      </c>
      <c r="E1491" s="12" t="str">
        <f>VLOOKUP(MID(Products!$B1491,5,2),$G$8:$H$25,2,0)</f>
        <v>Accessories</v>
      </c>
    </row>
    <row r="1492" spans="1:5" x14ac:dyDescent="0.35">
      <c r="A1492" s="11">
        <v>6843</v>
      </c>
      <c r="B1492" s="13" t="s">
        <v>4044</v>
      </c>
      <c r="C1492" s="13" t="s">
        <v>723</v>
      </c>
      <c r="D1492" s="13" t="str">
        <f>HLOOKUP(LEFT(Products!$B1492,3),$G$4:$J$5,2,0)</f>
        <v>Office Supplies</v>
      </c>
      <c r="E1492" s="11" t="str">
        <f>VLOOKUP(MID(Products!$B1492,5,2),$G$8:$H$25,2,0)</f>
        <v>Fasteners</v>
      </c>
    </row>
    <row r="1493" spans="1:5" x14ac:dyDescent="0.35">
      <c r="A1493" s="12">
        <v>6844</v>
      </c>
      <c r="B1493" s="17" t="s">
        <v>2688</v>
      </c>
      <c r="C1493" s="17" t="s">
        <v>2689</v>
      </c>
      <c r="D1493" s="17" t="str">
        <f>HLOOKUP(LEFT(Products!$B1493,3),$G$4:$J$5,2,0)</f>
        <v>Office Supplies</v>
      </c>
      <c r="E1493" s="12" t="str">
        <f>VLOOKUP(MID(Products!$B1493,5,2),$G$8:$H$25,2,0)</f>
        <v>Storage</v>
      </c>
    </row>
    <row r="1494" spans="1:5" x14ac:dyDescent="0.35">
      <c r="A1494" s="11">
        <v>6845</v>
      </c>
      <c r="B1494" s="13" t="s">
        <v>4045</v>
      </c>
      <c r="C1494" s="13" t="s">
        <v>4046</v>
      </c>
      <c r="D1494" s="13" t="str">
        <f>HLOOKUP(LEFT(Products!$B1494,3),$G$4:$J$5,2,0)</f>
        <v>Furniture</v>
      </c>
      <c r="E1494" s="11" t="str">
        <f>VLOOKUP(MID(Products!$B1494,5,2),$G$8:$H$25,2,0)</f>
        <v>Chairs</v>
      </c>
    </row>
    <row r="1495" spans="1:5" x14ac:dyDescent="0.35">
      <c r="A1495" s="12">
        <v>7253</v>
      </c>
      <c r="B1495" s="17" t="s">
        <v>2334</v>
      </c>
      <c r="C1495" s="17" t="s">
        <v>2335</v>
      </c>
      <c r="D1495" s="17" t="str">
        <f>HLOOKUP(LEFT(Products!$B1495,3),$G$4:$J$5,2,0)</f>
        <v>Office Supplies</v>
      </c>
      <c r="E1495" s="12" t="str">
        <f>VLOOKUP(MID(Products!$B1495,5,2),$G$8:$H$25,2,0)</f>
        <v>Paper</v>
      </c>
    </row>
    <row r="1496" spans="1:5" x14ac:dyDescent="0.35">
      <c r="A1496" s="11">
        <v>8770</v>
      </c>
      <c r="B1496" s="13" t="s">
        <v>4049</v>
      </c>
      <c r="C1496" s="13" t="s">
        <v>4050</v>
      </c>
      <c r="D1496" s="13" t="str">
        <f>HLOOKUP(LEFT(Products!$B1496,3),$G$4:$J$5,2,0)</f>
        <v>Technology</v>
      </c>
      <c r="E1496" s="11" t="str">
        <f>VLOOKUP(MID(Products!$B1496,5,2),$G$8:$H$25,2,0)</f>
        <v>Phones</v>
      </c>
    </row>
    <row r="1497" spans="1:5" x14ac:dyDescent="0.35">
      <c r="A1497" s="12">
        <v>8771</v>
      </c>
      <c r="B1497" s="17" t="s">
        <v>1796</v>
      </c>
      <c r="C1497" s="17" t="s">
        <v>1797</v>
      </c>
      <c r="D1497" s="17" t="str">
        <f>HLOOKUP(LEFT(Products!$B1497,3),$G$4:$J$5,2,0)</f>
        <v>Furniture</v>
      </c>
      <c r="E1497" s="12" t="str">
        <f>VLOOKUP(MID(Products!$B1497,5,2),$G$8:$H$25,2,0)</f>
        <v>Chairs</v>
      </c>
    </row>
    <row r="1498" spans="1:5" x14ac:dyDescent="0.35">
      <c r="A1498" s="11">
        <v>8807</v>
      </c>
      <c r="B1498" s="13" t="s">
        <v>4053</v>
      </c>
      <c r="C1498" s="13" t="s">
        <v>4054</v>
      </c>
      <c r="D1498" s="13" t="str">
        <f>HLOOKUP(LEFT(Products!$B1498,3),$G$4:$J$5,2,0)</f>
        <v>Furniture</v>
      </c>
      <c r="E1498" s="11" t="str">
        <f>VLOOKUP(MID(Products!$B1498,5,2),$G$8:$H$25,2,0)</f>
        <v>Furnishings</v>
      </c>
    </row>
    <row r="1499" spans="1:5" x14ac:dyDescent="0.35">
      <c r="A1499" s="12">
        <v>7380</v>
      </c>
      <c r="B1499" s="17" t="s">
        <v>2688</v>
      </c>
      <c r="C1499" s="17" t="s">
        <v>2689</v>
      </c>
      <c r="D1499" s="17" t="str">
        <f>HLOOKUP(LEFT(Products!$B1499,3),$G$4:$J$5,2,0)</f>
        <v>Office Supplies</v>
      </c>
      <c r="E1499" s="12" t="str">
        <f>VLOOKUP(MID(Products!$B1499,5,2),$G$8:$H$25,2,0)</f>
        <v>Storage</v>
      </c>
    </row>
    <row r="1500" spans="1:5" x14ac:dyDescent="0.35">
      <c r="A1500" s="11">
        <v>7381</v>
      </c>
      <c r="B1500" s="13" t="s">
        <v>3550</v>
      </c>
      <c r="C1500" s="13" t="s">
        <v>3551</v>
      </c>
      <c r="D1500" s="13" t="str">
        <f>HLOOKUP(LEFT(Products!$B1500,3),$G$4:$J$5,2,0)</f>
        <v>Office Supplies</v>
      </c>
      <c r="E1500" s="11" t="str">
        <f>VLOOKUP(MID(Products!$B1500,5,2),$G$8:$H$25,2,0)</f>
        <v>Labels</v>
      </c>
    </row>
    <row r="1501" spans="1:5" x14ac:dyDescent="0.35">
      <c r="A1501" s="12">
        <v>7382</v>
      </c>
      <c r="B1501" s="17" t="s">
        <v>4058</v>
      </c>
      <c r="C1501" s="17" t="s">
        <v>4059</v>
      </c>
      <c r="D1501" s="17" t="str">
        <f>HLOOKUP(LEFT(Products!$B1501,3),$G$4:$J$5,2,0)</f>
        <v>Technology</v>
      </c>
      <c r="E1501" s="12" t="str">
        <f>VLOOKUP(MID(Products!$B1501,5,2),$G$8:$H$25,2,0)</f>
        <v>Phones</v>
      </c>
    </row>
    <row r="1502" spans="1:5" x14ac:dyDescent="0.35">
      <c r="A1502" s="11">
        <v>7383</v>
      </c>
      <c r="B1502" s="13" t="s">
        <v>777</v>
      </c>
      <c r="C1502" s="13" t="s">
        <v>778</v>
      </c>
      <c r="D1502" s="13" t="str">
        <f>HLOOKUP(LEFT(Products!$B1502,3),$G$4:$J$5,2,0)</f>
        <v>Office Supplies</v>
      </c>
      <c r="E1502" s="11" t="str">
        <f>VLOOKUP(MID(Products!$B1502,5,2),$G$8:$H$25,2,0)</f>
        <v>Supplies</v>
      </c>
    </row>
    <row r="1503" spans="1:5" x14ac:dyDescent="0.35">
      <c r="A1503" s="12">
        <v>7384</v>
      </c>
      <c r="B1503" s="17" t="s">
        <v>4060</v>
      </c>
      <c r="C1503" s="17" t="s">
        <v>4061</v>
      </c>
      <c r="D1503" s="17" t="str">
        <f>HLOOKUP(LEFT(Products!$B1503,3),$G$4:$J$5,2,0)</f>
        <v>Office Supplies</v>
      </c>
      <c r="E1503" s="12" t="str">
        <f>VLOOKUP(MID(Products!$B1503,5,2),$G$8:$H$25,2,0)</f>
        <v>Paper</v>
      </c>
    </row>
    <row r="1504" spans="1:5" x14ac:dyDescent="0.35">
      <c r="A1504" s="11">
        <v>7385</v>
      </c>
      <c r="B1504" s="13" t="s">
        <v>2721</v>
      </c>
      <c r="C1504" s="13" t="s">
        <v>2722</v>
      </c>
      <c r="D1504" s="13" t="str">
        <f>HLOOKUP(LEFT(Products!$B1504,3),$G$4:$J$5,2,0)</f>
        <v>Office Supplies</v>
      </c>
      <c r="E1504" s="11" t="str">
        <f>VLOOKUP(MID(Products!$B1504,5,2),$G$8:$H$25,2,0)</f>
        <v>Appliances</v>
      </c>
    </row>
    <row r="1505" spans="1:5" x14ac:dyDescent="0.35">
      <c r="A1505" s="12">
        <v>7386</v>
      </c>
      <c r="B1505" s="17" t="s">
        <v>1221</v>
      </c>
      <c r="C1505" s="17" t="s">
        <v>1222</v>
      </c>
      <c r="D1505" s="17" t="str">
        <f>HLOOKUP(LEFT(Products!$B1505,3),$G$4:$J$5,2,0)</f>
        <v>Office Supplies</v>
      </c>
      <c r="E1505" s="12" t="str">
        <f>VLOOKUP(MID(Products!$B1505,5,2),$G$8:$H$25,2,0)</f>
        <v>Paper</v>
      </c>
    </row>
    <row r="1506" spans="1:5" x14ac:dyDescent="0.35">
      <c r="A1506" s="11">
        <v>7387</v>
      </c>
      <c r="B1506" s="13" t="s">
        <v>506</v>
      </c>
      <c r="C1506" s="13" t="s">
        <v>507</v>
      </c>
      <c r="D1506" s="13" t="str">
        <f>HLOOKUP(LEFT(Products!$B1506,3),$G$4:$J$5,2,0)</f>
        <v>Office Supplies</v>
      </c>
      <c r="E1506" s="11" t="str">
        <f>VLOOKUP(MID(Products!$B1506,5,2),$G$8:$H$25,2,0)</f>
        <v>Storage</v>
      </c>
    </row>
    <row r="1507" spans="1:5" x14ac:dyDescent="0.35">
      <c r="A1507" s="12">
        <v>7388</v>
      </c>
      <c r="B1507" s="17" t="s">
        <v>4062</v>
      </c>
      <c r="C1507" s="17" t="s">
        <v>4063</v>
      </c>
      <c r="D1507" s="17" t="str">
        <f>HLOOKUP(LEFT(Products!$B1507,3),$G$4:$J$5,2,0)</f>
        <v>Furniture</v>
      </c>
      <c r="E1507" s="12" t="str">
        <f>VLOOKUP(MID(Products!$B1507,5,2),$G$8:$H$25,2,0)</f>
        <v>Furnishings</v>
      </c>
    </row>
    <row r="1508" spans="1:5" x14ac:dyDescent="0.35">
      <c r="A1508" s="11">
        <v>7389</v>
      </c>
      <c r="B1508" s="13" t="s">
        <v>552</v>
      </c>
      <c r="C1508" s="13" t="s">
        <v>553</v>
      </c>
      <c r="D1508" s="13" t="str">
        <f>HLOOKUP(LEFT(Products!$B1508,3),$G$4:$J$5,2,0)</f>
        <v>Technology</v>
      </c>
      <c r="E1508" s="11" t="str">
        <f>VLOOKUP(MID(Products!$B1508,5,2),$G$8:$H$25,2,0)</f>
        <v>Phones</v>
      </c>
    </row>
    <row r="1509" spans="1:5" x14ac:dyDescent="0.35">
      <c r="A1509" s="12">
        <v>2554</v>
      </c>
      <c r="B1509" s="17" t="s">
        <v>2245</v>
      </c>
      <c r="C1509" s="17" t="s">
        <v>2246</v>
      </c>
      <c r="D1509" s="17" t="str">
        <f>HLOOKUP(LEFT(Products!$B1509,3),$G$4:$J$5,2,0)</f>
        <v>Office Supplies</v>
      </c>
      <c r="E1509" s="12" t="str">
        <f>VLOOKUP(MID(Products!$B1509,5,2),$G$8:$H$25,2,0)</f>
        <v>Paper</v>
      </c>
    </row>
    <row r="1510" spans="1:5" x14ac:dyDescent="0.35">
      <c r="A1510" s="11">
        <v>9781</v>
      </c>
      <c r="B1510" s="13" t="s">
        <v>4066</v>
      </c>
      <c r="C1510" s="13" t="s">
        <v>4067</v>
      </c>
      <c r="D1510" s="13" t="str">
        <f>HLOOKUP(LEFT(Products!$B1510,3),$G$4:$J$5,2,0)</f>
        <v>Technology</v>
      </c>
      <c r="E1510" s="11" t="str">
        <f>VLOOKUP(MID(Products!$B1510,5,2),$G$8:$H$25,2,0)</f>
        <v>Phones</v>
      </c>
    </row>
    <row r="1511" spans="1:5" x14ac:dyDescent="0.35">
      <c r="A1511" s="12">
        <v>9782</v>
      </c>
      <c r="B1511" s="17" t="s">
        <v>4068</v>
      </c>
      <c r="C1511" s="17" t="s">
        <v>4069</v>
      </c>
      <c r="D1511" s="17" t="str">
        <f>HLOOKUP(LEFT(Products!$B1511,3),$G$4:$J$5,2,0)</f>
        <v>Office Supplies</v>
      </c>
      <c r="E1511" s="12" t="str">
        <f>VLOOKUP(MID(Products!$B1511,5,2),$G$8:$H$25,2,0)</f>
        <v>Binders</v>
      </c>
    </row>
    <row r="1512" spans="1:5" x14ac:dyDescent="0.35">
      <c r="A1512" s="11">
        <v>817</v>
      </c>
      <c r="B1512" s="13" t="s">
        <v>4071</v>
      </c>
      <c r="C1512" s="13" t="s">
        <v>4072</v>
      </c>
      <c r="D1512" s="13" t="str">
        <f>HLOOKUP(LEFT(Products!$B1512,3),$G$4:$J$5,2,0)</f>
        <v>Office Supplies</v>
      </c>
      <c r="E1512" s="11" t="str">
        <f>VLOOKUP(MID(Products!$B1512,5,2),$G$8:$H$25,2,0)</f>
        <v>Paper</v>
      </c>
    </row>
    <row r="1513" spans="1:5" x14ac:dyDescent="0.35">
      <c r="A1513" s="12">
        <v>925</v>
      </c>
      <c r="B1513" s="17" t="s">
        <v>4074</v>
      </c>
      <c r="C1513" s="17" t="s">
        <v>4075</v>
      </c>
      <c r="D1513" s="17" t="str">
        <f>HLOOKUP(LEFT(Products!$B1513,3),$G$4:$J$5,2,0)</f>
        <v>Office Supplies</v>
      </c>
      <c r="E1513" s="12" t="str">
        <f>VLOOKUP(MID(Products!$B1513,5,2),$G$8:$H$25,2,0)</f>
        <v>Binders</v>
      </c>
    </row>
    <row r="1514" spans="1:5" x14ac:dyDescent="0.35">
      <c r="A1514" s="11">
        <v>4517</v>
      </c>
      <c r="B1514" s="13" t="s">
        <v>1515</v>
      </c>
      <c r="C1514" s="13" t="s">
        <v>1516</v>
      </c>
      <c r="D1514" s="13" t="str">
        <f>HLOOKUP(LEFT(Products!$B1514,3),$G$4:$J$5,2,0)</f>
        <v>Office Supplies</v>
      </c>
      <c r="E1514" s="11" t="str">
        <f>VLOOKUP(MID(Products!$B1514,5,2),$G$8:$H$25,2,0)</f>
        <v>Paper</v>
      </c>
    </row>
    <row r="1515" spans="1:5" x14ac:dyDescent="0.35">
      <c r="A1515" s="12">
        <v>4518</v>
      </c>
      <c r="B1515" s="17" t="s">
        <v>4077</v>
      </c>
      <c r="C1515" s="17" t="s">
        <v>4078</v>
      </c>
      <c r="D1515" s="17" t="str">
        <f>HLOOKUP(LEFT(Products!$B1515,3),$G$4:$J$5,2,0)</f>
        <v>Office Supplies</v>
      </c>
      <c r="E1515" s="12" t="str">
        <f>VLOOKUP(MID(Products!$B1515,5,2),$G$8:$H$25,2,0)</f>
        <v>Binders</v>
      </c>
    </row>
    <row r="1516" spans="1:5" x14ac:dyDescent="0.35">
      <c r="A1516" s="11">
        <v>8783</v>
      </c>
      <c r="B1516" s="13" t="s">
        <v>4083</v>
      </c>
      <c r="C1516" s="13" t="s">
        <v>4084</v>
      </c>
      <c r="D1516" s="13" t="str">
        <f>HLOOKUP(LEFT(Products!$B1516,3),$G$4:$J$5,2,0)</f>
        <v>Office Supplies</v>
      </c>
      <c r="E1516" s="11" t="str">
        <f>VLOOKUP(MID(Products!$B1516,5,2),$G$8:$H$25,2,0)</f>
        <v>Binders</v>
      </c>
    </row>
    <row r="1517" spans="1:5" x14ac:dyDescent="0.35">
      <c r="A1517" s="12">
        <v>8784</v>
      </c>
      <c r="B1517" s="17" t="s">
        <v>2570</v>
      </c>
      <c r="C1517" s="17" t="s">
        <v>2571</v>
      </c>
      <c r="D1517" s="17" t="str">
        <f>HLOOKUP(LEFT(Products!$B1517,3),$G$4:$J$5,2,0)</f>
        <v>Furniture</v>
      </c>
      <c r="E1517" s="12" t="str">
        <f>VLOOKUP(MID(Products!$B1517,5,2),$G$8:$H$25,2,0)</f>
        <v>Tables</v>
      </c>
    </row>
    <row r="1518" spans="1:5" x14ac:dyDescent="0.35">
      <c r="A1518" s="11">
        <v>9427</v>
      </c>
      <c r="B1518" s="13" t="s">
        <v>4088</v>
      </c>
      <c r="C1518" s="13" t="s">
        <v>4089</v>
      </c>
      <c r="D1518" s="13" t="str">
        <f>HLOOKUP(LEFT(Products!$B1518,3),$G$4:$J$5,2,0)</f>
        <v>Office Supplies</v>
      </c>
      <c r="E1518" s="11" t="str">
        <f>VLOOKUP(MID(Products!$B1518,5,2),$G$8:$H$25,2,0)</f>
        <v>Art</v>
      </c>
    </row>
    <row r="1519" spans="1:5" x14ac:dyDescent="0.35">
      <c r="A1519" s="12">
        <v>6999</v>
      </c>
      <c r="B1519" s="17" t="s">
        <v>3835</v>
      </c>
      <c r="C1519" s="17" t="s">
        <v>4092</v>
      </c>
      <c r="D1519" s="17" t="str">
        <f>HLOOKUP(LEFT(Products!$B1519,3),$G$4:$J$5,2,0)</f>
        <v>Office Supplies</v>
      </c>
      <c r="E1519" s="12" t="str">
        <f>VLOOKUP(MID(Products!$B1519,5,2),$G$8:$H$25,2,0)</f>
        <v>Paper</v>
      </c>
    </row>
    <row r="1520" spans="1:5" x14ac:dyDescent="0.35">
      <c r="A1520" s="11">
        <v>7271</v>
      </c>
      <c r="B1520" s="13" t="s">
        <v>4096</v>
      </c>
      <c r="C1520" s="13" t="s">
        <v>4097</v>
      </c>
      <c r="D1520" s="13" t="str">
        <f>HLOOKUP(LEFT(Products!$B1520,3),$G$4:$J$5,2,0)</f>
        <v>Furniture</v>
      </c>
      <c r="E1520" s="11" t="str">
        <f>VLOOKUP(MID(Products!$B1520,5,2),$G$8:$H$25,2,0)</f>
        <v>Bookcases</v>
      </c>
    </row>
    <row r="1521" spans="1:5" x14ac:dyDescent="0.35">
      <c r="A1521" s="12">
        <v>7272</v>
      </c>
      <c r="B1521" s="17" t="s">
        <v>4098</v>
      </c>
      <c r="C1521" s="17" t="s">
        <v>4099</v>
      </c>
      <c r="D1521" s="17" t="str">
        <f>HLOOKUP(LEFT(Products!$B1521,3),$G$4:$J$5,2,0)</f>
        <v>Office Supplies</v>
      </c>
      <c r="E1521" s="12" t="str">
        <f>VLOOKUP(MID(Products!$B1521,5,2),$G$8:$H$25,2,0)</f>
        <v>Appliances</v>
      </c>
    </row>
    <row r="1522" spans="1:5" x14ac:dyDescent="0.35">
      <c r="A1522" s="11">
        <v>8892</v>
      </c>
      <c r="B1522" s="13" t="s">
        <v>2808</v>
      </c>
      <c r="C1522" s="13" t="s">
        <v>2809</v>
      </c>
      <c r="D1522" s="13" t="str">
        <f>HLOOKUP(LEFT(Products!$B1522,3),$G$4:$J$5,2,0)</f>
        <v>Furniture</v>
      </c>
      <c r="E1522" s="11" t="str">
        <f>VLOOKUP(MID(Products!$B1522,5,2),$G$8:$H$25,2,0)</f>
        <v>Chairs</v>
      </c>
    </row>
    <row r="1523" spans="1:5" x14ac:dyDescent="0.35">
      <c r="A1523" s="12">
        <v>90</v>
      </c>
      <c r="B1523" s="17" t="s">
        <v>4104</v>
      </c>
      <c r="C1523" s="17" t="s">
        <v>4105</v>
      </c>
      <c r="D1523" s="17" t="str">
        <f>HLOOKUP(LEFT(Products!$B1523,3),$G$4:$J$5,2,0)</f>
        <v>Office Supplies</v>
      </c>
      <c r="E1523" s="12" t="str">
        <f>VLOOKUP(MID(Products!$B1523,5,2),$G$8:$H$25,2,0)</f>
        <v>Art</v>
      </c>
    </row>
    <row r="1524" spans="1:5" x14ac:dyDescent="0.35">
      <c r="A1524" s="11">
        <v>91</v>
      </c>
      <c r="B1524" s="13" t="s">
        <v>301</v>
      </c>
      <c r="C1524" s="13" t="s">
        <v>302</v>
      </c>
      <c r="D1524" s="13" t="str">
        <f>HLOOKUP(LEFT(Products!$B1524,3),$G$4:$J$5,2,0)</f>
        <v>Technology</v>
      </c>
      <c r="E1524" s="11" t="str">
        <f>VLOOKUP(MID(Products!$B1524,5,2),$G$8:$H$25,2,0)</f>
        <v>Phones</v>
      </c>
    </row>
    <row r="1525" spans="1:5" x14ac:dyDescent="0.35">
      <c r="A1525" s="12">
        <v>92</v>
      </c>
      <c r="B1525" s="17" t="s">
        <v>4106</v>
      </c>
      <c r="C1525" s="17" t="s">
        <v>4107</v>
      </c>
      <c r="D1525" s="17" t="str">
        <f>HLOOKUP(LEFT(Products!$B1525,3),$G$4:$J$5,2,0)</f>
        <v>Office Supplies</v>
      </c>
      <c r="E1525" s="12" t="str">
        <f>VLOOKUP(MID(Products!$B1525,5,2),$G$8:$H$25,2,0)</f>
        <v>Paper</v>
      </c>
    </row>
    <row r="1526" spans="1:5" x14ac:dyDescent="0.35">
      <c r="A1526" s="11">
        <v>1508</v>
      </c>
      <c r="B1526" s="13" t="s">
        <v>4111</v>
      </c>
      <c r="C1526" s="13" t="s">
        <v>4112</v>
      </c>
      <c r="D1526" s="13" t="str">
        <f>HLOOKUP(LEFT(Products!$B1526,3),$G$4:$J$5,2,0)</f>
        <v>Technology</v>
      </c>
      <c r="E1526" s="11" t="str">
        <f>VLOOKUP(MID(Products!$B1526,5,2),$G$8:$H$25,2,0)</f>
        <v>Machines</v>
      </c>
    </row>
    <row r="1527" spans="1:5" x14ac:dyDescent="0.35">
      <c r="A1527" s="12">
        <v>2256</v>
      </c>
      <c r="B1527" s="17" t="s">
        <v>4066</v>
      </c>
      <c r="C1527" s="17" t="s">
        <v>4067</v>
      </c>
      <c r="D1527" s="17" t="str">
        <f>HLOOKUP(LEFT(Products!$B1527,3),$G$4:$J$5,2,0)</f>
        <v>Technology</v>
      </c>
      <c r="E1527" s="12" t="str">
        <f>VLOOKUP(MID(Products!$B1527,5,2),$G$8:$H$25,2,0)</f>
        <v>Phones</v>
      </c>
    </row>
    <row r="1528" spans="1:5" x14ac:dyDescent="0.35">
      <c r="A1528" s="11">
        <v>2257</v>
      </c>
      <c r="B1528" s="13" t="s">
        <v>4116</v>
      </c>
      <c r="C1528" s="13" t="s">
        <v>4117</v>
      </c>
      <c r="D1528" s="13" t="str">
        <f>HLOOKUP(LEFT(Products!$B1528,3),$G$4:$J$5,2,0)</f>
        <v>Furniture</v>
      </c>
      <c r="E1528" s="11" t="str">
        <f>VLOOKUP(MID(Products!$B1528,5,2),$G$8:$H$25,2,0)</f>
        <v>Furnishings</v>
      </c>
    </row>
    <row r="1529" spans="1:5" x14ac:dyDescent="0.35">
      <c r="A1529" s="12">
        <v>3249</v>
      </c>
      <c r="B1529" s="17" t="s">
        <v>4119</v>
      </c>
      <c r="C1529" s="17" t="s">
        <v>4120</v>
      </c>
      <c r="D1529" s="17" t="str">
        <f>HLOOKUP(LEFT(Products!$B1529,3),$G$4:$J$5,2,0)</f>
        <v>Furniture</v>
      </c>
      <c r="E1529" s="12" t="str">
        <f>VLOOKUP(MID(Products!$B1529,5,2),$G$8:$H$25,2,0)</f>
        <v>Chairs</v>
      </c>
    </row>
    <row r="1530" spans="1:5" x14ac:dyDescent="0.35">
      <c r="A1530" s="11">
        <v>3250</v>
      </c>
      <c r="B1530" s="13" t="s">
        <v>4121</v>
      </c>
      <c r="C1530" s="13" t="s">
        <v>4122</v>
      </c>
      <c r="D1530" s="13" t="str">
        <f>HLOOKUP(LEFT(Products!$B1530,3),$G$4:$J$5,2,0)</f>
        <v>Technology</v>
      </c>
      <c r="E1530" s="11" t="str">
        <f>VLOOKUP(MID(Products!$B1530,5,2),$G$8:$H$25,2,0)</f>
        <v>Phones</v>
      </c>
    </row>
    <row r="1531" spans="1:5" x14ac:dyDescent="0.35">
      <c r="A1531" s="12">
        <v>3311</v>
      </c>
      <c r="B1531" s="17" t="s">
        <v>91</v>
      </c>
      <c r="C1531" s="17" t="s">
        <v>92</v>
      </c>
      <c r="D1531" s="17" t="str">
        <f>HLOOKUP(LEFT(Products!$B1531,3),$G$4:$J$5,2,0)</f>
        <v>Office Supplies</v>
      </c>
      <c r="E1531" s="12" t="str">
        <f>VLOOKUP(MID(Products!$B1531,5,2),$G$8:$H$25,2,0)</f>
        <v>Binders</v>
      </c>
    </row>
    <row r="1532" spans="1:5" x14ac:dyDescent="0.35">
      <c r="A1532" s="11">
        <v>3720</v>
      </c>
      <c r="B1532" s="13" t="s">
        <v>4127</v>
      </c>
      <c r="C1532" s="13" t="s">
        <v>4128</v>
      </c>
      <c r="D1532" s="13" t="str">
        <f>HLOOKUP(LEFT(Products!$B1532,3),$G$4:$J$5,2,0)</f>
        <v>Office Supplies</v>
      </c>
      <c r="E1532" s="11" t="str">
        <f>VLOOKUP(MID(Products!$B1532,5,2),$G$8:$H$25,2,0)</f>
        <v>Art</v>
      </c>
    </row>
    <row r="1533" spans="1:5" x14ac:dyDescent="0.35">
      <c r="A1533" s="12">
        <v>9028</v>
      </c>
      <c r="B1533" s="17" t="s">
        <v>1430</v>
      </c>
      <c r="C1533" s="17" t="s">
        <v>1431</v>
      </c>
      <c r="D1533" s="17" t="str">
        <f>HLOOKUP(LEFT(Products!$B1533,3),$G$4:$J$5,2,0)</f>
        <v>Furniture</v>
      </c>
      <c r="E1533" s="12" t="str">
        <f>VLOOKUP(MID(Products!$B1533,5,2),$G$8:$H$25,2,0)</f>
        <v>Furnishings</v>
      </c>
    </row>
    <row r="1534" spans="1:5" x14ac:dyDescent="0.35">
      <c r="A1534" s="11">
        <v>9029</v>
      </c>
      <c r="B1534" s="13" t="s">
        <v>994</v>
      </c>
      <c r="C1534" s="13" t="s">
        <v>995</v>
      </c>
      <c r="D1534" s="13" t="str">
        <f>HLOOKUP(LEFT(Products!$B1534,3),$G$4:$J$5,2,0)</f>
        <v>Furniture</v>
      </c>
      <c r="E1534" s="11" t="str">
        <f>VLOOKUP(MID(Products!$B1534,5,2),$G$8:$H$25,2,0)</f>
        <v>Furnishings</v>
      </c>
    </row>
    <row r="1535" spans="1:5" x14ac:dyDescent="0.35">
      <c r="A1535" s="12">
        <v>9090</v>
      </c>
      <c r="B1535" s="17" t="s">
        <v>4134</v>
      </c>
      <c r="C1535" s="17" t="s">
        <v>4135</v>
      </c>
      <c r="D1535" s="17" t="str">
        <f>HLOOKUP(LEFT(Products!$B1535,3),$G$4:$J$5,2,0)</f>
        <v>Office Supplies</v>
      </c>
      <c r="E1535" s="12" t="str">
        <f>VLOOKUP(MID(Products!$B1535,5,2),$G$8:$H$25,2,0)</f>
        <v>Storage</v>
      </c>
    </row>
    <row r="1536" spans="1:5" x14ac:dyDescent="0.35">
      <c r="A1536" s="11">
        <v>9449</v>
      </c>
      <c r="B1536" s="13" t="s">
        <v>2117</v>
      </c>
      <c r="C1536" s="13" t="s">
        <v>2118</v>
      </c>
      <c r="D1536" s="13" t="str">
        <f>HLOOKUP(LEFT(Products!$B1536,3),$G$4:$J$5,2,0)</f>
        <v>Office Supplies</v>
      </c>
      <c r="E1536" s="11" t="str">
        <f>VLOOKUP(MID(Products!$B1536,5,2),$G$8:$H$25,2,0)</f>
        <v>Labels</v>
      </c>
    </row>
    <row r="1537" spans="1:5" x14ac:dyDescent="0.35">
      <c r="A1537" s="12">
        <v>71</v>
      </c>
      <c r="B1537" s="17" t="s">
        <v>3983</v>
      </c>
      <c r="C1537" s="17" t="s">
        <v>4141</v>
      </c>
      <c r="D1537" s="17" t="str">
        <f>HLOOKUP(LEFT(Products!$B1537,3),$G$4:$J$5,2,0)</f>
        <v>Office Supplies</v>
      </c>
      <c r="E1537" s="12" t="str">
        <f>VLOOKUP(MID(Products!$B1537,5,2),$G$8:$H$25,2,0)</f>
        <v>Binders</v>
      </c>
    </row>
    <row r="1538" spans="1:5" x14ac:dyDescent="0.35">
      <c r="A1538" s="11">
        <v>756</v>
      </c>
      <c r="B1538" s="13" t="s">
        <v>346</v>
      </c>
      <c r="C1538" s="13" t="s">
        <v>347</v>
      </c>
      <c r="D1538" s="13" t="str">
        <f>HLOOKUP(LEFT(Products!$B1538,3),$G$4:$J$5,2,0)</f>
        <v>Furniture</v>
      </c>
      <c r="E1538" s="11" t="str">
        <f>VLOOKUP(MID(Products!$B1538,5,2),$G$8:$H$25,2,0)</f>
        <v>Tables</v>
      </c>
    </row>
    <row r="1539" spans="1:5" x14ac:dyDescent="0.35">
      <c r="A1539" s="12">
        <v>2014</v>
      </c>
      <c r="B1539" s="17" t="s">
        <v>4146</v>
      </c>
      <c r="C1539" s="17" t="s">
        <v>4147</v>
      </c>
      <c r="D1539" s="17" t="str">
        <f>HLOOKUP(LEFT(Products!$B1539,3),$G$4:$J$5,2,0)</f>
        <v>Furniture</v>
      </c>
      <c r="E1539" s="12" t="str">
        <f>VLOOKUP(MID(Products!$B1539,5,2),$G$8:$H$25,2,0)</f>
        <v>Chairs</v>
      </c>
    </row>
    <row r="1540" spans="1:5" x14ac:dyDescent="0.35">
      <c r="A1540" s="11">
        <v>2015</v>
      </c>
      <c r="B1540" s="13" t="s">
        <v>1860</v>
      </c>
      <c r="C1540" s="13" t="s">
        <v>1861</v>
      </c>
      <c r="D1540" s="13" t="str">
        <f>HLOOKUP(LEFT(Products!$B1540,3),$G$4:$J$5,2,0)</f>
        <v>Office Supplies</v>
      </c>
      <c r="E1540" s="11" t="str">
        <f>VLOOKUP(MID(Products!$B1540,5,2),$G$8:$H$25,2,0)</f>
        <v>Paper</v>
      </c>
    </row>
    <row r="1541" spans="1:5" x14ac:dyDescent="0.35">
      <c r="A1541" s="12">
        <v>2016</v>
      </c>
      <c r="B1541" s="17" t="s">
        <v>557</v>
      </c>
      <c r="C1541" s="17" t="s">
        <v>558</v>
      </c>
      <c r="D1541" s="17" t="str">
        <f>HLOOKUP(LEFT(Products!$B1541,3),$G$4:$J$5,2,0)</f>
        <v>Office Supplies</v>
      </c>
      <c r="E1541" s="12" t="str">
        <f>VLOOKUP(MID(Products!$B1541,5,2),$G$8:$H$25,2,0)</f>
        <v>Storage</v>
      </c>
    </row>
    <row r="1542" spans="1:5" x14ac:dyDescent="0.35">
      <c r="A1542" s="11">
        <v>3542</v>
      </c>
      <c r="B1542" s="13" t="s">
        <v>274</v>
      </c>
      <c r="C1542" s="13" t="s">
        <v>275</v>
      </c>
      <c r="D1542" s="13" t="str">
        <f>HLOOKUP(LEFT(Products!$B1542,3),$G$4:$J$5,2,0)</f>
        <v>Furniture</v>
      </c>
      <c r="E1542" s="11" t="str">
        <f>VLOOKUP(MID(Products!$B1542,5,2),$G$8:$H$25,2,0)</f>
        <v>Furnishings</v>
      </c>
    </row>
    <row r="1543" spans="1:5" x14ac:dyDescent="0.35">
      <c r="A1543" s="12">
        <v>3543</v>
      </c>
      <c r="B1543" s="17" t="s">
        <v>896</v>
      </c>
      <c r="C1543" s="17" t="s">
        <v>897</v>
      </c>
      <c r="D1543" s="17" t="str">
        <f>HLOOKUP(LEFT(Products!$B1543,3),$G$4:$J$5,2,0)</f>
        <v>Furniture</v>
      </c>
      <c r="E1543" s="12" t="str">
        <f>VLOOKUP(MID(Products!$B1543,5,2),$G$8:$H$25,2,0)</f>
        <v>Chairs</v>
      </c>
    </row>
    <row r="1544" spans="1:5" x14ac:dyDescent="0.35">
      <c r="A1544" s="11">
        <v>3544</v>
      </c>
      <c r="B1544" s="13" t="s">
        <v>4149</v>
      </c>
      <c r="C1544" s="13" t="s">
        <v>4150</v>
      </c>
      <c r="D1544" s="13" t="str">
        <f>HLOOKUP(LEFT(Products!$B1544,3),$G$4:$J$5,2,0)</f>
        <v>Office Supplies</v>
      </c>
      <c r="E1544" s="11" t="str">
        <f>VLOOKUP(MID(Products!$B1544,5,2),$G$8:$H$25,2,0)</f>
        <v>Art</v>
      </c>
    </row>
    <row r="1545" spans="1:5" x14ac:dyDescent="0.35">
      <c r="A1545" s="12">
        <v>4347</v>
      </c>
      <c r="B1545" s="17" t="s">
        <v>4155</v>
      </c>
      <c r="C1545" s="17" t="s">
        <v>4156</v>
      </c>
      <c r="D1545" s="17" t="str">
        <f>HLOOKUP(LEFT(Products!$B1545,3),$G$4:$J$5,2,0)</f>
        <v>Furniture</v>
      </c>
      <c r="E1545" s="12" t="str">
        <f>VLOOKUP(MID(Products!$B1545,5,2),$G$8:$H$25,2,0)</f>
        <v>Chairs</v>
      </c>
    </row>
    <row r="1546" spans="1:5" x14ac:dyDescent="0.35">
      <c r="A1546" s="11">
        <v>4348</v>
      </c>
      <c r="B1546" s="13" t="s">
        <v>712</v>
      </c>
      <c r="C1546" s="13" t="s">
        <v>713</v>
      </c>
      <c r="D1546" s="13" t="str">
        <f>HLOOKUP(LEFT(Products!$B1546,3),$G$4:$J$5,2,0)</f>
        <v>Furniture</v>
      </c>
      <c r="E1546" s="11" t="str">
        <f>VLOOKUP(MID(Products!$B1546,5,2),$G$8:$H$25,2,0)</f>
        <v>Furnishings</v>
      </c>
    </row>
    <row r="1547" spans="1:5" x14ac:dyDescent="0.35">
      <c r="A1547" s="12">
        <v>4664</v>
      </c>
      <c r="B1547" s="17" t="s">
        <v>4158</v>
      </c>
      <c r="C1547" s="17" t="s">
        <v>4159</v>
      </c>
      <c r="D1547" s="17" t="str">
        <f>HLOOKUP(LEFT(Products!$B1547,3),$G$4:$J$5,2,0)</f>
        <v>Office Supplies</v>
      </c>
      <c r="E1547" s="12" t="str">
        <f>VLOOKUP(MID(Products!$B1547,5,2),$G$8:$H$25,2,0)</f>
        <v>Labels</v>
      </c>
    </row>
    <row r="1548" spans="1:5" x14ac:dyDescent="0.35">
      <c r="A1548" s="11">
        <v>5881</v>
      </c>
      <c r="B1548" s="13" t="s">
        <v>2360</v>
      </c>
      <c r="C1548" s="13" t="s">
        <v>2361</v>
      </c>
      <c r="D1548" s="13" t="str">
        <f>HLOOKUP(LEFT(Products!$B1548,3),$G$4:$J$5,2,0)</f>
        <v>Furniture</v>
      </c>
      <c r="E1548" s="11" t="str">
        <f>VLOOKUP(MID(Products!$B1548,5,2),$G$8:$H$25,2,0)</f>
        <v>Chairs</v>
      </c>
    </row>
    <row r="1549" spans="1:5" x14ac:dyDescent="0.35">
      <c r="A1549" s="12">
        <v>5882</v>
      </c>
      <c r="B1549" s="17" t="s">
        <v>1495</v>
      </c>
      <c r="C1549" s="17" t="s">
        <v>1496</v>
      </c>
      <c r="D1549" s="17" t="str">
        <f>HLOOKUP(LEFT(Products!$B1549,3),$G$4:$J$5,2,0)</f>
        <v>Office Supplies</v>
      </c>
      <c r="E1549" s="12" t="str">
        <f>VLOOKUP(MID(Products!$B1549,5,2),$G$8:$H$25,2,0)</f>
        <v>Paper</v>
      </c>
    </row>
    <row r="1550" spans="1:5" x14ac:dyDescent="0.35">
      <c r="A1550" s="11">
        <v>5883</v>
      </c>
      <c r="B1550" s="13" t="s">
        <v>1044</v>
      </c>
      <c r="C1550" s="13" t="s">
        <v>1045</v>
      </c>
      <c r="D1550" s="13" t="str">
        <f>HLOOKUP(LEFT(Products!$B1550,3),$G$4:$J$5,2,0)</f>
        <v>Furniture</v>
      </c>
      <c r="E1550" s="11" t="str">
        <f>VLOOKUP(MID(Products!$B1550,5,2),$G$8:$H$25,2,0)</f>
        <v>Chairs</v>
      </c>
    </row>
    <row r="1551" spans="1:5" x14ac:dyDescent="0.35">
      <c r="A1551" s="12">
        <v>9613</v>
      </c>
      <c r="B1551" s="17" t="s">
        <v>2870</v>
      </c>
      <c r="C1551" s="17" t="s">
        <v>2871</v>
      </c>
      <c r="D1551" s="17" t="str">
        <f>HLOOKUP(LEFT(Products!$B1551,3),$G$4:$J$5,2,0)</f>
        <v>Technology</v>
      </c>
      <c r="E1551" s="12" t="str">
        <f>VLOOKUP(MID(Products!$B1551,5,2),$G$8:$H$25,2,0)</f>
        <v>Phones</v>
      </c>
    </row>
    <row r="1552" spans="1:5" x14ac:dyDescent="0.35">
      <c r="A1552" s="11">
        <v>658</v>
      </c>
      <c r="B1552" s="13" t="s">
        <v>2360</v>
      </c>
      <c r="C1552" s="13" t="s">
        <v>2361</v>
      </c>
      <c r="D1552" s="13" t="str">
        <f>HLOOKUP(LEFT(Products!$B1552,3),$G$4:$J$5,2,0)</f>
        <v>Furniture</v>
      </c>
      <c r="E1552" s="11" t="str">
        <f>VLOOKUP(MID(Products!$B1552,5,2),$G$8:$H$25,2,0)</f>
        <v>Chairs</v>
      </c>
    </row>
    <row r="1553" spans="1:5" x14ac:dyDescent="0.35">
      <c r="A1553" s="12">
        <v>659</v>
      </c>
      <c r="B1553" s="17" t="s">
        <v>3983</v>
      </c>
      <c r="C1553" s="17" t="s">
        <v>4141</v>
      </c>
      <c r="D1553" s="17" t="str">
        <f>HLOOKUP(LEFT(Products!$B1553,3),$G$4:$J$5,2,0)</f>
        <v>Office Supplies</v>
      </c>
      <c r="E1553" s="12" t="str">
        <f>VLOOKUP(MID(Products!$B1553,5,2),$G$8:$H$25,2,0)</f>
        <v>Binders</v>
      </c>
    </row>
    <row r="1554" spans="1:5" x14ac:dyDescent="0.35">
      <c r="A1554" s="11">
        <v>2021</v>
      </c>
      <c r="B1554" s="13" t="s">
        <v>2014</v>
      </c>
      <c r="C1554" s="13" t="s">
        <v>2015</v>
      </c>
      <c r="D1554" s="13" t="str">
        <f>HLOOKUP(LEFT(Products!$B1554,3),$G$4:$J$5,2,0)</f>
        <v>Office Supplies</v>
      </c>
      <c r="E1554" s="11" t="str">
        <f>VLOOKUP(MID(Products!$B1554,5,2),$G$8:$H$25,2,0)</f>
        <v>Storage</v>
      </c>
    </row>
    <row r="1555" spans="1:5" x14ac:dyDescent="0.35">
      <c r="A1555" s="12">
        <v>2022</v>
      </c>
      <c r="B1555" s="17" t="s">
        <v>1656</v>
      </c>
      <c r="C1555" s="17" t="s">
        <v>1657</v>
      </c>
      <c r="D1555" s="17" t="str">
        <f>HLOOKUP(LEFT(Products!$B1555,3),$G$4:$J$5,2,0)</f>
        <v>Office Supplies</v>
      </c>
      <c r="E1555" s="12" t="str">
        <f>VLOOKUP(MID(Products!$B1555,5,2),$G$8:$H$25,2,0)</f>
        <v>Paper</v>
      </c>
    </row>
    <row r="1556" spans="1:5" x14ac:dyDescent="0.35">
      <c r="A1556" s="11">
        <v>2023</v>
      </c>
      <c r="B1556" s="13" t="s">
        <v>1502</v>
      </c>
      <c r="C1556" s="13" t="s">
        <v>1503</v>
      </c>
      <c r="D1556" s="13" t="str">
        <f>HLOOKUP(LEFT(Products!$B1556,3),$G$4:$J$5,2,0)</f>
        <v>Office Supplies</v>
      </c>
      <c r="E1556" s="11" t="str">
        <f>VLOOKUP(MID(Products!$B1556,5,2),$G$8:$H$25,2,0)</f>
        <v>Binders</v>
      </c>
    </row>
    <row r="1557" spans="1:5" x14ac:dyDescent="0.35">
      <c r="A1557" s="12">
        <v>2024</v>
      </c>
      <c r="B1557" s="17" t="s">
        <v>4167</v>
      </c>
      <c r="C1557" s="17" t="s">
        <v>4168</v>
      </c>
      <c r="D1557" s="17" t="str">
        <f>HLOOKUP(LEFT(Products!$B1557,3),$G$4:$J$5,2,0)</f>
        <v>Furniture</v>
      </c>
      <c r="E1557" s="12" t="str">
        <f>VLOOKUP(MID(Products!$B1557,5,2),$G$8:$H$25,2,0)</f>
        <v>Chairs</v>
      </c>
    </row>
    <row r="1558" spans="1:5" x14ac:dyDescent="0.35">
      <c r="A1558" s="11">
        <v>2118</v>
      </c>
      <c r="B1558" s="13" t="s">
        <v>3860</v>
      </c>
      <c r="C1558" s="13" t="s">
        <v>3861</v>
      </c>
      <c r="D1558" s="13" t="str">
        <f>HLOOKUP(LEFT(Products!$B1558,3),$G$4:$J$5,2,0)</f>
        <v>Office Supplies</v>
      </c>
      <c r="E1558" s="11" t="str">
        <f>VLOOKUP(MID(Products!$B1558,5,2),$G$8:$H$25,2,0)</f>
        <v>Paper</v>
      </c>
    </row>
    <row r="1559" spans="1:5" x14ac:dyDescent="0.35">
      <c r="A1559" s="12">
        <v>2881</v>
      </c>
      <c r="B1559" s="17" t="s">
        <v>4174</v>
      </c>
      <c r="C1559" s="17" t="s">
        <v>4175</v>
      </c>
      <c r="D1559" s="17" t="str">
        <f>HLOOKUP(LEFT(Products!$B1559,3),$G$4:$J$5,2,0)</f>
        <v>Office Supplies</v>
      </c>
      <c r="E1559" s="12" t="str">
        <f>VLOOKUP(MID(Products!$B1559,5,2),$G$8:$H$25,2,0)</f>
        <v>Binders</v>
      </c>
    </row>
    <row r="1560" spans="1:5" x14ac:dyDescent="0.35">
      <c r="A1560" s="11">
        <v>2882</v>
      </c>
      <c r="B1560" s="13" t="s">
        <v>2127</v>
      </c>
      <c r="C1560" s="13" t="s">
        <v>2128</v>
      </c>
      <c r="D1560" s="13" t="str">
        <f>HLOOKUP(LEFT(Products!$B1560,3),$G$4:$J$5,2,0)</f>
        <v>Office Supplies</v>
      </c>
      <c r="E1560" s="11" t="str">
        <f>VLOOKUP(MID(Products!$B1560,5,2),$G$8:$H$25,2,0)</f>
        <v>Supplies</v>
      </c>
    </row>
    <row r="1561" spans="1:5" x14ac:dyDescent="0.35">
      <c r="A1561" s="12">
        <v>3718</v>
      </c>
      <c r="B1561" s="17" t="s">
        <v>4177</v>
      </c>
      <c r="C1561" s="17" t="s">
        <v>4178</v>
      </c>
      <c r="D1561" s="17" t="str">
        <f>HLOOKUP(LEFT(Products!$B1561,3),$G$4:$J$5,2,0)</f>
        <v>Office Supplies</v>
      </c>
      <c r="E1561" s="12" t="str">
        <f>VLOOKUP(MID(Products!$B1561,5,2),$G$8:$H$25,2,0)</f>
        <v>Supplies</v>
      </c>
    </row>
    <row r="1562" spans="1:5" x14ac:dyDescent="0.35">
      <c r="A1562" s="11">
        <v>3719</v>
      </c>
      <c r="B1562" s="13" t="s">
        <v>320</v>
      </c>
      <c r="C1562" s="13" t="s">
        <v>321</v>
      </c>
      <c r="D1562" s="13" t="str">
        <f>HLOOKUP(LEFT(Products!$B1562,3),$G$4:$J$5,2,0)</f>
        <v>Technology</v>
      </c>
      <c r="E1562" s="11" t="str">
        <f>VLOOKUP(MID(Products!$B1562,5,2),$G$8:$H$25,2,0)</f>
        <v>Accessories</v>
      </c>
    </row>
    <row r="1563" spans="1:5" x14ac:dyDescent="0.35">
      <c r="A1563" s="12">
        <v>4582</v>
      </c>
      <c r="B1563" s="17" t="s">
        <v>4180</v>
      </c>
      <c r="C1563" s="17" t="s">
        <v>4181</v>
      </c>
      <c r="D1563" s="17" t="str">
        <f>HLOOKUP(LEFT(Products!$B1563,3),$G$4:$J$5,2,0)</f>
        <v>Furniture</v>
      </c>
      <c r="E1563" s="12" t="str">
        <f>VLOOKUP(MID(Products!$B1563,5,2),$G$8:$H$25,2,0)</f>
        <v>Furnishings</v>
      </c>
    </row>
    <row r="1564" spans="1:5" x14ac:dyDescent="0.35">
      <c r="A1564" s="11">
        <v>4770</v>
      </c>
      <c r="B1564" s="13" t="s">
        <v>1765</v>
      </c>
      <c r="C1564" s="13" t="s">
        <v>1766</v>
      </c>
      <c r="D1564" s="13" t="str">
        <f>HLOOKUP(LEFT(Products!$B1564,3),$G$4:$J$5,2,0)</f>
        <v>Office Supplies</v>
      </c>
      <c r="E1564" s="11" t="str">
        <f>VLOOKUP(MID(Products!$B1564,5,2),$G$8:$H$25,2,0)</f>
        <v>Binders</v>
      </c>
    </row>
    <row r="1565" spans="1:5" x14ac:dyDescent="0.35">
      <c r="A1565" s="12">
        <v>4771</v>
      </c>
      <c r="B1565" s="17" t="s">
        <v>4183</v>
      </c>
      <c r="C1565" s="17" t="s">
        <v>4184</v>
      </c>
      <c r="D1565" s="17" t="str">
        <f>HLOOKUP(LEFT(Products!$B1565,3),$G$4:$J$5,2,0)</f>
        <v>Office Supplies</v>
      </c>
      <c r="E1565" s="12" t="str">
        <f>VLOOKUP(MID(Products!$B1565,5,2),$G$8:$H$25,2,0)</f>
        <v>Supplies</v>
      </c>
    </row>
    <row r="1566" spans="1:5" x14ac:dyDescent="0.35">
      <c r="A1566" s="11">
        <v>7166</v>
      </c>
      <c r="B1566" s="13" t="s">
        <v>2139</v>
      </c>
      <c r="C1566" s="13" t="s">
        <v>2140</v>
      </c>
      <c r="D1566" s="13" t="str">
        <f>HLOOKUP(LEFT(Products!$B1566,3),$G$4:$J$5,2,0)</f>
        <v>Office Supplies</v>
      </c>
      <c r="E1566" s="11" t="str">
        <f>VLOOKUP(MID(Products!$B1566,5,2),$G$8:$H$25,2,0)</f>
        <v>Storage</v>
      </c>
    </row>
    <row r="1567" spans="1:5" x14ac:dyDescent="0.35">
      <c r="A1567" s="12">
        <v>8468</v>
      </c>
      <c r="B1567" s="17" t="s">
        <v>651</v>
      </c>
      <c r="C1567" s="17" t="s">
        <v>652</v>
      </c>
      <c r="D1567" s="17" t="str">
        <f>HLOOKUP(LEFT(Products!$B1567,3),$G$4:$J$5,2,0)</f>
        <v>Office Supplies</v>
      </c>
      <c r="E1567" s="12" t="str">
        <f>VLOOKUP(MID(Products!$B1567,5,2),$G$8:$H$25,2,0)</f>
        <v>Binders</v>
      </c>
    </row>
    <row r="1568" spans="1:5" x14ac:dyDescent="0.35">
      <c r="A1568" s="11">
        <v>3411</v>
      </c>
      <c r="B1568" s="13" t="s">
        <v>3119</v>
      </c>
      <c r="C1568" s="13" t="s">
        <v>3120</v>
      </c>
      <c r="D1568" s="13" t="str">
        <f>HLOOKUP(LEFT(Products!$B1568,3),$G$4:$J$5,2,0)</f>
        <v>Office Supplies</v>
      </c>
      <c r="E1568" s="11" t="str">
        <f>VLOOKUP(MID(Products!$B1568,5,2),$G$8:$H$25,2,0)</f>
        <v>Paper</v>
      </c>
    </row>
    <row r="1569" spans="1:5" x14ac:dyDescent="0.35">
      <c r="A1569" s="12">
        <v>3412</v>
      </c>
      <c r="B1569" s="17" t="s">
        <v>4192</v>
      </c>
      <c r="C1569" s="17" t="s">
        <v>4193</v>
      </c>
      <c r="D1569" s="17" t="str">
        <f>HLOOKUP(LEFT(Products!$B1569,3),$G$4:$J$5,2,0)</f>
        <v>Office Supplies</v>
      </c>
      <c r="E1569" s="12" t="str">
        <f>VLOOKUP(MID(Products!$B1569,5,2),$G$8:$H$25,2,0)</f>
        <v>Binders</v>
      </c>
    </row>
    <row r="1570" spans="1:5" x14ac:dyDescent="0.35">
      <c r="A1570" s="11">
        <v>3413</v>
      </c>
      <c r="B1570" s="13" t="s">
        <v>2395</v>
      </c>
      <c r="C1570" s="13" t="s">
        <v>2396</v>
      </c>
      <c r="D1570" s="13" t="str">
        <f>HLOOKUP(LEFT(Products!$B1570,3),$G$4:$J$5,2,0)</f>
        <v>Office Supplies</v>
      </c>
      <c r="E1570" s="11" t="str">
        <f>VLOOKUP(MID(Products!$B1570,5,2),$G$8:$H$25,2,0)</f>
        <v>Art</v>
      </c>
    </row>
    <row r="1571" spans="1:5" x14ac:dyDescent="0.35">
      <c r="A1571" s="12">
        <v>3414</v>
      </c>
      <c r="B1571" s="17" t="s">
        <v>3671</v>
      </c>
      <c r="C1571" s="17" t="s">
        <v>3672</v>
      </c>
      <c r="D1571" s="17" t="str">
        <f>HLOOKUP(LEFT(Products!$B1571,3),$G$4:$J$5,2,0)</f>
        <v>Office Supplies</v>
      </c>
      <c r="E1571" s="12" t="str">
        <f>VLOOKUP(MID(Products!$B1571,5,2),$G$8:$H$25,2,0)</f>
        <v>Paper</v>
      </c>
    </row>
    <row r="1572" spans="1:5" x14ac:dyDescent="0.35">
      <c r="A1572" s="11">
        <v>3415</v>
      </c>
      <c r="B1572" s="13" t="s">
        <v>4194</v>
      </c>
      <c r="C1572" s="13" t="s">
        <v>4195</v>
      </c>
      <c r="D1572" s="13" t="str">
        <f>HLOOKUP(LEFT(Products!$B1572,3),$G$4:$J$5,2,0)</f>
        <v>Office Supplies</v>
      </c>
      <c r="E1572" s="11" t="str">
        <f>VLOOKUP(MID(Products!$B1572,5,2),$G$8:$H$25,2,0)</f>
        <v>Binders</v>
      </c>
    </row>
    <row r="1573" spans="1:5" x14ac:dyDescent="0.35">
      <c r="A1573" s="12">
        <v>5606</v>
      </c>
      <c r="B1573" s="17" t="s">
        <v>4197</v>
      </c>
      <c r="C1573" s="17" t="s">
        <v>4198</v>
      </c>
      <c r="D1573" s="17" t="str">
        <f>HLOOKUP(LEFT(Products!$B1573,3),$G$4:$J$5,2,0)</f>
        <v>Furniture</v>
      </c>
      <c r="E1573" s="12" t="str">
        <f>VLOOKUP(MID(Products!$B1573,5,2),$G$8:$H$25,2,0)</f>
        <v>Furnishings</v>
      </c>
    </row>
    <row r="1574" spans="1:5" x14ac:dyDescent="0.35">
      <c r="A1574" s="11">
        <v>5607</v>
      </c>
      <c r="B1574" s="13" t="s">
        <v>1044</v>
      </c>
      <c r="C1574" s="13" t="s">
        <v>1045</v>
      </c>
      <c r="D1574" s="13" t="str">
        <f>HLOOKUP(LEFT(Products!$B1574,3),$G$4:$J$5,2,0)</f>
        <v>Furniture</v>
      </c>
      <c r="E1574" s="11" t="str">
        <f>VLOOKUP(MID(Products!$B1574,5,2),$G$8:$H$25,2,0)</f>
        <v>Chairs</v>
      </c>
    </row>
    <row r="1575" spans="1:5" x14ac:dyDescent="0.35">
      <c r="A1575" s="12">
        <v>8046</v>
      </c>
      <c r="B1575" s="17" t="s">
        <v>3342</v>
      </c>
      <c r="C1575" s="17" t="s">
        <v>3343</v>
      </c>
      <c r="D1575" s="17" t="str">
        <f>HLOOKUP(LEFT(Products!$B1575,3),$G$4:$J$5,2,0)</f>
        <v>Office Supplies</v>
      </c>
      <c r="E1575" s="12" t="str">
        <f>VLOOKUP(MID(Products!$B1575,5,2),$G$8:$H$25,2,0)</f>
        <v>Appliances</v>
      </c>
    </row>
    <row r="1576" spans="1:5" x14ac:dyDescent="0.35">
      <c r="A1576" s="11">
        <v>8484</v>
      </c>
      <c r="B1576" s="13" t="s">
        <v>4204</v>
      </c>
      <c r="C1576" s="13" t="s">
        <v>4205</v>
      </c>
      <c r="D1576" s="13" t="str">
        <f>HLOOKUP(LEFT(Products!$B1576,3),$G$4:$J$5,2,0)</f>
        <v>Office Supplies</v>
      </c>
      <c r="E1576" s="11" t="str">
        <f>VLOOKUP(MID(Products!$B1576,5,2),$G$8:$H$25,2,0)</f>
        <v>Binders</v>
      </c>
    </row>
    <row r="1577" spans="1:5" x14ac:dyDescent="0.35">
      <c r="A1577" s="12">
        <v>9281</v>
      </c>
      <c r="B1577" s="17" t="s">
        <v>3719</v>
      </c>
      <c r="C1577" s="17" t="s">
        <v>3720</v>
      </c>
      <c r="D1577" s="17" t="str">
        <f>HLOOKUP(LEFT(Products!$B1577,3),$G$4:$J$5,2,0)</f>
        <v>Furniture</v>
      </c>
      <c r="E1577" s="12" t="str">
        <f>VLOOKUP(MID(Products!$B1577,5,2),$G$8:$H$25,2,0)</f>
        <v>Bookcases</v>
      </c>
    </row>
    <row r="1578" spans="1:5" x14ac:dyDescent="0.35">
      <c r="A1578" s="11">
        <v>3621</v>
      </c>
      <c r="B1578" s="13" t="s">
        <v>796</v>
      </c>
      <c r="C1578" s="13" t="s">
        <v>797</v>
      </c>
      <c r="D1578" s="13" t="str">
        <f>HLOOKUP(LEFT(Products!$B1578,3),$G$4:$J$5,2,0)</f>
        <v>Office Supplies</v>
      </c>
      <c r="E1578" s="11" t="str">
        <f>VLOOKUP(MID(Products!$B1578,5,2),$G$8:$H$25,2,0)</f>
        <v>Art</v>
      </c>
    </row>
    <row r="1579" spans="1:5" x14ac:dyDescent="0.35">
      <c r="A1579" s="12">
        <v>3622</v>
      </c>
      <c r="B1579" s="17" t="s">
        <v>4210</v>
      </c>
      <c r="C1579" s="17" t="s">
        <v>4211</v>
      </c>
      <c r="D1579" s="17" t="str">
        <f>HLOOKUP(LEFT(Products!$B1579,3),$G$4:$J$5,2,0)</f>
        <v>Technology</v>
      </c>
      <c r="E1579" s="12" t="str">
        <f>VLOOKUP(MID(Products!$B1579,5,2),$G$8:$H$25,2,0)</f>
        <v>Phones</v>
      </c>
    </row>
    <row r="1580" spans="1:5" x14ac:dyDescent="0.35">
      <c r="A1580" s="11">
        <v>3965</v>
      </c>
      <c r="B1580" s="13" t="s">
        <v>4213</v>
      </c>
      <c r="C1580" s="13" t="s">
        <v>4214</v>
      </c>
      <c r="D1580" s="13" t="str">
        <f>HLOOKUP(LEFT(Products!$B1580,3),$G$4:$J$5,2,0)</f>
        <v>Office Supplies</v>
      </c>
      <c r="E1580" s="11" t="str">
        <f>VLOOKUP(MID(Products!$B1580,5,2),$G$8:$H$25,2,0)</f>
        <v>Art</v>
      </c>
    </row>
    <row r="1581" spans="1:5" x14ac:dyDescent="0.35">
      <c r="A1581" s="12">
        <v>4665</v>
      </c>
      <c r="B1581" s="17" t="s">
        <v>4219</v>
      </c>
      <c r="C1581" s="17" t="s">
        <v>4220</v>
      </c>
      <c r="D1581" s="17" t="str">
        <f>HLOOKUP(LEFT(Products!$B1581,3),$G$4:$J$5,2,0)</f>
        <v>Office Supplies</v>
      </c>
      <c r="E1581" s="12" t="str">
        <f>VLOOKUP(MID(Products!$B1581,5,2),$G$8:$H$25,2,0)</f>
        <v>Binders</v>
      </c>
    </row>
    <row r="1582" spans="1:5" x14ac:dyDescent="0.35">
      <c r="A1582" s="11">
        <v>4666</v>
      </c>
      <c r="B1582" s="13" t="s">
        <v>4221</v>
      </c>
      <c r="C1582" s="13" t="s">
        <v>4222</v>
      </c>
      <c r="D1582" s="13" t="str">
        <f>HLOOKUP(LEFT(Products!$B1582,3),$G$4:$J$5,2,0)</f>
        <v>Office Supplies</v>
      </c>
      <c r="E1582" s="11" t="str">
        <f>VLOOKUP(MID(Products!$B1582,5,2),$G$8:$H$25,2,0)</f>
        <v>Labels</v>
      </c>
    </row>
    <row r="1583" spans="1:5" x14ac:dyDescent="0.35">
      <c r="A1583" s="12">
        <v>6465</v>
      </c>
      <c r="B1583" s="17" t="s">
        <v>4226</v>
      </c>
      <c r="C1583" s="17" t="s">
        <v>4227</v>
      </c>
      <c r="D1583" s="17" t="str">
        <f>HLOOKUP(LEFT(Products!$B1583,3),$G$4:$J$5,2,0)</f>
        <v>Furniture</v>
      </c>
      <c r="E1583" s="12" t="str">
        <f>VLOOKUP(MID(Products!$B1583,5,2),$G$8:$H$25,2,0)</f>
        <v>Furnishings</v>
      </c>
    </row>
    <row r="1584" spans="1:5" x14ac:dyDescent="0.35">
      <c r="A1584" s="11">
        <v>7354</v>
      </c>
      <c r="B1584" s="13" t="s">
        <v>295</v>
      </c>
      <c r="C1584" s="13" t="s">
        <v>296</v>
      </c>
      <c r="D1584" s="13" t="str">
        <f>HLOOKUP(LEFT(Products!$B1584,3),$G$4:$J$5,2,0)</f>
        <v>Office Supplies</v>
      </c>
      <c r="E1584" s="11" t="str">
        <f>VLOOKUP(MID(Products!$B1584,5,2),$G$8:$H$25,2,0)</f>
        <v>Labels</v>
      </c>
    </row>
    <row r="1585" spans="1:5" x14ac:dyDescent="0.35">
      <c r="A1585" s="12">
        <v>8177</v>
      </c>
      <c r="B1585" s="17" t="s">
        <v>4230</v>
      </c>
      <c r="C1585" s="17" t="s">
        <v>4231</v>
      </c>
      <c r="D1585" s="17" t="str">
        <f>HLOOKUP(LEFT(Products!$B1585,3),$G$4:$J$5,2,0)</f>
        <v>Office Supplies</v>
      </c>
      <c r="E1585" s="12" t="str">
        <f>VLOOKUP(MID(Products!$B1585,5,2),$G$8:$H$25,2,0)</f>
        <v>Storage</v>
      </c>
    </row>
    <row r="1586" spans="1:5" x14ac:dyDescent="0.35">
      <c r="A1586" s="11">
        <v>9447</v>
      </c>
      <c r="B1586" s="13" t="s">
        <v>4234</v>
      </c>
      <c r="C1586" s="13" t="s">
        <v>4235</v>
      </c>
      <c r="D1586" s="13" t="str">
        <f>HLOOKUP(LEFT(Products!$B1586,3),$G$4:$J$5,2,0)</f>
        <v>Office Supplies</v>
      </c>
      <c r="E1586" s="11" t="str">
        <f>VLOOKUP(MID(Products!$B1586,5,2),$G$8:$H$25,2,0)</f>
        <v>Paper</v>
      </c>
    </row>
    <row r="1587" spans="1:5" x14ac:dyDescent="0.35">
      <c r="A1587" s="12">
        <v>9554</v>
      </c>
      <c r="B1587" s="17" t="s">
        <v>3856</v>
      </c>
      <c r="C1587" s="17" t="s">
        <v>3857</v>
      </c>
      <c r="D1587" s="17" t="str">
        <f>HLOOKUP(LEFT(Products!$B1587,3),$G$4:$J$5,2,0)</f>
        <v>Furniture</v>
      </c>
      <c r="E1587" s="12" t="str">
        <f>VLOOKUP(MID(Products!$B1587,5,2),$G$8:$H$25,2,0)</f>
        <v>Furnishings</v>
      </c>
    </row>
    <row r="1588" spans="1:5" x14ac:dyDescent="0.35">
      <c r="A1588" s="11">
        <v>9721</v>
      </c>
      <c r="B1588" s="13" t="s">
        <v>154</v>
      </c>
      <c r="C1588" s="13" t="s">
        <v>155</v>
      </c>
      <c r="D1588" s="13" t="str">
        <f>HLOOKUP(LEFT(Products!$B1588,3),$G$4:$J$5,2,0)</f>
        <v>Furniture</v>
      </c>
      <c r="E1588" s="11" t="str">
        <f>VLOOKUP(MID(Products!$B1588,5,2),$G$8:$H$25,2,0)</f>
        <v>Furnishings</v>
      </c>
    </row>
    <row r="1589" spans="1:5" x14ac:dyDescent="0.35">
      <c r="A1589" s="12">
        <v>9875</v>
      </c>
      <c r="B1589" s="17" t="s">
        <v>1092</v>
      </c>
      <c r="C1589" s="17" t="s">
        <v>1093</v>
      </c>
      <c r="D1589" s="17" t="str">
        <f>HLOOKUP(LEFT(Products!$B1589,3),$G$4:$J$5,2,0)</f>
        <v>Office Supplies</v>
      </c>
      <c r="E1589" s="12" t="str">
        <f>VLOOKUP(MID(Products!$B1589,5,2),$G$8:$H$25,2,0)</f>
        <v>Envelopes</v>
      </c>
    </row>
    <row r="1590" spans="1:5" x14ac:dyDescent="0.35">
      <c r="A1590" s="11">
        <v>9983</v>
      </c>
      <c r="B1590" s="13" t="s">
        <v>3835</v>
      </c>
      <c r="C1590" s="13" t="s">
        <v>3836</v>
      </c>
      <c r="D1590" s="13" t="str">
        <f>HLOOKUP(LEFT(Products!$B1590,3),$G$4:$J$5,2,0)</f>
        <v>Office Supplies</v>
      </c>
      <c r="E1590" s="11" t="str">
        <f>VLOOKUP(MID(Products!$B1590,5,2),$G$8:$H$25,2,0)</f>
        <v>Paper</v>
      </c>
    </row>
    <row r="1591" spans="1:5" x14ac:dyDescent="0.35">
      <c r="A1591" s="12">
        <v>9984</v>
      </c>
      <c r="B1591" s="17" t="s">
        <v>2796</v>
      </c>
      <c r="C1591" s="17" t="s">
        <v>2797</v>
      </c>
      <c r="D1591" s="17" t="str">
        <f>HLOOKUP(LEFT(Products!$B1591,3),$G$4:$J$5,2,0)</f>
        <v>Technology</v>
      </c>
      <c r="E1591" s="12" t="str">
        <f>VLOOKUP(MID(Products!$B1591,5,2),$G$8:$H$25,2,0)</f>
        <v>Phones</v>
      </c>
    </row>
    <row r="1592" spans="1:5" x14ac:dyDescent="0.35">
      <c r="A1592" s="11">
        <v>2369</v>
      </c>
      <c r="B1592" s="13" t="s">
        <v>2697</v>
      </c>
      <c r="C1592" s="13" t="s">
        <v>2698</v>
      </c>
      <c r="D1592" s="13" t="str">
        <f>HLOOKUP(LEFT(Products!$B1592,3),$G$4:$J$5,2,0)</f>
        <v>Furniture</v>
      </c>
      <c r="E1592" s="11" t="str">
        <f>VLOOKUP(MID(Products!$B1592,5,2),$G$8:$H$25,2,0)</f>
        <v>Furnishings</v>
      </c>
    </row>
    <row r="1593" spans="1:5" x14ac:dyDescent="0.35">
      <c r="A1593" s="12">
        <v>2370</v>
      </c>
      <c r="B1593" s="17" t="s">
        <v>337</v>
      </c>
      <c r="C1593" s="17" t="s">
        <v>338</v>
      </c>
      <c r="D1593" s="17" t="str">
        <f>HLOOKUP(LEFT(Products!$B1593,3),$G$4:$J$5,2,0)</f>
        <v>Office Supplies</v>
      </c>
      <c r="E1593" s="12" t="str">
        <f>VLOOKUP(MID(Products!$B1593,5,2),$G$8:$H$25,2,0)</f>
        <v>Art</v>
      </c>
    </row>
    <row r="1594" spans="1:5" x14ac:dyDescent="0.35">
      <c r="A1594" s="11">
        <v>3746</v>
      </c>
      <c r="B1594" s="13" t="s">
        <v>3858</v>
      </c>
      <c r="C1594" s="13" t="s">
        <v>3859</v>
      </c>
      <c r="D1594" s="13" t="str">
        <f>HLOOKUP(LEFT(Products!$B1594,3),$G$4:$J$5,2,0)</f>
        <v>Office Supplies</v>
      </c>
      <c r="E1594" s="11" t="str">
        <f>VLOOKUP(MID(Products!$B1594,5,2),$G$8:$H$25,2,0)</f>
        <v>Storage</v>
      </c>
    </row>
    <row r="1595" spans="1:5" x14ac:dyDescent="0.35">
      <c r="A1595" s="12">
        <v>3747</v>
      </c>
      <c r="B1595" s="17" t="s">
        <v>1955</v>
      </c>
      <c r="C1595" s="17" t="s">
        <v>1956</v>
      </c>
      <c r="D1595" s="17" t="str">
        <f>HLOOKUP(LEFT(Products!$B1595,3),$G$4:$J$5,2,0)</f>
        <v>Furniture</v>
      </c>
      <c r="E1595" s="12" t="str">
        <f>VLOOKUP(MID(Products!$B1595,5,2),$G$8:$H$25,2,0)</f>
        <v>Chairs</v>
      </c>
    </row>
    <row r="1596" spans="1:5" x14ac:dyDescent="0.35">
      <c r="A1596" s="11">
        <v>5242</v>
      </c>
      <c r="B1596" s="13" t="s">
        <v>4252</v>
      </c>
      <c r="C1596" s="13" t="s">
        <v>4253</v>
      </c>
      <c r="D1596" s="13" t="str">
        <f>HLOOKUP(LEFT(Products!$B1596,3),$G$4:$J$5,2,0)</f>
        <v>Office Supplies</v>
      </c>
      <c r="E1596" s="11" t="str">
        <f>VLOOKUP(MID(Products!$B1596,5,2),$G$8:$H$25,2,0)</f>
        <v>Supplies</v>
      </c>
    </row>
    <row r="1597" spans="1:5" x14ac:dyDescent="0.35">
      <c r="A1597" s="12">
        <v>5299</v>
      </c>
      <c r="B1597" s="17" t="s">
        <v>1520</v>
      </c>
      <c r="C1597" s="17" t="s">
        <v>1521</v>
      </c>
      <c r="D1597" s="17" t="str">
        <f>HLOOKUP(LEFT(Products!$B1597,3),$G$4:$J$5,2,0)</f>
        <v>Office Supplies</v>
      </c>
      <c r="E1597" s="12" t="str">
        <f>VLOOKUP(MID(Products!$B1597,5,2),$G$8:$H$25,2,0)</f>
        <v>Envelopes</v>
      </c>
    </row>
    <row r="1598" spans="1:5" x14ac:dyDescent="0.35">
      <c r="A1598" s="11">
        <v>5300</v>
      </c>
      <c r="B1598" s="13" t="s">
        <v>2630</v>
      </c>
      <c r="C1598" s="13" t="s">
        <v>2631</v>
      </c>
      <c r="D1598" s="13" t="str">
        <f>HLOOKUP(LEFT(Products!$B1598,3),$G$4:$J$5,2,0)</f>
        <v>Office Supplies</v>
      </c>
      <c r="E1598" s="11" t="str">
        <f>VLOOKUP(MID(Products!$B1598,5,2),$G$8:$H$25,2,0)</f>
        <v>Labels</v>
      </c>
    </row>
    <row r="1599" spans="1:5" x14ac:dyDescent="0.35">
      <c r="A1599" s="12">
        <v>5634</v>
      </c>
      <c r="B1599" s="17" t="s">
        <v>4256</v>
      </c>
      <c r="C1599" s="17" t="s">
        <v>4257</v>
      </c>
      <c r="D1599" s="17" t="str">
        <f>HLOOKUP(LEFT(Products!$B1599,3),$G$4:$J$5,2,0)</f>
        <v>Office Supplies</v>
      </c>
      <c r="E1599" s="12" t="str">
        <f>VLOOKUP(MID(Products!$B1599,5,2),$G$8:$H$25,2,0)</f>
        <v>Binders</v>
      </c>
    </row>
    <row r="1600" spans="1:5" x14ac:dyDescent="0.35">
      <c r="A1600" s="11">
        <v>6053</v>
      </c>
      <c r="B1600" s="13" t="s">
        <v>4259</v>
      </c>
      <c r="C1600" s="13" t="s">
        <v>4260</v>
      </c>
      <c r="D1600" s="13" t="str">
        <f>HLOOKUP(LEFT(Products!$B1600,3),$G$4:$J$5,2,0)</f>
        <v>Office Supplies</v>
      </c>
      <c r="E1600" s="11" t="str">
        <f>VLOOKUP(MID(Products!$B1600,5,2),$G$8:$H$25,2,0)</f>
        <v>Paper</v>
      </c>
    </row>
    <row r="1601" spans="1:5" x14ac:dyDescent="0.35">
      <c r="A1601" s="12">
        <v>6054</v>
      </c>
      <c r="B1601" s="17" t="s">
        <v>4261</v>
      </c>
      <c r="C1601" s="17" t="s">
        <v>4262</v>
      </c>
      <c r="D1601" s="17" t="str">
        <f>HLOOKUP(LEFT(Products!$B1601,3),$G$4:$J$5,2,0)</f>
        <v>Furniture</v>
      </c>
      <c r="E1601" s="12" t="str">
        <f>VLOOKUP(MID(Products!$B1601,5,2),$G$8:$H$25,2,0)</f>
        <v>Furnishings</v>
      </c>
    </row>
    <row r="1602" spans="1:5" x14ac:dyDescent="0.35">
      <c r="A1602" s="11">
        <v>6055</v>
      </c>
      <c r="B1602" s="13" t="s">
        <v>3721</v>
      </c>
      <c r="C1602" s="13" t="s">
        <v>3722</v>
      </c>
      <c r="D1602" s="13" t="str">
        <f>HLOOKUP(LEFT(Products!$B1602,3),$G$4:$J$5,2,0)</f>
        <v>Office Supplies</v>
      </c>
      <c r="E1602" s="11" t="str">
        <f>VLOOKUP(MID(Products!$B1602,5,2),$G$8:$H$25,2,0)</f>
        <v>Binders</v>
      </c>
    </row>
    <row r="1603" spans="1:5" x14ac:dyDescent="0.35">
      <c r="A1603" s="12">
        <v>9351</v>
      </c>
      <c r="B1603" s="17" t="s">
        <v>3762</v>
      </c>
      <c r="C1603" s="17" t="s">
        <v>3763</v>
      </c>
      <c r="D1603" s="17" t="str">
        <f>HLOOKUP(LEFT(Products!$B1603,3),$G$4:$J$5,2,0)</f>
        <v>Office Supplies</v>
      </c>
      <c r="E1603" s="12" t="str">
        <f>VLOOKUP(MID(Products!$B1603,5,2),$G$8:$H$25,2,0)</f>
        <v>Binders</v>
      </c>
    </row>
    <row r="1604" spans="1:5" x14ac:dyDescent="0.35">
      <c r="A1604" s="11">
        <v>9352</v>
      </c>
      <c r="B1604" s="13" t="s">
        <v>4264</v>
      </c>
      <c r="C1604" s="13" t="s">
        <v>4265</v>
      </c>
      <c r="D1604" s="13" t="str">
        <f>HLOOKUP(LEFT(Products!$B1604,3),$G$4:$J$5,2,0)</f>
        <v>Furniture</v>
      </c>
      <c r="E1604" s="11" t="str">
        <f>VLOOKUP(MID(Products!$B1604,5,2),$G$8:$H$25,2,0)</f>
        <v>Chairs</v>
      </c>
    </row>
    <row r="1605" spans="1:5" x14ac:dyDescent="0.35">
      <c r="A1605" s="12">
        <v>1314</v>
      </c>
      <c r="B1605" s="17" t="s">
        <v>4267</v>
      </c>
      <c r="C1605" s="17" t="s">
        <v>4268</v>
      </c>
      <c r="D1605" s="17" t="str">
        <f>HLOOKUP(LEFT(Products!$B1605,3),$G$4:$J$5,2,0)</f>
        <v>Furniture</v>
      </c>
      <c r="E1605" s="12" t="str">
        <f>VLOOKUP(MID(Products!$B1605,5,2),$G$8:$H$25,2,0)</f>
        <v>Chairs</v>
      </c>
    </row>
    <row r="1606" spans="1:5" x14ac:dyDescent="0.35">
      <c r="A1606" s="11">
        <v>2331</v>
      </c>
      <c r="B1606" s="13" t="s">
        <v>4270</v>
      </c>
      <c r="C1606" s="13" t="s">
        <v>4271</v>
      </c>
      <c r="D1606" s="13" t="str">
        <f>HLOOKUP(LEFT(Products!$B1606,3),$G$4:$J$5,2,0)</f>
        <v>Office Supplies</v>
      </c>
      <c r="E1606" s="11" t="str">
        <f>VLOOKUP(MID(Products!$B1606,5,2),$G$8:$H$25,2,0)</f>
        <v>Storage</v>
      </c>
    </row>
    <row r="1607" spans="1:5" x14ac:dyDescent="0.35">
      <c r="A1607" s="12">
        <v>2332</v>
      </c>
      <c r="B1607" s="17" t="s">
        <v>4272</v>
      </c>
      <c r="C1607" s="17" t="s">
        <v>4273</v>
      </c>
      <c r="D1607" s="17" t="str">
        <f>HLOOKUP(LEFT(Products!$B1607,3),$G$4:$J$5,2,0)</f>
        <v>Office Supplies</v>
      </c>
      <c r="E1607" s="12" t="str">
        <f>VLOOKUP(MID(Products!$B1607,5,2),$G$8:$H$25,2,0)</f>
        <v>Paper</v>
      </c>
    </row>
    <row r="1608" spans="1:5" x14ac:dyDescent="0.35">
      <c r="A1608" s="11">
        <v>5397</v>
      </c>
      <c r="B1608" s="13" t="s">
        <v>4275</v>
      </c>
      <c r="C1608" s="13" t="s">
        <v>4276</v>
      </c>
      <c r="D1608" s="13" t="str">
        <f>HLOOKUP(LEFT(Products!$B1608,3),$G$4:$J$5,2,0)</f>
        <v>Furniture</v>
      </c>
      <c r="E1608" s="11" t="str">
        <f>VLOOKUP(MID(Products!$B1608,5,2),$G$8:$H$25,2,0)</f>
        <v>Furnishings</v>
      </c>
    </row>
    <row r="1609" spans="1:5" x14ac:dyDescent="0.35">
      <c r="A1609" s="12">
        <v>5662</v>
      </c>
      <c r="B1609" s="17" t="s">
        <v>4278</v>
      </c>
      <c r="C1609" s="17" t="s">
        <v>4279</v>
      </c>
      <c r="D1609" s="17" t="str">
        <f>HLOOKUP(LEFT(Products!$B1609,3),$G$4:$J$5,2,0)</f>
        <v>Furniture</v>
      </c>
      <c r="E1609" s="12" t="str">
        <f>VLOOKUP(MID(Products!$B1609,5,2),$G$8:$H$25,2,0)</f>
        <v>Furnishings</v>
      </c>
    </row>
    <row r="1610" spans="1:5" x14ac:dyDescent="0.35">
      <c r="A1610" s="11">
        <v>5663</v>
      </c>
      <c r="B1610" s="13" t="s">
        <v>4280</v>
      </c>
      <c r="C1610" s="13" t="s">
        <v>4281</v>
      </c>
      <c r="D1610" s="13" t="str">
        <f>HLOOKUP(LEFT(Products!$B1610,3),$G$4:$J$5,2,0)</f>
        <v>Office Supplies</v>
      </c>
      <c r="E1610" s="11" t="str">
        <f>VLOOKUP(MID(Products!$B1610,5,2),$G$8:$H$25,2,0)</f>
        <v>Storage</v>
      </c>
    </row>
    <row r="1611" spans="1:5" x14ac:dyDescent="0.35">
      <c r="A1611" s="12">
        <v>5681</v>
      </c>
      <c r="B1611" s="17" t="s">
        <v>4083</v>
      </c>
      <c r="C1611" s="17" t="s">
        <v>4084</v>
      </c>
      <c r="D1611" s="17" t="str">
        <f>HLOOKUP(LEFT(Products!$B1611,3),$G$4:$J$5,2,0)</f>
        <v>Office Supplies</v>
      </c>
      <c r="E1611" s="12" t="str">
        <f>VLOOKUP(MID(Products!$B1611,5,2),$G$8:$H$25,2,0)</f>
        <v>Binders</v>
      </c>
    </row>
    <row r="1612" spans="1:5" x14ac:dyDescent="0.35">
      <c r="A1612" s="11">
        <v>5682</v>
      </c>
      <c r="B1612" s="13" t="s">
        <v>2674</v>
      </c>
      <c r="C1612" s="13" t="s">
        <v>2675</v>
      </c>
      <c r="D1612" s="13" t="str">
        <f>HLOOKUP(LEFT(Products!$B1612,3),$G$4:$J$5,2,0)</f>
        <v>Office Supplies</v>
      </c>
      <c r="E1612" s="11" t="str">
        <f>VLOOKUP(MID(Products!$B1612,5,2),$G$8:$H$25,2,0)</f>
        <v>Paper</v>
      </c>
    </row>
    <row r="1613" spans="1:5" x14ac:dyDescent="0.35">
      <c r="A1613" s="12">
        <v>5872</v>
      </c>
      <c r="B1613" s="17" t="s">
        <v>850</v>
      </c>
      <c r="C1613" s="17" t="s">
        <v>851</v>
      </c>
      <c r="D1613" s="17" t="str">
        <f>HLOOKUP(LEFT(Products!$B1613,3),$G$4:$J$5,2,0)</f>
        <v>Furniture</v>
      </c>
      <c r="E1613" s="12" t="str">
        <f>VLOOKUP(MID(Products!$B1613,5,2),$G$8:$H$25,2,0)</f>
        <v>Furnishings</v>
      </c>
    </row>
    <row r="1614" spans="1:5" x14ac:dyDescent="0.35">
      <c r="A1614" s="11">
        <v>6263</v>
      </c>
      <c r="B1614" s="13" t="s">
        <v>1546</v>
      </c>
      <c r="C1614" s="13" t="s">
        <v>1547</v>
      </c>
      <c r="D1614" s="13" t="str">
        <f>HLOOKUP(LEFT(Products!$B1614,3),$G$4:$J$5,2,0)</f>
        <v>Office Supplies</v>
      </c>
      <c r="E1614" s="11" t="str">
        <f>VLOOKUP(MID(Products!$B1614,5,2),$G$8:$H$25,2,0)</f>
        <v>Binders</v>
      </c>
    </row>
    <row r="1615" spans="1:5" x14ac:dyDescent="0.35">
      <c r="A1615" s="12">
        <v>6284</v>
      </c>
      <c r="B1615" s="17" t="s">
        <v>875</v>
      </c>
      <c r="C1615" s="17" t="s">
        <v>876</v>
      </c>
      <c r="D1615" s="17" t="str">
        <f>HLOOKUP(LEFT(Products!$B1615,3),$G$4:$J$5,2,0)</f>
        <v>Office Supplies</v>
      </c>
      <c r="E1615" s="12" t="str">
        <f>VLOOKUP(MID(Products!$B1615,5,2),$G$8:$H$25,2,0)</f>
        <v>Envelopes</v>
      </c>
    </row>
    <row r="1616" spans="1:5" x14ac:dyDescent="0.35">
      <c r="A1616" s="11">
        <v>6285</v>
      </c>
      <c r="B1616" s="13" t="s">
        <v>3148</v>
      </c>
      <c r="C1616" s="13" t="s">
        <v>3149</v>
      </c>
      <c r="D1616" s="13" t="str">
        <f>HLOOKUP(LEFT(Products!$B1616,3),$G$4:$J$5,2,0)</f>
        <v>Furniture</v>
      </c>
      <c r="E1616" s="11" t="str">
        <f>VLOOKUP(MID(Products!$B1616,5,2),$G$8:$H$25,2,0)</f>
        <v>Chairs</v>
      </c>
    </row>
    <row r="1617" spans="1:5" x14ac:dyDescent="0.35">
      <c r="A1617" s="12">
        <v>1410</v>
      </c>
      <c r="B1617" s="17" t="s">
        <v>574</v>
      </c>
      <c r="C1617" s="17" t="s">
        <v>575</v>
      </c>
      <c r="D1617" s="17" t="str">
        <f>HLOOKUP(LEFT(Products!$B1617,3),$G$4:$J$5,2,0)</f>
        <v>Furniture</v>
      </c>
      <c r="E1617" s="12" t="str">
        <f>VLOOKUP(MID(Products!$B1617,5,2),$G$8:$H$25,2,0)</f>
        <v>Tables</v>
      </c>
    </row>
    <row r="1618" spans="1:5" x14ac:dyDescent="0.35">
      <c r="A1618" s="11">
        <v>1459</v>
      </c>
      <c r="B1618" s="13" t="s">
        <v>1818</v>
      </c>
      <c r="C1618" s="13" t="s">
        <v>1819</v>
      </c>
      <c r="D1618" s="13" t="str">
        <f>HLOOKUP(LEFT(Products!$B1618,3),$G$4:$J$5,2,0)</f>
        <v>Office Supplies</v>
      </c>
      <c r="E1618" s="11" t="str">
        <f>VLOOKUP(MID(Products!$B1618,5,2),$G$8:$H$25,2,0)</f>
        <v>Labels</v>
      </c>
    </row>
    <row r="1619" spans="1:5" x14ac:dyDescent="0.35">
      <c r="A1619" s="12">
        <v>4081</v>
      </c>
      <c r="B1619" s="17" t="s">
        <v>4272</v>
      </c>
      <c r="C1619" s="17" t="s">
        <v>4273</v>
      </c>
      <c r="D1619" s="17" t="str">
        <f>HLOOKUP(LEFT(Products!$B1619,3),$G$4:$J$5,2,0)</f>
        <v>Office Supplies</v>
      </c>
      <c r="E1619" s="12" t="str">
        <f>VLOOKUP(MID(Products!$B1619,5,2),$G$8:$H$25,2,0)</f>
        <v>Paper</v>
      </c>
    </row>
    <row r="1620" spans="1:5" x14ac:dyDescent="0.35">
      <c r="A1620" s="11">
        <v>4082</v>
      </c>
      <c r="B1620" s="13" t="s">
        <v>4204</v>
      </c>
      <c r="C1620" s="13" t="s">
        <v>4205</v>
      </c>
      <c r="D1620" s="13" t="str">
        <f>HLOOKUP(LEFT(Products!$B1620,3),$G$4:$J$5,2,0)</f>
        <v>Office Supplies</v>
      </c>
      <c r="E1620" s="11" t="str">
        <f>VLOOKUP(MID(Products!$B1620,5,2),$G$8:$H$25,2,0)</f>
        <v>Binders</v>
      </c>
    </row>
    <row r="1621" spans="1:5" x14ac:dyDescent="0.35">
      <c r="A1621" s="12">
        <v>4519</v>
      </c>
      <c r="B1621" s="17" t="s">
        <v>4297</v>
      </c>
      <c r="C1621" s="17" t="s">
        <v>4298</v>
      </c>
      <c r="D1621" s="17" t="str">
        <f>HLOOKUP(LEFT(Products!$B1621,3),$G$4:$J$5,2,0)</f>
        <v>Office Supplies</v>
      </c>
      <c r="E1621" s="12" t="str">
        <f>VLOOKUP(MID(Products!$B1621,5,2),$G$8:$H$25,2,0)</f>
        <v>Art</v>
      </c>
    </row>
    <row r="1622" spans="1:5" x14ac:dyDescent="0.35">
      <c r="A1622" s="11">
        <v>5620</v>
      </c>
      <c r="B1622" s="13" t="s">
        <v>1735</v>
      </c>
      <c r="C1622" s="13" t="s">
        <v>1736</v>
      </c>
      <c r="D1622" s="13" t="str">
        <f>HLOOKUP(LEFT(Products!$B1622,3),$G$4:$J$5,2,0)</f>
        <v>Technology</v>
      </c>
      <c r="E1622" s="11" t="str">
        <f>VLOOKUP(MID(Products!$B1622,5,2),$G$8:$H$25,2,0)</f>
        <v>Accessories</v>
      </c>
    </row>
    <row r="1623" spans="1:5" x14ac:dyDescent="0.35">
      <c r="A1623" s="12">
        <v>5621</v>
      </c>
      <c r="B1623" s="17" t="s">
        <v>4300</v>
      </c>
      <c r="C1623" s="17" t="s">
        <v>4301</v>
      </c>
      <c r="D1623" s="17" t="str">
        <f>HLOOKUP(LEFT(Products!$B1623,3),$G$4:$J$5,2,0)</f>
        <v>Office Supplies</v>
      </c>
      <c r="E1623" s="12" t="str">
        <f>VLOOKUP(MID(Products!$B1623,5,2),$G$8:$H$25,2,0)</f>
        <v>Art</v>
      </c>
    </row>
    <row r="1624" spans="1:5" x14ac:dyDescent="0.35">
      <c r="A1624" s="11">
        <v>5622</v>
      </c>
      <c r="B1624" s="13" t="s">
        <v>4302</v>
      </c>
      <c r="C1624" s="13" t="s">
        <v>4303</v>
      </c>
      <c r="D1624" s="13" t="str">
        <f>HLOOKUP(LEFT(Products!$B1624,3),$G$4:$J$5,2,0)</f>
        <v>Furniture</v>
      </c>
      <c r="E1624" s="11" t="str">
        <f>VLOOKUP(MID(Products!$B1624,5,2),$G$8:$H$25,2,0)</f>
        <v>Chairs</v>
      </c>
    </row>
    <row r="1625" spans="1:5" x14ac:dyDescent="0.35">
      <c r="A1625" s="12">
        <v>5623</v>
      </c>
      <c r="B1625" s="17" t="s">
        <v>2257</v>
      </c>
      <c r="C1625" s="17" t="s">
        <v>2258</v>
      </c>
      <c r="D1625" s="17" t="str">
        <f>HLOOKUP(LEFT(Products!$B1625,3),$G$4:$J$5,2,0)</f>
        <v>Furniture</v>
      </c>
      <c r="E1625" s="12" t="str">
        <f>VLOOKUP(MID(Products!$B1625,5,2),$G$8:$H$25,2,0)</f>
        <v>Furnishings</v>
      </c>
    </row>
    <row r="1626" spans="1:5" x14ac:dyDescent="0.35">
      <c r="A1626" s="11">
        <v>7725</v>
      </c>
      <c r="B1626" s="13" t="s">
        <v>3339</v>
      </c>
      <c r="C1626" s="13" t="s">
        <v>3340</v>
      </c>
      <c r="D1626" s="13" t="str">
        <f>HLOOKUP(LEFT(Products!$B1626,3),$G$4:$J$5,2,0)</f>
        <v>Office Supplies</v>
      </c>
      <c r="E1626" s="11" t="str">
        <f>VLOOKUP(MID(Products!$B1626,5,2),$G$8:$H$25,2,0)</f>
        <v>Appliances</v>
      </c>
    </row>
    <row r="1627" spans="1:5" x14ac:dyDescent="0.35">
      <c r="A1627" s="12">
        <v>7726</v>
      </c>
      <c r="B1627" s="17" t="s">
        <v>4307</v>
      </c>
      <c r="C1627" s="17" t="s">
        <v>4308</v>
      </c>
      <c r="D1627" s="17" t="str">
        <f>HLOOKUP(LEFT(Products!$B1627,3),$G$4:$J$5,2,0)</f>
        <v>Office Supplies</v>
      </c>
      <c r="E1627" s="12" t="str">
        <f>VLOOKUP(MID(Products!$B1627,5,2),$G$8:$H$25,2,0)</f>
        <v>Storage</v>
      </c>
    </row>
    <row r="1628" spans="1:5" x14ac:dyDescent="0.35">
      <c r="A1628" s="11">
        <v>7727</v>
      </c>
      <c r="B1628" s="13" t="s">
        <v>1016</v>
      </c>
      <c r="C1628" s="13" t="s">
        <v>1017</v>
      </c>
      <c r="D1628" s="13" t="str">
        <f>HLOOKUP(LEFT(Products!$B1628,3),$G$4:$J$5,2,0)</f>
        <v>Office Supplies</v>
      </c>
      <c r="E1628" s="11" t="str">
        <f>VLOOKUP(MID(Products!$B1628,5,2),$G$8:$H$25,2,0)</f>
        <v>Storage</v>
      </c>
    </row>
    <row r="1629" spans="1:5" x14ac:dyDescent="0.35">
      <c r="A1629" s="12">
        <v>9538</v>
      </c>
      <c r="B1629" s="17" t="s">
        <v>4310</v>
      </c>
      <c r="C1629" s="17" t="s">
        <v>4311</v>
      </c>
      <c r="D1629" s="17" t="str">
        <f>HLOOKUP(LEFT(Products!$B1629,3),$G$4:$J$5,2,0)</f>
        <v>Furniture</v>
      </c>
      <c r="E1629" s="12" t="str">
        <f>VLOOKUP(MID(Products!$B1629,5,2),$G$8:$H$25,2,0)</f>
        <v>Bookcases</v>
      </c>
    </row>
    <row r="1630" spans="1:5" x14ac:dyDescent="0.35">
      <c r="A1630" s="11">
        <v>9837</v>
      </c>
      <c r="B1630" s="13" t="s">
        <v>4313</v>
      </c>
      <c r="C1630" s="13" t="s">
        <v>4314</v>
      </c>
      <c r="D1630" s="13" t="str">
        <f>HLOOKUP(LEFT(Products!$B1630,3),$G$4:$J$5,2,0)</f>
        <v>Office Supplies</v>
      </c>
      <c r="E1630" s="11" t="str">
        <f>VLOOKUP(MID(Products!$B1630,5,2),$G$8:$H$25,2,0)</f>
        <v>Paper</v>
      </c>
    </row>
    <row r="1631" spans="1:5" x14ac:dyDescent="0.35">
      <c r="A1631" s="12">
        <v>9838</v>
      </c>
      <c r="B1631" s="17" t="s">
        <v>1953</v>
      </c>
      <c r="C1631" s="17" t="s">
        <v>1954</v>
      </c>
      <c r="D1631" s="17" t="str">
        <f>HLOOKUP(LEFT(Products!$B1631,3),$G$4:$J$5,2,0)</f>
        <v>Office Supplies</v>
      </c>
      <c r="E1631" s="12" t="str">
        <f>VLOOKUP(MID(Products!$B1631,5,2),$G$8:$H$25,2,0)</f>
        <v>Labels</v>
      </c>
    </row>
    <row r="1632" spans="1:5" x14ac:dyDescent="0.35">
      <c r="A1632" s="11">
        <v>9839</v>
      </c>
      <c r="B1632" s="13" t="s">
        <v>4315</v>
      </c>
      <c r="C1632" s="13" t="s">
        <v>4316</v>
      </c>
      <c r="D1632" s="13" t="str">
        <f>HLOOKUP(LEFT(Products!$B1632,3),$G$4:$J$5,2,0)</f>
        <v>Office Supplies</v>
      </c>
      <c r="E1632" s="11" t="str">
        <f>VLOOKUP(MID(Products!$B1632,5,2),$G$8:$H$25,2,0)</f>
        <v>Labels</v>
      </c>
    </row>
    <row r="1633" spans="1:5" x14ac:dyDescent="0.35">
      <c r="A1633" s="12">
        <v>9840</v>
      </c>
      <c r="B1633" s="17" t="s">
        <v>4017</v>
      </c>
      <c r="C1633" s="17" t="s">
        <v>4018</v>
      </c>
      <c r="D1633" s="17" t="str">
        <f>HLOOKUP(LEFT(Products!$B1633,3),$G$4:$J$5,2,0)</f>
        <v>Technology</v>
      </c>
      <c r="E1633" s="12" t="str">
        <f>VLOOKUP(MID(Products!$B1633,5,2),$G$8:$H$25,2,0)</f>
        <v>Copiers</v>
      </c>
    </row>
    <row r="1634" spans="1:5" x14ac:dyDescent="0.35">
      <c r="A1634" s="11">
        <v>9841</v>
      </c>
      <c r="B1634" s="13" t="s">
        <v>4317</v>
      </c>
      <c r="C1634" s="13" t="s">
        <v>4318</v>
      </c>
      <c r="D1634" s="13" t="str">
        <f>HLOOKUP(LEFT(Products!$B1634,3),$G$4:$J$5,2,0)</f>
        <v>Technology</v>
      </c>
      <c r="E1634" s="11" t="str">
        <f>VLOOKUP(MID(Products!$B1634,5,2),$G$8:$H$25,2,0)</f>
        <v>Phones</v>
      </c>
    </row>
    <row r="1635" spans="1:5" x14ac:dyDescent="0.35">
      <c r="A1635" s="12">
        <v>9842</v>
      </c>
      <c r="B1635" s="17" t="s">
        <v>2638</v>
      </c>
      <c r="C1635" s="17" t="s">
        <v>2639</v>
      </c>
      <c r="D1635" s="17" t="str">
        <f>HLOOKUP(LEFT(Products!$B1635,3),$G$4:$J$5,2,0)</f>
        <v>Office Supplies</v>
      </c>
      <c r="E1635" s="12" t="str">
        <f>VLOOKUP(MID(Products!$B1635,5,2),$G$8:$H$25,2,0)</f>
        <v>Art</v>
      </c>
    </row>
    <row r="1636" spans="1:5" x14ac:dyDescent="0.35">
      <c r="A1636" s="11">
        <v>9843</v>
      </c>
      <c r="B1636" s="13" t="s">
        <v>1162</v>
      </c>
      <c r="C1636" s="13" t="s">
        <v>1163</v>
      </c>
      <c r="D1636" s="13" t="str">
        <f>HLOOKUP(LEFT(Products!$B1636,3),$G$4:$J$5,2,0)</f>
        <v>Furniture</v>
      </c>
      <c r="E1636" s="11" t="str">
        <f>VLOOKUP(MID(Products!$B1636,5,2),$G$8:$H$25,2,0)</f>
        <v>Chairs</v>
      </c>
    </row>
    <row r="1637" spans="1:5" x14ac:dyDescent="0.35">
      <c r="A1637" s="12">
        <v>458</v>
      </c>
      <c r="B1637" s="17" t="s">
        <v>3142</v>
      </c>
      <c r="C1637" s="17" t="s">
        <v>3143</v>
      </c>
      <c r="D1637" s="17" t="str">
        <f>HLOOKUP(LEFT(Products!$B1637,3),$G$4:$J$5,2,0)</f>
        <v>Furniture</v>
      </c>
      <c r="E1637" s="12" t="str">
        <f>VLOOKUP(MID(Products!$B1637,5,2),$G$8:$H$25,2,0)</f>
        <v>Chairs</v>
      </c>
    </row>
    <row r="1638" spans="1:5" x14ac:dyDescent="0.35">
      <c r="A1638" s="11">
        <v>459</v>
      </c>
      <c r="B1638" s="13" t="s">
        <v>4320</v>
      </c>
      <c r="C1638" s="13" t="s">
        <v>412</v>
      </c>
      <c r="D1638" s="13" t="str">
        <f>HLOOKUP(LEFT(Products!$B1638,3),$G$4:$J$5,2,0)</f>
        <v>Office Supplies</v>
      </c>
      <c r="E1638" s="11" t="str">
        <f>VLOOKUP(MID(Products!$B1638,5,2),$G$8:$H$25,2,0)</f>
        <v>Envelopes</v>
      </c>
    </row>
    <row r="1639" spans="1:5" x14ac:dyDescent="0.35">
      <c r="A1639" s="12">
        <v>2651</v>
      </c>
      <c r="B1639" s="17" t="s">
        <v>4322</v>
      </c>
      <c r="C1639" s="17" t="s">
        <v>4323</v>
      </c>
      <c r="D1639" s="17" t="str">
        <f>HLOOKUP(LEFT(Products!$B1639,3),$G$4:$J$5,2,0)</f>
        <v>Furniture</v>
      </c>
      <c r="E1639" s="12" t="str">
        <f>VLOOKUP(MID(Products!$B1639,5,2),$G$8:$H$25,2,0)</f>
        <v>Bookcases</v>
      </c>
    </row>
    <row r="1640" spans="1:5" x14ac:dyDescent="0.35">
      <c r="A1640" s="11">
        <v>4032</v>
      </c>
      <c r="B1640" s="13" t="s">
        <v>3528</v>
      </c>
      <c r="C1640" s="13" t="s">
        <v>3529</v>
      </c>
      <c r="D1640" s="13" t="str">
        <f>HLOOKUP(LEFT(Products!$B1640,3),$G$4:$J$5,2,0)</f>
        <v>Office Supplies</v>
      </c>
      <c r="E1640" s="11" t="str">
        <f>VLOOKUP(MID(Products!$B1640,5,2),$G$8:$H$25,2,0)</f>
        <v>Appliances</v>
      </c>
    </row>
    <row r="1641" spans="1:5" x14ac:dyDescent="0.35">
      <c r="A1641" s="12">
        <v>4033</v>
      </c>
      <c r="B1641" s="17" t="s">
        <v>2141</v>
      </c>
      <c r="C1641" s="17" t="s">
        <v>2142</v>
      </c>
      <c r="D1641" s="17" t="str">
        <f>HLOOKUP(LEFT(Products!$B1641,3),$G$4:$J$5,2,0)</f>
        <v>Office Supplies</v>
      </c>
      <c r="E1641" s="12" t="str">
        <f>VLOOKUP(MID(Products!$B1641,5,2),$G$8:$H$25,2,0)</f>
        <v>Paper</v>
      </c>
    </row>
    <row r="1642" spans="1:5" x14ac:dyDescent="0.35">
      <c r="A1642" s="11">
        <v>4034</v>
      </c>
      <c r="B1642" s="13" t="s">
        <v>520</v>
      </c>
      <c r="C1642" s="13" t="s">
        <v>521</v>
      </c>
      <c r="D1642" s="13" t="str">
        <f>HLOOKUP(LEFT(Products!$B1642,3),$G$4:$J$5,2,0)</f>
        <v>Technology</v>
      </c>
      <c r="E1642" s="11" t="str">
        <f>VLOOKUP(MID(Products!$B1642,5,2),$G$8:$H$25,2,0)</f>
        <v>Accessories</v>
      </c>
    </row>
    <row r="1643" spans="1:5" x14ac:dyDescent="0.35">
      <c r="A1643" s="12">
        <v>4190</v>
      </c>
      <c r="B1643" s="17" t="s">
        <v>971</v>
      </c>
      <c r="C1643" s="17" t="s">
        <v>972</v>
      </c>
      <c r="D1643" s="17" t="str">
        <f>HLOOKUP(LEFT(Products!$B1643,3),$G$4:$J$5,2,0)</f>
        <v>Office Supplies</v>
      </c>
      <c r="E1643" s="12" t="str">
        <f>VLOOKUP(MID(Products!$B1643,5,2),$G$8:$H$25,2,0)</f>
        <v>Paper</v>
      </c>
    </row>
    <row r="1644" spans="1:5" x14ac:dyDescent="0.35">
      <c r="A1644" s="11">
        <v>5213</v>
      </c>
      <c r="B1644" s="13" t="s">
        <v>4332</v>
      </c>
      <c r="C1644" s="13" t="s">
        <v>4333</v>
      </c>
      <c r="D1644" s="13" t="str">
        <f>HLOOKUP(LEFT(Products!$B1644,3),$G$4:$J$5,2,0)</f>
        <v>Office Supplies</v>
      </c>
      <c r="E1644" s="11" t="str">
        <f>VLOOKUP(MID(Products!$B1644,5,2),$G$8:$H$25,2,0)</f>
        <v>Storage</v>
      </c>
    </row>
    <row r="1645" spans="1:5" x14ac:dyDescent="0.35">
      <c r="A1645" s="12">
        <v>5214</v>
      </c>
      <c r="B1645" s="17" t="s">
        <v>3195</v>
      </c>
      <c r="C1645" s="17" t="s">
        <v>3196</v>
      </c>
      <c r="D1645" s="17" t="str">
        <f>HLOOKUP(LEFT(Products!$B1645,3),$G$4:$J$5,2,0)</f>
        <v>Office Supplies</v>
      </c>
      <c r="E1645" s="12" t="str">
        <f>VLOOKUP(MID(Products!$B1645,5,2),$G$8:$H$25,2,0)</f>
        <v>Labels</v>
      </c>
    </row>
    <row r="1646" spans="1:5" x14ac:dyDescent="0.35">
      <c r="A1646" s="11">
        <v>5215</v>
      </c>
      <c r="B1646" s="13" t="s">
        <v>4088</v>
      </c>
      <c r="C1646" s="13" t="s">
        <v>4089</v>
      </c>
      <c r="D1646" s="13" t="str">
        <f>HLOOKUP(LEFT(Products!$B1646,3),$G$4:$J$5,2,0)</f>
        <v>Office Supplies</v>
      </c>
      <c r="E1646" s="11" t="str">
        <f>VLOOKUP(MID(Products!$B1646,5,2),$G$8:$H$25,2,0)</f>
        <v>Art</v>
      </c>
    </row>
    <row r="1647" spans="1:5" x14ac:dyDescent="0.35">
      <c r="A1647" s="12">
        <v>5216</v>
      </c>
      <c r="B1647" s="17" t="s">
        <v>2329</v>
      </c>
      <c r="C1647" s="17" t="s">
        <v>2330</v>
      </c>
      <c r="D1647" s="17" t="str">
        <f>HLOOKUP(LEFT(Products!$B1647,3),$G$4:$J$5,2,0)</f>
        <v>Office Supplies</v>
      </c>
      <c r="E1647" s="12" t="str">
        <f>VLOOKUP(MID(Products!$B1647,5,2),$G$8:$H$25,2,0)</f>
        <v>Paper</v>
      </c>
    </row>
    <row r="1648" spans="1:5" x14ac:dyDescent="0.35">
      <c r="A1648" s="11">
        <v>5724</v>
      </c>
      <c r="B1648" s="13" t="s">
        <v>4335</v>
      </c>
      <c r="C1648" s="13" t="s">
        <v>4336</v>
      </c>
      <c r="D1648" s="13" t="str">
        <f>HLOOKUP(LEFT(Products!$B1648,3),$G$4:$J$5,2,0)</f>
        <v>Office Supplies</v>
      </c>
      <c r="E1648" s="11" t="str">
        <f>VLOOKUP(MID(Products!$B1648,5,2),$G$8:$H$25,2,0)</f>
        <v>Paper</v>
      </c>
    </row>
    <row r="1649" spans="1:5" x14ac:dyDescent="0.35">
      <c r="A1649" s="12">
        <v>7730</v>
      </c>
      <c r="B1649" s="17" t="s">
        <v>1877</v>
      </c>
      <c r="C1649" s="17" t="s">
        <v>1878</v>
      </c>
      <c r="D1649" s="17" t="str">
        <f>HLOOKUP(LEFT(Products!$B1649,3),$G$4:$J$5,2,0)</f>
        <v>Technology</v>
      </c>
      <c r="E1649" s="12" t="str">
        <f>VLOOKUP(MID(Products!$B1649,5,2),$G$8:$H$25,2,0)</f>
        <v>Accessories</v>
      </c>
    </row>
    <row r="1650" spans="1:5" x14ac:dyDescent="0.35">
      <c r="A1650" s="11">
        <v>8322</v>
      </c>
      <c r="B1650" s="13" t="s">
        <v>91</v>
      </c>
      <c r="C1650" s="13" t="s">
        <v>4341</v>
      </c>
      <c r="D1650" s="13" t="str">
        <f>HLOOKUP(LEFT(Products!$B1650,3),$G$4:$J$5,2,0)</f>
        <v>Office Supplies</v>
      </c>
      <c r="E1650" s="11" t="str">
        <f>VLOOKUP(MID(Products!$B1650,5,2),$G$8:$H$25,2,0)</f>
        <v>Binders</v>
      </c>
    </row>
    <row r="1651" spans="1:5" x14ac:dyDescent="0.35">
      <c r="A1651" s="12">
        <v>9087</v>
      </c>
      <c r="B1651" s="17" t="s">
        <v>4345</v>
      </c>
      <c r="C1651" s="17" t="s">
        <v>4346</v>
      </c>
      <c r="D1651" s="17" t="str">
        <f>HLOOKUP(LEFT(Products!$B1651,3),$G$4:$J$5,2,0)</f>
        <v>Office Supplies</v>
      </c>
      <c r="E1651" s="12" t="str">
        <f>VLOOKUP(MID(Products!$B1651,5,2),$G$8:$H$25,2,0)</f>
        <v>Appliances</v>
      </c>
    </row>
    <row r="1652" spans="1:5" x14ac:dyDescent="0.35">
      <c r="A1652" s="11">
        <v>9088</v>
      </c>
      <c r="B1652" s="13" t="s">
        <v>4347</v>
      </c>
      <c r="C1652" s="13" t="s">
        <v>4348</v>
      </c>
      <c r="D1652" s="13" t="str">
        <f>HLOOKUP(LEFT(Products!$B1652,3),$G$4:$J$5,2,0)</f>
        <v>Furniture</v>
      </c>
      <c r="E1652" s="11" t="str">
        <f>VLOOKUP(MID(Products!$B1652,5,2),$G$8:$H$25,2,0)</f>
        <v>Chairs</v>
      </c>
    </row>
    <row r="1653" spans="1:5" x14ac:dyDescent="0.35">
      <c r="A1653" s="12">
        <v>9414</v>
      </c>
      <c r="B1653" s="17" t="s">
        <v>4350</v>
      </c>
      <c r="C1653" s="17" t="s">
        <v>4351</v>
      </c>
      <c r="D1653" s="17" t="str">
        <f>HLOOKUP(LEFT(Products!$B1653,3),$G$4:$J$5,2,0)</f>
        <v>Office Supplies</v>
      </c>
      <c r="E1653" s="12" t="str">
        <f>VLOOKUP(MID(Products!$B1653,5,2),$G$8:$H$25,2,0)</f>
        <v>Binders</v>
      </c>
    </row>
    <row r="1654" spans="1:5" x14ac:dyDescent="0.35">
      <c r="A1654" s="11">
        <v>2404</v>
      </c>
      <c r="B1654" s="13" t="s">
        <v>4353</v>
      </c>
      <c r="C1654" s="13" t="s">
        <v>4354</v>
      </c>
      <c r="D1654" s="13" t="str">
        <f>HLOOKUP(LEFT(Products!$B1654,3),$G$4:$J$5,2,0)</f>
        <v>Furniture</v>
      </c>
      <c r="E1654" s="11" t="str">
        <f>VLOOKUP(MID(Products!$B1654,5,2),$G$8:$H$25,2,0)</f>
        <v>Bookcases</v>
      </c>
    </row>
    <row r="1655" spans="1:5" x14ac:dyDescent="0.35">
      <c r="A1655" s="12">
        <v>5399</v>
      </c>
      <c r="B1655" s="17" t="s">
        <v>1755</v>
      </c>
      <c r="C1655" s="17" t="s">
        <v>1756</v>
      </c>
      <c r="D1655" s="17" t="str">
        <f>HLOOKUP(LEFT(Products!$B1655,3),$G$4:$J$5,2,0)</f>
        <v>Office Supplies</v>
      </c>
      <c r="E1655" s="12" t="str">
        <f>VLOOKUP(MID(Products!$B1655,5,2),$G$8:$H$25,2,0)</f>
        <v>Binders</v>
      </c>
    </row>
    <row r="1656" spans="1:5" x14ac:dyDescent="0.35">
      <c r="A1656" s="11">
        <v>6908</v>
      </c>
      <c r="B1656" s="13" t="s">
        <v>4361</v>
      </c>
      <c r="C1656" s="13" t="s">
        <v>4362</v>
      </c>
      <c r="D1656" s="13" t="str">
        <f>HLOOKUP(LEFT(Products!$B1656,3),$G$4:$J$5,2,0)</f>
        <v>Technology</v>
      </c>
      <c r="E1656" s="11" t="str">
        <f>VLOOKUP(MID(Products!$B1656,5,2),$G$8:$H$25,2,0)</f>
        <v>Phones</v>
      </c>
    </row>
    <row r="1657" spans="1:5" x14ac:dyDescent="0.35">
      <c r="A1657" s="12">
        <v>7126</v>
      </c>
      <c r="B1657" s="17" t="s">
        <v>1893</v>
      </c>
      <c r="C1657" s="17" t="s">
        <v>1894</v>
      </c>
      <c r="D1657" s="17" t="str">
        <f>HLOOKUP(LEFT(Products!$B1657,3),$G$4:$J$5,2,0)</f>
        <v>Office Supplies</v>
      </c>
      <c r="E1657" s="12" t="str">
        <f>VLOOKUP(MID(Products!$B1657,5,2),$G$8:$H$25,2,0)</f>
        <v>Paper</v>
      </c>
    </row>
    <row r="1658" spans="1:5" x14ac:dyDescent="0.35">
      <c r="A1658" s="11">
        <v>7127</v>
      </c>
      <c r="B1658" s="13" t="s">
        <v>2449</v>
      </c>
      <c r="C1658" s="13" t="s">
        <v>2450</v>
      </c>
      <c r="D1658" s="13" t="str">
        <f>HLOOKUP(LEFT(Products!$B1658,3),$G$4:$J$5,2,0)</f>
        <v>Office Supplies</v>
      </c>
      <c r="E1658" s="11" t="str">
        <f>VLOOKUP(MID(Products!$B1658,5,2),$G$8:$H$25,2,0)</f>
        <v>Art</v>
      </c>
    </row>
    <row r="1659" spans="1:5" x14ac:dyDescent="0.35">
      <c r="A1659" s="12">
        <v>377</v>
      </c>
      <c r="B1659" s="17" t="s">
        <v>2885</v>
      </c>
      <c r="C1659" s="17" t="s">
        <v>2886</v>
      </c>
      <c r="D1659" s="17" t="str">
        <f>HLOOKUP(LEFT(Products!$B1659,3),$G$4:$J$5,2,0)</f>
        <v>Office Supplies</v>
      </c>
      <c r="E1659" s="12" t="str">
        <f>VLOOKUP(MID(Products!$B1659,5,2),$G$8:$H$25,2,0)</f>
        <v>Paper</v>
      </c>
    </row>
    <row r="1660" spans="1:5" x14ac:dyDescent="0.35">
      <c r="A1660" s="11">
        <v>868</v>
      </c>
      <c r="B1660" s="13" t="s">
        <v>4366</v>
      </c>
      <c r="C1660" s="13" t="s">
        <v>4367</v>
      </c>
      <c r="D1660" s="13" t="str">
        <f>HLOOKUP(LEFT(Products!$B1660,3),$G$4:$J$5,2,0)</f>
        <v>Office Supplies</v>
      </c>
      <c r="E1660" s="11" t="str">
        <f>VLOOKUP(MID(Products!$B1660,5,2),$G$8:$H$25,2,0)</f>
        <v>Labels</v>
      </c>
    </row>
    <row r="1661" spans="1:5" x14ac:dyDescent="0.35">
      <c r="A1661" s="12">
        <v>1077</v>
      </c>
      <c r="B1661" s="17" t="s">
        <v>4369</v>
      </c>
      <c r="C1661" s="17" t="s">
        <v>4370</v>
      </c>
      <c r="D1661" s="17" t="str">
        <f>HLOOKUP(LEFT(Products!$B1661,3),$G$4:$J$5,2,0)</f>
        <v>Office Supplies</v>
      </c>
      <c r="E1661" s="12" t="str">
        <f>VLOOKUP(MID(Products!$B1661,5,2),$G$8:$H$25,2,0)</f>
        <v>Art</v>
      </c>
    </row>
    <row r="1662" spans="1:5" x14ac:dyDescent="0.35">
      <c r="A1662" s="11">
        <v>1683</v>
      </c>
      <c r="B1662" s="13" t="s">
        <v>4372</v>
      </c>
      <c r="C1662" s="13" t="s">
        <v>4373</v>
      </c>
      <c r="D1662" s="13" t="str">
        <f>HLOOKUP(LEFT(Products!$B1662,3),$G$4:$J$5,2,0)</f>
        <v>Office Supplies</v>
      </c>
      <c r="E1662" s="11" t="str">
        <f>VLOOKUP(MID(Products!$B1662,5,2),$G$8:$H$25,2,0)</f>
        <v>Paper</v>
      </c>
    </row>
    <row r="1663" spans="1:5" x14ac:dyDescent="0.35">
      <c r="A1663" s="12">
        <v>3500</v>
      </c>
      <c r="B1663" s="17" t="s">
        <v>145</v>
      </c>
      <c r="C1663" s="17" t="s">
        <v>146</v>
      </c>
      <c r="D1663" s="17" t="str">
        <f>HLOOKUP(LEFT(Products!$B1663,3),$G$4:$J$5,2,0)</f>
        <v>Technology</v>
      </c>
      <c r="E1663" s="12" t="str">
        <f>VLOOKUP(MID(Products!$B1663,5,2),$G$8:$H$25,2,0)</f>
        <v>Accessories</v>
      </c>
    </row>
    <row r="1664" spans="1:5" x14ac:dyDescent="0.35">
      <c r="A1664" s="11">
        <v>3501</v>
      </c>
      <c r="B1664" s="13" t="s">
        <v>2633</v>
      </c>
      <c r="C1664" s="13" t="s">
        <v>2634</v>
      </c>
      <c r="D1664" s="13" t="str">
        <f>HLOOKUP(LEFT(Products!$B1664,3),$G$4:$J$5,2,0)</f>
        <v>Office Supplies</v>
      </c>
      <c r="E1664" s="11" t="str">
        <f>VLOOKUP(MID(Products!$B1664,5,2),$G$8:$H$25,2,0)</f>
        <v>Binders</v>
      </c>
    </row>
    <row r="1665" spans="1:5" x14ac:dyDescent="0.35">
      <c r="A1665" s="12">
        <v>3502</v>
      </c>
      <c r="B1665" s="17" t="s">
        <v>4376</v>
      </c>
      <c r="C1665" s="17" t="s">
        <v>4377</v>
      </c>
      <c r="D1665" s="17" t="str">
        <f>HLOOKUP(LEFT(Products!$B1665,3),$G$4:$J$5,2,0)</f>
        <v>Office Supplies</v>
      </c>
      <c r="E1665" s="12" t="str">
        <f>VLOOKUP(MID(Products!$B1665,5,2),$G$8:$H$25,2,0)</f>
        <v>Art</v>
      </c>
    </row>
    <row r="1666" spans="1:5" x14ac:dyDescent="0.35">
      <c r="A1666" s="11">
        <v>5357</v>
      </c>
      <c r="B1666" s="13" t="s">
        <v>828</v>
      </c>
      <c r="C1666" s="13" t="s">
        <v>829</v>
      </c>
      <c r="D1666" s="13" t="str">
        <f>HLOOKUP(LEFT(Products!$B1666,3),$G$4:$J$5,2,0)</f>
        <v>Office Supplies</v>
      </c>
      <c r="E1666" s="11" t="str">
        <f>VLOOKUP(MID(Products!$B1666,5,2),$G$8:$H$25,2,0)</f>
        <v>Binders</v>
      </c>
    </row>
    <row r="1667" spans="1:5" x14ac:dyDescent="0.35">
      <c r="A1667" s="12">
        <v>8088</v>
      </c>
      <c r="B1667" s="17" t="s">
        <v>4382</v>
      </c>
      <c r="C1667" s="17" t="s">
        <v>4383</v>
      </c>
      <c r="D1667" s="17" t="str">
        <f>HLOOKUP(LEFT(Products!$B1667,3),$G$4:$J$5,2,0)</f>
        <v>Office Supplies</v>
      </c>
      <c r="E1667" s="12" t="str">
        <f>VLOOKUP(MID(Products!$B1667,5,2),$G$8:$H$25,2,0)</f>
        <v>Art</v>
      </c>
    </row>
    <row r="1668" spans="1:5" x14ac:dyDescent="0.35">
      <c r="A1668" s="11">
        <v>9332</v>
      </c>
      <c r="B1668" s="13" t="s">
        <v>2341</v>
      </c>
      <c r="C1668" s="13" t="s">
        <v>2342</v>
      </c>
      <c r="D1668" s="13" t="str">
        <f>HLOOKUP(LEFT(Products!$B1668,3),$G$4:$J$5,2,0)</f>
        <v>Technology</v>
      </c>
      <c r="E1668" s="11" t="str">
        <f>VLOOKUP(MID(Products!$B1668,5,2),$G$8:$H$25,2,0)</f>
        <v>Phones</v>
      </c>
    </row>
    <row r="1669" spans="1:5" x14ac:dyDescent="0.35">
      <c r="A1669" s="12">
        <v>9987</v>
      </c>
      <c r="B1669" s="17" t="s">
        <v>685</v>
      </c>
      <c r="C1669" s="17" t="s">
        <v>686</v>
      </c>
      <c r="D1669" s="17" t="str">
        <f>HLOOKUP(LEFT(Products!$B1669,3),$G$4:$J$5,2,0)</f>
        <v>Technology</v>
      </c>
      <c r="E1669" s="12" t="str">
        <f>VLOOKUP(MID(Products!$B1669,5,2),$G$8:$H$25,2,0)</f>
        <v>Accessories</v>
      </c>
    </row>
    <row r="1670" spans="1:5" x14ac:dyDescent="0.35">
      <c r="A1670" s="11">
        <v>4225</v>
      </c>
      <c r="B1670" s="13" t="s">
        <v>2199</v>
      </c>
      <c r="C1670" s="13" t="s">
        <v>2200</v>
      </c>
      <c r="D1670" s="13" t="str">
        <f>HLOOKUP(LEFT(Products!$B1670,3),$G$4:$J$5,2,0)</f>
        <v>Office Supplies</v>
      </c>
      <c r="E1670" s="11" t="str">
        <f>VLOOKUP(MID(Products!$B1670,5,2),$G$8:$H$25,2,0)</f>
        <v>Binders</v>
      </c>
    </row>
    <row r="1671" spans="1:5" x14ac:dyDescent="0.35">
      <c r="A1671" s="12">
        <v>6946</v>
      </c>
      <c r="B1671" s="17" t="s">
        <v>4392</v>
      </c>
      <c r="C1671" s="17" t="s">
        <v>4393</v>
      </c>
      <c r="D1671" s="17" t="str">
        <f>HLOOKUP(LEFT(Products!$B1671,3),$G$4:$J$5,2,0)</f>
        <v>Furniture</v>
      </c>
      <c r="E1671" s="12" t="str">
        <f>VLOOKUP(MID(Products!$B1671,5,2),$G$8:$H$25,2,0)</f>
        <v>Bookcases</v>
      </c>
    </row>
    <row r="1672" spans="1:5" x14ac:dyDescent="0.35">
      <c r="A1672" s="11">
        <v>1068</v>
      </c>
      <c r="B1672" s="13" t="s">
        <v>2808</v>
      </c>
      <c r="C1672" s="13" t="s">
        <v>2809</v>
      </c>
      <c r="D1672" s="13" t="str">
        <f>HLOOKUP(LEFT(Products!$B1672,3),$G$4:$J$5,2,0)</f>
        <v>Furniture</v>
      </c>
      <c r="E1672" s="11" t="str">
        <f>VLOOKUP(MID(Products!$B1672,5,2),$G$8:$H$25,2,0)</f>
        <v>Chairs</v>
      </c>
    </row>
    <row r="1673" spans="1:5" x14ac:dyDescent="0.35">
      <c r="A1673" s="12">
        <v>1264</v>
      </c>
      <c r="B1673" s="17" t="s">
        <v>493</v>
      </c>
      <c r="C1673" s="17" t="s">
        <v>494</v>
      </c>
      <c r="D1673" s="17" t="str">
        <f>HLOOKUP(LEFT(Products!$B1673,3),$G$4:$J$5,2,0)</f>
        <v>Technology</v>
      </c>
      <c r="E1673" s="12" t="str">
        <f>VLOOKUP(MID(Products!$B1673,5,2),$G$8:$H$25,2,0)</f>
        <v>Phones</v>
      </c>
    </row>
    <row r="1674" spans="1:5" x14ac:dyDescent="0.35">
      <c r="A1674" s="11">
        <v>1265</v>
      </c>
      <c r="B1674" s="13" t="s">
        <v>1052</v>
      </c>
      <c r="C1674" s="13" t="s">
        <v>1053</v>
      </c>
      <c r="D1674" s="13" t="str">
        <f>HLOOKUP(LEFT(Products!$B1674,3),$G$4:$J$5,2,0)</f>
        <v>Furniture</v>
      </c>
      <c r="E1674" s="11" t="str">
        <f>VLOOKUP(MID(Products!$B1674,5,2),$G$8:$H$25,2,0)</f>
        <v>Furnishings</v>
      </c>
    </row>
    <row r="1675" spans="1:5" x14ac:dyDescent="0.35">
      <c r="A1675" s="12">
        <v>2229</v>
      </c>
      <c r="B1675" s="17" t="s">
        <v>3913</v>
      </c>
      <c r="C1675" s="17" t="s">
        <v>3914</v>
      </c>
      <c r="D1675" s="17" t="str">
        <f>HLOOKUP(LEFT(Products!$B1675,3),$G$4:$J$5,2,0)</f>
        <v>Furniture</v>
      </c>
      <c r="E1675" s="12" t="str">
        <f>VLOOKUP(MID(Products!$B1675,5,2),$G$8:$H$25,2,0)</f>
        <v>Tables</v>
      </c>
    </row>
    <row r="1676" spans="1:5" x14ac:dyDescent="0.35">
      <c r="A1676" s="11">
        <v>2667</v>
      </c>
      <c r="B1676" s="13" t="s">
        <v>1201</v>
      </c>
      <c r="C1676" s="13" t="s">
        <v>1872</v>
      </c>
      <c r="D1676" s="13" t="str">
        <f>HLOOKUP(LEFT(Products!$B1676,3),$G$4:$J$5,2,0)</f>
        <v>Technology</v>
      </c>
      <c r="E1676" s="11" t="str">
        <f>VLOOKUP(MID(Products!$B1676,5,2),$G$8:$H$25,2,0)</f>
        <v>Accessories</v>
      </c>
    </row>
    <row r="1677" spans="1:5" x14ac:dyDescent="0.35">
      <c r="A1677" s="12">
        <v>2668</v>
      </c>
      <c r="B1677" s="17" t="s">
        <v>3394</v>
      </c>
      <c r="C1677" s="17" t="s">
        <v>400</v>
      </c>
      <c r="D1677" s="17" t="str">
        <f>HLOOKUP(LEFT(Products!$B1677,3),$G$4:$J$5,2,0)</f>
        <v>Office Supplies</v>
      </c>
      <c r="E1677" s="12" t="str">
        <f>VLOOKUP(MID(Products!$B1677,5,2),$G$8:$H$25,2,0)</f>
        <v>Paper</v>
      </c>
    </row>
    <row r="1678" spans="1:5" x14ac:dyDescent="0.35">
      <c r="A1678" s="11">
        <v>7192</v>
      </c>
      <c r="B1678" s="13" t="s">
        <v>1316</v>
      </c>
      <c r="C1678" s="13" t="s">
        <v>1317</v>
      </c>
      <c r="D1678" s="13" t="str">
        <f>HLOOKUP(LEFT(Products!$B1678,3),$G$4:$J$5,2,0)</f>
        <v>Office Supplies</v>
      </c>
      <c r="E1678" s="11" t="str">
        <f>VLOOKUP(MID(Products!$B1678,5,2),$G$8:$H$25,2,0)</f>
        <v>Binders</v>
      </c>
    </row>
    <row r="1679" spans="1:5" x14ac:dyDescent="0.35">
      <c r="A1679" s="12">
        <v>7193</v>
      </c>
      <c r="B1679" s="17" t="s">
        <v>4402</v>
      </c>
      <c r="C1679" s="17" t="s">
        <v>4403</v>
      </c>
      <c r="D1679" s="17" t="str">
        <f>HLOOKUP(LEFT(Products!$B1679,3),$G$4:$J$5,2,0)</f>
        <v>Office Supplies</v>
      </c>
      <c r="E1679" s="12" t="str">
        <f>VLOOKUP(MID(Products!$B1679,5,2),$G$8:$H$25,2,0)</f>
        <v>Art</v>
      </c>
    </row>
    <row r="1680" spans="1:5" x14ac:dyDescent="0.35">
      <c r="A1680" s="11">
        <v>2993</v>
      </c>
      <c r="B1680" s="13" t="s">
        <v>4407</v>
      </c>
      <c r="C1680" s="13" t="s">
        <v>4408</v>
      </c>
      <c r="D1680" s="13" t="str">
        <f>HLOOKUP(LEFT(Products!$B1680,3),$G$4:$J$5,2,0)</f>
        <v>Office Supplies</v>
      </c>
      <c r="E1680" s="11" t="str">
        <f>VLOOKUP(MID(Products!$B1680,5,2),$G$8:$H$25,2,0)</f>
        <v>Appliances</v>
      </c>
    </row>
    <row r="1681" spans="1:5" x14ac:dyDescent="0.35">
      <c r="A1681" s="12">
        <v>4513</v>
      </c>
      <c r="B1681" s="17" t="s">
        <v>3330</v>
      </c>
      <c r="C1681" s="17" t="s">
        <v>3331</v>
      </c>
      <c r="D1681" s="17" t="str">
        <f>HLOOKUP(LEFT(Products!$B1681,3),$G$4:$J$5,2,0)</f>
        <v>Office Supplies</v>
      </c>
      <c r="E1681" s="12" t="str">
        <f>VLOOKUP(MID(Products!$B1681,5,2),$G$8:$H$25,2,0)</f>
        <v>Binders</v>
      </c>
    </row>
    <row r="1682" spans="1:5" x14ac:dyDescent="0.35">
      <c r="A1682" s="11">
        <v>6826</v>
      </c>
      <c r="B1682" s="13" t="s">
        <v>821</v>
      </c>
      <c r="C1682" s="13" t="s">
        <v>822</v>
      </c>
      <c r="D1682" s="13" t="str">
        <f>HLOOKUP(LEFT(Products!$B1682,3),$G$4:$J$5,2,0)</f>
        <v>Office Supplies</v>
      </c>
      <c r="E1682" s="11" t="str">
        <f>VLOOKUP(MID(Products!$B1682,5,2),$G$8:$H$25,2,0)</f>
        <v>Storage</v>
      </c>
    </row>
    <row r="1683" spans="1:5" x14ac:dyDescent="0.35">
      <c r="A1683" s="12">
        <v>6827</v>
      </c>
      <c r="B1683" s="17" t="s">
        <v>2241</v>
      </c>
      <c r="C1683" s="17" t="s">
        <v>2242</v>
      </c>
      <c r="D1683" s="17" t="str">
        <f>HLOOKUP(LEFT(Products!$B1683,3),$G$4:$J$5,2,0)</f>
        <v>Technology</v>
      </c>
      <c r="E1683" s="12" t="str">
        <f>VLOOKUP(MID(Products!$B1683,5,2),$G$8:$H$25,2,0)</f>
        <v>Copiers</v>
      </c>
    </row>
    <row r="1684" spans="1:5" x14ac:dyDescent="0.35">
      <c r="A1684" s="11">
        <v>6828</v>
      </c>
      <c r="B1684" s="13" t="s">
        <v>1346</v>
      </c>
      <c r="C1684" s="13" t="s">
        <v>1347</v>
      </c>
      <c r="D1684" s="13" t="str">
        <f>HLOOKUP(LEFT(Products!$B1684,3),$G$4:$J$5,2,0)</f>
        <v>Office Supplies</v>
      </c>
      <c r="E1684" s="11" t="str">
        <f>VLOOKUP(MID(Products!$B1684,5,2),$G$8:$H$25,2,0)</f>
        <v>Binders</v>
      </c>
    </row>
    <row r="1685" spans="1:5" x14ac:dyDescent="0.35">
      <c r="A1685" s="12">
        <v>6829</v>
      </c>
      <c r="B1685" s="17" t="s">
        <v>1452</v>
      </c>
      <c r="C1685" s="17" t="s">
        <v>1453</v>
      </c>
      <c r="D1685" s="17" t="str">
        <f>HLOOKUP(LEFT(Products!$B1685,3),$G$4:$J$5,2,0)</f>
        <v>Office Supplies</v>
      </c>
      <c r="E1685" s="12" t="str">
        <f>VLOOKUP(MID(Products!$B1685,5,2),$G$8:$H$25,2,0)</f>
        <v>Binders</v>
      </c>
    </row>
    <row r="1686" spans="1:5" x14ac:dyDescent="0.35">
      <c r="A1686" s="11">
        <v>6830</v>
      </c>
      <c r="B1686" s="13" t="s">
        <v>4413</v>
      </c>
      <c r="C1686" s="13" t="s">
        <v>4414</v>
      </c>
      <c r="D1686" s="13" t="str">
        <f>HLOOKUP(LEFT(Products!$B1686,3),$G$4:$J$5,2,0)</f>
        <v>Office Supplies</v>
      </c>
      <c r="E1686" s="11" t="str">
        <f>VLOOKUP(MID(Products!$B1686,5,2),$G$8:$H$25,2,0)</f>
        <v>Art</v>
      </c>
    </row>
    <row r="1687" spans="1:5" x14ac:dyDescent="0.35">
      <c r="A1687" s="12">
        <v>897</v>
      </c>
      <c r="B1687" s="17" t="s">
        <v>956</v>
      </c>
      <c r="C1687" s="17" t="s">
        <v>412</v>
      </c>
      <c r="D1687" s="17" t="str">
        <f>HLOOKUP(LEFT(Products!$B1687,3),$G$4:$J$5,2,0)</f>
        <v>Office Supplies</v>
      </c>
      <c r="E1687" s="12" t="str">
        <f>VLOOKUP(MID(Products!$B1687,5,2),$G$8:$H$25,2,0)</f>
        <v>Envelopes</v>
      </c>
    </row>
    <row r="1688" spans="1:5" x14ac:dyDescent="0.35">
      <c r="A1688" s="11">
        <v>981</v>
      </c>
      <c r="B1688" s="13" t="s">
        <v>4267</v>
      </c>
      <c r="C1688" s="13" t="s">
        <v>4268</v>
      </c>
      <c r="D1688" s="13" t="str">
        <f>HLOOKUP(LEFT(Products!$B1688,3),$G$4:$J$5,2,0)</f>
        <v>Furniture</v>
      </c>
      <c r="E1688" s="11" t="str">
        <f>VLOOKUP(MID(Products!$B1688,5,2),$G$8:$H$25,2,0)</f>
        <v>Chairs</v>
      </c>
    </row>
    <row r="1689" spans="1:5" x14ac:dyDescent="0.35">
      <c r="A1689" s="12">
        <v>6370</v>
      </c>
      <c r="B1689" s="17" t="s">
        <v>3295</v>
      </c>
      <c r="C1689" s="17" t="s">
        <v>3296</v>
      </c>
      <c r="D1689" s="17" t="str">
        <f>HLOOKUP(LEFT(Products!$B1689,3),$G$4:$J$5,2,0)</f>
        <v>Furniture</v>
      </c>
      <c r="E1689" s="12" t="str">
        <f>VLOOKUP(MID(Products!$B1689,5,2),$G$8:$H$25,2,0)</f>
        <v>Furnishings</v>
      </c>
    </row>
    <row r="1690" spans="1:5" x14ac:dyDescent="0.35">
      <c r="A1690" s="11">
        <v>7872</v>
      </c>
      <c r="B1690" s="13" t="s">
        <v>4424</v>
      </c>
      <c r="C1690" s="13" t="s">
        <v>4425</v>
      </c>
      <c r="D1690" s="13" t="str">
        <f>HLOOKUP(LEFT(Products!$B1690,3),$G$4:$J$5,2,0)</f>
        <v>Office Supplies</v>
      </c>
      <c r="E1690" s="11" t="str">
        <f>VLOOKUP(MID(Products!$B1690,5,2),$G$8:$H$25,2,0)</f>
        <v>Labels</v>
      </c>
    </row>
    <row r="1691" spans="1:5" x14ac:dyDescent="0.35">
      <c r="A1691" s="12">
        <v>7873</v>
      </c>
      <c r="B1691" s="17" t="s">
        <v>4426</v>
      </c>
      <c r="C1691" s="17" t="s">
        <v>4427</v>
      </c>
      <c r="D1691" s="17" t="str">
        <f>HLOOKUP(LEFT(Products!$B1691,3),$G$4:$J$5,2,0)</f>
        <v>Furniture</v>
      </c>
      <c r="E1691" s="12" t="str">
        <f>VLOOKUP(MID(Products!$B1691,5,2),$G$8:$H$25,2,0)</f>
        <v>Chairs</v>
      </c>
    </row>
    <row r="1692" spans="1:5" x14ac:dyDescent="0.35">
      <c r="A1692" s="11">
        <v>7874</v>
      </c>
      <c r="B1692" s="13" t="s">
        <v>2719</v>
      </c>
      <c r="C1692" s="13" t="s">
        <v>2720</v>
      </c>
      <c r="D1692" s="13" t="str">
        <f>HLOOKUP(LEFT(Products!$B1692,3),$G$4:$J$5,2,0)</f>
        <v>Office Supplies</v>
      </c>
      <c r="E1692" s="11" t="str">
        <f>VLOOKUP(MID(Products!$B1692,5,2),$G$8:$H$25,2,0)</f>
        <v>Paper</v>
      </c>
    </row>
    <row r="1693" spans="1:5" x14ac:dyDescent="0.35">
      <c r="A1693" s="12">
        <v>7875</v>
      </c>
      <c r="B1693" s="17" t="s">
        <v>4428</v>
      </c>
      <c r="C1693" s="17" t="s">
        <v>4429</v>
      </c>
      <c r="D1693" s="17" t="str">
        <f>HLOOKUP(LEFT(Products!$B1693,3),$G$4:$J$5,2,0)</f>
        <v>Office Supplies</v>
      </c>
      <c r="E1693" s="12" t="str">
        <f>VLOOKUP(MID(Products!$B1693,5,2),$G$8:$H$25,2,0)</f>
        <v>Paper</v>
      </c>
    </row>
    <row r="1694" spans="1:5" x14ac:dyDescent="0.35">
      <c r="A1694" s="11">
        <v>4304</v>
      </c>
      <c r="B1694" s="13" t="s">
        <v>4432</v>
      </c>
      <c r="C1694" s="13" t="s">
        <v>4433</v>
      </c>
      <c r="D1694" s="13" t="str">
        <f>HLOOKUP(LEFT(Products!$B1694,3),$G$4:$J$5,2,0)</f>
        <v>Office Supplies</v>
      </c>
      <c r="E1694" s="11" t="str">
        <f>VLOOKUP(MID(Products!$B1694,5,2),$G$8:$H$25,2,0)</f>
        <v>Envelopes</v>
      </c>
    </row>
    <row r="1695" spans="1:5" x14ac:dyDescent="0.35">
      <c r="A1695" s="12">
        <v>7666</v>
      </c>
      <c r="B1695" s="17" t="s">
        <v>4194</v>
      </c>
      <c r="C1695" s="17" t="s">
        <v>4195</v>
      </c>
      <c r="D1695" s="17" t="str">
        <f>HLOOKUP(LEFT(Products!$B1695,3),$G$4:$J$5,2,0)</f>
        <v>Office Supplies</v>
      </c>
      <c r="E1695" s="12" t="str">
        <f>VLOOKUP(MID(Products!$B1695,5,2),$G$8:$H$25,2,0)</f>
        <v>Binders</v>
      </c>
    </row>
    <row r="1696" spans="1:5" x14ac:dyDescent="0.35">
      <c r="A1696" s="11">
        <v>7667</v>
      </c>
      <c r="B1696" s="13" t="s">
        <v>3265</v>
      </c>
      <c r="C1696" s="13" t="s">
        <v>3266</v>
      </c>
      <c r="D1696" s="13" t="str">
        <f>HLOOKUP(LEFT(Products!$B1696,3),$G$4:$J$5,2,0)</f>
        <v>Technology</v>
      </c>
      <c r="E1696" s="11" t="str">
        <f>VLOOKUP(MID(Products!$B1696,5,2),$G$8:$H$25,2,0)</f>
        <v>Copiers</v>
      </c>
    </row>
    <row r="1697" spans="1:5" x14ac:dyDescent="0.35">
      <c r="A1697" s="12">
        <v>7668</v>
      </c>
      <c r="B1697" s="17" t="s">
        <v>4437</v>
      </c>
      <c r="C1697" s="17" t="s">
        <v>4438</v>
      </c>
      <c r="D1697" s="17" t="str">
        <f>HLOOKUP(LEFT(Products!$B1697,3),$G$4:$J$5,2,0)</f>
        <v>Office Supplies</v>
      </c>
      <c r="E1697" s="12" t="str">
        <f>VLOOKUP(MID(Products!$B1697,5,2),$G$8:$H$25,2,0)</f>
        <v>Storage</v>
      </c>
    </row>
    <row r="1698" spans="1:5" x14ac:dyDescent="0.35">
      <c r="A1698" s="11">
        <v>8157</v>
      </c>
      <c r="B1698" s="13" t="s">
        <v>1641</v>
      </c>
      <c r="C1698" s="13" t="s">
        <v>1642</v>
      </c>
      <c r="D1698" s="13" t="str">
        <f>HLOOKUP(LEFT(Products!$B1698,3),$G$4:$J$5,2,0)</f>
        <v>Furniture</v>
      </c>
      <c r="E1698" s="11" t="str">
        <f>VLOOKUP(MID(Products!$B1698,5,2),$G$8:$H$25,2,0)</f>
        <v>Tables</v>
      </c>
    </row>
    <row r="1699" spans="1:5" x14ac:dyDescent="0.35">
      <c r="A1699" s="12">
        <v>8922</v>
      </c>
      <c r="B1699" s="17" t="s">
        <v>4444</v>
      </c>
      <c r="C1699" s="17" t="s">
        <v>4445</v>
      </c>
      <c r="D1699" s="17" t="str">
        <f>HLOOKUP(LEFT(Products!$B1699,3),$G$4:$J$5,2,0)</f>
        <v>Technology</v>
      </c>
      <c r="E1699" s="12" t="str">
        <f>VLOOKUP(MID(Products!$B1699,5,2),$G$8:$H$25,2,0)</f>
        <v>Phones</v>
      </c>
    </row>
    <row r="1700" spans="1:5" x14ac:dyDescent="0.35">
      <c r="A1700" s="11">
        <v>8923</v>
      </c>
      <c r="B1700" s="13" t="s">
        <v>4446</v>
      </c>
      <c r="C1700" s="13" t="s">
        <v>4447</v>
      </c>
      <c r="D1700" s="13" t="str">
        <f>HLOOKUP(LEFT(Products!$B1700,3),$G$4:$J$5,2,0)</f>
        <v>Furniture</v>
      </c>
      <c r="E1700" s="11" t="str">
        <f>VLOOKUP(MID(Products!$B1700,5,2),$G$8:$H$25,2,0)</f>
        <v>Furnishings</v>
      </c>
    </row>
    <row r="1701" spans="1:5" x14ac:dyDescent="0.35">
      <c r="A1701" s="12">
        <v>6265</v>
      </c>
      <c r="B1701" s="17" t="s">
        <v>3983</v>
      </c>
      <c r="C1701" s="17" t="s">
        <v>4141</v>
      </c>
      <c r="D1701" s="17" t="str">
        <f>HLOOKUP(LEFT(Products!$B1701,3),$G$4:$J$5,2,0)</f>
        <v>Office Supplies</v>
      </c>
      <c r="E1701" s="12" t="str">
        <f>VLOOKUP(MID(Products!$B1701,5,2),$G$8:$H$25,2,0)</f>
        <v>Binders</v>
      </c>
    </row>
    <row r="1702" spans="1:5" x14ac:dyDescent="0.35">
      <c r="A1702" s="11">
        <v>7642</v>
      </c>
      <c r="B1702" s="13" t="s">
        <v>4453</v>
      </c>
      <c r="C1702" s="13" t="s">
        <v>4454</v>
      </c>
      <c r="D1702" s="13" t="str">
        <f>HLOOKUP(LEFT(Products!$B1702,3),$G$4:$J$5,2,0)</f>
        <v>Technology</v>
      </c>
      <c r="E1702" s="11" t="str">
        <f>VLOOKUP(MID(Products!$B1702,5,2),$G$8:$H$25,2,0)</f>
        <v>Machines</v>
      </c>
    </row>
    <row r="1703" spans="1:5" x14ac:dyDescent="0.35">
      <c r="A1703" s="12">
        <v>7643</v>
      </c>
      <c r="B1703" s="17" t="s">
        <v>2153</v>
      </c>
      <c r="C1703" s="17" t="s">
        <v>2154</v>
      </c>
      <c r="D1703" s="17" t="str">
        <f>HLOOKUP(LEFT(Products!$B1703,3),$G$4:$J$5,2,0)</f>
        <v>Office Supplies</v>
      </c>
      <c r="E1703" s="12" t="str">
        <f>VLOOKUP(MID(Products!$B1703,5,2),$G$8:$H$25,2,0)</f>
        <v>Binders</v>
      </c>
    </row>
    <row r="1704" spans="1:5" x14ac:dyDescent="0.35">
      <c r="A1704" s="11">
        <v>7644</v>
      </c>
      <c r="B1704" s="13" t="s">
        <v>4455</v>
      </c>
      <c r="C1704" s="13" t="s">
        <v>4456</v>
      </c>
      <c r="D1704" s="13" t="str">
        <f>HLOOKUP(LEFT(Products!$B1704,3),$G$4:$J$5,2,0)</f>
        <v>Office Supplies</v>
      </c>
      <c r="E1704" s="11" t="str">
        <f>VLOOKUP(MID(Products!$B1704,5,2),$G$8:$H$25,2,0)</f>
        <v>Binders</v>
      </c>
    </row>
    <row r="1705" spans="1:5" x14ac:dyDescent="0.35">
      <c r="A1705" s="12">
        <v>7645</v>
      </c>
      <c r="B1705" s="17" t="s">
        <v>4457</v>
      </c>
      <c r="C1705" s="17" t="s">
        <v>4458</v>
      </c>
      <c r="D1705" s="17" t="str">
        <f>HLOOKUP(LEFT(Products!$B1705,3),$G$4:$J$5,2,0)</f>
        <v>Technology</v>
      </c>
      <c r="E1705" s="12" t="str">
        <f>VLOOKUP(MID(Products!$B1705,5,2),$G$8:$H$25,2,0)</f>
        <v>Accessories</v>
      </c>
    </row>
    <row r="1706" spans="1:5" x14ac:dyDescent="0.35">
      <c r="A1706" s="11">
        <v>3449</v>
      </c>
      <c r="B1706" s="13" t="s">
        <v>4350</v>
      </c>
      <c r="C1706" s="13" t="s">
        <v>4351</v>
      </c>
      <c r="D1706" s="13" t="str">
        <f>HLOOKUP(LEFT(Products!$B1706,3),$G$4:$J$5,2,0)</f>
        <v>Office Supplies</v>
      </c>
      <c r="E1706" s="11" t="str">
        <f>VLOOKUP(MID(Products!$B1706,5,2),$G$8:$H$25,2,0)</f>
        <v>Binders</v>
      </c>
    </row>
    <row r="1707" spans="1:5" x14ac:dyDescent="0.35">
      <c r="A1707" s="12">
        <v>4751</v>
      </c>
      <c r="B1707" s="17" t="s">
        <v>2336</v>
      </c>
      <c r="C1707" s="17" t="s">
        <v>2337</v>
      </c>
      <c r="D1707" s="17" t="str">
        <f>HLOOKUP(LEFT(Products!$B1707,3),$G$4:$J$5,2,0)</f>
        <v>Technology</v>
      </c>
      <c r="E1707" s="12" t="str">
        <f>VLOOKUP(MID(Products!$B1707,5,2),$G$8:$H$25,2,0)</f>
        <v>Machines</v>
      </c>
    </row>
    <row r="1708" spans="1:5" x14ac:dyDescent="0.35">
      <c r="A1708" s="11">
        <v>5004</v>
      </c>
      <c r="B1708" s="13" t="s">
        <v>4463</v>
      </c>
      <c r="C1708" s="13" t="s">
        <v>4464</v>
      </c>
      <c r="D1708" s="13" t="str">
        <f>HLOOKUP(LEFT(Products!$B1708,3),$G$4:$J$5,2,0)</f>
        <v>Office Supplies</v>
      </c>
      <c r="E1708" s="11" t="str">
        <f>VLOOKUP(MID(Products!$B1708,5,2),$G$8:$H$25,2,0)</f>
        <v>Paper</v>
      </c>
    </row>
    <row r="1709" spans="1:5" x14ac:dyDescent="0.35">
      <c r="A1709" s="12">
        <v>6377</v>
      </c>
      <c r="B1709" s="17" t="s">
        <v>4466</v>
      </c>
      <c r="C1709" s="17" t="s">
        <v>4467</v>
      </c>
      <c r="D1709" s="17" t="str">
        <f>HLOOKUP(LEFT(Products!$B1709,3),$G$4:$J$5,2,0)</f>
        <v>Office Supplies</v>
      </c>
      <c r="E1709" s="12" t="str">
        <f>VLOOKUP(MID(Products!$B1709,5,2),$G$8:$H$25,2,0)</f>
        <v>Labels</v>
      </c>
    </row>
    <row r="1710" spans="1:5" x14ac:dyDescent="0.35">
      <c r="A1710" s="11">
        <v>8007</v>
      </c>
      <c r="B1710" s="13" t="s">
        <v>3415</v>
      </c>
      <c r="C1710" s="13" t="s">
        <v>3416</v>
      </c>
      <c r="D1710" s="13" t="str">
        <f>HLOOKUP(LEFT(Products!$B1710,3),$G$4:$J$5,2,0)</f>
        <v>Office Supplies</v>
      </c>
      <c r="E1710" s="11" t="str">
        <f>VLOOKUP(MID(Products!$B1710,5,2),$G$8:$H$25,2,0)</f>
        <v>Fasteners</v>
      </c>
    </row>
    <row r="1711" spans="1:5" x14ac:dyDescent="0.35">
      <c r="A1711" s="12">
        <v>2557</v>
      </c>
      <c r="B1711" s="17" t="s">
        <v>4475</v>
      </c>
      <c r="C1711" s="17" t="s">
        <v>4476</v>
      </c>
      <c r="D1711" s="17" t="str">
        <f>HLOOKUP(LEFT(Products!$B1711,3),$G$4:$J$5,2,0)</f>
        <v>Furniture</v>
      </c>
      <c r="E1711" s="12" t="str">
        <f>VLOOKUP(MID(Products!$B1711,5,2),$G$8:$H$25,2,0)</f>
        <v>Furnishings</v>
      </c>
    </row>
    <row r="1712" spans="1:5" x14ac:dyDescent="0.35">
      <c r="A1712" s="11">
        <v>5507</v>
      </c>
      <c r="B1712" s="13" t="s">
        <v>2951</v>
      </c>
      <c r="C1712" s="13" t="s">
        <v>2952</v>
      </c>
      <c r="D1712" s="13" t="str">
        <f>HLOOKUP(LEFT(Products!$B1712,3),$G$4:$J$5,2,0)</f>
        <v>Office Supplies</v>
      </c>
      <c r="E1712" s="11" t="str">
        <f>VLOOKUP(MID(Products!$B1712,5,2),$G$8:$H$25,2,0)</f>
        <v>Paper</v>
      </c>
    </row>
    <row r="1713" spans="1:5" x14ac:dyDescent="0.35">
      <c r="A1713" s="12">
        <v>5767</v>
      </c>
      <c r="B1713" s="17" t="s">
        <v>3911</v>
      </c>
      <c r="C1713" s="17" t="s">
        <v>3912</v>
      </c>
      <c r="D1713" s="17" t="str">
        <f>HLOOKUP(LEFT(Products!$B1713,3),$G$4:$J$5,2,0)</f>
        <v>Office Supplies</v>
      </c>
      <c r="E1713" s="12" t="str">
        <f>VLOOKUP(MID(Products!$B1713,5,2),$G$8:$H$25,2,0)</f>
        <v>Labels</v>
      </c>
    </row>
    <row r="1714" spans="1:5" x14ac:dyDescent="0.35">
      <c r="A1714" s="11">
        <v>5975</v>
      </c>
      <c r="B1714" s="13" t="s">
        <v>4486</v>
      </c>
      <c r="C1714" s="13" t="s">
        <v>4487</v>
      </c>
      <c r="D1714" s="13" t="str">
        <f>HLOOKUP(LEFT(Products!$B1714,3),$G$4:$J$5,2,0)</f>
        <v>Office Supplies</v>
      </c>
      <c r="E1714" s="11" t="str">
        <f>VLOOKUP(MID(Products!$B1714,5,2),$G$8:$H$25,2,0)</f>
        <v>Storage</v>
      </c>
    </row>
    <row r="1715" spans="1:5" x14ac:dyDescent="0.35">
      <c r="A1715" s="12">
        <v>2785</v>
      </c>
      <c r="B1715" s="17" t="s">
        <v>552</v>
      </c>
      <c r="C1715" s="17" t="s">
        <v>553</v>
      </c>
      <c r="D1715" s="17" t="str">
        <f>HLOOKUP(LEFT(Products!$B1715,3),$G$4:$J$5,2,0)</f>
        <v>Technology</v>
      </c>
      <c r="E1715" s="12" t="str">
        <f>VLOOKUP(MID(Products!$B1715,5,2),$G$8:$H$25,2,0)</f>
        <v>Phones</v>
      </c>
    </row>
    <row r="1716" spans="1:5" x14ac:dyDescent="0.35">
      <c r="A1716" s="11">
        <v>6507</v>
      </c>
      <c r="B1716" s="13" t="s">
        <v>4492</v>
      </c>
      <c r="C1716" s="13" t="s">
        <v>4493</v>
      </c>
      <c r="D1716" s="13" t="str">
        <f>HLOOKUP(LEFT(Products!$B1716,3),$G$4:$J$5,2,0)</f>
        <v>Office Supplies</v>
      </c>
      <c r="E1716" s="11" t="str">
        <f>VLOOKUP(MID(Products!$B1716,5,2),$G$8:$H$25,2,0)</f>
        <v>Paper</v>
      </c>
    </row>
    <row r="1717" spans="1:5" x14ac:dyDescent="0.35">
      <c r="A1717" s="12">
        <v>6508</v>
      </c>
      <c r="B1717" s="17" t="s">
        <v>3508</v>
      </c>
      <c r="C1717" s="17" t="s">
        <v>3509</v>
      </c>
      <c r="D1717" s="17" t="str">
        <f>HLOOKUP(LEFT(Products!$B1717,3),$G$4:$J$5,2,0)</f>
        <v>Furniture</v>
      </c>
      <c r="E1717" s="12" t="str">
        <f>VLOOKUP(MID(Products!$B1717,5,2),$G$8:$H$25,2,0)</f>
        <v>Furnishings</v>
      </c>
    </row>
    <row r="1718" spans="1:5" x14ac:dyDescent="0.35">
      <c r="A1718" s="11">
        <v>7357</v>
      </c>
      <c r="B1718" s="13" t="s">
        <v>4497</v>
      </c>
      <c r="C1718" s="13" t="s">
        <v>4498</v>
      </c>
      <c r="D1718" s="13" t="str">
        <f>HLOOKUP(LEFT(Products!$B1718,3),$G$4:$J$5,2,0)</f>
        <v>Office Supplies</v>
      </c>
      <c r="E1718" s="11" t="str">
        <f>VLOOKUP(MID(Products!$B1718,5,2),$G$8:$H$25,2,0)</f>
        <v>Art</v>
      </c>
    </row>
    <row r="1719" spans="1:5" x14ac:dyDescent="0.35">
      <c r="A1719" s="12">
        <v>7358</v>
      </c>
      <c r="B1719" s="17" t="s">
        <v>1966</v>
      </c>
      <c r="C1719" s="17" t="s">
        <v>1967</v>
      </c>
      <c r="D1719" s="17" t="str">
        <f>HLOOKUP(LEFT(Products!$B1719,3),$G$4:$J$5,2,0)</f>
        <v>Furniture</v>
      </c>
      <c r="E1719" s="12" t="str">
        <f>VLOOKUP(MID(Products!$B1719,5,2),$G$8:$H$25,2,0)</f>
        <v>Furnishings</v>
      </c>
    </row>
    <row r="1720" spans="1:5" x14ac:dyDescent="0.35">
      <c r="A1720" s="11">
        <v>7273</v>
      </c>
      <c r="B1720" s="13" t="s">
        <v>3676</v>
      </c>
      <c r="C1720" s="13" t="s">
        <v>3677</v>
      </c>
      <c r="D1720" s="13" t="str">
        <f>HLOOKUP(LEFT(Products!$B1720,3),$G$4:$J$5,2,0)</f>
        <v>Office Supplies</v>
      </c>
      <c r="E1720" s="11" t="str">
        <f>VLOOKUP(MID(Products!$B1720,5,2),$G$8:$H$25,2,0)</f>
        <v>Supplies</v>
      </c>
    </row>
    <row r="1721" spans="1:5" x14ac:dyDescent="0.35">
      <c r="A1721" s="12">
        <v>7274</v>
      </c>
      <c r="B1721" s="17" t="s">
        <v>444</v>
      </c>
      <c r="C1721" s="17" t="s">
        <v>445</v>
      </c>
      <c r="D1721" s="17" t="str">
        <f>HLOOKUP(LEFT(Products!$B1721,3),$G$4:$J$5,2,0)</f>
        <v>Office Supplies</v>
      </c>
      <c r="E1721" s="12" t="str">
        <f>VLOOKUP(MID(Products!$B1721,5,2),$G$8:$H$25,2,0)</f>
        <v>Binders</v>
      </c>
    </row>
    <row r="1722" spans="1:5" x14ac:dyDescent="0.35">
      <c r="A1722" s="11">
        <v>7968</v>
      </c>
      <c r="B1722" s="13" t="s">
        <v>4501</v>
      </c>
      <c r="C1722" s="13" t="s">
        <v>4502</v>
      </c>
      <c r="D1722" s="13" t="str">
        <f>HLOOKUP(LEFT(Products!$B1722,3),$G$4:$J$5,2,0)</f>
        <v>Furniture</v>
      </c>
      <c r="E1722" s="11" t="str">
        <f>VLOOKUP(MID(Products!$B1722,5,2),$G$8:$H$25,2,0)</f>
        <v>Bookcases</v>
      </c>
    </row>
    <row r="1723" spans="1:5" x14ac:dyDescent="0.35">
      <c r="A1723" s="12">
        <v>7969</v>
      </c>
      <c r="B1723" s="17" t="s">
        <v>661</v>
      </c>
      <c r="C1723" s="17" t="s">
        <v>662</v>
      </c>
      <c r="D1723" s="17" t="str">
        <f>HLOOKUP(LEFT(Products!$B1723,3),$G$4:$J$5,2,0)</f>
        <v>Technology</v>
      </c>
      <c r="E1723" s="12" t="str">
        <f>VLOOKUP(MID(Products!$B1723,5,2),$G$8:$H$25,2,0)</f>
        <v>Phones</v>
      </c>
    </row>
    <row r="1724" spans="1:5" x14ac:dyDescent="0.35">
      <c r="A1724" s="11">
        <v>7970</v>
      </c>
      <c r="B1724" s="13" t="s">
        <v>2699</v>
      </c>
      <c r="C1724" s="13" t="s">
        <v>2700</v>
      </c>
      <c r="D1724" s="13" t="str">
        <f>HLOOKUP(LEFT(Products!$B1724,3),$G$4:$J$5,2,0)</f>
        <v>Furniture</v>
      </c>
      <c r="E1724" s="11" t="str">
        <f>VLOOKUP(MID(Products!$B1724,5,2),$G$8:$H$25,2,0)</f>
        <v>Chairs</v>
      </c>
    </row>
    <row r="1725" spans="1:5" x14ac:dyDescent="0.35">
      <c r="A1725" s="12">
        <v>9835</v>
      </c>
      <c r="B1725" s="17" t="s">
        <v>4261</v>
      </c>
      <c r="C1725" s="17" t="s">
        <v>4262</v>
      </c>
      <c r="D1725" s="17" t="str">
        <f>HLOOKUP(LEFT(Products!$B1725,3),$G$4:$J$5,2,0)</f>
        <v>Furniture</v>
      </c>
      <c r="E1725" s="12" t="str">
        <f>VLOOKUP(MID(Products!$B1725,5,2),$G$8:$H$25,2,0)</f>
        <v>Furnishings</v>
      </c>
    </row>
    <row r="1726" spans="1:5" x14ac:dyDescent="0.35">
      <c r="A1726" s="11">
        <v>9836</v>
      </c>
      <c r="B1726" s="13" t="s">
        <v>3883</v>
      </c>
      <c r="C1726" s="13" t="s">
        <v>3884</v>
      </c>
      <c r="D1726" s="13" t="str">
        <f>HLOOKUP(LEFT(Products!$B1726,3),$G$4:$J$5,2,0)</f>
        <v>Office Supplies</v>
      </c>
      <c r="E1726" s="11" t="str">
        <f>VLOOKUP(MID(Products!$B1726,5,2),$G$8:$H$25,2,0)</f>
        <v>Binders</v>
      </c>
    </row>
    <row r="1727" spans="1:5" x14ac:dyDescent="0.35">
      <c r="A1727" s="12">
        <v>9751</v>
      </c>
      <c r="B1727" s="17" t="s">
        <v>4507</v>
      </c>
      <c r="C1727" s="17" t="s">
        <v>4508</v>
      </c>
      <c r="D1727" s="17" t="str">
        <f>HLOOKUP(LEFT(Products!$B1727,3),$G$4:$J$5,2,0)</f>
        <v>Office Supplies</v>
      </c>
      <c r="E1727" s="12" t="str">
        <f>VLOOKUP(MID(Products!$B1727,5,2),$G$8:$H$25,2,0)</f>
        <v>Art</v>
      </c>
    </row>
    <row r="1728" spans="1:5" x14ac:dyDescent="0.35">
      <c r="A1728" s="11">
        <v>9752</v>
      </c>
      <c r="B1728" s="13" t="s">
        <v>4509</v>
      </c>
      <c r="C1728" s="13" t="s">
        <v>4510</v>
      </c>
      <c r="D1728" s="13" t="str">
        <f>HLOOKUP(LEFT(Products!$B1728,3),$G$4:$J$5,2,0)</f>
        <v>Office Supplies</v>
      </c>
      <c r="E1728" s="11" t="str">
        <f>VLOOKUP(MID(Products!$B1728,5,2),$G$8:$H$25,2,0)</f>
        <v>Art</v>
      </c>
    </row>
    <row r="1729" spans="1:5" x14ac:dyDescent="0.35">
      <c r="A1729" s="12">
        <v>134</v>
      </c>
      <c r="B1729" s="17" t="s">
        <v>4512</v>
      </c>
      <c r="C1729" s="17" t="s">
        <v>4513</v>
      </c>
      <c r="D1729" s="17" t="str">
        <f>HLOOKUP(LEFT(Products!$B1729,3),$G$4:$J$5,2,0)</f>
        <v>Office Supplies</v>
      </c>
      <c r="E1729" s="12" t="str">
        <f>VLOOKUP(MID(Products!$B1729,5,2),$G$8:$H$25,2,0)</f>
        <v>Paper</v>
      </c>
    </row>
    <row r="1730" spans="1:5" x14ac:dyDescent="0.35">
      <c r="A1730" s="11">
        <v>135</v>
      </c>
      <c r="B1730" s="13" t="s">
        <v>634</v>
      </c>
      <c r="C1730" s="13" t="s">
        <v>635</v>
      </c>
      <c r="D1730" s="13" t="str">
        <f>HLOOKUP(LEFT(Products!$B1730,3),$G$4:$J$5,2,0)</f>
        <v>Office Supplies</v>
      </c>
      <c r="E1730" s="11" t="str">
        <f>VLOOKUP(MID(Products!$B1730,5,2),$G$8:$H$25,2,0)</f>
        <v>Paper</v>
      </c>
    </row>
    <row r="1731" spans="1:5" x14ac:dyDescent="0.35">
      <c r="A1731" s="12">
        <v>136</v>
      </c>
      <c r="B1731" s="17" t="s">
        <v>4376</v>
      </c>
      <c r="C1731" s="17" t="s">
        <v>4377</v>
      </c>
      <c r="D1731" s="17" t="str">
        <f>HLOOKUP(LEFT(Products!$B1731,3),$G$4:$J$5,2,0)</f>
        <v>Office Supplies</v>
      </c>
      <c r="E1731" s="12" t="str">
        <f>VLOOKUP(MID(Products!$B1731,5,2),$G$8:$H$25,2,0)</f>
        <v>Art</v>
      </c>
    </row>
    <row r="1732" spans="1:5" x14ac:dyDescent="0.35">
      <c r="A1732" s="11">
        <v>137</v>
      </c>
      <c r="B1732" s="13" t="s">
        <v>1559</v>
      </c>
      <c r="C1732" s="13" t="s">
        <v>1560</v>
      </c>
      <c r="D1732" s="13" t="str">
        <f>HLOOKUP(LEFT(Products!$B1732,3),$G$4:$J$5,2,0)</f>
        <v>Office Supplies</v>
      </c>
      <c r="E1732" s="11" t="str">
        <f>VLOOKUP(MID(Products!$B1732,5,2),$G$8:$H$25,2,0)</f>
        <v>Fasteners</v>
      </c>
    </row>
    <row r="1733" spans="1:5" x14ac:dyDescent="0.35">
      <c r="A1733" s="12">
        <v>138</v>
      </c>
      <c r="B1733" s="17" t="s">
        <v>366</v>
      </c>
      <c r="C1733" s="17" t="s">
        <v>367</v>
      </c>
      <c r="D1733" s="17" t="str">
        <f>HLOOKUP(LEFT(Products!$B1733,3),$G$4:$J$5,2,0)</f>
        <v>Office Supplies</v>
      </c>
      <c r="E1733" s="12" t="str">
        <f>VLOOKUP(MID(Products!$B1733,5,2),$G$8:$H$25,2,0)</f>
        <v>Binders</v>
      </c>
    </row>
    <row r="1734" spans="1:5" x14ac:dyDescent="0.35">
      <c r="A1734" s="11">
        <v>139</v>
      </c>
      <c r="B1734" s="13" t="s">
        <v>1673</v>
      </c>
      <c r="C1734" s="13" t="s">
        <v>1674</v>
      </c>
      <c r="D1734" s="13" t="str">
        <f>HLOOKUP(LEFT(Products!$B1734,3),$G$4:$J$5,2,0)</f>
        <v>Office Supplies</v>
      </c>
      <c r="E1734" s="11" t="str">
        <f>VLOOKUP(MID(Products!$B1734,5,2),$G$8:$H$25,2,0)</f>
        <v>Supplies</v>
      </c>
    </row>
    <row r="1735" spans="1:5" x14ac:dyDescent="0.35">
      <c r="A1735" s="12">
        <v>140</v>
      </c>
      <c r="B1735" s="17" t="s">
        <v>4514</v>
      </c>
      <c r="C1735" s="17" t="s">
        <v>4515</v>
      </c>
      <c r="D1735" s="17" t="str">
        <f>HLOOKUP(LEFT(Products!$B1735,3),$G$4:$J$5,2,0)</f>
        <v>Furniture</v>
      </c>
      <c r="E1735" s="12" t="str">
        <f>VLOOKUP(MID(Products!$B1735,5,2),$G$8:$H$25,2,0)</f>
        <v>Furnishings</v>
      </c>
    </row>
    <row r="1736" spans="1:5" x14ac:dyDescent="0.35">
      <c r="A1736" s="11">
        <v>1864</v>
      </c>
      <c r="B1736" s="13" t="s">
        <v>4519</v>
      </c>
      <c r="C1736" s="13" t="s">
        <v>4520</v>
      </c>
      <c r="D1736" s="13" t="str">
        <f>HLOOKUP(LEFT(Products!$B1736,3),$G$4:$J$5,2,0)</f>
        <v>Furniture</v>
      </c>
      <c r="E1736" s="11" t="str">
        <f>VLOOKUP(MID(Products!$B1736,5,2),$G$8:$H$25,2,0)</f>
        <v>Tables</v>
      </c>
    </row>
    <row r="1737" spans="1:5" x14ac:dyDescent="0.35">
      <c r="A1737" s="12">
        <v>1865</v>
      </c>
      <c r="B1737" s="17" t="s">
        <v>1948</v>
      </c>
      <c r="C1737" s="17" t="s">
        <v>1949</v>
      </c>
      <c r="D1737" s="17" t="str">
        <f>HLOOKUP(LEFT(Products!$B1737,3),$G$4:$J$5,2,0)</f>
        <v>Furniture</v>
      </c>
      <c r="E1737" s="12" t="str">
        <f>VLOOKUP(MID(Products!$B1737,5,2),$G$8:$H$25,2,0)</f>
        <v>Furnishings</v>
      </c>
    </row>
    <row r="1738" spans="1:5" x14ac:dyDescent="0.35">
      <c r="A1738" s="11">
        <v>2164</v>
      </c>
      <c r="B1738" s="13" t="s">
        <v>2560</v>
      </c>
      <c r="C1738" s="13" t="s">
        <v>2561</v>
      </c>
      <c r="D1738" s="13" t="str">
        <f>HLOOKUP(LEFT(Products!$B1738,3),$G$4:$J$5,2,0)</f>
        <v>Technology</v>
      </c>
      <c r="E1738" s="11" t="str">
        <f>VLOOKUP(MID(Products!$B1738,5,2),$G$8:$H$25,2,0)</f>
        <v>Accessories</v>
      </c>
    </row>
    <row r="1739" spans="1:5" x14ac:dyDescent="0.35">
      <c r="A1739" s="12">
        <v>2165</v>
      </c>
      <c r="B1739" s="17" t="s">
        <v>3479</v>
      </c>
      <c r="C1739" s="17" t="s">
        <v>3480</v>
      </c>
      <c r="D1739" s="17" t="str">
        <f>HLOOKUP(LEFT(Products!$B1739,3),$G$4:$J$5,2,0)</f>
        <v>Office Supplies</v>
      </c>
      <c r="E1739" s="12" t="str">
        <f>VLOOKUP(MID(Products!$B1739,5,2),$G$8:$H$25,2,0)</f>
        <v>Paper</v>
      </c>
    </row>
    <row r="1740" spans="1:5" x14ac:dyDescent="0.35">
      <c r="A1740" s="11">
        <v>2166</v>
      </c>
      <c r="B1740" s="13" t="s">
        <v>3805</v>
      </c>
      <c r="C1740" s="13" t="s">
        <v>3806</v>
      </c>
      <c r="D1740" s="13" t="str">
        <f>HLOOKUP(LEFT(Products!$B1740,3),$G$4:$J$5,2,0)</f>
        <v>Furniture</v>
      </c>
      <c r="E1740" s="11" t="str">
        <f>VLOOKUP(MID(Products!$B1740,5,2),$G$8:$H$25,2,0)</f>
        <v>Furnishings</v>
      </c>
    </row>
    <row r="1741" spans="1:5" x14ac:dyDescent="0.35">
      <c r="A1741" s="12">
        <v>2167</v>
      </c>
      <c r="B1741" s="17" t="s">
        <v>4523</v>
      </c>
      <c r="C1741" s="17" t="s">
        <v>4524</v>
      </c>
      <c r="D1741" s="17" t="str">
        <f>HLOOKUP(LEFT(Products!$B1741,3),$G$4:$J$5,2,0)</f>
        <v>Office Supplies</v>
      </c>
      <c r="E1741" s="12" t="str">
        <f>VLOOKUP(MID(Products!$B1741,5,2),$G$8:$H$25,2,0)</f>
        <v>Art</v>
      </c>
    </row>
    <row r="1742" spans="1:5" x14ac:dyDescent="0.35">
      <c r="A1742" s="11">
        <v>2168</v>
      </c>
      <c r="B1742" s="13" t="s">
        <v>1316</v>
      </c>
      <c r="C1742" s="13" t="s">
        <v>1317</v>
      </c>
      <c r="D1742" s="13" t="str">
        <f>HLOOKUP(LEFT(Products!$B1742,3),$G$4:$J$5,2,0)</f>
        <v>Office Supplies</v>
      </c>
      <c r="E1742" s="11" t="str">
        <f>VLOOKUP(MID(Products!$B1742,5,2),$G$8:$H$25,2,0)</f>
        <v>Binders</v>
      </c>
    </row>
    <row r="1743" spans="1:5" x14ac:dyDescent="0.35">
      <c r="A1743" s="12">
        <v>6441</v>
      </c>
      <c r="B1743" s="17" t="s">
        <v>2254</v>
      </c>
      <c r="C1743" s="17" t="s">
        <v>2255</v>
      </c>
      <c r="D1743" s="17" t="str">
        <f>HLOOKUP(LEFT(Products!$B1743,3),$G$4:$J$5,2,0)</f>
        <v>Office Supplies</v>
      </c>
      <c r="E1743" s="12" t="str">
        <f>VLOOKUP(MID(Products!$B1743,5,2),$G$8:$H$25,2,0)</f>
        <v>Art</v>
      </c>
    </row>
    <row r="1744" spans="1:5" x14ac:dyDescent="0.35">
      <c r="A1744" s="11">
        <v>6442</v>
      </c>
      <c r="B1744" s="13" t="s">
        <v>4526</v>
      </c>
      <c r="C1744" s="13" t="s">
        <v>4527</v>
      </c>
      <c r="D1744" s="13" t="str">
        <f>HLOOKUP(LEFT(Products!$B1744,3),$G$4:$J$5,2,0)</f>
        <v>Office Supplies</v>
      </c>
      <c r="E1744" s="11" t="str">
        <f>VLOOKUP(MID(Products!$B1744,5,2),$G$8:$H$25,2,0)</f>
        <v>Storage</v>
      </c>
    </row>
    <row r="1745" spans="1:5" x14ac:dyDescent="0.35">
      <c r="A1745" s="12">
        <v>6443</v>
      </c>
      <c r="B1745" s="17" t="s">
        <v>1243</v>
      </c>
      <c r="C1745" s="17" t="s">
        <v>1244</v>
      </c>
      <c r="D1745" s="17" t="str">
        <f>HLOOKUP(LEFT(Products!$B1745,3),$G$4:$J$5,2,0)</f>
        <v>Office Supplies</v>
      </c>
      <c r="E1745" s="12" t="str">
        <f>VLOOKUP(MID(Products!$B1745,5,2),$G$8:$H$25,2,0)</f>
        <v>Paper</v>
      </c>
    </row>
    <row r="1746" spans="1:5" x14ac:dyDescent="0.35">
      <c r="A1746" s="11">
        <v>6444</v>
      </c>
      <c r="B1746" s="13" t="s">
        <v>2471</v>
      </c>
      <c r="C1746" s="13" t="s">
        <v>2472</v>
      </c>
      <c r="D1746" s="13" t="str">
        <f>HLOOKUP(LEFT(Products!$B1746,3),$G$4:$J$5,2,0)</f>
        <v>Office Supplies</v>
      </c>
      <c r="E1746" s="11" t="str">
        <f>VLOOKUP(MID(Products!$B1746,5,2),$G$8:$H$25,2,0)</f>
        <v>Labels</v>
      </c>
    </row>
    <row r="1747" spans="1:5" x14ac:dyDescent="0.35">
      <c r="A1747" s="12">
        <v>6445</v>
      </c>
      <c r="B1747" s="17" t="s">
        <v>4528</v>
      </c>
      <c r="C1747" s="17" t="s">
        <v>4529</v>
      </c>
      <c r="D1747" s="17" t="str">
        <f>HLOOKUP(LEFT(Products!$B1747,3),$G$4:$J$5,2,0)</f>
        <v>Furniture</v>
      </c>
      <c r="E1747" s="12" t="str">
        <f>VLOOKUP(MID(Products!$B1747,5,2),$G$8:$H$25,2,0)</f>
        <v>Furnishings</v>
      </c>
    </row>
    <row r="1748" spans="1:5" x14ac:dyDescent="0.35">
      <c r="A1748" s="11">
        <v>1485</v>
      </c>
      <c r="B1748" s="13" t="s">
        <v>4531</v>
      </c>
      <c r="C1748" s="13" t="s">
        <v>4532</v>
      </c>
      <c r="D1748" s="13" t="str">
        <f>HLOOKUP(LEFT(Products!$B1748,3),$G$4:$J$5,2,0)</f>
        <v>Technology</v>
      </c>
      <c r="E1748" s="11" t="str">
        <f>VLOOKUP(MID(Products!$B1748,5,2),$G$8:$H$25,2,0)</f>
        <v>Accessories</v>
      </c>
    </row>
    <row r="1749" spans="1:5" x14ac:dyDescent="0.35">
      <c r="A1749" s="12">
        <v>3801</v>
      </c>
      <c r="B1749" s="17" t="s">
        <v>4536</v>
      </c>
      <c r="C1749" s="17" t="s">
        <v>4537</v>
      </c>
      <c r="D1749" s="17" t="str">
        <f>HLOOKUP(LEFT(Products!$B1749,3),$G$4:$J$5,2,0)</f>
        <v>Furniture</v>
      </c>
      <c r="E1749" s="12" t="str">
        <f>VLOOKUP(MID(Products!$B1749,5,2),$G$8:$H$25,2,0)</f>
        <v>Chairs</v>
      </c>
    </row>
    <row r="1750" spans="1:5" x14ac:dyDescent="0.35">
      <c r="A1750" s="11">
        <v>3802</v>
      </c>
      <c r="B1750" s="13" t="s">
        <v>4538</v>
      </c>
      <c r="C1750" s="13" t="s">
        <v>4539</v>
      </c>
      <c r="D1750" s="13" t="str">
        <f>HLOOKUP(LEFT(Products!$B1750,3),$G$4:$J$5,2,0)</f>
        <v>Technology</v>
      </c>
      <c r="E1750" s="11" t="str">
        <f>VLOOKUP(MID(Products!$B1750,5,2),$G$8:$H$25,2,0)</f>
        <v>Accessories</v>
      </c>
    </row>
    <row r="1751" spans="1:5" x14ac:dyDescent="0.35">
      <c r="A1751" s="12">
        <v>3803</v>
      </c>
      <c r="B1751" s="17" t="s">
        <v>3671</v>
      </c>
      <c r="C1751" s="17" t="s">
        <v>3672</v>
      </c>
      <c r="D1751" s="17" t="str">
        <f>HLOOKUP(LEFT(Products!$B1751,3),$G$4:$J$5,2,0)</f>
        <v>Office Supplies</v>
      </c>
      <c r="E1751" s="12" t="str">
        <f>VLOOKUP(MID(Products!$B1751,5,2),$G$8:$H$25,2,0)</f>
        <v>Paper</v>
      </c>
    </row>
    <row r="1752" spans="1:5" x14ac:dyDescent="0.35">
      <c r="A1752" s="11">
        <v>3804</v>
      </c>
      <c r="B1752" s="13" t="s">
        <v>1314</v>
      </c>
      <c r="C1752" s="13" t="s">
        <v>1315</v>
      </c>
      <c r="D1752" s="13" t="str">
        <f>HLOOKUP(LEFT(Products!$B1752,3),$G$4:$J$5,2,0)</f>
        <v>Office Supplies</v>
      </c>
      <c r="E1752" s="11" t="str">
        <f>VLOOKUP(MID(Products!$B1752,5,2),$G$8:$H$25,2,0)</f>
        <v>Supplies</v>
      </c>
    </row>
    <row r="1753" spans="1:5" x14ac:dyDescent="0.35">
      <c r="A1753" s="12">
        <v>3805</v>
      </c>
      <c r="B1753" s="17" t="s">
        <v>3739</v>
      </c>
      <c r="C1753" s="17" t="s">
        <v>3740</v>
      </c>
      <c r="D1753" s="17" t="str">
        <f>HLOOKUP(LEFT(Products!$B1753,3),$G$4:$J$5,2,0)</f>
        <v>Office Supplies</v>
      </c>
      <c r="E1753" s="12" t="str">
        <f>VLOOKUP(MID(Products!$B1753,5,2),$G$8:$H$25,2,0)</f>
        <v>Envelopes</v>
      </c>
    </row>
    <row r="1754" spans="1:5" x14ac:dyDescent="0.35">
      <c r="A1754" s="11">
        <v>3806</v>
      </c>
      <c r="B1754" s="13" t="s">
        <v>1656</v>
      </c>
      <c r="C1754" s="13" t="s">
        <v>4540</v>
      </c>
      <c r="D1754" s="13" t="str">
        <f>HLOOKUP(LEFT(Products!$B1754,3),$G$4:$J$5,2,0)</f>
        <v>Office Supplies</v>
      </c>
      <c r="E1754" s="11" t="str">
        <f>VLOOKUP(MID(Products!$B1754,5,2),$G$8:$H$25,2,0)</f>
        <v>Paper</v>
      </c>
    </row>
    <row r="1755" spans="1:5" x14ac:dyDescent="0.35">
      <c r="A1755" s="12">
        <v>9505</v>
      </c>
      <c r="B1755" s="17" t="s">
        <v>531</v>
      </c>
      <c r="C1755" s="17" t="s">
        <v>532</v>
      </c>
      <c r="D1755" s="17" t="str">
        <f>HLOOKUP(LEFT(Products!$B1755,3),$G$4:$J$5,2,0)</f>
        <v>Technology</v>
      </c>
      <c r="E1755" s="12" t="str">
        <f>VLOOKUP(MID(Products!$B1755,5,2),$G$8:$H$25,2,0)</f>
        <v>Phones</v>
      </c>
    </row>
    <row r="1756" spans="1:5" x14ac:dyDescent="0.35">
      <c r="A1756" s="11">
        <v>9506</v>
      </c>
      <c r="B1756" s="13" t="s">
        <v>1793</v>
      </c>
      <c r="C1756" s="13" t="s">
        <v>2594</v>
      </c>
      <c r="D1756" s="13" t="str">
        <f>HLOOKUP(LEFT(Products!$B1756,3),$G$4:$J$5,2,0)</f>
        <v>Office Supplies</v>
      </c>
      <c r="E1756" s="11" t="str">
        <f>VLOOKUP(MID(Products!$B1756,5,2),$G$8:$H$25,2,0)</f>
        <v>Paper</v>
      </c>
    </row>
    <row r="1757" spans="1:5" x14ac:dyDescent="0.35">
      <c r="A1757" s="12">
        <v>9514</v>
      </c>
      <c r="B1757" s="17" t="s">
        <v>2376</v>
      </c>
      <c r="C1757" s="17" t="s">
        <v>2377</v>
      </c>
      <c r="D1757" s="17" t="str">
        <f>HLOOKUP(LEFT(Products!$B1757,3),$G$4:$J$5,2,0)</f>
        <v>Technology</v>
      </c>
      <c r="E1757" s="12" t="str">
        <f>VLOOKUP(MID(Products!$B1757,5,2),$G$8:$H$25,2,0)</f>
        <v>Accessories</v>
      </c>
    </row>
    <row r="1758" spans="1:5" x14ac:dyDescent="0.35">
      <c r="A1758" s="11">
        <v>2176</v>
      </c>
      <c r="B1758" s="13" t="s">
        <v>4548</v>
      </c>
      <c r="C1758" s="13" t="s">
        <v>4549</v>
      </c>
      <c r="D1758" s="13" t="str">
        <f>HLOOKUP(LEFT(Products!$B1758,3),$G$4:$J$5,2,0)</f>
        <v>Office Supplies</v>
      </c>
      <c r="E1758" s="11" t="str">
        <f>VLOOKUP(MID(Products!$B1758,5,2),$G$8:$H$25,2,0)</f>
        <v>Paper</v>
      </c>
    </row>
    <row r="1759" spans="1:5" x14ac:dyDescent="0.35">
      <c r="A1759" s="12">
        <v>2177</v>
      </c>
      <c r="B1759" s="17" t="s">
        <v>4550</v>
      </c>
      <c r="C1759" s="17" t="s">
        <v>4551</v>
      </c>
      <c r="D1759" s="17" t="str">
        <f>HLOOKUP(LEFT(Products!$B1759,3),$G$4:$J$5,2,0)</f>
        <v>Office Supplies</v>
      </c>
      <c r="E1759" s="12" t="str">
        <f>VLOOKUP(MID(Products!$B1759,5,2),$G$8:$H$25,2,0)</f>
        <v>Paper</v>
      </c>
    </row>
    <row r="1760" spans="1:5" x14ac:dyDescent="0.35">
      <c r="A1760" s="11">
        <v>2178</v>
      </c>
      <c r="B1760" s="13" t="s">
        <v>4552</v>
      </c>
      <c r="C1760" s="13" t="s">
        <v>4553</v>
      </c>
      <c r="D1760" s="13" t="str">
        <f>HLOOKUP(LEFT(Products!$B1760,3),$G$4:$J$5,2,0)</f>
        <v>Office Supplies</v>
      </c>
      <c r="E1760" s="11" t="str">
        <f>VLOOKUP(MID(Products!$B1760,5,2),$G$8:$H$25,2,0)</f>
        <v>Binders</v>
      </c>
    </row>
    <row r="1761" spans="1:5" x14ac:dyDescent="0.35">
      <c r="A1761" s="12">
        <v>2179</v>
      </c>
      <c r="B1761" s="17" t="s">
        <v>4554</v>
      </c>
      <c r="C1761" s="17" t="s">
        <v>4555</v>
      </c>
      <c r="D1761" s="17" t="str">
        <f>HLOOKUP(LEFT(Products!$B1761,3),$G$4:$J$5,2,0)</f>
        <v>Office Supplies</v>
      </c>
      <c r="E1761" s="12" t="str">
        <f>VLOOKUP(MID(Products!$B1761,5,2),$G$8:$H$25,2,0)</f>
        <v>Paper</v>
      </c>
    </row>
    <row r="1762" spans="1:5" x14ac:dyDescent="0.35">
      <c r="A1762" s="11">
        <v>2519</v>
      </c>
      <c r="B1762" s="13" t="s">
        <v>3550</v>
      </c>
      <c r="C1762" s="13" t="s">
        <v>3551</v>
      </c>
      <c r="D1762" s="13" t="str">
        <f>HLOOKUP(LEFT(Products!$B1762,3),$G$4:$J$5,2,0)</f>
        <v>Office Supplies</v>
      </c>
      <c r="E1762" s="11" t="str">
        <f>VLOOKUP(MID(Products!$B1762,5,2),$G$8:$H$25,2,0)</f>
        <v>Labels</v>
      </c>
    </row>
    <row r="1763" spans="1:5" x14ac:dyDescent="0.35">
      <c r="A1763" s="12">
        <v>2520</v>
      </c>
      <c r="B1763" s="17" t="s">
        <v>504</v>
      </c>
      <c r="C1763" s="17" t="s">
        <v>505</v>
      </c>
      <c r="D1763" s="17" t="str">
        <f>HLOOKUP(LEFT(Products!$B1763,3),$G$4:$J$5,2,0)</f>
        <v>Office Supplies</v>
      </c>
      <c r="E1763" s="12" t="str">
        <f>VLOOKUP(MID(Products!$B1763,5,2),$G$8:$H$25,2,0)</f>
        <v>Labels</v>
      </c>
    </row>
    <row r="1764" spans="1:5" x14ac:dyDescent="0.35">
      <c r="A1764" s="11">
        <v>2521</v>
      </c>
      <c r="B1764" s="13" t="s">
        <v>4559</v>
      </c>
      <c r="C1764" s="13" t="s">
        <v>4560</v>
      </c>
      <c r="D1764" s="13" t="str">
        <f>HLOOKUP(LEFT(Products!$B1764,3),$G$4:$J$5,2,0)</f>
        <v>Office Supplies</v>
      </c>
      <c r="E1764" s="11" t="str">
        <f>VLOOKUP(MID(Products!$B1764,5,2),$G$8:$H$25,2,0)</f>
        <v>Appliances</v>
      </c>
    </row>
    <row r="1765" spans="1:5" x14ac:dyDescent="0.35">
      <c r="A1765" s="12">
        <v>2522</v>
      </c>
      <c r="B1765" s="17" t="s">
        <v>4561</v>
      </c>
      <c r="C1765" s="17" t="s">
        <v>4562</v>
      </c>
      <c r="D1765" s="17" t="str">
        <f>HLOOKUP(LEFT(Products!$B1765,3),$G$4:$J$5,2,0)</f>
        <v>Office Supplies</v>
      </c>
      <c r="E1765" s="12" t="str">
        <f>VLOOKUP(MID(Products!$B1765,5,2),$G$8:$H$25,2,0)</f>
        <v>Paper</v>
      </c>
    </row>
    <row r="1766" spans="1:5" x14ac:dyDescent="0.35">
      <c r="A1766" s="11">
        <v>2523</v>
      </c>
      <c r="B1766" s="13" t="s">
        <v>3642</v>
      </c>
      <c r="C1766" s="13" t="s">
        <v>3643</v>
      </c>
      <c r="D1766" s="13" t="str">
        <f>HLOOKUP(LEFT(Products!$B1766,3),$G$4:$J$5,2,0)</f>
        <v>Technology</v>
      </c>
      <c r="E1766" s="11" t="str">
        <f>VLOOKUP(MID(Products!$B1766,5,2),$G$8:$H$25,2,0)</f>
        <v>Phones</v>
      </c>
    </row>
    <row r="1767" spans="1:5" x14ac:dyDescent="0.35">
      <c r="A1767" s="12">
        <v>2524</v>
      </c>
      <c r="B1767" s="17" t="s">
        <v>4194</v>
      </c>
      <c r="C1767" s="17" t="s">
        <v>4195</v>
      </c>
      <c r="D1767" s="17" t="str">
        <f>HLOOKUP(LEFT(Products!$B1767,3),$G$4:$J$5,2,0)</f>
        <v>Office Supplies</v>
      </c>
      <c r="E1767" s="12" t="str">
        <f>VLOOKUP(MID(Products!$B1767,5,2),$G$8:$H$25,2,0)</f>
        <v>Binders</v>
      </c>
    </row>
    <row r="1768" spans="1:5" x14ac:dyDescent="0.35">
      <c r="A1768" s="11">
        <v>3695</v>
      </c>
      <c r="B1768" s="13" t="s">
        <v>2652</v>
      </c>
      <c r="C1768" s="13" t="s">
        <v>2653</v>
      </c>
      <c r="D1768" s="13" t="str">
        <f>HLOOKUP(LEFT(Products!$B1768,3),$G$4:$J$5,2,0)</f>
        <v>Office Supplies</v>
      </c>
      <c r="E1768" s="11" t="str">
        <f>VLOOKUP(MID(Products!$B1768,5,2),$G$8:$H$25,2,0)</f>
        <v>Binders</v>
      </c>
    </row>
    <row r="1769" spans="1:5" x14ac:dyDescent="0.35">
      <c r="A1769" s="12">
        <v>3696</v>
      </c>
      <c r="B1769" s="17" t="s">
        <v>1425</v>
      </c>
      <c r="C1769" s="17" t="s">
        <v>1426</v>
      </c>
      <c r="D1769" s="17" t="str">
        <f>HLOOKUP(LEFT(Products!$B1769,3),$G$4:$J$5,2,0)</f>
        <v>Office Supplies</v>
      </c>
      <c r="E1769" s="12" t="str">
        <f>VLOOKUP(MID(Products!$B1769,5,2),$G$8:$H$25,2,0)</f>
        <v>Envelopes</v>
      </c>
    </row>
    <row r="1770" spans="1:5" x14ac:dyDescent="0.35">
      <c r="A1770" s="11">
        <v>3697</v>
      </c>
      <c r="B1770" s="13" t="s">
        <v>4564</v>
      </c>
      <c r="C1770" s="13" t="s">
        <v>4565</v>
      </c>
      <c r="D1770" s="13" t="str">
        <f>HLOOKUP(LEFT(Products!$B1770,3),$G$4:$J$5,2,0)</f>
        <v>Office Supplies</v>
      </c>
      <c r="E1770" s="11" t="str">
        <f>VLOOKUP(MID(Products!$B1770,5,2),$G$8:$H$25,2,0)</f>
        <v>Appliances</v>
      </c>
    </row>
    <row r="1771" spans="1:5" x14ac:dyDescent="0.35">
      <c r="A1771" s="12">
        <v>7317</v>
      </c>
      <c r="B1771" s="17" t="s">
        <v>3797</v>
      </c>
      <c r="C1771" s="17" t="s">
        <v>3798</v>
      </c>
      <c r="D1771" s="17" t="str">
        <f>HLOOKUP(LEFT(Products!$B1771,3),$G$4:$J$5,2,0)</f>
        <v>Furniture</v>
      </c>
      <c r="E1771" s="12" t="str">
        <f>VLOOKUP(MID(Products!$B1771,5,2),$G$8:$H$25,2,0)</f>
        <v>Tables</v>
      </c>
    </row>
    <row r="1772" spans="1:5" x14ac:dyDescent="0.35">
      <c r="A1772" s="11">
        <v>1499</v>
      </c>
      <c r="B1772" s="13" t="s">
        <v>4568</v>
      </c>
      <c r="C1772" s="13" t="s">
        <v>4569</v>
      </c>
      <c r="D1772" s="13" t="str">
        <f>HLOOKUP(LEFT(Products!$B1772,3),$G$4:$J$5,2,0)</f>
        <v>Office Supplies</v>
      </c>
      <c r="E1772" s="11" t="str">
        <f>VLOOKUP(MID(Products!$B1772,5,2),$G$8:$H$25,2,0)</f>
        <v>Binders</v>
      </c>
    </row>
    <row r="1773" spans="1:5" x14ac:dyDescent="0.35">
      <c r="A1773" s="12">
        <v>8371</v>
      </c>
      <c r="B1773" s="17" t="s">
        <v>3818</v>
      </c>
      <c r="C1773" s="17" t="s">
        <v>3819</v>
      </c>
      <c r="D1773" s="17" t="str">
        <f>HLOOKUP(LEFT(Products!$B1773,3),$G$4:$J$5,2,0)</f>
        <v>Furniture</v>
      </c>
      <c r="E1773" s="12" t="str">
        <f>VLOOKUP(MID(Products!$B1773,5,2),$G$8:$H$25,2,0)</f>
        <v>Bookcases</v>
      </c>
    </row>
    <row r="1774" spans="1:5" x14ac:dyDescent="0.35">
      <c r="A1774" s="11">
        <v>8890</v>
      </c>
      <c r="B1774" s="13" t="s">
        <v>4574</v>
      </c>
      <c r="C1774" s="13" t="s">
        <v>4575</v>
      </c>
      <c r="D1774" s="13" t="str">
        <f>HLOOKUP(LEFT(Products!$B1774,3),$G$4:$J$5,2,0)</f>
        <v>Technology</v>
      </c>
      <c r="E1774" s="11" t="str">
        <f>VLOOKUP(MID(Products!$B1774,5,2),$G$8:$H$25,2,0)</f>
        <v>Phones</v>
      </c>
    </row>
    <row r="1775" spans="1:5" x14ac:dyDescent="0.35">
      <c r="A1775" s="12">
        <v>8891</v>
      </c>
      <c r="B1775" s="17" t="s">
        <v>4576</v>
      </c>
      <c r="C1775" s="17" t="s">
        <v>4577</v>
      </c>
      <c r="D1775" s="17" t="str">
        <f>HLOOKUP(LEFT(Products!$B1775,3),$G$4:$J$5,2,0)</f>
        <v>Office Supplies</v>
      </c>
      <c r="E1775" s="12" t="str">
        <f>VLOOKUP(MID(Products!$B1775,5,2),$G$8:$H$25,2,0)</f>
        <v>Appliances</v>
      </c>
    </row>
    <row r="1776" spans="1:5" x14ac:dyDescent="0.35">
      <c r="A1776" s="11">
        <v>9201</v>
      </c>
      <c r="B1776" s="13" t="s">
        <v>3464</v>
      </c>
      <c r="C1776" s="13" t="s">
        <v>3465</v>
      </c>
      <c r="D1776" s="13" t="str">
        <f>HLOOKUP(LEFT(Products!$B1776,3),$G$4:$J$5,2,0)</f>
        <v>Furniture</v>
      </c>
      <c r="E1776" s="11" t="str">
        <f>VLOOKUP(MID(Products!$B1776,5,2),$G$8:$H$25,2,0)</f>
        <v>Bookcases</v>
      </c>
    </row>
    <row r="1777" spans="1:5" x14ac:dyDescent="0.35">
      <c r="A1777" s="12">
        <v>9202</v>
      </c>
      <c r="B1777" s="17" t="s">
        <v>1546</v>
      </c>
      <c r="C1777" s="17" t="s">
        <v>1547</v>
      </c>
      <c r="D1777" s="17" t="str">
        <f>HLOOKUP(LEFT(Products!$B1777,3),$G$4:$J$5,2,0)</f>
        <v>Office Supplies</v>
      </c>
      <c r="E1777" s="12" t="str">
        <f>VLOOKUP(MID(Products!$B1777,5,2),$G$8:$H$25,2,0)</f>
        <v>Binders</v>
      </c>
    </row>
    <row r="1778" spans="1:5" x14ac:dyDescent="0.35">
      <c r="A1778" s="11">
        <v>2886</v>
      </c>
      <c r="B1778" s="13" t="s">
        <v>4264</v>
      </c>
      <c r="C1778" s="13" t="s">
        <v>4265</v>
      </c>
      <c r="D1778" s="13" t="str">
        <f>HLOOKUP(LEFT(Products!$B1778,3),$G$4:$J$5,2,0)</f>
        <v>Furniture</v>
      </c>
      <c r="E1778" s="11" t="str">
        <f>VLOOKUP(MID(Products!$B1778,5,2),$G$8:$H$25,2,0)</f>
        <v>Chairs</v>
      </c>
    </row>
    <row r="1779" spans="1:5" x14ac:dyDescent="0.35">
      <c r="A1779" s="12">
        <v>513</v>
      </c>
      <c r="B1779" s="17" t="s">
        <v>4584</v>
      </c>
      <c r="C1779" s="17" t="s">
        <v>4585</v>
      </c>
      <c r="D1779" s="17" t="str">
        <f>HLOOKUP(LEFT(Products!$B1779,3),$G$4:$J$5,2,0)</f>
        <v>Office Supplies</v>
      </c>
      <c r="E1779" s="12" t="str">
        <f>VLOOKUP(MID(Products!$B1779,5,2),$G$8:$H$25,2,0)</f>
        <v>Art</v>
      </c>
    </row>
    <row r="1780" spans="1:5" x14ac:dyDescent="0.35">
      <c r="A1780" s="11">
        <v>6206</v>
      </c>
      <c r="B1780" s="13" t="s">
        <v>4587</v>
      </c>
      <c r="C1780" s="13" t="s">
        <v>4588</v>
      </c>
      <c r="D1780" s="13" t="str">
        <f>HLOOKUP(LEFT(Products!$B1780,3),$G$4:$J$5,2,0)</f>
        <v>Office Supplies</v>
      </c>
      <c r="E1780" s="11" t="str">
        <f>VLOOKUP(MID(Products!$B1780,5,2),$G$8:$H$25,2,0)</f>
        <v>Paper</v>
      </c>
    </row>
    <row r="1781" spans="1:5" x14ac:dyDescent="0.35">
      <c r="A1781" s="12">
        <v>6207</v>
      </c>
      <c r="B1781" s="17" t="s">
        <v>1296</v>
      </c>
      <c r="C1781" s="17" t="s">
        <v>723</v>
      </c>
      <c r="D1781" s="17" t="str">
        <f>HLOOKUP(LEFT(Products!$B1781,3),$G$4:$J$5,2,0)</f>
        <v>Office Supplies</v>
      </c>
      <c r="E1781" s="12" t="str">
        <f>VLOOKUP(MID(Products!$B1781,5,2),$G$8:$H$25,2,0)</f>
        <v>Fasteners</v>
      </c>
    </row>
    <row r="1782" spans="1:5" x14ac:dyDescent="0.35">
      <c r="A1782" s="11">
        <v>6208</v>
      </c>
      <c r="B1782" s="13" t="s">
        <v>3862</v>
      </c>
      <c r="C1782" s="13" t="s">
        <v>3863</v>
      </c>
      <c r="D1782" s="13" t="str">
        <f>HLOOKUP(LEFT(Products!$B1782,3),$G$4:$J$5,2,0)</f>
        <v>Furniture</v>
      </c>
      <c r="E1782" s="11" t="str">
        <f>VLOOKUP(MID(Products!$B1782,5,2),$G$8:$H$25,2,0)</f>
        <v>Chairs</v>
      </c>
    </row>
    <row r="1783" spans="1:5" x14ac:dyDescent="0.35">
      <c r="A1783" s="12">
        <v>6219</v>
      </c>
      <c r="B1783" s="17" t="s">
        <v>4591</v>
      </c>
      <c r="C1783" s="17" t="s">
        <v>4592</v>
      </c>
      <c r="D1783" s="17" t="str">
        <f>HLOOKUP(LEFT(Products!$B1783,3),$G$4:$J$5,2,0)</f>
        <v>Technology</v>
      </c>
      <c r="E1783" s="12" t="str">
        <f>VLOOKUP(MID(Products!$B1783,5,2),$G$8:$H$25,2,0)</f>
        <v>Phones</v>
      </c>
    </row>
    <row r="1784" spans="1:5" x14ac:dyDescent="0.35">
      <c r="A1784" s="11">
        <v>6220</v>
      </c>
      <c r="B1784" s="13" t="s">
        <v>746</v>
      </c>
      <c r="C1784" s="13" t="s">
        <v>747</v>
      </c>
      <c r="D1784" s="13" t="str">
        <f>HLOOKUP(LEFT(Products!$B1784,3),$G$4:$J$5,2,0)</f>
        <v>Technology</v>
      </c>
      <c r="E1784" s="11" t="str">
        <f>VLOOKUP(MID(Products!$B1784,5,2),$G$8:$H$25,2,0)</f>
        <v>Phones</v>
      </c>
    </row>
    <row r="1785" spans="1:5" x14ac:dyDescent="0.35">
      <c r="A1785" s="12">
        <v>6221</v>
      </c>
      <c r="B1785" s="17" t="s">
        <v>1548</v>
      </c>
      <c r="C1785" s="17" t="s">
        <v>1549</v>
      </c>
      <c r="D1785" s="17" t="str">
        <f>HLOOKUP(LEFT(Products!$B1785,3),$G$4:$J$5,2,0)</f>
        <v>Office Supplies</v>
      </c>
      <c r="E1785" s="12" t="str">
        <f>VLOOKUP(MID(Products!$B1785,5,2),$G$8:$H$25,2,0)</f>
        <v>Storage</v>
      </c>
    </row>
    <row r="1786" spans="1:5" x14ac:dyDescent="0.35">
      <c r="A1786" s="11">
        <v>6611</v>
      </c>
      <c r="B1786" s="13" t="s">
        <v>3006</v>
      </c>
      <c r="C1786" s="13" t="s">
        <v>3007</v>
      </c>
      <c r="D1786" s="13" t="str">
        <f>HLOOKUP(LEFT(Products!$B1786,3),$G$4:$J$5,2,0)</f>
        <v>Office Supplies</v>
      </c>
      <c r="E1786" s="11" t="str">
        <f>VLOOKUP(MID(Products!$B1786,5,2),$G$8:$H$25,2,0)</f>
        <v>Binders</v>
      </c>
    </row>
    <row r="1787" spans="1:5" x14ac:dyDescent="0.35">
      <c r="A1787" s="12">
        <v>8086</v>
      </c>
      <c r="B1787" s="17" t="s">
        <v>3856</v>
      </c>
      <c r="C1787" s="17" t="s">
        <v>3857</v>
      </c>
      <c r="D1787" s="17" t="str">
        <f>HLOOKUP(LEFT(Products!$B1787,3),$G$4:$J$5,2,0)</f>
        <v>Furniture</v>
      </c>
      <c r="E1787" s="12" t="str">
        <f>VLOOKUP(MID(Products!$B1787,5,2),$G$8:$H$25,2,0)</f>
        <v>Furnishings</v>
      </c>
    </row>
    <row r="1788" spans="1:5" x14ac:dyDescent="0.35">
      <c r="A1788" s="11">
        <v>8273</v>
      </c>
      <c r="B1788" s="13" t="s">
        <v>617</v>
      </c>
      <c r="C1788" s="13" t="s">
        <v>618</v>
      </c>
      <c r="D1788" s="13" t="str">
        <f>HLOOKUP(LEFT(Products!$B1788,3),$G$4:$J$5,2,0)</f>
        <v>Furniture</v>
      </c>
      <c r="E1788" s="11" t="str">
        <f>VLOOKUP(MID(Products!$B1788,5,2),$G$8:$H$25,2,0)</f>
        <v>Chairs</v>
      </c>
    </row>
    <row r="1789" spans="1:5" x14ac:dyDescent="0.35">
      <c r="A1789" s="12">
        <v>367</v>
      </c>
      <c r="B1789" s="17" t="s">
        <v>612</v>
      </c>
      <c r="C1789" s="17" t="s">
        <v>613</v>
      </c>
      <c r="D1789" s="17" t="str">
        <f>HLOOKUP(LEFT(Products!$B1789,3),$G$4:$J$5,2,0)</f>
        <v>Office Supplies</v>
      </c>
      <c r="E1789" s="12" t="str">
        <f>VLOOKUP(MID(Products!$B1789,5,2),$G$8:$H$25,2,0)</f>
        <v>Binders</v>
      </c>
    </row>
    <row r="1790" spans="1:5" x14ac:dyDescent="0.35">
      <c r="A1790" s="11">
        <v>368</v>
      </c>
      <c r="B1790" s="13" t="s">
        <v>4601</v>
      </c>
      <c r="C1790" s="13" t="s">
        <v>1315</v>
      </c>
      <c r="D1790" s="13" t="str">
        <f>HLOOKUP(LEFT(Products!$B1790,3),$G$4:$J$5,2,0)</f>
        <v>Office Supplies</v>
      </c>
      <c r="E1790" s="11" t="str">
        <f>VLOOKUP(MID(Products!$B1790,5,2),$G$8:$H$25,2,0)</f>
        <v>Supplies</v>
      </c>
    </row>
    <row r="1791" spans="1:5" x14ac:dyDescent="0.35">
      <c r="A1791" s="12">
        <v>369</v>
      </c>
      <c r="B1791" s="17" t="s">
        <v>1716</v>
      </c>
      <c r="C1791" s="17" t="s">
        <v>1717</v>
      </c>
      <c r="D1791" s="17" t="str">
        <f>HLOOKUP(LEFT(Products!$B1791,3),$G$4:$J$5,2,0)</f>
        <v>Office Supplies</v>
      </c>
      <c r="E1791" s="12" t="str">
        <f>VLOOKUP(MID(Products!$B1791,5,2),$G$8:$H$25,2,0)</f>
        <v>Storage</v>
      </c>
    </row>
    <row r="1792" spans="1:5" x14ac:dyDescent="0.35">
      <c r="A1792" s="11">
        <v>370</v>
      </c>
      <c r="B1792" s="13" t="s">
        <v>127</v>
      </c>
      <c r="C1792" s="13" t="s">
        <v>128</v>
      </c>
      <c r="D1792" s="13" t="str">
        <f>HLOOKUP(LEFT(Products!$B1792,3),$G$4:$J$5,2,0)</f>
        <v>Furniture</v>
      </c>
      <c r="E1792" s="11" t="str">
        <f>VLOOKUP(MID(Products!$B1792,5,2),$G$8:$H$25,2,0)</f>
        <v>Bookcases</v>
      </c>
    </row>
    <row r="1793" spans="1:5" x14ac:dyDescent="0.35">
      <c r="A1793" s="12">
        <v>1105</v>
      </c>
      <c r="B1793" s="17" t="s">
        <v>754</v>
      </c>
      <c r="C1793" s="17" t="s">
        <v>755</v>
      </c>
      <c r="D1793" s="17" t="str">
        <f>HLOOKUP(LEFT(Products!$B1793,3),$G$4:$J$5,2,0)</f>
        <v>Office Supplies</v>
      </c>
      <c r="E1793" s="12" t="str">
        <f>VLOOKUP(MID(Products!$B1793,5,2),$G$8:$H$25,2,0)</f>
        <v>Paper</v>
      </c>
    </row>
    <row r="1794" spans="1:5" x14ac:dyDescent="0.35">
      <c r="A1794" s="11">
        <v>2776</v>
      </c>
      <c r="B1794" s="13" t="s">
        <v>499</v>
      </c>
      <c r="C1794" s="13" t="s">
        <v>500</v>
      </c>
      <c r="D1794" s="13" t="str">
        <f>HLOOKUP(LEFT(Products!$B1794,3),$G$4:$J$5,2,0)</f>
        <v>Office Supplies</v>
      </c>
      <c r="E1794" s="11" t="str">
        <f>VLOOKUP(MID(Products!$B1794,5,2),$G$8:$H$25,2,0)</f>
        <v>Storage</v>
      </c>
    </row>
    <row r="1795" spans="1:5" x14ac:dyDescent="0.35">
      <c r="A1795" s="12">
        <v>3486</v>
      </c>
      <c r="B1795" s="17" t="s">
        <v>4605</v>
      </c>
      <c r="C1795" s="17" t="s">
        <v>4606</v>
      </c>
      <c r="D1795" s="17" t="str">
        <f>HLOOKUP(LEFT(Products!$B1795,3),$G$4:$J$5,2,0)</f>
        <v>Office Supplies</v>
      </c>
      <c r="E1795" s="12" t="str">
        <f>VLOOKUP(MID(Products!$B1795,5,2),$G$8:$H$25,2,0)</f>
        <v>Binders</v>
      </c>
    </row>
    <row r="1796" spans="1:5" x14ac:dyDescent="0.35">
      <c r="A1796" s="11">
        <v>4186</v>
      </c>
      <c r="B1796" s="13" t="s">
        <v>1942</v>
      </c>
      <c r="C1796" s="13" t="s">
        <v>1943</v>
      </c>
      <c r="D1796" s="13" t="str">
        <f>HLOOKUP(LEFT(Products!$B1796,3),$G$4:$J$5,2,0)</f>
        <v>Technology</v>
      </c>
      <c r="E1796" s="11" t="str">
        <f>VLOOKUP(MID(Products!$B1796,5,2),$G$8:$H$25,2,0)</f>
        <v>Accessories</v>
      </c>
    </row>
    <row r="1797" spans="1:5" x14ac:dyDescent="0.35">
      <c r="A1797" s="12">
        <v>6204</v>
      </c>
      <c r="B1797" s="17" t="s">
        <v>2796</v>
      </c>
      <c r="C1797" s="17" t="s">
        <v>2797</v>
      </c>
      <c r="D1797" s="17" t="str">
        <f>HLOOKUP(LEFT(Products!$B1797,3),$G$4:$J$5,2,0)</f>
        <v>Technology</v>
      </c>
      <c r="E1797" s="12" t="str">
        <f>VLOOKUP(MID(Products!$B1797,5,2),$G$8:$H$25,2,0)</f>
        <v>Phones</v>
      </c>
    </row>
    <row r="1798" spans="1:5" x14ac:dyDescent="0.35">
      <c r="A1798" s="11">
        <v>6286</v>
      </c>
      <c r="B1798" s="13" t="s">
        <v>3913</v>
      </c>
      <c r="C1798" s="13" t="s">
        <v>3914</v>
      </c>
      <c r="D1798" s="13" t="str">
        <f>HLOOKUP(LEFT(Products!$B1798,3),$G$4:$J$5,2,0)</f>
        <v>Furniture</v>
      </c>
      <c r="E1798" s="11" t="str">
        <f>VLOOKUP(MID(Products!$B1798,5,2),$G$8:$H$25,2,0)</f>
        <v>Tables</v>
      </c>
    </row>
    <row r="1799" spans="1:5" x14ac:dyDescent="0.35">
      <c r="A1799" s="12">
        <v>7817</v>
      </c>
      <c r="B1799" s="17" t="s">
        <v>582</v>
      </c>
      <c r="C1799" s="17" t="s">
        <v>583</v>
      </c>
      <c r="D1799" s="17" t="str">
        <f>HLOOKUP(LEFT(Products!$B1799,3),$G$4:$J$5,2,0)</f>
        <v>Office Supplies</v>
      </c>
      <c r="E1799" s="12" t="str">
        <f>VLOOKUP(MID(Products!$B1799,5,2),$G$8:$H$25,2,0)</f>
        <v>Art</v>
      </c>
    </row>
    <row r="1800" spans="1:5" x14ac:dyDescent="0.35">
      <c r="A1800" s="11">
        <v>7818</v>
      </c>
      <c r="B1800" s="13" t="s">
        <v>898</v>
      </c>
      <c r="C1800" s="13" t="s">
        <v>899</v>
      </c>
      <c r="D1800" s="13" t="str">
        <f>HLOOKUP(LEFT(Products!$B1800,3),$G$4:$J$5,2,0)</f>
        <v>Office Supplies</v>
      </c>
      <c r="E1800" s="11" t="str">
        <f>VLOOKUP(MID(Products!$B1800,5,2),$G$8:$H$25,2,0)</f>
        <v>Paper</v>
      </c>
    </row>
    <row r="1801" spans="1:5" x14ac:dyDescent="0.35">
      <c r="A1801" s="12">
        <v>7819</v>
      </c>
      <c r="B1801" s="17" t="s">
        <v>4615</v>
      </c>
      <c r="C1801" s="17" t="s">
        <v>4616</v>
      </c>
      <c r="D1801" s="17" t="str">
        <f>HLOOKUP(LEFT(Products!$B1801,3),$G$4:$J$5,2,0)</f>
        <v>Office Supplies</v>
      </c>
      <c r="E1801" s="12" t="str">
        <f>VLOOKUP(MID(Products!$B1801,5,2),$G$8:$H$25,2,0)</f>
        <v>Binders</v>
      </c>
    </row>
    <row r="1802" spans="1:5" x14ac:dyDescent="0.35">
      <c r="A1802" s="11">
        <v>7822</v>
      </c>
      <c r="B1802" s="13" t="s">
        <v>4618</v>
      </c>
      <c r="C1802" s="13" t="s">
        <v>4619</v>
      </c>
      <c r="D1802" s="13" t="str">
        <f>HLOOKUP(LEFT(Products!$B1802,3),$G$4:$J$5,2,0)</f>
        <v>Office Supplies</v>
      </c>
      <c r="E1802" s="11" t="str">
        <f>VLOOKUP(MID(Products!$B1802,5,2),$G$8:$H$25,2,0)</f>
        <v>Storage</v>
      </c>
    </row>
    <row r="1803" spans="1:5" x14ac:dyDescent="0.35">
      <c r="A1803" s="12">
        <v>8030</v>
      </c>
      <c r="B1803" s="17" t="s">
        <v>4621</v>
      </c>
      <c r="C1803" s="17" t="s">
        <v>4622</v>
      </c>
      <c r="D1803" s="17" t="str">
        <f>HLOOKUP(LEFT(Products!$B1803,3),$G$4:$J$5,2,0)</f>
        <v>Technology</v>
      </c>
      <c r="E1803" s="12" t="str">
        <f>VLOOKUP(MID(Products!$B1803,5,2),$G$8:$H$25,2,0)</f>
        <v>Accessories</v>
      </c>
    </row>
    <row r="1804" spans="1:5" x14ac:dyDescent="0.35">
      <c r="A1804" s="11">
        <v>9707</v>
      </c>
      <c r="B1804" s="13" t="s">
        <v>3293</v>
      </c>
      <c r="C1804" s="13" t="s">
        <v>3294</v>
      </c>
      <c r="D1804" s="13" t="str">
        <f>HLOOKUP(LEFT(Products!$B1804,3),$G$4:$J$5,2,0)</f>
        <v>Furniture</v>
      </c>
      <c r="E1804" s="11" t="str">
        <f>VLOOKUP(MID(Products!$B1804,5,2),$G$8:$H$25,2,0)</f>
        <v>Chairs</v>
      </c>
    </row>
    <row r="1805" spans="1:5" x14ac:dyDescent="0.35">
      <c r="A1805" s="12">
        <v>9708</v>
      </c>
      <c r="B1805" s="17" t="s">
        <v>3639</v>
      </c>
      <c r="C1805" s="17" t="s">
        <v>3640</v>
      </c>
      <c r="D1805" s="17" t="str">
        <f>HLOOKUP(LEFT(Products!$B1805,3),$G$4:$J$5,2,0)</f>
        <v>Office Supplies</v>
      </c>
      <c r="E1805" s="12" t="str">
        <f>VLOOKUP(MID(Products!$B1805,5,2),$G$8:$H$25,2,0)</f>
        <v>Art</v>
      </c>
    </row>
    <row r="1806" spans="1:5" x14ac:dyDescent="0.35">
      <c r="A1806" s="11">
        <v>9709</v>
      </c>
      <c r="B1806" s="13" t="s">
        <v>1228</v>
      </c>
      <c r="C1806" s="13" t="s">
        <v>1229</v>
      </c>
      <c r="D1806" s="13" t="str">
        <f>HLOOKUP(LEFT(Products!$B1806,3),$G$4:$J$5,2,0)</f>
        <v>Furniture</v>
      </c>
      <c r="E1806" s="11" t="str">
        <f>VLOOKUP(MID(Products!$B1806,5,2),$G$8:$H$25,2,0)</f>
        <v>Furnishings</v>
      </c>
    </row>
    <row r="1807" spans="1:5" x14ac:dyDescent="0.35">
      <c r="A1807" s="12">
        <v>9710</v>
      </c>
      <c r="B1807" s="17" t="s">
        <v>3601</v>
      </c>
      <c r="C1807" s="17" t="s">
        <v>3602</v>
      </c>
      <c r="D1807" s="17" t="str">
        <f>HLOOKUP(LEFT(Products!$B1807,3),$G$4:$J$5,2,0)</f>
        <v>Office Supplies</v>
      </c>
      <c r="E1807" s="12" t="str">
        <f>VLOOKUP(MID(Products!$B1807,5,2),$G$8:$H$25,2,0)</f>
        <v>Storage</v>
      </c>
    </row>
    <row r="1808" spans="1:5" x14ac:dyDescent="0.35">
      <c r="A1808" s="11">
        <v>9806</v>
      </c>
      <c r="B1808" s="13" t="s">
        <v>4625</v>
      </c>
      <c r="C1808" s="13" t="s">
        <v>4626</v>
      </c>
      <c r="D1808" s="13" t="str">
        <f>HLOOKUP(LEFT(Products!$B1808,3),$G$4:$J$5,2,0)</f>
        <v>Furniture</v>
      </c>
      <c r="E1808" s="11" t="str">
        <f>VLOOKUP(MID(Products!$B1808,5,2),$G$8:$H$25,2,0)</f>
        <v>Furnishings</v>
      </c>
    </row>
    <row r="1809" spans="1:5" x14ac:dyDescent="0.35">
      <c r="A1809" s="12">
        <v>9807</v>
      </c>
      <c r="B1809" s="17" t="s">
        <v>2158</v>
      </c>
      <c r="C1809" s="17" t="s">
        <v>2159</v>
      </c>
      <c r="D1809" s="17" t="str">
        <f>HLOOKUP(LEFT(Products!$B1809,3),$G$4:$J$5,2,0)</f>
        <v>Office Supplies</v>
      </c>
      <c r="E1809" s="12" t="str">
        <f>VLOOKUP(MID(Products!$B1809,5,2),$G$8:$H$25,2,0)</f>
        <v>Binders</v>
      </c>
    </row>
    <row r="1810" spans="1:5" x14ac:dyDescent="0.35">
      <c r="A1810" s="11">
        <v>884</v>
      </c>
      <c r="B1810" s="13" t="s">
        <v>1856</v>
      </c>
      <c r="C1810" s="13" t="s">
        <v>1857</v>
      </c>
      <c r="D1810" s="13" t="str">
        <f>HLOOKUP(LEFT(Products!$B1810,3),$G$4:$J$5,2,0)</f>
        <v>Furniture</v>
      </c>
      <c r="E1810" s="11" t="str">
        <f>VLOOKUP(MID(Products!$B1810,5,2),$G$8:$H$25,2,0)</f>
        <v>Furnishings</v>
      </c>
    </row>
    <row r="1811" spans="1:5" x14ac:dyDescent="0.35">
      <c r="A1811" s="12">
        <v>3977</v>
      </c>
      <c r="B1811" s="17" t="s">
        <v>1228</v>
      </c>
      <c r="C1811" s="17" t="s">
        <v>1229</v>
      </c>
      <c r="D1811" s="17" t="str">
        <f>HLOOKUP(LEFT(Products!$B1811,3),$G$4:$J$5,2,0)</f>
        <v>Furniture</v>
      </c>
      <c r="E1811" s="12" t="str">
        <f>VLOOKUP(MID(Products!$B1811,5,2),$G$8:$H$25,2,0)</f>
        <v>Furnishings</v>
      </c>
    </row>
    <row r="1812" spans="1:5" x14ac:dyDescent="0.35">
      <c r="A1812" s="11">
        <v>6580</v>
      </c>
      <c r="B1812" s="13" t="s">
        <v>4550</v>
      </c>
      <c r="C1812" s="13" t="s">
        <v>4551</v>
      </c>
      <c r="D1812" s="13" t="str">
        <f>HLOOKUP(LEFT(Products!$B1812,3),$G$4:$J$5,2,0)</f>
        <v>Office Supplies</v>
      </c>
      <c r="E1812" s="11" t="str">
        <f>VLOOKUP(MID(Products!$B1812,5,2),$G$8:$H$25,2,0)</f>
        <v>Paper</v>
      </c>
    </row>
    <row r="1813" spans="1:5" x14ac:dyDescent="0.35">
      <c r="A1813" s="12">
        <v>6581</v>
      </c>
      <c r="B1813" s="17" t="s">
        <v>881</v>
      </c>
      <c r="C1813" s="17" t="s">
        <v>882</v>
      </c>
      <c r="D1813" s="17" t="str">
        <f>HLOOKUP(LEFT(Products!$B1813,3),$G$4:$J$5,2,0)</f>
        <v>Office Supplies</v>
      </c>
      <c r="E1813" s="12" t="str">
        <f>VLOOKUP(MID(Products!$B1813,5,2),$G$8:$H$25,2,0)</f>
        <v>Art</v>
      </c>
    </row>
    <row r="1814" spans="1:5" x14ac:dyDescent="0.35">
      <c r="A1814" s="11">
        <v>6582</v>
      </c>
      <c r="B1814" s="13" t="s">
        <v>4632</v>
      </c>
      <c r="C1814" s="13" t="s">
        <v>4633</v>
      </c>
      <c r="D1814" s="13" t="str">
        <f>HLOOKUP(LEFT(Products!$B1814,3),$G$4:$J$5,2,0)</f>
        <v>Furniture</v>
      </c>
      <c r="E1814" s="11" t="str">
        <f>VLOOKUP(MID(Products!$B1814,5,2),$G$8:$H$25,2,0)</f>
        <v>Furnishings</v>
      </c>
    </row>
    <row r="1815" spans="1:5" x14ac:dyDescent="0.35">
      <c r="A1815" s="12">
        <v>652</v>
      </c>
      <c r="B1815" s="17" t="s">
        <v>2437</v>
      </c>
      <c r="C1815" s="17" t="s">
        <v>2438</v>
      </c>
      <c r="D1815" s="17" t="str">
        <f>HLOOKUP(LEFT(Products!$B1815,3),$G$4:$J$5,2,0)</f>
        <v>Office Supplies</v>
      </c>
      <c r="E1815" s="12" t="str">
        <f>VLOOKUP(MID(Products!$B1815,5,2),$G$8:$H$25,2,0)</f>
        <v>Paper</v>
      </c>
    </row>
    <row r="1816" spans="1:5" x14ac:dyDescent="0.35">
      <c r="A1816" s="11">
        <v>1810</v>
      </c>
      <c r="B1816" s="13" t="s">
        <v>4636</v>
      </c>
      <c r="C1816" s="13" t="s">
        <v>4637</v>
      </c>
      <c r="D1816" s="13" t="str">
        <f>HLOOKUP(LEFT(Products!$B1816,3),$G$4:$J$5,2,0)</f>
        <v>Furniture</v>
      </c>
      <c r="E1816" s="11" t="str">
        <f>VLOOKUP(MID(Products!$B1816,5,2),$G$8:$H$25,2,0)</f>
        <v>Furnishings</v>
      </c>
    </row>
    <row r="1817" spans="1:5" x14ac:dyDescent="0.35">
      <c r="A1817" s="12">
        <v>1811</v>
      </c>
      <c r="B1817" s="17" t="s">
        <v>4638</v>
      </c>
      <c r="C1817" s="17" t="s">
        <v>4639</v>
      </c>
      <c r="D1817" s="17" t="str">
        <f>HLOOKUP(LEFT(Products!$B1817,3),$G$4:$J$5,2,0)</f>
        <v>Office Supplies</v>
      </c>
      <c r="E1817" s="12" t="str">
        <f>VLOOKUP(MID(Products!$B1817,5,2),$G$8:$H$25,2,0)</f>
        <v>Paper</v>
      </c>
    </row>
    <row r="1818" spans="1:5" x14ac:dyDescent="0.35">
      <c r="A1818" s="11">
        <v>5136</v>
      </c>
      <c r="B1818" s="13" t="s">
        <v>3622</v>
      </c>
      <c r="C1818" s="13" t="s">
        <v>3623</v>
      </c>
      <c r="D1818" s="13" t="str">
        <f>HLOOKUP(LEFT(Products!$B1818,3),$G$4:$J$5,2,0)</f>
        <v>Office Supplies</v>
      </c>
      <c r="E1818" s="11" t="str">
        <f>VLOOKUP(MID(Products!$B1818,5,2),$G$8:$H$25,2,0)</f>
        <v>Fasteners</v>
      </c>
    </row>
    <row r="1819" spans="1:5" x14ac:dyDescent="0.35">
      <c r="A1819" s="12">
        <v>5624</v>
      </c>
      <c r="B1819" s="17" t="s">
        <v>520</v>
      </c>
      <c r="C1819" s="17" t="s">
        <v>521</v>
      </c>
      <c r="D1819" s="17" t="str">
        <f>HLOOKUP(LEFT(Products!$B1819,3),$G$4:$J$5,2,0)</f>
        <v>Technology</v>
      </c>
      <c r="E1819" s="12" t="str">
        <f>VLOOKUP(MID(Products!$B1819,5,2),$G$8:$H$25,2,0)</f>
        <v>Accessories</v>
      </c>
    </row>
    <row r="1820" spans="1:5" x14ac:dyDescent="0.35">
      <c r="A1820" s="11">
        <v>5625</v>
      </c>
      <c r="B1820" s="13" t="s">
        <v>1877</v>
      </c>
      <c r="C1820" s="13" t="s">
        <v>1878</v>
      </c>
      <c r="D1820" s="13" t="str">
        <f>HLOOKUP(LEFT(Products!$B1820,3),$G$4:$J$5,2,0)</f>
        <v>Technology</v>
      </c>
      <c r="E1820" s="11" t="str">
        <f>VLOOKUP(MID(Products!$B1820,5,2),$G$8:$H$25,2,0)</f>
        <v>Accessories</v>
      </c>
    </row>
    <row r="1821" spans="1:5" x14ac:dyDescent="0.35">
      <c r="A1821" s="12">
        <v>6287</v>
      </c>
      <c r="B1821" s="17" t="s">
        <v>4644</v>
      </c>
      <c r="C1821" s="17" t="s">
        <v>4645</v>
      </c>
      <c r="D1821" s="17" t="str">
        <f>HLOOKUP(LEFT(Products!$B1821,3),$G$4:$J$5,2,0)</f>
        <v>Technology</v>
      </c>
      <c r="E1821" s="12" t="str">
        <f>VLOOKUP(MID(Products!$B1821,5,2),$G$8:$H$25,2,0)</f>
        <v>Phones</v>
      </c>
    </row>
    <row r="1822" spans="1:5" x14ac:dyDescent="0.35">
      <c r="A1822" s="11">
        <v>6634</v>
      </c>
      <c r="B1822" s="13" t="s">
        <v>4647</v>
      </c>
      <c r="C1822" s="13" t="s">
        <v>4648</v>
      </c>
      <c r="D1822" s="13" t="str">
        <f>HLOOKUP(LEFT(Products!$B1822,3),$G$4:$J$5,2,0)</f>
        <v>Technology</v>
      </c>
      <c r="E1822" s="11" t="str">
        <f>VLOOKUP(MID(Products!$B1822,5,2),$G$8:$H$25,2,0)</f>
        <v>Accessories</v>
      </c>
    </row>
    <row r="1823" spans="1:5" x14ac:dyDescent="0.35">
      <c r="A1823" s="12">
        <v>7760</v>
      </c>
      <c r="B1823" s="17" t="s">
        <v>4650</v>
      </c>
      <c r="C1823" s="17" t="s">
        <v>4651</v>
      </c>
      <c r="D1823" s="17" t="str">
        <f>HLOOKUP(LEFT(Products!$B1823,3),$G$4:$J$5,2,0)</f>
        <v>Office Supplies</v>
      </c>
      <c r="E1823" s="12" t="str">
        <f>VLOOKUP(MID(Products!$B1823,5,2),$G$8:$H$25,2,0)</f>
        <v>Paper</v>
      </c>
    </row>
    <row r="1824" spans="1:5" x14ac:dyDescent="0.35">
      <c r="A1824" s="11">
        <v>8694</v>
      </c>
      <c r="B1824" s="13" t="s">
        <v>4655</v>
      </c>
      <c r="C1824" s="13" t="s">
        <v>4656</v>
      </c>
      <c r="D1824" s="13" t="str">
        <f>HLOOKUP(LEFT(Products!$B1824,3),$G$4:$J$5,2,0)</f>
        <v>Technology</v>
      </c>
      <c r="E1824" s="11" t="str">
        <f>VLOOKUP(MID(Products!$B1824,5,2),$G$8:$H$25,2,0)</f>
        <v>Accessories</v>
      </c>
    </row>
    <row r="1825" spans="1:5" x14ac:dyDescent="0.35">
      <c r="A1825" s="12">
        <v>2801</v>
      </c>
      <c r="B1825" s="17" t="s">
        <v>2347</v>
      </c>
      <c r="C1825" s="17" t="s">
        <v>2348</v>
      </c>
      <c r="D1825" s="17" t="str">
        <f>HLOOKUP(LEFT(Products!$B1825,3),$G$4:$J$5,2,0)</f>
        <v>Technology</v>
      </c>
      <c r="E1825" s="12" t="str">
        <f>VLOOKUP(MID(Products!$B1825,5,2),$G$8:$H$25,2,0)</f>
        <v>Phones</v>
      </c>
    </row>
    <row r="1826" spans="1:5" x14ac:dyDescent="0.35">
      <c r="A1826" s="11">
        <v>479</v>
      </c>
      <c r="B1826" s="13" t="s">
        <v>4278</v>
      </c>
      <c r="C1826" s="13" t="s">
        <v>4279</v>
      </c>
      <c r="D1826" s="13" t="str">
        <f>HLOOKUP(LEFT(Products!$B1826,3),$G$4:$J$5,2,0)</f>
        <v>Furniture</v>
      </c>
      <c r="E1826" s="11" t="str">
        <f>VLOOKUP(MID(Products!$B1826,5,2),$G$8:$H$25,2,0)</f>
        <v>Furnishings</v>
      </c>
    </row>
    <row r="1827" spans="1:5" x14ac:dyDescent="0.35">
      <c r="A1827" s="12">
        <v>4387</v>
      </c>
      <c r="B1827" s="17" t="s">
        <v>2165</v>
      </c>
      <c r="C1827" s="17" t="s">
        <v>2054</v>
      </c>
      <c r="D1827" s="17" t="str">
        <f>HLOOKUP(LEFT(Products!$B1827,3),$G$4:$J$5,2,0)</f>
        <v>Office Supplies</v>
      </c>
      <c r="E1827" s="12" t="str">
        <f>VLOOKUP(MID(Products!$B1827,5,2),$G$8:$H$25,2,0)</f>
        <v>Appliances</v>
      </c>
    </row>
    <row r="1828" spans="1:5" x14ac:dyDescent="0.35">
      <c r="A1828" s="11">
        <v>4388</v>
      </c>
      <c r="B1828" s="13" t="s">
        <v>4552</v>
      </c>
      <c r="C1828" s="13" t="s">
        <v>4553</v>
      </c>
      <c r="D1828" s="13" t="str">
        <f>HLOOKUP(LEFT(Products!$B1828,3),$G$4:$J$5,2,0)</f>
        <v>Office Supplies</v>
      </c>
      <c r="E1828" s="11" t="str">
        <f>VLOOKUP(MID(Products!$B1828,5,2),$G$8:$H$25,2,0)</f>
        <v>Binders</v>
      </c>
    </row>
    <row r="1829" spans="1:5" x14ac:dyDescent="0.35">
      <c r="A1829" s="12">
        <v>4515</v>
      </c>
      <c r="B1829" s="17" t="s">
        <v>1325</v>
      </c>
      <c r="C1829" s="17" t="s">
        <v>1326</v>
      </c>
      <c r="D1829" s="17" t="str">
        <f>HLOOKUP(LEFT(Products!$B1829,3),$G$4:$J$5,2,0)</f>
        <v>Furniture</v>
      </c>
      <c r="E1829" s="12" t="str">
        <f>VLOOKUP(MID(Products!$B1829,5,2),$G$8:$H$25,2,0)</f>
        <v>Chairs</v>
      </c>
    </row>
    <row r="1830" spans="1:5" x14ac:dyDescent="0.35">
      <c r="A1830" s="11">
        <v>8598</v>
      </c>
      <c r="B1830" s="13" t="s">
        <v>2243</v>
      </c>
      <c r="C1830" s="13" t="s">
        <v>2244</v>
      </c>
      <c r="D1830" s="13" t="str">
        <f>HLOOKUP(LEFT(Products!$B1830,3),$G$4:$J$5,2,0)</f>
        <v>Office Supplies</v>
      </c>
      <c r="E1830" s="11" t="str">
        <f>VLOOKUP(MID(Products!$B1830,5,2),$G$8:$H$25,2,0)</f>
        <v>Binders</v>
      </c>
    </row>
    <row r="1831" spans="1:5" x14ac:dyDescent="0.35">
      <c r="A1831" s="12">
        <v>9533</v>
      </c>
      <c r="B1831" s="17" t="s">
        <v>4674</v>
      </c>
      <c r="C1831" s="17" t="s">
        <v>4675</v>
      </c>
      <c r="D1831" s="17" t="str">
        <f>HLOOKUP(LEFT(Products!$B1831,3),$G$4:$J$5,2,0)</f>
        <v>Furniture</v>
      </c>
      <c r="E1831" s="12" t="str">
        <f>VLOOKUP(MID(Products!$B1831,5,2),$G$8:$H$25,2,0)</f>
        <v>Chairs</v>
      </c>
    </row>
    <row r="1832" spans="1:5" x14ac:dyDescent="0.35">
      <c r="A1832" s="11">
        <v>9534</v>
      </c>
      <c r="B1832" s="13" t="s">
        <v>1600</v>
      </c>
      <c r="C1832" s="13" t="s">
        <v>1601</v>
      </c>
      <c r="D1832" s="13" t="str">
        <f>HLOOKUP(LEFT(Products!$B1832,3),$G$4:$J$5,2,0)</f>
        <v>Office Supplies</v>
      </c>
      <c r="E1832" s="11" t="str">
        <f>VLOOKUP(MID(Products!$B1832,5,2),$G$8:$H$25,2,0)</f>
        <v>Fasteners</v>
      </c>
    </row>
    <row r="1833" spans="1:5" x14ac:dyDescent="0.35">
      <c r="A1833" s="12">
        <v>9535</v>
      </c>
      <c r="B1833" s="17" t="s">
        <v>1481</v>
      </c>
      <c r="C1833" s="17" t="s">
        <v>1482</v>
      </c>
      <c r="D1833" s="17" t="str">
        <f>HLOOKUP(LEFT(Products!$B1833,3),$G$4:$J$5,2,0)</f>
        <v>Office Supplies</v>
      </c>
      <c r="E1833" s="12" t="str">
        <f>VLOOKUP(MID(Products!$B1833,5,2),$G$8:$H$25,2,0)</f>
        <v>Storage</v>
      </c>
    </row>
    <row r="1834" spans="1:5" x14ac:dyDescent="0.35">
      <c r="A1834" s="11">
        <v>9536</v>
      </c>
      <c r="B1834" s="13" t="s">
        <v>4676</v>
      </c>
      <c r="C1834" s="13" t="s">
        <v>4677</v>
      </c>
      <c r="D1834" s="13" t="str">
        <f>HLOOKUP(LEFT(Products!$B1834,3),$G$4:$J$5,2,0)</f>
        <v>Office Supplies</v>
      </c>
      <c r="E1834" s="11" t="str">
        <f>VLOOKUP(MID(Products!$B1834,5,2),$G$8:$H$25,2,0)</f>
        <v>Binders</v>
      </c>
    </row>
    <row r="1835" spans="1:5" x14ac:dyDescent="0.35">
      <c r="A1835" s="12">
        <v>218</v>
      </c>
      <c r="B1835" s="17" t="s">
        <v>3092</v>
      </c>
      <c r="C1835" s="17" t="s">
        <v>3093</v>
      </c>
      <c r="D1835" s="17" t="str">
        <f>HLOOKUP(LEFT(Products!$B1835,3),$G$4:$J$5,2,0)</f>
        <v>Office Supplies</v>
      </c>
      <c r="E1835" s="12" t="str">
        <f>VLOOKUP(MID(Products!$B1835,5,2),$G$8:$H$25,2,0)</f>
        <v>Storage</v>
      </c>
    </row>
    <row r="1836" spans="1:5" x14ac:dyDescent="0.35">
      <c r="A1836" s="11">
        <v>219</v>
      </c>
      <c r="B1836" s="13" t="s">
        <v>4679</v>
      </c>
      <c r="C1836" s="13" t="s">
        <v>4680</v>
      </c>
      <c r="D1836" s="13" t="str">
        <f>HLOOKUP(LEFT(Products!$B1836,3),$G$4:$J$5,2,0)</f>
        <v>Technology</v>
      </c>
      <c r="E1836" s="11" t="str">
        <f>VLOOKUP(MID(Products!$B1836,5,2),$G$8:$H$25,2,0)</f>
        <v>Phones</v>
      </c>
    </row>
    <row r="1837" spans="1:5" x14ac:dyDescent="0.35">
      <c r="A1837" s="12">
        <v>299</v>
      </c>
      <c r="B1837" s="17" t="s">
        <v>4682</v>
      </c>
      <c r="C1837" s="17" t="s">
        <v>4683</v>
      </c>
      <c r="D1837" s="17" t="str">
        <f>HLOOKUP(LEFT(Products!$B1837,3),$G$4:$J$5,2,0)</f>
        <v>Office Supplies</v>
      </c>
      <c r="E1837" s="12" t="str">
        <f>VLOOKUP(MID(Products!$B1837,5,2),$G$8:$H$25,2,0)</f>
        <v>Paper</v>
      </c>
    </row>
    <row r="1838" spans="1:5" x14ac:dyDescent="0.35">
      <c r="A1838" s="11">
        <v>300</v>
      </c>
      <c r="B1838" s="13" t="s">
        <v>960</v>
      </c>
      <c r="C1838" s="13" t="s">
        <v>961</v>
      </c>
      <c r="D1838" s="13" t="str">
        <f>HLOOKUP(LEFT(Products!$B1838,3),$G$4:$J$5,2,0)</f>
        <v>Office Supplies</v>
      </c>
      <c r="E1838" s="11" t="str">
        <f>VLOOKUP(MID(Products!$B1838,5,2),$G$8:$H$25,2,0)</f>
        <v>Storage</v>
      </c>
    </row>
    <row r="1839" spans="1:5" x14ac:dyDescent="0.35">
      <c r="A1839" s="12">
        <v>301</v>
      </c>
      <c r="B1839" s="17" t="s">
        <v>1388</v>
      </c>
      <c r="C1839" s="17" t="s">
        <v>1389</v>
      </c>
      <c r="D1839" s="17" t="str">
        <f>HLOOKUP(LEFT(Products!$B1839,3),$G$4:$J$5,2,0)</f>
        <v>Office Supplies</v>
      </c>
      <c r="E1839" s="12" t="str">
        <f>VLOOKUP(MID(Products!$B1839,5,2),$G$8:$H$25,2,0)</f>
        <v>Paper</v>
      </c>
    </row>
    <row r="1840" spans="1:5" x14ac:dyDescent="0.35">
      <c r="A1840" s="11">
        <v>302</v>
      </c>
      <c r="B1840" s="13" t="s">
        <v>672</v>
      </c>
      <c r="C1840" s="13" t="s">
        <v>673</v>
      </c>
      <c r="D1840" s="13" t="str">
        <f>HLOOKUP(LEFT(Products!$B1840,3),$G$4:$J$5,2,0)</f>
        <v>Furniture</v>
      </c>
      <c r="E1840" s="11" t="str">
        <f>VLOOKUP(MID(Products!$B1840,5,2),$G$8:$H$25,2,0)</f>
        <v>Furnishings</v>
      </c>
    </row>
    <row r="1841" spans="1:5" x14ac:dyDescent="0.35">
      <c r="A1841" s="12">
        <v>303</v>
      </c>
      <c r="B1841" s="17" t="s">
        <v>4684</v>
      </c>
      <c r="C1841" s="17" t="s">
        <v>4685</v>
      </c>
      <c r="D1841" s="17" t="str">
        <f>HLOOKUP(LEFT(Products!$B1841,3),$G$4:$J$5,2,0)</f>
        <v>Office Supplies</v>
      </c>
      <c r="E1841" s="12" t="str">
        <f>VLOOKUP(MID(Products!$B1841,5,2),$G$8:$H$25,2,0)</f>
        <v>Binders</v>
      </c>
    </row>
    <row r="1842" spans="1:5" x14ac:dyDescent="0.35">
      <c r="A1842" s="11">
        <v>382</v>
      </c>
      <c r="B1842" s="13" t="s">
        <v>4687</v>
      </c>
      <c r="C1842" s="13" t="s">
        <v>4688</v>
      </c>
      <c r="D1842" s="13" t="str">
        <f>HLOOKUP(LEFT(Products!$B1842,3),$G$4:$J$5,2,0)</f>
        <v>Office Supplies</v>
      </c>
      <c r="E1842" s="11" t="str">
        <f>VLOOKUP(MID(Products!$B1842,5,2),$G$8:$H$25,2,0)</f>
        <v>Paper</v>
      </c>
    </row>
    <row r="1843" spans="1:5" x14ac:dyDescent="0.35">
      <c r="A1843" s="12">
        <v>383</v>
      </c>
      <c r="B1843" s="17" t="s">
        <v>224</v>
      </c>
      <c r="C1843" s="17" t="s">
        <v>225</v>
      </c>
      <c r="D1843" s="17" t="str">
        <f>HLOOKUP(LEFT(Products!$B1843,3),$G$4:$J$5,2,0)</f>
        <v>Office Supplies</v>
      </c>
      <c r="E1843" s="12" t="str">
        <f>VLOOKUP(MID(Products!$B1843,5,2),$G$8:$H$25,2,0)</f>
        <v>Binders</v>
      </c>
    </row>
    <row r="1844" spans="1:5" x14ac:dyDescent="0.35">
      <c r="A1844" s="11">
        <v>1235</v>
      </c>
      <c r="B1844" s="13" t="s">
        <v>161</v>
      </c>
      <c r="C1844" s="13" t="s">
        <v>162</v>
      </c>
      <c r="D1844" s="13" t="str">
        <f>HLOOKUP(LEFT(Products!$B1844,3),$G$4:$J$5,2,0)</f>
        <v>Furniture</v>
      </c>
      <c r="E1844" s="11" t="str">
        <f>VLOOKUP(MID(Products!$B1844,5,2),$G$8:$H$25,2,0)</f>
        <v>Furnishings</v>
      </c>
    </row>
    <row r="1845" spans="1:5" x14ac:dyDescent="0.35">
      <c r="A1845" s="12">
        <v>1236</v>
      </c>
      <c r="B1845" s="17" t="s">
        <v>4691</v>
      </c>
      <c r="C1845" s="17" t="s">
        <v>4692</v>
      </c>
      <c r="D1845" s="17" t="str">
        <f>HLOOKUP(LEFT(Products!$B1845,3),$G$4:$J$5,2,0)</f>
        <v>Office Supplies</v>
      </c>
      <c r="E1845" s="12" t="str">
        <f>VLOOKUP(MID(Products!$B1845,5,2),$G$8:$H$25,2,0)</f>
        <v>Binders</v>
      </c>
    </row>
    <row r="1846" spans="1:5" x14ac:dyDescent="0.35">
      <c r="A1846" s="11">
        <v>1237</v>
      </c>
      <c r="B1846" s="13" t="s">
        <v>1447</v>
      </c>
      <c r="C1846" s="13" t="s">
        <v>1448</v>
      </c>
      <c r="D1846" s="13" t="str">
        <f>HLOOKUP(LEFT(Products!$B1846,3),$G$4:$J$5,2,0)</f>
        <v>Furniture</v>
      </c>
      <c r="E1846" s="11" t="str">
        <f>VLOOKUP(MID(Products!$B1846,5,2),$G$8:$H$25,2,0)</f>
        <v>Furnishings</v>
      </c>
    </row>
    <row r="1847" spans="1:5" x14ac:dyDescent="0.35">
      <c r="A1847" s="12">
        <v>1238</v>
      </c>
      <c r="B1847" s="17" t="s">
        <v>4693</v>
      </c>
      <c r="C1847" s="17" t="s">
        <v>4694</v>
      </c>
      <c r="D1847" s="17" t="str">
        <f>HLOOKUP(LEFT(Products!$B1847,3),$G$4:$J$5,2,0)</f>
        <v>Furniture</v>
      </c>
      <c r="E1847" s="12" t="str">
        <f>VLOOKUP(MID(Products!$B1847,5,2),$G$8:$H$25,2,0)</f>
        <v>Furnishings</v>
      </c>
    </row>
    <row r="1848" spans="1:5" x14ac:dyDescent="0.35">
      <c r="A1848" s="11">
        <v>1262</v>
      </c>
      <c r="B1848" s="13" t="s">
        <v>135</v>
      </c>
      <c r="C1848" s="13" t="s">
        <v>136</v>
      </c>
      <c r="D1848" s="13" t="str">
        <f>HLOOKUP(LEFT(Products!$B1848,3),$G$4:$J$5,2,0)</f>
        <v>Office Supplies</v>
      </c>
      <c r="E1848" s="11" t="str">
        <f>VLOOKUP(MID(Products!$B1848,5,2),$G$8:$H$25,2,0)</f>
        <v>Binders</v>
      </c>
    </row>
    <row r="1849" spans="1:5" x14ac:dyDescent="0.35">
      <c r="A1849" s="12">
        <v>3878</v>
      </c>
      <c r="B1849" s="17" t="s">
        <v>4697</v>
      </c>
      <c r="C1849" s="17" t="s">
        <v>4698</v>
      </c>
      <c r="D1849" s="17" t="str">
        <f>HLOOKUP(LEFT(Products!$B1849,3),$G$4:$J$5,2,0)</f>
        <v>Office Supplies</v>
      </c>
      <c r="E1849" s="12" t="str">
        <f>VLOOKUP(MID(Products!$B1849,5,2),$G$8:$H$25,2,0)</f>
        <v>Binders</v>
      </c>
    </row>
    <row r="1850" spans="1:5" x14ac:dyDescent="0.35">
      <c r="A1850" s="11">
        <v>4951</v>
      </c>
      <c r="B1850" s="13" t="s">
        <v>4297</v>
      </c>
      <c r="C1850" s="13" t="s">
        <v>4298</v>
      </c>
      <c r="D1850" s="13" t="str">
        <f>HLOOKUP(LEFT(Products!$B1850,3),$G$4:$J$5,2,0)</f>
        <v>Office Supplies</v>
      </c>
      <c r="E1850" s="11" t="str">
        <f>VLOOKUP(MID(Products!$B1850,5,2),$G$8:$H$25,2,0)</f>
        <v>Art</v>
      </c>
    </row>
    <row r="1851" spans="1:5" x14ac:dyDescent="0.35">
      <c r="A1851" s="12">
        <v>7203</v>
      </c>
      <c r="B1851" s="17" t="s">
        <v>3316</v>
      </c>
      <c r="C1851" s="17" t="s">
        <v>3317</v>
      </c>
      <c r="D1851" s="17" t="str">
        <f>HLOOKUP(LEFT(Products!$B1851,3),$G$4:$J$5,2,0)</f>
        <v>Furniture</v>
      </c>
      <c r="E1851" s="12" t="str">
        <f>VLOOKUP(MID(Products!$B1851,5,2),$G$8:$H$25,2,0)</f>
        <v>Furnishings</v>
      </c>
    </row>
    <row r="1852" spans="1:5" x14ac:dyDescent="0.35">
      <c r="A1852" s="11">
        <v>1536</v>
      </c>
      <c r="B1852" s="13" t="s">
        <v>2688</v>
      </c>
      <c r="C1852" s="13" t="s">
        <v>2689</v>
      </c>
      <c r="D1852" s="13" t="str">
        <f>HLOOKUP(LEFT(Products!$B1852,3),$G$4:$J$5,2,0)</f>
        <v>Office Supplies</v>
      </c>
      <c r="E1852" s="11" t="str">
        <f>VLOOKUP(MID(Products!$B1852,5,2),$G$8:$H$25,2,0)</f>
        <v>Storage</v>
      </c>
    </row>
    <row r="1853" spans="1:5" x14ac:dyDescent="0.35">
      <c r="A1853" s="12">
        <v>1537</v>
      </c>
      <c r="B1853" s="17" t="s">
        <v>833</v>
      </c>
      <c r="C1853" s="17" t="s">
        <v>834</v>
      </c>
      <c r="D1853" s="17" t="str">
        <f>HLOOKUP(LEFT(Products!$B1853,3),$G$4:$J$5,2,0)</f>
        <v>Office Supplies</v>
      </c>
      <c r="E1853" s="12" t="str">
        <f>VLOOKUP(MID(Products!$B1853,5,2),$G$8:$H$25,2,0)</f>
        <v>Appliances</v>
      </c>
    </row>
    <row r="1854" spans="1:5" x14ac:dyDescent="0.35">
      <c r="A1854" s="11">
        <v>3168</v>
      </c>
      <c r="B1854" s="13" t="s">
        <v>4278</v>
      </c>
      <c r="C1854" s="13" t="s">
        <v>4279</v>
      </c>
      <c r="D1854" s="13" t="str">
        <f>HLOOKUP(LEFT(Products!$B1854,3),$G$4:$J$5,2,0)</f>
        <v>Furniture</v>
      </c>
      <c r="E1854" s="11" t="str">
        <f>VLOOKUP(MID(Products!$B1854,5,2),$G$8:$H$25,2,0)</f>
        <v>Furnishings</v>
      </c>
    </row>
    <row r="1855" spans="1:5" x14ac:dyDescent="0.35">
      <c r="A1855" s="12">
        <v>6241</v>
      </c>
      <c r="B1855" s="17" t="s">
        <v>135</v>
      </c>
      <c r="C1855" s="17" t="s">
        <v>136</v>
      </c>
      <c r="D1855" s="17" t="str">
        <f>HLOOKUP(LEFT(Products!$B1855,3),$G$4:$J$5,2,0)</f>
        <v>Office Supplies</v>
      </c>
      <c r="E1855" s="12" t="str">
        <f>VLOOKUP(MID(Products!$B1855,5,2),$G$8:$H$25,2,0)</f>
        <v>Binders</v>
      </c>
    </row>
    <row r="1856" spans="1:5" x14ac:dyDescent="0.35">
      <c r="A1856" s="11">
        <v>3292</v>
      </c>
      <c r="B1856" s="13" t="s">
        <v>88</v>
      </c>
      <c r="C1856" s="13" t="s">
        <v>90</v>
      </c>
      <c r="D1856" s="13" t="str">
        <f>HLOOKUP(LEFT(Products!$B1856,3),$G$4:$J$5,2,0)</f>
        <v>Office Supplies</v>
      </c>
      <c r="E1856" s="11" t="str">
        <f>VLOOKUP(MID(Products!$B1856,5,2),$G$8:$H$25,2,0)</f>
        <v>Art</v>
      </c>
    </row>
    <row r="1857" spans="1:5" x14ac:dyDescent="0.35">
      <c r="A1857" s="12">
        <v>9203</v>
      </c>
      <c r="B1857" s="17" t="s">
        <v>2158</v>
      </c>
      <c r="C1857" s="17" t="s">
        <v>2159</v>
      </c>
      <c r="D1857" s="17" t="str">
        <f>HLOOKUP(LEFT(Products!$B1857,3),$G$4:$J$5,2,0)</f>
        <v>Office Supplies</v>
      </c>
      <c r="E1857" s="12" t="str">
        <f>VLOOKUP(MID(Products!$B1857,5,2),$G$8:$H$25,2,0)</f>
        <v>Binders</v>
      </c>
    </row>
    <row r="1858" spans="1:5" x14ac:dyDescent="0.35">
      <c r="A1858" s="11">
        <v>9204</v>
      </c>
      <c r="B1858" s="13" t="s">
        <v>2083</v>
      </c>
      <c r="C1858" s="13" t="s">
        <v>2084</v>
      </c>
      <c r="D1858" s="13" t="str">
        <f>HLOOKUP(LEFT(Products!$B1858,3),$G$4:$J$5,2,0)</f>
        <v>Office Supplies</v>
      </c>
      <c r="E1858" s="11" t="str">
        <f>VLOOKUP(MID(Products!$B1858,5,2),$G$8:$H$25,2,0)</f>
        <v>Art</v>
      </c>
    </row>
    <row r="1859" spans="1:5" x14ac:dyDescent="0.35">
      <c r="A1859" s="12">
        <v>9702</v>
      </c>
      <c r="B1859" s="17" t="s">
        <v>4719</v>
      </c>
      <c r="C1859" s="17" t="s">
        <v>4720</v>
      </c>
      <c r="D1859" s="17" t="str">
        <f>HLOOKUP(LEFT(Products!$B1859,3),$G$4:$J$5,2,0)</f>
        <v>Office Supplies</v>
      </c>
      <c r="E1859" s="12" t="str">
        <f>VLOOKUP(MID(Products!$B1859,5,2),$G$8:$H$25,2,0)</f>
        <v>Fasteners</v>
      </c>
    </row>
    <row r="1860" spans="1:5" x14ac:dyDescent="0.35">
      <c r="A1860" s="11">
        <v>2448</v>
      </c>
      <c r="B1860" s="13" t="s">
        <v>3148</v>
      </c>
      <c r="C1860" s="13" t="s">
        <v>3149</v>
      </c>
      <c r="D1860" s="13" t="str">
        <f>HLOOKUP(LEFT(Products!$B1860,3),$G$4:$J$5,2,0)</f>
        <v>Furniture</v>
      </c>
      <c r="E1860" s="11" t="str">
        <f>VLOOKUP(MID(Products!$B1860,5,2),$G$8:$H$25,2,0)</f>
        <v>Chairs</v>
      </c>
    </row>
    <row r="1861" spans="1:5" x14ac:dyDescent="0.35">
      <c r="A1861" s="12">
        <v>3787</v>
      </c>
      <c r="B1861" s="17" t="s">
        <v>4723</v>
      </c>
      <c r="C1861" s="17" t="s">
        <v>4724</v>
      </c>
      <c r="D1861" s="17" t="str">
        <f>HLOOKUP(LEFT(Products!$B1861,3),$G$4:$J$5,2,0)</f>
        <v>Office Supplies</v>
      </c>
      <c r="E1861" s="12" t="str">
        <f>VLOOKUP(MID(Products!$B1861,5,2),$G$8:$H$25,2,0)</f>
        <v>Storage</v>
      </c>
    </row>
    <row r="1862" spans="1:5" x14ac:dyDescent="0.35">
      <c r="A1862" s="11">
        <v>6138</v>
      </c>
      <c r="B1862" s="13" t="s">
        <v>1973</v>
      </c>
      <c r="C1862" s="13" t="s">
        <v>1974</v>
      </c>
      <c r="D1862" s="13" t="str">
        <f>HLOOKUP(LEFT(Products!$B1862,3),$G$4:$J$5,2,0)</f>
        <v>Office Supplies</v>
      </c>
      <c r="E1862" s="11" t="str">
        <f>VLOOKUP(MID(Products!$B1862,5,2),$G$8:$H$25,2,0)</f>
        <v>Paper</v>
      </c>
    </row>
    <row r="1863" spans="1:5" x14ac:dyDescent="0.35">
      <c r="A1863" s="12">
        <v>6419</v>
      </c>
      <c r="B1863" s="17" t="s">
        <v>1673</v>
      </c>
      <c r="C1863" s="17" t="s">
        <v>1674</v>
      </c>
      <c r="D1863" s="17" t="str">
        <f>HLOOKUP(LEFT(Products!$B1863,3),$G$4:$J$5,2,0)</f>
        <v>Office Supplies</v>
      </c>
      <c r="E1863" s="12" t="str">
        <f>VLOOKUP(MID(Products!$B1863,5,2),$G$8:$H$25,2,0)</f>
        <v>Supplies</v>
      </c>
    </row>
    <row r="1864" spans="1:5" x14ac:dyDescent="0.35">
      <c r="A1864" s="11">
        <v>6420</v>
      </c>
      <c r="B1864" s="13" t="s">
        <v>1955</v>
      </c>
      <c r="C1864" s="13" t="s">
        <v>1956</v>
      </c>
      <c r="D1864" s="13" t="str">
        <f>HLOOKUP(LEFT(Products!$B1864,3),$G$4:$J$5,2,0)</f>
        <v>Furniture</v>
      </c>
      <c r="E1864" s="11" t="str">
        <f>VLOOKUP(MID(Products!$B1864,5,2),$G$8:$H$25,2,0)</f>
        <v>Chairs</v>
      </c>
    </row>
    <row r="1865" spans="1:5" x14ac:dyDescent="0.35">
      <c r="A1865" s="12">
        <v>6421</v>
      </c>
      <c r="B1865" s="17" t="s">
        <v>4729</v>
      </c>
      <c r="C1865" s="17" t="s">
        <v>4730</v>
      </c>
      <c r="D1865" s="17" t="str">
        <f>HLOOKUP(LEFT(Products!$B1865,3),$G$4:$J$5,2,0)</f>
        <v>Office Supplies</v>
      </c>
      <c r="E1865" s="12" t="str">
        <f>VLOOKUP(MID(Products!$B1865,5,2),$G$8:$H$25,2,0)</f>
        <v>Art</v>
      </c>
    </row>
    <row r="1866" spans="1:5" x14ac:dyDescent="0.35">
      <c r="A1866" s="11">
        <v>6422</v>
      </c>
      <c r="B1866" s="13" t="s">
        <v>4731</v>
      </c>
      <c r="C1866" s="13" t="s">
        <v>4732</v>
      </c>
      <c r="D1866" s="13" t="str">
        <f>HLOOKUP(LEFT(Products!$B1866,3),$G$4:$J$5,2,0)</f>
        <v>Office Supplies</v>
      </c>
      <c r="E1866" s="11" t="str">
        <f>VLOOKUP(MID(Products!$B1866,5,2),$G$8:$H$25,2,0)</f>
        <v>Storage</v>
      </c>
    </row>
    <row r="1867" spans="1:5" x14ac:dyDescent="0.35">
      <c r="A1867" s="12">
        <v>9760</v>
      </c>
      <c r="B1867" s="17" t="s">
        <v>4146</v>
      </c>
      <c r="C1867" s="17" t="s">
        <v>4147</v>
      </c>
      <c r="D1867" s="17" t="str">
        <f>HLOOKUP(LEFT(Products!$B1867,3),$G$4:$J$5,2,0)</f>
        <v>Furniture</v>
      </c>
      <c r="E1867" s="12" t="str">
        <f>VLOOKUP(MID(Products!$B1867,5,2),$G$8:$H$25,2,0)</f>
        <v>Chairs</v>
      </c>
    </row>
    <row r="1868" spans="1:5" x14ac:dyDescent="0.35">
      <c r="A1868" s="11">
        <v>1401</v>
      </c>
      <c r="B1868" s="13" t="s">
        <v>2070</v>
      </c>
      <c r="C1868" s="13" t="s">
        <v>2071</v>
      </c>
      <c r="D1868" s="13" t="str">
        <f>HLOOKUP(LEFT(Products!$B1868,3),$G$4:$J$5,2,0)</f>
        <v>Technology</v>
      </c>
      <c r="E1868" s="11" t="str">
        <f>VLOOKUP(MID(Products!$B1868,5,2),$G$8:$H$25,2,0)</f>
        <v>Phones</v>
      </c>
    </row>
    <row r="1869" spans="1:5" x14ac:dyDescent="0.35">
      <c r="A1869" s="12">
        <v>1402</v>
      </c>
      <c r="B1869" s="17" t="s">
        <v>3575</v>
      </c>
      <c r="C1869" s="17" t="s">
        <v>3576</v>
      </c>
      <c r="D1869" s="17" t="str">
        <f>HLOOKUP(LEFT(Products!$B1869,3),$G$4:$J$5,2,0)</f>
        <v>Office Supplies</v>
      </c>
      <c r="E1869" s="12" t="str">
        <f>VLOOKUP(MID(Products!$B1869,5,2),$G$8:$H$25,2,0)</f>
        <v>Envelopes</v>
      </c>
    </row>
    <row r="1870" spans="1:5" x14ac:dyDescent="0.35">
      <c r="A1870" s="11">
        <v>3378</v>
      </c>
      <c r="B1870" s="13" t="s">
        <v>4618</v>
      </c>
      <c r="C1870" s="13" t="s">
        <v>4619</v>
      </c>
      <c r="D1870" s="13" t="str">
        <f>HLOOKUP(LEFT(Products!$B1870,3),$G$4:$J$5,2,0)</f>
        <v>Office Supplies</v>
      </c>
      <c r="E1870" s="11" t="str">
        <f>VLOOKUP(MID(Products!$B1870,5,2),$G$8:$H$25,2,0)</f>
        <v>Storage</v>
      </c>
    </row>
    <row r="1871" spans="1:5" x14ac:dyDescent="0.35">
      <c r="A1871" s="12">
        <v>4061</v>
      </c>
      <c r="B1871" s="17" t="s">
        <v>4538</v>
      </c>
      <c r="C1871" s="17" t="s">
        <v>4539</v>
      </c>
      <c r="D1871" s="17" t="str">
        <f>HLOOKUP(LEFT(Products!$B1871,3),$G$4:$J$5,2,0)</f>
        <v>Technology</v>
      </c>
      <c r="E1871" s="12" t="str">
        <f>VLOOKUP(MID(Products!$B1871,5,2),$G$8:$H$25,2,0)</f>
        <v>Accessories</v>
      </c>
    </row>
    <row r="1872" spans="1:5" x14ac:dyDescent="0.35">
      <c r="A1872" s="11">
        <v>112</v>
      </c>
      <c r="B1872" s="13" t="s">
        <v>4742</v>
      </c>
      <c r="C1872" s="13" t="s">
        <v>4743</v>
      </c>
      <c r="D1872" s="13" t="str">
        <f>HLOOKUP(LEFT(Products!$B1872,3),$G$4:$J$5,2,0)</f>
        <v>Office Supplies</v>
      </c>
      <c r="E1872" s="11" t="str">
        <f>VLOOKUP(MID(Products!$B1872,5,2),$G$8:$H$25,2,0)</f>
        <v>Art</v>
      </c>
    </row>
    <row r="1873" spans="1:5" x14ac:dyDescent="0.35">
      <c r="A1873" s="12">
        <v>113</v>
      </c>
      <c r="B1873" s="17" t="s">
        <v>4568</v>
      </c>
      <c r="C1873" s="17" t="s">
        <v>4569</v>
      </c>
      <c r="D1873" s="17" t="str">
        <f>HLOOKUP(LEFT(Products!$B1873,3),$G$4:$J$5,2,0)</f>
        <v>Office Supplies</v>
      </c>
      <c r="E1873" s="12" t="str">
        <f>VLOOKUP(MID(Products!$B1873,5,2),$G$8:$H$25,2,0)</f>
        <v>Binders</v>
      </c>
    </row>
    <row r="1874" spans="1:5" x14ac:dyDescent="0.35">
      <c r="A1874" s="11">
        <v>575</v>
      </c>
      <c r="B1874" s="13" t="s">
        <v>4745</v>
      </c>
      <c r="C1874" s="13" t="s">
        <v>4746</v>
      </c>
      <c r="D1874" s="13" t="str">
        <f>HLOOKUP(LEFT(Products!$B1874,3),$G$4:$J$5,2,0)</f>
        <v>Office Supplies</v>
      </c>
      <c r="E1874" s="11" t="str">
        <f>VLOOKUP(MID(Products!$B1874,5,2),$G$8:$H$25,2,0)</f>
        <v>Art</v>
      </c>
    </row>
    <row r="1875" spans="1:5" x14ac:dyDescent="0.35">
      <c r="A1875" s="12">
        <v>2474</v>
      </c>
      <c r="B1875" s="17" t="s">
        <v>373</v>
      </c>
      <c r="C1875" s="17" t="s">
        <v>374</v>
      </c>
      <c r="D1875" s="17" t="str">
        <f>HLOOKUP(LEFT(Products!$B1875,3),$G$4:$J$5,2,0)</f>
        <v>Furniture</v>
      </c>
      <c r="E1875" s="12" t="str">
        <f>VLOOKUP(MID(Products!$B1875,5,2),$G$8:$H$25,2,0)</f>
        <v>Chairs</v>
      </c>
    </row>
    <row r="1876" spans="1:5" x14ac:dyDescent="0.35">
      <c r="A1876" s="11">
        <v>2475</v>
      </c>
      <c r="B1876" s="13" t="s">
        <v>4748</v>
      </c>
      <c r="C1876" s="13" t="s">
        <v>4749</v>
      </c>
      <c r="D1876" s="13" t="str">
        <f>HLOOKUP(LEFT(Products!$B1876,3),$G$4:$J$5,2,0)</f>
        <v>Technology</v>
      </c>
      <c r="E1876" s="11" t="str">
        <f>VLOOKUP(MID(Products!$B1876,5,2),$G$8:$H$25,2,0)</f>
        <v>Accessories</v>
      </c>
    </row>
    <row r="1877" spans="1:5" x14ac:dyDescent="0.35">
      <c r="A1877" s="12">
        <v>2476</v>
      </c>
      <c r="B1877" s="17" t="s">
        <v>3911</v>
      </c>
      <c r="C1877" s="17" t="s">
        <v>3912</v>
      </c>
      <c r="D1877" s="17" t="str">
        <f>HLOOKUP(LEFT(Products!$B1877,3),$G$4:$J$5,2,0)</f>
        <v>Office Supplies</v>
      </c>
      <c r="E1877" s="12" t="str">
        <f>VLOOKUP(MID(Products!$B1877,5,2),$G$8:$H$25,2,0)</f>
        <v>Labels</v>
      </c>
    </row>
    <row r="1878" spans="1:5" x14ac:dyDescent="0.35">
      <c r="A1878" s="11">
        <v>2477</v>
      </c>
      <c r="B1878" s="13" t="s">
        <v>4576</v>
      </c>
      <c r="C1878" s="13" t="s">
        <v>4577</v>
      </c>
      <c r="D1878" s="13" t="str">
        <f>HLOOKUP(LEFT(Products!$B1878,3),$G$4:$J$5,2,0)</f>
        <v>Office Supplies</v>
      </c>
      <c r="E1878" s="11" t="str">
        <f>VLOOKUP(MID(Products!$B1878,5,2),$G$8:$H$25,2,0)</f>
        <v>Appliances</v>
      </c>
    </row>
    <row r="1879" spans="1:5" x14ac:dyDescent="0.35">
      <c r="A1879" s="12">
        <v>4431</v>
      </c>
      <c r="B1879" s="17" t="s">
        <v>1445</v>
      </c>
      <c r="C1879" s="17" t="s">
        <v>1446</v>
      </c>
      <c r="D1879" s="17" t="str">
        <f>HLOOKUP(LEFT(Products!$B1879,3),$G$4:$J$5,2,0)</f>
        <v>Office Supplies</v>
      </c>
      <c r="E1879" s="12" t="str">
        <f>VLOOKUP(MID(Products!$B1879,5,2),$G$8:$H$25,2,0)</f>
        <v>Fasteners</v>
      </c>
    </row>
    <row r="1880" spans="1:5" x14ac:dyDescent="0.35">
      <c r="A1880" s="11">
        <v>4432</v>
      </c>
      <c r="B1880" s="13" t="s">
        <v>572</v>
      </c>
      <c r="C1880" s="13" t="s">
        <v>573</v>
      </c>
      <c r="D1880" s="13" t="str">
        <f>HLOOKUP(LEFT(Products!$B1880,3),$G$4:$J$5,2,0)</f>
        <v>Office Supplies</v>
      </c>
      <c r="E1880" s="11" t="str">
        <f>VLOOKUP(MID(Products!$B1880,5,2),$G$8:$H$25,2,0)</f>
        <v>Art</v>
      </c>
    </row>
    <row r="1881" spans="1:5" x14ac:dyDescent="0.35">
      <c r="A1881" s="12">
        <v>4433</v>
      </c>
      <c r="B1881" s="17" t="s">
        <v>4446</v>
      </c>
      <c r="C1881" s="17" t="s">
        <v>4447</v>
      </c>
      <c r="D1881" s="17" t="str">
        <f>HLOOKUP(LEFT(Products!$B1881,3),$G$4:$J$5,2,0)</f>
        <v>Furniture</v>
      </c>
      <c r="E1881" s="12" t="str">
        <f>VLOOKUP(MID(Products!$B1881,5,2),$G$8:$H$25,2,0)</f>
        <v>Furnishings</v>
      </c>
    </row>
    <row r="1882" spans="1:5" x14ac:dyDescent="0.35">
      <c r="A1882" s="11">
        <v>4434</v>
      </c>
      <c r="B1882" s="13" t="s">
        <v>4751</v>
      </c>
      <c r="C1882" s="13" t="s">
        <v>4752</v>
      </c>
      <c r="D1882" s="13" t="str">
        <f>HLOOKUP(LEFT(Products!$B1882,3),$G$4:$J$5,2,0)</f>
        <v>Office Supplies</v>
      </c>
      <c r="E1882" s="11" t="str">
        <f>VLOOKUP(MID(Products!$B1882,5,2),$G$8:$H$25,2,0)</f>
        <v>Art</v>
      </c>
    </row>
    <row r="1883" spans="1:5" x14ac:dyDescent="0.35">
      <c r="A1883" s="12">
        <v>4435</v>
      </c>
      <c r="B1883" s="17" t="s">
        <v>1920</v>
      </c>
      <c r="C1883" s="17" t="s">
        <v>1921</v>
      </c>
      <c r="D1883" s="17" t="str">
        <f>HLOOKUP(LEFT(Products!$B1883,3),$G$4:$J$5,2,0)</f>
        <v>Furniture</v>
      </c>
      <c r="E1883" s="12" t="str">
        <f>VLOOKUP(MID(Products!$B1883,5,2),$G$8:$H$25,2,0)</f>
        <v>Tables</v>
      </c>
    </row>
    <row r="1884" spans="1:5" x14ac:dyDescent="0.35">
      <c r="A1884" s="11">
        <v>4481</v>
      </c>
      <c r="B1884" s="13" t="s">
        <v>4754</v>
      </c>
      <c r="C1884" s="13" t="s">
        <v>4755</v>
      </c>
      <c r="D1884" s="13" t="str">
        <f>HLOOKUP(LEFT(Products!$B1884,3),$G$4:$J$5,2,0)</f>
        <v>Office Supplies</v>
      </c>
      <c r="E1884" s="11" t="str">
        <f>VLOOKUP(MID(Products!$B1884,5,2),$G$8:$H$25,2,0)</f>
        <v>Fasteners</v>
      </c>
    </row>
    <row r="1885" spans="1:5" x14ac:dyDescent="0.35">
      <c r="A1885" s="12">
        <v>4482</v>
      </c>
      <c r="B1885" s="17" t="s">
        <v>3076</v>
      </c>
      <c r="C1885" s="17" t="s">
        <v>3077</v>
      </c>
      <c r="D1885" s="17" t="str">
        <f>HLOOKUP(LEFT(Products!$B1885,3),$G$4:$J$5,2,0)</f>
        <v>Office Supplies</v>
      </c>
      <c r="E1885" s="12" t="str">
        <f>VLOOKUP(MID(Products!$B1885,5,2),$G$8:$H$25,2,0)</f>
        <v>Appliances</v>
      </c>
    </row>
    <row r="1886" spans="1:5" x14ac:dyDescent="0.35">
      <c r="A1886" s="11">
        <v>4483</v>
      </c>
      <c r="B1886" s="13" t="s">
        <v>4568</v>
      </c>
      <c r="C1886" s="13" t="s">
        <v>4569</v>
      </c>
      <c r="D1886" s="13" t="str">
        <f>HLOOKUP(LEFT(Products!$B1886,3),$G$4:$J$5,2,0)</f>
        <v>Office Supplies</v>
      </c>
      <c r="E1886" s="11" t="str">
        <f>VLOOKUP(MID(Products!$B1886,5,2),$G$8:$H$25,2,0)</f>
        <v>Binders</v>
      </c>
    </row>
    <row r="1887" spans="1:5" x14ac:dyDescent="0.35">
      <c r="A1887" s="12">
        <v>4484</v>
      </c>
      <c r="B1887" s="17" t="s">
        <v>4756</v>
      </c>
      <c r="C1887" s="17" t="s">
        <v>4757</v>
      </c>
      <c r="D1887" s="17" t="str">
        <f>HLOOKUP(LEFT(Products!$B1887,3),$G$4:$J$5,2,0)</f>
        <v>Office Supplies</v>
      </c>
      <c r="E1887" s="12" t="str">
        <f>VLOOKUP(MID(Products!$B1887,5,2),$G$8:$H$25,2,0)</f>
        <v>Paper</v>
      </c>
    </row>
    <row r="1888" spans="1:5" x14ac:dyDescent="0.35">
      <c r="A1888" s="11">
        <v>4485</v>
      </c>
      <c r="B1888" s="13" t="s">
        <v>3721</v>
      </c>
      <c r="C1888" s="13" t="s">
        <v>3722</v>
      </c>
      <c r="D1888" s="13" t="str">
        <f>HLOOKUP(LEFT(Products!$B1888,3),$G$4:$J$5,2,0)</f>
        <v>Office Supplies</v>
      </c>
      <c r="E1888" s="11" t="str">
        <f>VLOOKUP(MID(Products!$B1888,5,2),$G$8:$H$25,2,0)</f>
        <v>Binders</v>
      </c>
    </row>
    <row r="1889" spans="1:5" x14ac:dyDescent="0.35">
      <c r="A1889" s="12">
        <v>4486</v>
      </c>
      <c r="B1889" s="17" t="s">
        <v>4758</v>
      </c>
      <c r="C1889" s="17" t="s">
        <v>4759</v>
      </c>
      <c r="D1889" s="17" t="str">
        <f>HLOOKUP(LEFT(Products!$B1889,3),$G$4:$J$5,2,0)</f>
        <v>Office Supplies</v>
      </c>
      <c r="E1889" s="12" t="str">
        <f>VLOOKUP(MID(Products!$B1889,5,2),$G$8:$H$25,2,0)</f>
        <v>Paper</v>
      </c>
    </row>
    <row r="1890" spans="1:5" x14ac:dyDescent="0.35">
      <c r="A1890" s="11">
        <v>4487</v>
      </c>
      <c r="B1890" s="13" t="s">
        <v>4760</v>
      </c>
      <c r="C1890" s="13" t="s">
        <v>4761</v>
      </c>
      <c r="D1890" s="13" t="str">
        <f>HLOOKUP(LEFT(Products!$B1890,3),$G$4:$J$5,2,0)</f>
        <v>Office Supplies</v>
      </c>
      <c r="E1890" s="11" t="str">
        <f>VLOOKUP(MID(Products!$B1890,5,2),$G$8:$H$25,2,0)</f>
        <v>Paper</v>
      </c>
    </row>
    <row r="1891" spans="1:5" x14ac:dyDescent="0.35">
      <c r="A1891" s="12">
        <v>7046</v>
      </c>
      <c r="B1891" s="17" t="s">
        <v>2598</v>
      </c>
      <c r="C1891" s="17" t="s">
        <v>2599</v>
      </c>
      <c r="D1891" s="17" t="str">
        <f>HLOOKUP(LEFT(Products!$B1891,3),$G$4:$J$5,2,0)</f>
        <v>Office Supplies</v>
      </c>
      <c r="E1891" s="12" t="str">
        <f>VLOOKUP(MID(Products!$B1891,5,2),$G$8:$H$25,2,0)</f>
        <v>Paper</v>
      </c>
    </row>
    <row r="1892" spans="1:5" x14ac:dyDescent="0.35">
      <c r="A1892" s="11">
        <v>8942</v>
      </c>
      <c r="B1892" s="13" t="s">
        <v>4605</v>
      </c>
      <c r="C1892" s="13" t="s">
        <v>4606</v>
      </c>
      <c r="D1892" s="13" t="str">
        <f>HLOOKUP(LEFT(Products!$B1892,3),$G$4:$J$5,2,0)</f>
        <v>Office Supplies</v>
      </c>
      <c r="E1892" s="11" t="str">
        <f>VLOOKUP(MID(Products!$B1892,5,2),$G$8:$H$25,2,0)</f>
        <v>Binders</v>
      </c>
    </row>
    <row r="1893" spans="1:5" x14ac:dyDescent="0.35">
      <c r="A1893" s="12">
        <v>8943</v>
      </c>
      <c r="B1893" s="17" t="s">
        <v>4766</v>
      </c>
      <c r="C1893" s="17" t="s">
        <v>4767</v>
      </c>
      <c r="D1893" s="17" t="str">
        <f>HLOOKUP(LEFT(Products!$B1893,3),$G$4:$J$5,2,0)</f>
        <v>Technology</v>
      </c>
      <c r="E1893" s="12" t="str">
        <f>VLOOKUP(MID(Products!$B1893,5,2),$G$8:$H$25,2,0)</f>
        <v>Machines</v>
      </c>
    </row>
    <row r="1894" spans="1:5" x14ac:dyDescent="0.35">
      <c r="A1894" s="11">
        <v>8967</v>
      </c>
      <c r="B1894" s="13" t="s">
        <v>4655</v>
      </c>
      <c r="C1894" s="13" t="s">
        <v>4656</v>
      </c>
      <c r="D1894" s="13" t="str">
        <f>HLOOKUP(LEFT(Products!$B1894,3),$G$4:$J$5,2,0)</f>
        <v>Technology</v>
      </c>
      <c r="E1894" s="11" t="str">
        <f>VLOOKUP(MID(Products!$B1894,5,2),$G$8:$H$25,2,0)</f>
        <v>Accessories</v>
      </c>
    </row>
    <row r="1895" spans="1:5" x14ac:dyDescent="0.35">
      <c r="A1895" s="12">
        <v>8968</v>
      </c>
      <c r="B1895" s="17" t="s">
        <v>1525</v>
      </c>
      <c r="C1895" s="17" t="s">
        <v>1526</v>
      </c>
      <c r="D1895" s="17" t="str">
        <f>HLOOKUP(LEFT(Products!$B1895,3),$G$4:$J$5,2,0)</f>
        <v>Furniture</v>
      </c>
      <c r="E1895" s="12" t="str">
        <f>VLOOKUP(MID(Products!$B1895,5,2),$G$8:$H$25,2,0)</f>
        <v>Chairs</v>
      </c>
    </row>
    <row r="1896" spans="1:5" x14ac:dyDescent="0.35">
      <c r="A1896" s="11">
        <v>665</v>
      </c>
      <c r="B1896" s="13" t="s">
        <v>4770</v>
      </c>
      <c r="C1896" s="13" t="s">
        <v>4771</v>
      </c>
      <c r="D1896" s="13" t="str">
        <f>HLOOKUP(LEFT(Products!$B1896,3),$G$4:$J$5,2,0)</f>
        <v>Office Supplies</v>
      </c>
      <c r="E1896" s="11" t="str">
        <f>VLOOKUP(MID(Products!$B1896,5,2),$G$8:$H$25,2,0)</f>
        <v>Fasteners</v>
      </c>
    </row>
    <row r="1897" spans="1:5" x14ac:dyDescent="0.35">
      <c r="A1897" s="12">
        <v>703</v>
      </c>
      <c r="B1897" s="17" t="s">
        <v>3805</v>
      </c>
      <c r="C1897" s="17" t="s">
        <v>3806</v>
      </c>
      <c r="D1897" s="17" t="str">
        <f>HLOOKUP(LEFT(Products!$B1897,3),$G$4:$J$5,2,0)</f>
        <v>Furniture</v>
      </c>
      <c r="E1897" s="12" t="str">
        <f>VLOOKUP(MID(Products!$B1897,5,2),$G$8:$H$25,2,0)</f>
        <v>Furnishings</v>
      </c>
    </row>
    <row r="1898" spans="1:5" x14ac:dyDescent="0.35">
      <c r="A1898" s="11">
        <v>2946</v>
      </c>
      <c r="B1898" s="13" t="s">
        <v>1033</v>
      </c>
      <c r="C1898" s="13" t="s">
        <v>1034</v>
      </c>
      <c r="D1898" s="13" t="str">
        <f>HLOOKUP(LEFT(Products!$B1898,3),$G$4:$J$5,2,0)</f>
        <v>Furniture</v>
      </c>
      <c r="E1898" s="11" t="str">
        <f>VLOOKUP(MID(Products!$B1898,5,2),$G$8:$H$25,2,0)</f>
        <v>Furnishings</v>
      </c>
    </row>
    <row r="1899" spans="1:5" x14ac:dyDescent="0.35">
      <c r="A1899" s="12">
        <v>6135</v>
      </c>
      <c r="B1899" s="17" t="s">
        <v>3026</v>
      </c>
      <c r="C1899" s="17" t="s">
        <v>3027</v>
      </c>
      <c r="D1899" s="17" t="str">
        <f>HLOOKUP(LEFT(Products!$B1899,3),$G$4:$J$5,2,0)</f>
        <v>Office Supplies</v>
      </c>
      <c r="E1899" s="12" t="str">
        <f>VLOOKUP(MID(Products!$B1899,5,2),$G$8:$H$25,2,0)</f>
        <v>Art</v>
      </c>
    </row>
    <row r="1900" spans="1:5" x14ac:dyDescent="0.35">
      <c r="A1900" s="11">
        <v>6306</v>
      </c>
      <c r="B1900" s="13" t="s">
        <v>4780</v>
      </c>
      <c r="C1900" s="13" t="s">
        <v>4781</v>
      </c>
      <c r="D1900" s="13" t="str">
        <f>HLOOKUP(LEFT(Products!$B1900,3),$G$4:$J$5,2,0)</f>
        <v>Office Supplies</v>
      </c>
      <c r="E1900" s="11" t="str">
        <f>VLOOKUP(MID(Products!$B1900,5,2),$G$8:$H$25,2,0)</f>
        <v>Supplies</v>
      </c>
    </row>
    <row r="1901" spans="1:5" x14ac:dyDescent="0.35">
      <c r="A1901" s="12">
        <v>6307</v>
      </c>
      <c r="B1901" s="17" t="s">
        <v>1853</v>
      </c>
      <c r="C1901" s="17" t="s">
        <v>1854</v>
      </c>
      <c r="D1901" s="17" t="str">
        <f>HLOOKUP(LEFT(Products!$B1901,3),$G$4:$J$5,2,0)</f>
        <v>Furniture</v>
      </c>
      <c r="E1901" s="12" t="str">
        <f>VLOOKUP(MID(Products!$B1901,5,2),$G$8:$H$25,2,0)</f>
        <v>Chairs</v>
      </c>
    </row>
    <row r="1902" spans="1:5" x14ac:dyDescent="0.35">
      <c r="A1902" s="11">
        <v>6308</v>
      </c>
      <c r="B1902" s="13" t="s">
        <v>3689</v>
      </c>
      <c r="C1902" s="13" t="s">
        <v>3690</v>
      </c>
      <c r="D1902" s="13" t="str">
        <f>HLOOKUP(LEFT(Products!$B1902,3),$G$4:$J$5,2,0)</f>
        <v>Office Supplies</v>
      </c>
      <c r="E1902" s="11" t="str">
        <f>VLOOKUP(MID(Products!$B1902,5,2),$G$8:$H$25,2,0)</f>
        <v>Paper</v>
      </c>
    </row>
    <row r="1903" spans="1:5" x14ac:dyDescent="0.35">
      <c r="A1903" s="12">
        <v>6309</v>
      </c>
      <c r="B1903" s="17" t="s">
        <v>2618</v>
      </c>
      <c r="C1903" s="17" t="s">
        <v>2619</v>
      </c>
      <c r="D1903" s="17" t="str">
        <f>HLOOKUP(LEFT(Products!$B1903,3),$G$4:$J$5,2,0)</f>
        <v>Furniture</v>
      </c>
      <c r="E1903" s="12" t="str">
        <f>VLOOKUP(MID(Products!$B1903,5,2),$G$8:$H$25,2,0)</f>
        <v>Chairs</v>
      </c>
    </row>
    <row r="1904" spans="1:5" x14ac:dyDescent="0.35">
      <c r="A1904" s="11">
        <v>6310</v>
      </c>
      <c r="B1904" s="13" t="s">
        <v>4782</v>
      </c>
      <c r="C1904" s="13" t="s">
        <v>4783</v>
      </c>
      <c r="D1904" s="13" t="str">
        <f>HLOOKUP(LEFT(Products!$B1904,3),$G$4:$J$5,2,0)</f>
        <v>Office Supplies</v>
      </c>
      <c r="E1904" s="11" t="str">
        <f>VLOOKUP(MID(Products!$B1904,5,2),$G$8:$H$25,2,0)</f>
        <v>Labels</v>
      </c>
    </row>
    <row r="1905" spans="1:5" x14ac:dyDescent="0.35">
      <c r="A1905" s="12">
        <v>6311</v>
      </c>
      <c r="B1905" s="17" t="s">
        <v>4372</v>
      </c>
      <c r="C1905" s="17" t="s">
        <v>4373</v>
      </c>
      <c r="D1905" s="17" t="str">
        <f>HLOOKUP(LEFT(Products!$B1905,3),$G$4:$J$5,2,0)</f>
        <v>Office Supplies</v>
      </c>
      <c r="E1905" s="12" t="str">
        <f>VLOOKUP(MID(Products!$B1905,5,2),$G$8:$H$25,2,0)</f>
        <v>Paper</v>
      </c>
    </row>
    <row r="1906" spans="1:5" x14ac:dyDescent="0.35">
      <c r="A1906" s="11">
        <v>6729</v>
      </c>
      <c r="B1906" s="13" t="s">
        <v>1719</v>
      </c>
      <c r="C1906" s="13" t="s">
        <v>1720</v>
      </c>
      <c r="D1906" s="13" t="str">
        <f>HLOOKUP(LEFT(Products!$B1906,3),$G$4:$J$5,2,0)</f>
        <v>Furniture</v>
      </c>
      <c r="E1906" s="11" t="str">
        <f>VLOOKUP(MID(Products!$B1906,5,2),$G$8:$H$25,2,0)</f>
        <v>Furnishings</v>
      </c>
    </row>
    <row r="1907" spans="1:5" x14ac:dyDescent="0.35">
      <c r="A1907" s="12">
        <v>6773</v>
      </c>
      <c r="B1907" s="17" t="s">
        <v>1807</v>
      </c>
      <c r="C1907" s="17" t="s">
        <v>1808</v>
      </c>
      <c r="D1907" s="17" t="str">
        <f>HLOOKUP(LEFT(Products!$B1907,3),$G$4:$J$5,2,0)</f>
        <v>Office Supplies</v>
      </c>
      <c r="E1907" s="12" t="str">
        <f>VLOOKUP(MID(Products!$B1907,5,2),$G$8:$H$25,2,0)</f>
        <v>Binders</v>
      </c>
    </row>
    <row r="1908" spans="1:5" x14ac:dyDescent="0.35">
      <c r="A1908" s="11">
        <v>6774</v>
      </c>
      <c r="B1908" s="13" t="s">
        <v>4788</v>
      </c>
      <c r="C1908" s="13" t="s">
        <v>4789</v>
      </c>
      <c r="D1908" s="13" t="str">
        <f>HLOOKUP(LEFT(Products!$B1908,3),$G$4:$J$5,2,0)</f>
        <v>Office Supplies</v>
      </c>
      <c r="E1908" s="11" t="str">
        <f>VLOOKUP(MID(Products!$B1908,5,2),$G$8:$H$25,2,0)</f>
        <v>Binders</v>
      </c>
    </row>
    <row r="1909" spans="1:5" x14ac:dyDescent="0.35">
      <c r="A1909" s="12">
        <v>6775</v>
      </c>
      <c r="B1909" s="17" t="s">
        <v>4790</v>
      </c>
      <c r="C1909" s="17" t="s">
        <v>4791</v>
      </c>
      <c r="D1909" s="17" t="str">
        <f>HLOOKUP(LEFT(Products!$B1909,3),$G$4:$J$5,2,0)</f>
        <v>Office Supplies</v>
      </c>
      <c r="E1909" s="12" t="str">
        <f>VLOOKUP(MID(Products!$B1909,5,2),$G$8:$H$25,2,0)</f>
        <v>Paper</v>
      </c>
    </row>
    <row r="1910" spans="1:5" x14ac:dyDescent="0.35">
      <c r="A1910" s="11">
        <v>7783</v>
      </c>
      <c r="B1910" s="13" t="s">
        <v>1359</v>
      </c>
      <c r="C1910" s="13" t="s">
        <v>1360</v>
      </c>
      <c r="D1910" s="13" t="str">
        <f>HLOOKUP(LEFT(Products!$B1910,3),$G$4:$J$5,2,0)</f>
        <v>Office Supplies</v>
      </c>
      <c r="E1910" s="11" t="str">
        <f>VLOOKUP(MID(Products!$B1910,5,2),$G$8:$H$25,2,0)</f>
        <v>Storage</v>
      </c>
    </row>
    <row r="1911" spans="1:5" x14ac:dyDescent="0.35">
      <c r="A1911" s="12">
        <v>7784</v>
      </c>
      <c r="B1911" s="17" t="s">
        <v>3450</v>
      </c>
      <c r="C1911" s="17" t="s">
        <v>3451</v>
      </c>
      <c r="D1911" s="17" t="str">
        <f>HLOOKUP(LEFT(Products!$B1911,3),$G$4:$J$5,2,0)</f>
        <v>Furniture</v>
      </c>
      <c r="E1911" s="12" t="str">
        <f>VLOOKUP(MID(Products!$B1911,5,2),$G$8:$H$25,2,0)</f>
        <v>Tables</v>
      </c>
    </row>
    <row r="1912" spans="1:5" x14ac:dyDescent="0.35">
      <c r="A1912" s="11">
        <v>7785</v>
      </c>
      <c r="B1912" s="13" t="s">
        <v>1702</v>
      </c>
      <c r="C1912" s="13" t="s">
        <v>1703</v>
      </c>
      <c r="D1912" s="13" t="str">
        <f>HLOOKUP(LEFT(Products!$B1912,3),$G$4:$J$5,2,0)</f>
        <v>Office Supplies</v>
      </c>
      <c r="E1912" s="11" t="str">
        <f>VLOOKUP(MID(Products!$B1912,5,2),$G$8:$H$25,2,0)</f>
        <v>Supplies</v>
      </c>
    </row>
    <row r="1913" spans="1:5" x14ac:dyDescent="0.35">
      <c r="A1913" s="12">
        <v>8869</v>
      </c>
      <c r="B1913" s="17" t="s">
        <v>4794</v>
      </c>
      <c r="C1913" s="17" t="s">
        <v>4795</v>
      </c>
      <c r="D1913" s="17" t="str">
        <f>HLOOKUP(LEFT(Products!$B1913,3),$G$4:$J$5,2,0)</f>
        <v>Technology</v>
      </c>
      <c r="E1913" s="12" t="str">
        <f>VLOOKUP(MID(Products!$B1913,5,2),$G$8:$H$25,2,0)</f>
        <v>Machines</v>
      </c>
    </row>
    <row r="1914" spans="1:5" x14ac:dyDescent="0.35">
      <c r="A1914" s="11">
        <v>9322</v>
      </c>
      <c r="B1914" s="13" t="s">
        <v>154</v>
      </c>
      <c r="C1914" s="13" t="s">
        <v>155</v>
      </c>
      <c r="D1914" s="13" t="str">
        <f>HLOOKUP(LEFT(Products!$B1914,3),$G$4:$J$5,2,0)</f>
        <v>Furniture</v>
      </c>
      <c r="E1914" s="11" t="str">
        <f>VLOOKUP(MID(Products!$B1914,5,2),$G$8:$H$25,2,0)</f>
        <v>Furnishings</v>
      </c>
    </row>
    <row r="1915" spans="1:5" x14ac:dyDescent="0.35">
      <c r="A1915" s="12">
        <v>9323</v>
      </c>
      <c r="B1915" s="17" t="s">
        <v>515</v>
      </c>
      <c r="C1915" s="17" t="s">
        <v>516</v>
      </c>
      <c r="D1915" s="17" t="str">
        <f>HLOOKUP(LEFT(Products!$B1915,3),$G$4:$J$5,2,0)</f>
        <v>Furniture</v>
      </c>
      <c r="E1915" s="12" t="str">
        <f>VLOOKUP(MID(Products!$B1915,5,2),$G$8:$H$25,2,0)</f>
        <v>Furnishings</v>
      </c>
    </row>
    <row r="1916" spans="1:5" x14ac:dyDescent="0.35">
      <c r="A1916" s="11">
        <v>2450</v>
      </c>
      <c r="B1916" s="13" t="s">
        <v>3073</v>
      </c>
      <c r="C1916" s="13" t="s">
        <v>3074</v>
      </c>
      <c r="D1916" s="13" t="str">
        <f>HLOOKUP(LEFT(Products!$B1916,3),$G$4:$J$5,2,0)</f>
        <v>Office Supplies</v>
      </c>
      <c r="E1916" s="11" t="str">
        <f>VLOOKUP(MID(Products!$B1916,5,2),$G$8:$H$25,2,0)</f>
        <v>Binders</v>
      </c>
    </row>
    <row r="1917" spans="1:5" x14ac:dyDescent="0.35">
      <c r="A1917" s="12">
        <v>2784</v>
      </c>
      <c r="B1917" s="17" t="s">
        <v>3556</v>
      </c>
      <c r="C1917" s="17" t="s">
        <v>3557</v>
      </c>
      <c r="D1917" s="17" t="str">
        <f>HLOOKUP(LEFT(Products!$B1917,3),$G$4:$J$5,2,0)</f>
        <v>Technology</v>
      </c>
      <c r="E1917" s="12" t="str">
        <f>VLOOKUP(MID(Products!$B1917,5,2),$G$8:$H$25,2,0)</f>
        <v>Phones</v>
      </c>
    </row>
    <row r="1918" spans="1:5" x14ac:dyDescent="0.35">
      <c r="A1918" s="11">
        <v>4265</v>
      </c>
      <c r="B1918" s="13" t="s">
        <v>3351</v>
      </c>
      <c r="C1918" s="13" t="s">
        <v>3352</v>
      </c>
      <c r="D1918" s="13" t="str">
        <f>HLOOKUP(LEFT(Products!$B1918,3),$G$4:$J$5,2,0)</f>
        <v>Furniture</v>
      </c>
      <c r="E1918" s="11" t="str">
        <f>VLOOKUP(MID(Products!$B1918,5,2),$G$8:$H$25,2,0)</f>
        <v>Tables</v>
      </c>
    </row>
    <row r="1919" spans="1:5" x14ac:dyDescent="0.35">
      <c r="A1919" s="12">
        <v>4266</v>
      </c>
      <c r="B1919" s="17" t="s">
        <v>71</v>
      </c>
      <c r="C1919" s="17" t="s">
        <v>73</v>
      </c>
      <c r="D1919" s="17" t="str">
        <f>HLOOKUP(LEFT(Products!$B1919,3),$G$4:$J$5,2,0)</f>
        <v>Office Supplies</v>
      </c>
      <c r="E1919" s="12" t="str">
        <f>VLOOKUP(MID(Products!$B1919,5,2),$G$8:$H$25,2,0)</f>
        <v>Binders</v>
      </c>
    </row>
    <row r="1920" spans="1:5" x14ac:dyDescent="0.35">
      <c r="A1920" s="11">
        <v>4267</v>
      </c>
      <c r="B1920" s="13" t="s">
        <v>4353</v>
      </c>
      <c r="C1920" s="13" t="s">
        <v>4354</v>
      </c>
      <c r="D1920" s="13" t="str">
        <f>HLOOKUP(LEFT(Products!$B1920,3),$G$4:$J$5,2,0)</f>
        <v>Furniture</v>
      </c>
      <c r="E1920" s="11" t="str">
        <f>VLOOKUP(MID(Products!$B1920,5,2),$G$8:$H$25,2,0)</f>
        <v>Bookcases</v>
      </c>
    </row>
    <row r="1921" spans="1:5" x14ac:dyDescent="0.35">
      <c r="A1921" s="12">
        <v>4268</v>
      </c>
      <c r="B1921" s="17" t="s">
        <v>2633</v>
      </c>
      <c r="C1921" s="17" t="s">
        <v>2634</v>
      </c>
      <c r="D1921" s="17" t="str">
        <f>HLOOKUP(LEFT(Products!$B1921,3),$G$4:$J$5,2,0)</f>
        <v>Office Supplies</v>
      </c>
      <c r="E1921" s="12" t="str">
        <f>VLOOKUP(MID(Products!$B1921,5,2),$G$8:$H$25,2,0)</f>
        <v>Binders</v>
      </c>
    </row>
    <row r="1922" spans="1:5" x14ac:dyDescent="0.35">
      <c r="A1922" s="11">
        <v>4269</v>
      </c>
      <c r="B1922" s="13" t="s">
        <v>4800</v>
      </c>
      <c r="C1922" s="13" t="s">
        <v>4801</v>
      </c>
      <c r="D1922" s="13" t="str">
        <f>HLOOKUP(LEFT(Products!$B1922,3),$G$4:$J$5,2,0)</f>
        <v>Technology</v>
      </c>
      <c r="E1922" s="11" t="str">
        <f>VLOOKUP(MID(Products!$B1922,5,2),$G$8:$H$25,2,0)</f>
        <v>Accessories</v>
      </c>
    </row>
    <row r="1923" spans="1:5" x14ac:dyDescent="0.35">
      <c r="A1923" s="12">
        <v>4370</v>
      </c>
      <c r="B1923" s="17" t="s">
        <v>2633</v>
      </c>
      <c r="C1923" s="17" t="s">
        <v>2634</v>
      </c>
      <c r="D1923" s="17" t="str">
        <f>HLOOKUP(LEFT(Products!$B1923,3),$G$4:$J$5,2,0)</f>
        <v>Office Supplies</v>
      </c>
      <c r="E1923" s="12" t="str">
        <f>VLOOKUP(MID(Products!$B1923,5,2),$G$8:$H$25,2,0)</f>
        <v>Binders</v>
      </c>
    </row>
    <row r="1924" spans="1:5" x14ac:dyDescent="0.35">
      <c r="A1924" s="11">
        <v>4371</v>
      </c>
      <c r="B1924" s="13" t="s">
        <v>3837</v>
      </c>
      <c r="C1924" s="13" t="s">
        <v>3838</v>
      </c>
      <c r="D1924" s="13" t="str">
        <f>HLOOKUP(LEFT(Products!$B1924,3),$G$4:$J$5,2,0)</f>
        <v>Office Supplies</v>
      </c>
      <c r="E1924" s="11" t="str">
        <f>VLOOKUP(MID(Products!$B1924,5,2),$G$8:$H$25,2,0)</f>
        <v>Art</v>
      </c>
    </row>
    <row r="1925" spans="1:5" x14ac:dyDescent="0.35">
      <c r="A1925" s="12">
        <v>4372</v>
      </c>
      <c r="B1925" s="17" t="s">
        <v>4805</v>
      </c>
      <c r="C1925" s="17" t="s">
        <v>4806</v>
      </c>
      <c r="D1925" s="17" t="str">
        <f>HLOOKUP(LEFT(Products!$B1925,3),$G$4:$J$5,2,0)</f>
        <v>Office Supplies</v>
      </c>
      <c r="E1925" s="12" t="str">
        <f>VLOOKUP(MID(Products!$B1925,5,2),$G$8:$H$25,2,0)</f>
        <v>Labels</v>
      </c>
    </row>
    <row r="1926" spans="1:5" x14ac:dyDescent="0.35">
      <c r="A1926" s="11">
        <v>5177</v>
      </c>
      <c r="B1926" s="13" t="s">
        <v>2652</v>
      </c>
      <c r="C1926" s="13" t="s">
        <v>2653</v>
      </c>
      <c r="D1926" s="13" t="str">
        <f>HLOOKUP(LEFT(Products!$B1926,3),$G$4:$J$5,2,0)</f>
        <v>Office Supplies</v>
      </c>
      <c r="E1926" s="11" t="str">
        <f>VLOOKUP(MID(Products!$B1926,5,2),$G$8:$H$25,2,0)</f>
        <v>Binders</v>
      </c>
    </row>
    <row r="1927" spans="1:5" x14ac:dyDescent="0.35">
      <c r="A1927" s="12">
        <v>5699</v>
      </c>
      <c r="B1927" s="17" t="s">
        <v>4811</v>
      </c>
      <c r="C1927" s="17" t="s">
        <v>4812</v>
      </c>
      <c r="D1927" s="17" t="str">
        <f>HLOOKUP(LEFT(Products!$B1927,3),$G$4:$J$5,2,0)</f>
        <v>Office Supplies</v>
      </c>
      <c r="E1927" s="12" t="str">
        <f>VLOOKUP(MID(Products!$B1927,5,2),$G$8:$H$25,2,0)</f>
        <v>Labels</v>
      </c>
    </row>
    <row r="1928" spans="1:5" x14ac:dyDescent="0.35">
      <c r="A1928" s="11">
        <v>6939</v>
      </c>
      <c r="B1928" s="13" t="s">
        <v>4814</v>
      </c>
      <c r="C1928" s="13" t="s">
        <v>4815</v>
      </c>
      <c r="D1928" s="13" t="str">
        <f>HLOOKUP(LEFT(Products!$B1928,3),$G$4:$J$5,2,0)</f>
        <v>Technology</v>
      </c>
      <c r="E1928" s="11" t="str">
        <f>VLOOKUP(MID(Products!$B1928,5,2),$G$8:$H$25,2,0)</f>
        <v>Accessories</v>
      </c>
    </row>
    <row r="1929" spans="1:5" x14ac:dyDescent="0.35">
      <c r="A1929" s="12">
        <v>7307</v>
      </c>
      <c r="B1929" s="17" t="s">
        <v>4817</v>
      </c>
      <c r="C1929" s="17" t="s">
        <v>4818</v>
      </c>
      <c r="D1929" s="17" t="str">
        <f>HLOOKUP(LEFT(Products!$B1929,3),$G$4:$J$5,2,0)</f>
        <v>Technology</v>
      </c>
      <c r="E1929" s="12" t="str">
        <f>VLOOKUP(MID(Products!$B1929,5,2),$G$8:$H$25,2,0)</f>
        <v>Accessories</v>
      </c>
    </row>
    <row r="1930" spans="1:5" x14ac:dyDescent="0.35">
      <c r="A1930" s="11">
        <v>7308</v>
      </c>
      <c r="B1930" s="13" t="s">
        <v>4119</v>
      </c>
      <c r="C1930" s="13" t="s">
        <v>4120</v>
      </c>
      <c r="D1930" s="13" t="str">
        <f>HLOOKUP(LEFT(Products!$B1930,3),$G$4:$J$5,2,0)</f>
        <v>Furniture</v>
      </c>
      <c r="E1930" s="11" t="str">
        <f>VLOOKUP(MID(Products!$B1930,5,2),$G$8:$H$25,2,0)</f>
        <v>Chairs</v>
      </c>
    </row>
    <row r="1931" spans="1:5" x14ac:dyDescent="0.35">
      <c r="A1931" s="12">
        <v>7309</v>
      </c>
      <c r="B1931" s="17" t="s">
        <v>4819</v>
      </c>
      <c r="C1931" s="17" t="s">
        <v>4820</v>
      </c>
      <c r="D1931" s="17" t="str">
        <f>HLOOKUP(LEFT(Products!$B1931,3),$G$4:$J$5,2,0)</f>
        <v>Office Supplies</v>
      </c>
      <c r="E1931" s="12" t="str">
        <f>VLOOKUP(MID(Products!$B1931,5,2),$G$8:$H$25,2,0)</f>
        <v>Envelopes</v>
      </c>
    </row>
    <row r="1932" spans="1:5" x14ac:dyDescent="0.35">
      <c r="A1932" s="11">
        <v>8963</v>
      </c>
      <c r="B1932" s="13" t="s">
        <v>4824</v>
      </c>
      <c r="C1932" s="13" t="s">
        <v>4825</v>
      </c>
      <c r="D1932" s="13" t="str">
        <f>HLOOKUP(LEFT(Products!$B1932,3),$G$4:$J$5,2,0)</f>
        <v>Furniture</v>
      </c>
      <c r="E1932" s="11" t="str">
        <f>VLOOKUP(MID(Products!$B1932,5,2),$G$8:$H$25,2,0)</f>
        <v>Furnishings</v>
      </c>
    </row>
    <row r="1933" spans="1:5" x14ac:dyDescent="0.35">
      <c r="A1933" s="12">
        <v>8964</v>
      </c>
      <c r="B1933" s="17" t="s">
        <v>4826</v>
      </c>
      <c r="C1933" s="17" t="s">
        <v>4827</v>
      </c>
      <c r="D1933" s="17" t="str">
        <f>HLOOKUP(LEFT(Products!$B1933,3),$G$4:$J$5,2,0)</f>
        <v>Technology</v>
      </c>
      <c r="E1933" s="12" t="str">
        <f>VLOOKUP(MID(Products!$B1933,5,2),$G$8:$H$25,2,0)</f>
        <v>Accessories</v>
      </c>
    </row>
    <row r="1934" spans="1:5" x14ac:dyDescent="0.35">
      <c r="A1934" s="11">
        <v>8965</v>
      </c>
      <c r="B1934" s="13" t="s">
        <v>3316</v>
      </c>
      <c r="C1934" s="13" t="s">
        <v>3317</v>
      </c>
      <c r="D1934" s="13" t="str">
        <f>HLOOKUP(LEFT(Products!$B1934,3),$G$4:$J$5,2,0)</f>
        <v>Furniture</v>
      </c>
      <c r="E1934" s="11" t="str">
        <f>VLOOKUP(MID(Products!$B1934,5,2),$G$8:$H$25,2,0)</f>
        <v>Furnishings</v>
      </c>
    </row>
    <row r="1935" spans="1:5" x14ac:dyDescent="0.35">
      <c r="A1935" s="12">
        <v>129</v>
      </c>
      <c r="B1935" s="17" t="s">
        <v>2808</v>
      </c>
      <c r="C1935" s="17" t="s">
        <v>3925</v>
      </c>
      <c r="D1935" s="17" t="str">
        <f>HLOOKUP(LEFT(Products!$B1935,3),$G$4:$J$5,2,0)</f>
        <v>Furniture</v>
      </c>
      <c r="E1935" s="12" t="str">
        <f>VLOOKUP(MID(Products!$B1935,5,2),$G$8:$H$25,2,0)</f>
        <v>Chairs</v>
      </c>
    </row>
    <row r="1936" spans="1:5" x14ac:dyDescent="0.35">
      <c r="A1936" s="11">
        <v>130</v>
      </c>
      <c r="B1936" s="13" t="s">
        <v>610</v>
      </c>
      <c r="C1936" s="13" t="s">
        <v>611</v>
      </c>
      <c r="D1936" s="13" t="str">
        <f>HLOOKUP(LEFT(Products!$B1936,3),$G$4:$J$5,2,0)</f>
        <v>Furniture</v>
      </c>
      <c r="E1936" s="11" t="str">
        <f>VLOOKUP(MID(Products!$B1936,5,2),$G$8:$H$25,2,0)</f>
        <v>Furnishings</v>
      </c>
    </row>
    <row r="1937" spans="1:5" x14ac:dyDescent="0.35">
      <c r="A1937" s="12">
        <v>4971</v>
      </c>
      <c r="B1937" s="17" t="s">
        <v>4347</v>
      </c>
      <c r="C1937" s="17" t="s">
        <v>4348</v>
      </c>
      <c r="D1937" s="17" t="str">
        <f>HLOOKUP(LEFT(Products!$B1937,3),$G$4:$J$5,2,0)</f>
        <v>Furniture</v>
      </c>
      <c r="E1937" s="12" t="str">
        <f>VLOOKUP(MID(Products!$B1937,5,2),$G$8:$H$25,2,0)</f>
        <v>Chairs</v>
      </c>
    </row>
    <row r="1938" spans="1:5" x14ac:dyDescent="0.35">
      <c r="A1938" s="11">
        <v>4972</v>
      </c>
      <c r="B1938" s="13" t="s">
        <v>1745</v>
      </c>
      <c r="C1938" s="13" t="s">
        <v>1746</v>
      </c>
      <c r="D1938" s="13" t="str">
        <f>HLOOKUP(LEFT(Products!$B1938,3),$G$4:$J$5,2,0)</f>
        <v>Office Supplies</v>
      </c>
      <c r="E1938" s="11" t="str">
        <f>VLOOKUP(MID(Products!$B1938,5,2),$G$8:$H$25,2,0)</f>
        <v>Paper</v>
      </c>
    </row>
    <row r="1939" spans="1:5" x14ac:dyDescent="0.35">
      <c r="A1939" s="12">
        <v>4973</v>
      </c>
      <c r="B1939" s="17" t="s">
        <v>622</v>
      </c>
      <c r="C1939" s="17" t="s">
        <v>623</v>
      </c>
      <c r="D1939" s="17" t="str">
        <f>HLOOKUP(LEFT(Products!$B1939,3),$G$4:$J$5,2,0)</f>
        <v>Furniture</v>
      </c>
      <c r="E1939" s="12" t="str">
        <f>VLOOKUP(MID(Products!$B1939,5,2),$G$8:$H$25,2,0)</f>
        <v>Furnishings</v>
      </c>
    </row>
    <row r="1940" spans="1:5" x14ac:dyDescent="0.35">
      <c r="A1940" s="11">
        <v>4974</v>
      </c>
      <c r="B1940" s="13" t="s">
        <v>3114</v>
      </c>
      <c r="C1940" s="13" t="s">
        <v>3115</v>
      </c>
      <c r="D1940" s="13" t="str">
        <f>HLOOKUP(LEFT(Products!$B1940,3),$G$4:$J$5,2,0)</f>
        <v>Office Supplies</v>
      </c>
      <c r="E1940" s="11" t="str">
        <f>VLOOKUP(MID(Products!$B1940,5,2),$G$8:$H$25,2,0)</f>
        <v>Paper</v>
      </c>
    </row>
    <row r="1941" spans="1:5" x14ac:dyDescent="0.35">
      <c r="A1941" s="12">
        <v>4984</v>
      </c>
      <c r="B1941" s="17" t="s">
        <v>1359</v>
      </c>
      <c r="C1941" s="17" t="s">
        <v>1360</v>
      </c>
      <c r="D1941" s="17" t="str">
        <f>HLOOKUP(LEFT(Products!$B1941,3),$G$4:$J$5,2,0)</f>
        <v>Office Supplies</v>
      </c>
      <c r="E1941" s="12" t="str">
        <f>VLOOKUP(MID(Products!$B1941,5,2),$G$8:$H$25,2,0)</f>
        <v>Storage</v>
      </c>
    </row>
    <row r="1942" spans="1:5" x14ac:dyDescent="0.35">
      <c r="A1942" s="11">
        <v>164</v>
      </c>
      <c r="B1942" s="13" t="s">
        <v>2074</v>
      </c>
      <c r="C1942" s="13" t="s">
        <v>2075</v>
      </c>
      <c r="D1942" s="13" t="str">
        <f>HLOOKUP(LEFT(Products!$B1942,3),$G$4:$J$5,2,0)</f>
        <v>Office Supplies</v>
      </c>
      <c r="E1942" s="11" t="str">
        <f>VLOOKUP(MID(Products!$B1942,5,2),$G$8:$H$25,2,0)</f>
        <v>Binders</v>
      </c>
    </row>
    <row r="1943" spans="1:5" x14ac:dyDescent="0.35">
      <c r="A1943" s="12">
        <v>843</v>
      </c>
      <c r="B1943" s="17" t="s">
        <v>4835</v>
      </c>
      <c r="C1943" s="17" t="s">
        <v>4836</v>
      </c>
      <c r="D1943" s="17" t="str">
        <f>HLOOKUP(LEFT(Products!$B1943,3),$G$4:$J$5,2,0)</f>
        <v>Office Supplies</v>
      </c>
      <c r="E1943" s="12" t="str">
        <f>VLOOKUP(MID(Products!$B1943,5,2),$G$8:$H$25,2,0)</f>
        <v>Binders</v>
      </c>
    </row>
    <row r="1944" spans="1:5" x14ac:dyDescent="0.35">
      <c r="A1944" s="11">
        <v>844</v>
      </c>
      <c r="B1944" s="13" t="s">
        <v>4837</v>
      </c>
      <c r="C1944" s="13" t="s">
        <v>4838</v>
      </c>
      <c r="D1944" s="13" t="str">
        <f>HLOOKUP(LEFT(Products!$B1944,3),$G$4:$J$5,2,0)</f>
        <v>Office Supplies</v>
      </c>
      <c r="E1944" s="11" t="str">
        <f>VLOOKUP(MID(Products!$B1944,5,2),$G$8:$H$25,2,0)</f>
        <v>Binders</v>
      </c>
    </row>
    <row r="1945" spans="1:5" x14ac:dyDescent="0.35">
      <c r="A1945" s="12">
        <v>845</v>
      </c>
      <c r="B1945" s="17" t="s">
        <v>3829</v>
      </c>
      <c r="C1945" s="17" t="s">
        <v>3830</v>
      </c>
      <c r="D1945" s="17" t="str">
        <f>HLOOKUP(LEFT(Products!$B1945,3),$G$4:$J$5,2,0)</f>
        <v>Office Supplies</v>
      </c>
      <c r="E1945" s="12" t="str">
        <f>VLOOKUP(MID(Products!$B1945,5,2),$G$8:$H$25,2,0)</f>
        <v>Supplies</v>
      </c>
    </row>
    <row r="1946" spans="1:5" x14ac:dyDescent="0.35">
      <c r="A1946" s="11">
        <v>846</v>
      </c>
      <c r="B1946" s="13" t="s">
        <v>2563</v>
      </c>
      <c r="C1946" s="13" t="s">
        <v>2564</v>
      </c>
      <c r="D1946" s="13" t="str">
        <f>HLOOKUP(LEFT(Products!$B1946,3),$G$4:$J$5,2,0)</f>
        <v>Office Supplies</v>
      </c>
      <c r="E1946" s="11" t="str">
        <f>VLOOKUP(MID(Products!$B1946,5,2),$G$8:$H$25,2,0)</f>
        <v>Labels</v>
      </c>
    </row>
    <row r="1947" spans="1:5" x14ac:dyDescent="0.35">
      <c r="A1947" s="12">
        <v>1684</v>
      </c>
      <c r="B1947" s="17" t="s">
        <v>1430</v>
      </c>
      <c r="C1947" s="17" t="s">
        <v>1431</v>
      </c>
      <c r="D1947" s="17" t="str">
        <f>HLOOKUP(LEFT(Products!$B1947,3),$G$4:$J$5,2,0)</f>
        <v>Furniture</v>
      </c>
      <c r="E1947" s="12" t="str">
        <f>VLOOKUP(MID(Products!$B1947,5,2),$G$8:$H$25,2,0)</f>
        <v>Furnishings</v>
      </c>
    </row>
    <row r="1948" spans="1:5" x14ac:dyDescent="0.35">
      <c r="A1948" s="11">
        <v>3061</v>
      </c>
      <c r="B1948" s="13" t="s">
        <v>910</v>
      </c>
      <c r="C1948" s="13" t="s">
        <v>911</v>
      </c>
      <c r="D1948" s="13" t="str">
        <f>HLOOKUP(LEFT(Products!$B1948,3),$G$4:$J$5,2,0)</f>
        <v>Technology</v>
      </c>
      <c r="E1948" s="11" t="str">
        <f>VLOOKUP(MID(Products!$B1948,5,2),$G$8:$H$25,2,0)</f>
        <v>Accessories</v>
      </c>
    </row>
    <row r="1949" spans="1:5" x14ac:dyDescent="0.35">
      <c r="A1949" s="12">
        <v>4844</v>
      </c>
      <c r="B1949" s="17" t="s">
        <v>857</v>
      </c>
      <c r="C1949" s="17" t="s">
        <v>858</v>
      </c>
      <c r="D1949" s="17" t="str">
        <f>HLOOKUP(LEFT(Products!$B1949,3),$G$4:$J$5,2,0)</f>
        <v>Office Supplies</v>
      </c>
      <c r="E1949" s="12" t="str">
        <f>VLOOKUP(MID(Products!$B1949,5,2),$G$8:$H$25,2,0)</f>
        <v>Fasteners</v>
      </c>
    </row>
    <row r="1950" spans="1:5" x14ac:dyDescent="0.35">
      <c r="A1950" s="11">
        <v>4975</v>
      </c>
      <c r="B1950" s="13" t="s">
        <v>3701</v>
      </c>
      <c r="C1950" s="13" t="s">
        <v>3702</v>
      </c>
      <c r="D1950" s="13" t="str">
        <f>HLOOKUP(LEFT(Products!$B1950,3),$G$4:$J$5,2,0)</f>
        <v>Office Supplies</v>
      </c>
      <c r="E1950" s="11" t="str">
        <f>VLOOKUP(MID(Products!$B1950,5,2),$G$8:$H$25,2,0)</f>
        <v>Paper</v>
      </c>
    </row>
    <row r="1951" spans="1:5" x14ac:dyDescent="0.35">
      <c r="A1951" s="12">
        <v>5870</v>
      </c>
      <c r="B1951" s="17" t="s">
        <v>2360</v>
      </c>
      <c r="C1951" s="17" t="s">
        <v>2361</v>
      </c>
      <c r="D1951" s="17" t="str">
        <f>HLOOKUP(LEFT(Products!$B1951,3),$G$4:$J$5,2,0)</f>
        <v>Furniture</v>
      </c>
      <c r="E1951" s="12" t="str">
        <f>VLOOKUP(MID(Products!$B1951,5,2),$G$8:$H$25,2,0)</f>
        <v>Chairs</v>
      </c>
    </row>
    <row r="1952" spans="1:5" x14ac:dyDescent="0.35">
      <c r="A1952" s="11">
        <v>8063</v>
      </c>
      <c r="B1952" s="13" t="s">
        <v>4849</v>
      </c>
      <c r="C1952" s="13" t="s">
        <v>4850</v>
      </c>
      <c r="D1952" s="13" t="str">
        <f>HLOOKUP(LEFT(Products!$B1952,3),$G$4:$J$5,2,0)</f>
        <v>Technology</v>
      </c>
      <c r="E1952" s="11" t="str">
        <f>VLOOKUP(MID(Products!$B1952,5,2),$G$8:$H$25,2,0)</f>
        <v>Phones</v>
      </c>
    </row>
    <row r="1953" spans="1:5" x14ac:dyDescent="0.35">
      <c r="A1953" s="12">
        <v>8064</v>
      </c>
      <c r="B1953" s="17" t="s">
        <v>4851</v>
      </c>
      <c r="C1953" s="17" t="s">
        <v>4852</v>
      </c>
      <c r="D1953" s="17" t="str">
        <f>HLOOKUP(LEFT(Products!$B1953,3),$G$4:$J$5,2,0)</f>
        <v>Technology</v>
      </c>
      <c r="E1953" s="12" t="str">
        <f>VLOOKUP(MID(Products!$B1953,5,2),$G$8:$H$25,2,0)</f>
        <v>Phones</v>
      </c>
    </row>
    <row r="1954" spans="1:5" x14ac:dyDescent="0.35">
      <c r="A1954" s="11">
        <v>8065</v>
      </c>
      <c r="B1954" s="13" t="s">
        <v>2066</v>
      </c>
      <c r="C1954" s="13" t="s">
        <v>2067</v>
      </c>
      <c r="D1954" s="13" t="str">
        <f>HLOOKUP(LEFT(Products!$B1954,3),$G$4:$J$5,2,0)</f>
        <v>Office Supplies</v>
      </c>
      <c r="E1954" s="11" t="str">
        <f>VLOOKUP(MID(Products!$B1954,5,2),$G$8:$H$25,2,0)</f>
        <v>Paper</v>
      </c>
    </row>
    <row r="1955" spans="1:5" x14ac:dyDescent="0.35">
      <c r="A1955" s="12">
        <v>8066</v>
      </c>
      <c r="B1955" s="17" t="s">
        <v>2464</v>
      </c>
      <c r="C1955" s="17" t="s">
        <v>2465</v>
      </c>
      <c r="D1955" s="17" t="str">
        <f>HLOOKUP(LEFT(Products!$B1955,3),$G$4:$J$5,2,0)</f>
        <v>Office Supplies</v>
      </c>
      <c r="E1955" s="12" t="str">
        <f>VLOOKUP(MID(Products!$B1955,5,2),$G$8:$H$25,2,0)</f>
        <v>Storage</v>
      </c>
    </row>
    <row r="1956" spans="1:5" x14ac:dyDescent="0.35">
      <c r="A1956" s="11">
        <v>8067</v>
      </c>
      <c r="B1956" s="13" t="s">
        <v>1014</v>
      </c>
      <c r="C1956" s="13" t="s">
        <v>1015</v>
      </c>
      <c r="D1956" s="13" t="str">
        <f>HLOOKUP(LEFT(Products!$B1956,3),$G$4:$J$5,2,0)</f>
        <v>Office Supplies</v>
      </c>
      <c r="E1956" s="11" t="str">
        <f>VLOOKUP(MID(Products!$B1956,5,2),$G$8:$H$25,2,0)</f>
        <v>Binders</v>
      </c>
    </row>
    <row r="1957" spans="1:5" x14ac:dyDescent="0.35">
      <c r="A1957" s="12">
        <v>8212</v>
      </c>
      <c r="B1957" s="17" t="s">
        <v>4856</v>
      </c>
      <c r="C1957" s="17" t="s">
        <v>4857</v>
      </c>
      <c r="D1957" s="17" t="str">
        <f>HLOOKUP(LEFT(Products!$B1957,3),$G$4:$J$5,2,0)</f>
        <v>Furniture</v>
      </c>
      <c r="E1957" s="12" t="str">
        <f>VLOOKUP(MID(Products!$B1957,5,2),$G$8:$H$25,2,0)</f>
        <v>Furnishings</v>
      </c>
    </row>
    <row r="1958" spans="1:5" x14ac:dyDescent="0.35">
      <c r="A1958" s="11">
        <v>8213</v>
      </c>
      <c r="B1958" s="13" t="s">
        <v>929</v>
      </c>
      <c r="C1958" s="13" t="s">
        <v>930</v>
      </c>
      <c r="D1958" s="13" t="str">
        <f>HLOOKUP(LEFT(Products!$B1958,3),$G$4:$J$5,2,0)</f>
        <v>Office Supplies</v>
      </c>
      <c r="E1958" s="11" t="str">
        <f>VLOOKUP(MID(Products!$B1958,5,2),$G$8:$H$25,2,0)</f>
        <v>Storage</v>
      </c>
    </row>
    <row r="1959" spans="1:5" x14ac:dyDescent="0.35">
      <c r="A1959" s="12">
        <v>9044</v>
      </c>
      <c r="B1959" s="17" t="s">
        <v>3656</v>
      </c>
      <c r="C1959" s="17" t="s">
        <v>3657</v>
      </c>
      <c r="D1959" s="17" t="str">
        <f>HLOOKUP(LEFT(Products!$B1959,3),$G$4:$J$5,2,0)</f>
        <v>Technology</v>
      </c>
      <c r="E1959" s="12" t="str">
        <f>VLOOKUP(MID(Products!$B1959,5,2),$G$8:$H$25,2,0)</f>
        <v>Accessories</v>
      </c>
    </row>
    <row r="1960" spans="1:5" x14ac:dyDescent="0.35">
      <c r="A1960" s="11">
        <v>9716</v>
      </c>
      <c r="B1960" s="13" t="s">
        <v>4860</v>
      </c>
      <c r="C1960" s="13" t="s">
        <v>4861</v>
      </c>
      <c r="D1960" s="13" t="str">
        <f>HLOOKUP(LEFT(Products!$B1960,3),$G$4:$J$5,2,0)</f>
        <v>Office Supplies</v>
      </c>
      <c r="E1960" s="11" t="str">
        <f>VLOOKUP(MID(Products!$B1960,5,2),$G$8:$H$25,2,0)</f>
        <v>Binders</v>
      </c>
    </row>
    <row r="1961" spans="1:5" x14ac:dyDescent="0.35">
      <c r="A1961" s="12">
        <v>1</v>
      </c>
      <c r="B1961" s="17" t="s">
        <v>1463</v>
      </c>
      <c r="C1961" s="17" t="s">
        <v>1464</v>
      </c>
      <c r="D1961" s="17" t="str">
        <f>HLOOKUP(LEFT(Products!$B1961,3),$G$4:$J$5,2,0)</f>
        <v>Furniture</v>
      </c>
      <c r="E1961" s="12" t="str">
        <f>VLOOKUP(MID(Products!$B1961,5,2),$G$8:$H$25,2,0)</f>
        <v>Bookcases</v>
      </c>
    </row>
    <row r="1962" spans="1:5" x14ac:dyDescent="0.35">
      <c r="A1962" s="11">
        <v>2</v>
      </c>
      <c r="B1962" s="13" t="s">
        <v>1312</v>
      </c>
      <c r="C1962" s="13" t="s">
        <v>1313</v>
      </c>
      <c r="D1962" s="13" t="str">
        <f>HLOOKUP(LEFT(Products!$B1962,3),$G$4:$J$5,2,0)</f>
        <v>Furniture</v>
      </c>
      <c r="E1962" s="11" t="str">
        <f>VLOOKUP(MID(Products!$B1962,5,2),$G$8:$H$25,2,0)</f>
        <v>Chairs</v>
      </c>
    </row>
    <row r="1963" spans="1:5" x14ac:dyDescent="0.35">
      <c r="A1963" s="12">
        <v>8614</v>
      </c>
      <c r="B1963" s="17" t="s">
        <v>4866</v>
      </c>
      <c r="C1963" s="17" t="s">
        <v>4867</v>
      </c>
      <c r="D1963" s="17" t="str">
        <f>HLOOKUP(LEFT(Products!$B1963,3),$G$4:$J$5,2,0)</f>
        <v>Technology</v>
      </c>
      <c r="E1963" s="12" t="str">
        <f>VLOOKUP(MID(Products!$B1963,5,2),$G$8:$H$25,2,0)</f>
        <v>Accessories</v>
      </c>
    </row>
    <row r="1964" spans="1:5" x14ac:dyDescent="0.35">
      <c r="A1964" s="11">
        <v>895</v>
      </c>
      <c r="B1964" s="13" t="s">
        <v>4871</v>
      </c>
      <c r="C1964" s="13" t="s">
        <v>4872</v>
      </c>
      <c r="D1964" s="13" t="str">
        <f>HLOOKUP(LEFT(Products!$B1964,3),$G$4:$J$5,2,0)</f>
        <v>Office Supplies</v>
      </c>
      <c r="E1964" s="11" t="str">
        <f>VLOOKUP(MID(Products!$B1964,5,2),$G$8:$H$25,2,0)</f>
        <v>Storage</v>
      </c>
    </row>
    <row r="1965" spans="1:5" x14ac:dyDescent="0.35">
      <c r="A1965" s="12">
        <v>896</v>
      </c>
      <c r="B1965" s="17" t="s">
        <v>2909</v>
      </c>
      <c r="C1965" s="17" t="s">
        <v>2910</v>
      </c>
      <c r="D1965" s="17" t="str">
        <f>HLOOKUP(LEFT(Products!$B1965,3),$G$4:$J$5,2,0)</f>
        <v>Office Supplies</v>
      </c>
      <c r="E1965" s="12" t="str">
        <f>VLOOKUP(MID(Products!$B1965,5,2),$G$8:$H$25,2,0)</f>
        <v>Binders</v>
      </c>
    </row>
    <row r="1966" spans="1:5" x14ac:dyDescent="0.35">
      <c r="A1966" s="11">
        <v>1291</v>
      </c>
      <c r="B1966" s="13" t="s">
        <v>3762</v>
      </c>
      <c r="C1966" s="13" t="s">
        <v>3763</v>
      </c>
      <c r="D1966" s="13" t="str">
        <f>HLOOKUP(LEFT(Products!$B1966,3),$G$4:$J$5,2,0)</f>
        <v>Office Supplies</v>
      </c>
      <c r="E1966" s="11" t="str">
        <f>VLOOKUP(MID(Products!$B1966,5,2),$G$8:$H$25,2,0)</f>
        <v>Binders</v>
      </c>
    </row>
    <row r="1967" spans="1:5" x14ac:dyDescent="0.35">
      <c r="A1967" s="12">
        <v>1292</v>
      </c>
      <c r="B1967" s="17" t="s">
        <v>4874</v>
      </c>
      <c r="C1967" s="17" t="s">
        <v>4875</v>
      </c>
      <c r="D1967" s="17" t="str">
        <f>HLOOKUP(LEFT(Products!$B1967,3),$G$4:$J$5,2,0)</f>
        <v>Office Supplies</v>
      </c>
      <c r="E1967" s="12" t="str">
        <f>VLOOKUP(MID(Products!$B1967,5,2),$G$8:$H$25,2,0)</f>
        <v>Paper</v>
      </c>
    </row>
    <row r="1968" spans="1:5" x14ac:dyDescent="0.35">
      <c r="A1968" s="11">
        <v>2341</v>
      </c>
      <c r="B1968" s="13" t="s">
        <v>3051</v>
      </c>
      <c r="C1968" s="13" t="s">
        <v>3052</v>
      </c>
      <c r="D1968" s="13" t="str">
        <f>HLOOKUP(LEFT(Products!$B1968,3),$G$4:$J$5,2,0)</f>
        <v>Office Supplies</v>
      </c>
      <c r="E1968" s="11" t="str">
        <f>VLOOKUP(MID(Products!$B1968,5,2),$G$8:$H$25,2,0)</f>
        <v>Art</v>
      </c>
    </row>
    <row r="1969" spans="1:5" x14ac:dyDescent="0.35">
      <c r="A1969" s="12">
        <v>2868</v>
      </c>
      <c r="B1969" s="17" t="s">
        <v>4601</v>
      </c>
      <c r="C1969" s="17" t="s">
        <v>1315</v>
      </c>
      <c r="D1969" s="17" t="str">
        <f>HLOOKUP(LEFT(Products!$B1969,3),$G$4:$J$5,2,0)</f>
        <v>Office Supplies</v>
      </c>
      <c r="E1969" s="12" t="str">
        <f>VLOOKUP(MID(Products!$B1969,5,2),$G$8:$H$25,2,0)</f>
        <v>Supplies</v>
      </c>
    </row>
    <row r="1970" spans="1:5" x14ac:dyDescent="0.35">
      <c r="A1970" s="11">
        <v>2869</v>
      </c>
      <c r="B1970" s="13" t="s">
        <v>821</v>
      </c>
      <c r="C1970" s="13" t="s">
        <v>822</v>
      </c>
      <c r="D1970" s="13" t="str">
        <f>HLOOKUP(LEFT(Products!$B1970,3),$G$4:$J$5,2,0)</f>
        <v>Office Supplies</v>
      </c>
      <c r="E1970" s="11" t="str">
        <f>VLOOKUP(MID(Products!$B1970,5,2),$G$8:$H$25,2,0)</f>
        <v>Storage</v>
      </c>
    </row>
    <row r="1971" spans="1:5" x14ac:dyDescent="0.35">
      <c r="A1971" s="12">
        <v>3634</v>
      </c>
      <c r="B1971" s="17" t="s">
        <v>4884</v>
      </c>
      <c r="C1971" s="17" t="s">
        <v>4885</v>
      </c>
      <c r="D1971" s="17" t="str">
        <f>HLOOKUP(LEFT(Products!$B1971,3),$G$4:$J$5,2,0)</f>
        <v>Office Supplies</v>
      </c>
      <c r="E1971" s="12" t="str">
        <f>VLOOKUP(MID(Products!$B1971,5,2),$G$8:$H$25,2,0)</f>
        <v>Labels</v>
      </c>
    </row>
    <row r="1972" spans="1:5" x14ac:dyDescent="0.35">
      <c r="A1972" s="11">
        <v>3635</v>
      </c>
      <c r="B1972" s="13" t="s">
        <v>4886</v>
      </c>
      <c r="C1972" s="13" t="s">
        <v>4887</v>
      </c>
      <c r="D1972" s="13" t="str">
        <f>HLOOKUP(LEFT(Products!$B1972,3),$G$4:$J$5,2,0)</f>
        <v>Technology</v>
      </c>
      <c r="E1972" s="11" t="str">
        <f>VLOOKUP(MID(Products!$B1972,5,2),$G$8:$H$25,2,0)</f>
        <v>Phones</v>
      </c>
    </row>
    <row r="1973" spans="1:5" x14ac:dyDescent="0.35">
      <c r="A1973" s="12">
        <v>3636</v>
      </c>
      <c r="B1973" s="17" t="s">
        <v>191</v>
      </c>
      <c r="C1973" s="17" t="s">
        <v>192</v>
      </c>
      <c r="D1973" s="17" t="str">
        <f>HLOOKUP(LEFT(Products!$B1973,3),$G$4:$J$5,2,0)</f>
        <v>Office Supplies</v>
      </c>
      <c r="E1973" s="12" t="str">
        <f>VLOOKUP(MID(Products!$B1973,5,2),$G$8:$H$25,2,0)</f>
        <v>Paper</v>
      </c>
    </row>
    <row r="1974" spans="1:5" x14ac:dyDescent="0.35">
      <c r="A1974" s="11">
        <v>3637</v>
      </c>
      <c r="B1974" s="13" t="s">
        <v>1341</v>
      </c>
      <c r="C1974" s="13" t="s">
        <v>1342</v>
      </c>
      <c r="D1974" s="13" t="str">
        <f>HLOOKUP(LEFT(Products!$B1974,3),$G$4:$J$5,2,0)</f>
        <v>Office Supplies</v>
      </c>
      <c r="E1974" s="11" t="str">
        <f>VLOOKUP(MID(Products!$B1974,5,2),$G$8:$H$25,2,0)</f>
        <v>Paper</v>
      </c>
    </row>
    <row r="1975" spans="1:5" x14ac:dyDescent="0.35">
      <c r="A1975" s="12">
        <v>3638</v>
      </c>
      <c r="B1975" s="17" t="s">
        <v>3749</v>
      </c>
      <c r="C1975" s="17" t="s">
        <v>3750</v>
      </c>
      <c r="D1975" s="17" t="str">
        <f>HLOOKUP(LEFT(Products!$B1975,3),$G$4:$J$5,2,0)</f>
        <v>Office Supplies</v>
      </c>
      <c r="E1975" s="12" t="str">
        <f>VLOOKUP(MID(Products!$B1975,5,2),$G$8:$H$25,2,0)</f>
        <v>Appliances</v>
      </c>
    </row>
    <row r="1976" spans="1:5" x14ac:dyDescent="0.35">
      <c r="A1976" s="11">
        <v>3639</v>
      </c>
      <c r="B1976" s="13" t="s">
        <v>4888</v>
      </c>
      <c r="C1976" s="13" t="s">
        <v>4889</v>
      </c>
      <c r="D1976" s="13" t="str">
        <f>HLOOKUP(LEFT(Products!$B1976,3),$G$4:$J$5,2,0)</f>
        <v>Furniture</v>
      </c>
      <c r="E1976" s="11" t="str">
        <f>VLOOKUP(MID(Products!$B1976,5,2),$G$8:$H$25,2,0)</f>
        <v>Furnishings</v>
      </c>
    </row>
    <row r="1977" spans="1:5" x14ac:dyDescent="0.35">
      <c r="A1977" s="12">
        <v>3640</v>
      </c>
      <c r="B1977" s="17" t="s">
        <v>4890</v>
      </c>
      <c r="C1977" s="17" t="s">
        <v>4891</v>
      </c>
      <c r="D1977" s="17" t="str">
        <f>HLOOKUP(LEFT(Products!$B1977,3),$G$4:$J$5,2,0)</f>
        <v>Office Supplies</v>
      </c>
      <c r="E1977" s="12" t="str">
        <f>VLOOKUP(MID(Products!$B1977,5,2),$G$8:$H$25,2,0)</f>
        <v>Paper</v>
      </c>
    </row>
    <row r="1978" spans="1:5" x14ac:dyDescent="0.35">
      <c r="A1978" s="11">
        <v>3641</v>
      </c>
      <c r="B1978" s="13" t="s">
        <v>4892</v>
      </c>
      <c r="C1978" s="13" t="s">
        <v>4893</v>
      </c>
      <c r="D1978" s="13" t="str">
        <f>HLOOKUP(LEFT(Products!$B1978,3),$G$4:$J$5,2,0)</f>
        <v>Technology</v>
      </c>
      <c r="E1978" s="11" t="str">
        <f>VLOOKUP(MID(Products!$B1978,5,2),$G$8:$H$25,2,0)</f>
        <v>Accessories</v>
      </c>
    </row>
    <row r="1979" spans="1:5" x14ac:dyDescent="0.35">
      <c r="A1979" s="12">
        <v>3642</v>
      </c>
      <c r="B1979" s="17" t="s">
        <v>2652</v>
      </c>
      <c r="C1979" s="17" t="s">
        <v>2653</v>
      </c>
      <c r="D1979" s="17" t="str">
        <f>HLOOKUP(LEFT(Products!$B1979,3),$G$4:$J$5,2,0)</f>
        <v>Office Supplies</v>
      </c>
      <c r="E1979" s="12" t="str">
        <f>VLOOKUP(MID(Products!$B1979,5,2),$G$8:$H$25,2,0)</f>
        <v>Binders</v>
      </c>
    </row>
    <row r="1980" spans="1:5" x14ac:dyDescent="0.35">
      <c r="A1980" s="11">
        <v>3894</v>
      </c>
      <c r="B1980" s="13" t="s">
        <v>4895</v>
      </c>
      <c r="C1980" s="13" t="s">
        <v>4896</v>
      </c>
      <c r="D1980" s="13" t="str">
        <f>HLOOKUP(LEFT(Products!$B1980,3),$G$4:$J$5,2,0)</f>
        <v>Technology</v>
      </c>
      <c r="E1980" s="11" t="str">
        <f>VLOOKUP(MID(Products!$B1980,5,2),$G$8:$H$25,2,0)</f>
        <v>Accessories</v>
      </c>
    </row>
    <row r="1981" spans="1:5" x14ac:dyDescent="0.35">
      <c r="A1981" s="12">
        <v>4511</v>
      </c>
      <c r="B1981" s="17" t="s">
        <v>2352</v>
      </c>
      <c r="C1981" s="17" t="s">
        <v>2353</v>
      </c>
      <c r="D1981" s="17" t="str">
        <f>HLOOKUP(LEFT(Products!$B1981,3),$G$4:$J$5,2,0)</f>
        <v>Furniture</v>
      </c>
      <c r="E1981" s="12" t="str">
        <f>VLOOKUP(MID(Products!$B1981,5,2),$G$8:$H$25,2,0)</f>
        <v>Furnishings</v>
      </c>
    </row>
    <row r="1982" spans="1:5" x14ac:dyDescent="0.35">
      <c r="A1982" s="11">
        <v>4512</v>
      </c>
      <c r="B1982" s="13" t="s">
        <v>3883</v>
      </c>
      <c r="C1982" s="13" t="s">
        <v>3884</v>
      </c>
      <c r="D1982" s="13" t="str">
        <f>HLOOKUP(LEFT(Products!$B1982,3),$G$4:$J$5,2,0)</f>
        <v>Office Supplies</v>
      </c>
      <c r="E1982" s="11" t="str">
        <f>VLOOKUP(MID(Products!$B1982,5,2),$G$8:$H$25,2,0)</f>
        <v>Binders</v>
      </c>
    </row>
    <row r="1983" spans="1:5" x14ac:dyDescent="0.35">
      <c r="A1983" s="12">
        <v>4863</v>
      </c>
      <c r="B1983" s="17" t="s">
        <v>4697</v>
      </c>
      <c r="C1983" s="17" t="s">
        <v>4698</v>
      </c>
      <c r="D1983" s="17" t="str">
        <f>HLOOKUP(LEFT(Products!$B1983,3),$G$4:$J$5,2,0)</f>
        <v>Office Supplies</v>
      </c>
      <c r="E1983" s="12" t="str">
        <f>VLOOKUP(MID(Products!$B1983,5,2),$G$8:$H$25,2,0)</f>
        <v>Binders</v>
      </c>
    </row>
    <row r="1984" spans="1:5" x14ac:dyDescent="0.35">
      <c r="A1984" s="11">
        <v>4864</v>
      </c>
      <c r="B1984" s="13" t="s">
        <v>4901</v>
      </c>
      <c r="C1984" s="13" t="s">
        <v>4902</v>
      </c>
      <c r="D1984" s="13" t="str">
        <f>HLOOKUP(LEFT(Products!$B1984,3),$G$4:$J$5,2,0)</f>
        <v>Office Supplies</v>
      </c>
      <c r="E1984" s="11" t="str">
        <f>VLOOKUP(MID(Products!$B1984,5,2),$G$8:$H$25,2,0)</f>
        <v>Binders</v>
      </c>
    </row>
    <row r="1985" spans="1:5" x14ac:dyDescent="0.35">
      <c r="A1985" s="12">
        <v>5042</v>
      </c>
      <c r="B1985" s="17" t="s">
        <v>1745</v>
      </c>
      <c r="C1985" s="17" t="s">
        <v>1746</v>
      </c>
      <c r="D1985" s="17" t="str">
        <f>HLOOKUP(LEFT(Products!$B1985,3),$G$4:$J$5,2,0)</f>
        <v>Office Supplies</v>
      </c>
      <c r="E1985" s="12" t="str">
        <f>VLOOKUP(MID(Products!$B1985,5,2),$G$8:$H$25,2,0)</f>
        <v>Paper</v>
      </c>
    </row>
    <row r="1986" spans="1:5" x14ac:dyDescent="0.35">
      <c r="A1986" s="11">
        <v>5043</v>
      </c>
      <c r="B1986" s="13" t="s">
        <v>4906</v>
      </c>
      <c r="C1986" s="13" t="s">
        <v>4907</v>
      </c>
      <c r="D1986" s="13" t="str">
        <f>HLOOKUP(LEFT(Products!$B1986,3),$G$4:$J$5,2,0)</f>
        <v>Office Supplies</v>
      </c>
      <c r="E1986" s="11" t="str">
        <f>VLOOKUP(MID(Products!$B1986,5,2),$G$8:$H$25,2,0)</f>
        <v>Appliances</v>
      </c>
    </row>
    <row r="1987" spans="1:5" x14ac:dyDescent="0.35">
      <c r="A1987" s="12">
        <v>5044</v>
      </c>
      <c r="B1987" s="17" t="s">
        <v>4908</v>
      </c>
      <c r="C1987" s="17" t="s">
        <v>4909</v>
      </c>
      <c r="D1987" s="17" t="str">
        <f>HLOOKUP(LEFT(Products!$B1987,3),$G$4:$J$5,2,0)</f>
        <v>Furniture</v>
      </c>
      <c r="E1987" s="12" t="str">
        <f>VLOOKUP(MID(Products!$B1987,5,2),$G$8:$H$25,2,0)</f>
        <v>Furnishings</v>
      </c>
    </row>
    <row r="1988" spans="1:5" x14ac:dyDescent="0.35">
      <c r="A1988" s="11">
        <v>5045</v>
      </c>
      <c r="B1988" s="13" t="s">
        <v>4910</v>
      </c>
      <c r="C1988" s="13" t="s">
        <v>4911</v>
      </c>
      <c r="D1988" s="13" t="str">
        <f>HLOOKUP(LEFT(Products!$B1988,3),$G$4:$J$5,2,0)</f>
        <v>Office Supplies</v>
      </c>
      <c r="E1988" s="11" t="str">
        <f>VLOOKUP(MID(Products!$B1988,5,2),$G$8:$H$25,2,0)</f>
        <v>Paper</v>
      </c>
    </row>
    <row r="1989" spans="1:5" x14ac:dyDescent="0.35">
      <c r="A1989" s="12">
        <v>5046</v>
      </c>
      <c r="B1989" s="17" t="s">
        <v>669</v>
      </c>
      <c r="C1989" s="17" t="s">
        <v>670</v>
      </c>
      <c r="D1989" s="17" t="str">
        <f>HLOOKUP(LEFT(Products!$B1989,3),$G$4:$J$5,2,0)</f>
        <v>Office Supplies</v>
      </c>
      <c r="E1989" s="12" t="str">
        <f>VLOOKUP(MID(Products!$B1989,5,2),$G$8:$H$25,2,0)</f>
        <v>Storage</v>
      </c>
    </row>
    <row r="1990" spans="1:5" x14ac:dyDescent="0.35">
      <c r="A1990" s="11">
        <v>5047</v>
      </c>
      <c r="B1990" s="13" t="s">
        <v>835</v>
      </c>
      <c r="C1990" s="13" t="s">
        <v>836</v>
      </c>
      <c r="D1990" s="13" t="str">
        <f>HLOOKUP(LEFT(Products!$B1990,3),$G$4:$J$5,2,0)</f>
        <v>Office Supplies</v>
      </c>
      <c r="E1990" s="11" t="str">
        <f>VLOOKUP(MID(Products!$B1990,5,2),$G$8:$H$25,2,0)</f>
        <v>Binders</v>
      </c>
    </row>
    <row r="1991" spans="1:5" x14ac:dyDescent="0.35">
      <c r="A1991" s="12">
        <v>5048</v>
      </c>
      <c r="B1991" s="17" t="s">
        <v>4912</v>
      </c>
      <c r="C1991" s="17" t="s">
        <v>4913</v>
      </c>
      <c r="D1991" s="17" t="str">
        <f>HLOOKUP(LEFT(Products!$B1991,3),$G$4:$J$5,2,0)</f>
        <v>Office Supplies</v>
      </c>
      <c r="E1991" s="12" t="str">
        <f>VLOOKUP(MID(Products!$B1991,5,2),$G$8:$H$25,2,0)</f>
        <v>Art</v>
      </c>
    </row>
    <row r="1992" spans="1:5" x14ac:dyDescent="0.35">
      <c r="A1992" s="11">
        <v>6792</v>
      </c>
      <c r="B1992" s="13" t="s">
        <v>1228</v>
      </c>
      <c r="C1992" s="13" t="s">
        <v>1229</v>
      </c>
      <c r="D1992" s="13" t="str">
        <f>HLOOKUP(LEFT(Products!$B1992,3),$G$4:$J$5,2,0)</f>
        <v>Furniture</v>
      </c>
      <c r="E1992" s="11" t="str">
        <f>VLOOKUP(MID(Products!$B1992,5,2),$G$8:$H$25,2,0)</f>
        <v>Furnishings</v>
      </c>
    </row>
    <row r="1993" spans="1:5" x14ac:dyDescent="0.35">
      <c r="A1993" s="12">
        <v>8374</v>
      </c>
      <c r="B1993" s="17" t="s">
        <v>3991</v>
      </c>
      <c r="C1993" s="17" t="s">
        <v>3992</v>
      </c>
      <c r="D1993" s="17" t="str">
        <f>HLOOKUP(LEFT(Products!$B1993,3),$G$4:$J$5,2,0)</f>
        <v>Office Supplies</v>
      </c>
      <c r="E1993" s="12" t="str">
        <f>VLOOKUP(MID(Products!$B1993,5,2),$G$8:$H$25,2,0)</f>
        <v>Storage</v>
      </c>
    </row>
    <row r="1994" spans="1:5" x14ac:dyDescent="0.35">
      <c r="A1994" s="11">
        <v>8568</v>
      </c>
      <c r="B1994" s="13" t="s">
        <v>1472</v>
      </c>
      <c r="C1994" s="13" t="s">
        <v>1473</v>
      </c>
      <c r="D1994" s="13" t="str">
        <f>HLOOKUP(LEFT(Products!$B1994,3),$G$4:$J$5,2,0)</f>
        <v>Office Supplies</v>
      </c>
      <c r="E1994" s="11" t="str">
        <f>VLOOKUP(MID(Products!$B1994,5,2),$G$8:$H$25,2,0)</f>
        <v>Paper</v>
      </c>
    </row>
    <row r="1995" spans="1:5" x14ac:dyDescent="0.35">
      <c r="A1995" s="12">
        <v>8802</v>
      </c>
      <c r="B1995" s="17" t="s">
        <v>4920</v>
      </c>
      <c r="C1995" s="17" t="s">
        <v>4921</v>
      </c>
      <c r="D1995" s="17" t="str">
        <f>HLOOKUP(LEFT(Products!$B1995,3),$G$4:$J$5,2,0)</f>
        <v>Technology</v>
      </c>
      <c r="E1995" s="12" t="str">
        <f>VLOOKUP(MID(Products!$B1995,5,2),$G$8:$H$25,2,0)</f>
        <v>Phones</v>
      </c>
    </row>
    <row r="1996" spans="1:5" x14ac:dyDescent="0.35">
      <c r="A1996" s="11">
        <v>8803</v>
      </c>
      <c r="B1996" s="13" t="s">
        <v>4922</v>
      </c>
      <c r="C1996" s="13" t="s">
        <v>4923</v>
      </c>
      <c r="D1996" s="13" t="str">
        <f>HLOOKUP(LEFT(Products!$B1996,3),$G$4:$J$5,2,0)</f>
        <v>Furniture</v>
      </c>
      <c r="E1996" s="11" t="str">
        <f>VLOOKUP(MID(Products!$B1996,5,2),$G$8:$H$25,2,0)</f>
        <v>Bookcases</v>
      </c>
    </row>
    <row r="1997" spans="1:5" x14ac:dyDescent="0.35">
      <c r="A1997" s="12">
        <v>9249</v>
      </c>
      <c r="B1997" s="17" t="s">
        <v>444</v>
      </c>
      <c r="C1997" s="17" t="s">
        <v>445</v>
      </c>
      <c r="D1997" s="17" t="str">
        <f>HLOOKUP(LEFT(Products!$B1997,3),$G$4:$J$5,2,0)</f>
        <v>Office Supplies</v>
      </c>
      <c r="E1997" s="12" t="str">
        <f>VLOOKUP(MID(Products!$B1997,5,2),$G$8:$H$25,2,0)</f>
        <v>Binders</v>
      </c>
    </row>
    <row r="1998" spans="1:5" x14ac:dyDescent="0.35">
      <c r="A1998" s="11">
        <v>9250</v>
      </c>
      <c r="B1998" s="13" t="s">
        <v>1185</v>
      </c>
      <c r="C1998" s="13" t="s">
        <v>1186</v>
      </c>
      <c r="D1998" s="13" t="str">
        <f>HLOOKUP(LEFT(Products!$B1998,3),$G$4:$J$5,2,0)</f>
        <v>Technology</v>
      </c>
      <c r="E1998" s="11" t="str">
        <f>VLOOKUP(MID(Products!$B1998,5,2),$G$8:$H$25,2,0)</f>
        <v>Phones</v>
      </c>
    </row>
    <row r="1999" spans="1:5" x14ac:dyDescent="0.35">
      <c r="A1999" s="12">
        <v>1780</v>
      </c>
      <c r="B1999" s="17" t="s">
        <v>4928</v>
      </c>
      <c r="C1999" s="17" t="s">
        <v>4929</v>
      </c>
      <c r="D1999" s="17" t="str">
        <f>HLOOKUP(LEFT(Products!$B1999,3),$G$4:$J$5,2,0)</f>
        <v>Technology</v>
      </c>
      <c r="E1999" s="12" t="str">
        <f>VLOOKUP(MID(Products!$B1999,5,2),$G$8:$H$25,2,0)</f>
        <v>Accessories</v>
      </c>
    </row>
    <row r="2000" spans="1:5" x14ac:dyDescent="0.35">
      <c r="A2000" s="11">
        <v>1781</v>
      </c>
      <c r="B2000" s="13" t="s">
        <v>3192</v>
      </c>
      <c r="C2000" s="13" t="s">
        <v>3193</v>
      </c>
      <c r="D2000" s="13" t="str">
        <f>HLOOKUP(LEFT(Products!$B2000,3),$G$4:$J$5,2,0)</f>
        <v>Office Supplies</v>
      </c>
      <c r="E2000" s="11" t="str">
        <f>VLOOKUP(MID(Products!$B2000,5,2),$G$8:$H$25,2,0)</f>
        <v>Storage</v>
      </c>
    </row>
    <row r="2001" spans="1:5" x14ac:dyDescent="0.35">
      <c r="A2001" s="12">
        <v>2514</v>
      </c>
      <c r="B2001" s="17" t="s">
        <v>4933</v>
      </c>
      <c r="C2001" s="17" t="s">
        <v>4934</v>
      </c>
      <c r="D2001" s="17" t="str">
        <f>HLOOKUP(LEFT(Products!$B2001,3),$G$4:$J$5,2,0)</f>
        <v>Technology</v>
      </c>
      <c r="E2001" s="12" t="str">
        <f>VLOOKUP(MID(Products!$B2001,5,2),$G$8:$H$25,2,0)</f>
        <v>Accessories</v>
      </c>
    </row>
    <row r="2002" spans="1:5" x14ac:dyDescent="0.35">
      <c r="A2002" s="11">
        <v>2515</v>
      </c>
      <c r="B2002" s="13" t="s">
        <v>1418</v>
      </c>
      <c r="C2002" s="13" t="s">
        <v>1419</v>
      </c>
      <c r="D2002" s="13" t="str">
        <f>HLOOKUP(LEFT(Products!$B2002,3),$G$4:$J$5,2,0)</f>
        <v>Furniture</v>
      </c>
      <c r="E2002" s="11" t="str">
        <f>VLOOKUP(MID(Products!$B2002,5,2),$G$8:$H$25,2,0)</f>
        <v>Chairs</v>
      </c>
    </row>
    <row r="2003" spans="1:5" x14ac:dyDescent="0.35">
      <c r="A2003" s="12">
        <v>2783</v>
      </c>
      <c r="B2003" s="17" t="s">
        <v>2214</v>
      </c>
      <c r="C2003" s="17" t="s">
        <v>2215</v>
      </c>
      <c r="D2003" s="17" t="str">
        <f>HLOOKUP(LEFT(Products!$B2003,3),$G$4:$J$5,2,0)</f>
        <v>Technology</v>
      </c>
      <c r="E2003" s="12" t="str">
        <f>VLOOKUP(MID(Products!$B2003,5,2),$G$8:$H$25,2,0)</f>
        <v>Phones</v>
      </c>
    </row>
    <row r="2004" spans="1:5" x14ac:dyDescent="0.35">
      <c r="A2004" s="11">
        <v>2884</v>
      </c>
      <c r="B2004" s="13" t="s">
        <v>4939</v>
      </c>
      <c r="C2004" s="13" t="s">
        <v>4940</v>
      </c>
      <c r="D2004" s="13" t="str">
        <f>HLOOKUP(LEFT(Products!$B2004,3),$G$4:$J$5,2,0)</f>
        <v>Furniture</v>
      </c>
      <c r="E2004" s="11" t="str">
        <f>VLOOKUP(MID(Products!$B2004,5,2),$G$8:$H$25,2,0)</f>
        <v>Furnishings</v>
      </c>
    </row>
    <row r="2005" spans="1:5" x14ac:dyDescent="0.35">
      <c r="A2005" s="12">
        <v>4725</v>
      </c>
      <c r="B2005" s="17" t="s">
        <v>2016</v>
      </c>
      <c r="C2005" s="17" t="s">
        <v>2017</v>
      </c>
      <c r="D2005" s="17" t="str">
        <f>HLOOKUP(LEFT(Products!$B2005,3),$G$4:$J$5,2,0)</f>
        <v>Office Supplies</v>
      </c>
      <c r="E2005" s="12" t="str">
        <f>VLOOKUP(MID(Products!$B2005,5,2),$G$8:$H$25,2,0)</f>
        <v>Binders</v>
      </c>
    </row>
    <row r="2006" spans="1:5" x14ac:dyDescent="0.35">
      <c r="A2006" s="11">
        <v>4726</v>
      </c>
      <c r="B2006" s="13" t="s">
        <v>2742</v>
      </c>
      <c r="C2006" s="13" t="s">
        <v>2743</v>
      </c>
      <c r="D2006" s="13" t="str">
        <f>HLOOKUP(LEFT(Products!$B2006,3),$G$4:$J$5,2,0)</f>
        <v>Office Supplies</v>
      </c>
      <c r="E2006" s="11" t="str">
        <f>VLOOKUP(MID(Products!$B2006,5,2),$G$8:$H$25,2,0)</f>
        <v>Appliances</v>
      </c>
    </row>
    <row r="2007" spans="1:5" x14ac:dyDescent="0.35">
      <c r="A2007" s="12">
        <v>7030</v>
      </c>
      <c r="B2007" s="17" t="s">
        <v>2620</v>
      </c>
      <c r="C2007" s="17" t="s">
        <v>2621</v>
      </c>
      <c r="D2007" s="17" t="str">
        <f>HLOOKUP(LEFT(Products!$B2007,3),$G$4:$J$5,2,0)</f>
        <v>Office Supplies</v>
      </c>
      <c r="E2007" s="12" t="str">
        <f>VLOOKUP(MID(Products!$B2007,5,2),$G$8:$H$25,2,0)</f>
        <v>Storage</v>
      </c>
    </row>
    <row r="2008" spans="1:5" x14ac:dyDescent="0.35">
      <c r="A2008" s="11">
        <v>7031</v>
      </c>
      <c r="B2008" s="13" t="s">
        <v>4817</v>
      </c>
      <c r="C2008" s="13" t="s">
        <v>4818</v>
      </c>
      <c r="D2008" s="13" t="str">
        <f>HLOOKUP(LEFT(Products!$B2008,3),$G$4:$J$5,2,0)</f>
        <v>Technology</v>
      </c>
      <c r="E2008" s="11" t="str">
        <f>VLOOKUP(MID(Products!$B2008,5,2),$G$8:$H$25,2,0)</f>
        <v>Accessories</v>
      </c>
    </row>
    <row r="2009" spans="1:5" x14ac:dyDescent="0.35">
      <c r="A2009" s="12">
        <v>7032</v>
      </c>
      <c r="B2009" s="17" t="s">
        <v>2322</v>
      </c>
      <c r="C2009" s="17" t="s">
        <v>2323</v>
      </c>
      <c r="D2009" s="17" t="str">
        <f>HLOOKUP(LEFT(Products!$B2009,3),$G$4:$J$5,2,0)</f>
        <v>Office Supplies</v>
      </c>
      <c r="E2009" s="12" t="str">
        <f>VLOOKUP(MID(Products!$B2009,5,2),$G$8:$H$25,2,0)</f>
        <v>Art</v>
      </c>
    </row>
    <row r="2010" spans="1:5" x14ac:dyDescent="0.35">
      <c r="A2010" s="11">
        <v>7033</v>
      </c>
      <c r="B2010" s="13" t="s">
        <v>4943</v>
      </c>
      <c r="C2010" s="13" t="s">
        <v>4944</v>
      </c>
      <c r="D2010" s="13" t="str">
        <f>HLOOKUP(LEFT(Products!$B2010,3),$G$4:$J$5,2,0)</f>
        <v>Furniture</v>
      </c>
      <c r="E2010" s="11" t="str">
        <f>VLOOKUP(MID(Products!$B2010,5,2),$G$8:$H$25,2,0)</f>
        <v>Chairs</v>
      </c>
    </row>
    <row r="2011" spans="1:5" x14ac:dyDescent="0.35">
      <c r="A2011" s="12">
        <v>7034</v>
      </c>
      <c r="B2011" s="17" t="s">
        <v>3666</v>
      </c>
      <c r="C2011" s="17" t="s">
        <v>3667</v>
      </c>
      <c r="D2011" s="17" t="str">
        <f>HLOOKUP(LEFT(Products!$B2011,3),$G$4:$J$5,2,0)</f>
        <v>Office Supplies</v>
      </c>
      <c r="E2011" s="12" t="str">
        <f>VLOOKUP(MID(Products!$B2011,5,2),$G$8:$H$25,2,0)</f>
        <v>Binders</v>
      </c>
    </row>
    <row r="2012" spans="1:5" x14ac:dyDescent="0.35">
      <c r="A2012" s="11">
        <v>7035</v>
      </c>
      <c r="B2012" s="13" t="s">
        <v>135</v>
      </c>
      <c r="C2012" s="13" t="s">
        <v>136</v>
      </c>
      <c r="D2012" s="13" t="str">
        <f>HLOOKUP(LEFT(Products!$B2012,3),$G$4:$J$5,2,0)</f>
        <v>Office Supplies</v>
      </c>
      <c r="E2012" s="11" t="str">
        <f>VLOOKUP(MID(Products!$B2012,5,2),$G$8:$H$25,2,0)</f>
        <v>Binders</v>
      </c>
    </row>
    <row r="2013" spans="1:5" x14ac:dyDescent="0.35">
      <c r="A2013" s="12">
        <v>8120</v>
      </c>
      <c r="B2013" s="17" t="s">
        <v>4948</v>
      </c>
      <c r="C2013" s="17" t="s">
        <v>4949</v>
      </c>
      <c r="D2013" s="17" t="str">
        <f>HLOOKUP(LEFT(Products!$B2013,3),$G$4:$J$5,2,0)</f>
        <v>Furniture</v>
      </c>
      <c r="E2013" s="12" t="str">
        <f>VLOOKUP(MID(Products!$B2013,5,2),$G$8:$H$25,2,0)</f>
        <v>Furnishings</v>
      </c>
    </row>
    <row r="2014" spans="1:5" x14ac:dyDescent="0.35">
      <c r="A2014" s="11">
        <v>8121</v>
      </c>
      <c r="B2014" s="13" t="s">
        <v>4950</v>
      </c>
      <c r="C2014" s="13" t="s">
        <v>4951</v>
      </c>
      <c r="D2014" s="13" t="str">
        <f>HLOOKUP(LEFT(Products!$B2014,3),$G$4:$J$5,2,0)</f>
        <v>Furniture</v>
      </c>
      <c r="E2014" s="11" t="str">
        <f>VLOOKUP(MID(Products!$B2014,5,2),$G$8:$H$25,2,0)</f>
        <v>Chairs</v>
      </c>
    </row>
    <row r="2015" spans="1:5" x14ac:dyDescent="0.35">
      <c r="A2015" s="12">
        <v>8122</v>
      </c>
      <c r="B2015" s="17" t="s">
        <v>1922</v>
      </c>
      <c r="C2015" s="17" t="s">
        <v>1923</v>
      </c>
      <c r="D2015" s="17" t="str">
        <f>HLOOKUP(LEFT(Products!$B2015,3),$G$4:$J$5,2,0)</f>
        <v>Office Supplies</v>
      </c>
      <c r="E2015" s="12" t="str">
        <f>VLOOKUP(MID(Products!$B2015,5,2),$G$8:$H$25,2,0)</f>
        <v>Binders</v>
      </c>
    </row>
    <row r="2016" spans="1:5" x14ac:dyDescent="0.35">
      <c r="A2016" s="11">
        <v>8469</v>
      </c>
      <c r="B2016" s="13" t="s">
        <v>4954</v>
      </c>
      <c r="C2016" s="13" t="s">
        <v>4955</v>
      </c>
      <c r="D2016" s="13" t="str">
        <f>HLOOKUP(LEFT(Products!$B2016,3),$G$4:$J$5,2,0)</f>
        <v>Furniture</v>
      </c>
      <c r="E2016" s="11" t="str">
        <f>VLOOKUP(MID(Products!$B2016,5,2),$G$8:$H$25,2,0)</f>
        <v>Tables</v>
      </c>
    </row>
    <row r="2017" spans="1:5" x14ac:dyDescent="0.35">
      <c r="A2017" s="12">
        <v>9400</v>
      </c>
      <c r="B2017" s="17" t="s">
        <v>4745</v>
      </c>
      <c r="C2017" s="17" t="s">
        <v>4746</v>
      </c>
      <c r="D2017" s="17" t="str">
        <f>HLOOKUP(LEFT(Products!$B2017,3),$G$4:$J$5,2,0)</f>
        <v>Office Supplies</v>
      </c>
      <c r="E2017" s="12" t="str">
        <f>VLOOKUP(MID(Products!$B2017,5,2),$G$8:$H$25,2,0)</f>
        <v>Art</v>
      </c>
    </row>
    <row r="2018" spans="1:5" x14ac:dyDescent="0.35">
      <c r="A2018" s="11">
        <v>1074</v>
      </c>
      <c r="B2018" s="13" t="s">
        <v>667</v>
      </c>
      <c r="C2018" s="13" t="s">
        <v>668</v>
      </c>
      <c r="D2018" s="13" t="str">
        <f>HLOOKUP(LEFT(Products!$B2018,3),$G$4:$J$5,2,0)</f>
        <v>Office Supplies</v>
      </c>
      <c r="E2018" s="11" t="str">
        <f>VLOOKUP(MID(Products!$B2018,5,2),$G$8:$H$25,2,0)</f>
        <v>Binders</v>
      </c>
    </row>
    <row r="2019" spans="1:5" x14ac:dyDescent="0.35">
      <c r="A2019" s="12">
        <v>1075</v>
      </c>
      <c r="B2019" s="17" t="s">
        <v>1685</v>
      </c>
      <c r="C2019" s="17" t="s">
        <v>1686</v>
      </c>
      <c r="D2019" s="17" t="str">
        <f>HLOOKUP(LEFT(Products!$B2019,3),$G$4:$J$5,2,0)</f>
        <v>Office Supplies</v>
      </c>
      <c r="E2019" s="12" t="str">
        <f>VLOOKUP(MID(Products!$B2019,5,2),$G$8:$H$25,2,0)</f>
        <v>Binders</v>
      </c>
    </row>
    <row r="2020" spans="1:5" x14ac:dyDescent="0.35">
      <c r="A2020" s="11">
        <v>1076</v>
      </c>
      <c r="B2020" s="13" t="s">
        <v>4928</v>
      </c>
      <c r="C2020" s="13" t="s">
        <v>4929</v>
      </c>
      <c r="D2020" s="13" t="str">
        <f>HLOOKUP(LEFT(Products!$B2020,3),$G$4:$J$5,2,0)</f>
        <v>Technology</v>
      </c>
      <c r="E2020" s="11" t="str">
        <f>VLOOKUP(MID(Products!$B2020,5,2),$G$8:$H$25,2,0)</f>
        <v>Accessories</v>
      </c>
    </row>
    <row r="2021" spans="1:5" x14ac:dyDescent="0.35">
      <c r="A2021" s="12">
        <v>1137</v>
      </c>
      <c r="B2021" s="17" t="s">
        <v>4962</v>
      </c>
      <c r="C2021" s="17" t="s">
        <v>4963</v>
      </c>
      <c r="D2021" s="17" t="str">
        <f>HLOOKUP(LEFT(Products!$B2021,3),$G$4:$J$5,2,0)</f>
        <v>Office Supplies</v>
      </c>
      <c r="E2021" s="12" t="str">
        <f>VLOOKUP(MID(Products!$B2021,5,2),$G$8:$H$25,2,0)</f>
        <v>Envelopes</v>
      </c>
    </row>
    <row r="2022" spans="1:5" x14ac:dyDescent="0.35">
      <c r="A2022" s="11">
        <v>1138</v>
      </c>
      <c r="B2022" s="13" t="s">
        <v>1297</v>
      </c>
      <c r="C2022" s="13" t="s">
        <v>1298</v>
      </c>
      <c r="D2022" s="13" t="str">
        <f>HLOOKUP(LEFT(Products!$B2022,3),$G$4:$J$5,2,0)</f>
        <v>Office Supplies</v>
      </c>
      <c r="E2022" s="11" t="str">
        <f>VLOOKUP(MID(Products!$B2022,5,2),$G$8:$H$25,2,0)</f>
        <v>Appliances</v>
      </c>
    </row>
    <row r="2023" spans="1:5" x14ac:dyDescent="0.35">
      <c r="A2023" s="12">
        <v>1139</v>
      </c>
      <c r="B2023" s="17" t="s">
        <v>4964</v>
      </c>
      <c r="C2023" s="17" t="s">
        <v>4965</v>
      </c>
      <c r="D2023" s="17" t="str">
        <f>HLOOKUP(LEFT(Products!$B2023,3),$G$4:$J$5,2,0)</f>
        <v>Office Supplies</v>
      </c>
      <c r="E2023" s="12" t="str">
        <f>VLOOKUP(MID(Products!$B2023,5,2),$G$8:$H$25,2,0)</f>
        <v>Paper</v>
      </c>
    </row>
    <row r="2024" spans="1:5" x14ac:dyDescent="0.35">
      <c r="A2024" s="11">
        <v>1140</v>
      </c>
      <c r="B2024" s="13" t="s">
        <v>4745</v>
      </c>
      <c r="C2024" s="13" t="s">
        <v>4746</v>
      </c>
      <c r="D2024" s="13" t="str">
        <f>HLOOKUP(LEFT(Products!$B2024,3),$G$4:$J$5,2,0)</f>
        <v>Office Supplies</v>
      </c>
      <c r="E2024" s="11" t="str">
        <f>VLOOKUP(MID(Products!$B2024,5,2),$G$8:$H$25,2,0)</f>
        <v>Art</v>
      </c>
    </row>
    <row r="2025" spans="1:5" x14ac:dyDescent="0.35">
      <c r="A2025" s="12">
        <v>1141</v>
      </c>
      <c r="B2025" s="17" t="s">
        <v>4966</v>
      </c>
      <c r="C2025" s="17" t="s">
        <v>4967</v>
      </c>
      <c r="D2025" s="17" t="str">
        <f>HLOOKUP(LEFT(Products!$B2025,3),$G$4:$J$5,2,0)</f>
        <v>Office Supplies</v>
      </c>
      <c r="E2025" s="12" t="str">
        <f>VLOOKUP(MID(Products!$B2025,5,2),$G$8:$H$25,2,0)</f>
        <v>Binders</v>
      </c>
    </row>
    <row r="2026" spans="1:5" x14ac:dyDescent="0.35">
      <c r="A2026" s="11">
        <v>6111</v>
      </c>
      <c r="B2026" s="13" t="s">
        <v>4969</v>
      </c>
      <c r="C2026" s="13" t="s">
        <v>4970</v>
      </c>
      <c r="D2026" s="13" t="str">
        <f>HLOOKUP(LEFT(Products!$B2026,3),$G$4:$J$5,2,0)</f>
        <v>Furniture</v>
      </c>
      <c r="E2026" s="11" t="str">
        <f>VLOOKUP(MID(Products!$B2026,5,2),$G$8:$H$25,2,0)</f>
        <v>Chairs</v>
      </c>
    </row>
    <row r="2027" spans="1:5" x14ac:dyDescent="0.35">
      <c r="A2027" s="12">
        <v>6112</v>
      </c>
      <c r="B2027" s="17" t="s">
        <v>2887</v>
      </c>
      <c r="C2027" s="17" t="s">
        <v>2888</v>
      </c>
      <c r="D2027" s="17" t="str">
        <f>HLOOKUP(LEFT(Products!$B2027,3),$G$4:$J$5,2,0)</f>
        <v>Office Supplies</v>
      </c>
      <c r="E2027" s="12" t="str">
        <f>VLOOKUP(MID(Products!$B2027,5,2),$G$8:$H$25,2,0)</f>
        <v>Appliances</v>
      </c>
    </row>
    <row r="2028" spans="1:5" x14ac:dyDescent="0.35">
      <c r="A2028" s="11">
        <v>6113</v>
      </c>
      <c r="B2028" s="13" t="s">
        <v>3410</v>
      </c>
      <c r="C2028" s="13" t="s">
        <v>3411</v>
      </c>
      <c r="D2028" s="13" t="str">
        <f>HLOOKUP(LEFT(Products!$B2028,3),$G$4:$J$5,2,0)</f>
        <v>Office Supplies</v>
      </c>
      <c r="E2028" s="11" t="str">
        <f>VLOOKUP(MID(Products!$B2028,5,2),$G$8:$H$25,2,0)</f>
        <v>Fasteners</v>
      </c>
    </row>
    <row r="2029" spans="1:5" x14ac:dyDescent="0.35">
      <c r="A2029" s="12">
        <v>6114</v>
      </c>
      <c r="B2029" s="17" t="s">
        <v>1312</v>
      </c>
      <c r="C2029" s="17" t="s">
        <v>1313</v>
      </c>
      <c r="D2029" s="17" t="str">
        <f>HLOOKUP(LEFT(Products!$B2029,3),$G$4:$J$5,2,0)</f>
        <v>Furniture</v>
      </c>
      <c r="E2029" s="12" t="str">
        <f>VLOOKUP(MID(Products!$B2029,5,2),$G$8:$H$25,2,0)</f>
        <v>Chairs</v>
      </c>
    </row>
    <row r="2030" spans="1:5" x14ac:dyDescent="0.35">
      <c r="A2030" s="11">
        <v>6115</v>
      </c>
      <c r="B2030" s="13" t="s">
        <v>966</v>
      </c>
      <c r="C2030" s="13" t="s">
        <v>967</v>
      </c>
      <c r="D2030" s="13" t="str">
        <f>HLOOKUP(LEFT(Products!$B2030,3),$G$4:$J$5,2,0)</f>
        <v>Furniture</v>
      </c>
      <c r="E2030" s="11" t="str">
        <f>VLOOKUP(MID(Products!$B2030,5,2),$G$8:$H$25,2,0)</f>
        <v>Chairs</v>
      </c>
    </row>
    <row r="2031" spans="1:5" x14ac:dyDescent="0.35">
      <c r="A2031" s="12">
        <v>7190</v>
      </c>
      <c r="B2031" s="17" t="s">
        <v>3731</v>
      </c>
      <c r="C2031" s="17" t="s">
        <v>3732</v>
      </c>
      <c r="D2031" s="17" t="str">
        <f>HLOOKUP(LEFT(Products!$B2031,3),$G$4:$J$5,2,0)</f>
        <v>Technology</v>
      </c>
      <c r="E2031" s="12" t="str">
        <f>VLOOKUP(MID(Products!$B2031,5,2),$G$8:$H$25,2,0)</f>
        <v>Phones</v>
      </c>
    </row>
    <row r="2032" spans="1:5" x14ac:dyDescent="0.35">
      <c r="A2032" s="11">
        <v>7191</v>
      </c>
      <c r="B2032" s="13" t="s">
        <v>1920</v>
      </c>
      <c r="C2032" s="13" t="s">
        <v>1921</v>
      </c>
      <c r="D2032" s="13" t="str">
        <f>HLOOKUP(LEFT(Products!$B2032,3),$G$4:$J$5,2,0)</f>
        <v>Furniture</v>
      </c>
      <c r="E2032" s="11" t="str">
        <f>VLOOKUP(MID(Products!$B2032,5,2),$G$8:$H$25,2,0)</f>
        <v>Tables</v>
      </c>
    </row>
    <row r="2033" spans="1:5" x14ac:dyDescent="0.35">
      <c r="A2033" s="12">
        <v>7331</v>
      </c>
      <c r="B2033" s="17" t="s">
        <v>946</v>
      </c>
      <c r="C2033" s="17" t="s">
        <v>947</v>
      </c>
      <c r="D2033" s="17" t="str">
        <f>HLOOKUP(LEFT(Products!$B2033,3),$G$4:$J$5,2,0)</f>
        <v>Furniture</v>
      </c>
      <c r="E2033" s="12" t="str">
        <f>VLOOKUP(MID(Products!$B2033,5,2),$G$8:$H$25,2,0)</f>
        <v>Furnishings</v>
      </c>
    </row>
    <row r="2034" spans="1:5" x14ac:dyDescent="0.35">
      <c r="A2034" s="11">
        <v>1001</v>
      </c>
      <c r="B2034" s="13" t="s">
        <v>1300</v>
      </c>
      <c r="C2034" s="13" t="s">
        <v>1301</v>
      </c>
      <c r="D2034" s="13" t="str">
        <f>HLOOKUP(LEFT(Products!$B2034,3),$G$4:$J$5,2,0)</f>
        <v>Office Supplies</v>
      </c>
      <c r="E2034" s="11" t="str">
        <f>VLOOKUP(MID(Products!$B2034,5,2),$G$8:$H$25,2,0)</f>
        <v>Art</v>
      </c>
    </row>
    <row r="2035" spans="1:5" x14ac:dyDescent="0.35">
      <c r="A2035" s="12">
        <v>1478</v>
      </c>
      <c r="B2035" s="17" t="s">
        <v>2127</v>
      </c>
      <c r="C2035" s="17" t="s">
        <v>2128</v>
      </c>
      <c r="D2035" s="17" t="str">
        <f>HLOOKUP(LEFT(Products!$B2035,3),$G$4:$J$5,2,0)</f>
        <v>Office Supplies</v>
      </c>
      <c r="E2035" s="12" t="str">
        <f>VLOOKUP(MID(Products!$B2035,5,2),$G$8:$H$25,2,0)</f>
        <v>Supplies</v>
      </c>
    </row>
    <row r="2036" spans="1:5" x14ac:dyDescent="0.35">
      <c r="A2036" s="11">
        <v>1802</v>
      </c>
      <c r="B2036" s="13" t="s">
        <v>116</v>
      </c>
      <c r="C2036" s="13" t="s">
        <v>1911</v>
      </c>
      <c r="D2036" s="13" t="str">
        <f>HLOOKUP(LEFT(Products!$B2036,3),$G$4:$J$5,2,0)</f>
        <v>Furniture</v>
      </c>
      <c r="E2036" s="11" t="str">
        <f>VLOOKUP(MID(Products!$B2036,5,2),$G$8:$H$25,2,0)</f>
        <v>Furnishings</v>
      </c>
    </row>
    <row r="2037" spans="1:5" x14ac:dyDescent="0.35">
      <c r="A2037" s="12">
        <v>1884</v>
      </c>
      <c r="B2037" s="17" t="s">
        <v>483</v>
      </c>
      <c r="C2037" s="17" t="s">
        <v>484</v>
      </c>
      <c r="D2037" s="17" t="str">
        <f>HLOOKUP(LEFT(Products!$B2037,3),$G$4:$J$5,2,0)</f>
        <v>Office Supplies</v>
      </c>
      <c r="E2037" s="12" t="str">
        <f>VLOOKUP(MID(Products!$B2037,5,2),$G$8:$H$25,2,0)</f>
        <v>Paper</v>
      </c>
    </row>
    <row r="2038" spans="1:5" x14ac:dyDescent="0.35">
      <c r="A2038" s="11">
        <v>3260</v>
      </c>
      <c r="B2038" s="13" t="s">
        <v>331</v>
      </c>
      <c r="C2038" s="13" t="s">
        <v>332</v>
      </c>
      <c r="D2038" s="13" t="str">
        <f>HLOOKUP(LEFT(Products!$B2038,3),$G$4:$J$5,2,0)</f>
        <v>Office Supplies</v>
      </c>
      <c r="E2038" s="11" t="str">
        <f>VLOOKUP(MID(Products!$B2038,5,2),$G$8:$H$25,2,0)</f>
        <v>Binders</v>
      </c>
    </row>
    <row r="2039" spans="1:5" x14ac:dyDescent="0.35">
      <c r="A2039" s="12">
        <v>4627</v>
      </c>
      <c r="B2039" s="17" t="s">
        <v>1352</v>
      </c>
      <c r="C2039" s="17" t="s">
        <v>1353</v>
      </c>
      <c r="D2039" s="17" t="str">
        <f>HLOOKUP(LEFT(Products!$B2039,3),$G$4:$J$5,2,0)</f>
        <v>Office Supplies</v>
      </c>
      <c r="E2039" s="12" t="str">
        <f>VLOOKUP(MID(Products!$B2039,5,2),$G$8:$H$25,2,0)</f>
        <v>Storage</v>
      </c>
    </row>
    <row r="2040" spans="1:5" x14ac:dyDescent="0.35">
      <c r="A2040" s="11">
        <v>4628</v>
      </c>
      <c r="B2040" s="13" t="s">
        <v>2393</v>
      </c>
      <c r="C2040" s="13" t="s">
        <v>2394</v>
      </c>
      <c r="D2040" s="13" t="str">
        <f>HLOOKUP(LEFT(Products!$B2040,3),$G$4:$J$5,2,0)</f>
        <v>Office Supplies</v>
      </c>
      <c r="E2040" s="11" t="str">
        <f>VLOOKUP(MID(Products!$B2040,5,2),$G$8:$H$25,2,0)</f>
        <v>Storage</v>
      </c>
    </row>
    <row r="2041" spans="1:5" x14ac:dyDescent="0.35">
      <c r="A2041" s="12">
        <v>4629</v>
      </c>
      <c r="B2041" s="17" t="s">
        <v>4982</v>
      </c>
      <c r="C2041" s="17" t="s">
        <v>4983</v>
      </c>
      <c r="D2041" s="17" t="str">
        <f>HLOOKUP(LEFT(Products!$B2041,3),$G$4:$J$5,2,0)</f>
        <v>Office Supplies</v>
      </c>
      <c r="E2041" s="12" t="str">
        <f>VLOOKUP(MID(Products!$B2041,5,2),$G$8:$H$25,2,0)</f>
        <v>Art</v>
      </c>
    </row>
    <row r="2042" spans="1:5" x14ac:dyDescent="0.35">
      <c r="A2042" s="11">
        <v>4630</v>
      </c>
      <c r="B2042" s="13" t="s">
        <v>4984</v>
      </c>
      <c r="C2042" s="13" t="s">
        <v>4985</v>
      </c>
      <c r="D2042" s="13" t="str">
        <f>HLOOKUP(LEFT(Products!$B2042,3),$G$4:$J$5,2,0)</f>
        <v>Office Supplies</v>
      </c>
      <c r="E2042" s="11" t="str">
        <f>VLOOKUP(MID(Products!$B2042,5,2),$G$8:$H$25,2,0)</f>
        <v>Storage</v>
      </c>
    </row>
    <row r="2043" spans="1:5" x14ac:dyDescent="0.35">
      <c r="A2043" s="12">
        <v>5138</v>
      </c>
      <c r="B2043" s="17" t="s">
        <v>4987</v>
      </c>
      <c r="C2043" s="17" t="s">
        <v>4988</v>
      </c>
      <c r="D2043" s="17" t="str">
        <f>HLOOKUP(LEFT(Products!$B2043,3),$G$4:$J$5,2,0)</f>
        <v>Furniture</v>
      </c>
      <c r="E2043" s="12" t="str">
        <f>VLOOKUP(MID(Products!$B2043,5,2),$G$8:$H$25,2,0)</f>
        <v>Furnishings</v>
      </c>
    </row>
    <row r="2044" spans="1:5" x14ac:dyDescent="0.35">
      <c r="A2044" s="11">
        <v>6117</v>
      </c>
      <c r="B2044" s="13" t="s">
        <v>4990</v>
      </c>
      <c r="C2044" s="13" t="s">
        <v>4991</v>
      </c>
      <c r="D2044" s="13" t="str">
        <f>HLOOKUP(LEFT(Products!$B2044,3),$G$4:$J$5,2,0)</f>
        <v>Technology</v>
      </c>
      <c r="E2044" s="11" t="str">
        <f>VLOOKUP(MID(Products!$B2044,5,2),$G$8:$H$25,2,0)</f>
        <v>Phones</v>
      </c>
    </row>
    <row r="2045" spans="1:5" x14ac:dyDescent="0.35">
      <c r="A2045" s="12">
        <v>6118</v>
      </c>
      <c r="B2045" s="17" t="s">
        <v>1818</v>
      </c>
      <c r="C2045" s="17" t="s">
        <v>1819</v>
      </c>
      <c r="D2045" s="17" t="str">
        <f>HLOOKUP(LEFT(Products!$B2045,3),$G$4:$J$5,2,0)</f>
        <v>Office Supplies</v>
      </c>
      <c r="E2045" s="12" t="str">
        <f>VLOOKUP(MID(Products!$B2045,5,2),$G$8:$H$25,2,0)</f>
        <v>Labels</v>
      </c>
    </row>
    <row r="2046" spans="1:5" x14ac:dyDescent="0.35">
      <c r="A2046" s="11">
        <v>7196</v>
      </c>
      <c r="B2046" s="13" t="s">
        <v>1254</v>
      </c>
      <c r="C2046" s="13" t="s">
        <v>1938</v>
      </c>
      <c r="D2046" s="13" t="str">
        <f>HLOOKUP(LEFT(Products!$B2046,3),$G$4:$J$5,2,0)</f>
        <v>Furniture</v>
      </c>
      <c r="E2046" s="11" t="str">
        <f>VLOOKUP(MID(Products!$B2046,5,2),$G$8:$H$25,2,0)</f>
        <v>Furnishings</v>
      </c>
    </row>
    <row r="2047" spans="1:5" x14ac:dyDescent="0.35">
      <c r="A2047" s="12">
        <v>2264</v>
      </c>
      <c r="B2047" s="17" t="s">
        <v>3445</v>
      </c>
      <c r="C2047" s="17" t="s">
        <v>3446</v>
      </c>
      <c r="D2047" s="17" t="str">
        <f>HLOOKUP(LEFT(Products!$B2047,3),$G$4:$J$5,2,0)</f>
        <v>Technology</v>
      </c>
      <c r="E2047" s="12" t="str">
        <f>VLOOKUP(MID(Products!$B2047,5,2),$G$8:$H$25,2,0)</f>
        <v>Accessories</v>
      </c>
    </row>
    <row r="2048" spans="1:5" x14ac:dyDescent="0.35">
      <c r="A2048" s="11">
        <v>2265</v>
      </c>
      <c r="B2048" s="13" t="s">
        <v>4994</v>
      </c>
      <c r="C2048" s="13" t="s">
        <v>4995</v>
      </c>
      <c r="D2048" s="13" t="str">
        <f>HLOOKUP(LEFT(Products!$B2048,3),$G$4:$J$5,2,0)</f>
        <v>Office Supplies</v>
      </c>
      <c r="E2048" s="11" t="str">
        <f>VLOOKUP(MID(Products!$B2048,5,2),$G$8:$H$25,2,0)</f>
        <v>Paper</v>
      </c>
    </row>
    <row r="2049" spans="1:5" x14ac:dyDescent="0.35">
      <c r="A2049" s="12">
        <v>2266</v>
      </c>
      <c r="B2049" s="17" t="s">
        <v>3762</v>
      </c>
      <c r="C2049" s="17" t="s">
        <v>3763</v>
      </c>
      <c r="D2049" s="17" t="str">
        <f>HLOOKUP(LEFT(Products!$B2049,3),$G$4:$J$5,2,0)</f>
        <v>Office Supplies</v>
      </c>
      <c r="E2049" s="12" t="str">
        <f>VLOOKUP(MID(Products!$B2049,5,2),$G$8:$H$25,2,0)</f>
        <v>Binders</v>
      </c>
    </row>
    <row r="2050" spans="1:5" x14ac:dyDescent="0.35">
      <c r="A2050" s="11">
        <v>2504</v>
      </c>
      <c r="B2050" s="13" t="s">
        <v>2766</v>
      </c>
      <c r="C2050" s="13" t="s">
        <v>2767</v>
      </c>
      <c r="D2050" s="13" t="str">
        <f>HLOOKUP(LEFT(Products!$B2050,3),$G$4:$J$5,2,0)</f>
        <v>Office Supplies</v>
      </c>
      <c r="E2050" s="11" t="str">
        <f>VLOOKUP(MID(Products!$B2050,5,2),$G$8:$H$25,2,0)</f>
        <v>Labels</v>
      </c>
    </row>
    <row r="2051" spans="1:5" x14ac:dyDescent="0.35">
      <c r="A2051" s="12">
        <v>4530</v>
      </c>
      <c r="B2051" s="17" t="s">
        <v>2090</v>
      </c>
      <c r="C2051" s="17" t="s">
        <v>2091</v>
      </c>
      <c r="D2051" s="17" t="str">
        <f>HLOOKUP(LEFT(Products!$B2051,3),$G$4:$J$5,2,0)</f>
        <v>Office Supplies</v>
      </c>
      <c r="E2051" s="12" t="str">
        <f>VLOOKUP(MID(Products!$B2051,5,2),$G$8:$H$25,2,0)</f>
        <v>Binders</v>
      </c>
    </row>
    <row r="2052" spans="1:5" x14ac:dyDescent="0.35">
      <c r="A2052" s="11">
        <v>4531</v>
      </c>
      <c r="B2052" s="13" t="s">
        <v>3017</v>
      </c>
      <c r="C2052" s="13" t="s">
        <v>3018</v>
      </c>
      <c r="D2052" s="13" t="str">
        <f>HLOOKUP(LEFT(Products!$B2052,3),$G$4:$J$5,2,0)</f>
        <v>Furniture</v>
      </c>
      <c r="E2052" s="11" t="str">
        <f>VLOOKUP(MID(Products!$B2052,5,2),$G$8:$H$25,2,0)</f>
        <v>Chairs</v>
      </c>
    </row>
    <row r="2053" spans="1:5" x14ac:dyDescent="0.35">
      <c r="A2053" s="12">
        <v>4532</v>
      </c>
      <c r="B2053" s="17" t="s">
        <v>3945</v>
      </c>
      <c r="C2053" s="17" t="s">
        <v>3946</v>
      </c>
      <c r="D2053" s="17" t="str">
        <f>HLOOKUP(LEFT(Products!$B2053,3),$G$4:$J$5,2,0)</f>
        <v>Office Supplies</v>
      </c>
      <c r="E2053" s="12" t="str">
        <f>VLOOKUP(MID(Products!$B2053,5,2),$G$8:$H$25,2,0)</f>
        <v>Storage</v>
      </c>
    </row>
    <row r="2054" spans="1:5" x14ac:dyDescent="0.35">
      <c r="A2054" s="11">
        <v>4812</v>
      </c>
      <c r="B2054" s="13" t="s">
        <v>261</v>
      </c>
      <c r="C2054" s="13" t="s">
        <v>262</v>
      </c>
      <c r="D2054" s="13" t="str">
        <f>HLOOKUP(LEFT(Products!$B2054,3),$G$4:$J$5,2,0)</f>
        <v>Furniture</v>
      </c>
      <c r="E2054" s="11" t="str">
        <f>VLOOKUP(MID(Products!$B2054,5,2),$G$8:$H$25,2,0)</f>
        <v>Chairs</v>
      </c>
    </row>
    <row r="2055" spans="1:5" x14ac:dyDescent="0.35">
      <c r="A2055" s="12">
        <v>4813</v>
      </c>
      <c r="B2055" s="17" t="s">
        <v>5004</v>
      </c>
      <c r="C2055" s="17" t="s">
        <v>5005</v>
      </c>
      <c r="D2055" s="17" t="str">
        <f>HLOOKUP(LEFT(Products!$B2055,3),$G$4:$J$5,2,0)</f>
        <v>Technology</v>
      </c>
      <c r="E2055" s="12" t="str">
        <f>VLOOKUP(MID(Products!$B2055,5,2),$G$8:$H$25,2,0)</f>
        <v>Copiers</v>
      </c>
    </row>
    <row r="2056" spans="1:5" x14ac:dyDescent="0.35">
      <c r="A2056" s="11">
        <v>4814</v>
      </c>
      <c r="B2056" s="13" t="s">
        <v>4053</v>
      </c>
      <c r="C2056" s="13" t="s">
        <v>4054</v>
      </c>
      <c r="D2056" s="13" t="str">
        <f>HLOOKUP(LEFT(Products!$B2056,3),$G$4:$J$5,2,0)</f>
        <v>Furniture</v>
      </c>
      <c r="E2056" s="11" t="str">
        <f>VLOOKUP(MID(Products!$B2056,5,2),$G$8:$H$25,2,0)</f>
        <v>Furnishings</v>
      </c>
    </row>
    <row r="2057" spans="1:5" x14ac:dyDescent="0.35">
      <c r="A2057" s="12">
        <v>6030</v>
      </c>
      <c r="B2057" s="17" t="s">
        <v>2706</v>
      </c>
      <c r="C2057" s="17" t="s">
        <v>2707</v>
      </c>
      <c r="D2057" s="17" t="str">
        <f>HLOOKUP(LEFT(Products!$B2057,3),$G$4:$J$5,2,0)</f>
        <v>Office Supplies</v>
      </c>
      <c r="E2057" s="12" t="str">
        <f>VLOOKUP(MID(Products!$B2057,5,2),$G$8:$H$25,2,0)</f>
        <v>Art</v>
      </c>
    </row>
    <row r="2058" spans="1:5" x14ac:dyDescent="0.35">
      <c r="A2058" s="11">
        <v>7128</v>
      </c>
      <c r="B2058" s="13" t="s">
        <v>2978</v>
      </c>
      <c r="C2058" s="13" t="s">
        <v>2979</v>
      </c>
      <c r="D2058" s="13" t="str">
        <f>HLOOKUP(LEFT(Products!$B2058,3),$G$4:$J$5,2,0)</f>
        <v>Office Supplies</v>
      </c>
      <c r="E2058" s="11" t="str">
        <f>VLOOKUP(MID(Products!$B2058,5,2),$G$8:$H$25,2,0)</f>
        <v>Paper</v>
      </c>
    </row>
    <row r="2059" spans="1:5" x14ac:dyDescent="0.35">
      <c r="A2059" s="12">
        <v>7129</v>
      </c>
      <c r="B2059" s="17" t="s">
        <v>1576</v>
      </c>
      <c r="C2059" s="17" t="s">
        <v>1577</v>
      </c>
      <c r="D2059" s="17" t="str">
        <f>HLOOKUP(LEFT(Products!$B2059,3),$G$4:$J$5,2,0)</f>
        <v>Furniture</v>
      </c>
      <c r="E2059" s="12" t="str">
        <f>VLOOKUP(MID(Products!$B2059,5,2),$G$8:$H$25,2,0)</f>
        <v>Furnishings</v>
      </c>
    </row>
    <row r="2060" spans="1:5" x14ac:dyDescent="0.35">
      <c r="A2060" s="11">
        <v>7180</v>
      </c>
      <c r="B2060" s="13" t="s">
        <v>4058</v>
      </c>
      <c r="C2060" s="13" t="s">
        <v>4059</v>
      </c>
      <c r="D2060" s="13" t="str">
        <f>HLOOKUP(LEFT(Products!$B2060,3),$G$4:$J$5,2,0)</f>
        <v>Technology</v>
      </c>
      <c r="E2060" s="11" t="str">
        <f>VLOOKUP(MID(Products!$B2060,5,2),$G$8:$H$25,2,0)</f>
        <v>Phones</v>
      </c>
    </row>
    <row r="2061" spans="1:5" x14ac:dyDescent="0.35">
      <c r="A2061" s="12">
        <v>9178</v>
      </c>
      <c r="B2061" s="17" t="s">
        <v>4317</v>
      </c>
      <c r="C2061" s="17" t="s">
        <v>4318</v>
      </c>
      <c r="D2061" s="17" t="str">
        <f>HLOOKUP(LEFT(Products!$B2061,3),$G$4:$J$5,2,0)</f>
        <v>Technology</v>
      </c>
      <c r="E2061" s="12" t="str">
        <f>VLOOKUP(MID(Products!$B2061,5,2),$G$8:$H$25,2,0)</f>
        <v>Phones</v>
      </c>
    </row>
    <row r="2062" spans="1:5" x14ac:dyDescent="0.35">
      <c r="A2062" s="11">
        <v>9179</v>
      </c>
      <c r="B2062" s="13" t="s">
        <v>5010</v>
      </c>
      <c r="C2062" s="13" t="s">
        <v>5011</v>
      </c>
      <c r="D2062" s="13" t="str">
        <f>HLOOKUP(LEFT(Products!$B2062,3),$G$4:$J$5,2,0)</f>
        <v>Office Supplies</v>
      </c>
      <c r="E2062" s="11" t="str">
        <f>VLOOKUP(MID(Products!$B2062,5,2),$G$8:$H$25,2,0)</f>
        <v>Art</v>
      </c>
    </row>
    <row r="2063" spans="1:5" x14ac:dyDescent="0.35">
      <c r="A2063" s="12">
        <v>1911</v>
      </c>
      <c r="B2063" s="17" t="s">
        <v>1201</v>
      </c>
      <c r="C2063" s="17" t="s">
        <v>1872</v>
      </c>
      <c r="D2063" s="17" t="str">
        <f>HLOOKUP(LEFT(Products!$B2063,3),$G$4:$J$5,2,0)</f>
        <v>Technology</v>
      </c>
      <c r="E2063" s="12" t="str">
        <f>VLOOKUP(MID(Products!$B2063,5,2),$G$8:$H$25,2,0)</f>
        <v>Accessories</v>
      </c>
    </row>
    <row r="2064" spans="1:5" x14ac:dyDescent="0.35">
      <c r="A2064" s="11">
        <v>2240</v>
      </c>
      <c r="B2064" s="13" t="s">
        <v>417</v>
      </c>
      <c r="C2064" s="13" t="s">
        <v>418</v>
      </c>
      <c r="D2064" s="13" t="str">
        <f>HLOOKUP(LEFT(Products!$B2064,3),$G$4:$J$5,2,0)</f>
        <v>Office Supplies</v>
      </c>
      <c r="E2064" s="11" t="str">
        <f>VLOOKUP(MID(Products!$B2064,5,2),$G$8:$H$25,2,0)</f>
        <v>Binders</v>
      </c>
    </row>
    <row r="2065" spans="1:5" x14ac:dyDescent="0.35">
      <c r="A2065" s="12">
        <v>2241</v>
      </c>
      <c r="B2065" s="17" t="s">
        <v>828</v>
      </c>
      <c r="C2065" s="17" t="s">
        <v>829</v>
      </c>
      <c r="D2065" s="17" t="str">
        <f>HLOOKUP(LEFT(Products!$B2065,3),$G$4:$J$5,2,0)</f>
        <v>Office Supplies</v>
      </c>
      <c r="E2065" s="12" t="str">
        <f>VLOOKUP(MID(Products!$B2065,5,2),$G$8:$H$25,2,0)</f>
        <v>Binders</v>
      </c>
    </row>
    <row r="2066" spans="1:5" x14ac:dyDescent="0.35">
      <c r="A2066" s="11">
        <v>4397</v>
      </c>
      <c r="B2066" s="13" t="s">
        <v>5015</v>
      </c>
      <c r="C2066" s="13" t="s">
        <v>5016</v>
      </c>
      <c r="D2066" s="13" t="str">
        <f>HLOOKUP(LEFT(Products!$B2066,3),$G$4:$J$5,2,0)</f>
        <v>Technology</v>
      </c>
      <c r="E2066" s="11" t="str">
        <f>VLOOKUP(MID(Products!$B2066,5,2),$G$8:$H$25,2,0)</f>
        <v>Phones</v>
      </c>
    </row>
    <row r="2067" spans="1:5" x14ac:dyDescent="0.35">
      <c r="A2067" s="12">
        <v>8411</v>
      </c>
      <c r="B2067" s="17" t="s">
        <v>3780</v>
      </c>
      <c r="C2067" s="17" t="s">
        <v>3781</v>
      </c>
      <c r="D2067" s="17" t="str">
        <f>HLOOKUP(LEFT(Products!$B2067,3),$G$4:$J$5,2,0)</f>
        <v>Furniture</v>
      </c>
      <c r="E2067" s="12" t="str">
        <f>VLOOKUP(MID(Products!$B2067,5,2),$G$8:$H$25,2,0)</f>
        <v>Tables</v>
      </c>
    </row>
    <row r="2068" spans="1:5" x14ac:dyDescent="0.35">
      <c r="A2068" s="11">
        <v>163</v>
      </c>
      <c r="B2068" s="13" t="s">
        <v>5021</v>
      </c>
      <c r="C2068" s="13" t="s">
        <v>412</v>
      </c>
      <c r="D2068" s="13" t="str">
        <f>HLOOKUP(LEFT(Products!$B2068,3),$G$4:$J$5,2,0)</f>
        <v>Office Supplies</v>
      </c>
      <c r="E2068" s="11" t="str">
        <f>VLOOKUP(MID(Products!$B2068,5,2),$G$8:$H$25,2,0)</f>
        <v>Envelopes</v>
      </c>
    </row>
    <row r="2069" spans="1:5" x14ac:dyDescent="0.35">
      <c r="A2069" s="12">
        <v>6791</v>
      </c>
      <c r="B2069" s="17" t="s">
        <v>1685</v>
      </c>
      <c r="C2069" s="17" t="s">
        <v>1686</v>
      </c>
      <c r="D2069" s="17" t="str">
        <f>HLOOKUP(LEFT(Products!$B2069,3),$G$4:$J$5,2,0)</f>
        <v>Office Supplies</v>
      </c>
      <c r="E2069" s="12" t="str">
        <f>VLOOKUP(MID(Products!$B2069,5,2),$G$8:$H$25,2,0)</f>
        <v>Binders</v>
      </c>
    </row>
    <row r="2070" spans="1:5" x14ac:dyDescent="0.35">
      <c r="A2070" s="11">
        <v>5115</v>
      </c>
      <c r="B2070" s="13" t="s">
        <v>1316</v>
      </c>
      <c r="C2070" s="13" t="s">
        <v>1317</v>
      </c>
      <c r="D2070" s="13" t="str">
        <f>HLOOKUP(LEFT(Products!$B2070,3),$G$4:$J$5,2,0)</f>
        <v>Office Supplies</v>
      </c>
      <c r="E2070" s="11" t="str">
        <f>VLOOKUP(MID(Products!$B2070,5,2),$G$8:$H$25,2,0)</f>
        <v>Binders</v>
      </c>
    </row>
    <row r="2071" spans="1:5" x14ac:dyDescent="0.35">
      <c r="A2071" s="12">
        <v>8566</v>
      </c>
      <c r="B2071" s="17" t="s">
        <v>3430</v>
      </c>
      <c r="C2071" s="17" t="s">
        <v>3431</v>
      </c>
      <c r="D2071" s="17" t="str">
        <f>HLOOKUP(LEFT(Products!$B2071,3),$G$4:$J$5,2,0)</f>
        <v>Technology</v>
      </c>
      <c r="E2071" s="12" t="str">
        <f>VLOOKUP(MID(Products!$B2071,5,2),$G$8:$H$25,2,0)</f>
        <v>Phones</v>
      </c>
    </row>
    <row r="2072" spans="1:5" x14ac:dyDescent="0.35">
      <c r="A2072" s="11">
        <v>8567</v>
      </c>
      <c r="B2072" s="13" t="s">
        <v>2101</v>
      </c>
      <c r="C2072" s="13" t="s">
        <v>2102</v>
      </c>
      <c r="D2072" s="13" t="str">
        <f>HLOOKUP(LEFT(Products!$B2072,3),$G$4:$J$5,2,0)</f>
        <v>Office Supplies</v>
      </c>
      <c r="E2072" s="11" t="str">
        <f>VLOOKUP(MID(Products!$B2072,5,2),$G$8:$H$25,2,0)</f>
        <v>Paper</v>
      </c>
    </row>
    <row r="2073" spans="1:5" x14ac:dyDescent="0.35">
      <c r="A2073" s="12">
        <v>8666</v>
      </c>
      <c r="B2073" s="17" t="s">
        <v>5028</v>
      </c>
      <c r="C2073" s="17" t="s">
        <v>5029</v>
      </c>
      <c r="D2073" s="17" t="str">
        <f>HLOOKUP(LEFT(Products!$B2073,3),$G$4:$J$5,2,0)</f>
        <v>Office Supplies</v>
      </c>
      <c r="E2073" s="12" t="str">
        <f>VLOOKUP(MID(Products!$B2073,5,2),$G$8:$H$25,2,0)</f>
        <v>Supplies</v>
      </c>
    </row>
    <row r="2074" spans="1:5" x14ac:dyDescent="0.35">
      <c r="A2074" s="11">
        <v>2511</v>
      </c>
      <c r="B2074" s="13" t="s">
        <v>5031</v>
      </c>
      <c r="C2074" s="13" t="s">
        <v>5032</v>
      </c>
      <c r="D2074" s="13" t="str">
        <f>HLOOKUP(LEFT(Products!$B2074,3),$G$4:$J$5,2,0)</f>
        <v>Office Supplies</v>
      </c>
      <c r="E2074" s="11" t="str">
        <f>VLOOKUP(MID(Products!$B2074,5,2),$G$8:$H$25,2,0)</f>
        <v>Storage</v>
      </c>
    </row>
    <row r="2075" spans="1:5" x14ac:dyDescent="0.35">
      <c r="A2075" s="12">
        <v>3948</v>
      </c>
      <c r="B2075" s="17" t="s">
        <v>2008</v>
      </c>
      <c r="C2075" s="17" t="s">
        <v>2009</v>
      </c>
      <c r="D2075" s="17" t="str">
        <f>HLOOKUP(LEFT(Products!$B2075,3),$G$4:$J$5,2,0)</f>
        <v>Office Supplies</v>
      </c>
      <c r="E2075" s="12" t="str">
        <f>VLOOKUP(MID(Products!$B2075,5,2),$G$8:$H$25,2,0)</f>
        <v>Art</v>
      </c>
    </row>
    <row r="2076" spans="1:5" x14ac:dyDescent="0.35">
      <c r="A2076" s="11">
        <v>3949</v>
      </c>
      <c r="B2076" s="13" t="s">
        <v>2764</v>
      </c>
      <c r="C2076" s="13" t="s">
        <v>2765</v>
      </c>
      <c r="D2076" s="13" t="str">
        <f>HLOOKUP(LEFT(Products!$B2076,3),$G$4:$J$5,2,0)</f>
        <v>Office Supplies</v>
      </c>
      <c r="E2076" s="11" t="str">
        <f>VLOOKUP(MID(Products!$B2076,5,2),$G$8:$H$25,2,0)</f>
        <v>Labels</v>
      </c>
    </row>
    <row r="2077" spans="1:5" x14ac:dyDescent="0.35">
      <c r="A2077" s="12">
        <v>3950</v>
      </c>
      <c r="B2077" s="17" t="s">
        <v>1793</v>
      </c>
      <c r="C2077" s="17" t="s">
        <v>1794</v>
      </c>
      <c r="D2077" s="17" t="str">
        <f>HLOOKUP(LEFT(Products!$B2077,3),$G$4:$J$5,2,0)</f>
        <v>Office Supplies</v>
      </c>
      <c r="E2077" s="12" t="str">
        <f>VLOOKUP(MID(Products!$B2077,5,2),$G$8:$H$25,2,0)</f>
        <v>Paper</v>
      </c>
    </row>
    <row r="2078" spans="1:5" x14ac:dyDescent="0.35">
      <c r="A2078" s="11">
        <v>3951</v>
      </c>
      <c r="B2078" s="13" t="s">
        <v>1279</v>
      </c>
      <c r="C2078" s="13" t="s">
        <v>1280</v>
      </c>
      <c r="D2078" s="13" t="str">
        <f>HLOOKUP(LEFT(Products!$B2078,3),$G$4:$J$5,2,0)</f>
        <v>Furniture</v>
      </c>
      <c r="E2078" s="11" t="str">
        <f>VLOOKUP(MID(Products!$B2078,5,2),$G$8:$H$25,2,0)</f>
        <v>Chairs</v>
      </c>
    </row>
    <row r="2079" spans="1:5" x14ac:dyDescent="0.35">
      <c r="A2079" s="12">
        <v>4375</v>
      </c>
      <c r="B2079" s="17" t="s">
        <v>3076</v>
      </c>
      <c r="C2079" s="17" t="s">
        <v>3077</v>
      </c>
      <c r="D2079" s="17" t="str">
        <f>HLOOKUP(LEFT(Products!$B2079,3),$G$4:$J$5,2,0)</f>
        <v>Office Supplies</v>
      </c>
      <c r="E2079" s="12" t="str">
        <f>VLOOKUP(MID(Products!$B2079,5,2),$G$8:$H$25,2,0)</f>
        <v>Appliances</v>
      </c>
    </row>
    <row r="2080" spans="1:5" x14ac:dyDescent="0.35">
      <c r="A2080" s="11">
        <v>4960</v>
      </c>
      <c r="B2080" s="13" t="s">
        <v>5039</v>
      </c>
      <c r="C2080" s="13" t="s">
        <v>5040</v>
      </c>
      <c r="D2080" s="13" t="str">
        <f>HLOOKUP(LEFT(Products!$B2080,3),$G$4:$J$5,2,0)</f>
        <v>Technology</v>
      </c>
      <c r="E2080" s="11" t="str">
        <f>VLOOKUP(MID(Products!$B2080,5,2),$G$8:$H$25,2,0)</f>
        <v>Phones</v>
      </c>
    </row>
    <row r="2081" spans="1:5" x14ac:dyDescent="0.35">
      <c r="A2081" s="12">
        <v>4961</v>
      </c>
      <c r="B2081" s="17" t="s">
        <v>5041</v>
      </c>
      <c r="C2081" s="17" t="s">
        <v>5042</v>
      </c>
      <c r="D2081" s="17" t="str">
        <f>HLOOKUP(LEFT(Products!$B2081,3),$G$4:$J$5,2,0)</f>
        <v>Office Supplies</v>
      </c>
      <c r="E2081" s="12" t="str">
        <f>VLOOKUP(MID(Products!$B2081,5,2),$G$8:$H$25,2,0)</f>
        <v>Appliances</v>
      </c>
    </row>
    <row r="2082" spans="1:5" x14ac:dyDescent="0.35">
      <c r="A2082" s="11">
        <v>5163</v>
      </c>
      <c r="B2082" s="13" t="s">
        <v>1073</v>
      </c>
      <c r="C2082" s="13" t="s">
        <v>1074</v>
      </c>
      <c r="D2082" s="13" t="str">
        <f>HLOOKUP(LEFT(Products!$B2082,3),$G$4:$J$5,2,0)</f>
        <v>Furniture</v>
      </c>
      <c r="E2082" s="11" t="str">
        <f>VLOOKUP(MID(Products!$B2082,5,2),$G$8:$H$25,2,0)</f>
        <v>Chairs</v>
      </c>
    </row>
    <row r="2083" spans="1:5" x14ac:dyDescent="0.35">
      <c r="A2083" s="12">
        <v>5517</v>
      </c>
      <c r="B2083" s="17" t="s">
        <v>5048</v>
      </c>
      <c r="C2083" s="17" t="s">
        <v>5049</v>
      </c>
      <c r="D2083" s="17" t="str">
        <f>HLOOKUP(LEFT(Products!$B2083,3),$G$4:$J$5,2,0)</f>
        <v>Technology</v>
      </c>
      <c r="E2083" s="12" t="str">
        <f>VLOOKUP(MID(Products!$B2083,5,2),$G$8:$H$25,2,0)</f>
        <v>Accessories</v>
      </c>
    </row>
    <row r="2084" spans="1:5" x14ac:dyDescent="0.35">
      <c r="A2084" s="11">
        <v>8158</v>
      </c>
      <c r="B2084" s="13" t="s">
        <v>3603</v>
      </c>
      <c r="C2084" s="13" t="s">
        <v>3604</v>
      </c>
      <c r="D2084" s="13" t="str">
        <f>HLOOKUP(LEFT(Products!$B2084,3),$G$4:$J$5,2,0)</f>
        <v>Technology</v>
      </c>
      <c r="E2084" s="11" t="str">
        <f>VLOOKUP(MID(Products!$B2084,5,2),$G$8:$H$25,2,0)</f>
        <v>Accessories</v>
      </c>
    </row>
    <row r="2085" spans="1:5" x14ac:dyDescent="0.35">
      <c r="A2085" s="12">
        <v>9587</v>
      </c>
      <c r="B2085" s="17" t="s">
        <v>5052</v>
      </c>
      <c r="C2085" s="17" t="s">
        <v>5053</v>
      </c>
      <c r="D2085" s="17" t="str">
        <f>HLOOKUP(LEFT(Products!$B2085,3),$G$4:$J$5,2,0)</f>
        <v>Office Supplies</v>
      </c>
      <c r="E2085" s="12" t="str">
        <f>VLOOKUP(MID(Products!$B2085,5,2),$G$8:$H$25,2,0)</f>
        <v>Binders</v>
      </c>
    </row>
    <row r="2086" spans="1:5" x14ac:dyDescent="0.35">
      <c r="A2086" s="11">
        <v>681</v>
      </c>
      <c r="B2086" s="13" t="s">
        <v>1309</v>
      </c>
      <c r="C2086" s="13" t="s">
        <v>1310</v>
      </c>
      <c r="D2086" s="13" t="str">
        <f>HLOOKUP(LEFT(Products!$B2086,3),$G$4:$J$5,2,0)</f>
        <v>Office Supplies</v>
      </c>
      <c r="E2086" s="11" t="str">
        <f>VLOOKUP(MID(Products!$B2086,5,2),$G$8:$H$25,2,0)</f>
        <v>Binders</v>
      </c>
    </row>
    <row r="2087" spans="1:5" x14ac:dyDescent="0.35">
      <c r="A2087" s="12">
        <v>682</v>
      </c>
      <c r="B2087" s="17" t="s">
        <v>1411</v>
      </c>
      <c r="C2087" s="17" t="s">
        <v>1412</v>
      </c>
      <c r="D2087" s="17" t="str">
        <f>HLOOKUP(LEFT(Products!$B2087,3),$G$4:$J$5,2,0)</f>
        <v>Office Supplies</v>
      </c>
      <c r="E2087" s="12" t="str">
        <f>VLOOKUP(MID(Products!$B2087,5,2),$G$8:$H$25,2,0)</f>
        <v>Storage</v>
      </c>
    </row>
    <row r="2088" spans="1:5" x14ac:dyDescent="0.35">
      <c r="A2088" s="11">
        <v>683</v>
      </c>
      <c r="B2088" s="13" t="s">
        <v>4332</v>
      </c>
      <c r="C2088" s="13" t="s">
        <v>4333</v>
      </c>
      <c r="D2088" s="13" t="str">
        <f>HLOOKUP(LEFT(Products!$B2088,3),$G$4:$J$5,2,0)</f>
        <v>Office Supplies</v>
      </c>
      <c r="E2088" s="11" t="str">
        <f>VLOOKUP(MID(Products!$B2088,5,2),$G$8:$H$25,2,0)</f>
        <v>Storage</v>
      </c>
    </row>
    <row r="2089" spans="1:5" x14ac:dyDescent="0.35">
      <c r="A2089" s="12">
        <v>1106</v>
      </c>
      <c r="B2089" s="17" t="s">
        <v>4270</v>
      </c>
      <c r="C2089" s="17" t="s">
        <v>4271</v>
      </c>
      <c r="D2089" s="17" t="str">
        <f>HLOOKUP(LEFT(Products!$B2089,3),$G$4:$J$5,2,0)</f>
        <v>Office Supplies</v>
      </c>
      <c r="E2089" s="12" t="str">
        <f>VLOOKUP(MID(Products!$B2089,5,2),$G$8:$H$25,2,0)</f>
        <v>Storage</v>
      </c>
    </row>
    <row r="2090" spans="1:5" x14ac:dyDescent="0.35">
      <c r="A2090" s="11">
        <v>1107</v>
      </c>
      <c r="B2090" s="13" t="s">
        <v>1595</v>
      </c>
      <c r="C2090" s="13" t="s">
        <v>1596</v>
      </c>
      <c r="D2090" s="13" t="str">
        <f>HLOOKUP(LEFT(Products!$B2090,3),$G$4:$J$5,2,0)</f>
        <v>Furniture</v>
      </c>
      <c r="E2090" s="11" t="str">
        <f>VLOOKUP(MID(Products!$B2090,5,2),$G$8:$H$25,2,0)</f>
        <v>Furnishings</v>
      </c>
    </row>
    <row r="2091" spans="1:5" x14ac:dyDescent="0.35">
      <c r="A2091" s="12">
        <v>1108</v>
      </c>
      <c r="B2091" s="17" t="s">
        <v>344</v>
      </c>
      <c r="C2091" s="17" t="s">
        <v>345</v>
      </c>
      <c r="D2091" s="17" t="str">
        <f>HLOOKUP(LEFT(Products!$B2091,3),$G$4:$J$5,2,0)</f>
        <v>Office Supplies</v>
      </c>
      <c r="E2091" s="12" t="str">
        <f>VLOOKUP(MID(Products!$B2091,5,2),$G$8:$H$25,2,0)</f>
        <v>Binders</v>
      </c>
    </row>
    <row r="2092" spans="1:5" x14ac:dyDescent="0.35">
      <c r="A2092" s="11">
        <v>1109</v>
      </c>
      <c r="B2092" s="13" t="s">
        <v>722</v>
      </c>
      <c r="C2092" s="13" t="s">
        <v>723</v>
      </c>
      <c r="D2092" s="13" t="str">
        <f>HLOOKUP(LEFT(Products!$B2092,3),$G$4:$J$5,2,0)</f>
        <v>Office Supplies</v>
      </c>
      <c r="E2092" s="11" t="str">
        <f>VLOOKUP(MID(Products!$B2092,5,2),$G$8:$H$25,2,0)</f>
        <v>Fasteners</v>
      </c>
    </row>
    <row r="2093" spans="1:5" x14ac:dyDescent="0.35">
      <c r="A2093" s="12">
        <v>1110</v>
      </c>
      <c r="B2093" s="17" t="s">
        <v>5058</v>
      </c>
      <c r="C2093" s="17" t="s">
        <v>5059</v>
      </c>
      <c r="D2093" s="17" t="str">
        <f>HLOOKUP(LEFT(Products!$B2093,3),$G$4:$J$5,2,0)</f>
        <v>Office Supplies</v>
      </c>
      <c r="E2093" s="12" t="str">
        <f>VLOOKUP(MID(Products!$B2093,5,2),$G$8:$H$25,2,0)</f>
        <v>Envelopes</v>
      </c>
    </row>
    <row r="2094" spans="1:5" x14ac:dyDescent="0.35">
      <c r="A2094" s="11">
        <v>1111</v>
      </c>
      <c r="B2094" s="13" t="s">
        <v>3184</v>
      </c>
      <c r="C2094" s="13" t="s">
        <v>3185</v>
      </c>
      <c r="D2094" s="13" t="str">
        <f>HLOOKUP(LEFT(Products!$B2094,3),$G$4:$J$5,2,0)</f>
        <v>Technology</v>
      </c>
      <c r="E2094" s="11" t="str">
        <f>VLOOKUP(MID(Products!$B2094,5,2),$G$8:$H$25,2,0)</f>
        <v>Phones</v>
      </c>
    </row>
    <row r="2095" spans="1:5" x14ac:dyDescent="0.35">
      <c r="A2095" s="12">
        <v>1112</v>
      </c>
      <c r="B2095" s="17" t="s">
        <v>4335</v>
      </c>
      <c r="C2095" s="17" t="s">
        <v>4336</v>
      </c>
      <c r="D2095" s="17" t="str">
        <f>HLOOKUP(LEFT(Products!$B2095,3),$G$4:$J$5,2,0)</f>
        <v>Office Supplies</v>
      </c>
      <c r="E2095" s="12" t="str">
        <f>VLOOKUP(MID(Products!$B2095,5,2),$G$8:$H$25,2,0)</f>
        <v>Paper</v>
      </c>
    </row>
    <row r="2096" spans="1:5" x14ac:dyDescent="0.35">
      <c r="A2096" s="11">
        <v>1113</v>
      </c>
      <c r="B2096" s="13" t="s">
        <v>2421</v>
      </c>
      <c r="C2096" s="13" t="s">
        <v>2422</v>
      </c>
      <c r="D2096" s="13" t="str">
        <f>HLOOKUP(LEFT(Products!$B2096,3),$G$4:$J$5,2,0)</f>
        <v>Office Supplies</v>
      </c>
      <c r="E2096" s="11" t="str">
        <f>VLOOKUP(MID(Products!$B2096,5,2),$G$8:$H$25,2,0)</f>
        <v>Binders</v>
      </c>
    </row>
    <row r="2097" spans="1:5" x14ac:dyDescent="0.35">
      <c r="A2097" s="12">
        <v>1475</v>
      </c>
      <c r="B2097" s="17" t="s">
        <v>5062</v>
      </c>
      <c r="C2097" s="17" t="s">
        <v>5063</v>
      </c>
      <c r="D2097" s="17" t="str">
        <f>HLOOKUP(LEFT(Products!$B2097,3),$G$4:$J$5,2,0)</f>
        <v>Office Supplies</v>
      </c>
      <c r="E2097" s="12" t="str">
        <f>VLOOKUP(MID(Products!$B2097,5,2),$G$8:$H$25,2,0)</f>
        <v>Art</v>
      </c>
    </row>
    <row r="2098" spans="1:5" x14ac:dyDescent="0.35">
      <c r="A2098" s="11">
        <v>1476</v>
      </c>
      <c r="B2098" s="13" t="s">
        <v>1256</v>
      </c>
      <c r="C2098" s="13" t="s">
        <v>1257</v>
      </c>
      <c r="D2098" s="13" t="str">
        <f>HLOOKUP(LEFT(Products!$B2098,3),$G$4:$J$5,2,0)</f>
        <v>Office Supplies</v>
      </c>
      <c r="E2098" s="11" t="str">
        <f>VLOOKUP(MID(Products!$B2098,5,2),$G$8:$H$25,2,0)</f>
        <v>Binders</v>
      </c>
    </row>
    <row r="2099" spans="1:5" x14ac:dyDescent="0.35">
      <c r="A2099" s="12">
        <v>5236</v>
      </c>
      <c r="B2099" s="17" t="s">
        <v>5066</v>
      </c>
      <c r="C2099" s="17" t="s">
        <v>5067</v>
      </c>
      <c r="D2099" s="17" t="str">
        <f>HLOOKUP(LEFT(Products!$B2099,3),$G$4:$J$5,2,0)</f>
        <v>Office Supplies</v>
      </c>
      <c r="E2099" s="12" t="str">
        <f>VLOOKUP(MID(Products!$B2099,5,2),$G$8:$H$25,2,0)</f>
        <v>Appliances</v>
      </c>
    </row>
    <row r="2100" spans="1:5" x14ac:dyDescent="0.35">
      <c r="A2100" s="11">
        <v>6029</v>
      </c>
      <c r="B2100" s="13" t="s">
        <v>5069</v>
      </c>
      <c r="C2100" s="13" t="s">
        <v>5070</v>
      </c>
      <c r="D2100" s="13" t="str">
        <f>HLOOKUP(LEFT(Products!$B2100,3),$G$4:$J$5,2,0)</f>
        <v>Office Supplies</v>
      </c>
      <c r="E2100" s="11" t="str">
        <f>VLOOKUP(MID(Products!$B2100,5,2),$G$8:$H$25,2,0)</f>
        <v>Art</v>
      </c>
    </row>
    <row r="2101" spans="1:5" x14ac:dyDescent="0.35">
      <c r="A2101" s="12">
        <v>8323</v>
      </c>
      <c r="B2101" s="17" t="s">
        <v>2883</v>
      </c>
      <c r="C2101" s="17" t="s">
        <v>2884</v>
      </c>
      <c r="D2101" s="17" t="str">
        <f>HLOOKUP(LEFT(Products!$B2101,3),$G$4:$J$5,2,0)</f>
        <v>Office Supplies</v>
      </c>
      <c r="E2101" s="12" t="str">
        <f>VLOOKUP(MID(Products!$B2101,5,2),$G$8:$H$25,2,0)</f>
        <v>Appliances</v>
      </c>
    </row>
    <row r="2102" spans="1:5" x14ac:dyDescent="0.35">
      <c r="A2102" s="11">
        <v>8324</v>
      </c>
      <c r="B2102" s="13" t="s">
        <v>4554</v>
      </c>
      <c r="C2102" s="13" t="s">
        <v>4555</v>
      </c>
      <c r="D2102" s="13" t="str">
        <f>HLOOKUP(LEFT(Products!$B2102,3),$G$4:$J$5,2,0)</f>
        <v>Office Supplies</v>
      </c>
      <c r="E2102" s="11" t="str">
        <f>VLOOKUP(MID(Products!$B2102,5,2),$G$8:$H$25,2,0)</f>
        <v>Paper</v>
      </c>
    </row>
    <row r="2103" spans="1:5" x14ac:dyDescent="0.35">
      <c r="A2103" s="12">
        <v>9466</v>
      </c>
      <c r="B2103" s="17" t="s">
        <v>5075</v>
      </c>
      <c r="C2103" s="17" t="s">
        <v>5076</v>
      </c>
      <c r="D2103" s="17" t="str">
        <f>HLOOKUP(LEFT(Products!$B2103,3),$G$4:$J$5,2,0)</f>
        <v>Furniture</v>
      </c>
      <c r="E2103" s="12" t="str">
        <f>VLOOKUP(MID(Products!$B2103,5,2),$G$8:$H$25,2,0)</f>
        <v>Furnishings</v>
      </c>
    </row>
    <row r="2104" spans="1:5" x14ac:dyDescent="0.35">
      <c r="A2104" s="11">
        <v>159</v>
      </c>
      <c r="B2104" s="13" t="s">
        <v>2129</v>
      </c>
      <c r="C2104" s="13" t="s">
        <v>2130</v>
      </c>
      <c r="D2104" s="13" t="str">
        <f>HLOOKUP(LEFT(Products!$B2104,3),$G$4:$J$5,2,0)</f>
        <v>Office Supplies</v>
      </c>
      <c r="E2104" s="11" t="str">
        <f>VLOOKUP(MID(Products!$B2104,5,2),$G$8:$H$25,2,0)</f>
        <v>Labels</v>
      </c>
    </row>
    <row r="2105" spans="1:5" x14ac:dyDescent="0.35">
      <c r="A2105" s="12">
        <v>160</v>
      </c>
      <c r="B2105" s="17" t="s">
        <v>5079</v>
      </c>
      <c r="C2105" s="17" t="s">
        <v>5080</v>
      </c>
      <c r="D2105" s="17" t="str">
        <f>HLOOKUP(LEFT(Products!$B2105,3),$G$4:$J$5,2,0)</f>
        <v>Technology</v>
      </c>
      <c r="E2105" s="12" t="str">
        <f>VLOOKUP(MID(Products!$B2105,5,2),$G$8:$H$25,2,0)</f>
        <v>Phones</v>
      </c>
    </row>
    <row r="2106" spans="1:5" x14ac:dyDescent="0.35">
      <c r="A2106" s="11">
        <v>290</v>
      </c>
      <c r="B2106" s="13" t="s">
        <v>3622</v>
      </c>
      <c r="C2106" s="13" t="s">
        <v>3623</v>
      </c>
      <c r="D2106" s="13" t="str">
        <f>HLOOKUP(LEFT(Products!$B2106,3),$G$4:$J$5,2,0)</f>
        <v>Office Supplies</v>
      </c>
      <c r="E2106" s="11" t="str">
        <f>VLOOKUP(MID(Products!$B2106,5,2),$G$8:$H$25,2,0)</f>
        <v>Fasteners</v>
      </c>
    </row>
    <row r="2107" spans="1:5" x14ac:dyDescent="0.35">
      <c r="A2107" s="12">
        <v>291</v>
      </c>
      <c r="B2107" s="17" t="s">
        <v>368</v>
      </c>
      <c r="C2107" s="17" t="s">
        <v>369</v>
      </c>
      <c r="D2107" s="17" t="str">
        <f>HLOOKUP(LEFT(Products!$B2107,3),$G$4:$J$5,2,0)</f>
        <v>Office Supplies</v>
      </c>
      <c r="E2107" s="12" t="str">
        <f>VLOOKUP(MID(Products!$B2107,5,2),$G$8:$H$25,2,0)</f>
        <v>Labels</v>
      </c>
    </row>
    <row r="2108" spans="1:5" x14ac:dyDescent="0.35">
      <c r="A2108" s="11">
        <v>292</v>
      </c>
      <c r="B2108" s="13" t="s">
        <v>4866</v>
      </c>
      <c r="C2108" s="13" t="s">
        <v>4867</v>
      </c>
      <c r="D2108" s="13" t="str">
        <f>HLOOKUP(LEFT(Products!$B2108,3),$G$4:$J$5,2,0)</f>
        <v>Technology</v>
      </c>
      <c r="E2108" s="11" t="str">
        <f>VLOOKUP(MID(Products!$B2108,5,2),$G$8:$H$25,2,0)</f>
        <v>Accessories</v>
      </c>
    </row>
    <row r="2109" spans="1:5" x14ac:dyDescent="0.35">
      <c r="A2109" s="12">
        <v>293</v>
      </c>
      <c r="B2109" s="17" t="s">
        <v>27</v>
      </c>
      <c r="C2109" s="17" t="s">
        <v>30</v>
      </c>
      <c r="D2109" s="17" t="str">
        <f>HLOOKUP(LEFT(Products!$B2109,3),$G$4:$J$5,2,0)</f>
        <v>Furniture</v>
      </c>
      <c r="E2109" s="12" t="str">
        <f>VLOOKUP(MID(Products!$B2109,5,2),$G$8:$H$25,2,0)</f>
        <v>Bookcases</v>
      </c>
    </row>
    <row r="2110" spans="1:5" x14ac:dyDescent="0.35">
      <c r="A2110" s="11">
        <v>1034</v>
      </c>
      <c r="B2110" s="13" t="s">
        <v>5085</v>
      </c>
      <c r="C2110" s="13" t="s">
        <v>5086</v>
      </c>
      <c r="D2110" s="13" t="str">
        <f>HLOOKUP(LEFT(Products!$B2110,3),$G$4:$J$5,2,0)</f>
        <v>Office Supplies</v>
      </c>
      <c r="E2110" s="11" t="str">
        <f>VLOOKUP(MID(Products!$B2110,5,2),$G$8:$H$25,2,0)</f>
        <v>Paper</v>
      </c>
    </row>
    <row r="2111" spans="1:5" x14ac:dyDescent="0.35">
      <c r="A2111" s="12">
        <v>1035</v>
      </c>
      <c r="B2111" s="17" t="s">
        <v>5087</v>
      </c>
      <c r="C2111" s="17" t="s">
        <v>5088</v>
      </c>
      <c r="D2111" s="17" t="str">
        <f>HLOOKUP(LEFT(Products!$B2111,3),$G$4:$J$5,2,0)</f>
        <v>Office Supplies</v>
      </c>
      <c r="E2111" s="12" t="str">
        <f>VLOOKUP(MID(Products!$B2111,5,2),$G$8:$H$25,2,0)</f>
        <v>Binders</v>
      </c>
    </row>
    <row r="2112" spans="1:5" x14ac:dyDescent="0.35">
      <c r="A2112" s="11">
        <v>1036</v>
      </c>
      <c r="B2112" s="13" t="s">
        <v>5089</v>
      </c>
      <c r="C2112" s="13" t="s">
        <v>5090</v>
      </c>
      <c r="D2112" s="13" t="str">
        <f>HLOOKUP(LEFT(Products!$B2112,3),$G$4:$J$5,2,0)</f>
        <v>Office Supplies</v>
      </c>
      <c r="E2112" s="11" t="str">
        <f>VLOOKUP(MID(Products!$B2112,5,2),$G$8:$H$25,2,0)</f>
        <v>Binders</v>
      </c>
    </row>
    <row r="2113" spans="1:5" x14ac:dyDescent="0.35">
      <c r="A2113" s="12">
        <v>3239</v>
      </c>
      <c r="B2113" s="17" t="s">
        <v>4943</v>
      </c>
      <c r="C2113" s="17" t="s">
        <v>4944</v>
      </c>
      <c r="D2113" s="17" t="str">
        <f>HLOOKUP(LEFT(Products!$B2113,3),$G$4:$J$5,2,0)</f>
        <v>Furniture</v>
      </c>
      <c r="E2113" s="12" t="str">
        <f>VLOOKUP(MID(Products!$B2113,5,2),$G$8:$H$25,2,0)</f>
        <v>Chairs</v>
      </c>
    </row>
    <row r="2114" spans="1:5" x14ac:dyDescent="0.35">
      <c r="A2114" s="11">
        <v>3240</v>
      </c>
      <c r="B2114" s="13" t="s">
        <v>4444</v>
      </c>
      <c r="C2114" s="13" t="s">
        <v>4445</v>
      </c>
      <c r="D2114" s="13" t="str">
        <f>HLOOKUP(LEFT(Products!$B2114,3),$G$4:$J$5,2,0)</f>
        <v>Technology</v>
      </c>
      <c r="E2114" s="11" t="str">
        <f>VLOOKUP(MID(Products!$B2114,5,2),$G$8:$H$25,2,0)</f>
        <v>Phones</v>
      </c>
    </row>
    <row r="2115" spans="1:5" x14ac:dyDescent="0.35">
      <c r="A2115" s="12">
        <v>3241</v>
      </c>
      <c r="B2115" s="17" t="s">
        <v>1696</v>
      </c>
      <c r="C2115" s="17" t="s">
        <v>1697</v>
      </c>
      <c r="D2115" s="17" t="str">
        <f>HLOOKUP(LEFT(Products!$B2115,3),$G$4:$J$5,2,0)</f>
        <v>Furniture</v>
      </c>
      <c r="E2115" s="12" t="str">
        <f>VLOOKUP(MID(Products!$B2115,5,2),$G$8:$H$25,2,0)</f>
        <v>Furnishings</v>
      </c>
    </row>
    <row r="2116" spans="1:5" x14ac:dyDescent="0.35">
      <c r="A2116" s="11">
        <v>4407</v>
      </c>
      <c r="B2116" s="13" t="s">
        <v>5097</v>
      </c>
      <c r="C2116" s="13" t="s">
        <v>5098</v>
      </c>
      <c r="D2116" s="13" t="str">
        <f>HLOOKUP(LEFT(Products!$B2116,3),$G$4:$J$5,2,0)</f>
        <v>Office Supplies</v>
      </c>
      <c r="E2116" s="11" t="str">
        <f>VLOOKUP(MID(Products!$B2116,5,2),$G$8:$H$25,2,0)</f>
        <v>Paper</v>
      </c>
    </row>
    <row r="2117" spans="1:5" x14ac:dyDescent="0.35">
      <c r="A2117" s="12">
        <v>4408</v>
      </c>
      <c r="B2117" s="17" t="s">
        <v>1643</v>
      </c>
      <c r="C2117" s="17" t="s">
        <v>1644</v>
      </c>
      <c r="D2117" s="17" t="str">
        <f>HLOOKUP(LEFT(Products!$B2117,3),$G$4:$J$5,2,0)</f>
        <v>Office Supplies</v>
      </c>
      <c r="E2117" s="12" t="str">
        <f>VLOOKUP(MID(Products!$B2117,5,2),$G$8:$H$25,2,0)</f>
        <v>Paper</v>
      </c>
    </row>
    <row r="2118" spans="1:5" x14ac:dyDescent="0.35">
      <c r="A2118" s="11">
        <v>4409</v>
      </c>
      <c r="B2118" s="13" t="s">
        <v>2199</v>
      </c>
      <c r="C2118" s="13" t="s">
        <v>2200</v>
      </c>
      <c r="D2118" s="13" t="str">
        <f>HLOOKUP(LEFT(Products!$B2118,3),$G$4:$J$5,2,0)</f>
        <v>Office Supplies</v>
      </c>
      <c r="E2118" s="11" t="str">
        <f>VLOOKUP(MID(Products!$B2118,5,2),$G$8:$H$25,2,0)</f>
        <v>Binders</v>
      </c>
    </row>
    <row r="2119" spans="1:5" x14ac:dyDescent="0.35">
      <c r="A2119" s="12">
        <v>5366</v>
      </c>
      <c r="B2119" s="17" t="s">
        <v>2704</v>
      </c>
      <c r="C2119" s="17" t="s">
        <v>2705</v>
      </c>
      <c r="D2119" s="17" t="str">
        <f>HLOOKUP(LEFT(Products!$B2119,3),$G$4:$J$5,2,0)</f>
        <v>Technology</v>
      </c>
      <c r="E2119" s="12" t="str">
        <f>VLOOKUP(MID(Products!$B2119,5,2),$G$8:$H$25,2,0)</f>
        <v>Phones</v>
      </c>
    </row>
    <row r="2120" spans="1:5" x14ac:dyDescent="0.35">
      <c r="A2120" s="11">
        <v>5398</v>
      </c>
      <c r="B2120" s="13" t="s">
        <v>5103</v>
      </c>
      <c r="C2120" s="13" t="s">
        <v>5104</v>
      </c>
      <c r="D2120" s="13" t="str">
        <f>HLOOKUP(LEFT(Products!$B2120,3),$G$4:$J$5,2,0)</f>
        <v>Office Supplies</v>
      </c>
      <c r="E2120" s="11" t="str">
        <f>VLOOKUP(MID(Products!$B2120,5,2),$G$8:$H$25,2,0)</f>
        <v>Appliances</v>
      </c>
    </row>
    <row r="2121" spans="1:5" x14ac:dyDescent="0.35">
      <c r="A2121" s="12">
        <v>5479</v>
      </c>
      <c r="B2121" s="17" t="s">
        <v>5108</v>
      </c>
      <c r="C2121" s="17" t="s">
        <v>5109</v>
      </c>
      <c r="D2121" s="17" t="str">
        <f>HLOOKUP(LEFT(Products!$B2121,3),$G$4:$J$5,2,0)</f>
        <v>Office Supplies</v>
      </c>
      <c r="E2121" s="12" t="str">
        <f>VLOOKUP(MID(Products!$B2121,5,2),$G$8:$H$25,2,0)</f>
        <v>Binders</v>
      </c>
    </row>
    <row r="2122" spans="1:5" x14ac:dyDescent="0.35">
      <c r="A2122" s="11">
        <v>6492</v>
      </c>
      <c r="B2122" s="13" t="s">
        <v>2899</v>
      </c>
      <c r="C2122" s="13" t="s">
        <v>2900</v>
      </c>
      <c r="D2122" s="13" t="str">
        <f>HLOOKUP(LEFT(Products!$B2122,3),$G$4:$J$5,2,0)</f>
        <v>Furniture</v>
      </c>
      <c r="E2122" s="11" t="str">
        <f>VLOOKUP(MID(Products!$B2122,5,2),$G$8:$H$25,2,0)</f>
        <v>Bookcases</v>
      </c>
    </row>
    <row r="2123" spans="1:5" x14ac:dyDescent="0.35">
      <c r="A2123" s="12">
        <v>6493</v>
      </c>
      <c r="B2123" s="17" t="s">
        <v>5114</v>
      </c>
      <c r="C2123" s="17" t="s">
        <v>5115</v>
      </c>
      <c r="D2123" s="17" t="str">
        <f>HLOOKUP(LEFT(Products!$B2123,3),$G$4:$J$5,2,0)</f>
        <v>Office Supplies</v>
      </c>
      <c r="E2123" s="12" t="str">
        <f>VLOOKUP(MID(Products!$B2123,5,2),$G$8:$H$25,2,0)</f>
        <v>Storage</v>
      </c>
    </row>
    <row r="2124" spans="1:5" x14ac:dyDescent="0.35">
      <c r="A2124" s="11">
        <v>6494</v>
      </c>
      <c r="B2124" s="13" t="s">
        <v>5039</v>
      </c>
      <c r="C2124" s="13" t="s">
        <v>5040</v>
      </c>
      <c r="D2124" s="13" t="str">
        <f>HLOOKUP(LEFT(Products!$B2124,3),$G$4:$J$5,2,0)</f>
        <v>Technology</v>
      </c>
      <c r="E2124" s="11" t="str">
        <f>VLOOKUP(MID(Products!$B2124,5,2),$G$8:$H$25,2,0)</f>
        <v>Phones</v>
      </c>
    </row>
    <row r="2125" spans="1:5" x14ac:dyDescent="0.35">
      <c r="A2125" s="12">
        <v>6835</v>
      </c>
      <c r="B2125" s="17" t="s">
        <v>3370</v>
      </c>
      <c r="C2125" s="17" t="s">
        <v>3371</v>
      </c>
      <c r="D2125" s="17" t="str">
        <f>HLOOKUP(LEFT(Products!$B2125,3),$G$4:$J$5,2,0)</f>
        <v>Technology</v>
      </c>
      <c r="E2125" s="12" t="str">
        <f>VLOOKUP(MID(Products!$B2125,5,2),$G$8:$H$25,2,0)</f>
        <v>Accessories</v>
      </c>
    </row>
    <row r="2126" spans="1:5" x14ac:dyDescent="0.35">
      <c r="A2126" s="11">
        <v>3033</v>
      </c>
      <c r="B2126" s="13" t="s">
        <v>2327</v>
      </c>
      <c r="C2126" s="13" t="s">
        <v>2328</v>
      </c>
      <c r="D2126" s="13" t="str">
        <f>HLOOKUP(LEFT(Products!$B2126,3),$G$4:$J$5,2,0)</f>
        <v>Furniture</v>
      </c>
      <c r="E2126" s="11" t="str">
        <f>VLOOKUP(MID(Products!$B2126,5,2),$G$8:$H$25,2,0)</f>
        <v>Chairs</v>
      </c>
    </row>
    <row r="2127" spans="1:5" x14ac:dyDescent="0.35">
      <c r="A2127" s="12">
        <v>3522</v>
      </c>
      <c r="B2127" s="17" t="s">
        <v>5120</v>
      </c>
      <c r="C2127" s="17" t="s">
        <v>5121</v>
      </c>
      <c r="D2127" s="17" t="str">
        <f>HLOOKUP(LEFT(Products!$B2127,3),$G$4:$J$5,2,0)</f>
        <v>Office Supplies</v>
      </c>
      <c r="E2127" s="12" t="str">
        <f>VLOOKUP(MID(Products!$B2127,5,2),$G$8:$H$25,2,0)</f>
        <v>Paper</v>
      </c>
    </row>
    <row r="2128" spans="1:5" x14ac:dyDescent="0.35">
      <c r="A2128" s="11">
        <v>3523</v>
      </c>
      <c r="B2128" s="13" t="s">
        <v>3004</v>
      </c>
      <c r="C2128" s="13" t="s">
        <v>3005</v>
      </c>
      <c r="D2128" s="13" t="str">
        <f>HLOOKUP(LEFT(Products!$B2128,3),$G$4:$J$5,2,0)</f>
        <v>Technology</v>
      </c>
      <c r="E2128" s="11" t="str">
        <f>VLOOKUP(MID(Products!$B2128,5,2),$G$8:$H$25,2,0)</f>
        <v>Phones</v>
      </c>
    </row>
    <row r="2129" spans="1:5" x14ac:dyDescent="0.35">
      <c r="A2129" s="12">
        <v>4824</v>
      </c>
      <c r="B2129" s="17" t="s">
        <v>5123</v>
      </c>
      <c r="C2129" s="17" t="s">
        <v>5124</v>
      </c>
      <c r="D2129" s="17" t="str">
        <f>HLOOKUP(LEFT(Products!$B2129,3),$G$4:$J$5,2,0)</f>
        <v>Technology</v>
      </c>
      <c r="E2129" s="12" t="str">
        <f>VLOOKUP(MID(Products!$B2129,5,2),$G$8:$H$25,2,0)</f>
        <v>Machines</v>
      </c>
    </row>
    <row r="2130" spans="1:5" x14ac:dyDescent="0.35">
      <c r="A2130" s="11">
        <v>4825</v>
      </c>
      <c r="B2130" s="13" t="s">
        <v>1279</v>
      </c>
      <c r="C2130" s="13" t="s">
        <v>1280</v>
      </c>
      <c r="D2130" s="13" t="str">
        <f>HLOOKUP(LEFT(Products!$B2130,3),$G$4:$J$5,2,0)</f>
        <v>Furniture</v>
      </c>
      <c r="E2130" s="11" t="str">
        <f>VLOOKUP(MID(Products!$B2130,5,2),$G$8:$H$25,2,0)</f>
        <v>Chairs</v>
      </c>
    </row>
    <row r="2131" spans="1:5" x14ac:dyDescent="0.35">
      <c r="A2131" s="12">
        <v>4826</v>
      </c>
      <c r="B2131" s="17" t="s">
        <v>1875</v>
      </c>
      <c r="C2131" s="17" t="s">
        <v>1876</v>
      </c>
      <c r="D2131" s="17" t="str">
        <f>HLOOKUP(LEFT(Products!$B2131,3),$G$4:$J$5,2,0)</f>
        <v>Furniture</v>
      </c>
      <c r="E2131" s="12" t="str">
        <f>VLOOKUP(MID(Products!$B2131,5,2),$G$8:$H$25,2,0)</f>
        <v>Furnishings</v>
      </c>
    </row>
    <row r="2132" spans="1:5" x14ac:dyDescent="0.35">
      <c r="A2132" s="11">
        <v>5891</v>
      </c>
      <c r="B2132" s="13" t="s">
        <v>2303</v>
      </c>
      <c r="C2132" s="13" t="s">
        <v>2304</v>
      </c>
      <c r="D2132" s="13" t="str">
        <f>HLOOKUP(LEFT(Products!$B2132,3),$G$4:$J$5,2,0)</f>
        <v>Office Supplies</v>
      </c>
      <c r="E2132" s="11" t="str">
        <f>VLOOKUP(MID(Products!$B2132,5,2),$G$8:$H$25,2,0)</f>
        <v>Paper</v>
      </c>
    </row>
    <row r="2133" spans="1:5" x14ac:dyDescent="0.35">
      <c r="A2133" s="12">
        <v>5892</v>
      </c>
      <c r="B2133" s="17" t="s">
        <v>3945</v>
      </c>
      <c r="C2133" s="17" t="s">
        <v>3946</v>
      </c>
      <c r="D2133" s="17" t="str">
        <f>HLOOKUP(LEFT(Products!$B2133,3),$G$4:$J$5,2,0)</f>
        <v>Office Supplies</v>
      </c>
      <c r="E2133" s="12" t="str">
        <f>VLOOKUP(MID(Products!$B2133,5,2),$G$8:$H$25,2,0)</f>
        <v>Storage</v>
      </c>
    </row>
    <row r="2134" spans="1:5" x14ac:dyDescent="0.35">
      <c r="A2134" s="11">
        <v>5893</v>
      </c>
      <c r="B2134" s="13" t="s">
        <v>5126</v>
      </c>
      <c r="C2134" s="13" t="s">
        <v>5127</v>
      </c>
      <c r="D2134" s="13" t="str">
        <f>HLOOKUP(LEFT(Products!$B2134,3),$G$4:$J$5,2,0)</f>
        <v>Technology</v>
      </c>
      <c r="E2134" s="11" t="str">
        <f>VLOOKUP(MID(Products!$B2134,5,2),$G$8:$H$25,2,0)</f>
        <v>Accessories</v>
      </c>
    </row>
    <row r="2135" spans="1:5" x14ac:dyDescent="0.35">
      <c r="A2135" s="12">
        <v>5983</v>
      </c>
      <c r="B2135" s="17" t="s">
        <v>2616</v>
      </c>
      <c r="C2135" s="17" t="s">
        <v>2617</v>
      </c>
      <c r="D2135" s="17" t="str">
        <f>HLOOKUP(LEFT(Products!$B2135,3),$G$4:$J$5,2,0)</f>
        <v>Office Supplies</v>
      </c>
      <c r="E2135" s="12" t="str">
        <f>VLOOKUP(MID(Products!$B2135,5,2),$G$8:$H$25,2,0)</f>
        <v>Paper</v>
      </c>
    </row>
    <row r="2136" spans="1:5" x14ac:dyDescent="0.35">
      <c r="A2136" s="11">
        <v>6371</v>
      </c>
      <c r="B2136" s="13" t="s">
        <v>5130</v>
      </c>
      <c r="C2136" s="13" t="s">
        <v>5131</v>
      </c>
      <c r="D2136" s="13" t="str">
        <f>HLOOKUP(LEFT(Products!$B2136,3),$G$4:$J$5,2,0)</f>
        <v>Furniture</v>
      </c>
      <c r="E2136" s="11" t="str">
        <f>VLOOKUP(MID(Products!$B2136,5,2),$G$8:$H$25,2,0)</f>
        <v>Bookcases</v>
      </c>
    </row>
    <row r="2137" spans="1:5" x14ac:dyDescent="0.35">
      <c r="A2137" s="12">
        <v>9216</v>
      </c>
      <c r="B2137" s="17" t="s">
        <v>1975</v>
      </c>
      <c r="C2137" s="17" t="s">
        <v>1976</v>
      </c>
      <c r="D2137" s="17" t="str">
        <f>HLOOKUP(LEFT(Products!$B2137,3),$G$4:$J$5,2,0)</f>
        <v>Office Supplies</v>
      </c>
      <c r="E2137" s="12" t="str">
        <f>VLOOKUP(MID(Products!$B2137,5,2),$G$8:$H$25,2,0)</f>
        <v>Paper</v>
      </c>
    </row>
    <row r="2138" spans="1:5" x14ac:dyDescent="0.35">
      <c r="A2138" s="11">
        <v>1288</v>
      </c>
      <c r="B2138" s="13" t="s">
        <v>5134</v>
      </c>
      <c r="C2138" s="13" t="s">
        <v>5135</v>
      </c>
      <c r="D2138" s="13" t="str">
        <f>HLOOKUP(LEFT(Products!$B2138,3),$G$4:$J$5,2,0)</f>
        <v>Furniture</v>
      </c>
      <c r="E2138" s="11" t="str">
        <f>VLOOKUP(MID(Products!$B2138,5,2),$G$8:$H$25,2,0)</f>
        <v>Furnishings</v>
      </c>
    </row>
    <row r="2139" spans="1:5" x14ac:dyDescent="0.35">
      <c r="A2139" s="12">
        <v>1289</v>
      </c>
      <c r="B2139" s="17" t="s">
        <v>5136</v>
      </c>
      <c r="C2139" s="17" t="s">
        <v>5137</v>
      </c>
      <c r="D2139" s="17" t="str">
        <f>HLOOKUP(LEFT(Products!$B2139,3),$G$4:$J$5,2,0)</f>
        <v>Office Supplies</v>
      </c>
      <c r="E2139" s="12" t="str">
        <f>VLOOKUP(MID(Products!$B2139,5,2),$G$8:$H$25,2,0)</f>
        <v>Binders</v>
      </c>
    </row>
    <row r="2140" spans="1:5" x14ac:dyDescent="0.35">
      <c r="A2140" s="11">
        <v>1290</v>
      </c>
      <c r="B2140" s="13" t="s">
        <v>2254</v>
      </c>
      <c r="C2140" s="13" t="s">
        <v>2255</v>
      </c>
      <c r="D2140" s="13" t="str">
        <f>HLOOKUP(LEFT(Products!$B2140,3),$G$4:$J$5,2,0)</f>
        <v>Office Supplies</v>
      </c>
      <c r="E2140" s="11" t="str">
        <f>VLOOKUP(MID(Products!$B2140,5,2),$G$8:$H$25,2,0)</f>
        <v>Art</v>
      </c>
    </row>
    <row r="2141" spans="1:5" x14ac:dyDescent="0.35">
      <c r="A2141" s="12">
        <v>2774</v>
      </c>
      <c r="B2141" s="17" t="s">
        <v>2016</v>
      </c>
      <c r="C2141" s="17" t="s">
        <v>2017</v>
      </c>
      <c r="D2141" s="17" t="str">
        <f>HLOOKUP(LEFT(Products!$B2141,3),$G$4:$J$5,2,0)</f>
        <v>Office Supplies</v>
      </c>
      <c r="E2141" s="12" t="str">
        <f>VLOOKUP(MID(Products!$B2141,5,2),$G$8:$H$25,2,0)</f>
        <v>Binders</v>
      </c>
    </row>
    <row r="2142" spans="1:5" x14ac:dyDescent="0.35">
      <c r="A2142" s="11">
        <v>6083</v>
      </c>
      <c r="B2142" s="13" t="s">
        <v>1773</v>
      </c>
      <c r="C2142" s="13" t="s">
        <v>1774</v>
      </c>
      <c r="D2142" s="13" t="str">
        <f>HLOOKUP(LEFT(Products!$B2142,3),$G$4:$J$5,2,0)</f>
        <v>Office Supplies</v>
      </c>
      <c r="E2142" s="11" t="str">
        <f>VLOOKUP(MID(Products!$B2142,5,2),$G$8:$H$25,2,0)</f>
        <v>Binders</v>
      </c>
    </row>
    <row r="2143" spans="1:5" x14ac:dyDescent="0.35">
      <c r="A2143" s="12">
        <v>6084</v>
      </c>
      <c r="B2143" s="17" t="s">
        <v>4213</v>
      </c>
      <c r="C2143" s="17" t="s">
        <v>4214</v>
      </c>
      <c r="D2143" s="17" t="str">
        <f>HLOOKUP(LEFT(Products!$B2143,3),$G$4:$J$5,2,0)</f>
        <v>Office Supplies</v>
      </c>
      <c r="E2143" s="12" t="str">
        <f>VLOOKUP(MID(Products!$B2143,5,2),$G$8:$H$25,2,0)</f>
        <v>Art</v>
      </c>
    </row>
    <row r="2144" spans="1:5" x14ac:dyDescent="0.35">
      <c r="A2144" s="11">
        <v>6085</v>
      </c>
      <c r="B2144" s="13" t="s">
        <v>5142</v>
      </c>
      <c r="C2144" s="13" t="s">
        <v>5143</v>
      </c>
      <c r="D2144" s="13" t="str">
        <f>HLOOKUP(LEFT(Products!$B2144,3),$G$4:$J$5,2,0)</f>
        <v>Technology</v>
      </c>
      <c r="E2144" s="11" t="str">
        <f>VLOOKUP(MID(Products!$B2144,5,2),$G$8:$H$25,2,0)</f>
        <v>Accessories</v>
      </c>
    </row>
    <row r="2145" spans="1:5" x14ac:dyDescent="0.35">
      <c r="A2145" s="12">
        <v>6086</v>
      </c>
      <c r="B2145" s="17" t="s">
        <v>3195</v>
      </c>
      <c r="C2145" s="17" t="s">
        <v>3196</v>
      </c>
      <c r="D2145" s="17" t="str">
        <f>HLOOKUP(LEFT(Products!$B2145,3),$G$4:$J$5,2,0)</f>
        <v>Office Supplies</v>
      </c>
      <c r="E2145" s="12" t="str">
        <f>VLOOKUP(MID(Products!$B2145,5,2),$G$8:$H$25,2,0)</f>
        <v>Labels</v>
      </c>
    </row>
    <row r="2146" spans="1:5" x14ac:dyDescent="0.35">
      <c r="A2146" s="11">
        <v>6087</v>
      </c>
      <c r="B2146" s="13" t="s">
        <v>5144</v>
      </c>
      <c r="C2146" s="13" t="s">
        <v>5145</v>
      </c>
      <c r="D2146" s="13" t="str">
        <f>HLOOKUP(LEFT(Products!$B2146,3),$G$4:$J$5,2,0)</f>
        <v>Office Supplies</v>
      </c>
      <c r="E2146" s="11" t="str">
        <f>VLOOKUP(MID(Products!$B2146,5,2),$G$8:$H$25,2,0)</f>
        <v>Binders</v>
      </c>
    </row>
    <row r="2147" spans="1:5" x14ac:dyDescent="0.35">
      <c r="A2147" s="12">
        <v>8080</v>
      </c>
      <c r="B2147" s="17" t="s">
        <v>2875</v>
      </c>
      <c r="C2147" s="17" t="s">
        <v>2876</v>
      </c>
      <c r="D2147" s="17" t="str">
        <f>HLOOKUP(LEFT(Products!$B2147,3),$G$4:$J$5,2,0)</f>
        <v>Office Supplies</v>
      </c>
      <c r="E2147" s="12" t="str">
        <f>VLOOKUP(MID(Products!$B2147,5,2),$G$8:$H$25,2,0)</f>
        <v>Binders</v>
      </c>
    </row>
    <row r="2148" spans="1:5" x14ac:dyDescent="0.35">
      <c r="A2148" s="11">
        <v>2919</v>
      </c>
      <c r="B2148" s="13" t="s">
        <v>3890</v>
      </c>
      <c r="C2148" s="13" t="s">
        <v>3891</v>
      </c>
      <c r="D2148" s="13" t="str">
        <f>HLOOKUP(LEFT(Products!$B2148,3),$G$4:$J$5,2,0)</f>
        <v>Office Supplies</v>
      </c>
      <c r="E2148" s="11" t="str">
        <f>VLOOKUP(MID(Products!$B2148,5,2),$G$8:$H$25,2,0)</f>
        <v>Fasteners</v>
      </c>
    </row>
    <row r="2149" spans="1:5" x14ac:dyDescent="0.35">
      <c r="A2149" s="12">
        <v>2920</v>
      </c>
      <c r="B2149" s="17" t="s">
        <v>466</v>
      </c>
      <c r="C2149" s="17" t="s">
        <v>467</v>
      </c>
      <c r="D2149" s="17" t="str">
        <f>HLOOKUP(LEFT(Products!$B2149,3),$G$4:$J$5,2,0)</f>
        <v>Furniture</v>
      </c>
      <c r="E2149" s="12" t="str">
        <f>VLOOKUP(MID(Products!$B2149,5,2),$G$8:$H$25,2,0)</f>
        <v>Furnishings</v>
      </c>
    </row>
    <row r="2150" spans="1:5" x14ac:dyDescent="0.35">
      <c r="A2150" s="11">
        <v>2921</v>
      </c>
      <c r="B2150" s="13" t="s">
        <v>2853</v>
      </c>
      <c r="C2150" s="13" t="s">
        <v>2854</v>
      </c>
      <c r="D2150" s="13" t="str">
        <f>HLOOKUP(LEFT(Products!$B2150,3),$G$4:$J$5,2,0)</f>
        <v>Furniture</v>
      </c>
      <c r="E2150" s="11" t="str">
        <f>VLOOKUP(MID(Products!$B2150,5,2),$G$8:$H$25,2,0)</f>
        <v>Furnishings</v>
      </c>
    </row>
    <row r="2151" spans="1:5" x14ac:dyDescent="0.35">
      <c r="A2151" s="12">
        <v>1060</v>
      </c>
      <c r="B2151" s="17" t="s">
        <v>5153</v>
      </c>
      <c r="C2151" s="17" t="s">
        <v>5154</v>
      </c>
      <c r="D2151" s="17" t="str">
        <f>HLOOKUP(LEFT(Products!$B2151,3),$G$4:$J$5,2,0)</f>
        <v>Office Supplies</v>
      </c>
      <c r="E2151" s="12" t="str">
        <f>VLOOKUP(MID(Products!$B2151,5,2),$G$8:$H$25,2,0)</f>
        <v>Fasteners</v>
      </c>
    </row>
    <row r="2152" spans="1:5" x14ac:dyDescent="0.35">
      <c r="A2152" s="11">
        <v>1397</v>
      </c>
      <c r="B2152" s="13" t="s">
        <v>5158</v>
      </c>
      <c r="C2152" s="13" t="s">
        <v>5159</v>
      </c>
      <c r="D2152" s="13" t="str">
        <f>HLOOKUP(LEFT(Products!$B2152,3),$G$4:$J$5,2,0)</f>
        <v>Office Supplies</v>
      </c>
      <c r="E2152" s="11" t="str">
        <f>VLOOKUP(MID(Products!$B2152,5,2),$G$8:$H$25,2,0)</f>
        <v>Binders</v>
      </c>
    </row>
    <row r="2153" spans="1:5" x14ac:dyDescent="0.35">
      <c r="A2153" s="12">
        <v>1398</v>
      </c>
      <c r="B2153" s="17" t="s">
        <v>2110</v>
      </c>
      <c r="C2153" s="17" t="s">
        <v>2111</v>
      </c>
      <c r="D2153" s="17" t="str">
        <f>HLOOKUP(LEFT(Products!$B2153,3),$G$4:$J$5,2,0)</f>
        <v>Office Supplies</v>
      </c>
      <c r="E2153" s="12" t="str">
        <f>VLOOKUP(MID(Products!$B2153,5,2),$G$8:$H$25,2,0)</f>
        <v>Paper</v>
      </c>
    </row>
    <row r="2154" spans="1:5" x14ac:dyDescent="0.35">
      <c r="A2154" s="11">
        <v>1399</v>
      </c>
      <c r="B2154" s="13" t="s">
        <v>4621</v>
      </c>
      <c r="C2154" s="13" t="s">
        <v>4622</v>
      </c>
      <c r="D2154" s="13" t="str">
        <f>HLOOKUP(LEFT(Products!$B2154,3),$G$4:$J$5,2,0)</f>
        <v>Technology</v>
      </c>
      <c r="E2154" s="11" t="str">
        <f>VLOOKUP(MID(Products!$B2154,5,2),$G$8:$H$25,2,0)</f>
        <v>Accessories</v>
      </c>
    </row>
    <row r="2155" spans="1:5" x14ac:dyDescent="0.35">
      <c r="A2155" s="12">
        <v>1400</v>
      </c>
      <c r="B2155" s="17" t="s">
        <v>2397</v>
      </c>
      <c r="C2155" s="17" t="s">
        <v>2398</v>
      </c>
      <c r="D2155" s="17" t="str">
        <f>HLOOKUP(LEFT(Products!$B2155,3),$G$4:$J$5,2,0)</f>
        <v>Office Supplies</v>
      </c>
      <c r="E2155" s="12" t="str">
        <f>VLOOKUP(MID(Products!$B2155,5,2),$G$8:$H$25,2,0)</f>
        <v>Paper</v>
      </c>
    </row>
    <row r="2156" spans="1:5" x14ac:dyDescent="0.35">
      <c r="A2156" s="11">
        <v>1503</v>
      </c>
      <c r="B2156" s="13" t="s">
        <v>4591</v>
      </c>
      <c r="C2156" s="13" t="s">
        <v>4592</v>
      </c>
      <c r="D2156" s="13" t="str">
        <f>HLOOKUP(LEFT(Products!$B2156,3),$G$4:$J$5,2,0)</f>
        <v>Technology</v>
      </c>
      <c r="E2156" s="11" t="str">
        <f>VLOOKUP(MID(Products!$B2156,5,2),$G$8:$H$25,2,0)</f>
        <v>Phones</v>
      </c>
    </row>
    <row r="2157" spans="1:5" x14ac:dyDescent="0.35">
      <c r="A2157" s="12">
        <v>1504</v>
      </c>
      <c r="B2157" s="17" t="s">
        <v>169</v>
      </c>
      <c r="C2157" s="17" t="s">
        <v>170</v>
      </c>
      <c r="D2157" s="17" t="str">
        <f>HLOOKUP(LEFT(Products!$B2157,3),$G$4:$J$5,2,0)</f>
        <v>Furniture</v>
      </c>
      <c r="E2157" s="12" t="str">
        <f>VLOOKUP(MID(Products!$B2157,5,2),$G$8:$H$25,2,0)</f>
        <v>Furnishings</v>
      </c>
    </row>
    <row r="2158" spans="1:5" x14ac:dyDescent="0.35">
      <c r="A2158" s="11">
        <v>1664</v>
      </c>
      <c r="B2158" s="13" t="s">
        <v>3023</v>
      </c>
      <c r="C2158" s="13" t="s">
        <v>3024</v>
      </c>
      <c r="D2158" s="13" t="str">
        <f>HLOOKUP(LEFT(Products!$B2158,3),$G$4:$J$5,2,0)</f>
        <v>Office Supplies</v>
      </c>
      <c r="E2158" s="11" t="str">
        <f>VLOOKUP(MID(Products!$B2158,5,2),$G$8:$H$25,2,0)</f>
        <v>Storage</v>
      </c>
    </row>
    <row r="2159" spans="1:5" x14ac:dyDescent="0.35">
      <c r="A2159" s="12">
        <v>1665</v>
      </c>
      <c r="B2159" s="17" t="s">
        <v>246</v>
      </c>
      <c r="C2159" s="17" t="s">
        <v>247</v>
      </c>
      <c r="D2159" s="17" t="str">
        <f>HLOOKUP(LEFT(Products!$B2159,3),$G$4:$J$5,2,0)</f>
        <v>Technology</v>
      </c>
      <c r="E2159" s="12" t="str">
        <f>VLOOKUP(MID(Products!$B2159,5,2),$G$8:$H$25,2,0)</f>
        <v>Accessories</v>
      </c>
    </row>
    <row r="2160" spans="1:5" x14ac:dyDescent="0.35">
      <c r="A2160" s="11">
        <v>1666</v>
      </c>
      <c r="B2160" s="13" t="s">
        <v>3760</v>
      </c>
      <c r="C2160" s="13" t="s">
        <v>3761</v>
      </c>
      <c r="D2160" s="13" t="str">
        <f>HLOOKUP(LEFT(Products!$B2160,3),$G$4:$J$5,2,0)</f>
        <v>Office Supplies</v>
      </c>
      <c r="E2160" s="11" t="str">
        <f>VLOOKUP(MID(Products!$B2160,5,2),$G$8:$H$25,2,0)</f>
        <v>Fasteners</v>
      </c>
    </row>
    <row r="2161" spans="1:5" x14ac:dyDescent="0.35">
      <c r="A2161" s="12">
        <v>1667</v>
      </c>
      <c r="B2161" s="17" t="s">
        <v>5166</v>
      </c>
      <c r="C2161" s="17" t="s">
        <v>5167</v>
      </c>
      <c r="D2161" s="17" t="str">
        <f>HLOOKUP(LEFT(Products!$B2161,3),$G$4:$J$5,2,0)</f>
        <v>Technology</v>
      </c>
      <c r="E2161" s="12" t="str">
        <f>VLOOKUP(MID(Products!$B2161,5,2),$G$8:$H$25,2,0)</f>
        <v>Accessories</v>
      </c>
    </row>
    <row r="2162" spans="1:5" x14ac:dyDescent="0.35">
      <c r="A2162" s="11">
        <v>1668</v>
      </c>
      <c r="B2162" s="13" t="s">
        <v>2951</v>
      </c>
      <c r="C2162" s="13" t="s">
        <v>2952</v>
      </c>
      <c r="D2162" s="13" t="str">
        <f>HLOOKUP(LEFT(Products!$B2162,3),$G$4:$J$5,2,0)</f>
        <v>Office Supplies</v>
      </c>
      <c r="E2162" s="11" t="str">
        <f>VLOOKUP(MID(Products!$B2162,5,2),$G$8:$H$25,2,0)</f>
        <v>Paper</v>
      </c>
    </row>
    <row r="2163" spans="1:5" x14ac:dyDescent="0.35">
      <c r="A2163" s="12">
        <v>1669</v>
      </c>
      <c r="B2163" s="17" t="s">
        <v>5168</v>
      </c>
      <c r="C2163" s="17" t="s">
        <v>5169</v>
      </c>
      <c r="D2163" s="17" t="str">
        <f>HLOOKUP(LEFT(Products!$B2163,3),$G$4:$J$5,2,0)</f>
        <v>Office Supplies</v>
      </c>
      <c r="E2163" s="12" t="str">
        <f>VLOOKUP(MID(Products!$B2163,5,2),$G$8:$H$25,2,0)</f>
        <v>Art</v>
      </c>
    </row>
    <row r="2164" spans="1:5" x14ac:dyDescent="0.35">
      <c r="A2164" s="11">
        <v>1894</v>
      </c>
      <c r="B2164" s="13" t="s">
        <v>2601</v>
      </c>
      <c r="C2164" s="13" t="s">
        <v>2602</v>
      </c>
      <c r="D2164" s="13" t="str">
        <f>HLOOKUP(LEFT(Products!$B2164,3),$G$4:$J$5,2,0)</f>
        <v>Office Supplies</v>
      </c>
      <c r="E2164" s="11" t="str">
        <f>VLOOKUP(MID(Products!$B2164,5,2),$G$8:$H$25,2,0)</f>
        <v>Paper</v>
      </c>
    </row>
    <row r="2165" spans="1:5" x14ac:dyDescent="0.35">
      <c r="A2165" s="12">
        <v>3525</v>
      </c>
      <c r="B2165" s="17" t="s">
        <v>397</v>
      </c>
      <c r="C2165" s="17" t="s">
        <v>398</v>
      </c>
      <c r="D2165" s="17" t="str">
        <f>HLOOKUP(LEFT(Products!$B2165,3),$G$4:$J$5,2,0)</f>
        <v>Technology</v>
      </c>
      <c r="E2165" s="12" t="str">
        <f>VLOOKUP(MID(Products!$B2165,5,2),$G$8:$H$25,2,0)</f>
        <v>Phones</v>
      </c>
    </row>
    <row r="2166" spans="1:5" x14ac:dyDescent="0.35">
      <c r="A2166" s="11">
        <v>3891</v>
      </c>
      <c r="B2166" s="13" t="s">
        <v>2376</v>
      </c>
      <c r="C2166" s="13" t="s">
        <v>2377</v>
      </c>
      <c r="D2166" s="13" t="str">
        <f>HLOOKUP(LEFT(Products!$B2166,3),$G$4:$J$5,2,0)</f>
        <v>Technology</v>
      </c>
      <c r="E2166" s="11" t="str">
        <f>VLOOKUP(MID(Products!$B2166,5,2),$G$8:$H$25,2,0)</f>
        <v>Accessories</v>
      </c>
    </row>
    <row r="2167" spans="1:5" x14ac:dyDescent="0.35">
      <c r="A2167" s="12">
        <v>3892</v>
      </c>
      <c r="B2167" s="17" t="s">
        <v>4155</v>
      </c>
      <c r="C2167" s="17" t="s">
        <v>4156</v>
      </c>
      <c r="D2167" s="17" t="str">
        <f>HLOOKUP(LEFT(Products!$B2167,3),$G$4:$J$5,2,0)</f>
        <v>Furniture</v>
      </c>
      <c r="E2167" s="12" t="str">
        <f>VLOOKUP(MID(Products!$B2167,5,2),$G$8:$H$25,2,0)</f>
        <v>Chairs</v>
      </c>
    </row>
    <row r="2168" spans="1:5" x14ac:dyDescent="0.35">
      <c r="A2168" s="11">
        <v>3893</v>
      </c>
      <c r="B2168" s="13" t="s">
        <v>145</v>
      </c>
      <c r="C2168" s="13" t="s">
        <v>146</v>
      </c>
      <c r="D2168" s="13" t="str">
        <f>HLOOKUP(LEFT(Products!$B2168,3),$G$4:$J$5,2,0)</f>
        <v>Technology</v>
      </c>
      <c r="E2168" s="11" t="str">
        <f>VLOOKUP(MID(Products!$B2168,5,2),$G$8:$H$25,2,0)</f>
        <v>Accessories</v>
      </c>
    </row>
    <row r="2169" spans="1:5" x14ac:dyDescent="0.35">
      <c r="A2169" s="12">
        <v>4116</v>
      </c>
      <c r="B2169" s="17" t="s">
        <v>900</v>
      </c>
      <c r="C2169" s="17" t="s">
        <v>5181</v>
      </c>
      <c r="D2169" s="17" t="str">
        <f>HLOOKUP(LEFT(Products!$B2169,3),$G$4:$J$5,2,0)</f>
        <v>Office Supplies</v>
      </c>
      <c r="E2169" s="12" t="str">
        <f>VLOOKUP(MID(Products!$B2169,5,2),$G$8:$H$25,2,0)</f>
        <v>Binders</v>
      </c>
    </row>
    <row r="2170" spans="1:5" x14ac:dyDescent="0.35">
      <c r="A2170" s="11">
        <v>4272</v>
      </c>
      <c r="B2170" s="13" t="s">
        <v>4908</v>
      </c>
      <c r="C2170" s="13" t="s">
        <v>4909</v>
      </c>
      <c r="D2170" s="13" t="str">
        <f>HLOOKUP(LEFT(Products!$B2170,3),$G$4:$J$5,2,0)</f>
        <v>Furniture</v>
      </c>
      <c r="E2170" s="11" t="str">
        <f>VLOOKUP(MID(Products!$B2170,5,2),$G$8:$H$25,2,0)</f>
        <v>Furnishings</v>
      </c>
    </row>
    <row r="2171" spans="1:5" x14ac:dyDescent="0.35">
      <c r="A2171" s="12">
        <v>5701</v>
      </c>
      <c r="B2171" s="17" t="s">
        <v>5184</v>
      </c>
      <c r="C2171" s="17" t="s">
        <v>5185</v>
      </c>
      <c r="D2171" s="17" t="str">
        <f>HLOOKUP(LEFT(Products!$B2171,3),$G$4:$J$5,2,0)</f>
        <v>Office Supplies</v>
      </c>
      <c r="E2171" s="12" t="str">
        <f>VLOOKUP(MID(Products!$B2171,5,2),$G$8:$H$25,2,0)</f>
        <v>Envelopes</v>
      </c>
    </row>
    <row r="2172" spans="1:5" x14ac:dyDescent="0.35">
      <c r="A2172" s="11">
        <v>5702</v>
      </c>
      <c r="B2172" s="13" t="s">
        <v>1057</v>
      </c>
      <c r="C2172" s="13" t="s">
        <v>1058</v>
      </c>
      <c r="D2172" s="13" t="str">
        <f>HLOOKUP(LEFT(Products!$B2172,3),$G$4:$J$5,2,0)</f>
        <v>Technology</v>
      </c>
      <c r="E2172" s="11" t="str">
        <f>VLOOKUP(MID(Products!$B2172,5,2),$G$8:$H$25,2,0)</f>
        <v>Accessories</v>
      </c>
    </row>
    <row r="2173" spans="1:5" x14ac:dyDescent="0.35">
      <c r="A2173" s="12">
        <v>6244</v>
      </c>
      <c r="B2173" s="17" t="s">
        <v>777</v>
      </c>
      <c r="C2173" s="17" t="s">
        <v>778</v>
      </c>
      <c r="D2173" s="17" t="str">
        <f>HLOOKUP(LEFT(Products!$B2173,3),$G$4:$J$5,2,0)</f>
        <v>Office Supplies</v>
      </c>
      <c r="E2173" s="12" t="str">
        <f>VLOOKUP(MID(Products!$B2173,5,2),$G$8:$H$25,2,0)</f>
        <v>Supplies</v>
      </c>
    </row>
    <row r="2174" spans="1:5" x14ac:dyDescent="0.35">
      <c r="A2174" s="11">
        <v>8373</v>
      </c>
      <c r="B2174" s="13" t="s">
        <v>4528</v>
      </c>
      <c r="C2174" s="13" t="s">
        <v>4529</v>
      </c>
      <c r="D2174" s="13" t="str">
        <f>HLOOKUP(LEFT(Products!$B2174,3),$G$4:$J$5,2,0)</f>
        <v>Furniture</v>
      </c>
      <c r="E2174" s="11" t="str">
        <f>VLOOKUP(MID(Products!$B2174,5,2),$G$8:$H$25,2,0)</f>
        <v>Furnishings</v>
      </c>
    </row>
    <row r="2175" spans="1:5" x14ac:dyDescent="0.35">
      <c r="A2175" s="12">
        <v>9770</v>
      </c>
      <c r="B2175" s="17" t="s">
        <v>5190</v>
      </c>
      <c r="C2175" s="17" t="s">
        <v>5191</v>
      </c>
      <c r="D2175" s="17" t="str">
        <f>HLOOKUP(LEFT(Products!$B2175,3),$G$4:$J$5,2,0)</f>
        <v>Furniture</v>
      </c>
      <c r="E2175" s="12" t="str">
        <f>VLOOKUP(MID(Products!$B2175,5,2),$G$8:$H$25,2,0)</f>
        <v>Bookcases</v>
      </c>
    </row>
    <row r="2176" spans="1:5" x14ac:dyDescent="0.35">
      <c r="A2176" s="11">
        <v>9771</v>
      </c>
      <c r="B2176" s="13" t="s">
        <v>2978</v>
      </c>
      <c r="C2176" s="13" t="s">
        <v>2979</v>
      </c>
      <c r="D2176" s="13" t="str">
        <f>HLOOKUP(LEFT(Products!$B2176,3),$G$4:$J$5,2,0)</f>
        <v>Office Supplies</v>
      </c>
      <c r="E2176" s="11" t="str">
        <f>VLOOKUP(MID(Products!$B2176,5,2),$G$8:$H$25,2,0)</f>
        <v>Paper</v>
      </c>
    </row>
    <row r="2177" spans="1:5" x14ac:dyDescent="0.35">
      <c r="A2177" s="12">
        <v>9772</v>
      </c>
      <c r="B2177" s="17" t="s">
        <v>5192</v>
      </c>
      <c r="C2177" s="17" t="s">
        <v>5193</v>
      </c>
      <c r="D2177" s="17" t="str">
        <f>HLOOKUP(LEFT(Products!$B2177,3),$G$4:$J$5,2,0)</f>
        <v>Office Supplies</v>
      </c>
      <c r="E2177" s="12" t="str">
        <f>VLOOKUP(MID(Products!$B2177,5,2),$G$8:$H$25,2,0)</f>
        <v>Appliances</v>
      </c>
    </row>
    <row r="2178" spans="1:5" x14ac:dyDescent="0.35">
      <c r="A2178" s="11">
        <v>3464</v>
      </c>
      <c r="B2178" s="13" t="s">
        <v>2274</v>
      </c>
      <c r="C2178" s="13" t="s">
        <v>2275</v>
      </c>
      <c r="D2178" s="13" t="str">
        <f>HLOOKUP(LEFT(Products!$B2178,3),$G$4:$J$5,2,0)</f>
        <v>Office Supplies</v>
      </c>
      <c r="E2178" s="11" t="str">
        <f>VLOOKUP(MID(Products!$B2178,5,2),$G$8:$H$25,2,0)</f>
        <v>Paper</v>
      </c>
    </row>
    <row r="2179" spans="1:5" x14ac:dyDescent="0.35">
      <c r="A2179" s="12">
        <v>6574</v>
      </c>
      <c r="B2179" s="17" t="s">
        <v>2261</v>
      </c>
      <c r="C2179" s="17" t="s">
        <v>2262</v>
      </c>
      <c r="D2179" s="17" t="str">
        <f>HLOOKUP(LEFT(Products!$B2179,3),$G$4:$J$5,2,0)</f>
        <v>Office Supplies</v>
      </c>
      <c r="E2179" s="12" t="str">
        <f>VLOOKUP(MID(Products!$B2179,5,2),$G$8:$H$25,2,0)</f>
        <v>Storage</v>
      </c>
    </row>
    <row r="2180" spans="1:5" x14ac:dyDescent="0.35">
      <c r="A2180" s="11">
        <v>6575</v>
      </c>
      <c r="B2180" s="13" t="s">
        <v>5198</v>
      </c>
      <c r="C2180" s="13" t="s">
        <v>5199</v>
      </c>
      <c r="D2180" s="13" t="str">
        <f>HLOOKUP(LEFT(Products!$B2180,3),$G$4:$J$5,2,0)</f>
        <v>Technology</v>
      </c>
      <c r="E2180" s="11" t="str">
        <f>VLOOKUP(MID(Products!$B2180,5,2),$G$8:$H$25,2,0)</f>
        <v>Machines</v>
      </c>
    </row>
    <row r="2181" spans="1:5" x14ac:dyDescent="0.35">
      <c r="A2181" s="12">
        <v>6978</v>
      </c>
      <c r="B2181" s="17" t="s">
        <v>2963</v>
      </c>
      <c r="C2181" s="17" t="s">
        <v>2964</v>
      </c>
      <c r="D2181" s="17" t="str">
        <f>HLOOKUP(LEFT(Products!$B2181,3),$G$4:$J$5,2,0)</f>
        <v>Technology</v>
      </c>
      <c r="E2181" s="12" t="str">
        <f>VLOOKUP(MID(Products!$B2181,5,2),$G$8:$H$25,2,0)</f>
        <v>Phones</v>
      </c>
    </row>
    <row r="2182" spans="1:5" x14ac:dyDescent="0.35">
      <c r="A2182" s="11">
        <v>7687</v>
      </c>
      <c r="B2182" s="13" t="s">
        <v>346</v>
      </c>
      <c r="C2182" s="13" t="s">
        <v>347</v>
      </c>
      <c r="D2182" s="13" t="str">
        <f>HLOOKUP(LEFT(Products!$B2182,3),$G$4:$J$5,2,0)</f>
        <v>Furniture</v>
      </c>
      <c r="E2182" s="11" t="str">
        <f>VLOOKUP(MID(Products!$B2182,5,2),$G$8:$H$25,2,0)</f>
        <v>Tables</v>
      </c>
    </row>
    <row r="2183" spans="1:5" x14ac:dyDescent="0.35">
      <c r="A2183" s="12">
        <v>7688</v>
      </c>
      <c r="B2183" s="17" t="s">
        <v>2074</v>
      </c>
      <c r="C2183" s="17" t="s">
        <v>2075</v>
      </c>
      <c r="D2183" s="17" t="str">
        <f>HLOOKUP(LEFT(Products!$B2183,3),$G$4:$J$5,2,0)</f>
        <v>Office Supplies</v>
      </c>
      <c r="E2183" s="12" t="str">
        <f>VLOOKUP(MID(Products!$B2183,5,2),$G$8:$H$25,2,0)</f>
        <v>Binders</v>
      </c>
    </row>
    <row r="2184" spans="1:5" x14ac:dyDescent="0.35">
      <c r="A2184" s="11">
        <v>7689</v>
      </c>
      <c r="B2184" s="13" t="s">
        <v>2051</v>
      </c>
      <c r="C2184" s="13" t="s">
        <v>2052</v>
      </c>
      <c r="D2184" s="13" t="str">
        <f>HLOOKUP(LEFT(Products!$B2184,3),$G$4:$J$5,2,0)</f>
        <v>Technology</v>
      </c>
      <c r="E2184" s="11" t="str">
        <f>VLOOKUP(MID(Products!$B2184,5,2),$G$8:$H$25,2,0)</f>
        <v>Accessories</v>
      </c>
    </row>
    <row r="2185" spans="1:5" x14ac:dyDescent="0.35">
      <c r="A2185" s="12">
        <v>7772</v>
      </c>
      <c r="B2185" s="17" t="s">
        <v>3311</v>
      </c>
      <c r="C2185" s="17" t="s">
        <v>3312</v>
      </c>
      <c r="D2185" s="17" t="str">
        <f>HLOOKUP(LEFT(Products!$B2185,3),$G$4:$J$5,2,0)</f>
        <v>Office Supplies</v>
      </c>
      <c r="E2185" s="12" t="str">
        <f>VLOOKUP(MID(Products!$B2185,5,2),$G$8:$H$25,2,0)</f>
        <v>Binders</v>
      </c>
    </row>
    <row r="2186" spans="1:5" x14ac:dyDescent="0.35">
      <c r="A2186" s="11">
        <v>7773</v>
      </c>
      <c r="B2186" s="13" t="s">
        <v>5203</v>
      </c>
      <c r="C2186" s="13" t="s">
        <v>5204</v>
      </c>
      <c r="D2186" s="13" t="str">
        <f>HLOOKUP(LEFT(Products!$B2186,3),$G$4:$J$5,2,0)</f>
        <v>Technology</v>
      </c>
      <c r="E2186" s="11" t="str">
        <f>VLOOKUP(MID(Products!$B2186,5,2),$G$8:$H$25,2,0)</f>
        <v>Machines</v>
      </c>
    </row>
    <row r="2187" spans="1:5" x14ac:dyDescent="0.35">
      <c r="A2187" s="12">
        <v>7774</v>
      </c>
      <c r="B2187" s="17" t="s">
        <v>5205</v>
      </c>
      <c r="C2187" s="17" t="s">
        <v>5206</v>
      </c>
      <c r="D2187" s="17" t="str">
        <f>HLOOKUP(LEFT(Products!$B2187,3),$G$4:$J$5,2,0)</f>
        <v>Technology</v>
      </c>
      <c r="E2187" s="12" t="str">
        <f>VLOOKUP(MID(Products!$B2187,5,2),$G$8:$H$25,2,0)</f>
        <v>Accessories</v>
      </c>
    </row>
    <row r="2188" spans="1:5" x14ac:dyDescent="0.35">
      <c r="A2188" s="11">
        <v>8343</v>
      </c>
      <c r="B2188" s="13" t="s">
        <v>3023</v>
      </c>
      <c r="C2188" s="13" t="s">
        <v>3024</v>
      </c>
      <c r="D2188" s="13" t="str">
        <f>HLOOKUP(LEFT(Products!$B2188,3),$G$4:$J$5,2,0)</f>
        <v>Office Supplies</v>
      </c>
      <c r="E2188" s="11" t="str">
        <f>VLOOKUP(MID(Products!$B2188,5,2),$G$8:$H$25,2,0)</f>
        <v>Storage</v>
      </c>
    </row>
    <row r="2189" spans="1:5" x14ac:dyDescent="0.35">
      <c r="A2189" s="12">
        <v>8647</v>
      </c>
      <c r="B2189" s="17" t="s">
        <v>5211</v>
      </c>
      <c r="C2189" s="17" t="s">
        <v>5212</v>
      </c>
      <c r="D2189" s="17" t="str">
        <f>HLOOKUP(LEFT(Products!$B2189,3),$G$4:$J$5,2,0)</f>
        <v>Furniture</v>
      </c>
      <c r="E2189" s="12" t="str">
        <f>VLOOKUP(MID(Products!$B2189,5,2),$G$8:$H$25,2,0)</f>
        <v>Chairs</v>
      </c>
    </row>
    <row r="2190" spans="1:5" x14ac:dyDescent="0.35">
      <c r="A2190" s="11">
        <v>1452</v>
      </c>
      <c r="B2190" s="13" t="s">
        <v>5214</v>
      </c>
      <c r="C2190" s="13" t="s">
        <v>400</v>
      </c>
      <c r="D2190" s="13" t="str">
        <f>HLOOKUP(LEFT(Products!$B2190,3),$G$4:$J$5,2,0)</f>
        <v>Office Supplies</v>
      </c>
      <c r="E2190" s="11" t="str">
        <f>VLOOKUP(MID(Products!$B2190,5,2),$G$8:$H$25,2,0)</f>
        <v>Paper</v>
      </c>
    </row>
    <row r="2191" spans="1:5" x14ac:dyDescent="0.35">
      <c r="A2191" s="12">
        <v>1453</v>
      </c>
      <c r="B2191" s="17" t="s">
        <v>3545</v>
      </c>
      <c r="C2191" s="17" t="s">
        <v>3546</v>
      </c>
      <c r="D2191" s="17" t="str">
        <f>HLOOKUP(LEFT(Products!$B2191,3),$G$4:$J$5,2,0)</f>
        <v>Office Supplies</v>
      </c>
      <c r="E2191" s="12" t="str">
        <f>VLOOKUP(MID(Products!$B2191,5,2),$G$8:$H$25,2,0)</f>
        <v>Binders</v>
      </c>
    </row>
    <row r="2192" spans="1:5" x14ac:dyDescent="0.35">
      <c r="A2192" s="11">
        <v>1454</v>
      </c>
      <c r="B2192" s="13" t="s">
        <v>5215</v>
      </c>
      <c r="C2192" s="13" t="s">
        <v>5216</v>
      </c>
      <c r="D2192" s="13" t="str">
        <f>HLOOKUP(LEFT(Products!$B2192,3),$G$4:$J$5,2,0)</f>
        <v>Office Supplies</v>
      </c>
      <c r="E2192" s="11" t="str">
        <f>VLOOKUP(MID(Products!$B2192,5,2),$G$8:$H$25,2,0)</f>
        <v>Binders</v>
      </c>
    </row>
    <row r="2193" spans="1:5" x14ac:dyDescent="0.35">
      <c r="A2193" s="12">
        <v>1455</v>
      </c>
      <c r="B2193" s="17" t="s">
        <v>5217</v>
      </c>
      <c r="C2193" s="17" t="s">
        <v>5218</v>
      </c>
      <c r="D2193" s="17" t="str">
        <f>HLOOKUP(LEFT(Products!$B2193,3),$G$4:$J$5,2,0)</f>
        <v>Technology</v>
      </c>
      <c r="E2193" s="12" t="str">
        <f>VLOOKUP(MID(Products!$B2193,5,2),$G$8:$H$25,2,0)</f>
        <v>Machines</v>
      </c>
    </row>
    <row r="2194" spans="1:5" x14ac:dyDescent="0.35">
      <c r="A2194" s="11">
        <v>2073</v>
      </c>
      <c r="B2194" s="13" t="s">
        <v>1822</v>
      </c>
      <c r="C2194" s="13" t="s">
        <v>1823</v>
      </c>
      <c r="D2194" s="13" t="str">
        <f>HLOOKUP(LEFT(Products!$B2194,3),$G$4:$J$5,2,0)</f>
        <v>Office Supplies</v>
      </c>
      <c r="E2194" s="11" t="str">
        <f>VLOOKUP(MID(Products!$B2194,5,2),$G$8:$H$25,2,0)</f>
        <v>Binders</v>
      </c>
    </row>
    <row r="2195" spans="1:5" x14ac:dyDescent="0.35">
      <c r="A2195" s="12">
        <v>2242</v>
      </c>
      <c r="B2195" s="17" t="s">
        <v>2229</v>
      </c>
      <c r="C2195" s="17" t="s">
        <v>2230</v>
      </c>
      <c r="D2195" s="17" t="str">
        <f>HLOOKUP(LEFT(Products!$B2195,3),$G$4:$J$5,2,0)</f>
        <v>Technology</v>
      </c>
      <c r="E2195" s="12" t="str">
        <f>VLOOKUP(MID(Products!$B2195,5,2),$G$8:$H$25,2,0)</f>
        <v>Phones</v>
      </c>
    </row>
    <row r="2196" spans="1:5" x14ac:dyDescent="0.35">
      <c r="A2196" s="11">
        <v>5274</v>
      </c>
      <c r="B2196" s="13" t="s">
        <v>2926</v>
      </c>
      <c r="C2196" s="13" t="s">
        <v>2927</v>
      </c>
      <c r="D2196" s="13" t="str">
        <f>HLOOKUP(LEFT(Products!$B2196,3),$G$4:$J$5,2,0)</f>
        <v>Office Supplies</v>
      </c>
      <c r="E2196" s="11" t="str">
        <f>VLOOKUP(MID(Products!$B2196,5,2),$G$8:$H$25,2,0)</f>
        <v>Binders</v>
      </c>
    </row>
    <row r="2197" spans="1:5" x14ac:dyDescent="0.35">
      <c r="A2197" s="12">
        <v>5924</v>
      </c>
      <c r="B2197" s="17" t="s">
        <v>5223</v>
      </c>
      <c r="C2197" s="17" t="s">
        <v>5224</v>
      </c>
      <c r="D2197" s="17" t="str">
        <f>HLOOKUP(LEFT(Products!$B2197,3),$G$4:$J$5,2,0)</f>
        <v>Furniture</v>
      </c>
      <c r="E2197" s="12" t="str">
        <f>VLOOKUP(MID(Products!$B2197,5,2),$G$8:$H$25,2,0)</f>
        <v>Tables</v>
      </c>
    </row>
    <row r="2198" spans="1:5" x14ac:dyDescent="0.35">
      <c r="A2198" s="11">
        <v>7729</v>
      </c>
      <c r="B2198" s="13" t="s">
        <v>1830</v>
      </c>
      <c r="C2198" s="13" t="s">
        <v>1831</v>
      </c>
      <c r="D2198" s="13" t="str">
        <f>HLOOKUP(LEFT(Products!$B2198,3),$G$4:$J$5,2,0)</f>
        <v>Office Supplies</v>
      </c>
      <c r="E2198" s="11" t="str">
        <f>VLOOKUP(MID(Products!$B2198,5,2),$G$8:$H$25,2,0)</f>
        <v>Art</v>
      </c>
    </row>
    <row r="2199" spans="1:5" x14ac:dyDescent="0.35">
      <c r="A2199" s="12">
        <v>8384</v>
      </c>
      <c r="B2199" s="17" t="s">
        <v>4928</v>
      </c>
      <c r="C2199" s="17" t="s">
        <v>4929</v>
      </c>
      <c r="D2199" s="17" t="str">
        <f>HLOOKUP(LEFT(Products!$B2199,3),$G$4:$J$5,2,0)</f>
        <v>Technology</v>
      </c>
      <c r="E2199" s="12" t="str">
        <f>VLOOKUP(MID(Products!$B2199,5,2),$G$8:$H$25,2,0)</f>
        <v>Accessories</v>
      </c>
    </row>
    <row r="2200" spans="1:5" x14ac:dyDescent="0.35">
      <c r="A2200" s="11">
        <v>8385</v>
      </c>
      <c r="B2200" s="13" t="s">
        <v>222</v>
      </c>
      <c r="C2200" s="13" t="s">
        <v>223</v>
      </c>
      <c r="D2200" s="13" t="str">
        <f>HLOOKUP(LEFT(Products!$B2200,3),$G$4:$J$5,2,0)</f>
        <v>Office Supplies</v>
      </c>
      <c r="E2200" s="11" t="str">
        <f>VLOOKUP(MID(Products!$B2200,5,2),$G$8:$H$25,2,0)</f>
        <v>Paper</v>
      </c>
    </row>
    <row r="2201" spans="1:5" x14ac:dyDescent="0.35">
      <c r="A2201" s="12">
        <v>9124</v>
      </c>
      <c r="B2201" s="17" t="s">
        <v>2909</v>
      </c>
      <c r="C2201" s="17" t="s">
        <v>2910</v>
      </c>
      <c r="D2201" s="17" t="str">
        <f>HLOOKUP(LEFT(Products!$B2201,3),$G$4:$J$5,2,0)</f>
        <v>Office Supplies</v>
      </c>
      <c r="E2201" s="12" t="str">
        <f>VLOOKUP(MID(Products!$B2201,5,2),$G$8:$H$25,2,0)</f>
        <v>Binders</v>
      </c>
    </row>
    <row r="2202" spans="1:5" x14ac:dyDescent="0.35">
      <c r="A2202" s="11">
        <v>9650</v>
      </c>
      <c r="B2202" s="13" t="s">
        <v>276</v>
      </c>
      <c r="C2202" s="13" t="s">
        <v>5231</v>
      </c>
      <c r="D2202" s="13" t="str">
        <f>HLOOKUP(LEFT(Products!$B2202,3),$G$4:$J$5,2,0)</f>
        <v>Furniture</v>
      </c>
      <c r="E2202" s="11" t="str">
        <f>VLOOKUP(MID(Products!$B2202,5,2),$G$8:$H$25,2,0)</f>
        <v>Bookcases</v>
      </c>
    </row>
    <row r="2203" spans="1:5" x14ac:dyDescent="0.35">
      <c r="A2203" s="12">
        <v>9651</v>
      </c>
      <c r="B2203" s="17" t="s">
        <v>4729</v>
      </c>
      <c r="C2203" s="17" t="s">
        <v>4730</v>
      </c>
      <c r="D2203" s="17" t="str">
        <f>HLOOKUP(LEFT(Products!$B2203,3),$G$4:$J$5,2,0)</f>
        <v>Office Supplies</v>
      </c>
      <c r="E2203" s="12" t="str">
        <f>VLOOKUP(MID(Products!$B2203,5,2),$G$8:$H$25,2,0)</f>
        <v>Art</v>
      </c>
    </row>
    <row r="2204" spans="1:5" x14ac:dyDescent="0.35">
      <c r="A2204" s="11">
        <v>9652</v>
      </c>
      <c r="B2204" s="13" t="s">
        <v>4906</v>
      </c>
      <c r="C2204" s="13" t="s">
        <v>4907</v>
      </c>
      <c r="D2204" s="13" t="str">
        <f>HLOOKUP(LEFT(Products!$B2204,3),$G$4:$J$5,2,0)</f>
        <v>Office Supplies</v>
      </c>
      <c r="E2204" s="11" t="str">
        <f>VLOOKUP(MID(Products!$B2204,5,2),$G$8:$H$25,2,0)</f>
        <v>Appliances</v>
      </c>
    </row>
    <row r="2205" spans="1:5" x14ac:dyDescent="0.35">
      <c r="A2205" s="12">
        <v>9653</v>
      </c>
      <c r="B2205" s="17" t="s">
        <v>2059</v>
      </c>
      <c r="C2205" s="17" t="s">
        <v>2060</v>
      </c>
      <c r="D2205" s="17" t="str">
        <f>HLOOKUP(LEFT(Products!$B2205,3),$G$4:$J$5,2,0)</f>
        <v>Furniture</v>
      </c>
      <c r="E2205" s="12" t="str">
        <f>VLOOKUP(MID(Products!$B2205,5,2),$G$8:$H$25,2,0)</f>
        <v>Furnishings</v>
      </c>
    </row>
    <row r="2206" spans="1:5" x14ac:dyDescent="0.35">
      <c r="A2206" s="11">
        <v>1772</v>
      </c>
      <c r="B2206" s="13" t="s">
        <v>350</v>
      </c>
      <c r="C2206" s="13" t="s">
        <v>351</v>
      </c>
      <c r="D2206" s="13" t="str">
        <f>HLOOKUP(LEFT(Products!$B2206,3),$G$4:$J$5,2,0)</f>
        <v>Office Supplies</v>
      </c>
      <c r="E2206" s="11" t="str">
        <f>VLOOKUP(MID(Products!$B2206,5,2),$G$8:$H$25,2,0)</f>
        <v>Storage</v>
      </c>
    </row>
    <row r="2207" spans="1:5" x14ac:dyDescent="0.35">
      <c r="A2207" s="12">
        <v>1773</v>
      </c>
      <c r="B2207" s="17" t="s">
        <v>5233</v>
      </c>
      <c r="C2207" s="17" t="s">
        <v>5234</v>
      </c>
      <c r="D2207" s="17" t="str">
        <f>HLOOKUP(LEFT(Products!$B2207,3),$G$4:$J$5,2,0)</f>
        <v>Technology</v>
      </c>
      <c r="E2207" s="12" t="str">
        <f>VLOOKUP(MID(Products!$B2207,5,2),$G$8:$H$25,2,0)</f>
        <v>Accessories</v>
      </c>
    </row>
    <row r="2208" spans="1:5" x14ac:dyDescent="0.35">
      <c r="A2208" s="11">
        <v>1932</v>
      </c>
      <c r="B2208" s="13" t="s">
        <v>5236</v>
      </c>
      <c r="C2208" s="13" t="s">
        <v>5237</v>
      </c>
      <c r="D2208" s="13" t="str">
        <f>HLOOKUP(LEFT(Products!$B2208,3),$G$4:$J$5,2,0)</f>
        <v>Technology</v>
      </c>
      <c r="E2208" s="11" t="str">
        <f>VLOOKUP(MID(Products!$B2208,5,2),$G$8:$H$25,2,0)</f>
        <v>Phones</v>
      </c>
    </row>
    <row r="2209" spans="1:5" x14ac:dyDescent="0.35">
      <c r="A2209" s="12">
        <v>2212</v>
      </c>
      <c r="B2209" s="17" t="s">
        <v>962</v>
      </c>
      <c r="C2209" s="17" t="s">
        <v>963</v>
      </c>
      <c r="D2209" s="17" t="str">
        <f>HLOOKUP(LEFT(Products!$B2209,3),$G$4:$J$5,2,0)</f>
        <v>Office Supplies</v>
      </c>
      <c r="E2209" s="12" t="str">
        <f>VLOOKUP(MID(Products!$B2209,5,2),$G$8:$H$25,2,0)</f>
        <v>Appliances</v>
      </c>
    </row>
    <row r="2210" spans="1:5" x14ac:dyDescent="0.35">
      <c r="A2210" s="11">
        <v>3476</v>
      </c>
      <c r="B2210" s="13" t="s">
        <v>873</v>
      </c>
      <c r="C2210" s="13" t="s">
        <v>874</v>
      </c>
      <c r="D2210" s="13" t="str">
        <f>HLOOKUP(LEFT(Products!$B2210,3),$G$4:$J$5,2,0)</f>
        <v>Technology</v>
      </c>
      <c r="E2210" s="11" t="str">
        <f>VLOOKUP(MID(Products!$B2210,5,2),$G$8:$H$25,2,0)</f>
        <v>Accessories</v>
      </c>
    </row>
    <row r="2211" spans="1:5" x14ac:dyDescent="0.35">
      <c r="A2211" s="12">
        <v>3477</v>
      </c>
      <c r="B2211" s="17" t="s">
        <v>4194</v>
      </c>
      <c r="C2211" s="17" t="s">
        <v>4195</v>
      </c>
      <c r="D2211" s="17" t="str">
        <f>HLOOKUP(LEFT(Products!$B2211,3),$G$4:$J$5,2,0)</f>
        <v>Office Supplies</v>
      </c>
      <c r="E2211" s="12" t="str">
        <f>VLOOKUP(MID(Products!$B2211,5,2),$G$8:$H$25,2,0)</f>
        <v>Binders</v>
      </c>
    </row>
    <row r="2212" spans="1:5" x14ac:dyDescent="0.35">
      <c r="A2212" s="11">
        <v>5902</v>
      </c>
      <c r="B2212" s="13" t="s">
        <v>1719</v>
      </c>
      <c r="C2212" s="13" t="s">
        <v>1720</v>
      </c>
      <c r="D2212" s="13" t="str">
        <f>HLOOKUP(LEFT(Products!$B2212,3),$G$4:$J$5,2,0)</f>
        <v>Furniture</v>
      </c>
      <c r="E2212" s="11" t="str">
        <f>VLOOKUP(MID(Products!$B2212,5,2),$G$8:$H$25,2,0)</f>
        <v>Furnishings</v>
      </c>
    </row>
    <row r="2213" spans="1:5" x14ac:dyDescent="0.35">
      <c r="A2213" s="12">
        <v>7201</v>
      </c>
      <c r="B2213" s="17" t="s">
        <v>4066</v>
      </c>
      <c r="C2213" s="17" t="s">
        <v>4067</v>
      </c>
      <c r="D2213" s="17" t="str">
        <f>HLOOKUP(LEFT(Products!$B2213,3),$G$4:$J$5,2,0)</f>
        <v>Technology</v>
      </c>
      <c r="E2213" s="12" t="str">
        <f>VLOOKUP(MID(Products!$B2213,5,2),$G$8:$H$25,2,0)</f>
        <v>Phones</v>
      </c>
    </row>
    <row r="2214" spans="1:5" x14ac:dyDescent="0.35">
      <c r="A2214" s="11">
        <v>7202</v>
      </c>
      <c r="B2214" s="13" t="s">
        <v>5244</v>
      </c>
      <c r="C2214" s="13" t="s">
        <v>1494</v>
      </c>
      <c r="D2214" s="13" t="str">
        <f>HLOOKUP(LEFT(Products!$B2214,3),$G$4:$J$5,2,0)</f>
        <v>Furniture</v>
      </c>
      <c r="E2214" s="11" t="str">
        <f>VLOOKUP(MID(Products!$B2214,5,2),$G$8:$H$25,2,0)</f>
        <v>Tables</v>
      </c>
    </row>
    <row r="2215" spans="1:5" x14ac:dyDescent="0.35">
      <c r="A2215" s="12">
        <v>8623</v>
      </c>
      <c r="B2215" s="17" t="s">
        <v>2393</v>
      </c>
      <c r="C2215" s="17" t="s">
        <v>2394</v>
      </c>
      <c r="D2215" s="17" t="str">
        <f>HLOOKUP(LEFT(Products!$B2215,3),$G$4:$J$5,2,0)</f>
        <v>Office Supplies</v>
      </c>
      <c r="E2215" s="12" t="str">
        <f>VLOOKUP(MID(Products!$B2215,5,2),$G$8:$H$25,2,0)</f>
        <v>Storage</v>
      </c>
    </row>
    <row r="2216" spans="1:5" x14ac:dyDescent="0.35">
      <c r="A2216" s="11">
        <v>9812</v>
      </c>
      <c r="B2216" s="13" t="s">
        <v>5250</v>
      </c>
      <c r="C2216" s="13" t="s">
        <v>5251</v>
      </c>
      <c r="D2216" s="13" t="str">
        <f>HLOOKUP(LEFT(Products!$B2216,3),$G$4:$J$5,2,0)</f>
        <v>Office Supplies</v>
      </c>
      <c r="E2216" s="11" t="str">
        <f>VLOOKUP(MID(Products!$B2216,5,2),$G$8:$H$25,2,0)</f>
        <v>Paper</v>
      </c>
    </row>
    <row r="2217" spans="1:5" x14ac:dyDescent="0.35">
      <c r="A2217" s="12">
        <v>9813</v>
      </c>
      <c r="B2217" s="17" t="s">
        <v>5252</v>
      </c>
      <c r="C2217" s="17" t="s">
        <v>5253</v>
      </c>
      <c r="D2217" s="17" t="str">
        <f>HLOOKUP(LEFT(Products!$B2217,3),$G$4:$J$5,2,0)</f>
        <v>Office Supplies</v>
      </c>
      <c r="E2217" s="12" t="str">
        <f>VLOOKUP(MID(Products!$B2217,5,2),$G$8:$H$25,2,0)</f>
        <v>Art</v>
      </c>
    </row>
    <row r="2218" spans="1:5" x14ac:dyDescent="0.35">
      <c r="A2218" s="11">
        <v>9814</v>
      </c>
      <c r="B2218" s="13" t="s">
        <v>1495</v>
      </c>
      <c r="C2218" s="13" t="s">
        <v>1496</v>
      </c>
      <c r="D2218" s="13" t="str">
        <f>HLOOKUP(LEFT(Products!$B2218,3),$G$4:$J$5,2,0)</f>
        <v>Office Supplies</v>
      </c>
      <c r="E2218" s="11" t="str">
        <f>VLOOKUP(MID(Products!$B2218,5,2),$G$8:$H$25,2,0)</f>
        <v>Paper</v>
      </c>
    </row>
    <row r="2219" spans="1:5" x14ac:dyDescent="0.35">
      <c r="A2219" s="12">
        <v>9815</v>
      </c>
      <c r="B2219" s="17" t="s">
        <v>1075</v>
      </c>
      <c r="C2219" s="17" t="s">
        <v>1076</v>
      </c>
      <c r="D2219" s="17" t="str">
        <f>HLOOKUP(LEFT(Products!$B2219,3),$G$4:$J$5,2,0)</f>
        <v>Office Supplies</v>
      </c>
      <c r="E2219" s="12" t="str">
        <f>VLOOKUP(MID(Products!$B2219,5,2),$G$8:$H$25,2,0)</f>
        <v>Binders</v>
      </c>
    </row>
    <row r="2220" spans="1:5" x14ac:dyDescent="0.35">
      <c r="A2220" s="11">
        <v>186</v>
      </c>
      <c r="B2220" s="13" t="s">
        <v>1922</v>
      </c>
      <c r="C2220" s="13" t="s">
        <v>1923</v>
      </c>
      <c r="D2220" s="13" t="str">
        <f>HLOOKUP(LEFT(Products!$B2220,3),$G$4:$J$5,2,0)</f>
        <v>Office Supplies</v>
      </c>
      <c r="E2220" s="11" t="str">
        <f>VLOOKUP(MID(Products!$B2220,5,2),$G$8:$H$25,2,0)</f>
        <v>Binders</v>
      </c>
    </row>
    <row r="2221" spans="1:5" x14ac:dyDescent="0.35">
      <c r="A2221" s="12">
        <v>2850</v>
      </c>
      <c r="B2221" s="17" t="s">
        <v>5261</v>
      </c>
      <c r="C2221" s="17" t="s">
        <v>5262</v>
      </c>
      <c r="D2221" s="17" t="str">
        <f>HLOOKUP(LEFT(Products!$B2221,3),$G$4:$J$5,2,0)</f>
        <v>Office Supplies</v>
      </c>
      <c r="E2221" s="12" t="str">
        <f>VLOOKUP(MID(Products!$B2221,5,2),$G$8:$H$25,2,0)</f>
        <v>Binders</v>
      </c>
    </row>
    <row r="2222" spans="1:5" x14ac:dyDescent="0.35">
      <c r="A2222" s="11">
        <v>4887</v>
      </c>
      <c r="B2222" s="13" t="s">
        <v>3919</v>
      </c>
      <c r="C2222" s="13" t="s">
        <v>3920</v>
      </c>
      <c r="D2222" s="13" t="str">
        <f>HLOOKUP(LEFT(Products!$B2222,3),$G$4:$J$5,2,0)</f>
        <v>Furniture</v>
      </c>
      <c r="E2222" s="11" t="str">
        <f>VLOOKUP(MID(Products!$B2222,5,2),$G$8:$H$25,2,0)</f>
        <v>Chairs</v>
      </c>
    </row>
    <row r="2223" spans="1:5" x14ac:dyDescent="0.35">
      <c r="A2223" s="12">
        <v>4888</v>
      </c>
      <c r="B2223" s="17" t="s">
        <v>5265</v>
      </c>
      <c r="C2223" s="17" t="s">
        <v>5266</v>
      </c>
      <c r="D2223" s="17" t="str">
        <f>HLOOKUP(LEFT(Products!$B2223,3),$G$4:$J$5,2,0)</f>
        <v>Technology</v>
      </c>
      <c r="E2223" s="12" t="str">
        <f>VLOOKUP(MID(Products!$B2223,5,2),$G$8:$H$25,2,0)</f>
        <v>Accessories</v>
      </c>
    </row>
    <row r="2224" spans="1:5" x14ac:dyDescent="0.35">
      <c r="A2224" s="11">
        <v>4889</v>
      </c>
      <c r="B2224" s="13" t="s">
        <v>5267</v>
      </c>
      <c r="C2224" s="13" t="s">
        <v>5268</v>
      </c>
      <c r="D2224" s="13" t="str">
        <f>HLOOKUP(LEFT(Products!$B2224,3),$G$4:$J$5,2,0)</f>
        <v>Office Supplies</v>
      </c>
      <c r="E2224" s="11" t="str">
        <f>VLOOKUP(MID(Products!$B2224,5,2),$G$8:$H$25,2,0)</f>
        <v>Storage</v>
      </c>
    </row>
    <row r="2225" spans="1:5" x14ac:dyDescent="0.35">
      <c r="A2225" s="12">
        <v>4890</v>
      </c>
      <c r="B2225" s="17" t="s">
        <v>5269</v>
      </c>
      <c r="C2225" s="17" t="s">
        <v>5270</v>
      </c>
      <c r="D2225" s="17" t="str">
        <f>HLOOKUP(LEFT(Products!$B2225,3),$G$4:$J$5,2,0)</f>
        <v>Office Supplies</v>
      </c>
      <c r="E2225" s="12" t="str">
        <f>VLOOKUP(MID(Products!$B2225,5,2),$G$8:$H$25,2,0)</f>
        <v>Storage</v>
      </c>
    </row>
    <row r="2226" spans="1:5" x14ac:dyDescent="0.35">
      <c r="A2226" s="11">
        <v>7364</v>
      </c>
      <c r="B2226" s="13" t="s">
        <v>2704</v>
      </c>
      <c r="C2226" s="13" t="s">
        <v>2705</v>
      </c>
      <c r="D2226" s="13" t="str">
        <f>HLOOKUP(LEFT(Products!$B2226,3),$G$4:$J$5,2,0)</f>
        <v>Technology</v>
      </c>
      <c r="E2226" s="11" t="str">
        <f>VLOOKUP(MID(Products!$B2226,5,2),$G$8:$H$25,2,0)</f>
        <v>Phones</v>
      </c>
    </row>
    <row r="2227" spans="1:5" x14ac:dyDescent="0.35">
      <c r="A2227" s="12">
        <v>7365</v>
      </c>
      <c r="B2227" s="17" t="s">
        <v>2770</v>
      </c>
      <c r="C2227" s="17" t="s">
        <v>2771</v>
      </c>
      <c r="D2227" s="17" t="str">
        <f>HLOOKUP(LEFT(Products!$B2227,3),$G$4:$J$5,2,0)</f>
        <v>Office Supplies</v>
      </c>
      <c r="E2227" s="12" t="str">
        <f>VLOOKUP(MID(Products!$B2227,5,2),$G$8:$H$25,2,0)</f>
        <v>Fasteners</v>
      </c>
    </row>
    <row r="2228" spans="1:5" x14ac:dyDescent="0.35">
      <c r="A2228" s="11">
        <v>7366</v>
      </c>
      <c r="B2228" s="13" t="s">
        <v>3783</v>
      </c>
      <c r="C2228" s="13" t="s">
        <v>3784</v>
      </c>
      <c r="D2228" s="13" t="str">
        <f>HLOOKUP(LEFT(Products!$B2228,3),$G$4:$J$5,2,0)</f>
        <v>Office Supplies</v>
      </c>
      <c r="E2228" s="11" t="str">
        <f>VLOOKUP(MID(Products!$B2228,5,2),$G$8:$H$25,2,0)</f>
        <v>Binders</v>
      </c>
    </row>
    <row r="2229" spans="1:5" x14ac:dyDescent="0.35">
      <c r="A2229" s="12">
        <v>7367</v>
      </c>
      <c r="B2229" s="17" t="s">
        <v>5272</v>
      </c>
      <c r="C2229" s="17" t="s">
        <v>5273</v>
      </c>
      <c r="D2229" s="17" t="str">
        <f>HLOOKUP(LEFT(Products!$B2229,3),$G$4:$J$5,2,0)</f>
        <v>Office Supplies</v>
      </c>
      <c r="E2229" s="12" t="str">
        <f>VLOOKUP(MID(Products!$B2229,5,2),$G$8:$H$25,2,0)</f>
        <v>Storage</v>
      </c>
    </row>
    <row r="2230" spans="1:5" x14ac:dyDescent="0.35">
      <c r="A2230" s="11">
        <v>7368</v>
      </c>
      <c r="B2230" s="13" t="s">
        <v>896</v>
      </c>
      <c r="C2230" s="13" t="s">
        <v>897</v>
      </c>
      <c r="D2230" s="13" t="str">
        <f>HLOOKUP(LEFT(Products!$B2230,3),$G$4:$J$5,2,0)</f>
        <v>Furniture</v>
      </c>
      <c r="E2230" s="11" t="str">
        <f>VLOOKUP(MID(Products!$B2230,5,2),$G$8:$H$25,2,0)</f>
        <v>Chairs</v>
      </c>
    </row>
    <row r="2231" spans="1:5" x14ac:dyDescent="0.35">
      <c r="A2231" s="12">
        <v>3612</v>
      </c>
      <c r="B2231" s="17" t="s">
        <v>5277</v>
      </c>
      <c r="C2231" s="17" t="s">
        <v>5278</v>
      </c>
      <c r="D2231" s="17" t="str">
        <f>HLOOKUP(LEFT(Products!$B2231,3),$G$4:$J$5,2,0)</f>
        <v>Technology</v>
      </c>
      <c r="E2231" s="12" t="str">
        <f>VLOOKUP(MID(Products!$B2231,5,2),$G$8:$H$25,2,0)</f>
        <v>Accessories</v>
      </c>
    </row>
    <row r="2232" spans="1:5" x14ac:dyDescent="0.35">
      <c r="A2232" s="11">
        <v>7879</v>
      </c>
      <c r="B2232" s="13" t="s">
        <v>3316</v>
      </c>
      <c r="C2232" s="13" t="s">
        <v>3317</v>
      </c>
      <c r="D2232" s="13" t="str">
        <f>HLOOKUP(LEFT(Products!$B2232,3),$G$4:$J$5,2,0)</f>
        <v>Furniture</v>
      </c>
      <c r="E2232" s="11" t="str">
        <f>VLOOKUP(MID(Products!$B2232,5,2),$G$8:$H$25,2,0)</f>
        <v>Furnishings</v>
      </c>
    </row>
    <row r="2233" spans="1:5" x14ac:dyDescent="0.35">
      <c r="A2233" s="12">
        <v>3487</v>
      </c>
      <c r="B2233" s="17" t="s">
        <v>60</v>
      </c>
      <c r="C2233" s="17" t="s">
        <v>61</v>
      </c>
      <c r="D2233" s="17" t="str">
        <f>HLOOKUP(LEFT(Products!$B2233,3),$G$4:$J$5,2,0)</f>
        <v>Technology</v>
      </c>
      <c r="E2233" s="12" t="str">
        <f>VLOOKUP(MID(Products!$B2233,5,2),$G$8:$H$25,2,0)</f>
        <v>Phones</v>
      </c>
    </row>
    <row r="2234" spans="1:5" x14ac:dyDescent="0.35">
      <c r="A2234" s="11">
        <v>8531</v>
      </c>
      <c r="B2234" s="13" t="s">
        <v>4272</v>
      </c>
      <c r="C2234" s="13" t="s">
        <v>4273</v>
      </c>
      <c r="D2234" s="13" t="str">
        <f>HLOOKUP(LEFT(Products!$B2234,3),$G$4:$J$5,2,0)</f>
        <v>Office Supplies</v>
      </c>
      <c r="E2234" s="11" t="str">
        <f>VLOOKUP(MID(Products!$B2234,5,2),$G$8:$H$25,2,0)</f>
        <v>Paper</v>
      </c>
    </row>
    <row r="2235" spans="1:5" x14ac:dyDescent="0.35">
      <c r="A2235" s="12">
        <v>8532</v>
      </c>
      <c r="B2235" s="17" t="s">
        <v>1404</v>
      </c>
      <c r="C2235" s="17" t="s">
        <v>1405</v>
      </c>
      <c r="D2235" s="17" t="str">
        <f>HLOOKUP(LEFT(Products!$B2235,3),$G$4:$J$5,2,0)</f>
        <v>Office Supplies</v>
      </c>
      <c r="E2235" s="12" t="str">
        <f>VLOOKUP(MID(Products!$B2235,5,2),$G$8:$H$25,2,0)</f>
        <v>Paper</v>
      </c>
    </row>
    <row r="2236" spans="1:5" x14ac:dyDescent="0.35">
      <c r="A2236" s="11">
        <v>8533</v>
      </c>
      <c r="B2236" s="13" t="s">
        <v>4280</v>
      </c>
      <c r="C2236" s="13" t="s">
        <v>4281</v>
      </c>
      <c r="D2236" s="13" t="str">
        <f>HLOOKUP(LEFT(Products!$B2236,3),$G$4:$J$5,2,0)</f>
        <v>Office Supplies</v>
      </c>
      <c r="E2236" s="11" t="str">
        <f>VLOOKUP(MID(Products!$B2236,5,2),$G$8:$H$25,2,0)</f>
        <v>Storage</v>
      </c>
    </row>
    <row r="2237" spans="1:5" x14ac:dyDescent="0.35">
      <c r="A2237" s="12">
        <v>8534</v>
      </c>
      <c r="B2237" s="17" t="s">
        <v>4347</v>
      </c>
      <c r="C2237" s="17" t="s">
        <v>4348</v>
      </c>
      <c r="D2237" s="17" t="str">
        <f>HLOOKUP(LEFT(Products!$B2237,3),$G$4:$J$5,2,0)</f>
        <v>Furniture</v>
      </c>
      <c r="E2237" s="12" t="str">
        <f>VLOOKUP(MID(Products!$B2237,5,2),$G$8:$H$25,2,0)</f>
        <v>Chairs</v>
      </c>
    </row>
    <row r="2238" spans="1:5" x14ac:dyDescent="0.35">
      <c r="A2238" s="11">
        <v>8681</v>
      </c>
      <c r="B2238" s="13" t="s">
        <v>1094</v>
      </c>
      <c r="C2238" s="13" t="s">
        <v>1095</v>
      </c>
      <c r="D2238" s="13" t="str">
        <f>HLOOKUP(LEFT(Products!$B2238,3),$G$4:$J$5,2,0)</f>
        <v>Office Supplies</v>
      </c>
      <c r="E2238" s="11" t="str">
        <f>VLOOKUP(MID(Products!$B2238,5,2),$G$8:$H$25,2,0)</f>
        <v>Appliances</v>
      </c>
    </row>
    <row r="2239" spans="1:5" x14ac:dyDescent="0.35">
      <c r="A2239" s="12">
        <v>9173</v>
      </c>
      <c r="B2239" s="17" t="s">
        <v>3144</v>
      </c>
      <c r="C2239" s="17" t="s">
        <v>3145</v>
      </c>
      <c r="D2239" s="17" t="str">
        <f>HLOOKUP(LEFT(Products!$B2239,3),$G$4:$J$5,2,0)</f>
        <v>Office Supplies</v>
      </c>
      <c r="E2239" s="12" t="str">
        <f>VLOOKUP(MID(Products!$B2239,5,2),$G$8:$H$25,2,0)</f>
        <v>Storage</v>
      </c>
    </row>
    <row r="2240" spans="1:5" x14ac:dyDescent="0.35">
      <c r="A2240" s="11">
        <v>8395</v>
      </c>
      <c r="B2240" s="13" t="s">
        <v>1094</v>
      </c>
      <c r="C2240" s="13" t="s">
        <v>1095</v>
      </c>
      <c r="D2240" s="13" t="str">
        <f>HLOOKUP(LEFT(Products!$B2240,3),$G$4:$J$5,2,0)</f>
        <v>Office Supplies</v>
      </c>
      <c r="E2240" s="11" t="str">
        <f>VLOOKUP(MID(Products!$B2240,5,2),$G$8:$H$25,2,0)</f>
        <v>Appliances</v>
      </c>
    </row>
    <row r="2241" spans="1:5" x14ac:dyDescent="0.35">
      <c r="A2241" s="12">
        <v>4683</v>
      </c>
      <c r="B2241" s="17" t="s">
        <v>4851</v>
      </c>
      <c r="C2241" s="17" t="s">
        <v>4852</v>
      </c>
      <c r="D2241" s="17" t="str">
        <f>HLOOKUP(LEFT(Products!$B2241,3),$G$4:$J$5,2,0)</f>
        <v>Technology</v>
      </c>
      <c r="E2241" s="12" t="str">
        <f>VLOOKUP(MID(Products!$B2241,5,2),$G$8:$H$25,2,0)</f>
        <v>Phones</v>
      </c>
    </row>
    <row r="2242" spans="1:5" x14ac:dyDescent="0.35">
      <c r="A2242" s="11">
        <v>4250</v>
      </c>
      <c r="B2242" s="13" t="s">
        <v>4950</v>
      </c>
      <c r="C2242" s="13" t="s">
        <v>4951</v>
      </c>
      <c r="D2242" s="13" t="str">
        <f>HLOOKUP(LEFT(Products!$B2242,3),$G$4:$J$5,2,0)</f>
        <v>Furniture</v>
      </c>
      <c r="E2242" s="11" t="str">
        <f>VLOOKUP(MID(Products!$B2242,5,2),$G$8:$H$25,2,0)</f>
        <v>Chairs</v>
      </c>
    </row>
    <row r="2243" spans="1:5" x14ac:dyDescent="0.35">
      <c r="A2243" s="12">
        <v>8396</v>
      </c>
      <c r="B2243" s="17" t="s">
        <v>346</v>
      </c>
      <c r="C2243" s="17" t="s">
        <v>347</v>
      </c>
      <c r="D2243" s="17" t="str">
        <f>HLOOKUP(LEFT(Products!$B2243,3),$G$4:$J$5,2,0)</f>
        <v>Furniture</v>
      </c>
      <c r="E2243" s="12" t="str">
        <f>VLOOKUP(MID(Products!$B2243,5,2),$G$8:$H$25,2,0)</f>
        <v>Tables</v>
      </c>
    </row>
    <row r="2244" spans="1:5" x14ac:dyDescent="0.35">
      <c r="A2244" s="11">
        <v>8112</v>
      </c>
      <c r="B2244" s="13" t="s">
        <v>896</v>
      </c>
      <c r="C2244" s="13" t="s">
        <v>897</v>
      </c>
      <c r="D2244" s="13" t="str">
        <f>HLOOKUP(LEFT(Products!$B2244,3),$G$4:$J$5,2,0)</f>
        <v>Furniture</v>
      </c>
      <c r="E2244" s="11" t="str">
        <f>VLOOKUP(MID(Products!$B2244,5,2),$G$8:$H$25,2,0)</f>
        <v>Chairs</v>
      </c>
    </row>
    <row r="2245" spans="1:5" x14ac:dyDescent="0.35">
      <c r="A2245" s="12">
        <v>1179</v>
      </c>
      <c r="B2245" s="17" t="s">
        <v>5298</v>
      </c>
      <c r="C2245" s="17" t="s">
        <v>5299</v>
      </c>
      <c r="D2245" s="17" t="str">
        <f>HLOOKUP(LEFT(Products!$B2245,3),$G$4:$J$5,2,0)</f>
        <v>Technology</v>
      </c>
      <c r="E2245" s="12" t="str">
        <f>VLOOKUP(MID(Products!$B2245,5,2),$G$8:$H$25,2,0)</f>
        <v>Phones</v>
      </c>
    </row>
    <row r="2246" spans="1:5" x14ac:dyDescent="0.35">
      <c r="A2246" s="11">
        <v>1178</v>
      </c>
      <c r="B2246" s="13" t="s">
        <v>541</v>
      </c>
      <c r="C2246" s="13" t="s">
        <v>542</v>
      </c>
      <c r="D2246" s="13" t="str">
        <f>HLOOKUP(LEFT(Products!$B2246,3),$G$4:$J$5,2,0)</f>
        <v>Furniture</v>
      </c>
      <c r="E2246" s="11" t="str">
        <f>VLOOKUP(MID(Products!$B2246,5,2),$G$8:$H$25,2,0)</f>
        <v>Chairs</v>
      </c>
    </row>
    <row r="2247" spans="1:5" x14ac:dyDescent="0.35">
      <c r="A2247" s="12">
        <v>8393</v>
      </c>
      <c r="B2247" s="17" t="s">
        <v>5300</v>
      </c>
      <c r="C2247" s="17" t="s">
        <v>5301</v>
      </c>
      <c r="D2247" s="17" t="str">
        <f>HLOOKUP(LEFT(Products!$B2247,3),$G$4:$J$5,2,0)</f>
        <v>Technology</v>
      </c>
      <c r="E2247" s="12" t="str">
        <f>VLOOKUP(MID(Products!$B2247,5,2),$G$8:$H$25,2,0)</f>
        <v>Phones</v>
      </c>
    </row>
    <row r="2248" spans="1:5" x14ac:dyDescent="0.35">
      <c r="A2248" s="11">
        <v>8394</v>
      </c>
      <c r="B2248" s="13" t="s">
        <v>5302</v>
      </c>
      <c r="C2248" s="13" t="s">
        <v>5303</v>
      </c>
      <c r="D2248" s="13" t="str">
        <f>HLOOKUP(LEFT(Products!$B2248,3),$G$4:$J$5,2,0)</f>
        <v>Furniture</v>
      </c>
      <c r="E2248" s="11" t="str">
        <f>VLOOKUP(MID(Products!$B2248,5,2),$G$8:$H$25,2,0)</f>
        <v>Furnishings</v>
      </c>
    </row>
    <row r="2249" spans="1:5" x14ac:dyDescent="0.35">
      <c r="A2249" s="12">
        <v>4249</v>
      </c>
      <c r="B2249" s="17" t="s">
        <v>135</v>
      </c>
      <c r="C2249" s="17" t="s">
        <v>136</v>
      </c>
      <c r="D2249" s="17" t="str">
        <f>HLOOKUP(LEFT(Products!$B2249,3),$G$4:$J$5,2,0)</f>
        <v>Office Supplies</v>
      </c>
      <c r="E2249" s="12" t="str">
        <f>VLOOKUP(MID(Products!$B2249,5,2),$G$8:$H$25,2,0)</f>
        <v>Binders</v>
      </c>
    </row>
    <row r="2250" spans="1:5" x14ac:dyDescent="0.35">
      <c r="A2250" s="11">
        <v>8114</v>
      </c>
      <c r="B2250" s="13" t="s">
        <v>3919</v>
      </c>
      <c r="C2250" s="13" t="s">
        <v>3920</v>
      </c>
      <c r="D2250" s="13" t="str">
        <f>HLOOKUP(LEFT(Products!$B2250,3),$G$4:$J$5,2,0)</f>
        <v>Furniture</v>
      </c>
      <c r="E2250" s="11" t="str">
        <f>VLOOKUP(MID(Products!$B2250,5,2),$G$8:$H$25,2,0)</f>
        <v>Chairs</v>
      </c>
    </row>
    <row r="2251" spans="1:5" x14ac:dyDescent="0.35">
      <c r="A2251" s="12">
        <v>9172</v>
      </c>
      <c r="B2251" s="17" t="s">
        <v>3847</v>
      </c>
      <c r="C2251" s="17" t="s">
        <v>3848</v>
      </c>
      <c r="D2251" s="17" t="str">
        <f>HLOOKUP(LEFT(Products!$B2251,3),$G$4:$J$5,2,0)</f>
        <v>Office Supplies</v>
      </c>
      <c r="E2251" s="12" t="str">
        <f>VLOOKUP(MID(Products!$B2251,5,2),$G$8:$H$25,2,0)</f>
        <v>Paper</v>
      </c>
    </row>
    <row r="2252" spans="1:5" x14ac:dyDescent="0.35">
      <c r="A2252" s="11">
        <v>8682</v>
      </c>
      <c r="B2252" s="13" t="s">
        <v>2969</v>
      </c>
      <c r="C2252" s="13" t="s">
        <v>2970</v>
      </c>
      <c r="D2252" s="13" t="str">
        <f>HLOOKUP(LEFT(Products!$B2252,3),$G$4:$J$5,2,0)</f>
        <v>Office Supplies</v>
      </c>
      <c r="E2252" s="11" t="str">
        <f>VLOOKUP(MID(Products!$B2252,5,2),$G$8:$H$25,2,0)</f>
        <v>Supplies</v>
      </c>
    </row>
    <row r="2253" spans="1:5" x14ac:dyDescent="0.35">
      <c r="A2253" s="12">
        <v>9171</v>
      </c>
      <c r="B2253" s="17" t="s">
        <v>5075</v>
      </c>
      <c r="C2253" s="17" t="s">
        <v>5076</v>
      </c>
      <c r="D2253" s="17" t="str">
        <f>HLOOKUP(LEFT(Products!$B2253,3),$G$4:$J$5,2,0)</f>
        <v>Furniture</v>
      </c>
      <c r="E2253" s="12" t="str">
        <f>VLOOKUP(MID(Products!$B2253,5,2),$G$8:$H$25,2,0)</f>
        <v>Furnishings</v>
      </c>
    </row>
    <row r="2254" spans="1:5" x14ac:dyDescent="0.35">
      <c r="A2254" s="11">
        <v>103</v>
      </c>
      <c r="B2254" s="13" t="s">
        <v>2141</v>
      </c>
      <c r="C2254" s="13" t="s">
        <v>2142</v>
      </c>
      <c r="D2254" s="13" t="str">
        <f>HLOOKUP(LEFT(Products!$B2254,3),$G$4:$J$5,2,0)</f>
        <v>Office Supplies</v>
      </c>
      <c r="E2254" s="11" t="str">
        <f>VLOOKUP(MID(Products!$B2254,5,2),$G$8:$H$25,2,0)</f>
        <v>Paper</v>
      </c>
    </row>
    <row r="2255" spans="1:5" x14ac:dyDescent="0.35">
      <c r="A2255" s="12">
        <v>9205</v>
      </c>
      <c r="B2255" s="17" t="s">
        <v>4376</v>
      </c>
      <c r="C2255" s="17" t="s">
        <v>4377</v>
      </c>
      <c r="D2255" s="17" t="str">
        <f>HLOOKUP(LEFT(Products!$B2255,3),$G$4:$J$5,2,0)</f>
        <v>Office Supplies</v>
      </c>
      <c r="E2255" s="12" t="str">
        <f>VLOOKUP(MID(Products!$B2255,5,2),$G$8:$H$25,2,0)</f>
        <v>Art</v>
      </c>
    </row>
    <row r="2256" spans="1:5" x14ac:dyDescent="0.35">
      <c r="A2256" s="11">
        <v>9174</v>
      </c>
      <c r="B2256" s="13" t="s">
        <v>5308</v>
      </c>
      <c r="C2256" s="13" t="s">
        <v>5309</v>
      </c>
      <c r="D2256" s="13" t="str">
        <f>HLOOKUP(LEFT(Products!$B2256,3),$G$4:$J$5,2,0)</f>
        <v>Office Supplies</v>
      </c>
      <c r="E2256" s="11" t="str">
        <f>VLOOKUP(MID(Products!$B2256,5,2),$G$8:$H$25,2,0)</f>
        <v>Envelopes</v>
      </c>
    </row>
    <row r="2257" spans="1:5" x14ac:dyDescent="0.35">
      <c r="A2257" s="12">
        <v>2055</v>
      </c>
      <c r="B2257" s="17" t="s">
        <v>4636</v>
      </c>
      <c r="C2257" s="17" t="s">
        <v>4637</v>
      </c>
      <c r="D2257" s="17" t="str">
        <f>HLOOKUP(LEFT(Products!$B2257,3),$G$4:$J$5,2,0)</f>
        <v>Furniture</v>
      </c>
      <c r="E2257" s="12" t="str">
        <f>VLOOKUP(MID(Products!$B2257,5,2),$G$8:$H$25,2,0)</f>
        <v>Furnishings</v>
      </c>
    </row>
    <row r="2258" spans="1:5" x14ac:dyDescent="0.35">
      <c r="A2258" s="11">
        <v>3471</v>
      </c>
      <c r="B2258" s="13" t="s">
        <v>1052</v>
      </c>
      <c r="C2258" s="13" t="s">
        <v>1053</v>
      </c>
      <c r="D2258" s="13" t="str">
        <f>HLOOKUP(LEFT(Products!$B2258,3),$G$4:$J$5,2,0)</f>
        <v>Furniture</v>
      </c>
      <c r="E2258" s="11" t="str">
        <f>VLOOKUP(MID(Products!$B2258,5,2),$G$8:$H$25,2,0)</f>
        <v>Furnishings</v>
      </c>
    </row>
    <row r="2259" spans="1:5" x14ac:dyDescent="0.35">
      <c r="A2259" s="12">
        <v>8113</v>
      </c>
      <c r="B2259" s="17" t="s">
        <v>2478</v>
      </c>
      <c r="C2259" s="17" t="s">
        <v>2479</v>
      </c>
      <c r="D2259" s="17" t="str">
        <f>HLOOKUP(LEFT(Products!$B2259,3),$G$4:$J$5,2,0)</f>
        <v>Office Supplies</v>
      </c>
      <c r="E2259" s="12" t="str">
        <f>VLOOKUP(MID(Products!$B2259,5,2),$G$8:$H$25,2,0)</f>
        <v>Appliances</v>
      </c>
    </row>
    <row r="2260" spans="1:5" x14ac:dyDescent="0.35">
      <c r="A2260" s="11">
        <v>2197</v>
      </c>
      <c r="B2260" s="13" t="s">
        <v>2395</v>
      </c>
      <c r="C2260" s="13" t="s">
        <v>2396</v>
      </c>
      <c r="D2260" s="13" t="str">
        <f>HLOOKUP(LEFT(Products!$B2260,3),$G$4:$J$5,2,0)</f>
        <v>Office Supplies</v>
      </c>
      <c r="E2260" s="11" t="str">
        <f>VLOOKUP(MID(Products!$B2260,5,2),$G$8:$H$25,2,0)</f>
        <v>Art</v>
      </c>
    </row>
    <row r="2261" spans="1:5" x14ac:dyDescent="0.35">
      <c r="A2261" s="12">
        <v>6468</v>
      </c>
      <c r="B2261" s="17" t="s">
        <v>5316</v>
      </c>
      <c r="C2261" s="17" t="s">
        <v>5317</v>
      </c>
      <c r="D2261" s="17" t="str">
        <f>HLOOKUP(LEFT(Products!$B2261,3),$G$4:$J$5,2,0)</f>
        <v>Office Supplies</v>
      </c>
      <c r="E2261" s="12" t="str">
        <f>VLOOKUP(MID(Products!$B2261,5,2),$G$8:$H$25,2,0)</f>
        <v>Storage</v>
      </c>
    </row>
    <row r="2262" spans="1:5" x14ac:dyDescent="0.35">
      <c r="A2262" s="11">
        <v>9485</v>
      </c>
      <c r="B2262" s="13" t="s">
        <v>5319</v>
      </c>
      <c r="C2262" s="13" t="s">
        <v>5320</v>
      </c>
      <c r="D2262" s="13" t="str">
        <f>HLOOKUP(LEFT(Products!$B2262,3),$G$4:$J$5,2,0)</f>
        <v>Furniture</v>
      </c>
      <c r="E2262" s="11" t="str">
        <f>VLOOKUP(MID(Products!$B2262,5,2),$G$8:$H$25,2,0)</f>
        <v>Bookcases</v>
      </c>
    </row>
    <row r="2263" spans="1:5" x14ac:dyDescent="0.35">
      <c r="A2263" s="12">
        <v>6469</v>
      </c>
      <c r="B2263" s="17" t="s">
        <v>2399</v>
      </c>
      <c r="C2263" s="17" t="s">
        <v>2400</v>
      </c>
      <c r="D2263" s="17" t="str">
        <f>HLOOKUP(LEFT(Products!$B2263,3),$G$4:$J$5,2,0)</f>
        <v>Technology</v>
      </c>
      <c r="E2263" s="12" t="str">
        <f>VLOOKUP(MID(Products!$B2263,5,2),$G$8:$H$25,2,0)</f>
        <v>Phones</v>
      </c>
    </row>
    <row r="2264" spans="1:5" x14ac:dyDescent="0.35">
      <c r="A2264" s="11">
        <v>6696</v>
      </c>
      <c r="B2264" s="13" t="s">
        <v>1014</v>
      </c>
      <c r="C2264" s="13" t="s">
        <v>1015</v>
      </c>
      <c r="D2264" s="13" t="str">
        <f>HLOOKUP(LEFT(Products!$B2264,3),$G$4:$J$5,2,0)</f>
        <v>Office Supplies</v>
      </c>
      <c r="E2264" s="11" t="str">
        <f>VLOOKUP(MID(Products!$B2264,5,2),$G$8:$H$25,2,0)</f>
        <v>Binders</v>
      </c>
    </row>
    <row r="2265" spans="1:5" x14ac:dyDescent="0.35">
      <c r="A2265" s="12">
        <v>8496</v>
      </c>
      <c r="B2265" s="17" t="s">
        <v>58</v>
      </c>
      <c r="C2265" s="17" t="s">
        <v>59</v>
      </c>
      <c r="D2265" s="17" t="str">
        <f>HLOOKUP(LEFT(Products!$B2265,3),$G$4:$J$5,2,0)</f>
        <v>Technology</v>
      </c>
      <c r="E2265" s="12" t="str">
        <f>VLOOKUP(MID(Products!$B2265,5,2),$G$8:$H$25,2,0)</f>
        <v>Accessories</v>
      </c>
    </row>
    <row r="2266" spans="1:5" x14ac:dyDescent="0.35">
      <c r="A2266" s="11">
        <v>9251</v>
      </c>
      <c r="B2266" s="13" t="s">
        <v>5329</v>
      </c>
      <c r="C2266" s="13" t="s">
        <v>5330</v>
      </c>
      <c r="D2266" s="13" t="str">
        <f>HLOOKUP(LEFT(Products!$B2266,3),$G$4:$J$5,2,0)</f>
        <v>Office Supplies</v>
      </c>
      <c r="E2266" s="11" t="str">
        <f>VLOOKUP(MID(Products!$B2266,5,2),$G$8:$H$25,2,0)</f>
        <v>Binders</v>
      </c>
    </row>
    <row r="2267" spans="1:5" x14ac:dyDescent="0.35">
      <c r="A2267" s="12">
        <v>5911</v>
      </c>
      <c r="B2267" s="17" t="s">
        <v>866</v>
      </c>
      <c r="C2267" s="17" t="s">
        <v>867</v>
      </c>
      <c r="D2267" s="17" t="str">
        <f>HLOOKUP(LEFT(Products!$B2267,3),$G$4:$J$5,2,0)</f>
        <v>Office Supplies</v>
      </c>
      <c r="E2267" s="12" t="str">
        <f>VLOOKUP(MID(Products!$B2267,5,2),$G$8:$H$25,2,0)</f>
        <v>Binders</v>
      </c>
    </row>
    <row r="2268" spans="1:5" x14ac:dyDescent="0.35">
      <c r="A2268" s="11">
        <v>6470</v>
      </c>
      <c r="B2268" s="13" t="s">
        <v>994</v>
      </c>
      <c r="C2268" s="13" t="s">
        <v>3361</v>
      </c>
      <c r="D2268" s="13" t="str">
        <f>HLOOKUP(LEFT(Products!$B2268,3),$G$4:$J$5,2,0)</f>
        <v>Furniture</v>
      </c>
      <c r="E2268" s="11" t="str">
        <f>VLOOKUP(MID(Products!$B2268,5,2),$G$8:$H$25,2,0)</f>
        <v>Furnishings</v>
      </c>
    </row>
    <row r="2269" spans="1:5" x14ac:dyDescent="0.35">
      <c r="A2269" s="12">
        <v>5909</v>
      </c>
      <c r="B2269" s="17" t="s">
        <v>5332</v>
      </c>
      <c r="C2269" s="17" t="s">
        <v>5333</v>
      </c>
      <c r="D2269" s="17" t="str">
        <f>HLOOKUP(LEFT(Products!$B2269,3),$G$4:$J$5,2,0)</f>
        <v>Office Supplies</v>
      </c>
      <c r="E2269" s="12" t="str">
        <f>VLOOKUP(MID(Products!$B2269,5,2),$G$8:$H$25,2,0)</f>
        <v>Appliances</v>
      </c>
    </row>
    <row r="2270" spans="1:5" x14ac:dyDescent="0.35">
      <c r="A2270" s="11">
        <v>6698</v>
      </c>
      <c r="B2270" s="13" t="s">
        <v>5334</v>
      </c>
      <c r="C2270" s="13" t="s">
        <v>5335</v>
      </c>
      <c r="D2270" s="13" t="str">
        <f>HLOOKUP(LEFT(Products!$B2270,3),$G$4:$J$5,2,0)</f>
        <v>Office Supplies</v>
      </c>
      <c r="E2270" s="11" t="str">
        <f>VLOOKUP(MID(Products!$B2270,5,2),$G$8:$H$25,2,0)</f>
        <v>Paper</v>
      </c>
    </row>
    <row r="2271" spans="1:5" x14ac:dyDescent="0.35">
      <c r="A2271" s="12">
        <v>1481</v>
      </c>
      <c r="B2271" s="17" t="s">
        <v>5339</v>
      </c>
      <c r="C2271" s="17" t="s">
        <v>5340</v>
      </c>
      <c r="D2271" s="17" t="str">
        <f>HLOOKUP(LEFT(Products!$B2271,3),$G$4:$J$5,2,0)</f>
        <v>Office Supplies</v>
      </c>
      <c r="E2271" s="12" t="str">
        <f>VLOOKUP(MID(Products!$B2271,5,2),$G$8:$H$25,2,0)</f>
        <v>Paper</v>
      </c>
    </row>
    <row r="2272" spans="1:5" x14ac:dyDescent="0.35">
      <c r="A2272" s="11">
        <v>6697</v>
      </c>
      <c r="B2272" s="13" t="s">
        <v>135</v>
      </c>
      <c r="C2272" s="13" t="s">
        <v>136</v>
      </c>
      <c r="D2272" s="13" t="str">
        <f>HLOOKUP(LEFT(Products!$B2272,3),$G$4:$J$5,2,0)</f>
        <v>Office Supplies</v>
      </c>
      <c r="E2272" s="11" t="str">
        <f>VLOOKUP(MID(Products!$B2272,5,2),$G$8:$H$25,2,0)</f>
        <v>Binders</v>
      </c>
    </row>
    <row r="2273" spans="1:5" x14ac:dyDescent="0.35">
      <c r="A2273" s="12">
        <v>1482</v>
      </c>
      <c r="B2273" s="17" t="s">
        <v>426</v>
      </c>
      <c r="C2273" s="17" t="s">
        <v>427</v>
      </c>
      <c r="D2273" s="17" t="str">
        <f>HLOOKUP(LEFT(Products!$B2273,3),$G$4:$J$5,2,0)</f>
        <v>Office Supplies</v>
      </c>
      <c r="E2273" s="12" t="str">
        <f>VLOOKUP(MID(Products!$B2273,5,2),$G$8:$H$25,2,0)</f>
        <v>Storage</v>
      </c>
    </row>
    <row r="2274" spans="1:5" x14ac:dyDescent="0.35">
      <c r="A2274" s="11">
        <v>9486</v>
      </c>
      <c r="B2274" s="13" t="s">
        <v>1338</v>
      </c>
      <c r="C2274" s="13" t="s">
        <v>1339</v>
      </c>
      <c r="D2274" s="13" t="str">
        <f>HLOOKUP(LEFT(Products!$B2274,3),$G$4:$J$5,2,0)</f>
        <v>Office Supplies</v>
      </c>
      <c r="E2274" s="11" t="str">
        <f>VLOOKUP(MID(Products!$B2274,5,2),$G$8:$H$25,2,0)</f>
        <v>Paper</v>
      </c>
    </row>
    <row r="2275" spans="1:5" x14ac:dyDescent="0.35">
      <c r="A2275" s="12">
        <v>1480</v>
      </c>
      <c r="B2275" s="17" t="s">
        <v>3215</v>
      </c>
      <c r="C2275" s="17" t="s">
        <v>3216</v>
      </c>
      <c r="D2275" s="17" t="str">
        <f>HLOOKUP(LEFT(Products!$B2275,3),$G$4:$J$5,2,0)</f>
        <v>Office Supplies</v>
      </c>
      <c r="E2275" s="12" t="str">
        <f>VLOOKUP(MID(Products!$B2275,5,2),$G$8:$H$25,2,0)</f>
        <v>Paper</v>
      </c>
    </row>
    <row r="2276" spans="1:5" x14ac:dyDescent="0.35">
      <c r="A2276" s="11">
        <v>5908</v>
      </c>
      <c r="B2276" s="13" t="s">
        <v>1018</v>
      </c>
      <c r="C2276" s="13" t="s">
        <v>1019</v>
      </c>
      <c r="D2276" s="13" t="str">
        <f>HLOOKUP(LEFT(Products!$B2276,3),$G$4:$J$5,2,0)</f>
        <v>Office Supplies</v>
      </c>
      <c r="E2276" s="11" t="str">
        <f>VLOOKUP(MID(Products!$B2276,5,2),$G$8:$H$25,2,0)</f>
        <v>Binders</v>
      </c>
    </row>
    <row r="2277" spans="1:5" x14ac:dyDescent="0.35">
      <c r="A2277" s="12">
        <v>5910</v>
      </c>
      <c r="B2277" s="17" t="s">
        <v>5341</v>
      </c>
      <c r="C2277" s="17" t="s">
        <v>5342</v>
      </c>
      <c r="D2277" s="17" t="str">
        <f>HLOOKUP(LEFT(Products!$B2277,3),$G$4:$J$5,2,0)</f>
        <v>Furniture</v>
      </c>
      <c r="E2277" s="12" t="str">
        <f>VLOOKUP(MID(Products!$B2277,5,2),$G$8:$H$25,2,0)</f>
        <v>Furnishings</v>
      </c>
    </row>
    <row r="2278" spans="1:5" x14ac:dyDescent="0.35">
      <c r="A2278" s="11">
        <v>5426</v>
      </c>
      <c r="B2278" s="13" t="s">
        <v>5048</v>
      </c>
      <c r="C2278" s="13" t="s">
        <v>5049</v>
      </c>
      <c r="D2278" s="13" t="str">
        <f>HLOOKUP(LEFT(Products!$B2278,3),$G$4:$J$5,2,0)</f>
        <v>Technology</v>
      </c>
      <c r="E2278" s="11" t="str">
        <f>VLOOKUP(MID(Products!$B2278,5,2),$G$8:$H$25,2,0)</f>
        <v>Accessories</v>
      </c>
    </row>
    <row r="2279" spans="1:5" x14ac:dyDescent="0.35">
      <c r="A2279" s="12">
        <v>6160</v>
      </c>
      <c r="B2279" s="17" t="s">
        <v>1479</v>
      </c>
      <c r="C2279" s="17" t="s">
        <v>1480</v>
      </c>
      <c r="D2279" s="17" t="str">
        <f>HLOOKUP(LEFT(Products!$B2279,3),$G$4:$J$5,2,0)</f>
        <v>Office Supplies</v>
      </c>
      <c r="E2279" s="12" t="str">
        <f>VLOOKUP(MID(Products!$B2279,5,2),$G$8:$H$25,2,0)</f>
        <v>Storage</v>
      </c>
    </row>
    <row r="2280" spans="1:5" x14ac:dyDescent="0.35">
      <c r="A2280" s="11">
        <v>5830</v>
      </c>
      <c r="B2280" s="13" t="s">
        <v>4519</v>
      </c>
      <c r="C2280" s="13" t="s">
        <v>4520</v>
      </c>
      <c r="D2280" s="13" t="str">
        <f>HLOOKUP(LEFT(Products!$B2280,3),$G$4:$J$5,2,0)</f>
        <v>Furniture</v>
      </c>
      <c r="E2280" s="11" t="str">
        <f>VLOOKUP(MID(Products!$B2280,5,2),$G$8:$H$25,2,0)</f>
        <v>Tables</v>
      </c>
    </row>
    <row r="2281" spans="1:5" x14ac:dyDescent="0.35">
      <c r="A2281" s="12">
        <v>731</v>
      </c>
      <c r="B2281" s="17" t="s">
        <v>1245</v>
      </c>
      <c r="C2281" s="17" t="s">
        <v>1246</v>
      </c>
      <c r="D2281" s="17" t="str">
        <f>HLOOKUP(LEFT(Products!$B2281,3),$G$4:$J$5,2,0)</f>
        <v>Furniture</v>
      </c>
      <c r="E2281" s="12" t="str">
        <f>VLOOKUP(MID(Products!$B2281,5,2),$G$8:$H$25,2,0)</f>
        <v>Chairs</v>
      </c>
    </row>
    <row r="2282" spans="1:5" x14ac:dyDescent="0.35">
      <c r="A2282" s="11">
        <v>729</v>
      </c>
      <c r="B2282" s="13" t="s">
        <v>5351</v>
      </c>
      <c r="C2282" s="13" t="s">
        <v>5352</v>
      </c>
      <c r="D2282" s="13" t="str">
        <f>HLOOKUP(LEFT(Products!$B2282,3),$G$4:$J$5,2,0)</f>
        <v>Furniture</v>
      </c>
      <c r="E2282" s="11" t="str">
        <f>VLOOKUP(MID(Products!$B2282,5,2),$G$8:$H$25,2,0)</f>
        <v>Tables</v>
      </c>
    </row>
    <row r="2283" spans="1:5" x14ac:dyDescent="0.35">
      <c r="A2283" s="12">
        <v>4198</v>
      </c>
      <c r="B2283" s="17" t="s">
        <v>5354</v>
      </c>
      <c r="C2283" s="17" t="s">
        <v>5355</v>
      </c>
      <c r="D2283" s="17" t="str">
        <f>HLOOKUP(LEFT(Products!$B2283,3),$G$4:$J$5,2,0)</f>
        <v>Office Supplies</v>
      </c>
      <c r="E2283" s="12" t="str">
        <f>VLOOKUP(MID(Products!$B2283,5,2),$G$8:$H$25,2,0)</f>
        <v>Appliances</v>
      </c>
    </row>
    <row r="2284" spans="1:5" x14ac:dyDescent="0.35">
      <c r="A2284" s="11">
        <v>7909</v>
      </c>
      <c r="B2284" s="13" t="s">
        <v>3654</v>
      </c>
      <c r="C2284" s="13" t="s">
        <v>3655</v>
      </c>
      <c r="D2284" s="13" t="str">
        <f>HLOOKUP(LEFT(Products!$B2284,3),$G$4:$J$5,2,0)</f>
        <v>Furniture</v>
      </c>
      <c r="E2284" s="11" t="str">
        <f>VLOOKUP(MID(Products!$B2284,5,2),$G$8:$H$25,2,0)</f>
        <v>Tables</v>
      </c>
    </row>
    <row r="2285" spans="1:5" x14ac:dyDescent="0.35">
      <c r="A2285" s="12">
        <v>7912</v>
      </c>
      <c r="B2285" s="17" t="s">
        <v>3464</v>
      </c>
      <c r="C2285" s="17" t="s">
        <v>3465</v>
      </c>
      <c r="D2285" s="17" t="str">
        <f>HLOOKUP(LEFT(Products!$B2285,3),$G$4:$J$5,2,0)</f>
        <v>Furniture</v>
      </c>
      <c r="E2285" s="12" t="str">
        <f>VLOOKUP(MID(Products!$B2285,5,2),$G$8:$H$25,2,0)</f>
        <v>Bookcases</v>
      </c>
    </row>
    <row r="2286" spans="1:5" x14ac:dyDescent="0.35">
      <c r="A2286" s="11">
        <v>728</v>
      </c>
      <c r="B2286" s="13" t="s">
        <v>1067</v>
      </c>
      <c r="C2286" s="13" t="s">
        <v>1068</v>
      </c>
      <c r="D2286" s="13" t="str">
        <f>HLOOKUP(LEFT(Products!$B2286,3),$G$4:$J$5,2,0)</f>
        <v>Office Supplies</v>
      </c>
      <c r="E2286" s="11" t="str">
        <f>VLOOKUP(MID(Products!$B2286,5,2),$G$8:$H$25,2,0)</f>
        <v>Paper</v>
      </c>
    </row>
    <row r="2287" spans="1:5" x14ac:dyDescent="0.35">
      <c r="A2287" s="12">
        <v>5427</v>
      </c>
      <c r="B2287" s="17" t="s">
        <v>2352</v>
      </c>
      <c r="C2287" s="17" t="s">
        <v>2353</v>
      </c>
      <c r="D2287" s="17" t="str">
        <f>HLOOKUP(LEFT(Products!$B2287,3),$G$4:$J$5,2,0)</f>
        <v>Furniture</v>
      </c>
      <c r="E2287" s="12" t="str">
        <f>VLOOKUP(MID(Products!$B2287,5,2),$G$8:$H$25,2,0)</f>
        <v>Furnishings</v>
      </c>
    </row>
    <row r="2288" spans="1:5" x14ac:dyDescent="0.35">
      <c r="A2288" s="11">
        <v>7911</v>
      </c>
      <c r="B2288" s="13" t="s">
        <v>821</v>
      </c>
      <c r="C2288" s="13" t="s">
        <v>822</v>
      </c>
      <c r="D2288" s="13" t="str">
        <f>HLOOKUP(LEFT(Products!$B2288,3),$G$4:$J$5,2,0)</f>
        <v>Office Supplies</v>
      </c>
      <c r="E2288" s="11" t="str">
        <f>VLOOKUP(MID(Products!$B2288,5,2),$G$8:$H$25,2,0)</f>
        <v>Storage</v>
      </c>
    </row>
    <row r="2289" spans="1:5" x14ac:dyDescent="0.35">
      <c r="A2289" s="12">
        <v>730</v>
      </c>
      <c r="B2289" s="17" t="s">
        <v>894</v>
      </c>
      <c r="C2289" s="17" t="s">
        <v>895</v>
      </c>
      <c r="D2289" s="17" t="str">
        <f>HLOOKUP(LEFT(Products!$B2289,3),$G$4:$J$5,2,0)</f>
        <v>Office Supplies</v>
      </c>
      <c r="E2289" s="12" t="str">
        <f>VLOOKUP(MID(Products!$B2289,5,2),$G$8:$H$25,2,0)</f>
        <v>Storage</v>
      </c>
    </row>
    <row r="2290" spans="1:5" x14ac:dyDescent="0.35">
      <c r="A2290" s="11">
        <v>5831</v>
      </c>
      <c r="B2290" s="13" t="s">
        <v>596</v>
      </c>
      <c r="C2290" s="13" t="s">
        <v>597</v>
      </c>
      <c r="D2290" s="13" t="str">
        <f>HLOOKUP(LEFT(Products!$B2290,3),$G$4:$J$5,2,0)</f>
        <v>Furniture</v>
      </c>
      <c r="E2290" s="11" t="str">
        <f>VLOOKUP(MID(Products!$B2290,5,2),$G$8:$H$25,2,0)</f>
        <v>Chairs</v>
      </c>
    </row>
    <row r="2291" spans="1:5" x14ac:dyDescent="0.35">
      <c r="A2291" s="12">
        <v>7910</v>
      </c>
      <c r="B2291" s="17" t="s">
        <v>2036</v>
      </c>
      <c r="C2291" s="17" t="s">
        <v>2037</v>
      </c>
      <c r="D2291" s="17" t="str">
        <f>HLOOKUP(LEFT(Products!$B2291,3),$G$4:$J$5,2,0)</f>
        <v>Office Supplies</v>
      </c>
      <c r="E2291" s="12" t="str">
        <f>VLOOKUP(MID(Products!$B2291,5,2),$G$8:$H$25,2,0)</f>
        <v>Art</v>
      </c>
    </row>
    <row r="2292" spans="1:5" x14ac:dyDescent="0.35">
      <c r="A2292" s="11">
        <v>4199</v>
      </c>
      <c r="B2292" s="13" t="s">
        <v>5358</v>
      </c>
      <c r="C2292" s="13" t="s">
        <v>5359</v>
      </c>
      <c r="D2292" s="13" t="str">
        <f>HLOOKUP(LEFT(Products!$B2292,3),$G$4:$J$5,2,0)</f>
        <v>Office Supplies</v>
      </c>
      <c r="E2292" s="11" t="str">
        <f>VLOOKUP(MID(Products!$B2292,5,2),$G$8:$H$25,2,0)</f>
        <v>Binders</v>
      </c>
    </row>
    <row r="2293" spans="1:5" x14ac:dyDescent="0.35">
      <c r="A2293" s="12">
        <v>732</v>
      </c>
      <c r="B2293" s="17" t="s">
        <v>3864</v>
      </c>
      <c r="C2293" s="17" t="s">
        <v>3865</v>
      </c>
      <c r="D2293" s="17" t="str">
        <f>HLOOKUP(LEFT(Products!$B2293,3),$G$4:$J$5,2,0)</f>
        <v>Office Supplies</v>
      </c>
      <c r="E2293" s="12" t="str">
        <f>VLOOKUP(MID(Products!$B2293,5,2),$G$8:$H$25,2,0)</f>
        <v>Labels</v>
      </c>
    </row>
    <row r="2294" spans="1:5" x14ac:dyDescent="0.35">
      <c r="A2294" s="11">
        <v>1534</v>
      </c>
      <c r="B2294" s="13" t="s">
        <v>5363</v>
      </c>
      <c r="C2294" s="13" t="s">
        <v>5364</v>
      </c>
      <c r="D2294" s="13" t="str">
        <f>HLOOKUP(LEFT(Products!$B2294,3),$G$4:$J$5,2,0)</f>
        <v>Office Supplies</v>
      </c>
      <c r="E2294" s="11" t="str">
        <f>VLOOKUP(MID(Products!$B2294,5,2),$G$8:$H$25,2,0)</f>
        <v>Storage</v>
      </c>
    </row>
    <row r="2295" spans="1:5" x14ac:dyDescent="0.35">
      <c r="A2295" s="12">
        <v>1228</v>
      </c>
      <c r="B2295" s="17" t="s">
        <v>4486</v>
      </c>
      <c r="C2295" s="17" t="s">
        <v>4487</v>
      </c>
      <c r="D2295" s="17" t="str">
        <f>HLOOKUP(LEFT(Products!$B2295,3),$G$4:$J$5,2,0)</f>
        <v>Office Supplies</v>
      </c>
      <c r="E2295" s="12" t="str">
        <f>VLOOKUP(MID(Products!$B2295,5,2),$G$8:$H$25,2,0)</f>
        <v>Storage</v>
      </c>
    </row>
    <row r="2296" spans="1:5" x14ac:dyDescent="0.35">
      <c r="A2296" s="11">
        <v>1227</v>
      </c>
      <c r="B2296" s="13" t="s">
        <v>5366</v>
      </c>
      <c r="C2296" s="13" t="s">
        <v>5367</v>
      </c>
      <c r="D2296" s="13" t="str">
        <f>HLOOKUP(LEFT(Products!$B2296,3),$G$4:$J$5,2,0)</f>
        <v>Office Supplies</v>
      </c>
      <c r="E2296" s="11" t="str">
        <f>VLOOKUP(MID(Products!$B2296,5,2),$G$8:$H$25,2,0)</f>
        <v>Storage</v>
      </c>
    </row>
    <row r="2297" spans="1:5" x14ac:dyDescent="0.35">
      <c r="A2297" s="12">
        <v>1223</v>
      </c>
      <c r="B2297" s="17" t="s">
        <v>1802</v>
      </c>
      <c r="C2297" s="17" t="s">
        <v>1803</v>
      </c>
      <c r="D2297" s="17" t="str">
        <f>HLOOKUP(LEFT(Products!$B2297,3),$G$4:$J$5,2,0)</f>
        <v>Furniture</v>
      </c>
      <c r="E2297" s="12" t="str">
        <f>VLOOKUP(MID(Products!$B2297,5,2),$G$8:$H$25,2,0)</f>
        <v>Furnishings</v>
      </c>
    </row>
    <row r="2298" spans="1:5" x14ac:dyDescent="0.35">
      <c r="A2298" s="11">
        <v>5778</v>
      </c>
      <c r="B2298" s="13" t="s">
        <v>2305</v>
      </c>
      <c r="C2298" s="13" t="s">
        <v>2306</v>
      </c>
      <c r="D2298" s="13" t="str">
        <f>HLOOKUP(LEFT(Products!$B2298,3),$G$4:$J$5,2,0)</f>
        <v>Office Supplies</v>
      </c>
      <c r="E2298" s="11" t="str">
        <f>VLOOKUP(MID(Products!$B2298,5,2),$G$8:$H$25,2,0)</f>
        <v>Paper</v>
      </c>
    </row>
    <row r="2299" spans="1:5" x14ac:dyDescent="0.35">
      <c r="A2299" s="12">
        <v>1224</v>
      </c>
      <c r="B2299" s="17" t="s">
        <v>3744</v>
      </c>
      <c r="C2299" s="17" t="s">
        <v>3745</v>
      </c>
      <c r="D2299" s="17" t="str">
        <f>HLOOKUP(LEFT(Products!$B2299,3),$G$4:$J$5,2,0)</f>
        <v>Technology</v>
      </c>
      <c r="E2299" s="12" t="str">
        <f>VLOOKUP(MID(Products!$B2299,5,2),$G$8:$H$25,2,0)</f>
        <v>Accessories</v>
      </c>
    </row>
    <row r="2300" spans="1:5" x14ac:dyDescent="0.35">
      <c r="A2300" s="11">
        <v>1226</v>
      </c>
      <c r="B2300" s="13" t="s">
        <v>5214</v>
      </c>
      <c r="C2300" s="13" t="s">
        <v>400</v>
      </c>
      <c r="D2300" s="13" t="str">
        <f>HLOOKUP(LEFT(Products!$B2300,3),$G$4:$J$5,2,0)</f>
        <v>Office Supplies</v>
      </c>
      <c r="E2300" s="11" t="str">
        <f>VLOOKUP(MID(Products!$B2300,5,2),$G$8:$H$25,2,0)</f>
        <v>Paper</v>
      </c>
    </row>
    <row r="2301" spans="1:5" x14ac:dyDescent="0.35">
      <c r="A2301" s="12">
        <v>5777</v>
      </c>
      <c r="B2301" s="17" t="s">
        <v>2096</v>
      </c>
      <c r="C2301" s="17" t="s">
        <v>2097</v>
      </c>
      <c r="D2301" s="17" t="str">
        <f>HLOOKUP(LEFT(Products!$B2301,3),$G$4:$J$5,2,0)</f>
        <v>Office Supplies</v>
      </c>
      <c r="E2301" s="12" t="str">
        <f>VLOOKUP(MID(Products!$B2301,5,2),$G$8:$H$25,2,0)</f>
        <v>Binders</v>
      </c>
    </row>
    <row r="2302" spans="1:5" x14ac:dyDescent="0.35">
      <c r="A2302" s="11">
        <v>1225</v>
      </c>
      <c r="B2302" s="13" t="s">
        <v>835</v>
      </c>
      <c r="C2302" s="13" t="s">
        <v>836</v>
      </c>
      <c r="D2302" s="13" t="str">
        <f>HLOOKUP(LEFT(Products!$B2302,3),$G$4:$J$5,2,0)</f>
        <v>Office Supplies</v>
      </c>
      <c r="E2302" s="11" t="str">
        <f>VLOOKUP(MID(Products!$B2302,5,2),$G$8:$H$25,2,0)</f>
        <v>Binders</v>
      </c>
    </row>
    <row r="2303" spans="1:5" x14ac:dyDescent="0.35">
      <c r="A2303" s="12">
        <v>150</v>
      </c>
      <c r="B2303" s="17" t="s">
        <v>1312</v>
      </c>
      <c r="C2303" s="17" t="s">
        <v>1313</v>
      </c>
      <c r="D2303" s="17" t="str">
        <f>HLOOKUP(LEFT(Products!$B2303,3),$G$4:$J$5,2,0)</f>
        <v>Furniture</v>
      </c>
      <c r="E2303" s="12" t="str">
        <f>VLOOKUP(MID(Products!$B2303,5,2),$G$8:$H$25,2,0)</f>
        <v>Chairs</v>
      </c>
    </row>
    <row r="2304" spans="1:5" x14ac:dyDescent="0.35">
      <c r="A2304" s="11">
        <v>5060</v>
      </c>
      <c r="B2304" s="13" t="s">
        <v>5374</v>
      </c>
      <c r="C2304" s="13" t="s">
        <v>5375</v>
      </c>
      <c r="D2304" s="13" t="str">
        <f>HLOOKUP(LEFT(Products!$B2304,3),$G$4:$J$5,2,0)</f>
        <v>Technology</v>
      </c>
      <c r="E2304" s="11" t="str">
        <f>VLOOKUP(MID(Products!$B2304,5,2),$G$8:$H$25,2,0)</f>
        <v>Phones</v>
      </c>
    </row>
    <row r="2305" spans="1:5" x14ac:dyDescent="0.35">
      <c r="A2305" s="12">
        <v>5061</v>
      </c>
      <c r="B2305" s="17" t="s">
        <v>1513</v>
      </c>
      <c r="C2305" s="17" t="s">
        <v>1514</v>
      </c>
      <c r="D2305" s="17" t="str">
        <f>HLOOKUP(LEFT(Products!$B2305,3),$G$4:$J$5,2,0)</f>
        <v>Office Supplies</v>
      </c>
      <c r="E2305" s="12" t="str">
        <f>VLOOKUP(MID(Products!$B2305,5,2),$G$8:$H$25,2,0)</f>
        <v>Storage</v>
      </c>
    </row>
    <row r="2306" spans="1:5" x14ac:dyDescent="0.35">
      <c r="A2306" s="11">
        <v>3593</v>
      </c>
      <c r="B2306" s="13" t="s">
        <v>4723</v>
      </c>
      <c r="C2306" s="13" t="s">
        <v>4724</v>
      </c>
      <c r="D2306" s="13" t="str">
        <f>HLOOKUP(LEFT(Products!$B2306,3),$G$4:$J$5,2,0)</f>
        <v>Office Supplies</v>
      </c>
      <c r="E2306" s="11" t="str">
        <f>VLOOKUP(MID(Products!$B2306,5,2),$G$8:$H$25,2,0)</f>
        <v>Storage</v>
      </c>
    </row>
    <row r="2307" spans="1:5" x14ac:dyDescent="0.35">
      <c r="A2307" s="12">
        <v>14</v>
      </c>
      <c r="B2307" s="17" t="s">
        <v>4192</v>
      </c>
      <c r="C2307" s="17" t="s">
        <v>4193</v>
      </c>
      <c r="D2307" s="17" t="str">
        <f>HLOOKUP(LEFT(Products!$B2307,3),$G$4:$J$5,2,0)</f>
        <v>Office Supplies</v>
      </c>
      <c r="E2307" s="12" t="str">
        <f>VLOOKUP(MID(Products!$B2307,5,2),$G$8:$H$25,2,0)</f>
        <v>Binders</v>
      </c>
    </row>
    <row r="2308" spans="1:5" x14ac:dyDescent="0.35">
      <c r="A2308" s="11">
        <v>148</v>
      </c>
      <c r="B2308" s="13" t="s">
        <v>493</v>
      </c>
      <c r="C2308" s="13" t="s">
        <v>494</v>
      </c>
      <c r="D2308" s="13" t="str">
        <f>HLOOKUP(LEFT(Products!$B2308,3),$G$4:$J$5,2,0)</f>
        <v>Technology</v>
      </c>
      <c r="E2308" s="11" t="str">
        <f>VLOOKUP(MID(Products!$B2308,5,2),$G$8:$H$25,2,0)</f>
        <v>Phones</v>
      </c>
    </row>
    <row r="2309" spans="1:5" x14ac:dyDescent="0.35">
      <c r="A2309" s="12">
        <v>3009</v>
      </c>
      <c r="B2309" s="17" t="s">
        <v>1633</v>
      </c>
      <c r="C2309" s="17" t="s">
        <v>1634</v>
      </c>
      <c r="D2309" s="17" t="str">
        <f>HLOOKUP(LEFT(Products!$B2309,3),$G$4:$J$5,2,0)</f>
        <v>Furniture</v>
      </c>
      <c r="E2309" s="12" t="str">
        <f>VLOOKUP(MID(Products!$B2309,5,2),$G$8:$H$25,2,0)</f>
        <v>Furnishings</v>
      </c>
    </row>
    <row r="2310" spans="1:5" x14ac:dyDescent="0.35">
      <c r="A2310" s="11">
        <v>151</v>
      </c>
      <c r="B2310" s="13" t="s">
        <v>5380</v>
      </c>
      <c r="C2310" s="13" t="s">
        <v>5381</v>
      </c>
      <c r="D2310" s="13" t="str">
        <f>HLOOKUP(LEFT(Products!$B2310,3),$G$4:$J$5,2,0)</f>
        <v>Office Supplies</v>
      </c>
      <c r="E2310" s="11" t="str">
        <f>VLOOKUP(MID(Products!$B2310,5,2),$G$8:$H$25,2,0)</f>
        <v>Binders</v>
      </c>
    </row>
    <row r="2311" spans="1:5" x14ac:dyDescent="0.35">
      <c r="A2311" s="12">
        <v>149</v>
      </c>
      <c r="B2311" s="17" t="s">
        <v>508</v>
      </c>
      <c r="C2311" s="17" t="s">
        <v>509</v>
      </c>
      <c r="D2311" s="17" t="str">
        <f>HLOOKUP(LEFT(Products!$B2311,3),$G$4:$J$5,2,0)</f>
        <v>Technology</v>
      </c>
      <c r="E2311" s="12" t="str">
        <f>VLOOKUP(MID(Products!$B2311,5,2),$G$8:$H$25,2,0)</f>
        <v>Phones</v>
      </c>
    </row>
    <row r="2312" spans="1:5" x14ac:dyDescent="0.35">
      <c r="A2312" s="11">
        <v>9967</v>
      </c>
      <c r="B2312" s="13" t="s">
        <v>419</v>
      </c>
      <c r="C2312" s="13" t="s">
        <v>420</v>
      </c>
      <c r="D2312" s="13" t="str">
        <f>HLOOKUP(LEFT(Products!$B2312,3),$G$4:$J$5,2,0)</f>
        <v>Office Supplies</v>
      </c>
      <c r="E2312" s="11" t="str">
        <f>VLOOKUP(MID(Products!$B2312,5,2),$G$8:$H$25,2,0)</f>
        <v>Envelopes</v>
      </c>
    </row>
    <row r="2313" spans="1:5" x14ac:dyDescent="0.35">
      <c r="A2313" s="12">
        <v>4185</v>
      </c>
      <c r="B2313" s="17" t="s">
        <v>3719</v>
      </c>
      <c r="C2313" s="17" t="s">
        <v>3720</v>
      </c>
      <c r="D2313" s="17" t="str">
        <f>HLOOKUP(LEFT(Products!$B2313,3),$G$4:$J$5,2,0)</f>
        <v>Furniture</v>
      </c>
      <c r="E2313" s="12" t="str">
        <f>VLOOKUP(MID(Products!$B2313,5,2),$G$8:$H$25,2,0)</f>
        <v>Bookcases</v>
      </c>
    </row>
    <row r="2314" spans="1:5" x14ac:dyDescent="0.35">
      <c r="A2314" s="11">
        <v>4597</v>
      </c>
      <c r="B2314" s="13" t="s">
        <v>1488</v>
      </c>
      <c r="C2314" s="13" t="s">
        <v>1489</v>
      </c>
      <c r="D2314" s="13" t="str">
        <f>HLOOKUP(LEFT(Products!$B2314,3),$G$4:$J$5,2,0)</f>
        <v>Office Supplies</v>
      </c>
      <c r="E2314" s="11" t="str">
        <f>VLOOKUP(MID(Products!$B2314,5,2),$G$8:$H$25,2,0)</f>
        <v>Art</v>
      </c>
    </row>
    <row r="2315" spans="1:5" x14ac:dyDescent="0.35">
      <c r="A2315" s="12">
        <v>9965</v>
      </c>
      <c r="B2315" s="17" t="s">
        <v>4278</v>
      </c>
      <c r="C2315" s="17" t="s">
        <v>4279</v>
      </c>
      <c r="D2315" s="17" t="str">
        <f>HLOOKUP(LEFT(Products!$B2315,3),$G$4:$J$5,2,0)</f>
        <v>Furniture</v>
      </c>
      <c r="E2315" s="12" t="str">
        <f>VLOOKUP(MID(Products!$B2315,5,2),$G$8:$H$25,2,0)</f>
        <v>Furnishings</v>
      </c>
    </row>
    <row r="2316" spans="1:5" x14ac:dyDescent="0.35">
      <c r="A2316" s="11">
        <v>6872</v>
      </c>
      <c r="B2316" s="13" t="s">
        <v>4366</v>
      </c>
      <c r="C2316" s="13" t="s">
        <v>4367</v>
      </c>
      <c r="D2316" s="13" t="str">
        <f>HLOOKUP(LEFT(Products!$B2316,3),$G$4:$J$5,2,0)</f>
        <v>Office Supplies</v>
      </c>
      <c r="E2316" s="11" t="str">
        <f>VLOOKUP(MID(Products!$B2316,5,2),$G$8:$H$25,2,0)</f>
        <v>Labels</v>
      </c>
    </row>
    <row r="2317" spans="1:5" x14ac:dyDescent="0.35">
      <c r="A2317" s="12">
        <v>9966</v>
      </c>
      <c r="B2317" s="17" t="s">
        <v>2454</v>
      </c>
      <c r="C2317" s="17" t="s">
        <v>400</v>
      </c>
      <c r="D2317" s="17" t="str">
        <f>HLOOKUP(LEFT(Products!$B2317,3),$G$4:$J$5,2,0)</f>
        <v>Office Supplies</v>
      </c>
      <c r="E2317" s="12" t="str">
        <f>VLOOKUP(MID(Products!$B2317,5,2),$G$8:$H$25,2,0)</f>
        <v>Paper</v>
      </c>
    </row>
    <row r="2318" spans="1:5" x14ac:dyDescent="0.35">
      <c r="A2318" s="11">
        <v>8776</v>
      </c>
      <c r="B2318" s="13" t="s">
        <v>2831</v>
      </c>
      <c r="C2318" s="13" t="s">
        <v>2832</v>
      </c>
      <c r="D2318" s="13" t="str">
        <f>HLOOKUP(LEFT(Products!$B2318,3),$G$4:$J$5,2,0)</f>
        <v>Office Supplies</v>
      </c>
      <c r="E2318" s="11" t="str">
        <f>VLOOKUP(MID(Products!$B2318,5,2),$G$8:$H$25,2,0)</f>
        <v>Art</v>
      </c>
    </row>
    <row r="2319" spans="1:5" x14ac:dyDescent="0.35">
      <c r="A2319" s="12">
        <v>8569</v>
      </c>
      <c r="B2319" s="17" t="s">
        <v>1014</v>
      </c>
      <c r="C2319" s="17" t="s">
        <v>1015</v>
      </c>
      <c r="D2319" s="17" t="str">
        <f>HLOOKUP(LEFT(Products!$B2319,3),$G$4:$J$5,2,0)</f>
        <v>Office Supplies</v>
      </c>
      <c r="E2319" s="12" t="str">
        <f>VLOOKUP(MID(Products!$B2319,5,2),$G$8:$H$25,2,0)</f>
        <v>Binders</v>
      </c>
    </row>
    <row r="2320" spans="1:5" x14ac:dyDescent="0.35">
      <c r="A2320" s="11">
        <v>8571</v>
      </c>
      <c r="B2320" s="13" t="s">
        <v>5393</v>
      </c>
      <c r="C2320" s="13" t="s">
        <v>5394</v>
      </c>
      <c r="D2320" s="13" t="str">
        <f>HLOOKUP(LEFT(Products!$B2320,3),$G$4:$J$5,2,0)</f>
        <v>Technology</v>
      </c>
      <c r="E2320" s="11" t="str">
        <f>VLOOKUP(MID(Products!$B2320,5,2),$G$8:$H$25,2,0)</f>
        <v>Copiers</v>
      </c>
    </row>
    <row r="2321" spans="1:5" x14ac:dyDescent="0.35">
      <c r="A2321" s="12">
        <v>9980</v>
      </c>
      <c r="B2321" s="17" t="s">
        <v>91</v>
      </c>
      <c r="C2321" s="17" t="s">
        <v>4341</v>
      </c>
      <c r="D2321" s="17" t="str">
        <f>HLOOKUP(LEFT(Products!$B2321,3),$G$4:$J$5,2,0)</f>
        <v>Office Supplies</v>
      </c>
      <c r="E2321" s="12" t="str">
        <f>VLOOKUP(MID(Products!$B2321,5,2),$G$8:$H$25,2,0)</f>
        <v>Binders</v>
      </c>
    </row>
    <row r="2322" spans="1:5" x14ac:dyDescent="0.35">
      <c r="A2322" s="11">
        <v>2935</v>
      </c>
      <c r="B2322" s="13" t="s">
        <v>5397</v>
      </c>
      <c r="C2322" s="13" t="s">
        <v>5398</v>
      </c>
      <c r="D2322" s="13" t="str">
        <f>HLOOKUP(LEFT(Products!$B2322,3),$G$4:$J$5,2,0)</f>
        <v>Technology</v>
      </c>
      <c r="E2322" s="11" t="str">
        <f>VLOOKUP(MID(Products!$B2322,5,2),$G$8:$H$25,2,0)</f>
        <v>Phones</v>
      </c>
    </row>
    <row r="2323" spans="1:5" x14ac:dyDescent="0.35">
      <c r="A2323" s="12">
        <v>9974</v>
      </c>
      <c r="B2323" s="17" t="s">
        <v>139</v>
      </c>
      <c r="C2323" s="17" t="s">
        <v>140</v>
      </c>
      <c r="D2323" s="17" t="str">
        <f>HLOOKUP(LEFT(Products!$B2323,3),$G$4:$J$5,2,0)</f>
        <v>Technology</v>
      </c>
      <c r="E2323" s="12" t="str">
        <f>VLOOKUP(MID(Products!$B2323,5,2),$G$8:$H$25,2,0)</f>
        <v>Phones</v>
      </c>
    </row>
    <row r="2324" spans="1:5" x14ac:dyDescent="0.35">
      <c r="A2324" s="11">
        <v>9977</v>
      </c>
      <c r="B2324" s="13" t="s">
        <v>3802</v>
      </c>
      <c r="C2324" s="13" t="s">
        <v>3803</v>
      </c>
      <c r="D2324" s="13" t="str">
        <f>HLOOKUP(LEFT(Products!$B2324,3),$G$4:$J$5,2,0)</f>
        <v>Technology</v>
      </c>
      <c r="E2324" s="11" t="str">
        <f>VLOOKUP(MID(Products!$B2324,5,2),$G$8:$H$25,2,0)</f>
        <v>Phones</v>
      </c>
    </row>
    <row r="2325" spans="1:5" x14ac:dyDescent="0.35">
      <c r="A2325" s="12">
        <v>2938</v>
      </c>
      <c r="B2325" s="17" t="s">
        <v>634</v>
      </c>
      <c r="C2325" s="17" t="s">
        <v>635</v>
      </c>
      <c r="D2325" s="17" t="str">
        <f>HLOOKUP(LEFT(Products!$B2325,3),$G$4:$J$5,2,0)</f>
        <v>Office Supplies</v>
      </c>
      <c r="E2325" s="12" t="str">
        <f>VLOOKUP(MID(Products!$B2325,5,2),$G$8:$H$25,2,0)</f>
        <v>Paper</v>
      </c>
    </row>
    <row r="2326" spans="1:5" x14ac:dyDescent="0.35">
      <c r="A2326" s="11">
        <v>8570</v>
      </c>
      <c r="B2326" s="13" t="s">
        <v>2496</v>
      </c>
      <c r="C2326" s="13" t="s">
        <v>2497</v>
      </c>
      <c r="D2326" s="13" t="str">
        <f>HLOOKUP(LEFT(Products!$B2326,3),$G$4:$J$5,2,0)</f>
        <v>Office Supplies</v>
      </c>
      <c r="E2326" s="11" t="str">
        <f>VLOOKUP(MID(Products!$B2326,5,2),$G$8:$H$25,2,0)</f>
        <v>Binders</v>
      </c>
    </row>
    <row r="2327" spans="1:5" x14ac:dyDescent="0.35">
      <c r="A2327" s="12">
        <v>2939</v>
      </c>
      <c r="B2327" s="17" t="s">
        <v>2437</v>
      </c>
      <c r="C2327" s="17" t="s">
        <v>2438</v>
      </c>
      <c r="D2327" s="17" t="str">
        <f>HLOOKUP(LEFT(Products!$B2327,3),$G$4:$J$5,2,0)</f>
        <v>Office Supplies</v>
      </c>
      <c r="E2327" s="12" t="str">
        <f>VLOOKUP(MID(Products!$B2327,5,2),$G$8:$H$25,2,0)</f>
        <v>Paper</v>
      </c>
    </row>
    <row r="2328" spans="1:5" x14ac:dyDescent="0.35">
      <c r="A2328" s="11">
        <v>2934</v>
      </c>
      <c r="B2328" s="13" t="s">
        <v>2990</v>
      </c>
      <c r="C2328" s="13" t="s">
        <v>5399</v>
      </c>
      <c r="D2328" s="13" t="str">
        <f>HLOOKUP(LEFT(Products!$B2328,3),$G$4:$J$5,2,0)</f>
        <v>Technology</v>
      </c>
      <c r="E2328" s="11" t="str">
        <f>VLOOKUP(MID(Products!$B2328,5,2),$G$8:$H$25,2,0)</f>
        <v>Phones</v>
      </c>
    </row>
    <row r="2329" spans="1:5" x14ac:dyDescent="0.35">
      <c r="A2329" s="12">
        <v>2940</v>
      </c>
      <c r="B2329" s="17" t="s">
        <v>2358</v>
      </c>
      <c r="C2329" s="17" t="s">
        <v>2359</v>
      </c>
      <c r="D2329" s="17" t="str">
        <f>HLOOKUP(LEFT(Products!$B2329,3),$G$4:$J$5,2,0)</f>
        <v>Office Supplies</v>
      </c>
      <c r="E2329" s="12" t="str">
        <f>VLOOKUP(MID(Products!$B2329,5,2),$G$8:$H$25,2,0)</f>
        <v>Binders</v>
      </c>
    </row>
    <row r="2330" spans="1:5" x14ac:dyDescent="0.35">
      <c r="A2330" s="11">
        <v>2937</v>
      </c>
      <c r="B2330" s="13" t="s">
        <v>4837</v>
      </c>
      <c r="C2330" s="13" t="s">
        <v>4838</v>
      </c>
      <c r="D2330" s="13" t="str">
        <f>HLOOKUP(LEFT(Products!$B2330,3),$G$4:$J$5,2,0)</f>
        <v>Office Supplies</v>
      </c>
      <c r="E2330" s="11" t="str">
        <f>VLOOKUP(MID(Products!$B2330,5,2),$G$8:$H$25,2,0)</f>
        <v>Binders</v>
      </c>
    </row>
    <row r="2331" spans="1:5" x14ac:dyDescent="0.35">
      <c r="A2331" s="12">
        <v>2936</v>
      </c>
      <c r="B2331" s="17" t="s">
        <v>5400</v>
      </c>
      <c r="C2331" s="17" t="s">
        <v>5401</v>
      </c>
      <c r="D2331" s="17" t="str">
        <f>HLOOKUP(LEFT(Products!$B2331,3),$G$4:$J$5,2,0)</f>
        <v>Office Supplies</v>
      </c>
      <c r="E2331" s="12" t="str">
        <f>VLOOKUP(MID(Products!$B2331,5,2),$G$8:$H$25,2,0)</f>
        <v>Envelopes</v>
      </c>
    </row>
    <row r="2332" spans="1:5" x14ac:dyDescent="0.35">
      <c r="A2332" s="11">
        <v>1133</v>
      </c>
      <c r="B2332" s="13" t="s">
        <v>3223</v>
      </c>
      <c r="C2332" s="13" t="s">
        <v>3224</v>
      </c>
      <c r="D2332" s="13" t="str">
        <f>HLOOKUP(LEFT(Products!$B2332,3),$G$4:$J$5,2,0)</f>
        <v>Office Supplies</v>
      </c>
      <c r="E2332" s="11" t="str">
        <f>VLOOKUP(MID(Products!$B2332,5,2),$G$8:$H$25,2,0)</f>
        <v>Paper</v>
      </c>
    </row>
    <row r="2333" spans="1:5" x14ac:dyDescent="0.35">
      <c r="A2333" s="12">
        <v>9975</v>
      </c>
      <c r="B2333" s="17" t="s">
        <v>3795</v>
      </c>
      <c r="C2333" s="17" t="s">
        <v>3796</v>
      </c>
      <c r="D2333" s="17" t="str">
        <f>HLOOKUP(LEFT(Products!$B2333,3),$G$4:$J$5,2,0)</f>
        <v>Office Supplies</v>
      </c>
      <c r="E2333" s="12" t="str">
        <f>VLOOKUP(MID(Products!$B2333,5,2),$G$8:$H$25,2,0)</f>
        <v>Art</v>
      </c>
    </row>
    <row r="2334" spans="1:5" x14ac:dyDescent="0.35">
      <c r="A2334" s="11">
        <v>9978</v>
      </c>
      <c r="B2334" s="13" t="s">
        <v>2285</v>
      </c>
      <c r="C2334" s="13" t="s">
        <v>2286</v>
      </c>
      <c r="D2334" s="13" t="str">
        <f>HLOOKUP(LEFT(Products!$B2334,3),$G$4:$J$5,2,0)</f>
        <v>Office Supplies</v>
      </c>
      <c r="E2334" s="11" t="str">
        <f>VLOOKUP(MID(Products!$B2334,5,2),$G$8:$H$25,2,0)</f>
        <v>Fasteners</v>
      </c>
    </row>
    <row r="2335" spans="1:5" x14ac:dyDescent="0.35">
      <c r="A2335" s="12">
        <v>9979</v>
      </c>
      <c r="B2335" s="17" t="s">
        <v>667</v>
      </c>
      <c r="C2335" s="17" t="s">
        <v>668</v>
      </c>
      <c r="D2335" s="17" t="str">
        <f>HLOOKUP(LEFT(Products!$B2335,3),$G$4:$J$5,2,0)</f>
        <v>Office Supplies</v>
      </c>
      <c r="E2335" s="12" t="str">
        <f>VLOOKUP(MID(Products!$B2335,5,2),$G$8:$H$25,2,0)</f>
        <v>Binders</v>
      </c>
    </row>
    <row r="2336" spans="1:5" x14ac:dyDescent="0.35">
      <c r="A2336" s="11">
        <v>9976</v>
      </c>
      <c r="B2336" s="13" t="s">
        <v>5404</v>
      </c>
      <c r="C2336" s="13" t="s">
        <v>5405</v>
      </c>
      <c r="D2336" s="13" t="str">
        <f>HLOOKUP(LEFT(Products!$B2336,3),$G$4:$J$5,2,0)</f>
        <v>Office Supplies</v>
      </c>
      <c r="E2336" s="11" t="str">
        <f>VLOOKUP(MID(Products!$B2336,5,2),$G$8:$H$25,2,0)</f>
        <v>Paper</v>
      </c>
    </row>
    <row r="2337" spans="1:5" x14ac:dyDescent="0.35">
      <c r="A2337" s="12">
        <v>3481</v>
      </c>
      <c r="B2337" s="17" t="s">
        <v>5409</v>
      </c>
      <c r="C2337" s="17" t="s">
        <v>5410</v>
      </c>
      <c r="D2337" s="17" t="str">
        <f>HLOOKUP(LEFT(Products!$B2337,3),$G$4:$J$5,2,0)</f>
        <v>Furniture</v>
      </c>
      <c r="E2337" s="12" t="str">
        <f>VLOOKUP(MID(Products!$B2337,5,2),$G$8:$H$25,2,0)</f>
        <v>Tables</v>
      </c>
    </row>
    <row r="2338" spans="1:5" x14ac:dyDescent="0.35">
      <c r="A2338" s="11">
        <v>36</v>
      </c>
      <c r="B2338" s="13" t="s">
        <v>5415</v>
      </c>
      <c r="C2338" s="13" t="s">
        <v>5416</v>
      </c>
      <c r="D2338" s="13" t="str">
        <f>HLOOKUP(LEFT(Products!$B2338,3),$G$4:$J$5,2,0)</f>
        <v>Technology</v>
      </c>
      <c r="E2338" s="11" t="str">
        <f>VLOOKUP(MID(Products!$B2338,5,2),$G$8:$H$25,2,0)</f>
        <v>Phones</v>
      </c>
    </row>
    <row r="2339" spans="1:5" x14ac:dyDescent="0.35">
      <c r="A2339" s="12">
        <v>9163</v>
      </c>
      <c r="B2339" s="17" t="s">
        <v>3017</v>
      </c>
      <c r="C2339" s="17" t="s">
        <v>3018</v>
      </c>
      <c r="D2339" s="17" t="str">
        <f>HLOOKUP(LEFT(Products!$B2339,3),$G$4:$J$5,2,0)</f>
        <v>Furniture</v>
      </c>
      <c r="E2339" s="12" t="str">
        <f>VLOOKUP(MID(Products!$B2339,5,2),$G$8:$H$25,2,0)</f>
        <v>Chairs</v>
      </c>
    </row>
    <row r="2340" spans="1:5" x14ac:dyDescent="0.35">
      <c r="A2340" s="11">
        <v>9162</v>
      </c>
      <c r="B2340" s="13" t="s">
        <v>3957</v>
      </c>
      <c r="C2340" s="13" t="s">
        <v>3958</v>
      </c>
      <c r="D2340" s="13" t="str">
        <f>HLOOKUP(LEFT(Products!$B2340,3),$G$4:$J$5,2,0)</f>
        <v>Furniture</v>
      </c>
      <c r="E2340" s="11" t="str">
        <f>VLOOKUP(MID(Products!$B2340,5,2),$G$8:$H$25,2,0)</f>
        <v>Bookcases</v>
      </c>
    </row>
    <row r="2341" spans="1:5" x14ac:dyDescent="0.35">
      <c r="A2341" s="12">
        <v>5591</v>
      </c>
      <c r="B2341" s="17" t="s">
        <v>3328</v>
      </c>
      <c r="C2341" s="17" t="s">
        <v>3329</v>
      </c>
      <c r="D2341" s="17" t="str">
        <f>HLOOKUP(LEFT(Products!$B2341,3),$G$4:$J$5,2,0)</f>
        <v>Office Supplies</v>
      </c>
      <c r="E2341" s="12" t="str">
        <f>VLOOKUP(MID(Products!$B2341,5,2),$G$8:$H$25,2,0)</f>
        <v>Storage</v>
      </c>
    </row>
    <row r="2342" spans="1:5" x14ac:dyDescent="0.35">
      <c r="A2342" s="11">
        <v>5747</v>
      </c>
      <c r="B2342" s="13" t="s">
        <v>3802</v>
      </c>
      <c r="C2342" s="13" t="s">
        <v>3803</v>
      </c>
      <c r="D2342" s="13" t="str">
        <f>HLOOKUP(LEFT(Products!$B2342,3),$G$4:$J$5,2,0)</f>
        <v>Technology</v>
      </c>
      <c r="E2342" s="11" t="str">
        <f>VLOOKUP(MID(Products!$B2342,5,2),$G$8:$H$25,2,0)</f>
        <v>Phones</v>
      </c>
    </row>
    <row r="2343" spans="1:5" x14ac:dyDescent="0.35">
      <c r="A2343" s="12">
        <v>37</v>
      </c>
      <c r="B2343" s="17" t="s">
        <v>4062</v>
      </c>
      <c r="C2343" s="17" t="s">
        <v>4063</v>
      </c>
      <c r="D2343" s="17" t="str">
        <f>HLOOKUP(LEFT(Products!$B2343,3),$G$4:$J$5,2,0)</f>
        <v>Furniture</v>
      </c>
      <c r="E2343" s="12" t="str">
        <f>VLOOKUP(MID(Products!$B2343,5,2),$G$8:$H$25,2,0)</f>
        <v>Furnishings</v>
      </c>
    </row>
    <row r="2344" spans="1:5" x14ac:dyDescent="0.35">
      <c r="A2344" s="11">
        <v>1299</v>
      </c>
      <c r="B2344" s="13" t="s">
        <v>2182</v>
      </c>
      <c r="C2344" s="13" t="s">
        <v>2183</v>
      </c>
      <c r="D2344" s="13" t="str">
        <f>HLOOKUP(LEFT(Products!$B2344,3),$G$4:$J$5,2,0)</f>
        <v>Technology</v>
      </c>
      <c r="E2344" s="11" t="str">
        <f>VLOOKUP(MID(Products!$B2344,5,2),$G$8:$H$25,2,0)</f>
        <v>Phones</v>
      </c>
    </row>
    <row r="2345" spans="1:5" x14ac:dyDescent="0.35">
      <c r="A2345" s="12">
        <v>5748</v>
      </c>
      <c r="B2345" s="17" t="s">
        <v>4538</v>
      </c>
      <c r="C2345" s="17" t="s">
        <v>4539</v>
      </c>
      <c r="D2345" s="17" t="str">
        <f>HLOOKUP(LEFT(Products!$B2345,3),$G$4:$J$5,2,0)</f>
        <v>Technology</v>
      </c>
      <c r="E2345" s="12" t="str">
        <f>VLOOKUP(MID(Products!$B2345,5,2),$G$8:$H$25,2,0)</f>
        <v>Accessories</v>
      </c>
    </row>
    <row r="2346" spans="1:5" x14ac:dyDescent="0.35">
      <c r="A2346" s="11">
        <v>3480</v>
      </c>
      <c r="B2346" s="13" t="s">
        <v>5422</v>
      </c>
      <c r="C2346" s="13" t="s">
        <v>5423</v>
      </c>
      <c r="D2346" s="13" t="str">
        <f>HLOOKUP(LEFT(Products!$B2346,3),$G$4:$J$5,2,0)</f>
        <v>Office Supplies</v>
      </c>
      <c r="E2346" s="11" t="str">
        <f>VLOOKUP(MID(Products!$B2346,5,2),$G$8:$H$25,2,0)</f>
        <v>Paper</v>
      </c>
    </row>
    <row r="2347" spans="1:5" x14ac:dyDescent="0.35">
      <c r="A2347" s="12">
        <v>5590</v>
      </c>
      <c r="B2347" s="17" t="s">
        <v>5424</v>
      </c>
      <c r="C2347" s="17" t="s">
        <v>5425</v>
      </c>
      <c r="D2347" s="17" t="str">
        <f>HLOOKUP(LEFT(Products!$B2347,3),$G$4:$J$5,2,0)</f>
        <v>Office Supplies</v>
      </c>
      <c r="E2347" s="12" t="str">
        <f>VLOOKUP(MID(Products!$B2347,5,2),$G$8:$H$25,2,0)</f>
        <v>Storage</v>
      </c>
    </row>
    <row r="2348" spans="1:5" x14ac:dyDescent="0.35">
      <c r="A2348" s="11">
        <v>5749</v>
      </c>
      <c r="B2348" s="13" t="s">
        <v>2753</v>
      </c>
      <c r="C2348" s="13" t="s">
        <v>2754</v>
      </c>
      <c r="D2348" s="13" t="str">
        <f>HLOOKUP(LEFT(Products!$B2348,3),$G$4:$J$5,2,0)</f>
        <v>Technology</v>
      </c>
      <c r="E2348" s="11" t="str">
        <f>VLOOKUP(MID(Products!$B2348,5,2),$G$8:$H$25,2,0)</f>
        <v>Accessories</v>
      </c>
    </row>
    <row r="2349" spans="1:5" x14ac:dyDescent="0.35">
      <c r="A2349" s="12">
        <v>3104</v>
      </c>
      <c r="B2349" s="17" t="s">
        <v>5427</v>
      </c>
      <c r="C2349" s="17" t="s">
        <v>5428</v>
      </c>
      <c r="D2349" s="17" t="str">
        <f>HLOOKUP(LEFT(Products!$B2349,3),$G$4:$J$5,2,0)</f>
        <v>Office Supplies</v>
      </c>
      <c r="E2349" s="12" t="str">
        <f>VLOOKUP(MID(Products!$B2349,5,2),$G$8:$H$25,2,0)</f>
        <v>Binders</v>
      </c>
    </row>
    <row r="2350" spans="1:5" x14ac:dyDescent="0.35">
      <c r="A2350" s="11">
        <v>8441</v>
      </c>
      <c r="B2350" s="13" t="s">
        <v>3678</v>
      </c>
      <c r="C2350" s="13" t="s">
        <v>3679</v>
      </c>
      <c r="D2350" s="13" t="str">
        <f>HLOOKUP(LEFT(Products!$B2350,3),$G$4:$J$5,2,0)</f>
        <v>Office Supplies</v>
      </c>
      <c r="E2350" s="11" t="str">
        <f>VLOOKUP(MID(Products!$B2350,5,2),$G$8:$H$25,2,0)</f>
        <v>Paper</v>
      </c>
    </row>
    <row r="2351" spans="1:5" x14ac:dyDescent="0.35">
      <c r="A2351" s="12">
        <v>3479</v>
      </c>
      <c r="B2351" s="17" t="s">
        <v>1569</v>
      </c>
      <c r="C2351" s="17" t="s">
        <v>1570</v>
      </c>
      <c r="D2351" s="17" t="str">
        <f>HLOOKUP(LEFT(Products!$B2351,3),$G$4:$J$5,2,0)</f>
        <v>Office Supplies</v>
      </c>
      <c r="E2351" s="12" t="str">
        <f>VLOOKUP(MID(Products!$B2351,5,2),$G$8:$H$25,2,0)</f>
        <v>Art</v>
      </c>
    </row>
    <row r="2352" spans="1:5" x14ac:dyDescent="0.35">
      <c r="A2352" s="11">
        <v>8555</v>
      </c>
      <c r="B2352" s="13" t="s">
        <v>3553</v>
      </c>
      <c r="C2352" s="13" t="s">
        <v>3554</v>
      </c>
      <c r="D2352" s="13" t="str">
        <f>HLOOKUP(LEFT(Products!$B2352,3),$G$4:$J$5,2,0)</f>
        <v>Furniture</v>
      </c>
      <c r="E2352" s="11" t="str">
        <f>VLOOKUP(MID(Products!$B2352,5,2),$G$8:$H$25,2,0)</f>
        <v>Tables</v>
      </c>
    </row>
    <row r="2353" spans="1:5" x14ac:dyDescent="0.35">
      <c r="A2353" s="12">
        <v>6711</v>
      </c>
      <c r="B2353" s="17" t="s">
        <v>5108</v>
      </c>
      <c r="C2353" s="17" t="s">
        <v>5109</v>
      </c>
      <c r="D2353" s="17" t="str">
        <f>HLOOKUP(LEFT(Products!$B2353,3),$G$4:$J$5,2,0)</f>
        <v>Office Supplies</v>
      </c>
      <c r="E2353" s="12" t="str">
        <f>VLOOKUP(MID(Products!$B2353,5,2),$G$8:$H$25,2,0)</f>
        <v>Binders</v>
      </c>
    </row>
    <row r="2354" spans="1:5" x14ac:dyDescent="0.35">
      <c r="A2354" s="11">
        <v>1313</v>
      </c>
      <c r="B2354" s="13" t="s">
        <v>2917</v>
      </c>
      <c r="C2354" s="13" t="s">
        <v>2918</v>
      </c>
      <c r="D2354" s="13" t="str">
        <f>HLOOKUP(LEFT(Products!$B2354,3),$G$4:$J$5,2,0)</f>
        <v>Office Supplies</v>
      </c>
      <c r="E2354" s="11" t="str">
        <f>VLOOKUP(MID(Products!$B2354,5,2),$G$8:$H$25,2,0)</f>
        <v>Labels</v>
      </c>
    </row>
    <row r="2355" spans="1:5" x14ac:dyDescent="0.35">
      <c r="A2355" s="12">
        <v>3258</v>
      </c>
      <c r="B2355" s="17" t="s">
        <v>1915</v>
      </c>
      <c r="C2355" s="17" t="s">
        <v>1916</v>
      </c>
      <c r="D2355" s="17" t="str">
        <f>HLOOKUP(LEFT(Products!$B2355,3),$G$4:$J$5,2,0)</f>
        <v>Furniture</v>
      </c>
      <c r="E2355" s="12" t="str">
        <f>VLOOKUP(MID(Products!$B2355,5,2),$G$8:$H$25,2,0)</f>
        <v>Tables</v>
      </c>
    </row>
    <row r="2356" spans="1:5" x14ac:dyDescent="0.35">
      <c r="A2356" s="11">
        <v>3741</v>
      </c>
      <c r="B2356" s="13" t="s">
        <v>2887</v>
      </c>
      <c r="C2356" s="13" t="s">
        <v>2888</v>
      </c>
      <c r="D2356" s="13" t="str">
        <f>HLOOKUP(LEFT(Products!$B2356,3),$G$4:$J$5,2,0)</f>
        <v>Office Supplies</v>
      </c>
      <c r="E2356" s="11" t="str">
        <f>VLOOKUP(MID(Products!$B2356,5,2),$G$8:$H$25,2,0)</f>
        <v>Appliances</v>
      </c>
    </row>
    <row r="2357" spans="1:5" x14ac:dyDescent="0.35">
      <c r="A2357" s="12">
        <v>23</v>
      </c>
      <c r="B2357" s="17" t="s">
        <v>3608</v>
      </c>
      <c r="C2357" s="17" t="s">
        <v>3609</v>
      </c>
      <c r="D2357" s="17" t="str">
        <f>HLOOKUP(LEFT(Products!$B2357,3),$G$4:$J$5,2,0)</f>
        <v>Office Supplies</v>
      </c>
      <c r="E2357" s="12" t="str">
        <f>VLOOKUP(MID(Products!$B2357,5,2),$G$8:$H$25,2,0)</f>
        <v>Appliances</v>
      </c>
    </row>
    <row r="2358" spans="1:5" x14ac:dyDescent="0.35">
      <c r="A2358" s="11">
        <v>3740</v>
      </c>
      <c r="B2358" s="13" t="s">
        <v>1354</v>
      </c>
      <c r="C2358" s="13" t="s">
        <v>1355</v>
      </c>
      <c r="D2358" s="13" t="str">
        <f>HLOOKUP(LEFT(Products!$B2358,3),$G$4:$J$5,2,0)</f>
        <v>Technology</v>
      </c>
      <c r="E2358" s="11" t="str">
        <f>VLOOKUP(MID(Products!$B2358,5,2),$G$8:$H$25,2,0)</f>
        <v>Accessories</v>
      </c>
    </row>
    <row r="2359" spans="1:5" x14ac:dyDescent="0.35">
      <c r="A2359" s="12">
        <v>4752</v>
      </c>
      <c r="B2359" s="17" t="s">
        <v>5440</v>
      </c>
      <c r="C2359" s="17" t="s">
        <v>5441</v>
      </c>
      <c r="D2359" s="17" t="str">
        <f>HLOOKUP(LEFT(Products!$B2359,3),$G$4:$J$5,2,0)</f>
        <v>Technology</v>
      </c>
      <c r="E2359" s="12" t="str">
        <f>VLOOKUP(MID(Products!$B2359,5,2),$G$8:$H$25,2,0)</f>
        <v>Phones</v>
      </c>
    </row>
    <row r="2360" spans="1:5" x14ac:dyDescent="0.35">
      <c r="A2360" s="11">
        <v>4980</v>
      </c>
      <c r="B2360" s="13" t="s">
        <v>630</v>
      </c>
      <c r="C2360" s="13" t="s">
        <v>632</v>
      </c>
      <c r="D2360" s="13" t="str">
        <f>HLOOKUP(LEFT(Products!$B2360,3),$G$4:$J$5,2,0)</f>
        <v>Office Supplies</v>
      </c>
      <c r="E2360" s="11" t="str">
        <f>VLOOKUP(MID(Products!$B2360,5,2),$G$8:$H$25,2,0)</f>
        <v>Supplies</v>
      </c>
    </row>
    <row r="2361" spans="1:5" x14ac:dyDescent="0.35">
      <c r="A2361" s="12">
        <v>22</v>
      </c>
      <c r="B2361" s="17" t="s">
        <v>5443</v>
      </c>
      <c r="C2361" s="17" t="s">
        <v>5444</v>
      </c>
      <c r="D2361" s="17" t="str">
        <f>HLOOKUP(LEFT(Products!$B2361,3),$G$4:$J$5,2,0)</f>
        <v>Office Supplies</v>
      </c>
      <c r="E2361" s="12" t="str">
        <f>VLOOKUP(MID(Products!$B2361,5,2),$G$8:$H$25,2,0)</f>
        <v>Art</v>
      </c>
    </row>
    <row r="2362" spans="1:5" x14ac:dyDescent="0.35">
      <c r="A2362" s="11">
        <v>4982</v>
      </c>
      <c r="B2362" s="13" t="s">
        <v>5445</v>
      </c>
      <c r="C2362" s="13" t="s">
        <v>5446</v>
      </c>
      <c r="D2362" s="13" t="str">
        <f>HLOOKUP(LEFT(Products!$B2362,3),$G$4:$J$5,2,0)</f>
        <v>Technology</v>
      </c>
      <c r="E2362" s="11" t="str">
        <f>VLOOKUP(MID(Products!$B2362,5,2),$G$8:$H$25,2,0)</f>
        <v>Accessories</v>
      </c>
    </row>
    <row r="2363" spans="1:5" x14ac:dyDescent="0.35">
      <c r="A2363" s="12">
        <v>3739</v>
      </c>
      <c r="B2363" s="17" t="s">
        <v>2070</v>
      </c>
      <c r="C2363" s="17" t="s">
        <v>2071</v>
      </c>
      <c r="D2363" s="17" t="str">
        <f>HLOOKUP(LEFT(Products!$B2363,3),$G$4:$J$5,2,0)</f>
        <v>Technology</v>
      </c>
      <c r="E2363" s="12" t="str">
        <f>VLOOKUP(MID(Products!$B2363,5,2),$G$8:$H$25,2,0)</f>
        <v>Phones</v>
      </c>
    </row>
    <row r="2364" spans="1:5" x14ac:dyDescent="0.35">
      <c r="A2364" s="11">
        <v>2033</v>
      </c>
      <c r="B2364" s="13" t="s">
        <v>4060</v>
      </c>
      <c r="C2364" s="13" t="s">
        <v>4061</v>
      </c>
      <c r="D2364" s="13" t="str">
        <f>HLOOKUP(LEFT(Products!$B2364,3),$G$4:$J$5,2,0)</f>
        <v>Office Supplies</v>
      </c>
      <c r="E2364" s="11" t="str">
        <f>VLOOKUP(MID(Products!$B2364,5,2),$G$8:$H$25,2,0)</f>
        <v>Paper</v>
      </c>
    </row>
    <row r="2365" spans="1:5" x14ac:dyDescent="0.35">
      <c r="A2365" s="12">
        <v>2034</v>
      </c>
      <c r="B2365" s="17" t="s">
        <v>1197</v>
      </c>
      <c r="C2365" s="17" t="s">
        <v>1198</v>
      </c>
      <c r="D2365" s="17" t="str">
        <f>HLOOKUP(LEFT(Products!$B2365,3),$G$4:$J$5,2,0)</f>
        <v>Office Supplies</v>
      </c>
      <c r="E2365" s="12" t="str">
        <f>VLOOKUP(MID(Products!$B2365,5,2),$G$8:$H$25,2,0)</f>
        <v>Art</v>
      </c>
    </row>
    <row r="2366" spans="1:5" x14ac:dyDescent="0.35">
      <c r="A2366" s="11">
        <v>4981</v>
      </c>
      <c r="B2366" s="13" t="s">
        <v>2745</v>
      </c>
      <c r="C2366" s="13" t="s">
        <v>2746</v>
      </c>
      <c r="D2366" s="13" t="str">
        <f>HLOOKUP(LEFT(Products!$B2366,3),$G$4:$J$5,2,0)</f>
        <v>Office Supplies</v>
      </c>
      <c r="E2366" s="11" t="str">
        <f>VLOOKUP(MID(Products!$B2366,5,2),$G$8:$H$25,2,0)</f>
        <v>Appliances</v>
      </c>
    </row>
    <row r="2367" spans="1:5" x14ac:dyDescent="0.35">
      <c r="A2367" s="12">
        <v>1312</v>
      </c>
      <c r="B2367" s="17" t="s">
        <v>5448</v>
      </c>
      <c r="C2367" s="17" t="s">
        <v>5449</v>
      </c>
      <c r="D2367" s="17" t="str">
        <f>HLOOKUP(LEFT(Products!$B2367,3),$G$4:$J$5,2,0)</f>
        <v>Office Supplies</v>
      </c>
      <c r="E2367" s="12" t="str">
        <f>VLOOKUP(MID(Products!$B2367,5,2),$G$8:$H$25,2,0)</f>
        <v>Labels</v>
      </c>
    </row>
    <row r="2368" spans="1:5" x14ac:dyDescent="0.35">
      <c r="A2368" s="11">
        <v>3259</v>
      </c>
      <c r="B2368" s="13" t="s">
        <v>1452</v>
      </c>
      <c r="C2368" s="13" t="s">
        <v>1453</v>
      </c>
      <c r="D2368" s="13" t="str">
        <f>HLOOKUP(LEFT(Products!$B2368,3),$G$4:$J$5,2,0)</f>
        <v>Office Supplies</v>
      </c>
      <c r="E2368" s="11" t="str">
        <f>VLOOKUP(MID(Products!$B2368,5,2),$G$8:$H$25,2,0)</f>
        <v>Binders</v>
      </c>
    </row>
    <row r="2369" spans="1:5" x14ac:dyDescent="0.35">
      <c r="A2369" s="12">
        <v>3940</v>
      </c>
      <c r="B2369" s="17" t="s">
        <v>5452</v>
      </c>
      <c r="C2369" s="17" t="s">
        <v>5453</v>
      </c>
      <c r="D2369" s="17" t="str">
        <f>HLOOKUP(LEFT(Products!$B2369,3),$G$4:$J$5,2,0)</f>
        <v>Furniture</v>
      </c>
      <c r="E2369" s="12" t="str">
        <f>VLOOKUP(MID(Products!$B2369,5,2),$G$8:$H$25,2,0)</f>
        <v>Chairs</v>
      </c>
    </row>
    <row r="2370" spans="1:5" x14ac:dyDescent="0.35">
      <c r="A2370" s="11">
        <v>7618</v>
      </c>
      <c r="B2370" s="13" t="s">
        <v>4192</v>
      </c>
      <c r="C2370" s="13" t="s">
        <v>4193</v>
      </c>
      <c r="D2370" s="13" t="str">
        <f>HLOOKUP(LEFT(Products!$B2370,3),$G$4:$J$5,2,0)</f>
        <v>Office Supplies</v>
      </c>
      <c r="E2370" s="11" t="str">
        <f>VLOOKUP(MID(Products!$B2370,5,2),$G$8:$H$25,2,0)</f>
        <v>Binders</v>
      </c>
    </row>
    <row r="2371" spans="1:5" x14ac:dyDescent="0.35">
      <c r="A2371" s="12">
        <v>254</v>
      </c>
      <c r="B2371" s="17" t="s">
        <v>5457</v>
      </c>
      <c r="C2371" s="17" t="s">
        <v>5458</v>
      </c>
      <c r="D2371" s="17" t="str">
        <f>HLOOKUP(LEFT(Products!$B2371,3),$G$4:$J$5,2,0)</f>
        <v>Office Supplies</v>
      </c>
      <c r="E2371" s="12" t="str">
        <f>VLOOKUP(MID(Products!$B2371,5,2),$G$8:$H$25,2,0)</f>
        <v>Envelopes</v>
      </c>
    </row>
    <row r="2372" spans="1:5" x14ac:dyDescent="0.35">
      <c r="A2372" s="11">
        <v>250</v>
      </c>
      <c r="B2372" s="13" t="s">
        <v>1245</v>
      </c>
      <c r="C2372" s="13" t="s">
        <v>1246</v>
      </c>
      <c r="D2372" s="13" t="str">
        <f>HLOOKUP(LEFT(Products!$B2372,3),$G$4:$J$5,2,0)</f>
        <v>Furniture</v>
      </c>
      <c r="E2372" s="11" t="str">
        <f>VLOOKUP(MID(Products!$B2372,5,2),$G$8:$H$25,2,0)</f>
        <v>Chairs</v>
      </c>
    </row>
    <row r="2373" spans="1:5" x14ac:dyDescent="0.35">
      <c r="A2373" s="12">
        <v>2192</v>
      </c>
      <c r="B2373" s="17" t="s">
        <v>2064</v>
      </c>
      <c r="C2373" s="17" t="s">
        <v>2065</v>
      </c>
      <c r="D2373" s="17" t="str">
        <f>HLOOKUP(LEFT(Products!$B2373,3),$G$4:$J$5,2,0)</f>
        <v>Office Supplies</v>
      </c>
      <c r="E2373" s="12" t="str">
        <f>VLOOKUP(MID(Products!$B2373,5,2),$G$8:$H$25,2,0)</f>
        <v>Binders</v>
      </c>
    </row>
    <row r="2374" spans="1:5" x14ac:dyDescent="0.35">
      <c r="A2374" s="11">
        <v>2194</v>
      </c>
      <c r="B2374" s="13" t="s">
        <v>5461</v>
      </c>
      <c r="C2374" s="13" t="s">
        <v>5462</v>
      </c>
      <c r="D2374" s="13" t="str">
        <f>HLOOKUP(LEFT(Products!$B2374,3),$G$4:$J$5,2,0)</f>
        <v>Office Supplies</v>
      </c>
      <c r="E2374" s="11" t="str">
        <f>VLOOKUP(MID(Products!$B2374,5,2),$G$8:$H$25,2,0)</f>
        <v>Paper</v>
      </c>
    </row>
    <row r="2375" spans="1:5" x14ac:dyDescent="0.35">
      <c r="A2375" s="12">
        <v>253</v>
      </c>
      <c r="B2375" s="17" t="s">
        <v>1530</v>
      </c>
      <c r="C2375" s="17" t="s">
        <v>1531</v>
      </c>
      <c r="D2375" s="17" t="str">
        <f>HLOOKUP(LEFT(Products!$B2375,3),$G$4:$J$5,2,0)</f>
        <v>Office Supplies</v>
      </c>
      <c r="E2375" s="12" t="str">
        <f>VLOOKUP(MID(Products!$B2375,5,2),$G$8:$H$25,2,0)</f>
        <v>Storage</v>
      </c>
    </row>
    <row r="2376" spans="1:5" x14ac:dyDescent="0.35">
      <c r="A2376" s="11">
        <v>5525</v>
      </c>
      <c r="B2376" s="13" t="s">
        <v>2317</v>
      </c>
      <c r="C2376" s="13" t="s">
        <v>2318</v>
      </c>
      <c r="D2376" s="13" t="str">
        <f>HLOOKUP(LEFT(Products!$B2376,3),$G$4:$J$5,2,0)</f>
        <v>Office Supplies</v>
      </c>
      <c r="E2376" s="11" t="str">
        <f>VLOOKUP(MID(Products!$B2376,5,2),$G$8:$H$25,2,0)</f>
        <v>Paper</v>
      </c>
    </row>
    <row r="2377" spans="1:5" x14ac:dyDescent="0.35">
      <c r="A2377" s="12">
        <v>2193</v>
      </c>
      <c r="B2377" s="17" t="s">
        <v>2279</v>
      </c>
      <c r="C2377" s="17" t="s">
        <v>2280</v>
      </c>
      <c r="D2377" s="17" t="str">
        <f>HLOOKUP(LEFT(Products!$B2377,3),$G$4:$J$5,2,0)</f>
        <v>Office Supplies</v>
      </c>
      <c r="E2377" s="12" t="str">
        <f>VLOOKUP(MID(Products!$B2377,5,2),$G$8:$H$25,2,0)</f>
        <v>Appliances</v>
      </c>
    </row>
    <row r="2378" spans="1:5" x14ac:dyDescent="0.35">
      <c r="A2378" s="11">
        <v>8188</v>
      </c>
      <c r="B2378" s="13" t="s">
        <v>984</v>
      </c>
      <c r="C2378" s="13" t="s">
        <v>5465</v>
      </c>
      <c r="D2378" s="13" t="str">
        <f>HLOOKUP(LEFT(Products!$B2378,3),$G$4:$J$5,2,0)</f>
        <v>Office Supplies</v>
      </c>
      <c r="E2378" s="11" t="str">
        <f>VLOOKUP(MID(Products!$B2378,5,2),$G$8:$H$25,2,0)</f>
        <v>Paper</v>
      </c>
    </row>
    <row r="2379" spans="1:5" x14ac:dyDescent="0.35">
      <c r="A2379" s="12">
        <v>2196</v>
      </c>
      <c r="B2379" s="17" t="s">
        <v>922</v>
      </c>
      <c r="C2379" s="17" t="s">
        <v>923</v>
      </c>
      <c r="D2379" s="17" t="str">
        <f>HLOOKUP(LEFT(Products!$B2379,3),$G$4:$J$5,2,0)</f>
        <v>Technology</v>
      </c>
      <c r="E2379" s="12" t="str">
        <f>VLOOKUP(MID(Products!$B2379,5,2),$G$8:$H$25,2,0)</f>
        <v>Accessories</v>
      </c>
    </row>
    <row r="2380" spans="1:5" x14ac:dyDescent="0.35">
      <c r="A2380" s="11">
        <v>2195</v>
      </c>
      <c r="B2380" s="13" t="s">
        <v>5466</v>
      </c>
      <c r="C2380" s="13" t="s">
        <v>5467</v>
      </c>
      <c r="D2380" s="13" t="str">
        <f>HLOOKUP(LEFT(Products!$B2380,3),$G$4:$J$5,2,0)</f>
        <v>Office Supplies</v>
      </c>
      <c r="E2380" s="11" t="str">
        <f>VLOOKUP(MID(Products!$B2380,5,2),$G$8:$H$25,2,0)</f>
        <v>Appliances</v>
      </c>
    </row>
    <row r="2381" spans="1:5" x14ac:dyDescent="0.35">
      <c r="A2381" s="12">
        <v>7617</v>
      </c>
      <c r="B2381" s="17" t="s">
        <v>1341</v>
      </c>
      <c r="C2381" s="17" t="s">
        <v>1342</v>
      </c>
      <c r="D2381" s="17" t="str">
        <f>HLOOKUP(LEFT(Products!$B2381,3),$G$4:$J$5,2,0)</f>
        <v>Office Supplies</v>
      </c>
      <c r="E2381" s="12" t="str">
        <f>VLOOKUP(MID(Products!$B2381,5,2),$G$8:$H$25,2,0)</f>
        <v>Paper</v>
      </c>
    </row>
    <row r="2382" spans="1:5" x14ac:dyDescent="0.35">
      <c r="A2382" s="11">
        <v>9874</v>
      </c>
      <c r="B2382" s="13" t="s">
        <v>5471</v>
      </c>
      <c r="C2382" s="13" t="s">
        <v>5472</v>
      </c>
      <c r="D2382" s="13" t="str">
        <f>HLOOKUP(LEFT(Products!$B2382,3),$G$4:$J$5,2,0)</f>
        <v>Office Supplies</v>
      </c>
      <c r="E2382" s="11" t="str">
        <f>VLOOKUP(MID(Products!$B2382,5,2),$G$8:$H$25,2,0)</f>
        <v>Paper</v>
      </c>
    </row>
    <row r="2383" spans="1:5" x14ac:dyDescent="0.35">
      <c r="A2383" s="12">
        <v>55</v>
      </c>
      <c r="B2383" s="17" t="s">
        <v>3948</v>
      </c>
      <c r="C2383" s="17" t="s">
        <v>3949</v>
      </c>
      <c r="D2383" s="17" t="str">
        <f>HLOOKUP(LEFT(Products!$B2383,3),$G$4:$J$5,2,0)</f>
        <v>Technology</v>
      </c>
      <c r="E2383" s="12" t="str">
        <f>VLOOKUP(MID(Products!$B2383,5,2),$G$8:$H$25,2,0)</f>
        <v>Phones</v>
      </c>
    </row>
    <row r="2384" spans="1:5" x14ac:dyDescent="0.35">
      <c r="A2384" s="11">
        <v>7058</v>
      </c>
      <c r="B2384" s="13" t="s">
        <v>988</v>
      </c>
      <c r="C2384" s="13" t="s">
        <v>989</v>
      </c>
      <c r="D2384" s="13" t="str">
        <f>HLOOKUP(LEFT(Products!$B2384,3),$G$4:$J$5,2,0)</f>
        <v>Furniture</v>
      </c>
      <c r="E2384" s="11" t="str">
        <f>VLOOKUP(MID(Products!$B2384,5,2),$G$8:$H$25,2,0)</f>
        <v>Tables</v>
      </c>
    </row>
    <row r="2385" spans="1:5" x14ac:dyDescent="0.35">
      <c r="A2385" s="12">
        <v>5996</v>
      </c>
      <c r="B2385" s="17" t="s">
        <v>1853</v>
      </c>
      <c r="C2385" s="17" t="s">
        <v>1854</v>
      </c>
      <c r="D2385" s="17" t="str">
        <f>HLOOKUP(LEFT(Products!$B2385,3),$G$4:$J$5,2,0)</f>
        <v>Furniture</v>
      </c>
      <c r="E2385" s="12" t="str">
        <f>VLOOKUP(MID(Products!$B2385,5,2),$G$8:$H$25,2,0)</f>
        <v>Chairs</v>
      </c>
    </row>
    <row r="2386" spans="1:5" x14ac:dyDescent="0.35">
      <c r="A2386" s="11">
        <v>6185</v>
      </c>
      <c r="B2386" s="13" t="s">
        <v>4302</v>
      </c>
      <c r="C2386" s="13" t="s">
        <v>4303</v>
      </c>
      <c r="D2386" s="13" t="str">
        <f>HLOOKUP(LEFT(Products!$B2386,3),$G$4:$J$5,2,0)</f>
        <v>Furniture</v>
      </c>
      <c r="E2386" s="11" t="str">
        <f>VLOOKUP(MID(Products!$B2386,5,2),$G$8:$H$25,2,0)</f>
        <v>Chairs</v>
      </c>
    </row>
    <row r="2387" spans="1:5" x14ac:dyDescent="0.35">
      <c r="A2387" s="12">
        <v>5997</v>
      </c>
      <c r="B2387" s="17" t="s">
        <v>3528</v>
      </c>
      <c r="C2387" s="17" t="s">
        <v>5477</v>
      </c>
      <c r="D2387" s="17" t="str">
        <f>HLOOKUP(LEFT(Products!$B2387,3),$G$4:$J$5,2,0)</f>
        <v>Office Supplies</v>
      </c>
      <c r="E2387" s="12" t="str">
        <f>VLOOKUP(MID(Products!$B2387,5,2),$G$8:$H$25,2,0)</f>
        <v>Appliances</v>
      </c>
    </row>
    <row r="2388" spans="1:5" x14ac:dyDescent="0.35">
      <c r="A2388" s="11">
        <v>7055</v>
      </c>
      <c r="B2388" s="13" t="s">
        <v>4943</v>
      </c>
      <c r="C2388" s="13" t="s">
        <v>4944</v>
      </c>
      <c r="D2388" s="13" t="str">
        <f>HLOOKUP(LEFT(Products!$B2388,3),$G$4:$J$5,2,0)</f>
        <v>Furniture</v>
      </c>
      <c r="E2388" s="11" t="str">
        <f>VLOOKUP(MID(Products!$B2388,5,2),$G$8:$H$25,2,0)</f>
        <v>Chairs</v>
      </c>
    </row>
    <row r="2389" spans="1:5" x14ac:dyDescent="0.35">
      <c r="A2389" s="12">
        <v>5998</v>
      </c>
      <c r="B2389" s="17" t="s">
        <v>3973</v>
      </c>
      <c r="C2389" s="17" t="s">
        <v>3974</v>
      </c>
      <c r="D2389" s="17" t="str">
        <f>HLOOKUP(LEFT(Products!$B2389,3),$G$4:$J$5,2,0)</f>
        <v>Furniture</v>
      </c>
      <c r="E2389" s="12" t="str">
        <f>VLOOKUP(MID(Products!$B2389,5,2),$G$8:$H$25,2,0)</f>
        <v>Tables</v>
      </c>
    </row>
    <row r="2390" spans="1:5" x14ac:dyDescent="0.35">
      <c r="A2390" s="11">
        <v>651</v>
      </c>
      <c r="B2390" s="13" t="s">
        <v>252</v>
      </c>
      <c r="C2390" s="13" t="s">
        <v>253</v>
      </c>
      <c r="D2390" s="13" t="str">
        <f>HLOOKUP(LEFT(Products!$B2390,3),$G$4:$J$5,2,0)</f>
        <v>Technology</v>
      </c>
      <c r="E2390" s="11" t="str">
        <f>VLOOKUP(MID(Products!$B2390,5,2),$G$8:$H$25,2,0)</f>
        <v>Accessories</v>
      </c>
    </row>
    <row r="2391" spans="1:5" x14ac:dyDescent="0.35">
      <c r="A2391" s="12">
        <v>650</v>
      </c>
      <c r="B2391" s="17" t="s">
        <v>5479</v>
      </c>
      <c r="C2391" s="17" t="s">
        <v>5480</v>
      </c>
      <c r="D2391" s="17" t="str">
        <f>HLOOKUP(LEFT(Products!$B2391,3),$G$4:$J$5,2,0)</f>
        <v>Technology</v>
      </c>
      <c r="E2391" s="12" t="str">
        <f>VLOOKUP(MID(Products!$B2391,5,2),$G$8:$H$25,2,0)</f>
        <v>Phones</v>
      </c>
    </row>
    <row r="2392" spans="1:5" x14ac:dyDescent="0.35">
      <c r="A2392" s="11">
        <v>633</v>
      </c>
      <c r="B2392" s="13" t="s">
        <v>5482</v>
      </c>
      <c r="C2392" s="13" t="s">
        <v>5483</v>
      </c>
      <c r="D2392" s="13" t="str">
        <f>HLOOKUP(LEFT(Products!$B2392,3),$G$4:$J$5,2,0)</f>
        <v>Technology</v>
      </c>
      <c r="E2392" s="11" t="str">
        <f>VLOOKUP(MID(Products!$B2392,5,2),$G$8:$H$25,2,0)</f>
        <v>Phones</v>
      </c>
    </row>
    <row r="2393" spans="1:5" x14ac:dyDescent="0.35">
      <c r="A2393" s="12">
        <v>631</v>
      </c>
      <c r="B2393" s="17" t="s">
        <v>5484</v>
      </c>
      <c r="C2393" s="17" t="s">
        <v>5485</v>
      </c>
      <c r="D2393" s="17" t="str">
        <f>HLOOKUP(LEFT(Products!$B2393,3),$G$4:$J$5,2,0)</f>
        <v>Office Supplies</v>
      </c>
      <c r="E2393" s="12" t="str">
        <f>VLOOKUP(MID(Products!$B2393,5,2),$G$8:$H$25,2,0)</f>
        <v>Storage</v>
      </c>
    </row>
    <row r="2394" spans="1:5" x14ac:dyDescent="0.35">
      <c r="A2394" s="11">
        <v>7051</v>
      </c>
      <c r="B2394" s="13" t="s">
        <v>1733</v>
      </c>
      <c r="C2394" s="13" t="s">
        <v>1734</v>
      </c>
      <c r="D2394" s="13" t="str">
        <f>HLOOKUP(LEFT(Products!$B2394,3),$G$4:$J$5,2,0)</f>
        <v>Office Supplies</v>
      </c>
      <c r="E2394" s="11" t="str">
        <f>VLOOKUP(MID(Products!$B2394,5,2),$G$8:$H$25,2,0)</f>
        <v>Binders</v>
      </c>
    </row>
    <row r="2395" spans="1:5" x14ac:dyDescent="0.35">
      <c r="A2395" s="12">
        <v>7057</v>
      </c>
      <c r="B2395" s="17" t="s">
        <v>4350</v>
      </c>
      <c r="C2395" s="17" t="s">
        <v>4351</v>
      </c>
      <c r="D2395" s="17" t="str">
        <f>HLOOKUP(LEFT(Products!$B2395,3),$G$4:$J$5,2,0)</f>
        <v>Office Supplies</v>
      </c>
      <c r="E2395" s="12" t="str">
        <f>VLOOKUP(MID(Products!$B2395,5,2),$G$8:$H$25,2,0)</f>
        <v>Binders</v>
      </c>
    </row>
    <row r="2396" spans="1:5" x14ac:dyDescent="0.35">
      <c r="A2396" s="11">
        <v>7054</v>
      </c>
      <c r="B2396" s="13" t="s">
        <v>4826</v>
      </c>
      <c r="C2396" s="13" t="s">
        <v>4827</v>
      </c>
      <c r="D2396" s="13" t="str">
        <f>HLOOKUP(LEFT(Products!$B2396,3),$G$4:$J$5,2,0)</f>
        <v>Technology</v>
      </c>
      <c r="E2396" s="11" t="str">
        <f>VLOOKUP(MID(Products!$B2396,5,2),$G$8:$H$25,2,0)</f>
        <v>Accessories</v>
      </c>
    </row>
    <row r="2397" spans="1:5" x14ac:dyDescent="0.35">
      <c r="A2397" s="12">
        <v>632</v>
      </c>
      <c r="B2397" s="17" t="s">
        <v>2299</v>
      </c>
      <c r="C2397" s="17" t="s">
        <v>2300</v>
      </c>
      <c r="D2397" s="17" t="str">
        <f>HLOOKUP(LEFT(Products!$B2397,3),$G$4:$J$5,2,0)</f>
        <v>Technology</v>
      </c>
      <c r="E2397" s="12" t="str">
        <f>VLOOKUP(MID(Products!$B2397,5,2),$G$8:$H$25,2,0)</f>
        <v>Accessories</v>
      </c>
    </row>
    <row r="2398" spans="1:5" x14ac:dyDescent="0.35">
      <c r="A2398" s="11">
        <v>1136</v>
      </c>
      <c r="B2398" s="13" t="s">
        <v>3164</v>
      </c>
      <c r="C2398" s="13" t="s">
        <v>3165</v>
      </c>
      <c r="D2398" s="13" t="str">
        <f>HLOOKUP(LEFT(Products!$B2398,3),$G$4:$J$5,2,0)</f>
        <v>Office Supplies</v>
      </c>
      <c r="E2398" s="11" t="str">
        <f>VLOOKUP(MID(Products!$B2398,5,2),$G$8:$H$25,2,0)</f>
        <v>Storage</v>
      </c>
    </row>
    <row r="2399" spans="1:5" x14ac:dyDescent="0.35">
      <c r="A2399" s="12">
        <v>7060</v>
      </c>
      <c r="B2399" s="17" t="s">
        <v>5488</v>
      </c>
      <c r="C2399" s="17" t="s">
        <v>5489</v>
      </c>
      <c r="D2399" s="17" t="str">
        <f>HLOOKUP(LEFT(Products!$B2399,3),$G$4:$J$5,2,0)</f>
        <v>Office Supplies</v>
      </c>
      <c r="E2399" s="12" t="str">
        <f>VLOOKUP(MID(Products!$B2399,5,2),$G$8:$H$25,2,0)</f>
        <v>Appliances</v>
      </c>
    </row>
    <row r="2400" spans="1:5" x14ac:dyDescent="0.35">
      <c r="A2400" s="11">
        <v>9696</v>
      </c>
      <c r="B2400" s="13" t="s">
        <v>3137</v>
      </c>
      <c r="C2400" s="13" t="s">
        <v>3138</v>
      </c>
      <c r="D2400" s="13" t="str">
        <f>HLOOKUP(LEFT(Products!$B2400,3),$G$4:$J$5,2,0)</f>
        <v>Office Supplies</v>
      </c>
      <c r="E2400" s="11" t="str">
        <f>VLOOKUP(MID(Products!$B2400,5,2),$G$8:$H$25,2,0)</f>
        <v>Appliances</v>
      </c>
    </row>
    <row r="2401" spans="1:5" x14ac:dyDescent="0.35">
      <c r="A2401" s="12">
        <v>5994</v>
      </c>
      <c r="B2401" s="17" t="s">
        <v>821</v>
      </c>
      <c r="C2401" s="17" t="s">
        <v>822</v>
      </c>
      <c r="D2401" s="17" t="str">
        <f>HLOOKUP(LEFT(Products!$B2401,3),$G$4:$J$5,2,0)</f>
        <v>Office Supplies</v>
      </c>
      <c r="E2401" s="12" t="str">
        <f>VLOOKUP(MID(Products!$B2401,5,2),$G$8:$H$25,2,0)</f>
        <v>Storage</v>
      </c>
    </row>
    <row r="2402" spans="1:5" x14ac:dyDescent="0.35">
      <c r="A2402" s="11">
        <v>7059</v>
      </c>
      <c r="B2402" s="13" t="s">
        <v>1481</v>
      </c>
      <c r="C2402" s="13" t="s">
        <v>1482</v>
      </c>
      <c r="D2402" s="13" t="str">
        <f>HLOOKUP(LEFT(Products!$B2402,3),$G$4:$J$5,2,0)</f>
        <v>Office Supplies</v>
      </c>
      <c r="E2402" s="11" t="str">
        <f>VLOOKUP(MID(Products!$B2402,5,2),$G$8:$H$25,2,0)</f>
        <v>Storage</v>
      </c>
    </row>
    <row r="2403" spans="1:5" x14ac:dyDescent="0.35">
      <c r="A2403" s="12">
        <v>7056</v>
      </c>
      <c r="B2403" s="17" t="s">
        <v>2153</v>
      </c>
      <c r="C2403" s="17" t="s">
        <v>2154</v>
      </c>
      <c r="D2403" s="17" t="str">
        <f>HLOOKUP(LEFT(Products!$B2403,3),$G$4:$J$5,2,0)</f>
        <v>Office Supplies</v>
      </c>
      <c r="E2403" s="12" t="str">
        <f>VLOOKUP(MID(Products!$B2403,5,2),$G$8:$H$25,2,0)</f>
        <v>Binders</v>
      </c>
    </row>
    <row r="2404" spans="1:5" x14ac:dyDescent="0.35">
      <c r="A2404" s="11">
        <v>7053</v>
      </c>
      <c r="B2404" s="13" t="s">
        <v>2601</v>
      </c>
      <c r="C2404" s="13" t="s">
        <v>2602</v>
      </c>
      <c r="D2404" s="13" t="str">
        <f>HLOOKUP(LEFT(Products!$B2404,3),$G$4:$J$5,2,0)</f>
        <v>Office Supplies</v>
      </c>
      <c r="E2404" s="11" t="str">
        <f>VLOOKUP(MID(Products!$B2404,5,2),$G$8:$H$25,2,0)</f>
        <v>Paper</v>
      </c>
    </row>
    <row r="2405" spans="1:5" x14ac:dyDescent="0.35">
      <c r="A2405" s="12">
        <v>7052</v>
      </c>
      <c r="B2405" s="17" t="s">
        <v>3188</v>
      </c>
      <c r="C2405" s="17" t="s">
        <v>3189</v>
      </c>
      <c r="D2405" s="17" t="str">
        <f>HLOOKUP(LEFT(Products!$B2405,3),$G$4:$J$5,2,0)</f>
        <v>Office Supplies</v>
      </c>
      <c r="E2405" s="12" t="str">
        <f>VLOOKUP(MID(Products!$B2405,5,2),$G$8:$H$25,2,0)</f>
        <v>Art</v>
      </c>
    </row>
    <row r="2406" spans="1:5" x14ac:dyDescent="0.35">
      <c r="A2406" s="11">
        <v>54</v>
      </c>
      <c r="B2406" s="13" t="s">
        <v>589</v>
      </c>
      <c r="C2406" s="13" t="s">
        <v>590</v>
      </c>
      <c r="D2406" s="13" t="str">
        <f>HLOOKUP(LEFT(Products!$B2406,3),$G$4:$J$5,2,0)</f>
        <v>Office Supplies</v>
      </c>
      <c r="E2406" s="11" t="str">
        <f>VLOOKUP(MID(Products!$B2406,5,2),$G$8:$H$25,2,0)</f>
        <v>Fasteners</v>
      </c>
    </row>
    <row r="2407" spans="1:5" x14ac:dyDescent="0.35">
      <c r="A2407" s="12">
        <v>649</v>
      </c>
      <c r="B2407" s="17" t="s">
        <v>5491</v>
      </c>
      <c r="C2407" s="17" t="s">
        <v>5492</v>
      </c>
      <c r="D2407" s="17" t="str">
        <f>HLOOKUP(LEFT(Products!$B2407,3),$G$4:$J$5,2,0)</f>
        <v>Furniture</v>
      </c>
      <c r="E2407" s="12" t="str">
        <f>VLOOKUP(MID(Products!$B2407,5,2),$G$8:$H$25,2,0)</f>
        <v>Furnishings</v>
      </c>
    </row>
    <row r="2408" spans="1:5" x14ac:dyDescent="0.35">
      <c r="A2408" s="11">
        <v>5995</v>
      </c>
      <c r="B2408" s="13" t="s">
        <v>777</v>
      </c>
      <c r="C2408" s="13" t="s">
        <v>778</v>
      </c>
      <c r="D2408" s="13" t="str">
        <f>HLOOKUP(LEFT(Products!$B2408,3),$G$4:$J$5,2,0)</f>
        <v>Office Supplies</v>
      </c>
      <c r="E2408" s="11" t="str">
        <f>VLOOKUP(MID(Products!$B2408,5,2),$G$8:$H$25,2,0)</f>
        <v>Supplies</v>
      </c>
    </row>
    <row r="2409" spans="1:5" x14ac:dyDescent="0.35">
      <c r="A2409" s="12">
        <v>1603</v>
      </c>
      <c r="B2409" s="17" t="s">
        <v>5496</v>
      </c>
      <c r="C2409" s="17" t="s">
        <v>882</v>
      </c>
      <c r="D2409" s="17" t="str">
        <f>HLOOKUP(LEFT(Products!$B2409,3),$G$4:$J$5,2,0)</f>
        <v>Office Supplies</v>
      </c>
      <c r="E2409" s="12" t="str">
        <f>VLOOKUP(MID(Products!$B2409,5,2),$G$8:$H$25,2,0)</f>
        <v>Art</v>
      </c>
    </row>
    <row r="2410" spans="1:5" x14ac:dyDescent="0.35">
      <c r="A2410" s="11">
        <v>7061</v>
      </c>
      <c r="B2410" s="13" t="s">
        <v>5497</v>
      </c>
      <c r="C2410" s="13" t="s">
        <v>5498</v>
      </c>
      <c r="D2410" s="13" t="str">
        <f>HLOOKUP(LEFT(Products!$B2410,3),$G$4:$J$5,2,0)</f>
        <v>Office Supplies</v>
      </c>
      <c r="E2410" s="11" t="str">
        <f>VLOOKUP(MID(Products!$B2410,5,2),$G$8:$H$25,2,0)</f>
        <v>Binders</v>
      </c>
    </row>
    <row r="2411" spans="1:5" x14ac:dyDescent="0.35">
      <c r="A2411" s="12">
        <v>4574</v>
      </c>
      <c r="B2411" s="17" t="s">
        <v>5482</v>
      </c>
      <c r="C2411" s="17" t="s">
        <v>5483</v>
      </c>
      <c r="D2411" s="17" t="str">
        <f>HLOOKUP(LEFT(Products!$B2411,3),$G$4:$J$5,2,0)</f>
        <v>Technology</v>
      </c>
      <c r="E2411" s="12" t="str">
        <f>VLOOKUP(MID(Products!$B2411,5,2),$G$8:$H$25,2,0)</f>
        <v>Phones</v>
      </c>
    </row>
    <row r="2412" spans="1:5" x14ac:dyDescent="0.35">
      <c r="A2412" s="11">
        <v>4036</v>
      </c>
      <c r="B2412" s="13" t="s">
        <v>814</v>
      </c>
      <c r="C2412" s="13" t="s">
        <v>815</v>
      </c>
      <c r="D2412" s="13" t="str">
        <f>HLOOKUP(LEFT(Products!$B2412,3),$G$4:$J$5,2,0)</f>
        <v>Technology</v>
      </c>
      <c r="E2412" s="11" t="str">
        <f>VLOOKUP(MID(Products!$B2412,5,2),$G$8:$H$25,2,0)</f>
        <v>Accessories</v>
      </c>
    </row>
    <row r="2413" spans="1:5" x14ac:dyDescent="0.35">
      <c r="A2413" s="12">
        <v>5577</v>
      </c>
      <c r="B2413" s="17" t="s">
        <v>994</v>
      </c>
      <c r="C2413" s="17" t="s">
        <v>995</v>
      </c>
      <c r="D2413" s="17" t="str">
        <f>HLOOKUP(LEFT(Products!$B2413,3),$G$4:$J$5,2,0)</f>
        <v>Furniture</v>
      </c>
      <c r="E2413" s="12" t="str">
        <f>VLOOKUP(MID(Products!$B2413,5,2),$G$8:$H$25,2,0)</f>
        <v>Furnishings</v>
      </c>
    </row>
    <row r="2414" spans="1:5" x14ac:dyDescent="0.35">
      <c r="A2414" s="11">
        <v>5251</v>
      </c>
      <c r="B2414" s="13" t="s">
        <v>1214</v>
      </c>
      <c r="C2414" s="13" t="s">
        <v>1215</v>
      </c>
      <c r="D2414" s="13" t="str">
        <f>HLOOKUP(LEFT(Products!$B2414,3),$G$4:$J$5,2,0)</f>
        <v>Technology</v>
      </c>
      <c r="E2414" s="11" t="str">
        <f>VLOOKUP(MID(Products!$B2414,5,2),$G$8:$H$25,2,0)</f>
        <v>Accessories</v>
      </c>
    </row>
    <row r="2415" spans="1:5" x14ac:dyDescent="0.35">
      <c r="A2415" s="12">
        <v>9939</v>
      </c>
      <c r="B2415" s="17" t="s">
        <v>994</v>
      </c>
      <c r="C2415" s="17" t="s">
        <v>3361</v>
      </c>
      <c r="D2415" s="17" t="str">
        <f>HLOOKUP(LEFT(Products!$B2415,3),$G$4:$J$5,2,0)</f>
        <v>Furniture</v>
      </c>
      <c r="E2415" s="12" t="str">
        <f>VLOOKUP(MID(Products!$B2415,5,2),$G$8:$H$25,2,0)</f>
        <v>Furnishings</v>
      </c>
    </row>
    <row r="2416" spans="1:5" x14ac:dyDescent="0.35">
      <c r="A2416" s="11">
        <v>5578</v>
      </c>
      <c r="B2416" s="13" t="s">
        <v>1297</v>
      </c>
      <c r="C2416" s="13" t="s">
        <v>1298</v>
      </c>
      <c r="D2416" s="13" t="str">
        <f>HLOOKUP(LEFT(Products!$B2416,3),$G$4:$J$5,2,0)</f>
        <v>Office Supplies</v>
      </c>
      <c r="E2416" s="11" t="str">
        <f>VLOOKUP(MID(Products!$B2416,5,2),$G$8:$H$25,2,0)</f>
        <v>Appliances</v>
      </c>
    </row>
    <row r="2417" spans="1:5" x14ac:dyDescent="0.35">
      <c r="A2417" s="12">
        <v>5252</v>
      </c>
      <c r="B2417" s="17" t="s">
        <v>5506</v>
      </c>
      <c r="C2417" s="17" t="s">
        <v>5507</v>
      </c>
      <c r="D2417" s="17" t="str">
        <f>HLOOKUP(LEFT(Products!$B2417,3),$G$4:$J$5,2,0)</f>
        <v>Office Supplies</v>
      </c>
      <c r="E2417" s="12" t="str">
        <f>VLOOKUP(MID(Products!$B2417,5,2),$G$8:$H$25,2,0)</f>
        <v>Paper</v>
      </c>
    </row>
    <row r="2418" spans="1:5" x14ac:dyDescent="0.35">
      <c r="A2418" s="11">
        <v>9940</v>
      </c>
      <c r="B2418" s="13" t="s">
        <v>3082</v>
      </c>
      <c r="C2418" s="13" t="s">
        <v>3083</v>
      </c>
      <c r="D2418" s="13" t="str">
        <f>HLOOKUP(LEFT(Products!$B2418,3),$G$4:$J$5,2,0)</f>
        <v>Office Supplies</v>
      </c>
      <c r="E2418" s="11" t="str">
        <f>VLOOKUP(MID(Products!$B2418,5,2),$G$8:$H$25,2,0)</f>
        <v>Supplies</v>
      </c>
    </row>
    <row r="2419" spans="1:5" x14ac:dyDescent="0.35">
      <c r="A2419" s="12">
        <v>4575</v>
      </c>
      <c r="B2419" s="17" t="s">
        <v>1052</v>
      </c>
      <c r="C2419" s="17" t="s">
        <v>1053</v>
      </c>
      <c r="D2419" s="17" t="str">
        <f>HLOOKUP(LEFT(Products!$B2419,3),$G$4:$J$5,2,0)</f>
        <v>Furniture</v>
      </c>
      <c r="E2419" s="12" t="str">
        <f>VLOOKUP(MID(Products!$B2419,5,2),$G$8:$H$25,2,0)</f>
        <v>Furnishings</v>
      </c>
    </row>
    <row r="2420" spans="1:5" x14ac:dyDescent="0.35">
      <c r="A2420" s="11">
        <v>4577</v>
      </c>
      <c r="B2420" s="13" t="s">
        <v>5508</v>
      </c>
      <c r="C2420" s="13" t="s">
        <v>5509</v>
      </c>
      <c r="D2420" s="13" t="str">
        <f>HLOOKUP(LEFT(Products!$B2420,3),$G$4:$J$5,2,0)</f>
        <v>Office Supplies</v>
      </c>
      <c r="E2420" s="11" t="str">
        <f>VLOOKUP(MID(Products!$B2420,5,2),$G$8:$H$25,2,0)</f>
        <v>Storage</v>
      </c>
    </row>
    <row r="2421" spans="1:5" x14ac:dyDescent="0.35">
      <c r="A2421" s="12">
        <v>4035</v>
      </c>
      <c r="B2421" s="17" t="s">
        <v>4901</v>
      </c>
      <c r="C2421" s="17" t="s">
        <v>4902</v>
      </c>
      <c r="D2421" s="17" t="str">
        <f>HLOOKUP(LEFT(Products!$B2421,3),$G$4:$J$5,2,0)</f>
        <v>Office Supplies</v>
      </c>
      <c r="E2421" s="12" t="str">
        <f>VLOOKUP(MID(Products!$B2421,5,2),$G$8:$H$25,2,0)</f>
        <v>Binders</v>
      </c>
    </row>
    <row r="2422" spans="1:5" x14ac:dyDescent="0.35">
      <c r="A2422" s="11">
        <v>4576</v>
      </c>
      <c r="B2422" s="13" t="s">
        <v>2350</v>
      </c>
      <c r="C2422" s="13" t="s">
        <v>2351</v>
      </c>
      <c r="D2422" s="13" t="str">
        <f>HLOOKUP(LEFT(Products!$B2422,3),$G$4:$J$5,2,0)</f>
        <v>Office Supplies</v>
      </c>
      <c r="E2422" s="11" t="str">
        <f>VLOOKUP(MID(Products!$B2422,5,2),$G$8:$H$25,2,0)</f>
        <v>Art</v>
      </c>
    </row>
    <row r="2423" spans="1:5" x14ac:dyDescent="0.35">
      <c r="A2423" s="12">
        <v>9941</v>
      </c>
      <c r="B2423" s="17" t="s">
        <v>1995</v>
      </c>
      <c r="C2423" s="17" t="s">
        <v>1996</v>
      </c>
      <c r="D2423" s="17" t="str">
        <f>HLOOKUP(LEFT(Products!$B2423,3),$G$4:$J$5,2,0)</f>
        <v>Office Supplies</v>
      </c>
      <c r="E2423" s="12" t="str">
        <f>VLOOKUP(MID(Products!$B2423,5,2),$G$8:$H$25,2,0)</f>
        <v>Art</v>
      </c>
    </row>
    <row r="2424" spans="1:5" x14ac:dyDescent="0.35">
      <c r="A2424" s="11">
        <v>943</v>
      </c>
      <c r="B2424" s="13" t="s">
        <v>5512</v>
      </c>
      <c r="C2424" s="13" t="s">
        <v>5513</v>
      </c>
      <c r="D2424" s="13" t="str">
        <f>HLOOKUP(LEFT(Products!$B2424,3),$G$4:$J$5,2,0)</f>
        <v>Furniture</v>
      </c>
      <c r="E2424" s="11" t="str">
        <f>VLOOKUP(MID(Products!$B2424,5,2),$G$8:$H$25,2,0)</f>
        <v>Tables</v>
      </c>
    </row>
    <row r="2425" spans="1:5" x14ac:dyDescent="0.35">
      <c r="A2425" s="12">
        <v>456</v>
      </c>
      <c r="B2425" s="17" t="s">
        <v>5515</v>
      </c>
      <c r="C2425" s="17" t="s">
        <v>5516</v>
      </c>
      <c r="D2425" s="17" t="str">
        <f>HLOOKUP(LEFT(Products!$B2425,3),$G$4:$J$5,2,0)</f>
        <v>Technology</v>
      </c>
      <c r="E2425" s="12" t="str">
        <f>VLOOKUP(MID(Products!$B2425,5,2),$G$8:$H$25,2,0)</f>
        <v>Accessories</v>
      </c>
    </row>
    <row r="2426" spans="1:5" x14ac:dyDescent="0.35">
      <c r="A2426" s="11">
        <v>3687</v>
      </c>
      <c r="B2426" s="13" t="s">
        <v>5518</v>
      </c>
      <c r="C2426" s="13" t="s">
        <v>5519</v>
      </c>
      <c r="D2426" s="13" t="str">
        <f>HLOOKUP(LEFT(Products!$B2426,3),$G$4:$J$5,2,0)</f>
        <v>Office Supplies</v>
      </c>
      <c r="E2426" s="11" t="str">
        <f>VLOOKUP(MID(Products!$B2426,5,2),$G$8:$H$25,2,0)</f>
        <v>Art</v>
      </c>
    </row>
    <row r="2427" spans="1:5" x14ac:dyDescent="0.35">
      <c r="A2427" s="12">
        <v>942</v>
      </c>
      <c r="B2427" s="17" t="s">
        <v>5520</v>
      </c>
      <c r="C2427" s="17" t="s">
        <v>5521</v>
      </c>
      <c r="D2427" s="17" t="str">
        <f>HLOOKUP(LEFT(Products!$B2427,3),$G$4:$J$5,2,0)</f>
        <v>Office Supplies</v>
      </c>
      <c r="E2427" s="12" t="str">
        <f>VLOOKUP(MID(Products!$B2427,5,2),$G$8:$H$25,2,0)</f>
        <v>Binders</v>
      </c>
    </row>
    <row r="2428" spans="1:5" x14ac:dyDescent="0.35">
      <c r="A2428" s="11">
        <v>6395</v>
      </c>
      <c r="B2428" s="13" t="s">
        <v>2059</v>
      </c>
      <c r="C2428" s="13" t="s">
        <v>2060</v>
      </c>
      <c r="D2428" s="13" t="str">
        <f>HLOOKUP(LEFT(Products!$B2428,3),$G$4:$J$5,2,0)</f>
        <v>Furniture</v>
      </c>
      <c r="E2428" s="11" t="str">
        <f>VLOOKUP(MID(Products!$B2428,5,2),$G$8:$H$25,2,0)</f>
        <v>Furnishings</v>
      </c>
    </row>
    <row r="2429" spans="1:5" x14ac:dyDescent="0.35">
      <c r="A2429" s="12">
        <v>7942</v>
      </c>
      <c r="B2429" s="17" t="s">
        <v>3945</v>
      </c>
      <c r="C2429" s="17" t="s">
        <v>3946</v>
      </c>
      <c r="D2429" s="17" t="str">
        <f>HLOOKUP(LEFT(Products!$B2429,3),$G$4:$J$5,2,0)</f>
        <v>Office Supplies</v>
      </c>
      <c r="E2429" s="12" t="str">
        <f>VLOOKUP(MID(Products!$B2429,5,2),$G$8:$H$25,2,0)</f>
        <v>Storage</v>
      </c>
    </row>
    <row r="2430" spans="1:5" x14ac:dyDescent="0.35">
      <c r="A2430" s="11">
        <v>3469</v>
      </c>
      <c r="B2430" s="13" t="s">
        <v>5302</v>
      </c>
      <c r="C2430" s="13" t="s">
        <v>5303</v>
      </c>
      <c r="D2430" s="13" t="str">
        <f>HLOOKUP(LEFT(Products!$B2430,3),$G$4:$J$5,2,0)</f>
        <v>Furniture</v>
      </c>
      <c r="E2430" s="11" t="str">
        <f>VLOOKUP(MID(Products!$B2430,5,2),$G$8:$H$25,2,0)</f>
        <v>Furnishings</v>
      </c>
    </row>
    <row r="2431" spans="1:5" x14ac:dyDescent="0.35">
      <c r="A2431" s="12">
        <v>7941</v>
      </c>
      <c r="B2431" s="17" t="s">
        <v>2808</v>
      </c>
      <c r="C2431" s="17" t="s">
        <v>3925</v>
      </c>
      <c r="D2431" s="17" t="str">
        <f>HLOOKUP(LEFT(Products!$B2431,3),$G$4:$J$5,2,0)</f>
        <v>Furniture</v>
      </c>
      <c r="E2431" s="12" t="str">
        <f>VLOOKUP(MID(Products!$B2431,5,2),$G$8:$H$25,2,0)</f>
        <v>Chairs</v>
      </c>
    </row>
    <row r="2432" spans="1:5" x14ac:dyDescent="0.35">
      <c r="A2432" s="11">
        <v>6397</v>
      </c>
      <c r="B2432" s="13" t="s">
        <v>2134</v>
      </c>
      <c r="C2432" s="13" t="s">
        <v>2135</v>
      </c>
      <c r="D2432" s="13" t="str">
        <f>HLOOKUP(LEFT(Products!$B2432,3),$G$4:$J$5,2,0)</f>
        <v>Office Supplies</v>
      </c>
      <c r="E2432" s="11" t="str">
        <f>VLOOKUP(MID(Products!$B2432,5,2),$G$8:$H$25,2,0)</f>
        <v>Binders</v>
      </c>
    </row>
    <row r="2433" spans="1:5" x14ac:dyDescent="0.35">
      <c r="A2433" s="12">
        <v>6394</v>
      </c>
      <c r="B2433" s="17" t="s">
        <v>4770</v>
      </c>
      <c r="C2433" s="17" t="s">
        <v>4771</v>
      </c>
      <c r="D2433" s="17" t="str">
        <f>HLOOKUP(LEFT(Products!$B2433,3),$G$4:$J$5,2,0)</f>
        <v>Office Supplies</v>
      </c>
      <c r="E2433" s="12" t="str">
        <f>VLOOKUP(MID(Products!$B2433,5,2),$G$8:$H$25,2,0)</f>
        <v>Fasteners</v>
      </c>
    </row>
    <row r="2434" spans="1:5" x14ac:dyDescent="0.35">
      <c r="A2434" s="11">
        <v>6396</v>
      </c>
      <c r="B2434" s="13" t="s">
        <v>4332</v>
      </c>
      <c r="C2434" s="13" t="s">
        <v>4333</v>
      </c>
      <c r="D2434" s="13" t="str">
        <f>HLOOKUP(LEFT(Products!$B2434,3),$G$4:$J$5,2,0)</f>
        <v>Office Supplies</v>
      </c>
      <c r="E2434" s="11" t="str">
        <f>VLOOKUP(MID(Products!$B2434,5,2),$G$8:$H$25,2,0)</f>
        <v>Storage</v>
      </c>
    </row>
    <row r="2435" spans="1:5" x14ac:dyDescent="0.35">
      <c r="A2435" s="12">
        <v>6392</v>
      </c>
      <c r="B2435" s="17" t="s">
        <v>3119</v>
      </c>
      <c r="C2435" s="17" t="s">
        <v>3120</v>
      </c>
      <c r="D2435" s="17" t="str">
        <f>HLOOKUP(LEFT(Products!$B2435,3),$G$4:$J$5,2,0)</f>
        <v>Office Supplies</v>
      </c>
      <c r="E2435" s="12" t="str">
        <f>VLOOKUP(MID(Products!$B2435,5,2),$G$8:$H$25,2,0)</f>
        <v>Paper</v>
      </c>
    </row>
    <row r="2436" spans="1:5" x14ac:dyDescent="0.35">
      <c r="A2436" s="11">
        <v>6393</v>
      </c>
      <c r="B2436" s="13" t="s">
        <v>5525</v>
      </c>
      <c r="C2436" s="13" t="s">
        <v>5526</v>
      </c>
      <c r="D2436" s="13" t="str">
        <f>HLOOKUP(LEFT(Products!$B2436,3),$G$4:$J$5,2,0)</f>
        <v>Office Supplies</v>
      </c>
      <c r="E2436" s="11" t="str">
        <f>VLOOKUP(MID(Products!$B2436,5,2),$G$8:$H$25,2,0)</f>
        <v>Labels</v>
      </c>
    </row>
    <row r="2437" spans="1:5" x14ac:dyDescent="0.35">
      <c r="A2437" s="12">
        <v>722</v>
      </c>
      <c r="B2437" s="17" t="s">
        <v>5528</v>
      </c>
      <c r="C2437" s="17" t="s">
        <v>5529</v>
      </c>
      <c r="D2437" s="17" t="str">
        <f>HLOOKUP(LEFT(Products!$B2437,3),$G$4:$J$5,2,0)</f>
        <v>Furniture</v>
      </c>
      <c r="E2437" s="12" t="str">
        <f>VLOOKUP(MID(Products!$B2437,5,2),$G$8:$H$25,2,0)</f>
        <v>Tables</v>
      </c>
    </row>
    <row r="2438" spans="1:5" x14ac:dyDescent="0.35">
      <c r="A2438" s="11">
        <v>6647</v>
      </c>
      <c r="B2438" s="13" t="s">
        <v>2570</v>
      </c>
      <c r="C2438" s="13" t="s">
        <v>2571</v>
      </c>
      <c r="D2438" s="13" t="str">
        <f>HLOOKUP(LEFT(Products!$B2438,3),$G$4:$J$5,2,0)</f>
        <v>Furniture</v>
      </c>
      <c r="E2438" s="11" t="str">
        <f>VLOOKUP(MID(Products!$B2438,5,2),$G$8:$H$25,2,0)</f>
        <v>Tables</v>
      </c>
    </row>
    <row r="2439" spans="1:5" x14ac:dyDescent="0.35">
      <c r="A2439" s="12">
        <v>723</v>
      </c>
      <c r="B2439" s="17" t="s">
        <v>659</v>
      </c>
      <c r="C2439" s="17" t="s">
        <v>660</v>
      </c>
      <c r="D2439" s="17" t="str">
        <f>HLOOKUP(LEFT(Products!$B2439,3),$G$4:$J$5,2,0)</f>
        <v>Office Supplies</v>
      </c>
      <c r="E2439" s="12" t="str">
        <f>VLOOKUP(MID(Products!$B2439,5,2),$G$8:$H$25,2,0)</f>
        <v>Storage</v>
      </c>
    </row>
    <row r="2440" spans="1:5" x14ac:dyDescent="0.35">
      <c r="A2440" s="11">
        <v>6648</v>
      </c>
      <c r="B2440" s="13" t="s">
        <v>678</v>
      </c>
      <c r="C2440" s="13" t="s">
        <v>679</v>
      </c>
      <c r="D2440" s="13" t="str">
        <f>HLOOKUP(LEFT(Products!$B2440,3),$G$4:$J$5,2,0)</f>
        <v>Office Supplies</v>
      </c>
      <c r="E2440" s="11" t="str">
        <f>VLOOKUP(MID(Products!$B2440,5,2),$G$8:$H$25,2,0)</f>
        <v>Appliances</v>
      </c>
    </row>
    <row r="2441" spans="1:5" x14ac:dyDescent="0.35">
      <c r="A2441" s="12">
        <v>8263</v>
      </c>
      <c r="B2441" s="17" t="s">
        <v>5532</v>
      </c>
      <c r="C2441" s="17" t="s">
        <v>5533</v>
      </c>
      <c r="D2441" s="17" t="str">
        <f>HLOOKUP(LEFT(Products!$B2441,3),$G$4:$J$5,2,0)</f>
        <v>Office Supplies</v>
      </c>
      <c r="E2441" s="12" t="str">
        <f>VLOOKUP(MID(Products!$B2441,5,2),$G$8:$H$25,2,0)</f>
        <v>Paper</v>
      </c>
    </row>
    <row r="2442" spans="1:5" x14ac:dyDescent="0.35">
      <c r="A2442" s="11">
        <v>6378</v>
      </c>
      <c r="B2442" s="13" t="s">
        <v>2826</v>
      </c>
      <c r="C2442" s="13" t="s">
        <v>2827</v>
      </c>
      <c r="D2442" s="13" t="str">
        <f>HLOOKUP(LEFT(Products!$B2442,3),$G$4:$J$5,2,0)</f>
        <v>Furniture</v>
      </c>
      <c r="E2442" s="11" t="str">
        <f>VLOOKUP(MID(Products!$B2442,5,2),$G$8:$H$25,2,0)</f>
        <v>Furnishings</v>
      </c>
    </row>
    <row r="2443" spans="1:5" x14ac:dyDescent="0.35">
      <c r="A2443" s="12">
        <v>8047</v>
      </c>
      <c r="B2443" s="17" t="s">
        <v>3323</v>
      </c>
      <c r="C2443" s="17" t="s">
        <v>3324</v>
      </c>
      <c r="D2443" s="17" t="str">
        <f>HLOOKUP(LEFT(Products!$B2443,3),$G$4:$J$5,2,0)</f>
        <v>Office Supplies</v>
      </c>
      <c r="E2443" s="12" t="str">
        <f>VLOOKUP(MID(Products!$B2443,5,2),$G$8:$H$25,2,0)</f>
        <v>Binders</v>
      </c>
    </row>
    <row r="2444" spans="1:5" x14ac:dyDescent="0.35">
      <c r="A2444" s="11">
        <v>6203</v>
      </c>
      <c r="B2444" s="13" t="s">
        <v>3255</v>
      </c>
      <c r="C2444" s="13" t="s">
        <v>3256</v>
      </c>
      <c r="D2444" s="13" t="str">
        <f>HLOOKUP(LEFT(Products!$B2444,3),$G$4:$J$5,2,0)</f>
        <v>Furniture</v>
      </c>
      <c r="E2444" s="11" t="str">
        <f>VLOOKUP(MID(Products!$B2444,5,2),$G$8:$H$25,2,0)</f>
        <v>Chairs</v>
      </c>
    </row>
    <row r="2445" spans="1:5" x14ac:dyDescent="0.35">
      <c r="A2445" s="12">
        <v>6720</v>
      </c>
      <c r="B2445" s="17" t="s">
        <v>2478</v>
      </c>
      <c r="C2445" s="17" t="s">
        <v>2479</v>
      </c>
      <c r="D2445" s="17" t="str">
        <f>HLOOKUP(LEFT(Products!$B2445,3),$G$4:$J$5,2,0)</f>
        <v>Office Supplies</v>
      </c>
      <c r="E2445" s="12" t="str">
        <f>VLOOKUP(MID(Products!$B2445,5,2),$G$8:$H$25,2,0)</f>
        <v>Appliances</v>
      </c>
    </row>
    <row r="2446" spans="1:5" x14ac:dyDescent="0.35">
      <c r="A2446" s="11">
        <v>8685</v>
      </c>
      <c r="B2446" s="13" t="s">
        <v>5546</v>
      </c>
      <c r="C2446" s="13" t="s">
        <v>5547</v>
      </c>
      <c r="D2446" s="13" t="str">
        <f>HLOOKUP(LEFT(Products!$B2446,3),$G$4:$J$5,2,0)</f>
        <v>Technology</v>
      </c>
      <c r="E2446" s="11" t="str">
        <f>VLOOKUP(MID(Products!$B2446,5,2),$G$8:$H$25,2,0)</f>
        <v>Accessories</v>
      </c>
    </row>
    <row r="2447" spans="1:5" x14ac:dyDescent="0.35">
      <c r="A2447" s="12">
        <v>470</v>
      </c>
      <c r="B2447" s="17" t="s">
        <v>5549</v>
      </c>
      <c r="C2447" s="17" t="s">
        <v>5550</v>
      </c>
      <c r="D2447" s="17" t="str">
        <f>HLOOKUP(LEFT(Products!$B2447,3),$G$4:$J$5,2,0)</f>
        <v>Office Supplies</v>
      </c>
      <c r="E2447" s="12" t="str">
        <f>VLOOKUP(MID(Products!$B2447,5,2),$G$8:$H$25,2,0)</f>
        <v>Binders</v>
      </c>
    </row>
    <row r="2448" spans="1:5" x14ac:dyDescent="0.35">
      <c r="A2448" s="11">
        <v>1465</v>
      </c>
      <c r="B2448" s="13" t="s">
        <v>5153</v>
      </c>
      <c r="C2448" s="13" t="s">
        <v>5154</v>
      </c>
      <c r="D2448" s="13" t="str">
        <f>HLOOKUP(LEFT(Products!$B2448,3),$G$4:$J$5,2,0)</f>
        <v>Office Supplies</v>
      </c>
      <c r="E2448" s="11" t="str">
        <f>VLOOKUP(MID(Products!$B2448,5,2),$G$8:$H$25,2,0)</f>
        <v>Fasteners</v>
      </c>
    </row>
    <row r="2449" spans="1:5" x14ac:dyDescent="0.35">
      <c r="A2449" s="12">
        <v>9040</v>
      </c>
      <c r="B2449" s="17" t="s">
        <v>3311</v>
      </c>
      <c r="C2449" s="17" t="s">
        <v>3312</v>
      </c>
      <c r="D2449" s="17" t="str">
        <f>HLOOKUP(LEFT(Products!$B2449,3),$G$4:$J$5,2,0)</f>
        <v>Office Supplies</v>
      </c>
      <c r="E2449" s="12" t="str">
        <f>VLOOKUP(MID(Products!$B2449,5,2),$G$8:$H$25,2,0)</f>
        <v>Binders</v>
      </c>
    </row>
    <row r="2450" spans="1:5" x14ac:dyDescent="0.35">
      <c r="A2450" s="11">
        <v>3771</v>
      </c>
      <c r="B2450" s="13" t="s">
        <v>392</v>
      </c>
      <c r="C2450" s="13" t="s">
        <v>393</v>
      </c>
      <c r="D2450" s="13" t="str">
        <f>HLOOKUP(LEFT(Products!$B2450,3),$G$4:$J$5,2,0)</f>
        <v>Furniture</v>
      </c>
      <c r="E2450" s="11" t="str">
        <f>VLOOKUP(MID(Products!$B2450,5,2),$G$8:$H$25,2,0)</f>
        <v>Tables</v>
      </c>
    </row>
    <row r="2451" spans="1:5" x14ac:dyDescent="0.35">
      <c r="A2451" s="12">
        <v>8415</v>
      </c>
      <c r="B2451" s="17" t="s">
        <v>58</v>
      </c>
      <c r="C2451" s="17" t="s">
        <v>59</v>
      </c>
      <c r="D2451" s="17" t="str">
        <f>HLOOKUP(LEFT(Products!$B2451,3),$G$4:$J$5,2,0)</f>
        <v>Technology</v>
      </c>
      <c r="E2451" s="12" t="str">
        <f>VLOOKUP(MID(Products!$B2451,5,2),$G$8:$H$25,2,0)</f>
        <v>Accessories</v>
      </c>
    </row>
    <row r="2452" spans="1:5" x14ac:dyDescent="0.35">
      <c r="A2452" s="11">
        <v>8414</v>
      </c>
      <c r="B2452" s="13" t="s">
        <v>5555</v>
      </c>
      <c r="C2452" s="13" t="s">
        <v>5556</v>
      </c>
      <c r="D2452" s="13" t="str">
        <f>HLOOKUP(LEFT(Products!$B2452,3),$G$4:$J$5,2,0)</f>
        <v>Office Supplies</v>
      </c>
      <c r="E2452" s="11" t="str">
        <f>VLOOKUP(MID(Products!$B2452,5,2),$G$8:$H$25,2,0)</f>
        <v>Paper</v>
      </c>
    </row>
    <row r="2453" spans="1:5" x14ac:dyDescent="0.35">
      <c r="A2453" s="12">
        <v>5912</v>
      </c>
      <c r="B2453" s="17" t="s">
        <v>3092</v>
      </c>
      <c r="C2453" s="17" t="s">
        <v>3093</v>
      </c>
      <c r="D2453" s="17" t="str">
        <f>HLOOKUP(LEFT(Products!$B2453,3),$G$4:$J$5,2,0)</f>
        <v>Office Supplies</v>
      </c>
      <c r="E2453" s="12" t="str">
        <f>VLOOKUP(MID(Products!$B2453,5,2),$G$8:$H$25,2,0)</f>
        <v>Storage</v>
      </c>
    </row>
    <row r="2454" spans="1:5" x14ac:dyDescent="0.35">
      <c r="A2454" s="11">
        <v>9016</v>
      </c>
      <c r="B2454" s="13" t="s">
        <v>4837</v>
      </c>
      <c r="C2454" s="13" t="s">
        <v>4838</v>
      </c>
      <c r="D2454" s="13" t="str">
        <f>HLOOKUP(LEFT(Products!$B2454,3),$G$4:$J$5,2,0)</f>
        <v>Office Supplies</v>
      </c>
      <c r="E2454" s="11" t="str">
        <f>VLOOKUP(MID(Products!$B2454,5,2),$G$8:$H$25,2,0)</f>
        <v>Binders</v>
      </c>
    </row>
    <row r="2455" spans="1:5" x14ac:dyDescent="0.35">
      <c r="A2455" s="12">
        <v>9017</v>
      </c>
      <c r="B2455" s="17" t="s">
        <v>3237</v>
      </c>
      <c r="C2455" s="17" t="s">
        <v>3238</v>
      </c>
      <c r="D2455" s="17" t="str">
        <f>HLOOKUP(LEFT(Products!$B2455,3),$G$4:$J$5,2,0)</f>
        <v>Office Supplies</v>
      </c>
      <c r="E2455" s="12" t="str">
        <f>VLOOKUP(MID(Products!$B2455,5,2),$G$8:$H$25,2,0)</f>
        <v>Binders</v>
      </c>
    </row>
    <row r="2456" spans="1:5" x14ac:dyDescent="0.35">
      <c r="A2456" s="11">
        <v>4861</v>
      </c>
      <c r="B2456" s="13" t="s">
        <v>5560</v>
      </c>
      <c r="C2456" s="13" t="s">
        <v>5561</v>
      </c>
      <c r="D2456" s="13" t="str">
        <f>HLOOKUP(LEFT(Products!$B2456,3),$G$4:$J$5,2,0)</f>
        <v>Office Supplies</v>
      </c>
      <c r="E2456" s="11" t="str">
        <f>VLOOKUP(MID(Products!$B2456,5,2),$G$8:$H$25,2,0)</f>
        <v>Binders</v>
      </c>
    </row>
    <row r="2457" spans="1:5" x14ac:dyDescent="0.35">
      <c r="A2457" s="12">
        <v>289</v>
      </c>
      <c r="B2457" s="17" t="s">
        <v>1364</v>
      </c>
      <c r="C2457" s="17" t="s">
        <v>1365</v>
      </c>
      <c r="D2457" s="17" t="str">
        <f>HLOOKUP(LEFT(Products!$B2457,3),$G$4:$J$5,2,0)</f>
        <v>Office Supplies</v>
      </c>
      <c r="E2457" s="12" t="str">
        <f>VLOOKUP(MID(Products!$B2457,5,2),$G$8:$H$25,2,0)</f>
        <v>Supplies</v>
      </c>
    </row>
    <row r="2458" spans="1:5" x14ac:dyDescent="0.35">
      <c r="A2458" s="11">
        <v>3505</v>
      </c>
      <c r="B2458" s="13" t="s">
        <v>557</v>
      </c>
      <c r="C2458" s="13" t="s">
        <v>558</v>
      </c>
      <c r="D2458" s="13" t="str">
        <f>HLOOKUP(LEFT(Products!$B2458,3),$G$4:$J$5,2,0)</f>
        <v>Office Supplies</v>
      </c>
      <c r="E2458" s="11" t="str">
        <f>VLOOKUP(MID(Products!$B2458,5,2),$G$8:$H$25,2,0)</f>
        <v>Storage</v>
      </c>
    </row>
    <row r="2459" spans="1:5" x14ac:dyDescent="0.35">
      <c r="A2459" s="12">
        <v>5023</v>
      </c>
      <c r="B2459" s="17" t="s">
        <v>1201</v>
      </c>
      <c r="C2459" s="17" t="s">
        <v>1202</v>
      </c>
      <c r="D2459" s="17" t="str">
        <f>HLOOKUP(LEFT(Products!$B2459,3),$G$4:$J$5,2,0)</f>
        <v>Technology</v>
      </c>
      <c r="E2459" s="12" t="str">
        <f>VLOOKUP(MID(Products!$B2459,5,2),$G$8:$H$25,2,0)</f>
        <v>Accessories</v>
      </c>
    </row>
    <row r="2460" spans="1:5" x14ac:dyDescent="0.35">
      <c r="A2460" s="11">
        <v>1317</v>
      </c>
      <c r="B2460" s="13" t="s">
        <v>1702</v>
      </c>
      <c r="C2460" s="13" t="s">
        <v>1703</v>
      </c>
      <c r="D2460" s="13" t="str">
        <f>HLOOKUP(LEFT(Products!$B2460,3),$G$4:$J$5,2,0)</f>
        <v>Office Supplies</v>
      </c>
      <c r="E2460" s="11" t="str">
        <f>VLOOKUP(MID(Products!$B2460,5,2),$G$8:$H$25,2,0)</f>
        <v>Supplies</v>
      </c>
    </row>
    <row r="2461" spans="1:5" x14ac:dyDescent="0.35">
      <c r="A2461" s="12">
        <v>7579</v>
      </c>
      <c r="B2461" s="17" t="s">
        <v>4950</v>
      </c>
      <c r="C2461" s="17" t="s">
        <v>4951</v>
      </c>
      <c r="D2461" s="17" t="str">
        <f>HLOOKUP(LEFT(Products!$B2461,3),$G$4:$J$5,2,0)</f>
        <v>Furniture</v>
      </c>
      <c r="E2461" s="12" t="str">
        <f>VLOOKUP(MID(Products!$B2461,5,2),$G$8:$H$25,2,0)</f>
        <v>Chairs</v>
      </c>
    </row>
    <row r="2462" spans="1:5" x14ac:dyDescent="0.35">
      <c r="A2462" s="11">
        <v>5659</v>
      </c>
      <c r="B2462" s="13" t="s">
        <v>3553</v>
      </c>
      <c r="C2462" s="13" t="s">
        <v>3554</v>
      </c>
      <c r="D2462" s="13" t="str">
        <f>HLOOKUP(LEFT(Products!$B2462,3),$G$4:$J$5,2,0)</f>
        <v>Furniture</v>
      </c>
      <c r="E2462" s="11" t="str">
        <f>VLOOKUP(MID(Products!$B2462,5,2),$G$8:$H$25,2,0)</f>
        <v>Tables</v>
      </c>
    </row>
    <row r="2463" spans="1:5" x14ac:dyDescent="0.35">
      <c r="A2463" s="12">
        <v>287</v>
      </c>
      <c r="B2463" s="17" t="s">
        <v>5571</v>
      </c>
      <c r="C2463" s="17" t="s">
        <v>5572</v>
      </c>
      <c r="D2463" s="17" t="str">
        <f>HLOOKUP(LEFT(Products!$B2463,3),$G$4:$J$5,2,0)</f>
        <v>Office Supplies</v>
      </c>
      <c r="E2463" s="12" t="str">
        <f>VLOOKUP(MID(Products!$B2463,5,2),$G$8:$H$25,2,0)</f>
        <v>Binders</v>
      </c>
    </row>
    <row r="2464" spans="1:5" x14ac:dyDescent="0.35">
      <c r="A2464" s="11">
        <v>288</v>
      </c>
      <c r="B2464" s="13" t="s">
        <v>2391</v>
      </c>
      <c r="C2464" s="13" t="s">
        <v>2392</v>
      </c>
      <c r="D2464" s="13" t="str">
        <f>HLOOKUP(LEFT(Products!$B2464,3),$G$4:$J$5,2,0)</f>
        <v>Office Supplies</v>
      </c>
      <c r="E2464" s="11" t="str">
        <f>VLOOKUP(MID(Products!$B2464,5,2),$G$8:$H$25,2,0)</f>
        <v>Appliances</v>
      </c>
    </row>
    <row r="2465" spans="1:5" x14ac:dyDescent="0.35">
      <c r="A2465" s="12">
        <v>1316</v>
      </c>
      <c r="B2465" s="17" t="s">
        <v>5573</v>
      </c>
      <c r="C2465" s="17" t="s">
        <v>5574</v>
      </c>
      <c r="D2465" s="17" t="str">
        <f>HLOOKUP(LEFT(Products!$B2465,3),$G$4:$J$5,2,0)</f>
        <v>Furniture</v>
      </c>
      <c r="E2465" s="12" t="str">
        <f>VLOOKUP(MID(Products!$B2465,5,2),$G$8:$H$25,2,0)</f>
        <v>Furnishings</v>
      </c>
    </row>
    <row r="2466" spans="1:5" x14ac:dyDescent="0.35">
      <c r="A2466" s="11">
        <v>5658</v>
      </c>
      <c r="B2466" s="13" t="s">
        <v>1987</v>
      </c>
      <c r="C2466" s="13" t="s">
        <v>1988</v>
      </c>
      <c r="D2466" s="13" t="str">
        <f>HLOOKUP(LEFT(Products!$B2466,3),$G$4:$J$5,2,0)</f>
        <v>Technology</v>
      </c>
      <c r="E2466" s="11" t="str">
        <f>VLOOKUP(MID(Products!$B2466,5,2),$G$8:$H$25,2,0)</f>
        <v>Accessories</v>
      </c>
    </row>
    <row r="2467" spans="1:5" x14ac:dyDescent="0.35">
      <c r="A2467" s="12">
        <v>5022</v>
      </c>
      <c r="B2467" s="17" t="s">
        <v>1977</v>
      </c>
      <c r="C2467" s="17" t="s">
        <v>1978</v>
      </c>
      <c r="D2467" s="17" t="str">
        <f>HLOOKUP(LEFT(Products!$B2467,3),$G$4:$J$5,2,0)</f>
        <v>Technology</v>
      </c>
      <c r="E2467" s="12" t="str">
        <f>VLOOKUP(MID(Products!$B2467,5,2),$G$8:$H$25,2,0)</f>
        <v>Accessories</v>
      </c>
    </row>
    <row r="2468" spans="1:5" x14ac:dyDescent="0.35">
      <c r="A2468" s="11">
        <v>8908</v>
      </c>
      <c r="B2468" s="13" t="s">
        <v>2003</v>
      </c>
      <c r="C2468" s="13" t="s">
        <v>2004</v>
      </c>
      <c r="D2468" s="13" t="str">
        <f>HLOOKUP(LEFT(Products!$B2468,3),$G$4:$J$5,2,0)</f>
        <v>Technology</v>
      </c>
      <c r="E2468" s="11" t="str">
        <f>VLOOKUP(MID(Products!$B2468,5,2),$G$8:$H$25,2,0)</f>
        <v>Phones</v>
      </c>
    </row>
    <row r="2469" spans="1:5" x14ac:dyDescent="0.35">
      <c r="A2469" s="12">
        <v>5655</v>
      </c>
      <c r="B2469" s="17" t="s">
        <v>1858</v>
      </c>
      <c r="C2469" s="17" t="s">
        <v>1859</v>
      </c>
      <c r="D2469" s="17" t="str">
        <f>HLOOKUP(LEFT(Products!$B2469,3),$G$4:$J$5,2,0)</f>
        <v>Office Supplies</v>
      </c>
      <c r="E2469" s="12" t="str">
        <f>VLOOKUP(MID(Products!$B2469,5,2),$G$8:$H$25,2,0)</f>
        <v>Binders</v>
      </c>
    </row>
    <row r="2470" spans="1:5" x14ac:dyDescent="0.35">
      <c r="A2470" s="11">
        <v>5024</v>
      </c>
      <c r="B2470" s="13" t="s">
        <v>1228</v>
      </c>
      <c r="C2470" s="13" t="s">
        <v>1229</v>
      </c>
      <c r="D2470" s="13" t="str">
        <f>HLOOKUP(LEFT(Products!$B2470,3),$G$4:$J$5,2,0)</f>
        <v>Furniture</v>
      </c>
      <c r="E2470" s="11" t="str">
        <f>VLOOKUP(MID(Products!$B2470,5,2),$G$8:$H$25,2,0)</f>
        <v>Furnishings</v>
      </c>
    </row>
    <row r="2471" spans="1:5" x14ac:dyDescent="0.35">
      <c r="A2471" s="12">
        <v>1315</v>
      </c>
      <c r="B2471" s="17" t="s">
        <v>4650</v>
      </c>
      <c r="C2471" s="17" t="s">
        <v>4651</v>
      </c>
      <c r="D2471" s="17" t="str">
        <f>HLOOKUP(LEFT(Products!$B2471,3),$G$4:$J$5,2,0)</f>
        <v>Office Supplies</v>
      </c>
      <c r="E2471" s="12" t="str">
        <f>VLOOKUP(MID(Products!$B2471,5,2),$G$8:$H$25,2,0)</f>
        <v>Paper</v>
      </c>
    </row>
    <row r="2472" spans="1:5" x14ac:dyDescent="0.35">
      <c r="A2472" s="11">
        <v>5661</v>
      </c>
      <c r="B2472" s="13" t="s">
        <v>2791</v>
      </c>
      <c r="C2472" s="13" t="s">
        <v>2792</v>
      </c>
      <c r="D2472" s="13" t="str">
        <f>HLOOKUP(LEFT(Products!$B2472,3),$G$4:$J$5,2,0)</f>
        <v>Technology</v>
      </c>
      <c r="E2472" s="11" t="str">
        <f>VLOOKUP(MID(Products!$B2472,5,2),$G$8:$H$25,2,0)</f>
        <v>Phones</v>
      </c>
    </row>
    <row r="2473" spans="1:5" x14ac:dyDescent="0.35">
      <c r="A2473" s="12">
        <v>641</v>
      </c>
      <c r="B2473" s="17" t="s">
        <v>1856</v>
      </c>
      <c r="C2473" s="17" t="s">
        <v>1857</v>
      </c>
      <c r="D2473" s="17" t="str">
        <f>HLOOKUP(LEFT(Products!$B2473,3),$G$4:$J$5,2,0)</f>
        <v>Furniture</v>
      </c>
      <c r="E2473" s="12" t="str">
        <f>VLOOKUP(MID(Products!$B2473,5,2),$G$8:$H$25,2,0)</f>
        <v>Furnishings</v>
      </c>
    </row>
    <row r="2474" spans="1:5" x14ac:dyDescent="0.35">
      <c r="A2474" s="11">
        <v>5656</v>
      </c>
      <c r="B2474" s="13" t="s">
        <v>88</v>
      </c>
      <c r="C2474" s="13" t="s">
        <v>90</v>
      </c>
      <c r="D2474" s="13" t="str">
        <f>HLOOKUP(LEFT(Products!$B2474,3),$G$4:$J$5,2,0)</f>
        <v>Office Supplies</v>
      </c>
      <c r="E2474" s="11" t="str">
        <f>VLOOKUP(MID(Products!$B2474,5,2),$G$8:$H$25,2,0)</f>
        <v>Art</v>
      </c>
    </row>
    <row r="2475" spans="1:5" x14ac:dyDescent="0.35">
      <c r="A2475" s="12">
        <v>5660</v>
      </c>
      <c r="B2475" s="17" t="s">
        <v>2471</v>
      </c>
      <c r="C2475" s="17" t="s">
        <v>2472</v>
      </c>
      <c r="D2475" s="17" t="str">
        <f>HLOOKUP(LEFT(Products!$B2475,3),$G$4:$J$5,2,0)</f>
        <v>Office Supplies</v>
      </c>
      <c r="E2475" s="12" t="str">
        <f>VLOOKUP(MID(Products!$B2475,5,2),$G$8:$H$25,2,0)</f>
        <v>Labels</v>
      </c>
    </row>
    <row r="2476" spans="1:5" x14ac:dyDescent="0.35">
      <c r="A2476" s="11">
        <v>5657</v>
      </c>
      <c r="B2476" s="13" t="s">
        <v>5579</v>
      </c>
      <c r="C2476" s="13" t="s">
        <v>5580</v>
      </c>
      <c r="D2476" s="13" t="str">
        <f>HLOOKUP(LEFT(Products!$B2476,3),$G$4:$J$5,2,0)</f>
        <v>Office Supplies</v>
      </c>
      <c r="E2476" s="11" t="str">
        <f>VLOOKUP(MID(Products!$B2476,5,2),$G$8:$H$25,2,0)</f>
        <v>Paper</v>
      </c>
    </row>
    <row r="2477" spans="1:5" x14ac:dyDescent="0.35">
      <c r="A2477" s="12">
        <v>5543</v>
      </c>
      <c r="B2477" s="17" t="s">
        <v>5582</v>
      </c>
      <c r="C2477" s="17" t="s">
        <v>5583</v>
      </c>
      <c r="D2477" s="17" t="str">
        <f>HLOOKUP(LEFT(Products!$B2477,3),$G$4:$J$5,2,0)</f>
        <v>Furniture</v>
      </c>
      <c r="E2477" s="12" t="str">
        <f>VLOOKUP(MID(Products!$B2477,5,2),$G$8:$H$25,2,0)</f>
        <v>Tables</v>
      </c>
    </row>
    <row r="2478" spans="1:5" x14ac:dyDescent="0.35">
      <c r="A2478" s="11">
        <v>8430</v>
      </c>
      <c r="B2478" s="13" t="s">
        <v>5586</v>
      </c>
      <c r="C2478" s="13" t="s">
        <v>5587</v>
      </c>
      <c r="D2478" s="13" t="str">
        <f>HLOOKUP(LEFT(Products!$B2478,3),$G$4:$J$5,2,0)</f>
        <v>Furniture</v>
      </c>
      <c r="E2478" s="11" t="str">
        <f>VLOOKUP(MID(Products!$B2478,5,2),$G$8:$H$25,2,0)</f>
        <v>Furnishings</v>
      </c>
    </row>
    <row r="2479" spans="1:5" x14ac:dyDescent="0.35">
      <c r="A2479" s="12">
        <v>6171</v>
      </c>
      <c r="B2479" s="17" t="s">
        <v>3237</v>
      </c>
      <c r="C2479" s="17" t="s">
        <v>3238</v>
      </c>
      <c r="D2479" s="17" t="str">
        <f>HLOOKUP(LEFT(Products!$B2479,3),$G$4:$J$5,2,0)</f>
        <v>Office Supplies</v>
      </c>
      <c r="E2479" s="12" t="str">
        <f>VLOOKUP(MID(Products!$B2479,5,2),$G$8:$H$25,2,0)</f>
        <v>Binders</v>
      </c>
    </row>
    <row r="2480" spans="1:5" x14ac:dyDescent="0.35">
      <c r="A2480" s="11">
        <v>5544</v>
      </c>
      <c r="B2480" s="13" t="s">
        <v>647</v>
      </c>
      <c r="C2480" s="13" t="s">
        <v>648</v>
      </c>
      <c r="D2480" s="13" t="str">
        <f>HLOOKUP(LEFT(Products!$B2480,3),$G$4:$J$5,2,0)</f>
        <v>Office Supplies</v>
      </c>
      <c r="E2480" s="11" t="str">
        <f>VLOOKUP(MID(Products!$B2480,5,2),$G$8:$H$25,2,0)</f>
        <v>Binders</v>
      </c>
    </row>
    <row r="2481" spans="1:5" x14ac:dyDescent="0.35">
      <c r="A2481" s="12">
        <v>5545</v>
      </c>
      <c r="B2481" s="17" t="s">
        <v>4077</v>
      </c>
      <c r="C2481" s="17" t="s">
        <v>4078</v>
      </c>
      <c r="D2481" s="17" t="str">
        <f>HLOOKUP(LEFT(Products!$B2481,3),$G$4:$J$5,2,0)</f>
        <v>Office Supplies</v>
      </c>
      <c r="E2481" s="12" t="str">
        <f>VLOOKUP(MID(Products!$B2481,5,2),$G$8:$H$25,2,0)</f>
        <v>Binders</v>
      </c>
    </row>
    <row r="2482" spans="1:5" x14ac:dyDescent="0.35">
      <c r="A2482" s="11">
        <v>6172</v>
      </c>
      <c r="B2482" s="13" t="s">
        <v>2636</v>
      </c>
      <c r="C2482" s="13" t="s">
        <v>2637</v>
      </c>
      <c r="D2482" s="13" t="str">
        <f>HLOOKUP(LEFT(Products!$B2482,3),$G$4:$J$5,2,0)</f>
        <v>Office Supplies</v>
      </c>
      <c r="E2482" s="11" t="str">
        <f>VLOOKUP(MID(Products!$B2482,5,2),$G$8:$H$25,2,0)</f>
        <v>Art</v>
      </c>
    </row>
    <row r="2483" spans="1:5" x14ac:dyDescent="0.35">
      <c r="A2483" s="12">
        <v>7792</v>
      </c>
      <c r="B2483" s="17" t="s">
        <v>3227</v>
      </c>
      <c r="C2483" s="17" t="s">
        <v>3228</v>
      </c>
      <c r="D2483" s="17" t="str">
        <f>HLOOKUP(LEFT(Products!$B2483,3),$G$4:$J$5,2,0)</f>
        <v>Office Supplies</v>
      </c>
      <c r="E2483" s="12" t="str">
        <f>VLOOKUP(MID(Products!$B2483,5,2),$G$8:$H$25,2,0)</f>
        <v>Binders</v>
      </c>
    </row>
    <row r="2484" spans="1:5" x14ac:dyDescent="0.35">
      <c r="A2484" s="11">
        <v>3516</v>
      </c>
      <c r="B2484" s="13" t="s">
        <v>4621</v>
      </c>
      <c r="C2484" s="13" t="s">
        <v>4622</v>
      </c>
      <c r="D2484" s="13" t="str">
        <f>HLOOKUP(LEFT(Products!$B2484,3),$G$4:$J$5,2,0)</f>
        <v>Technology</v>
      </c>
      <c r="E2484" s="11" t="str">
        <f>VLOOKUP(MID(Products!$B2484,5,2),$G$8:$H$25,2,0)</f>
        <v>Accessories</v>
      </c>
    </row>
    <row r="2485" spans="1:5" x14ac:dyDescent="0.35">
      <c r="A2485" s="12">
        <v>7029</v>
      </c>
      <c r="B2485" s="17" t="s">
        <v>5596</v>
      </c>
      <c r="C2485" s="17" t="s">
        <v>5597</v>
      </c>
      <c r="D2485" s="17" t="str">
        <f>HLOOKUP(LEFT(Products!$B2485,3),$G$4:$J$5,2,0)</f>
        <v>Office Supplies</v>
      </c>
      <c r="E2485" s="12" t="str">
        <f>VLOOKUP(MID(Products!$B2485,5,2),$G$8:$H$25,2,0)</f>
        <v>Paper</v>
      </c>
    </row>
    <row r="2486" spans="1:5" x14ac:dyDescent="0.35">
      <c r="A2486" s="11">
        <v>3721</v>
      </c>
      <c r="B2486" s="13" t="s">
        <v>4038</v>
      </c>
      <c r="C2486" s="13" t="s">
        <v>4039</v>
      </c>
      <c r="D2486" s="13" t="str">
        <f>HLOOKUP(LEFT(Products!$B2486,3),$G$4:$J$5,2,0)</f>
        <v>Furniture</v>
      </c>
      <c r="E2486" s="11" t="str">
        <f>VLOOKUP(MID(Products!$B2486,5,2),$G$8:$H$25,2,0)</f>
        <v>Furnishings</v>
      </c>
    </row>
    <row r="2487" spans="1:5" x14ac:dyDescent="0.35">
      <c r="A2487" s="12">
        <v>3722</v>
      </c>
      <c r="B2487" s="17" t="s">
        <v>2583</v>
      </c>
      <c r="C2487" s="17" t="s">
        <v>2584</v>
      </c>
      <c r="D2487" s="17" t="str">
        <f>HLOOKUP(LEFT(Products!$B2487,3),$G$4:$J$5,2,0)</f>
        <v>Office Supplies</v>
      </c>
      <c r="E2487" s="12" t="str">
        <f>VLOOKUP(MID(Products!$B2487,5,2),$G$8:$H$25,2,0)</f>
        <v>Binders</v>
      </c>
    </row>
    <row r="2488" spans="1:5" x14ac:dyDescent="0.35">
      <c r="A2488" s="11">
        <v>9349</v>
      </c>
      <c r="B2488" s="13" t="s">
        <v>3773</v>
      </c>
      <c r="C2488" s="13" t="s">
        <v>3774</v>
      </c>
      <c r="D2488" s="13" t="str">
        <f>HLOOKUP(LEFT(Products!$B2488,3),$G$4:$J$5,2,0)</f>
        <v>Furniture</v>
      </c>
      <c r="E2488" s="11" t="str">
        <f>VLOOKUP(MID(Products!$B2488,5,2),$G$8:$H$25,2,0)</f>
        <v>Furnishings</v>
      </c>
    </row>
    <row r="2489" spans="1:5" x14ac:dyDescent="0.35">
      <c r="A2489" s="12">
        <v>8668</v>
      </c>
      <c r="B2489" s="17" t="s">
        <v>2074</v>
      </c>
      <c r="C2489" s="17" t="s">
        <v>2075</v>
      </c>
      <c r="D2489" s="17" t="str">
        <f>HLOOKUP(LEFT(Products!$B2489,3),$G$4:$J$5,2,0)</f>
        <v>Office Supplies</v>
      </c>
      <c r="E2489" s="12" t="str">
        <f>VLOOKUP(MID(Products!$B2489,5,2),$G$8:$H$25,2,0)</f>
        <v>Binders</v>
      </c>
    </row>
    <row r="2490" spans="1:5" x14ac:dyDescent="0.35">
      <c r="A2490" s="11">
        <v>9350</v>
      </c>
      <c r="B2490" s="13" t="s">
        <v>4948</v>
      </c>
      <c r="C2490" s="13" t="s">
        <v>4949</v>
      </c>
      <c r="D2490" s="13" t="str">
        <f>HLOOKUP(LEFT(Products!$B2490,3),$G$4:$J$5,2,0)</f>
        <v>Furniture</v>
      </c>
      <c r="E2490" s="11" t="str">
        <f>VLOOKUP(MID(Products!$B2490,5,2),$G$8:$H$25,2,0)</f>
        <v>Furnishings</v>
      </c>
    </row>
    <row r="2491" spans="1:5" x14ac:dyDescent="0.35">
      <c r="A2491" s="12">
        <v>1825</v>
      </c>
      <c r="B2491" s="17" t="s">
        <v>3284</v>
      </c>
      <c r="C2491" s="17" t="s">
        <v>3285</v>
      </c>
      <c r="D2491" s="17" t="str">
        <f>HLOOKUP(LEFT(Products!$B2491,3),$G$4:$J$5,2,0)</f>
        <v>Office Supplies</v>
      </c>
      <c r="E2491" s="12" t="str">
        <f>VLOOKUP(MID(Products!$B2491,5,2),$G$8:$H$25,2,0)</f>
        <v>Binders</v>
      </c>
    </row>
    <row r="2492" spans="1:5" x14ac:dyDescent="0.35">
      <c r="A2492" s="11">
        <v>8512</v>
      </c>
      <c r="B2492" s="13" t="s">
        <v>1075</v>
      </c>
      <c r="C2492" s="13" t="s">
        <v>1076</v>
      </c>
      <c r="D2492" s="13" t="str">
        <f>HLOOKUP(LEFT(Products!$B2492,3),$G$4:$J$5,2,0)</f>
        <v>Office Supplies</v>
      </c>
      <c r="E2492" s="11" t="str">
        <f>VLOOKUP(MID(Products!$B2492,5,2),$G$8:$H$25,2,0)</f>
        <v>Binders</v>
      </c>
    </row>
    <row r="2493" spans="1:5" x14ac:dyDescent="0.35">
      <c r="A2493" s="12">
        <v>1827</v>
      </c>
      <c r="B2493" s="17" t="s">
        <v>4625</v>
      </c>
      <c r="C2493" s="17" t="s">
        <v>4626</v>
      </c>
      <c r="D2493" s="17" t="str">
        <f>HLOOKUP(LEFT(Products!$B2493,3),$G$4:$J$5,2,0)</f>
        <v>Furniture</v>
      </c>
      <c r="E2493" s="12" t="str">
        <f>VLOOKUP(MID(Products!$B2493,5,2),$G$8:$H$25,2,0)</f>
        <v>Furnishings</v>
      </c>
    </row>
    <row r="2494" spans="1:5" x14ac:dyDescent="0.35">
      <c r="A2494" s="11">
        <v>1826</v>
      </c>
      <c r="B2494" s="13" t="s">
        <v>5491</v>
      </c>
      <c r="C2494" s="13" t="s">
        <v>5492</v>
      </c>
      <c r="D2494" s="13" t="str">
        <f>HLOOKUP(LEFT(Products!$B2494,3),$G$4:$J$5,2,0)</f>
        <v>Furniture</v>
      </c>
      <c r="E2494" s="11" t="str">
        <f>VLOOKUP(MID(Products!$B2494,5,2),$G$8:$H$25,2,0)</f>
        <v>Furnishings</v>
      </c>
    </row>
    <row r="2495" spans="1:5" x14ac:dyDescent="0.35">
      <c r="A2495" s="12">
        <v>8669</v>
      </c>
      <c r="B2495" s="17" t="s">
        <v>5123</v>
      </c>
      <c r="C2495" s="17" t="s">
        <v>5124</v>
      </c>
      <c r="D2495" s="17" t="str">
        <f>HLOOKUP(LEFT(Products!$B2495,3),$G$4:$J$5,2,0)</f>
        <v>Technology</v>
      </c>
      <c r="E2495" s="12" t="str">
        <f>VLOOKUP(MID(Products!$B2495,5,2),$G$8:$H$25,2,0)</f>
        <v>Machines</v>
      </c>
    </row>
    <row r="2496" spans="1:5" x14ac:dyDescent="0.35">
      <c r="A2496" s="11">
        <v>6528</v>
      </c>
      <c r="B2496" s="13" t="s">
        <v>1374</v>
      </c>
      <c r="C2496" s="13" t="s">
        <v>1375</v>
      </c>
      <c r="D2496" s="13" t="str">
        <f>HLOOKUP(LEFT(Products!$B2496,3),$G$4:$J$5,2,0)</f>
        <v>Technology</v>
      </c>
      <c r="E2496" s="11" t="str">
        <f>VLOOKUP(MID(Products!$B2496,5,2),$G$8:$H$25,2,0)</f>
        <v>Copiers</v>
      </c>
    </row>
    <row r="2497" spans="1:5" x14ac:dyDescent="0.35">
      <c r="A2497" s="12">
        <v>9674</v>
      </c>
      <c r="B2497" s="17" t="s">
        <v>5610</v>
      </c>
      <c r="C2497" s="17" t="s">
        <v>5611</v>
      </c>
      <c r="D2497" s="17" t="str">
        <f>HLOOKUP(LEFT(Products!$B2497,3),$G$4:$J$5,2,0)</f>
        <v>Technology</v>
      </c>
      <c r="E2497" s="12" t="str">
        <f>VLOOKUP(MID(Products!$B2497,5,2),$G$8:$H$25,2,0)</f>
        <v>Phones</v>
      </c>
    </row>
    <row r="2498" spans="1:5" x14ac:dyDescent="0.35">
      <c r="A2498" s="11">
        <v>4897</v>
      </c>
      <c r="B2498" s="13" t="s">
        <v>5031</v>
      </c>
      <c r="C2498" s="13" t="s">
        <v>5032</v>
      </c>
      <c r="D2498" s="13" t="str">
        <f>HLOOKUP(LEFT(Products!$B2498,3),$G$4:$J$5,2,0)</f>
        <v>Office Supplies</v>
      </c>
      <c r="E2498" s="11" t="str">
        <f>VLOOKUP(MID(Products!$B2498,5,2),$G$8:$H$25,2,0)</f>
        <v>Storage</v>
      </c>
    </row>
    <row r="2499" spans="1:5" x14ac:dyDescent="0.35">
      <c r="A2499" s="12">
        <v>1301</v>
      </c>
      <c r="B2499" s="17" t="s">
        <v>4062</v>
      </c>
      <c r="C2499" s="17" t="s">
        <v>4063</v>
      </c>
      <c r="D2499" s="17" t="str">
        <f>HLOOKUP(LEFT(Products!$B2499,3),$G$4:$J$5,2,0)</f>
        <v>Furniture</v>
      </c>
      <c r="E2499" s="12" t="str">
        <f>VLOOKUP(MID(Products!$B2499,5,2),$G$8:$H$25,2,0)</f>
        <v>Furnishings</v>
      </c>
    </row>
    <row r="2500" spans="1:5" x14ac:dyDescent="0.35">
      <c r="A2500" s="11">
        <v>8558</v>
      </c>
      <c r="B2500" s="13" t="s">
        <v>2704</v>
      </c>
      <c r="C2500" s="13" t="s">
        <v>2705</v>
      </c>
      <c r="D2500" s="13" t="str">
        <f>HLOOKUP(LEFT(Products!$B2500,3),$G$4:$J$5,2,0)</f>
        <v>Technology</v>
      </c>
      <c r="E2500" s="11" t="str">
        <f>VLOOKUP(MID(Products!$B2500,5,2),$G$8:$H$25,2,0)</f>
        <v>Phones</v>
      </c>
    </row>
    <row r="2501" spans="1:5" x14ac:dyDescent="0.35">
      <c r="A2501" s="12">
        <v>8560</v>
      </c>
      <c r="B2501" s="17" t="s">
        <v>2997</v>
      </c>
      <c r="C2501" s="17" t="s">
        <v>2998</v>
      </c>
      <c r="D2501" s="17" t="str">
        <f>HLOOKUP(LEFT(Products!$B2501,3),$G$4:$J$5,2,0)</f>
        <v>Technology</v>
      </c>
      <c r="E2501" s="12" t="str">
        <f>VLOOKUP(MID(Products!$B2501,5,2),$G$8:$H$25,2,0)</f>
        <v>Phones</v>
      </c>
    </row>
    <row r="2502" spans="1:5" x14ac:dyDescent="0.35">
      <c r="A2502" s="11">
        <v>1302</v>
      </c>
      <c r="B2502" s="13" t="s">
        <v>4062</v>
      </c>
      <c r="C2502" s="13" t="s">
        <v>4063</v>
      </c>
      <c r="D2502" s="13" t="str">
        <f>HLOOKUP(LEFT(Products!$B2502,3),$G$4:$J$5,2,0)</f>
        <v>Furniture</v>
      </c>
      <c r="E2502" s="11" t="str">
        <f>VLOOKUP(MID(Products!$B2502,5,2),$G$8:$H$25,2,0)</f>
        <v>Furnishings</v>
      </c>
    </row>
    <row r="2503" spans="1:5" x14ac:dyDescent="0.35">
      <c r="A2503" s="12">
        <v>4894</v>
      </c>
      <c r="B2503" s="17" t="s">
        <v>3601</v>
      </c>
      <c r="C2503" s="17" t="s">
        <v>3602</v>
      </c>
      <c r="D2503" s="17" t="str">
        <f>HLOOKUP(LEFT(Products!$B2503,3),$G$4:$J$5,2,0)</f>
        <v>Office Supplies</v>
      </c>
      <c r="E2503" s="12" t="str">
        <f>VLOOKUP(MID(Products!$B2503,5,2),$G$8:$H$25,2,0)</f>
        <v>Storage</v>
      </c>
    </row>
    <row r="2504" spans="1:5" x14ac:dyDescent="0.35">
      <c r="A2504" s="11">
        <v>2306</v>
      </c>
      <c r="B2504" s="13" t="s">
        <v>1605</v>
      </c>
      <c r="C2504" s="13" t="s">
        <v>1606</v>
      </c>
      <c r="D2504" s="13" t="str">
        <f>HLOOKUP(LEFT(Products!$B2504,3),$G$4:$J$5,2,0)</f>
        <v>Furniture</v>
      </c>
      <c r="E2504" s="11" t="str">
        <f>VLOOKUP(MID(Products!$B2504,5,2),$G$8:$H$25,2,0)</f>
        <v>Bookcases</v>
      </c>
    </row>
    <row r="2505" spans="1:5" x14ac:dyDescent="0.35">
      <c r="A2505" s="12">
        <v>8561</v>
      </c>
      <c r="B2505" s="17" t="s">
        <v>5616</v>
      </c>
      <c r="C2505" s="17" t="s">
        <v>5617</v>
      </c>
      <c r="D2505" s="17" t="str">
        <f>HLOOKUP(LEFT(Products!$B2505,3),$G$4:$J$5,2,0)</f>
        <v>Technology</v>
      </c>
      <c r="E2505" s="12" t="str">
        <f>VLOOKUP(MID(Products!$B2505,5,2),$G$8:$H$25,2,0)</f>
        <v>Phones</v>
      </c>
    </row>
    <row r="2506" spans="1:5" x14ac:dyDescent="0.35">
      <c r="A2506" s="11">
        <v>4896</v>
      </c>
      <c r="B2506" s="13" t="s">
        <v>5618</v>
      </c>
      <c r="C2506" s="13" t="s">
        <v>412</v>
      </c>
      <c r="D2506" s="13" t="str">
        <f>HLOOKUP(LEFT(Products!$B2506,3),$G$4:$J$5,2,0)</f>
        <v>Office Supplies</v>
      </c>
      <c r="E2506" s="11" t="str">
        <f>VLOOKUP(MID(Products!$B2506,5,2),$G$8:$H$25,2,0)</f>
        <v>Envelopes</v>
      </c>
    </row>
    <row r="2507" spans="1:5" x14ac:dyDescent="0.35">
      <c r="A2507" s="12">
        <v>4895</v>
      </c>
      <c r="B2507" s="17" t="s">
        <v>1564</v>
      </c>
      <c r="C2507" s="17" t="s">
        <v>1565</v>
      </c>
      <c r="D2507" s="17" t="str">
        <f>HLOOKUP(LEFT(Products!$B2507,3),$G$4:$J$5,2,0)</f>
        <v>Office Supplies</v>
      </c>
      <c r="E2507" s="12" t="str">
        <f>VLOOKUP(MID(Products!$B2507,5,2),$G$8:$H$25,2,0)</f>
        <v>Paper</v>
      </c>
    </row>
    <row r="2508" spans="1:5" x14ac:dyDescent="0.35">
      <c r="A2508" s="11">
        <v>8559</v>
      </c>
      <c r="B2508" s="13" t="s">
        <v>2988</v>
      </c>
      <c r="C2508" s="13" t="s">
        <v>2989</v>
      </c>
      <c r="D2508" s="13" t="str">
        <f>HLOOKUP(LEFT(Products!$B2508,3),$G$4:$J$5,2,0)</f>
        <v>Office Supplies</v>
      </c>
      <c r="E2508" s="11" t="str">
        <f>VLOOKUP(MID(Products!$B2508,5,2),$G$8:$H$25,2,0)</f>
        <v>Labels</v>
      </c>
    </row>
    <row r="2509" spans="1:5" x14ac:dyDescent="0.35">
      <c r="A2509" s="12">
        <v>4892</v>
      </c>
      <c r="B2509" s="17" t="s">
        <v>1243</v>
      </c>
      <c r="C2509" s="17" t="s">
        <v>1244</v>
      </c>
      <c r="D2509" s="17" t="str">
        <f>HLOOKUP(LEFT(Products!$B2509,3),$G$4:$J$5,2,0)</f>
        <v>Office Supplies</v>
      </c>
      <c r="E2509" s="12" t="str">
        <f>VLOOKUP(MID(Products!$B2509,5,2),$G$8:$H$25,2,0)</f>
        <v>Paper</v>
      </c>
    </row>
    <row r="2510" spans="1:5" x14ac:dyDescent="0.35">
      <c r="A2510" s="11">
        <v>3251</v>
      </c>
      <c r="B2510" s="13" t="s">
        <v>687</v>
      </c>
      <c r="C2510" s="13" t="s">
        <v>688</v>
      </c>
      <c r="D2510" s="13" t="str">
        <f>HLOOKUP(LEFT(Products!$B2510,3),$G$4:$J$5,2,0)</f>
        <v>Office Supplies</v>
      </c>
      <c r="E2510" s="11" t="str">
        <f>VLOOKUP(MID(Products!$B2510,5,2),$G$8:$H$25,2,0)</f>
        <v>Fasteners</v>
      </c>
    </row>
    <row r="2511" spans="1:5" x14ac:dyDescent="0.35">
      <c r="A2511" s="12">
        <v>4891</v>
      </c>
      <c r="B2511" s="17" t="s">
        <v>5620</v>
      </c>
      <c r="C2511" s="17" t="s">
        <v>5621</v>
      </c>
      <c r="D2511" s="17" t="str">
        <f>HLOOKUP(LEFT(Products!$B2511,3),$G$4:$J$5,2,0)</f>
        <v>Office Supplies</v>
      </c>
      <c r="E2511" s="12" t="str">
        <f>VLOOKUP(MID(Products!$B2511,5,2),$G$8:$H$25,2,0)</f>
        <v>Art</v>
      </c>
    </row>
    <row r="2512" spans="1:5" x14ac:dyDescent="0.35">
      <c r="A2512" s="11">
        <v>9673</v>
      </c>
      <c r="B2512" s="13" t="s">
        <v>4758</v>
      </c>
      <c r="C2512" s="13" t="s">
        <v>5622</v>
      </c>
      <c r="D2512" s="13" t="str">
        <f>HLOOKUP(LEFT(Products!$B2512,3),$G$4:$J$5,2,0)</f>
        <v>Office Supplies</v>
      </c>
      <c r="E2512" s="11" t="str">
        <f>VLOOKUP(MID(Products!$B2512,5,2),$G$8:$H$25,2,0)</f>
        <v>Paper</v>
      </c>
    </row>
    <row r="2513" spans="1:5" x14ac:dyDescent="0.35">
      <c r="A2513" s="12">
        <v>4842</v>
      </c>
      <c r="B2513" s="17" t="s">
        <v>5427</v>
      </c>
      <c r="C2513" s="17" t="s">
        <v>5428</v>
      </c>
      <c r="D2513" s="17" t="str">
        <f>HLOOKUP(LEFT(Products!$B2513,3),$G$4:$J$5,2,0)</f>
        <v>Office Supplies</v>
      </c>
      <c r="E2513" s="12" t="str">
        <f>VLOOKUP(MID(Products!$B2513,5,2),$G$8:$H$25,2,0)</f>
        <v>Binders</v>
      </c>
    </row>
    <row r="2514" spans="1:5" x14ac:dyDescent="0.35">
      <c r="A2514" s="11">
        <v>4893</v>
      </c>
      <c r="B2514" s="13" t="s">
        <v>5624</v>
      </c>
      <c r="C2514" s="13" t="s">
        <v>5625</v>
      </c>
      <c r="D2514" s="13" t="str">
        <f>HLOOKUP(LEFT(Products!$B2514,3),$G$4:$J$5,2,0)</f>
        <v>Office Supplies</v>
      </c>
      <c r="E2514" s="11" t="str">
        <f>VLOOKUP(MID(Products!$B2514,5,2),$G$8:$H$25,2,0)</f>
        <v>Art</v>
      </c>
    </row>
    <row r="2515" spans="1:5" x14ac:dyDescent="0.35">
      <c r="A2515" s="12">
        <v>8562</v>
      </c>
      <c r="B2515" s="17" t="s">
        <v>1595</v>
      </c>
      <c r="C2515" s="17" t="s">
        <v>1596</v>
      </c>
      <c r="D2515" s="17" t="str">
        <f>HLOOKUP(LEFT(Products!$B2515,3),$G$4:$J$5,2,0)</f>
        <v>Furniture</v>
      </c>
      <c r="E2515" s="12" t="str">
        <f>VLOOKUP(MID(Products!$B2515,5,2),$G$8:$H$25,2,0)</f>
        <v>Furnishings</v>
      </c>
    </row>
    <row r="2516" spans="1:5" x14ac:dyDescent="0.35">
      <c r="A2516" s="11">
        <v>6191</v>
      </c>
      <c r="B2516" s="13" t="s">
        <v>5627</v>
      </c>
      <c r="C2516" s="13" t="s">
        <v>5628</v>
      </c>
      <c r="D2516" s="13" t="str">
        <f>HLOOKUP(LEFT(Products!$B2516,3),$G$4:$J$5,2,0)</f>
        <v>Furniture</v>
      </c>
      <c r="E2516" s="11" t="str">
        <f>VLOOKUP(MID(Products!$B2516,5,2),$G$8:$H$25,2,0)</f>
        <v>Furnishings</v>
      </c>
    </row>
    <row r="2517" spans="1:5" x14ac:dyDescent="0.35">
      <c r="A2517" s="12">
        <v>1259</v>
      </c>
      <c r="B2517" s="17" t="s">
        <v>557</v>
      </c>
      <c r="C2517" s="17" t="s">
        <v>558</v>
      </c>
      <c r="D2517" s="17" t="str">
        <f>HLOOKUP(LEFT(Products!$B2517,3),$G$4:$J$5,2,0)</f>
        <v>Office Supplies</v>
      </c>
      <c r="E2517" s="12" t="str">
        <f>VLOOKUP(MID(Products!$B2517,5,2),$G$8:$H$25,2,0)</f>
        <v>Storage</v>
      </c>
    </row>
    <row r="2518" spans="1:5" x14ac:dyDescent="0.35">
      <c r="A2518" s="11">
        <v>1260</v>
      </c>
      <c r="B2518" s="13" t="s">
        <v>887</v>
      </c>
      <c r="C2518" s="13" t="s">
        <v>888</v>
      </c>
      <c r="D2518" s="13" t="str">
        <f>HLOOKUP(LEFT(Products!$B2518,3),$G$4:$J$5,2,0)</f>
        <v>Technology</v>
      </c>
      <c r="E2518" s="11" t="str">
        <f>VLOOKUP(MID(Products!$B2518,5,2),$G$8:$H$25,2,0)</f>
        <v>Accessories</v>
      </c>
    </row>
    <row r="2519" spans="1:5" x14ac:dyDescent="0.35">
      <c r="A2519" s="12">
        <v>6831</v>
      </c>
      <c r="B2519" s="17" t="s">
        <v>5631</v>
      </c>
      <c r="C2519" s="17" t="s">
        <v>5632</v>
      </c>
      <c r="D2519" s="17" t="str">
        <f>HLOOKUP(LEFT(Products!$B2519,3),$G$4:$J$5,2,0)</f>
        <v>Technology</v>
      </c>
      <c r="E2519" s="12" t="str">
        <f>VLOOKUP(MID(Products!$B2519,5,2),$G$8:$H$25,2,0)</f>
        <v>Phones</v>
      </c>
    </row>
    <row r="2520" spans="1:5" x14ac:dyDescent="0.35">
      <c r="A2520" s="11">
        <v>7239</v>
      </c>
      <c r="B2520" s="13" t="s">
        <v>5636</v>
      </c>
      <c r="C2520" s="13" t="s">
        <v>5637</v>
      </c>
      <c r="D2520" s="13" t="str">
        <f>HLOOKUP(LEFT(Products!$B2520,3),$G$4:$J$5,2,0)</f>
        <v>Furniture</v>
      </c>
      <c r="E2520" s="11" t="str">
        <f>VLOOKUP(MID(Products!$B2520,5,2),$G$8:$H$25,2,0)</f>
        <v>Furnishings</v>
      </c>
    </row>
    <row r="2521" spans="1:5" x14ac:dyDescent="0.35">
      <c r="A2521" s="12">
        <v>7240</v>
      </c>
      <c r="B2521" s="17" t="s">
        <v>5021</v>
      </c>
      <c r="C2521" s="17" t="s">
        <v>412</v>
      </c>
      <c r="D2521" s="17" t="str">
        <f>HLOOKUP(LEFT(Products!$B2521,3),$G$4:$J$5,2,0)</f>
        <v>Office Supplies</v>
      </c>
      <c r="E2521" s="12" t="str">
        <f>VLOOKUP(MID(Products!$B2521,5,2),$G$8:$H$25,2,0)</f>
        <v>Envelopes</v>
      </c>
    </row>
    <row r="2522" spans="1:5" x14ac:dyDescent="0.35">
      <c r="A2522" s="11">
        <v>4750</v>
      </c>
      <c r="B2522" s="13" t="s">
        <v>1973</v>
      </c>
      <c r="C2522" s="13" t="s">
        <v>1974</v>
      </c>
      <c r="D2522" s="13" t="str">
        <f>HLOOKUP(LEFT(Products!$B2522,3),$G$4:$J$5,2,0)</f>
        <v>Office Supplies</v>
      </c>
      <c r="E2522" s="11" t="str">
        <f>VLOOKUP(MID(Products!$B2522,5,2),$G$8:$H$25,2,0)</f>
        <v>Paper</v>
      </c>
    </row>
    <row r="2523" spans="1:5" x14ac:dyDescent="0.35">
      <c r="A2523" s="12">
        <v>1258</v>
      </c>
      <c r="B2523" s="17" t="s">
        <v>5639</v>
      </c>
      <c r="C2523" s="17" t="s">
        <v>5640</v>
      </c>
      <c r="D2523" s="17" t="str">
        <f>HLOOKUP(LEFT(Products!$B2523,3),$G$4:$J$5,2,0)</f>
        <v>Office Supplies</v>
      </c>
      <c r="E2523" s="12" t="str">
        <f>VLOOKUP(MID(Products!$B2523,5,2),$G$8:$H$25,2,0)</f>
        <v>Binders</v>
      </c>
    </row>
    <row r="2524" spans="1:5" x14ac:dyDescent="0.35">
      <c r="A2524" s="11">
        <v>1806</v>
      </c>
      <c r="B2524" s="13" t="s">
        <v>5642</v>
      </c>
      <c r="C2524" s="13" t="s">
        <v>5643</v>
      </c>
      <c r="D2524" s="13" t="str">
        <f>HLOOKUP(LEFT(Products!$B2524,3),$G$4:$J$5,2,0)</f>
        <v>Technology</v>
      </c>
      <c r="E2524" s="11" t="str">
        <f>VLOOKUP(MID(Products!$B2524,5,2),$G$8:$H$25,2,0)</f>
        <v>Phones</v>
      </c>
    </row>
    <row r="2525" spans="1:5" x14ac:dyDescent="0.35">
      <c r="A2525" s="12">
        <v>8272</v>
      </c>
      <c r="B2525" s="17" t="s">
        <v>3142</v>
      </c>
      <c r="C2525" s="17" t="s">
        <v>3143</v>
      </c>
      <c r="D2525" s="17" t="str">
        <f>HLOOKUP(LEFT(Products!$B2525,3),$G$4:$J$5,2,0)</f>
        <v>Furniture</v>
      </c>
      <c r="E2525" s="12" t="str">
        <f>VLOOKUP(MID(Products!$B2525,5,2),$G$8:$H$25,2,0)</f>
        <v>Chairs</v>
      </c>
    </row>
    <row r="2526" spans="1:5" x14ac:dyDescent="0.35">
      <c r="A2526" s="11">
        <v>6632</v>
      </c>
      <c r="B2526" s="13" t="s">
        <v>3684</v>
      </c>
      <c r="C2526" s="13" t="s">
        <v>3685</v>
      </c>
      <c r="D2526" s="13" t="str">
        <f>HLOOKUP(LEFT(Products!$B2526,3),$G$4:$J$5,2,0)</f>
        <v>Furniture</v>
      </c>
      <c r="E2526" s="11" t="str">
        <f>VLOOKUP(MID(Products!$B2526,5,2),$G$8:$H$25,2,0)</f>
        <v>Tables</v>
      </c>
    </row>
    <row r="2527" spans="1:5" x14ac:dyDescent="0.35">
      <c r="A2527" s="12">
        <v>7397</v>
      </c>
      <c r="B2527" s="17" t="s">
        <v>966</v>
      </c>
      <c r="C2527" s="17" t="s">
        <v>967</v>
      </c>
      <c r="D2527" s="17" t="str">
        <f>HLOOKUP(LEFT(Products!$B2527,3),$G$4:$J$5,2,0)</f>
        <v>Furniture</v>
      </c>
      <c r="E2527" s="12" t="str">
        <f>VLOOKUP(MID(Products!$B2527,5,2),$G$8:$H$25,2,0)</f>
        <v>Chairs</v>
      </c>
    </row>
    <row r="2528" spans="1:5" x14ac:dyDescent="0.35">
      <c r="A2528" s="11">
        <v>6631</v>
      </c>
      <c r="B2528" s="13" t="s">
        <v>1325</v>
      </c>
      <c r="C2528" s="13" t="s">
        <v>1326</v>
      </c>
      <c r="D2528" s="13" t="str">
        <f>HLOOKUP(LEFT(Products!$B2528,3),$G$4:$J$5,2,0)</f>
        <v>Furniture</v>
      </c>
      <c r="E2528" s="11" t="str">
        <f>VLOOKUP(MID(Products!$B2528,5,2),$G$8:$H$25,2,0)</f>
        <v>Chairs</v>
      </c>
    </row>
    <row r="2529" spans="1:5" x14ac:dyDescent="0.35">
      <c r="A2529" s="12">
        <v>7891</v>
      </c>
      <c r="B2529" s="17" t="s">
        <v>4647</v>
      </c>
      <c r="C2529" s="17" t="s">
        <v>4648</v>
      </c>
      <c r="D2529" s="17" t="str">
        <f>HLOOKUP(LEFT(Products!$B2529,3),$G$4:$J$5,2,0)</f>
        <v>Technology</v>
      </c>
      <c r="E2529" s="12" t="str">
        <f>VLOOKUP(MID(Products!$B2529,5,2),$G$8:$H$25,2,0)</f>
        <v>Accessories</v>
      </c>
    </row>
    <row r="2530" spans="1:5" x14ac:dyDescent="0.35">
      <c r="A2530" s="11">
        <v>7892</v>
      </c>
      <c r="B2530" s="13" t="s">
        <v>4693</v>
      </c>
      <c r="C2530" s="13" t="s">
        <v>4694</v>
      </c>
      <c r="D2530" s="13" t="str">
        <f>HLOOKUP(LEFT(Products!$B2530,3),$G$4:$J$5,2,0)</f>
        <v>Furniture</v>
      </c>
      <c r="E2530" s="11" t="str">
        <f>VLOOKUP(MID(Products!$B2530,5,2),$G$8:$H$25,2,0)</f>
        <v>Furnishings</v>
      </c>
    </row>
    <row r="2531" spans="1:5" x14ac:dyDescent="0.35">
      <c r="A2531" s="12">
        <v>7396</v>
      </c>
      <c r="B2531" s="17" t="s">
        <v>5223</v>
      </c>
      <c r="C2531" s="17" t="s">
        <v>5224</v>
      </c>
      <c r="D2531" s="17" t="str">
        <f>HLOOKUP(LEFT(Products!$B2531,3),$G$4:$J$5,2,0)</f>
        <v>Furniture</v>
      </c>
      <c r="E2531" s="12" t="str">
        <f>VLOOKUP(MID(Products!$B2531,5,2),$G$8:$H$25,2,0)</f>
        <v>Tables</v>
      </c>
    </row>
    <row r="2532" spans="1:5" x14ac:dyDescent="0.35">
      <c r="A2532" s="11">
        <v>6801</v>
      </c>
      <c r="B2532" s="13" t="s">
        <v>2455</v>
      </c>
      <c r="C2532" s="13" t="s">
        <v>2456</v>
      </c>
      <c r="D2532" s="13" t="str">
        <f>HLOOKUP(LEFT(Products!$B2532,3),$G$4:$J$5,2,0)</f>
        <v>Technology</v>
      </c>
      <c r="E2532" s="11" t="str">
        <f>VLOOKUP(MID(Products!$B2532,5,2),$G$8:$H$25,2,0)</f>
        <v>Machines</v>
      </c>
    </row>
    <row r="2533" spans="1:5" x14ac:dyDescent="0.35">
      <c r="A2533" s="12">
        <v>1808</v>
      </c>
      <c r="B2533" s="17" t="s">
        <v>1977</v>
      </c>
      <c r="C2533" s="17" t="s">
        <v>1978</v>
      </c>
      <c r="D2533" s="17" t="str">
        <f>HLOOKUP(LEFT(Products!$B2533,3),$G$4:$J$5,2,0)</f>
        <v>Technology</v>
      </c>
      <c r="E2533" s="12" t="str">
        <f>VLOOKUP(MID(Products!$B2533,5,2),$G$8:$H$25,2,0)</f>
        <v>Accessories</v>
      </c>
    </row>
    <row r="2534" spans="1:5" x14ac:dyDescent="0.35">
      <c r="A2534" s="11">
        <v>7893</v>
      </c>
      <c r="B2534" s="13" t="s">
        <v>5653</v>
      </c>
      <c r="C2534" s="13" t="s">
        <v>5654</v>
      </c>
      <c r="D2534" s="13" t="str">
        <f>HLOOKUP(LEFT(Products!$B2534,3),$G$4:$J$5,2,0)</f>
        <v>Office Supplies</v>
      </c>
      <c r="E2534" s="11" t="str">
        <f>VLOOKUP(MID(Products!$B2534,5,2),$G$8:$H$25,2,0)</f>
        <v>Paper</v>
      </c>
    </row>
    <row r="2535" spans="1:5" x14ac:dyDescent="0.35">
      <c r="A2535" s="12">
        <v>6803</v>
      </c>
      <c r="B2535" s="17" t="s">
        <v>5655</v>
      </c>
      <c r="C2535" s="17" t="s">
        <v>5656</v>
      </c>
      <c r="D2535" s="17" t="str">
        <f>HLOOKUP(LEFT(Products!$B2535,3),$G$4:$J$5,2,0)</f>
        <v>Technology</v>
      </c>
      <c r="E2535" s="12" t="str">
        <f>VLOOKUP(MID(Products!$B2535,5,2),$G$8:$H$25,2,0)</f>
        <v>Accessories</v>
      </c>
    </row>
    <row r="2536" spans="1:5" x14ac:dyDescent="0.35">
      <c r="A2536" s="11">
        <v>6804</v>
      </c>
      <c r="B2536" s="13" t="s">
        <v>596</v>
      </c>
      <c r="C2536" s="13" t="s">
        <v>597</v>
      </c>
      <c r="D2536" s="13" t="str">
        <f>HLOOKUP(LEFT(Products!$B2536,3),$G$4:$J$5,2,0)</f>
        <v>Furniture</v>
      </c>
      <c r="E2536" s="11" t="str">
        <f>VLOOKUP(MID(Products!$B2536,5,2),$G$8:$H$25,2,0)</f>
        <v>Chairs</v>
      </c>
    </row>
    <row r="2537" spans="1:5" x14ac:dyDescent="0.35">
      <c r="A2537" s="12">
        <v>1807</v>
      </c>
      <c r="B2537" s="17" t="s">
        <v>1135</v>
      </c>
      <c r="C2537" s="17" t="s">
        <v>1136</v>
      </c>
      <c r="D2537" s="17" t="str">
        <f>HLOOKUP(LEFT(Products!$B2537,3),$G$4:$J$5,2,0)</f>
        <v>Office Supplies</v>
      </c>
      <c r="E2537" s="12" t="str">
        <f>VLOOKUP(MID(Products!$B2537,5,2),$G$8:$H$25,2,0)</f>
        <v>Paper</v>
      </c>
    </row>
    <row r="2538" spans="1:5" x14ac:dyDescent="0.35">
      <c r="A2538" s="11">
        <v>6802</v>
      </c>
      <c r="B2538" s="13" t="s">
        <v>55</v>
      </c>
      <c r="C2538" s="13" t="s">
        <v>57</v>
      </c>
      <c r="D2538" s="13" t="str">
        <f>HLOOKUP(LEFT(Products!$B2538,3),$G$4:$J$5,2,0)</f>
        <v>Technology</v>
      </c>
      <c r="E2538" s="11" t="str">
        <f>VLOOKUP(MID(Products!$B2538,5,2),$G$8:$H$25,2,0)</f>
        <v>Accessories</v>
      </c>
    </row>
    <row r="2539" spans="1:5" x14ac:dyDescent="0.35">
      <c r="A2539" s="12">
        <v>6800</v>
      </c>
      <c r="B2539" s="17" t="s">
        <v>2445</v>
      </c>
      <c r="C2539" s="17" t="s">
        <v>2446</v>
      </c>
      <c r="D2539" s="17" t="str">
        <f>HLOOKUP(LEFT(Products!$B2539,3),$G$4:$J$5,2,0)</f>
        <v>Furniture</v>
      </c>
      <c r="E2539" s="12" t="str">
        <f>VLOOKUP(MID(Products!$B2539,5,2),$G$8:$H$25,2,0)</f>
        <v>Tables</v>
      </c>
    </row>
    <row r="2540" spans="1:5" x14ac:dyDescent="0.35">
      <c r="A2540" s="11">
        <v>5330</v>
      </c>
      <c r="B2540" s="13" t="s">
        <v>2875</v>
      </c>
      <c r="C2540" s="13" t="s">
        <v>2876</v>
      </c>
      <c r="D2540" s="13" t="str">
        <f>HLOOKUP(LEFT(Products!$B2540,3),$G$4:$J$5,2,0)</f>
        <v>Office Supplies</v>
      </c>
      <c r="E2540" s="11" t="str">
        <f>VLOOKUP(MID(Products!$B2540,5,2),$G$8:$H$25,2,0)</f>
        <v>Binders</v>
      </c>
    </row>
    <row r="2541" spans="1:5" x14ac:dyDescent="0.35">
      <c r="A2541" s="12">
        <v>6032</v>
      </c>
      <c r="B2541" s="17" t="s">
        <v>5662</v>
      </c>
      <c r="C2541" s="17" t="s">
        <v>5663</v>
      </c>
      <c r="D2541" s="17" t="str">
        <f>HLOOKUP(LEFT(Products!$B2541,3),$G$4:$J$5,2,0)</f>
        <v>Furniture</v>
      </c>
      <c r="E2541" s="12" t="str">
        <f>VLOOKUP(MID(Products!$B2541,5,2),$G$8:$H$25,2,0)</f>
        <v>Furnishings</v>
      </c>
    </row>
    <row r="2542" spans="1:5" x14ac:dyDescent="0.35">
      <c r="A2542" s="11">
        <v>7890</v>
      </c>
      <c r="B2542" s="13" t="s">
        <v>5664</v>
      </c>
      <c r="C2542" s="13" t="s">
        <v>5665</v>
      </c>
      <c r="D2542" s="13" t="str">
        <f>HLOOKUP(LEFT(Products!$B2542,3),$G$4:$J$5,2,0)</f>
        <v>Office Supplies</v>
      </c>
      <c r="E2542" s="11" t="str">
        <f>VLOOKUP(MID(Products!$B2542,5,2),$G$8:$H$25,2,0)</f>
        <v>Art</v>
      </c>
    </row>
    <row r="2543" spans="1:5" x14ac:dyDescent="0.35">
      <c r="A2543" s="12">
        <v>4595</v>
      </c>
      <c r="B2543" s="17" t="s">
        <v>2570</v>
      </c>
      <c r="C2543" s="17" t="s">
        <v>2571</v>
      </c>
      <c r="D2543" s="17" t="str">
        <f>HLOOKUP(LEFT(Products!$B2543,3),$G$4:$J$5,2,0)</f>
        <v>Furniture</v>
      </c>
      <c r="E2543" s="12" t="str">
        <f>VLOOKUP(MID(Products!$B2543,5,2),$G$8:$H$25,2,0)</f>
        <v>Tables</v>
      </c>
    </row>
    <row r="2544" spans="1:5" x14ac:dyDescent="0.35">
      <c r="A2544" s="11">
        <v>4592</v>
      </c>
      <c r="B2544" s="13" t="s">
        <v>3388</v>
      </c>
      <c r="C2544" s="13" t="s">
        <v>3389</v>
      </c>
      <c r="D2544" s="13" t="str">
        <f>HLOOKUP(LEFT(Products!$B2544,3),$G$4:$J$5,2,0)</f>
        <v>Technology</v>
      </c>
      <c r="E2544" s="11" t="str">
        <f>VLOOKUP(MID(Products!$B2544,5,2),$G$8:$H$25,2,0)</f>
        <v>Phones</v>
      </c>
    </row>
    <row r="2545" spans="1:5" x14ac:dyDescent="0.35">
      <c r="A2545" s="12">
        <v>5033</v>
      </c>
      <c r="B2545" s="17" t="s">
        <v>2676</v>
      </c>
      <c r="C2545" s="17" t="s">
        <v>2677</v>
      </c>
      <c r="D2545" s="17" t="str">
        <f>HLOOKUP(LEFT(Products!$B2545,3),$G$4:$J$5,2,0)</f>
        <v>Furniture</v>
      </c>
      <c r="E2545" s="12" t="str">
        <f>VLOOKUP(MID(Products!$B2545,5,2),$G$8:$H$25,2,0)</f>
        <v>Chairs</v>
      </c>
    </row>
    <row r="2546" spans="1:5" x14ac:dyDescent="0.35">
      <c r="A2546" s="11">
        <v>4593</v>
      </c>
      <c r="B2546" s="13" t="s">
        <v>2881</v>
      </c>
      <c r="C2546" s="13" t="s">
        <v>2882</v>
      </c>
      <c r="D2546" s="13" t="str">
        <f>HLOOKUP(LEFT(Products!$B2546,3),$G$4:$J$5,2,0)</f>
        <v>Furniture</v>
      </c>
      <c r="E2546" s="11" t="str">
        <f>VLOOKUP(MID(Products!$B2546,5,2),$G$8:$H$25,2,0)</f>
        <v>Chairs</v>
      </c>
    </row>
    <row r="2547" spans="1:5" x14ac:dyDescent="0.35">
      <c r="A2547" s="12">
        <v>3351</v>
      </c>
      <c r="B2547" s="17" t="s">
        <v>4933</v>
      </c>
      <c r="C2547" s="17" t="s">
        <v>4934</v>
      </c>
      <c r="D2547" s="17" t="str">
        <f>HLOOKUP(LEFT(Products!$B2547,3),$G$4:$J$5,2,0)</f>
        <v>Technology</v>
      </c>
      <c r="E2547" s="12" t="str">
        <f>VLOOKUP(MID(Products!$B2547,5,2),$G$8:$H$25,2,0)</f>
        <v>Accessories</v>
      </c>
    </row>
    <row r="2548" spans="1:5" x14ac:dyDescent="0.35">
      <c r="A2548" s="11">
        <v>4596</v>
      </c>
      <c r="B2548" s="13" t="s">
        <v>5671</v>
      </c>
      <c r="C2548" s="13" t="s">
        <v>5672</v>
      </c>
      <c r="D2548" s="13" t="str">
        <f>HLOOKUP(LEFT(Products!$B2548,3),$G$4:$J$5,2,0)</f>
        <v>Office Supplies</v>
      </c>
      <c r="E2548" s="11" t="str">
        <f>VLOOKUP(MID(Products!$B2548,5,2),$G$8:$H$25,2,0)</f>
        <v>Art</v>
      </c>
    </row>
    <row r="2549" spans="1:5" x14ac:dyDescent="0.35">
      <c r="A2549" s="12">
        <v>1435</v>
      </c>
      <c r="B2549" s="17" t="s">
        <v>5596</v>
      </c>
      <c r="C2549" s="17" t="s">
        <v>5597</v>
      </c>
      <c r="D2549" s="17" t="str">
        <f>HLOOKUP(LEFT(Products!$B2549,3),$G$4:$J$5,2,0)</f>
        <v>Office Supplies</v>
      </c>
      <c r="E2549" s="12" t="str">
        <f>VLOOKUP(MID(Products!$B2549,5,2),$G$8:$H$25,2,0)</f>
        <v>Paper</v>
      </c>
    </row>
    <row r="2550" spans="1:5" x14ac:dyDescent="0.35">
      <c r="A2550" s="11">
        <v>5034</v>
      </c>
      <c r="B2550" s="13" t="s">
        <v>5192</v>
      </c>
      <c r="C2550" s="13" t="s">
        <v>5193</v>
      </c>
      <c r="D2550" s="13" t="str">
        <f>HLOOKUP(LEFT(Products!$B2550,3),$G$4:$J$5,2,0)</f>
        <v>Office Supplies</v>
      </c>
      <c r="E2550" s="11" t="str">
        <f>VLOOKUP(MID(Products!$B2550,5,2),$G$8:$H$25,2,0)</f>
        <v>Appliances</v>
      </c>
    </row>
    <row r="2551" spans="1:5" x14ac:dyDescent="0.35">
      <c r="A2551" s="12">
        <v>3726</v>
      </c>
      <c r="B2551" s="17" t="s">
        <v>5466</v>
      </c>
      <c r="C2551" s="17" t="s">
        <v>5467</v>
      </c>
      <c r="D2551" s="17" t="str">
        <f>HLOOKUP(LEFT(Products!$B2551,3),$G$4:$J$5,2,0)</f>
        <v>Office Supplies</v>
      </c>
      <c r="E2551" s="12" t="str">
        <f>VLOOKUP(MID(Products!$B2551,5,2),$G$8:$H$25,2,0)</f>
        <v>Appliances</v>
      </c>
    </row>
    <row r="2552" spans="1:5" x14ac:dyDescent="0.35">
      <c r="A2552" s="11">
        <v>4591</v>
      </c>
      <c r="B2552" s="13" t="s">
        <v>3082</v>
      </c>
      <c r="C2552" s="13" t="s">
        <v>3083</v>
      </c>
      <c r="D2552" s="13" t="str">
        <f>HLOOKUP(LEFT(Products!$B2552,3),$G$4:$J$5,2,0)</f>
        <v>Office Supplies</v>
      </c>
      <c r="E2552" s="11" t="str">
        <f>VLOOKUP(MID(Products!$B2552,5,2),$G$8:$H$25,2,0)</f>
        <v>Supplies</v>
      </c>
    </row>
    <row r="2553" spans="1:5" x14ac:dyDescent="0.35">
      <c r="A2553" s="12">
        <v>4403</v>
      </c>
      <c r="B2553" s="17" t="s">
        <v>4088</v>
      </c>
      <c r="C2553" s="17" t="s">
        <v>4089</v>
      </c>
      <c r="D2553" s="17" t="str">
        <f>HLOOKUP(LEFT(Products!$B2553,3),$G$4:$J$5,2,0)</f>
        <v>Office Supplies</v>
      </c>
      <c r="E2553" s="12" t="str">
        <f>VLOOKUP(MID(Products!$B2553,5,2),$G$8:$H$25,2,0)</f>
        <v>Art</v>
      </c>
    </row>
    <row r="2554" spans="1:5" x14ac:dyDescent="0.35">
      <c r="A2554" s="11">
        <v>4594</v>
      </c>
      <c r="B2554" s="13" t="s">
        <v>3313</v>
      </c>
      <c r="C2554" s="13" t="s">
        <v>3314</v>
      </c>
      <c r="D2554" s="13" t="str">
        <f>HLOOKUP(LEFT(Products!$B2554,3),$G$4:$J$5,2,0)</f>
        <v>Office Supplies</v>
      </c>
      <c r="E2554" s="11" t="str">
        <f>VLOOKUP(MID(Products!$B2554,5,2),$G$8:$H$25,2,0)</f>
        <v>Appliances</v>
      </c>
    </row>
    <row r="2555" spans="1:5" x14ac:dyDescent="0.35">
      <c r="A2555" s="12">
        <v>5178</v>
      </c>
      <c r="B2555" s="17" t="s">
        <v>1685</v>
      </c>
      <c r="C2555" s="17" t="s">
        <v>1686</v>
      </c>
      <c r="D2555" s="17" t="str">
        <f>HLOOKUP(LEFT(Products!$B2555,3),$G$4:$J$5,2,0)</f>
        <v>Office Supplies</v>
      </c>
      <c r="E2555" s="12" t="str">
        <f>VLOOKUP(MID(Products!$B2555,5,2),$G$8:$H$25,2,0)</f>
        <v>Binders</v>
      </c>
    </row>
    <row r="2556" spans="1:5" x14ac:dyDescent="0.35">
      <c r="A2556" s="11">
        <v>2845</v>
      </c>
      <c r="B2556" s="13" t="s">
        <v>2699</v>
      </c>
      <c r="C2556" s="13" t="s">
        <v>2700</v>
      </c>
      <c r="D2556" s="13" t="str">
        <f>HLOOKUP(LEFT(Products!$B2556,3),$G$4:$J$5,2,0)</f>
        <v>Furniture</v>
      </c>
      <c r="E2556" s="11" t="str">
        <f>VLOOKUP(MID(Products!$B2556,5,2),$G$8:$H$25,2,0)</f>
        <v>Chairs</v>
      </c>
    </row>
    <row r="2557" spans="1:5" x14ac:dyDescent="0.35">
      <c r="A2557" s="12">
        <v>7182</v>
      </c>
      <c r="B2557" s="17" t="s">
        <v>520</v>
      </c>
      <c r="C2557" s="17" t="s">
        <v>521</v>
      </c>
      <c r="D2557" s="17" t="str">
        <f>HLOOKUP(LEFT(Products!$B2557,3),$G$4:$J$5,2,0)</f>
        <v>Technology</v>
      </c>
      <c r="E2557" s="12" t="str">
        <f>VLOOKUP(MID(Products!$B2557,5,2),$G$8:$H$25,2,0)</f>
        <v>Accessories</v>
      </c>
    </row>
    <row r="2558" spans="1:5" x14ac:dyDescent="0.35">
      <c r="A2558" s="11">
        <v>4440</v>
      </c>
      <c r="B2558" s="13" t="s">
        <v>5684</v>
      </c>
      <c r="C2558" s="13" t="s">
        <v>5685</v>
      </c>
      <c r="D2558" s="13" t="str">
        <f>HLOOKUP(LEFT(Products!$B2558,3),$G$4:$J$5,2,0)</f>
        <v>Office Supplies</v>
      </c>
      <c r="E2558" s="11" t="str">
        <f>VLOOKUP(MID(Products!$B2558,5,2),$G$8:$H$25,2,0)</f>
        <v>Paper</v>
      </c>
    </row>
    <row r="2559" spans="1:5" x14ac:dyDescent="0.35">
      <c r="A2559" s="12">
        <v>8149</v>
      </c>
      <c r="B2559" s="17" t="s">
        <v>4884</v>
      </c>
      <c r="C2559" s="17" t="s">
        <v>4885</v>
      </c>
      <c r="D2559" s="17" t="str">
        <f>HLOOKUP(LEFT(Products!$B2559,3),$G$4:$J$5,2,0)</f>
        <v>Office Supplies</v>
      </c>
      <c r="E2559" s="12" t="str">
        <f>VLOOKUP(MID(Products!$B2559,5,2),$G$8:$H$25,2,0)</f>
        <v>Labels</v>
      </c>
    </row>
    <row r="2560" spans="1:5" x14ac:dyDescent="0.35">
      <c r="A2560" s="11">
        <v>8390</v>
      </c>
      <c r="B2560" s="13" t="s">
        <v>4770</v>
      </c>
      <c r="C2560" s="13" t="s">
        <v>4771</v>
      </c>
      <c r="D2560" s="13" t="str">
        <f>HLOOKUP(LEFT(Products!$B2560,3),$G$4:$J$5,2,0)</f>
        <v>Office Supplies</v>
      </c>
      <c r="E2560" s="11" t="str">
        <f>VLOOKUP(MID(Products!$B2560,5,2),$G$8:$H$25,2,0)</f>
        <v>Fasteners</v>
      </c>
    </row>
    <row r="2561" spans="1:5" x14ac:dyDescent="0.35">
      <c r="A2561" s="12">
        <v>4439</v>
      </c>
      <c r="B2561" s="17" t="s">
        <v>5555</v>
      </c>
      <c r="C2561" s="17" t="s">
        <v>5556</v>
      </c>
      <c r="D2561" s="17" t="str">
        <f>HLOOKUP(LEFT(Products!$B2561,3),$G$4:$J$5,2,0)</f>
        <v>Office Supplies</v>
      </c>
      <c r="E2561" s="12" t="str">
        <f>VLOOKUP(MID(Products!$B2561,5,2),$G$8:$H$25,2,0)</f>
        <v>Paper</v>
      </c>
    </row>
    <row r="2562" spans="1:5" x14ac:dyDescent="0.35">
      <c r="A2562" s="11">
        <v>8580</v>
      </c>
      <c r="B2562" s="13" t="s">
        <v>5691</v>
      </c>
      <c r="C2562" s="13" t="s">
        <v>5692</v>
      </c>
      <c r="D2562" s="13" t="str">
        <f>HLOOKUP(LEFT(Products!$B2562,3),$G$4:$J$5,2,0)</f>
        <v>Office Supplies</v>
      </c>
      <c r="E2562" s="11" t="str">
        <f>VLOOKUP(MID(Products!$B2562,5,2),$G$8:$H$25,2,0)</f>
        <v>Labels</v>
      </c>
    </row>
    <row r="2563" spans="1:5" x14ac:dyDescent="0.35">
      <c r="A2563" s="12">
        <v>2415</v>
      </c>
      <c r="B2563" s="17" t="s">
        <v>5694</v>
      </c>
      <c r="C2563" s="17" t="s">
        <v>5695</v>
      </c>
      <c r="D2563" s="17" t="str">
        <f>HLOOKUP(LEFT(Products!$B2563,3),$G$4:$J$5,2,0)</f>
        <v>Furniture</v>
      </c>
      <c r="E2563" s="12" t="str">
        <f>VLOOKUP(MID(Products!$B2563,5,2),$G$8:$H$25,2,0)</f>
        <v>Chairs</v>
      </c>
    </row>
    <row r="2564" spans="1:5" x14ac:dyDescent="0.35">
      <c r="A2564" s="11">
        <v>2643</v>
      </c>
      <c r="B2564" s="13" t="s">
        <v>483</v>
      </c>
      <c r="C2564" s="13" t="s">
        <v>484</v>
      </c>
      <c r="D2564" s="13" t="str">
        <f>HLOOKUP(LEFT(Products!$B2564,3),$G$4:$J$5,2,0)</f>
        <v>Office Supplies</v>
      </c>
      <c r="E2564" s="11" t="str">
        <f>VLOOKUP(MID(Products!$B2564,5,2),$G$8:$H$25,2,0)</f>
        <v>Paper</v>
      </c>
    </row>
    <row r="2565" spans="1:5" x14ac:dyDescent="0.35">
      <c r="A2565" s="12">
        <v>5364</v>
      </c>
      <c r="B2565" s="17" t="s">
        <v>5702</v>
      </c>
      <c r="C2565" s="17" t="s">
        <v>5703</v>
      </c>
      <c r="D2565" s="17" t="str">
        <f>HLOOKUP(LEFT(Products!$B2565,3),$G$4:$J$5,2,0)</f>
        <v>Office Supplies</v>
      </c>
      <c r="E2565" s="12" t="str">
        <f>VLOOKUP(MID(Products!$B2565,5,2),$G$8:$H$25,2,0)</f>
        <v>Appliances</v>
      </c>
    </row>
    <row r="2566" spans="1:5" x14ac:dyDescent="0.35">
      <c r="A2566" s="11">
        <v>5363</v>
      </c>
      <c r="B2566" s="13" t="s">
        <v>779</v>
      </c>
      <c r="C2566" s="13" t="s">
        <v>780</v>
      </c>
      <c r="D2566" s="13" t="str">
        <f>HLOOKUP(LEFT(Products!$B2566,3),$G$4:$J$5,2,0)</f>
        <v>Furniture</v>
      </c>
      <c r="E2566" s="11" t="str">
        <f>VLOOKUP(MID(Products!$B2566,5,2),$G$8:$H$25,2,0)</f>
        <v>Furnishings</v>
      </c>
    </row>
    <row r="2567" spans="1:5" x14ac:dyDescent="0.35">
      <c r="A2567" s="12">
        <v>4155</v>
      </c>
      <c r="B2567" s="17" t="s">
        <v>366</v>
      </c>
      <c r="C2567" s="17" t="s">
        <v>367</v>
      </c>
      <c r="D2567" s="17" t="str">
        <f>HLOOKUP(LEFT(Products!$B2567,3),$G$4:$J$5,2,0)</f>
        <v>Office Supplies</v>
      </c>
      <c r="E2567" s="12" t="str">
        <f>VLOOKUP(MID(Products!$B2567,5,2),$G$8:$H$25,2,0)</f>
        <v>Binders</v>
      </c>
    </row>
    <row r="2568" spans="1:5" x14ac:dyDescent="0.35">
      <c r="A2568" s="11">
        <v>8724</v>
      </c>
      <c r="B2568" s="13" t="s">
        <v>1973</v>
      </c>
      <c r="C2568" s="13" t="s">
        <v>1974</v>
      </c>
      <c r="D2568" s="13" t="str">
        <f>HLOOKUP(LEFT(Products!$B2568,3),$G$4:$J$5,2,0)</f>
        <v>Office Supplies</v>
      </c>
      <c r="E2568" s="11" t="str">
        <f>VLOOKUP(MID(Products!$B2568,5,2),$G$8:$H$25,2,0)</f>
        <v>Paper</v>
      </c>
    </row>
    <row r="2569" spans="1:5" x14ac:dyDescent="0.35">
      <c r="A2569" s="12">
        <v>8764</v>
      </c>
      <c r="B2569" s="17" t="s">
        <v>5707</v>
      </c>
      <c r="C2569" s="17" t="s">
        <v>5708</v>
      </c>
      <c r="D2569" s="17" t="str">
        <f>HLOOKUP(LEFT(Products!$B2569,3),$G$4:$J$5,2,0)</f>
        <v>Office Supplies</v>
      </c>
      <c r="E2569" s="12" t="str">
        <f>VLOOKUP(MID(Products!$B2569,5,2),$G$8:$H$25,2,0)</f>
        <v>Supplies</v>
      </c>
    </row>
    <row r="2570" spans="1:5" x14ac:dyDescent="0.35">
      <c r="A2570" s="11">
        <v>7063</v>
      </c>
      <c r="B2570" s="13" t="s">
        <v>5710</v>
      </c>
      <c r="C2570" s="13" t="s">
        <v>5711</v>
      </c>
      <c r="D2570" s="13" t="str">
        <f>HLOOKUP(LEFT(Products!$B2570,3),$G$4:$J$5,2,0)</f>
        <v>Office Supplies</v>
      </c>
      <c r="E2570" s="11" t="str">
        <f>VLOOKUP(MID(Products!$B2570,5,2),$G$8:$H$25,2,0)</f>
        <v>Envelopes</v>
      </c>
    </row>
    <row r="2571" spans="1:5" x14ac:dyDescent="0.35">
      <c r="A2571" s="12">
        <v>8725</v>
      </c>
      <c r="B2571" s="17" t="s">
        <v>4463</v>
      </c>
      <c r="C2571" s="17" t="s">
        <v>4464</v>
      </c>
      <c r="D2571" s="17" t="str">
        <f>HLOOKUP(LEFT(Products!$B2571,3),$G$4:$J$5,2,0)</f>
        <v>Office Supplies</v>
      </c>
      <c r="E2571" s="12" t="str">
        <f>VLOOKUP(MID(Products!$B2571,5,2),$G$8:$H$25,2,0)</f>
        <v>Paper</v>
      </c>
    </row>
    <row r="2572" spans="1:5" x14ac:dyDescent="0.35">
      <c r="A2572" s="11">
        <v>8763</v>
      </c>
      <c r="B2572" s="13" t="s">
        <v>5712</v>
      </c>
      <c r="C2572" s="13" t="s">
        <v>5713</v>
      </c>
      <c r="D2572" s="13" t="str">
        <f>HLOOKUP(LEFT(Products!$B2572,3),$G$4:$J$5,2,0)</f>
        <v>Office Supplies</v>
      </c>
      <c r="E2572" s="11" t="str">
        <f>VLOOKUP(MID(Products!$B2572,5,2),$G$8:$H$25,2,0)</f>
        <v>Storage</v>
      </c>
    </row>
    <row r="2573" spans="1:5" x14ac:dyDescent="0.35">
      <c r="A2573" s="12">
        <v>5423</v>
      </c>
      <c r="B2573" s="17" t="s">
        <v>2433</v>
      </c>
      <c r="C2573" s="17" t="s">
        <v>2434</v>
      </c>
      <c r="D2573" s="17" t="str">
        <f>HLOOKUP(LEFT(Products!$B2573,3),$G$4:$J$5,2,0)</f>
        <v>Office Supplies</v>
      </c>
      <c r="E2573" s="12" t="str">
        <f>VLOOKUP(MID(Products!$B2573,5,2),$G$8:$H$25,2,0)</f>
        <v>Binders</v>
      </c>
    </row>
    <row r="2574" spans="1:5" x14ac:dyDescent="0.35">
      <c r="A2574" s="11">
        <v>4156</v>
      </c>
      <c r="B2574" s="13" t="s">
        <v>2926</v>
      </c>
      <c r="C2574" s="13" t="s">
        <v>2927</v>
      </c>
      <c r="D2574" s="13" t="str">
        <f>HLOOKUP(LEFT(Products!$B2574,3),$G$4:$J$5,2,0)</f>
        <v>Office Supplies</v>
      </c>
      <c r="E2574" s="11" t="str">
        <f>VLOOKUP(MID(Products!$B2574,5,2),$G$8:$H$25,2,0)</f>
        <v>Binders</v>
      </c>
    </row>
    <row r="2575" spans="1:5" x14ac:dyDescent="0.35">
      <c r="A2575" s="12">
        <v>5760</v>
      </c>
      <c r="B2575" s="17" t="s">
        <v>324</v>
      </c>
      <c r="C2575" s="17" t="s">
        <v>325</v>
      </c>
      <c r="D2575" s="17" t="str">
        <f>HLOOKUP(LEFT(Products!$B2575,3),$G$4:$J$5,2,0)</f>
        <v>Office Supplies</v>
      </c>
      <c r="E2575" s="12" t="str">
        <f>VLOOKUP(MID(Products!$B2575,5,2),$G$8:$H$25,2,0)</f>
        <v>Storage</v>
      </c>
    </row>
    <row r="2576" spans="1:5" x14ac:dyDescent="0.35">
      <c r="A2576" s="11">
        <v>7562</v>
      </c>
      <c r="B2576" s="13" t="s">
        <v>1312</v>
      </c>
      <c r="C2576" s="13" t="s">
        <v>1313</v>
      </c>
      <c r="D2576" s="13" t="str">
        <f>HLOOKUP(LEFT(Products!$B2576,3),$G$4:$J$5,2,0)</f>
        <v>Furniture</v>
      </c>
      <c r="E2576" s="11" t="str">
        <f>VLOOKUP(MID(Products!$B2576,5,2),$G$8:$H$25,2,0)</f>
        <v>Chairs</v>
      </c>
    </row>
    <row r="2577" spans="1:5" x14ac:dyDescent="0.35">
      <c r="A2577" s="12">
        <v>9283</v>
      </c>
      <c r="B2577" s="17" t="s">
        <v>1745</v>
      </c>
      <c r="C2577" s="17" t="s">
        <v>1746</v>
      </c>
      <c r="D2577" s="17" t="str">
        <f>HLOOKUP(LEFT(Products!$B2577,3),$G$4:$J$5,2,0)</f>
        <v>Office Supplies</v>
      </c>
      <c r="E2577" s="12" t="str">
        <f>VLOOKUP(MID(Products!$B2577,5,2),$G$8:$H$25,2,0)</f>
        <v>Paper</v>
      </c>
    </row>
    <row r="2578" spans="1:5" x14ac:dyDescent="0.35">
      <c r="A2578" s="11">
        <v>8667</v>
      </c>
      <c r="B2578" s="13" t="s">
        <v>4729</v>
      </c>
      <c r="C2578" s="13" t="s">
        <v>4730</v>
      </c>
      <c r="D2578" s="13" t="str">
        <f>HLOOKUP(LEFT(Products!$B2578,3),$G$4:$J$5,2,0)</f>
        <v>Office Supplies</v>
      </c>
      <c r="E2578" s="11" t="str">
        <f>VLOOKUP(MID(Products!$B2578,5,2),$G$8:$H$25,2,0)</f>
        <v>Art</v>
      </c>
    </row>
    <row r="2579" spans="1:5" x14ac:dyDescent="0.35">
      <c r="A2579" s="12">
        <v>4763</v>
      </c>
      <c r="B2579" s="17" t="s">
        <v>630</v>
      </c>
      <c r="C2579" s="17" t="s">
        <v>632</v>
      </c>
      <c r="D2579" s="17" t="str">
        <f>HLOOKUP(LEFT(Products!$B2579,3),$G$4:$J$5,2,0)</f>
        <v>Office Supplies</v>
      </c>
      <c r="E2579" s="12" t="str">
        <f>VLOOKUP(MID(Products!$B2579,5,2),$G$8:$H$25,2,0)</f>
        <v>Supplies</v>
      </c>
    </row>
    <row r="2580" spans="1:5" x14ac:dyDescent="0.35">
      <c r="A2580" s="11">
        <v>4139</v>
      </c>
      <c r="B2580" s="13" t="s">
        <v>3983</v>
      </c>
      <c r="C2580" s="13" t="s">
        <v>4141</v>
      </c>
      <c r="D2580" s="13" t="str">
        <f>HLOOKUP(LEFT(Products!$B2580,3),$G$4:$J$5,2,0)</f>
        <v>Office Supplies</v>
      </c>
      <c r="E2580" s="11" t="str">
        <f>VLOOKUP(MID(Products!$B2580,5,2),$G$8:$H$25,2,0)</f>
        <v>Binders</v>
      </c>
    </row>
    <row r="2581" spans="1:5" x14ac:dyDescent="0.35">
      <c r="A2581" s="12">
        <v>5761</v>
      </c>
      <c r="B2581" s="17" t="s">
        <v>5549</v>
      </c>
      <c r="C2581" s="17" t="s">
        <v>5550</v>
      </c>
      <c r="D2581" s="17" t="str">
        <f>HLOOKUP(LEFT(Products!$B2581,3),$G$4:$J$5,2,0)</f>
        <v>Office Supplies</v>
      </c>
      <c r="E2581" s="12" t="str">
        <f>VLOOKUP(MID(Products!$B2581,5,2),$G$8:$H$25,2,0)</f>
        <v>Binders</v>
      </c>
    </row>
    <row r="2582" spans="1:5" x14ac:dyDescent="0.35">
      <c r="A2582" s="11">
        <v>4762</v>
      </c>
      <c r="B2582" s="13" t="s">
        <v>2548</v>
      </c>
      <c r="C2582" s="13" t="s">
        <v>2549</v>
      </c>
      <c r="D2582" s="13" t="str">
        <f>HLOOKUP(LEFT(Products!$B2582,3),$G$4:$J$5,2,0)</f>
        <v>Office Supplies</v>
      </c>
      <c r="E2582" s="11" t="str">
        <f>VLOOKUP(MID(Products!$B2582,5,2),$G$8:$H$25,2,0)</f>
        <v>Labels</v>
      </c>
    </row>
    <row r="2583" spans="1:5" x14ac:dyDescent="0.35">
      <c r="A2583" s="12">
        <v>2822</v>
      </c>
      <c r="B2583" s="17" t="s">
        <v>4679</v>
      </c>
      <c r="C2583" s="17" t="s">
        <v>4680</v>
      </c>
      <c r="D2583" s="17" t="str">
        <f>HLOOKUP(LEFT(Products!$B2583,3),$G$4:$J$5,2,0)</f>
        <v>Technology</v>
      </c>
      <c r="E2583" s="12" t="str">
        <f>VLOOKUP(MID(Products!$B2583,5,2),$G$8:$H$25,2,0)</f>
        <v>Phones</v>
      </c>
    </row>
    <row r="2584" spans="1:5" x14ac:dyDescent="0.35">
      <c r="A2584" s="11">
        <v>1154</v>
      </c>
      <c r="B2584" s="13" t="s">
        <v>5728</v>
      </c>
      <c r="C2584" s="13" t="s">
        <v>5729</v>
      </c>
      <c r="D2584" s="13" t="str">
        <f>HLOOKUP(LEFT(Products!$B2584,3),$G$4:$J$5,2,0)</f>
        <v>Office Supplies</v>
      </c>
      <c r="E2584" s="11" t="str">
        <f>VLOOKUP(MID(Products!$B2584,5,2),$G$8:$H$25,2,0)</f>
        <v>Binders</v>
      </c>
    </row>
    <row r="2585" spans="1:5" x14ac:dyDescent="0.35">
      <c r="A2585" s="12">
        <v>6342</v>
      </c>
      <c r="B2585" s="17" t="s">
        <v>1873</v>
      </c>
      <c r="C2585" s="17" t="s">
        <v>1874</v>
      </c>
      <c r="D2585" s="17" t="str">
        <f>HLOOKUP(LEFT(Products!$B2585,3),$G$4:$J$5,2,0)</f>
        <v>Office Supplies</v>
      </c>
      <c r="E2585" s="12" t="str">
        <f>VLOOKUP(MID(Products!$B2585,5,2),$G$8:$H$25,2,0)</f>
        <v>Storage</v>
      </c>
    </row>
    <row r="2586" spans="1:5" x14ac:dyDescent="0.35">
      <c r="A2586" s="11">
        <v>4613</v>
      </c>
      <c r="B2586" s="13" t="s">
        <v>353</v>
      </c>
      <c r="C2586" s="13" t="s">
        <v>354</v>
      </c>
      <c r="D2586" s="13" t="str">
        <f>HLOOKUP(LEFT(Products!$B2586,3),$G$4:$J$5,2,0)</f>
        <v>Office Supplies</v>
      </c>
      <c r="E2586" s="11" t="str">
        <f>VLOOKUP(MID(Products!$B2586,5,2),$G$8:$H$25,2,0)</f>
        <v>Art</v>
      </c>
    </row>
    <row r="2587" spans="1:5" x14ac:dyDescent="0.35">
      <c r="A2587" s="12">
        <v>5739</v>
      </c>
      <c r="B2587" s="17" t="s">
        <v>1075</v>
      </c>
      <c r="C2587" s="17" t="s">
        <v>1076</v>
      </c>
      <c r="D2587" s="17" t="str">
        <f>HLOOKUP(LEFT(Products!$B2587,3),$G$4:$J$5,2,0)</f>
        <v>Office Supplies</v>
      </c>
      <c r="E2587" s="12" t="str">
        <f>VLOOKUP(MID(Products!$B2587,5,2),$G$8:$H$25,2,0)</f>
        <v>Binders</v>
      </c>
    </row>
    <row r="2588" spans="1:5" x14ac:dyDescent="0.35">
      <c r="A2588" s="11">
        <v>4614</v>
      </c>
      <c r="B2588" s="13" t="s">
        <v>4060</v>
      </c>
      <c r="C2588" s="13" t="s">
        <v>4061</v>
      </c>
      <c r="D2588" s="13" t="str">
        <f>HLOOKUP(LEFT(Products!$B2588,3),$G$4:$J$5,2,0)</f>
        <v>Office Supplies</v>
      </c>
      <c r="E2588" s="11" t="str">
        <f>VLOOKUP(MID(Products!$B2588,5,2),$G$8:$H$25,2,0)</f>
        <v>Paper</v>
      </c>
    </row>
    <row r="2589" spans="1:5" x14ac:dyDescent="0.35">
      <c r="A2589" s="12">
        <v>1153</v>
      </c>
      <c r="B2589" s="17" t="s">
        <v>4029</v>
      </c>
      <c r="C2589" s="17" t="s">
        <v>4030</v>
      </c>
      <c r="D2589" s="17" t="str">
        <f>HLOOKUP(LEFT(Products!$B2589,3),$G$4:$J$5,2,0)</f>
        <v>Office Supplies</v>
      </c>
      <c r="E2589" s="12" t="str">
        <f>VLOOKUP(MID(Products!$B2589,5,2),$G$8:$H$25,2,0)</f>
        <v>Art</v>
      </c>
    </row>
    <row r="2590" spans="1:5" x14ac:dyDescent="0.35">
      <c r="A2590" s="11">
        <v>8071</v>
      </c>
      <c r="B2590" s="13" t="s">
        <v>2115</v>
      </c>
      <c r="C2590" s="13" t="s">
        <v>2116</v>
      </c>
      <c r="D2590" s="13" t="str">
        <f>HLOOKUP(LEFT(Products!$B2590,3),$G$4:$J$5,2,0)</f>
        <v>Furniture</v>
      </c>
      <c r="E2590" s="11" t="str">
        <f>VLOOKUP(MID(Products!$B2590,5,2),$G$8:$H$25,2,0)</f>
        <v>Furnishings</v>
      </c>
    </row>
    <row r="2591" spans="1:5" x14ac:dyDescent="0.35">
      <c r="A2591" s="12">
        <v>8072</v>
      </c>
      <c r="B2591" s="17" t="s">
        <v>4267</v>
      </c>
      <c r="C2591" s="17" t="s">
        <v>4268</v>
      </c>
      <c r="D2591" s="17" t="str">
        <f>HLOOKUP(LEFT(Products!$B2591,3),$G$4:$J$5,2,0)</f>
        <v>Furniture</v>
      </c>
      <c r="E2591" s="12" t="str">
        <f>VLOOKUP(MID(Products!$B2591,5,2),$G$8:$H$25,2,0)</f>
        <v>Chairs</v>
      </c>
    </row>
    <row r="2592" spans="1:5" x14ac:dyDescent="0.35">
      <c r="A2592" s="11">
        <v>8070</v>
      </c>
      <c r="B2592" s="13" t="s">
        <v>3601</v>
      </c>
      <c r="C2592" s="13" t="s">
        <v>3602</v>
      </c>
      <c r="D2592" s="13" t="str">
        <f>HLOOKUP(LEFT(Products!$B2592,3),$G$4:$J$5,2,0)</f>
        <v>Office Supplies</v>
      </c>
      <c r="E2592" s="11" t="str">
        <f>VLOOKUP(MID(Products!$B2592,5,2),$G$8:$H$25,2,0)</f>
        <v>Storage</v>
      </c>
    </row>
    <row r="2593" spans="1:5" x14ac:dyDescent="0.35">
      <c r="A2593" s="12">
        <v>4010</v>
      </c>
      <c r="B2593" s="17" t="s">
        <v>5737</v>
      </c>
      <c r="C2593" s="17" t="s">
        <v>5738</v>
      </c>
      <c r="D2593" s="17" t="str">
        <f>HLOOKUP(LEFT(Products!$B2593,3),$G$4:$J$5,2,0)</f>
        <v>Furniture</v>
      </c>
      <c r="E2593" s="12" t="str">
        <f>VLOOKUP(MID(Products!$B2593,5,2),$G$8:$H$25,2,0)</f>
        <v>Furnishings</v>
      </c>
    </row>
    <row r="2594" spans="1:5" x14ac:dyDescent="0.35">
      <c r="A2594" s="11">
        <v>8073</v>
      </c>
      <c r="B2594" s="13" t="s">
        <v>5739</v>
      </c>
      <c r="C2594" s="13" t="s">
        <v>5740</v>
      </c>
      <c r="D2594" s="13" t="str">
        <f>HLOOKUP(LEFT(Products!$B2594,3),$G$4:$J$5,2,0)</f>
        <v>Office Supplies</v>
      </c>
      <c r="E2594" s="11" t="str">
        <f>VLOOKUP(MID(Products!$B2594,5,2),$G$8:$H$25,2,0)</f>
        <v>Art</v>
      </c>
    </row>
    <row r="2595" spans="1:5" x14ac:dyDescent="0.35">
      <c r="A2595" s="12">
        <v>8074</v>
      </c>
      <c r="B2595" s="17" t="s">
        <v>2096</v>
      </c>
      <c r="C2595" s="17" t="s">
        <v>2097</v>
      </c>
      <c r="D2595" s="17" t="str">
        <f>HLOOKUP(LEFT(Products!$B2595,3),$G$4:$J$5,2,0)</f>
        <v>Office Supplies</v>
      </c>
      <c r="E2595" s="12" t="str">
        <f>VLOOKUP(MID(Products!$B2595,5,2),$G$8:$H$25,2,0)</f>
        <v>Binders</v>
      </c>
    </row>
    <row r="2596" spans="1:5" x14ac:dyDescent="0.35">
      <c r="A2596" s="11">
        <v>6683</v>
      </c>
      <c r="B2596" s="13" t="s">
        <v>3227</v>
      </c>
      <c r="C2596" s="13" t="s">
        <v>3228</v>
      </c>
      <c r="D2596" s="13" t="str">
        <f>HLOOKUP(LEFT(Products!$B2596,3),$G$4:$J$5,2,0)</f>
        <v>Office Supplies</v>
      </c>
      <c r="E2596" s="11" t="str">
        <f>VLOOKUP(MID(Products!$B2596,5,2),$G$8:$H$25,2,0)</f>
        <v>Binders</v>
      </c>
    </row>
    <row r="2597" spans="1:5" x14ac:dyDescent="0.35">
      <c r="A2597" s="12">
        <v>8076</v>
      </c>
      <c r="B2597" s="17" t="s">
        <v>5742</v>
      </c>
      <c r="C2597" s="17" t="s">
        <v>5743</v>
      </c>
      <c r="D2597" s="17" t="str">
        <f>HLOOKUP(LEFT(Products!$B2597,3),$G$4:$J$5,2,0)</f>
        <v>Office Supplies</v>
      </c>
      <c r="E2597" s="12" t="str">
        <f>VLOOKUP(MID(Products!$B2597,5,2),$G$8:$H$25,2,0)</f>
        <v>Appliances</v>
      </c>
    </row>
    <row r="2598" spans="1:5" x14ac:dyDescent="0.35">
      <c r="A2598" s="11">
        <v>8075</v>
      </c>
      <c r="B2598" s="13" t="s">
        <v>2199</v>
      </c>
      <c r="C2598" s="13" t="s">
        <v>2200</v>
      </c>
      <c r="D2598" s="13" t="str">
        <f>HLOOKUP(LEFT(Products!$B2598,3),$G$4:$J$5,2,0)</f>
        <v>Office Supplies</v>
      </c>
      <c r="E2598" s="11" t="str">
        <f>VLOOKUP(MID(Products!$B2598,5,2),$G$8:$H$25,2,0)</f>
        <v>Binders</v>
      </c>
    </row>
    <row r="2599" spans="1:5" x14ac:dyDescent="0.35">
      <c r="A2599" s="12">
        <v>849</v>
      </c>
      <c r="B2599" s="17" t="s">
        <v>2459</v>
      </c>
      <c r="C2599" s="17" t="s">
        <v>2460</v>
      </c>
      <c r="D2599" s="17" t="str">
        <f>HLOOKUP(LEFT(Products!$B2599,3),$G$4:$J$5,2,0)</f>
        <v>Furniture</v>
      </c>
      <c r="E2599" s="12" t="str">
        <f>VLOOKUP(MID(Products!$B2599,5,2),$G$8:$H$25,2,0)</f>
        <v>Furnishings</v>
      </c>
    </row>
    <row r="2600" spans="1:5" x14ac:dyDescent="0.35">
      <c r="A2600" s="11">
        <v>8364</v>
      </c>
      <c r="B2600" s="13" t="s">
        <v>4723</v>
      </c>
      <c r="C2600" s="13" t="s">
        <v>4724</v>
      </c>
      <c r="D2600" s="13" t="str">
        <f>HLOOKUP(LEFT(Products!$B2600,3),$G$4:$J$5,2,0)</f>
        <v>Office Supplies</v>
      </c>
      <c r="E2600" s="11" t="str">
        <f>VLOOKUP(MID(Products!$B2600,5,2),$G$8:$H$25,2,0)</f>
        <v>Storage</v>
      </c>
    </row>
    <row r="2601" spans="1:5" x14ac:dyDescent="0.35">
      <c r="A2601" s="12">
        <v>1341</v>
      </c>
      <c r="B2601" s="17" t="s">
        <v>2533</v>
      </c>
      <c r="C2601" s="17" t="s">
        <v>2534</v>
      </c>
      <c r="D2601" s="17" t="str">
        <f>HLOOKUP(LEFT(Products!$B2601,3),$G$4:$J$5,2,0)</f>
        <v>Technology</v>
      </c>
      <c r="E2601" s="12" t="str">
        <f>VLOOKUP(MID(Products!$B2601,5,2),$G$8:$H$25,2,0)</f>
        <v>Machines</v>
      </c>
    </row>
    <row r="2602" spans="1:5" x14ac:dyDescent="0.35">
      <c r="A2602" s="11">
        <v>8363</v>
      </c>
      <c r="B2602" s="13" t="s">
        <v>5223</v>
      </c>
      <c r="C2602" s="13" t="s">
        <v>5224</v>
      </c>
      <c r="D2602" s="13" t="str">
        <f>HLOOKUP(LEFT(Products!$B2602,3),$G$4:$J$5,2,0)</f>
        <v>Furniture</v>
      </c>
      <c r="E2602" s="11" t="str">
        <f>VLOOKUP(MID(Products!$B2602,5,2),$G$8:$H$25,2,0)</f>
        <v>Tables</v>
      </c>
    </row>
    <row r="2603" spans="1:5" x14ac:dyDescent="0.35">
      <c r="A2603" s="12">
        <v>8362</v>
      </c>
      <c r="B2603" s="17" t="s">
        <v>5749</v>
      </c>
      <c r="C2603" s="17" t="s">
        <v>5750</v>
      </c>
      <c r="D2603" s="17" t="str">
        <f>HLOOKUP(LEFT(Products!$B2603,3),$G$4:$J$5,2,0)</f>
        <v>Office Supplies</v>
      </c>
      <c r="E2603" s="12" t="str">
        <f>VLOOKUP(MID(Products!$B2603,5,2),$G$8:$H$25,2,0)</f>
        <v>Appliances</v>
      </c>
    </row>
    <row r="2604" spans="1:5" x14ac:dyDescent="0.35">
      <c r="A2604" s="11">
        <v>1342</v>
      </c>
      <c r="B2604" s="13" t="s">
        <v>3284</v>
      </c>
      <c r="C2604" s="13" t="s">
        <v>3285</v>
      </c>
      <c r="D2604" s="13" t="str">
        <f>HLOOKUP(LEFT(Products!$B2604,3),$G$4:$J$5,2,0)</f>
        <v>Office Supplies</v>
      </c>
      <c r="E2604" s="11" t="str">
        <f>VLOOKUP(MID(Products!$B2604,5,2),$G$8:$H$25,2,0)</f>
        <v>Binders</v>
      </c>
    </row>
    <row r="2605" spans="1:5" x14ac:dyDescent="0.35">
      <c r="A2605" s="12">
        <v>8361</v>
      </c>
      <c r="B2605" s="17" t="s">
        <v>137</v>
      </c>
      <c r="C2605" s="17" t="s">
        <v>138</v>
      </c>
      <c r="D2605" s="17" t="str">
        <f>HLOOKUP(LEFT(Products!$B2605,3),$G$4:$J$5,2,0)</f>
        <v>Office Supplies</v>
      </c>
      <c r="E2605" s="12" t="str">
        <f>VLOOKUP(MID(Products!$B2605,5,2),$G$8:$H$25,2,0)</f>
        <v>Art</v>
      </c>
    </row>
    <row r="2606" spans="1:5" x14ac:dyDescent="0.35">
      <c r="A2606" s="11">
        <v>1343</v>
      </c>
      <c r="B2606" s="13" t="s">
        <v>5089</v>
      </c>
      <c r="C2606" s="13" t="s">
        <v>5090</v>
      </c>
      <c r="D2606" s="13" t="str">
        <f>HLOOKUP(LEFT(Products!$B2606,3),$G$4:$J$5,2,0)</f>
        <v>Office Supplies</v>
      </c>
      <c r="E2606" s="11" t="str">
        <f>VLOOKUP(MID(Products!$B2606,5,2),$G$8:$H$25,2,0)</f>
        <v>Binders</v>
      </c>
    </row>
    <row r="2607" spans="1:5" x14ac:dyDescent="0.35">
      <c r="A2607" s="12">
        <v>9686</v>
      </c>
      <c r="B2607" s="17" t="s">
        <v>4748</v>
      </c>
      <c r="C2607" s="17" t="s">
        <v>4749</v>
      </c>
      <c r="D2607" s="17" t="str">
        <f>HLOOKUP(LEFT(Products!$B2607,3),$G$4:$J$5,2,0)</f>
        <v>Technology</v>
      </c>
      <c r="E2607" s="12" t="str">
        <f>VLOOKUP(MID(Products!$B2607,5,2),$G$8:$H$25,2,0)</f>
        <v>Accessories</v>
      </c>
    </row>
    <row r="2608" spans="1:5" x14ac:dyDescent="0.35">
      <c r="A2608" s="11">
        <v>9491</v>
      </c>
      <c r="B2608" s="13" t="s">
        <v>1546</v>
      </c>
      <c r="C2608" s="13" t="s">
        <v>1547</v>
      </c>
      <c r="D2608" s="13" t="str">
        <f>HLOOKUP(LEFT(Products!$B2608,3),$G$4:$J$5,2,0)</f>
        <v>Office Supplies</v>
      </c>
      <c r="E2608" s="11" t="str">
        <f>VLOOKUP(MID(Products!$B2608,5,2),$G$8:$H$25,2,0)</f>
        <v>Binders</v>
      </c>
    </row>
    <row r="2609" spans="1:5" x14ac:dyDescent="0.35">
      <c r="A2609" s="12">
        <v>9492</v>
      </c>
      <c r="B2609" s="17" t="s">
        <v>4300</v>
      </c>
      <c r="C2609" s="17" t="s">
        <v>4301</v>
      </c>
      <c r="D2609" s="17" t="str">
        <f>HLOOKUP(LEFT(Products!$B2609,3),$G$4:$J$5,2,0)</f>
        <v>Office Supplies</v>
      </c>
      <c r="E2609" s="12" t="str">
        <f>VLOOKUP(MID(Products!$B2609,5,2),$G$8:$H$25,2,0)</f>
        <v>Art</v>
      </c>
    </row>
    <row r="2610" spans="1:5" x14ac:dyDescent="0.35">
      <c r="A2610" s="11">
        <v>5258</v>
      </c>
      <c r="B2610" s="13" t="s">
        <v>4335</v>
      </c>
      <c r="C2610" s="13" t="s">
        <v>4336</v>
      </c>
      <c r="D2610" s="13" t="str">
        <f>HLOOKUP(LEFT(Products!$B2610,3),$G$4:$J$5,2,0)</f>
        <v>Office Supplies</v>
      </c>
      <c r="E2610" s="11" t="str">
        <f>VLOOKUP(MID(Products!$B2610,5,2),$G$8:$H$25,2,0)</f>
        <v>Paper</v>
      </c>
    </row>
    <row r="2611" spans="1:5" x14ac:dyDescent="0.35">
      <c r="A2611" s="12">
        <v>4937</v>
      </c>
      <c r="B2611" s="17" t="s">
        <v>2170</v>
      </c>
      <c r="C2611" s="17" t="s">
        <v>2171</v>
      </c>
      <c r="D2611" s="17" t="str">
        <f>HLOOKUP(LEFT(Products!$B2611,3),$G$4:$J$5,2,0)</f>
        <v>Office Supplies</v>
      </c>
      <c r="E2611" s="12" t="str">
        <f>VLOOKUP(MID(Products!$B2611,5,2),$G$8:$H$25,2,0)</f>
        <v>Binders</v>
      </c>
    </row>
    <row r="2612" spans="1:5" x14ac:dyDescent="0.35">
      <c r="A2612" s="11">
        <v>7373</v>
      </c>
      <c r="B2612" s="13" t="s">
        <v>5272</v>
      </c>
      <c r="C2612" s="13" t="s">
        <v>5273</v>
      </c>
      <c r="D2612" s="13" t="str">
        <f>HLOOKUP(LEFT(Products!$B2612,3),$G$4:$J$5,2,0)</f>
        <v>Office Supplies</v>
      </c>
      <c r="E2612" s="11" t="str">
        <f>VLOOKUP(MID(Products!$B2612,5,2),$G$8:$H$25,2,0)</f>
        <v>Storage</v>
      </c>
    </row>
    <row r="2613" spans="1:5" x14ac:dyDescent="0.35">
      <c r="A2613" s="12">
        <v>7374</v>
      </c>
      <c r="B2613" s="17" t="s">
        <v>5760</v>
      </c>
      <c r="C2613" s="17" t="s">
        <v>5761</v>
      </c>
      <c r="D2613" s="17" t="str">
        <f>HLOOKUP(LEFT(Products!$B2613,3),$G$4:$J$5,2,0)</f>
        <v>Office Supplies</v>
      </c>
      <c r="E2613" s="12" t="str">
        <f>VLOOKUP(MID(Products!$B2613,5,2),$G$8:$H$25,2,0)</f>
        <v>Supplies</v>
      </c>
    </row>
    <row r="2614" spans="1:5" x14ac:dyDescent="0.35">
      <c r="A2614" s="11">
        <v>7372</v>
      </c>
      <c r="B2614" s="13" t="s">
        <v>1747</v>
      </c>
      <c r="C2614" s="13" t="s">
        <v>1748</v>
      </c>
      <c r="D2614" s="13" t="str">
        <f>HLOOKUP(LEFT(Products!$B2614,3),$G$4:$J$5,2,0)</f>
        <v>Office Supplies</v>
      </c>
      <c r="E2614" s="11" t="str">
        <f>VLOOKUP(MID(Products!$B2614,5,2),$G$8:$H$25,2,0)</f>
        <v>Storage</v>
      </c>
    </row>
    <row r="2615" spans="1:5" x14ac:dyDescent="0.35">
      <c r="A2615" s="12">
        <v>978</v>
      </c>
      <c r="B2615" s="17" t="s">
        <v>5763</v>
      </c>
      <c r="C2615" s="17" t="s">
        <v>5764</v>
      </c>
      <c r="D2615" s="17" t="str">
        <f>HLOOKUP(LEFT(Products!$B2615,3),$G$4:$J$5,2,0)</f>
        <v>Technology</v>
      </c>
      <c r="E2615" s="12" t="str">
        <f>VLOOKUP(MID(Products!$B2615,5,2),$G$8:$H$25,2,0)</f>
        <v>Machines</v>
      </c>
    </row>
    <row r="2616" spans="1:5" x14ac:dyDescent="0.35">
      <c r="A2616" s="11">
        <v>7375</v>
      </c>
      <c r="B2616" s="13" t="s">
        <v>1296</v>
      </c>
      <c r="C2616" s="13" t="s">
        <v>723</v>
      </c>
      <c r="D2616" s="13" t="str">
        <f>HLOOKUP(LEFT(Products!$B2616,3),$G$4:$J$5,2,0)</f>
        <v>Office Supplies</v>
      </c>
      <c r="E2616" s="11" t="str">
        <f>VLOOKUP(MID(Products!$B2616,5,2),$G$8:$H$25,2,0)</f>
        <v>Fasteners</v>
      </c>
    </row>
    <row r="2617" spans="1:5" x14ac:dyDescent="0.35">
      <c r="A2617" s="12">
        <v>2121</v>
      </c>
      <c r="B2617" s="17" t="s">
        <v>2926</v>
      </c>
      <c r="C2617" s="17" t="s">
        <v>2927</v>
      </c>
      <c r="D2617" s="17" t="str">
        <f>HLOOKUP(LEFT(Products!$B2617,3),$G$4:$J$5,2,0)</f>
        <v>Office Supplies</v>
      </c>
      <c r="E2617" s="12" t="str">
        <f>VLOOKUP(MID(Products!$B2617,5,2),$G$8:$H$25,2,0)</f>
        <v>Binders</v>
      </c>
    </row>
    <row r="2618" spans="1:5" x14ac:dyDescent="0.35">
      <c r="A2618" s="11">
        <v>2290</v>
      </c>
      <c r="B2618" s="13" t="s">
        <v>4954</v>
      </c>
      <c r="C2618" s="13" t="s">
        <v>4955</v>
      </c>
      <c r="D2618" s="13" t="str">
        <f>HLOOKUP(LEFT(Products!$B2618,3),$G$4:$J$5,2,0)</f>
        <v>Furniture</v>
      </c>
      <c r="E2618" s="11" t="str">
        <f>VLOOKUP(MID(Products!$B2618,5,2),$G$8:$H$25,2,0)</f>
        <v>Tables</v>
      </c>
    </row>
    <row r="2619" spans="1:5" x14ac:dyDescent="0.35">
      <c r="A2619" s="12">
        <v>7221</v>
      </c>
      <c r="B2619" s="17" t="s">
        <v>900</v>
      </c>
      <c r="C2619" s="17" t="s">
        <v>5181</v>
      </c>
      <c r="D2619" s="17" t="str">
        <f>HLOOKUP(LEFT(Products!$B2619,3),$G$4:$J$5,2,0)</f>
        <v>Office Supplies</v>
      </c>
      <c r="E2619" s="12" t="str">
        <f>VLOOKUP(MID(Products!$B2619,5,2),$G$8:$H$25,2,0)</f>
        <v>Binders</v>
      </c>
    </row>
    <row r="2620" spans="1:5" x14ac:dyDescent="0.35">
      <c r="A2620" s="11">
        <v>8641</v>
      </c>
      <c r="B2620" s="13" t="s">
        <v>3311</v>
      </c>
      <c r="C2620" s="13" t="s">
        <v>3312</v>
      </c>
      <c r="D2620" s="13" t="str">
        <f>HLOOKUP(LEFT(Products!$B2620,3),$G$4:$J$5,2,0)</f>
        <v>Office Supplies</v>
      </c>
      <c r="E2620" s="11" t="str">
        <f>VLOOKUP(MID(Products!$B2620,5,2),$G$8:$H$25,2,0)</f>
        <v>Binders</v>
      </c>
    </row>
    <row r="2621" spans="1:5" x14ac:dyDescent="0.35">
      <c r="A2621" s="12">
        <v>5900</v>
      </c>
      <c r="B2621" s="17" t="s">
        <v>5775</v>
      </c>
      <c r="C2621" s="17" t="s">
        <v>412</v>
      </c>
      <c r="D2621" s="17" t="str">
        <f>HLOOKUP(LEFT(Products!$B2621,3),$G$4:$J$5,2,0)</f>
        <v>Office Supplies</v>
      </c>
      <c r="E2621" s="12" t="str">
        <f>VLOOKUP(MID(Products!$B2621,5,2),$G$8:$H$25,2,0)</f>
        <v>Envelopes</v>
      </c>
    </row>
    <row r="2622" spans="1:5" x14ac:dyDescent="0.35">
      <c r="A2622" s="11">
        <v>1847</v>
      </c>
      <c r="B2622" s="13" t="s">
        <v>1810</v>
      </c>
      <c r="C2622" s="13" t="s">
        <v>1811</v>
      </c>
      <c r="D2622" s="13" t="str">
        <f>HLOOKUP(LEFT(Products!$B2622,3),$G$4:$J$5,2,0)</f>
        <v>Furniture</v>
      </c>
      <c r="E2622" s="11" t="str">
        <f>VLOOKUP(MID(Products!$B2622,5,2),$G$8:$H$25,2,0)</f>
        <v>Furnishings</v>
      </c>
    </row>
    <row r="2623" spans="1:5" x14ac:dyDescent="0.35">
      <c r="A2623" s="12">
        <v>1846</v>
      </c>
      <c r="B2623" s="17" t="s">
        <v>4512</v>
      </c>
      <c r="C2623" s="17" t="s">
        <v>4513</v>
      </c>
      <c r="D2623" s="17" t="str">
        <f>HLOOKUP(LEFT(Products!$B2623,3),$G$4:$J$5,2,0)</f>
        <v>Office Supplies</v>
      </c>
      <c r="E2623" s="12" t="str">
        <f>VLOOKUP(MID(Products!$B2623,5,2),$G$8:$H$25,2,0)</f>
        <v>Paper</v>
      </c>
    </row>
    <row r="2624" spans="1:5" x14ac:dyDescent="0.35">
      <c r="A2624" s="11">
        <v>6622</v>
      </c>
      <c r="B2624" s="13" t="s">
        <v>1438</v>
      </c>
      <c r="C2624" s="13" t="s">
        <v>1439</v>
      </c>
      <c r="D2624" s="13" t="str">
        <f>HLOOKUP(LEFT(Products!$B2624,3),$G$4:$J$5,2,0)</f>
        <v>Furniture</v>
      </c>
      <c r="E2624" s="11" t="str">
        <f>VLOOKUP(MID(Products!$B2624,5,2),$G$8:$H$25,2,0)</f>
        <v>Bookcases</v>
      </c>
    </row>
    <row r="2625" spans="1:5" x14ac:dyDescent="0.35">
      <c r="A2625" s="12">
        <v>6620</v>
      </c>
      <c r="B2625" s="17" t="s">
        <v>5780</v>
      </c>
      <c r="C2625" s="17" t="s">
        <v>5781</v>
      </c>
      <c r="D2625" s="17" t="str">
        <f>HLOOKUP(LEFT(Products!$B2625,3),$G$4:$J$5,2,0)</f>
        <v>Office Supplies</v>
      </c>
      <c r="E2625" s="12" t="str">
        <f>VLOOKUP(MID(Products!$B2625,5,2),$G$8:$H$25,2,0)</f>
        <v>Art</v>
      </c>
    </row>
    <row r="2626" spans="1:5" x14ac:dyDescent="0.35">
      <c r="A2626" s="11">
        <v>6621</v>
      </c>
      <c r="B2626" s="13" t="s">
        <v>5782</v>
      </c>
      <c r="C2626" s="13" t="s">
        <v>5783</v>
      </c>
      <c r="D2626" s="13" t="str">
        <f>HLOOKUP(LEFT(Products!$B2626,3),$G$4:$J$5,2,0)</f>
        <v>Office Supplies</v>
      </c>
      <c r="E2626" s="11" t="str">
        <f>VLOOKUP(MID(Products!$B2626,5,2),$G$8:$H$25,2,0)</f>
        <v>Supplies</v>
      </c>
    </row>
    <row r="2627" spans="1:5" x14ac:dyDescent="0.35">
      <c r="A2627" s="12">
        <v>6619</v>
      </c>
      <c r="B2627" s="17" t="s">
        <v>2066</v>
      </c>
      <c r="C2627" s="17" t="s">
        <v>2067</v>
      </c>
      <c r="D2627" s="17" t="str">
        <f>HLOOKUP(LEFT(Products!$B2627,3),$G$4:$J$5,2,0)</f>
        <v>Office Supplies</v>
      </c>
      <c r="E2627" s="12" t="str">
        <f>VLOOKUP(MID(Products!$B2627,5,2),$G$8:$H$25,2,0)</f>
        <v>Paper</v>
      </c>
    </row>
    <row r="2628" spans="1:5" x14ac:dyDescent="0.35">
      <c r="A2628" s="11">
        <v>4912</v>
      </c>
      <c r="B2628" s="13" t="s">
        <v>3159</v>
      </c>
      <c r="C2628" s="13" t="s">
        <v>3160</v>
      </c>
      <c r="D2628" s="13" t="str">
        <f>HLOOKUP(LEFT(Products!$B2628,3),$G$4:$J$5,2,0)</f>
        <v>Technology</v>
      </c>
      <c r="E2628" s="11" t="str">
        <f>VLOOKUP(MID(Products!$B2628,5,2),$G$8:$H$25,2,0)</f>
        <v>Phones</v>
      </c>
    </row>
    <row r="2629" spans="1:5" x14ac:dyDescent="0.35">
      <c r="A2629" s="12">
        <v>6980</v>
      </c>
      <c r="B2629" s="17" t="s">
        <v>2660</v>
      </c>
      <c r="C2629" s="17" t="s">
        <v>2661</v>
      </c>
      <c r="D2629" s="17" t="str">
        <f>HLOOKUP(LEFT(Products!$B2629,3),$G$4:$J$5,2,0)</f>
        <v>Office Supplies</v>
      </c>
      <c r="E2629" s="12" t="str">
        <f>VLOOKUP(MID(Products!$B2629,5,2),$G$8:$H$25,2,0)</f>
        <v>Paper</v>
      </c>
    </row>
    <row r="2630" spans="1:5" x14ac:dyDescent="0.35">
      <c r="A2630" s="11">
        <v>9865</v>
      </c>
      <c r="B2630" s="13" t="s">
        <v>887</v>
      </c>
      <c r="C2630" s="13" t="s">
        <v>888</v>
      </c>
      <c r="D2630" s="13" t="str">
        <f>HLOOKUP(LEFT(Products!$B2630,3),$G$4:$J$5,2,0)</f>
        <v>Technology</v>
      </c>
      <c r="E2630" s="11" t="str">
        <f>VLOOKUP(MID(Products!$B2630,5,2),$G$8:$H$25,2,0)</f>
        <v>Accessories</v>
      </c>
    </row>
    <row r="2631" spans="1:5" x14ac:dyDescent="0.35">
      <c r="A2631" s="12">
        <v>4165</v>
      </c>
      <c r="B2631" s="17" t="s">
        <v>236</v>
      </c>
      <c r="C2631" s="17" t="s">
        <v>237</v>
      </c>
      <c r="D2631" s="17" t="str">
        <f>HLOOKUP(LEFT(Products!$B2631,3),$G$4:$J$5,2,0)</f>
        <v>Technology</v>
      </c>
      <c r="E2631" s="12" t="str">
        <f>VLOOKUP(MID(Products!$B2631,5,2),$G$8:$H$25,2,0)</f>
        <v>Accessories</v>
      </c>
    </row>
    <row r="2632" spans="1:5" x14ac:dyDescent="0.35">
      <c r="A2632" s="11">
        <v>4166</v>
      </c>
      <c r="B2632" s="13" t="s">
        <v>2781</v>
      </c>
      <c r="C2632" s="13" t="s">
        <v>2782</v>
      </c>
      <c r="D2632" s="13" t="str">
        <f>HLOOKUP(LEFT(Products!$B2632,3),$G$4:$J$5,2,0)</f>
        <v>Office Supplies</v>
      </c>
      <c r="E2632" s="11" t="str">
        <f>VLOOKUP(MID(Products!$B2632,5,2),$G$8:$H$25,2,0)</f>
        <v>Storage</v>
      </c>
    </row>
    <row r="2633" spans="1:5" x14ac:dyDescent="0.35">
      <c r="A2633" s="12">
        <v>1184</v>
      </c>
      <c r="B2633" s="17" t="s">
        <v>5793</v>
      </c>
      <c r="C2633" s="17" t="s">
        <v>5794</v>
      </c>
      <c r="D2633" s="17" t="str">
        <f>HLOOKUP(LEFT(Products!$B2633,3),$G$4:$J$5,2,0)</f>
        <v>Technology</v>
      </c>
      <c r="E2633" s="12" t="str">
        <f>VLOOKUP(MID(Products!$B2633,5,2),$G$8:$H$25,2,0)</f>
        <v>Phones</v>
      </c>
    </row>
    <row r="2634" spans="1:5" x14ac:dyDescent="0.35">
      <c r="A2634" s="11">
        <v>9866</v>
      </c>
      <c r="B2634" s="13" t="s">
        <v>946</v>
      </c>
      <c r="C2634" s="13" t="s">
        <v>947</v>
      </c>
      <c r="D2634" s="13" t="str">
        <f>HLOOKUP(LEFT(Products!$B2634,3),$G$4:$J$5,2,0)</f>
        <v>Furniture</v>
      </c>
      <c r="E2634" s="11" t="str">
        <f>VLOOKUP(MID(Products!$B2634,5,2),$G$8:$H$25,2,0)</f>
        <v>Furnishings</v>
      </c>
    </row>
    <row r="2635" spans="1:5" x14ac:dyDescent="0.35">
      <c r="A2635" s="12">
        <v>9863</v>
      </c>
      <c r="B2635" s="17" t="s">
        <v>5546</v>
      </c>
      <c r="C2635" s="17" t="s">
        <v>5547</v>
      </c>
      <c r="D2635" s="17" t="str">
        <f>HLOOKUP(LEFT(Products!$B2635,3),$G$4:$J$5,2,0)</f>
        <v>Technology</v>
      </c>
      <c r="E2635" s="12" t="str">
        <f>VLOOKUP(MID(Products!$B2635,5,2),$G$8:$H$25,2,0)</f>
        <v>Accessories</v>
      </c>
    </row>
    <row r="2636" spans="1:5" x14ac:dyDescent="0.35">
      <c r="A2636" s="11">
        <v>9864</v>
      </c>
      <c r="B2636" s="13" t="s">
        <v>1267</v>
      </c>
      <c r="C2636" s="13" t="s">
        <v>1268</v>
      </c>
      <c r="D2636" s="13" t="str">
        <f>HLOOKUP(LEFT(Products!$B2636,3),$G$4:$J$5,2,0)</f>
        <v>Office Supplies</v>
      </c>
      <c r="E2636" s="11" t="str">
        <f>VLOOKUP(MID(Products!$B2636,5,2),$G$8:$H$25,2,0)</f>
        <v>Paper</v>
      </c>
    </row>
    <row r="2637" spans="1:5" x14ac:dyDescent="0.35">
      <c r="A2637" s="12">
        <v>4914</v>
      </c>
      <c r="B2637" s="17" t="s">
        <v>667</v>
      </c>
      <c r="C2637" s="17" t="s">
        <v>668</v>
      </c>
      <c r="D2637" s="17" t="str">
        <f>HLOOKUP(LEFT(Products!$B2637,3),$G$4:$J$5,2,0)</f>
        <v>Office Supplies</v>
      </c>
      <c r="E2637" s="12" t="str">
        <f>VLOOKUP(MID(Products!$B2637,5,2),$G$8:$H$25,2,0)</f>
        <v>Binders</v>
      </c>
    </row>
    <row r="2638" spans="1:5" x14ac:dyDescent="0.35">
      <c r="A2638" s="11">
        <v>9860</v>
      </c>
      <c r="B2638" s="13" t="s">
        <v>267</v>
      </c>
      <c r="C2638" s="13" t="s">
        <v>269</v>
      </c>
      <c r="D2638" s="13" t="str">
        <f>HLOOKUP(LEFT(Products!$B2638,3),$G$4:$J$5,2,0)</f>
        <v>Office Supplies</v>
      </c>
      <c r="E2638" s="11" t="str">
        <f>VLOOKUP(MID(Products!$B2638,5,2),$G$8:$H$25,2,0)</f>
        <v>Fasteners</v>
      </c>
    </row>
    <row r="2639" spans="1:5" x14ac:dyDescent="0.35">
      <c r="A2639" s="12">
        <v>4913</v>
      </c>
      <c r="B2639" s="17" t="s">
        <v>2702</v>
      </c>
      <c r="C2639" s="17" t="s">
        <v>2703</v>
      </c>
      <c r="D2639" s="17" t="str">
        <f>HLOOKUP(LEFT(Products!$B2639,3),$G$4:$J$5,2,0)</f>
        <v>Office Supplies</v>
      </c>
      <c r="E2639" s="12" t="str">
        <f>VLOOKUP(MID(Products!$B2639,5,2),$G$8:$H$25,2,0)</f>
        <v>Binders</v>
      </c>
    </row>
    <row r="2640" spans="1:5" x14ac:dyDescent="0.35">
      <c r="A2640" s="11">
        <v>9862</v>
      </c>
      <c r="B2640" s="13" t="s">
        <v>2620</v>
      </c>
      <c r="C2640" s="13" t="s">
        <v>2621</v>
      </c>
      <c r="D2640" s="13" t="str">
        <f>HLOOKUP(LEFT(Products!$B2640,3),$G$4:$J$5,2,0)</f>
        <v>Office Supplies</v>
      </c>
      <c r="E2640" s="11" t="str">
        <f>VLOOKUP(MID(Products!$B2640,5,2),$G$8:$H$25,2,0)</f>
        <v>Storage</v>
      </c>
    </row>
    <row r="2641" spans="1:5" x14ac:dyDescent="0.35">
      <c r="A2641" s="12">
        <v>1183</v>
      </c>
      <c r="B2641" s="17" t="s">
        <v>3368</v>
      </c>
      <c r="C2641" s="17" t="s">
        <v>3369</v>
      </c>
      <c r="D2641" s="17" t="str">
        <f>HLOOKUP(LEFT(Products!$B2641,3),$G$4:$J$5,2,0)</f>
        <v>Office Supplies</v>
      </c>
      <c r="E2641" s="12" t="str">
        <f>VLOOKUP(MID(Products!$B2641,5,2),$G$8:$H$25,2,0)</f>
        <v>Envelopes</v>
      </c>
    </row>
    <row r="2642" spans="1:5" x14ac:dyDescent="0.35">
      <c r="A2642" s="11">
        <v>4910</v>
      </c>
      <c r="B2642" s="13" t="s">
        <v>5308</v>
      </c>
      <c r="C2642" s="13" t="s">
        <v>5309</v>
      </c>
      <c r="D2642" s="13" t="str">
        <f>HLOOKUP(LEFT(Products!$B2642,3),$G$4:$J$5,2,0)</f>
        <v>Office Supplies</v>
      </c>
      <c r="E2642" s="11" t="str">
        <f>VLOOKUP(MID(Products!$B2642,5,2),$G$8:$H$25,2,0)</f>
        <v>Envelopes</v>
      </c>
    </row>
    <row r="2643" spans="1:5" x14ac:dyDescent="0.35">
      <c r="A2643" s="12">
        <v>4911</v>
      </c>
      <c r="B2643" s="17" t="s">
        <v>1413</v>
      </c>
      <c r="C2643" s="17" t="s">
        <v>1414</v>
      </c>
      <c r="D2643" s="17" t="str">
        <f>HLOOKUP(LEFT(Products!$B2643,3),$G$4:$J$5,2,0)</f>
        <v>Office Supplies</v>
      </c>
      <c r="E2643" s="12" t="str">
        <f>VLOOKUP(MID(Products!$B2643,5,2),$G$8:$H$25,2,0)</f>
        <v>Paper</v>
      </c>
    </row>
    <row r="2644" spans="1:5" x14ac:dyDescent="0.35">
      <c r="A2644" s="11">
        <v>9859</v>
      </c>
      <c r="B2644" s="13" t="s">
        <v>3945</v>
      </c>
      <c r="C2644" s="13" t="s">
        <v>3946</v>
      </c>
      <c r="D2644" s="13" t="str">
        <f>HLOOKUP(LEFT(Products!$B2644,3),$G$4:$J$5,2,0)</f>
        <v>Office Supplies</v>
      </c>
      <c r="E2644" s="11" t="str">
        <f>VLOOKUP(MID(Products!$B2644,5,2),$G$8:$H$25,2,0)</f>
        <v>Storage</v>
      </c>
    </row>
    <row r="2645" spans="1:5" x14ac:dyDescent="0.35">
      <c r="A2645" s="12">
        <v>9861</v>
      </c>
      <c r="B2645" s="17" t="s">
        <v>5440</v>
      </c>
      <c r="C2645" s="17" t="s">
        <v>5441</v>
      </c>
      <c r="D2645" s="17" t="str">
        <f>HLOOKUP(LEFT(Products!$B2645,3),$G$4:$J$5,2,0)</f>
        <v>Technology</v>
      </c>
      <c r="E2645" s="12" t="str">
        <f>VLOOKUP(MID(Products!$B2645,5,2),$G$8:$H$25,2,0)</f>
        <v>Phones</v>
      </c>
    </row>
    <row r="2646" spans="1:5" x14ac:dyDescent="0.35">
      <c r="A2646" s="11">
        <v>6386</v>
      </c>
      <c r="B2646" s="13" t="s">
        <v>5796</v>
      </c>
      <c r="C2646" s="13" t="s">
        <v>5797</v>
      </c>
      <c r="D2646" s="13" t="str">
        <f>HLOOKUP(LEFT(Products!$B2646,3),$G$4:$J$5,2,0)</f>
        <v>Technology</v>
      </c>
      <c r="E2646" s="11" t="str">
        <f>VLOOKUP(MID(Products!$B2646,5,2),$G$8:$H$25,2,0)</f>
        <v>Accessories</v>
      </c>
    </row>
    <row r="2647" spans="1:5" x14ac:dyDescent="0.35">
      <c r="A2647" s="12">
        <v>2768</v>
      </c>
      <c r="B2647" s="17" t="s">
        <v>1094</v>
      </c>
      <c r="C2647" s="17" t="s">
        <v>1095</v>
      </c>
      <c r="D2647" s="17" t="str">
        <f>HLOOKUP(LEFT(Products!$B2647,3),$G$4:$J$5,2,0)</f>
        <v>Office Supplies</v>
      </c>
      <c r="E2647" s="12" t="str">
        <f>VLOOKUP(MID(Products!$B2647,5,2),$G$8:$H$25,2,0)</f>
        <v>Appliances</v>
      </c>
    </row>
    <row r="2648" spans="1:5" x14ac:dyDescent="0.35">
      <c r="A2648" s="11">
        <v>6387</v>
      </c>
      <c r="B2648" s="13" t="s">
        <v>5799</v>
      </c>
      <c r="C2648" s="13" t="s">
        <v>5800</v>
      </c>
      <c r="D2648" s="13" t="str">
        <f>HLOOKUP(LEFT(Products!$B2648,3),$G$4:$J$5,2,0)</f>
        <v>Office Supplies</v>
      </c>
      <c r="E2648" s="11" t="str">
        <f>VLOOKUP(MID(Products!$B2648,5,2),$G$8:$H$25,2,0)</f>
        <v>Binders</v>
      </c>
    </row>
    <row r="2649" spans="1:5" x14ac:dyDescent="0.35">
      <c r="A2649" s="12">
        <v>5068</v>
      </c>
      <c r="B2649" s="17" t="s">
        <v>5802</v>
      </c>
      <c r="C2649" s="17" t="s">
        <v>5803</v>
      </c>
      <c r="D2649" s="17" t="str">
        <f>HLOOKUP(LEFT(Products!$B2649,3),$G$4:$J$5,2,0)</f>
        <v>Office Supplies</v>
      </c>
      <c r="E2649" s="12" t="str">
        <f>VLOOKUP(MID(Products!$B2649,5,2),$G$8:$H$25,2,0)</f>
        <v>Art</v>
      </c>
    </row>
    <row r="2650" spans="1:5" x14ac:dyDescent="0.35">
      <c r="A2650" s="11">
        <v>3954</v>
      </c>
      <c r="B2650" s="13" t="s">
        <v>2274</v>
      </c>
      <c r="C2650" s="13" t="s">
        <v>2275</v>
      </c>
      <c r="D2650" s="13" t="str">
        <f>HLOOKUP(LEFT(Products!$B2650,3),$G$4:$J$5,2,0)</f>
        <v>Office Supplies</v>
      </c>
      <c r="E2650" s="11" t="str">
        <f>VLOOKUP(MID(Products!$B2650,5,2),$G$8:$H$25,2,0)</f>
        <v>Paper</v>
      </c>
    </row>
    <row r="2651" spans="1:5" x14ac:dyDescent="0.35">
      <c r="A2651" s="12">
        <v>6384</v>
      </c>
      <c r="B2651" s="17" t="s">
        <v>3883</v>
      </c>
      <c r="C2651" s="17" t="s">
        <v>3884</v>
      </c>
      <c r="D2651" s="17" t="str">
        <f>HLOOKUP(LEFT(Products!$B2651,3),$G$4:$J$5,2,0)</f>
        <v>Office Supplies</v>
      </c>
      <c r="E2651" s="12" t="str">
        <f>VLOOKUP(MID(Products!$B2651,5,2),$G$8:$H$25,2,0)</f>
        <v>Binders</v>
      </c>
    </row>
    <row r="2652" spans="1:5" x14ac:dyDescent="0.35">
      <c r="A2652" s="11">
        <v>2767</v>
      </c>
      <c r="B2652" s="13" t="s">
        <v>3776</v>
      </c>
      <c r="C2652" s="13" t="s">
        <v>3777</v>
      </c>
      <c r="D2652" s="13" t="str">
        <f>HLOOKUP(LEFT(Products!$B2652,3),$G$4:$J$5,2,0)</f>
        <v>Office Supplies</v>
      </c>
      <c r="E2652" s="11" t="str">
        <f>VLOOKUP(MID(Products!$B2652,5,2),$G$8:$H$25,2,0)</f>
        <v>Appliances</v>
      </c>
    </row>
    <row r="2653" spans="1:5" x14ac:dyDescent="0.35">
      <c r="A2653" s="12">
        <v>6385</v>
      </c>
      <c r="B2653" s="17" t="s">
        <v>244</v>
      </c>
      <c r="C2653" s="17" t="s">
        <v>245</v>
      </c>
      <c r="D2653" s="17" t="str">
        <f>HLOOKUP(LEFT(Products!$B2653,3),$G$4:$J$5,2,0)</f>
        <v>Technology</v>
      </c>
      <c r="E2653" s="12" t="str">
        <f>VLOOKUP(MID(Products!$B2653,5,2),$G$8:$H$25,2,0)</f>
        <v>Accessories</v>
      </c>
    </row>
    <row r="2654" spans="1:5" x14ac:dyDescent="0.35">
      <c r="A2654" s="11">
        <v>6522</v>
      </c>
      <c r="B2654" s="13" t="s">
        <v>3293</v>
      </c>
      <c r="C2654" s="13" t="s">
        <v>3294</v>
      </c>
      <c r="D2654" s="13" t="str">
        <f>HLOOKUP(LEFT(Products!$B2654,3),$G$4:$J$5,2,0)</f>
        <v>Furniture</v>
      </c>
      <c r="E2654" s="11" t="str">
        <f>VLOOKUP(MID(Products!$B2654,5,2),$G$8:$H$25,2,0)</f>
        <v>Chairs</v>
      </c>
    </row>
    <row r="2655" spans="1:5" x14ac:dyDescent="0.35">
      <c r="A2655" s="12">
        <v>5273</v>
      </c>
      <c r="B2655" s="17" t="s">
        <v>5807</v>
      </c>
      <c r="C2655" s="17" t="s">
        <v>5808</v>
      </c>
      <c r="D2655" s="17" t="str">
        <f>HLOOKUP(LEFT(Products!$B2655,3),$G$4:$J$5,2,0)</f>
        <v>Furniture</v>
      </c>
      <c r="E2655" s="12" t="str">
        <f>VLOOKUP(MID(Products!$B2655,5,2),$G$8:$H$25,2,0)</f>
        <v>Tables</v>
      </c>
    </row>
    <row r="2656" spans="1:5" x14ac:dyDescent="0.35">
      <c r="A2656" s="11">
        <v>6521</v>
      </c>
      <c r="B2656" s="13" t="s">
        <v>1420</v>
      </c>
      <c r="C2656" s="13" t="s">
        <v>1421</v>
      </c>
      <c r="D2656" s="13" t="str">
        <f>HLOOKUP(LEFT(Products!$B2656,3),$G$4:$J$5,2,0)</f>
        <v>Office Supplies</v>
      </c>
      <c r="E2656" s="11" t="str">
        <f>VLOOKUP(MID(Products!$B2656,5,2),$G$8:$H$25,2,0)</f>
        <v>Binders</v>
      </c>
    </row>
    <row r="2657" spans="1:5" x14ac:dyDescent="0.35">
      <c r="A2657" s="12">
        <v>5272</v>
      </c>
      <c r="B2657" s="17" t="s">
        <v>5809</v>
      </c>
      <c r="C2657" s="17" t="s">
        <v>5810</v>
      </c>
      <c r="D2657" s="17" t="str">
        <f>HLOOKUP(LEFT(Products!$B2657,3),$G$4:$J$5,2,0)</f>
        <v>Furniture</v>
      </c>
      <c r="E2657" s="12" t="str">
        <f>VLOOKUP(MID(Products!$B2657,5,2),$G$8:$H$25,2,0)</f>
        <v>Furnishings</v>
      </c>
    </row>
    <row r="2658" spans="1:5" x14ac:dyDescent="0.35">
      <c r="A2658" s="11">
        <v>6523</v>
      </c>
      <c r="B2658" s="13" t="s">
        <v>2000</v>
      </c>
      <c r="C2658" s="13" t="s">
        <v>2001</v>
      </c>
      <c r="D2658" s="13" t="str">
        <f>HLOOKUP(LEFT(Products!$B2658,3),$G$4:$J$5,2,0)</f>
        <v>Office Supplies</v>
      </c>
      <c r="E2658" s="11" t="str">
        <f>VLOOKUP(MID(Products!$B2658,5,2),$G$8:$H$25,2,0)</f>
        <v>Paper</v>
      </c>
    </row>
    <row r="2659" spans="1:5" x14ac:dyDescent="0.35">
      <c r="A2659" s="12">
        <v>9387</v>
      </c>
      <c r="B2659" s="17" t="s">
        <v>2494</v>
      </c>
      <c r="C2659" s="17" t="s">
        <v>2495</v>
      </c>
      <c r="D2659" s="17" t="str">
        <f>HLOOKUP(LEFT(Products!$B2659,3),$G$4:$J$5,2,0)</f>
        <v>Office Supplies</v>
      </c>
      <c r="E2659" s="12" t="str">
        <f>VLOOKUP(MID(Products!$B2659,5,2),$G$8:$H$25,2,0)</f>
        <v>Paper</v>
      </c>
    </row>
    <row r="2660" spans="1:5" x14ac:dyDescent="0.35">
      <c r="A2660" s="11">
        <v>9116</v>
      </c>
      <c r="B2660" s="13" t="s">
        <v>2341</v>
      </c>
      <c r="C2660" s="13" t="s">
        <v>2342</v>
      </c>
      <c r="D2660" s="13" t="str">
        <f>HLOOKUP(LEFT(Products!$B2660,3),$G$4:$J$5,2,0)</f>
        <v>Technology</v>
      </c>
      <c r="E2660" s="11" t="str">
        <f>VLOOKUP(MID(Products!$B2660,5,2),$G$8:$H$25,2,0)</f>
        <v>Phones</v>
      </c>
    </row>
    <row r="2661" spans="1:5" x14ac:dyDescent="0.35">
      <c r="A2661" s="12">
        <v>9389</v>
      </c>
      <c r="B2661" s="17" t="s">
        <v>5813</v>
      </c>
      <c r="C2661" s="17" t="s">
        <v>5814</v>
      </c>
      <c r="D2661" s="17" t="str">
        <f>HLOOKUP(LEFT(Products!$B2661,3),$G$4:$J$5,2,0)</f>
        <v>Office Supplies</v>
      </c>
      <c r="E2661" s="12" t="str">
        <f>VLOOKUP(MID(Products!$B2661,5,2),$G$8:$H$25,2,0)</f>
        <v>Appliances</v>
      </c>
    </row>
    <row r="2662" spans="1:5" x14ac:dyDescent="0.35">
      <c r="A2662" s="11">
        <v>9118</v>
      </c>
      <c r="B2662" s="13" t="s">
        <v>1064</v>
      </c>
      <c r="C2662" s="13" t="s">
        <v>1065</v>
      </c>
      <c r="D2662" s="13" t="str">
        <f>HLOOKUP(LEFT(Products!$B2662,3),$G$4:$J$5,2,0)</f>
        <v>Furniture</v>
      </c>
      <c r="E2662" s="11" t="str">
        <f>VLOOKUP(MID(Products!$B2662,5,2),$G$8:$H$25,2,0)</f>
        <v>Chairs</v>
      </c>
    </row>
    <row r="2663" spans="1:5" x14ac:dyDescent="0.35">
      <c r="A2663" s="12">
        <v>1885</v>
      </c>
      <c r="B2663" s="17" t="s">
        <v>5817</v>
      </c>
      <c r="C2663" s="17" t="s">
        <v>5818</v>
      </c>
      <c r="D2663" s="17" t="str">
        <f>HLOOKUP(LEFT(Products!$B2663,3),$G$4:$J$5,2,0)</f>
        <v>Office Supplies</v>
      </c>
      <c r="E2663" s="12" t="str">
        <f>VLOOKUP(MID(Products!$B2663,5,2),$G$8:$H$25,2,0)</f>
        <v>Labels</v>
      </c>
    </row>
    <row r="2664" spans="1:5" x14ac:dyDescent="0.35">
      <c r="A2664" s="11">
        <v>9390</v>
      </c>
      <c r="B2664" s="13" t="s">
        <v>1520</v>
      </c>
      <c r="C2664" s="13" t="s">
        <v>1521</v>
      </c>
      <c r="D2664" s="13" t="str">
        <f>HLOOKUP(LEFT(Products!$B2664,3),$G$4:$J$5,2,0)</f>
        <v>Office Supplies</v>
      </c>
      <c r="E2664" s="11" t="str">
        <f>VLOOKUP(MID(Products!$B2664,5,2),$G$8:$H$25,2,0)</f>
        <v>Envelopes</v>
      </c>
    </row>
    <row r="2665" spans="1:5" x14ac:dyDescent="0.35">
      <c r="A2665" s="12">
        <v>9119</v>
      </c>
      <c r="B2665" s="17" t="s">
        <v>5596</v>
      </c>
      <c r="C2665" s="17" t="s">
        <v>5597</v>
      </c>
      <c r="D2665" s="17" t="str">
        <f>HLOOKUP(LEFT(Products!$B2665,3),$G$4:$J$5,2,0)</f>
        <v>Office Supplies</v>
      </c>
      <c r="E2665" s="12" t="str">
        <f>VLOOKUP(MID(Products!$B2665,5,2),$G$8:$H$25,2,0)</f>
        <v>Paper</v>
      </c>
    </row>
    <row r="2666" spans="1:5" x14ac:dyDescent="0.35">
      <c r="A2666" s="11">
        <v>9388</v>
      </c>
      <c r="B2666" s="13" t="s">
        <v>1793</v>
      </c>
      <c r="C2666" s="13" t="s">
        <v>1794</v>
      </c>
      <c r="D2666" s="13" t="str">
        <f>HLOOKUP(LEFT(Products!$B2666,3),$G$4:$J$5,2,0)</f>
        <v>Office Supplies</v>
      </c>
      <c r="E2666" s="11" t="str">
        <f>VLOOKUP(MID(Products!$B2666,5,2),$G$8:$H$25,2,0)</f>
        <v>Paper</v>
      </c>
    </row>
    <row r="2667" spans="1:5" x14ac:dyDescent="0.35">
      <c r="A2667" s="12">
        <v>9117</v>
      </c>
      <c r="B2667" s="17" t="s">
        <v>1815</v>
      </c>
      <c r="C2667" s="17" t="s">
        <v>1816</v>
      </c>
      <c r="D2667" s="17" t="str">
        <f>HLOOKUP(LEFT(Products!$B2667,3),$G$4:$J$5,2,0)</f>
        <v>Furniture</v>
      </c>
      <c r="E2667" s="12" t="str">
        <f>VLOOKUP(MID(Products!$B2667,5,2),$G$8:$H$25,2,0)</f>
        <v>Furnishings</v>
      </c>
    </row>
    <row r="2668" spans="1:5" x14ac:dyDescent="0.35">
      <c r="A2668" s="11">
        <v>1659</v>
      </c>
      <c r="B2668" s="13" t="s">
        <v>5820</v>
      </c>
      <c r="C2668" s="13" t="s">
        <v>5821</v>
      </c>
      <c r="D2668" s="13" t="str">
        <f>HLOOKUP(LEFT(Products!$B2668,3),$G$4:$J$5,2,0)</f>
        <v>Technology</v>
      </c>
      <c r="E2668" s="11" t="str">
        <f>VLOOKUP(MID(Products!$B2668,5,2),$G$8:$H$25,2,0)</f>
        <v>Phones</v>
      </c>
    </row>
    <row r="2669" spans="1:5" x14ac:dyDescent="0.35">
      <c r="A2669" s="12">
        <v>440</v>
      </c>
      <c r="B2669" s="17" t="s">
        <v>4264</v>
      </c>
      <c r="C2669" s="17" t="s">
        <v>4265</v>
      </c>
      <c r="D2669" s="17" t="str">
        <f>HLOOKUP(LEFT(Products!$B2669,3),$G$4:$J$5,2,0)</f>
        <v>Furniture</v>
      </c>
      <c r="E2669" s="12" t="str">
        <f>VLOOKUP(MID(Products!$B2669,5,2),$G$8:$H$25,2,0)</f>
        <v>Chairs</v>
      </c>
    </row>
    <row r="2670" spans="1:5" x14ac:dyDescent="0.35">
      <c r="A2670" s="11">
        <v>2409</v>
      </c>
      <c r="B2670" s="13" t="s">
        <v>4574</v>
      </c>
      <c r="C2670" s="13" t="s">
        <v>4575</v>
      </c>
      <c r="D2670" s="13" t="str">
        <f>HLOOKUP(LEFT(Products!$B2670,3),$G$4:$J$5,2,0)</f>
        <v>Technology</v>
      </c>
      <c r="E2670" s="11" t="str">
        <f>VLOOKUP(MID(Products!$B2670,5,2),$G$8:$H$25,2,0)</f>
        <v>Phones</v>
      </c>
    </row>
    <row r="2671" spans="1:5" x14ac:dyDescent="0.35">
      <c r="A2671" s="12">
        <v>5425</v>
      </c>
      <c r="B2671" s="17" t="s">
        <v>2636</v>
      </c>
      <c r="C2671" s="17" t="s">
        <v>2637</v>
      </c>
      <c r="D2671" s="17" t="str">
        <f>HLOOKUP(LEFT(Products!$B2671,3),$G$4:$J$5,2,0)</f>
        <v>Office Supplies</v>
      </c>
      <c r="E2671" s="12" t="str">
        <f>VLOOKUP(MID(Products!$B2671,5,2),$G$8:$H$25,2,0)</f>
        <v>Art</v>
      </c>
    </row>
    <row r="2672" spans="1:5" x14ac:dyDescent="0.35">
      <c r="A2672" s="11">
        <v>7408</v>
      </c>
      <c r="B2672" s="13" t="s">
        <v>4884</v>
      </c>
      <c r="C2672" s="13" t="s">
        <v>4885</v>
      </c>
      <c r="D2672" s="13" t="str">
        <f>HLOOKUP(LEFT(Products!$B2672,3),$G$4:$J$5,2,0)</f>
        <v>Office Supplies</v>
      </c>
      <c r="E2672" s="11" t="str">
        <f>VLOOKUP(MID(Products!$B2672,5,2),$G$8:$H$25,2,0)</f>
        <v>Labels</v>
      </c>
    </row>
    <row r="2673" spans="1:5" x14ac:dyDescent="0.35">
      <c r="A2673" s="12">
        <v>2408</v>
      </c>
      <c r="B2673" s="17" t="s">
        <v>4402</v>
      </c>
      <c r="C2673" s="17" t="s">
        <v>4403</v>
      </c>
      <c r="D2673" s="17" t="str">
        <f>HLOOKUP(LEFT(Products!$B2673,3),$G$4:$J$5,2,0)</f>
        <v>Office Supplies</v>
      </c>
      <c r="E2673" s="12" t="str">
        <f>VLOOKUP(MID(Products!$B2673,5,2),$G$8:$H$25,2,0)</f>
        <v>Art</v>
      </c>
    </row>
    <row r="2674" spans="1:5" x14ac:dyDescent="0.35">
      <c r="A2674" s="11">
        <v>737</v>
      </c>
      <c r="B2674" s="13" t="s">
        <v>5190</v>
      </c>
      <c r="C2674" s="13" t="s">
        <v>5191</v>
      </c>
      <c r="D2674" s="13" t="str">
        <f>HLOOKUP(LEFT(Products!$B2674,3),$G$4:$J$5,2,0)</f>
        <v>Furniture</v>
      </c>
      <c r="E2674" s="11" t="str">
        <f>VLOOKUP(MID(Products!$B2674,5,2),$G$8:$H$25,2,0)</f>
        <v>Bookcases</v>
      </c>
    </row>
    <row r="2675" spans="1:5" x14ac:dyDescent="0.35">
      <c r="A2675" s="12">
        <v>2682</v>
      </c>
      <c r="B2675" s="17" t="s">
        <v>5832</v>
      </c>
      <c r="C2675" s="17" t="s">
        <v>5833</v>
      </c>
      <c r="D2675" s="17" t="str">
        <f>HLOOKUP(LEFT(Products!$B2675,3),$G$4:$J$5,2,0)</f>
        <v>Office Supplies</v>
      </c>
      <c r="E2675" s="12" t="str">
        <f>VLOOKUP(MID(Products!$B2675,5,2),$G$8:$H$25,2,0)</f>
        <v>Binders</v>
      </c>
    </row>
    <row r="2676" spans="1:5" x14ac:dyDescent="0.35">
      <c r="A2676" s="11">
        <v>735</v>
      </c>
      <c r="B2676" s="13" t="s">
        <v>4901</v>
      </c>
      <c r="C2676" s="13" t="s">
        <v>4902</v>
      </c>
      <c r="D2676" s="13" t="str">
        <f>HLOOKUP(LEFT(Products!$B2676,3),$G$4:$J$5,2,0)</f>
        <v>Office Supplies</v>
      </c>
      <c r="E2676" s="11" t="str">
        <f>VLOOKUP(MID(Products!$B2676,5,2),$G$8:$H$25,2,0)</f>
        <v>Binders</v>
      </c>
    </row>
    <row r="2677" spans="1:5" x14ac:dyDescent="0.35">
      <c r="A2677" s="12">
        <v>2684</v>
      </c>
      <c r="B2677" s="17" t="s">
        <v>5834</v>
      </c>
      <c r="C2677" s="17" t="s">
        <v>5835</v>
      </c>
      <c r="D2677" s="17" t="str">
        <f>HLOOKUP(LEFT(Products!$B2677,3),$G$4:$J$5,2,0)</f>
        <v>Technology</v>
      </c>
      <c r="E2677" s="12" t="str">
        <f>VLOOKUP(MID(Products!$B2677,5,2),$G$8:$H$25,2,0)</f>
        <v>Phones</v>
      </c>
    </row>
    <row r="2678" spans="1:5" x14ac:dyDescent="0.35">
      <c r="A2678" s="11">
        <v>734</v>
      </c>
      <c r="B2678" s="13" t="s">
        <v>3407</v>
      </c>
      <c r="C2678" s="13" t="s">
        <v>3408</v>
      </c>
      <c r="D2678" s="13" t="str">
        <f>HLOOKUP(LEFT(Products!$B2678,3),$G$4:$J$5,2,0)</f>
        <v>Technology</v>
      </c>
      <c r="E2678" s="11" t="str">
        <f>VLOOKUP(MID(Products!$B2678,5,2),$G$8:$H$25,2,0)</f>
        <v>Accessories</v>
      </c>
    </row>
    <row r="2679" spans="1:5" x14ac:dyDescent="0.35">
      <c r="A2679" s="12">
        <v>733</v>
      </c>
      <c r="B2679" s="17" t="s">
        <v>624</v>
      </c>
      <c r="C2679" s="17" t="s">
        <v>625</v>
      </c>
      <c r="D2679" s="17" t="str">
        <f>HLOOKUP(LEFT(Products!$B2679,3),$G$4:$J$5,2,0)</f>
        <v>Office Supplies</v>
      </c>
      <c r="E2679" s="12" t="str">
        <f>VLOOKUP(MID(Products!$B2679,5,2),$G$8:$H$25,2,0)</f>
        <v>Storage</v>
      </c>
    </row>
    <row r="2680" spans="1:5" x14ac:dyDescent="0.35">
      <c r="A2680" s="11">
        <v>9745</v>
      </c>
      <c r="B2680" s="13" t="s">
        <v>3575</v>
      </c>
      <c r="C2680" s="13" t="s">
        <v>3576</v>
      </c>
      <c r="D2680" s="13" t="str">
        <f>HLOOKUP(LEFT(Products!$B2680,3),$G$4:$J$5,2,0)</f>
        <v>Office Supplies</v>
      </c>
      <c r="E2680" s="11" t="str">
        <f>VLOOKUP(MID(Products!$B2680,5,2),$G$8:$H$25,2,0)</f>
        <v>Envelopes</v>
      </c>
    </row>
    <row r="2681" spans="1:5" x14ac:dyDescent="0.35">
      <c r="A2681" s="12">
        <v>2683</v>
      </c>
      <c r="B2681" s="17" t="s">
        <v>5837</v>
      </c>
      <c r="C2681" s="17" t="s">
        <v>5838</v>
      </c>
      <c r="D2681" s="17" t="str">
        <f>HLOOKUP(LEFT(Products!$B2681,3),$G$4:$J$5,2,0)</f>
        <v>Technology</v>
      </c>
      <c r="E2681" s="12" t="str">
        <f>VLOOKUP(MID(Products!$B2681,5,2),$G$8:$H$25,2,0)</f>
        <v>Machines</v>
      </c>
    </row>
    <row r="2682" spans="1:5" x14ac:dyDescent="0.35">
      <c r="A2682" s="11">
        <v>1096</v>
      </c>
      <c r="B2682" s="13" t="s">
        <v>506</v>
      </c>
      <c r="C2682" s="13" t="s">
        <v>507</v>
      </c>
      <c r="D2682" s="13" t="str">
        <f>HLOOKUP(LEFT(Products!$B2682,3),$G$4:$J$5,2,0)</f>
        <v>Office Supplies</v>
      </c>
      <c r="E2682" s="11" t="str">
        <f>VLOOKUP(MID(Products!$B2682,5,2),$G$8:$H$25,2,0)</f>
        <v>Storage</v>
      </c>
    </row>
    <row r="2683" spans="1:5" x14ac:dyDescent="0.35">
      <c r="A2683" s="12">
        <v>2681</v>
      </c>
      <c r="B2683" s="17" t="s">
        <v>246</v>
      </c>
      <c r="C2683" s="17" t="s">
        <v>247</v>
      </c>
      <c r="D2683" s="17" t="str">
        <f>HLOOKUP(LEFT(Products!$B2683,3),$G$4:$J$5,2,0)</f>
        <v>Technology</v>
      </c>
      <c r="E2683" s="12" t="str">
        <f>VLOOKUP(MID(Products!$B2683,5,2),$G$8:$H$25,2,0)</f>
        <v>Accessories</v>
      </c>
    </row>
    <row r="2684" spans="1:5" x14ac:dyDescent="0.35">
      <c r="A2684" s="11">
        <v>2680</v>
      </c>
      <c r="B2684" s="13" t="s">
        <v>390</v>
      </c>
      <c r="C2684" s="13" t="s">
        <v>391</v>
      </c>
      <c r="D2684" s="13" t="str">
        <f>HLOOKUP(LEFT(Products!$B2684,3),$G$4:$J$5,2,0)</f>
        <v>Office Supplies</v>
      </c>
      <c r="E2684" s="11" t="str">
        <f>VLOOKUP(MID(Products!$B2684,5,2),$G$8:$H$25,2,0)</f>
        <v>Binders</v>
      </c>
    </row>
    <row r="2685" spans="1:5" x14ac:dyDescent="0.35">
      <c r="A2685" s="12">
        <v>736</v>
      </c>
      <c r="B2685" s="17" t="s">
        <v>934</v>
      </c>
      <c r="C2685" s="17" t="s">
        <v>935</v>
      </c>
      <c r="D2685" s="17" t="str">
        <f>HLOOKUP(LEFT(Products!$B2685,3),$G$4:$J$5,2,0)</f>
        <v>Office Supplies</v>
      </c>
      <c r="E2685" s="12" t="str">
        <f>VLOOKUP(MID(Products!$B2685,5,2),$G$8:$H$25,2,0)</f>
        <v>Binders</v>
      </c>
    </row>
    <row r="2686" spans="1:5" x14ac:dyDescent="0.35">
      <c r="A2686" s="11">
        <v>738</v>
      </c>
      <c r="B2686" s="13" t="s">
        <v>2433</v>
      </c>
      <c r="C2686" s="13" t="s">
        <v>2434</v>
      </c>
      <c r="D2686" s="13" t="str">
        <f>HLOOKUP(LEFT(Products!$B2686,3),$G$4:$J$5,2,0)</f>
        <v>Office Supplies</v>
      </c>
      <c r="E2686" s="11" t="str">
        <f>VLOOKUP(MID(Products!$B2686,5,2),$G$8:$H$25,2,0)</f>
        <v>Binders</v>
      </c>
    </row>
    <row r="2687" spans="1:5" x14ac:dyDescent="0.35">
      <c r="A2687" s="12">
        <v>1097</v>
      </c>
      <c r="B2687" s="17" t="s">
        <v>4350</v>
      </c>
      <c r="C2687" s="17" t="s">
        <v>4351</v>
      </c>
      <c r="D2687" s="17" t="str">
        <f>HLOOKUP(LEFT(Products!$B2687,3),$G$4:$J$5,2,0)</f>
        <v>Office Supplies</v>
      </c>
      <c r="E2687" s="12" t="str">
        <f>VLOOKUP(MID(Products!$B2687,5,2),$G$8:$H$25,2,0)</f>
        <v>Binders</v>
      </c>
    </row>
    <row r="2688" spans="1:5" x14ac:dyDescent="0.35">
      <c r="A2688" s="11">
        <v>519</v>
      </c>
      <c r="B2688" s="13" t="s">
        <v>5267</v>
      </c>
      <c r="C2688" s="13" t="s">
        <v>5268</v>
      </c>
      <c r="D2688" s="13" t="str">
        <f>HLOOKUP(LEFT(Products!$B2688,3),$G$4:$J$5,2,0)</f>
        <v>Office Supplies</v>
      </c>
      <c r="E2688" s="11" t="str">
        <f>VLOOKUP(MID(Products!$B2688,5,2),$G$8:$H$25,2,0)</f>
        <v>Storage</v>
      </c>
    </row>
    <row r="2689" spans="1:5" x14ac:dyDescent="0.35">
      <c r="A2689" s="12">
        <v>516</v>
      </c>
      <c r="B2689" s="17" t="s">
        <v>5845</v>
      </c>
      <c r="C2689" s="17" t="s">
        <v>5846</v>
      </c>
      <c r="D2689" s="17" t="str">
        <f>HLOOKUP(LEFT(Products!$B2689,3),$G$4:$J$5,2,0)</f>
        <v>Technology</v>
      </c>
      <c r="E2689" s="12" t="str">
        <f>VLOOKUP(MID(Products!$B2689,5,2),$G$8:$H$25,2,0)</f>
        <v>Copiers</v>
      </c>
    </row>
    <row r="2690" spans="1:5" x14ac:dyDescent="0.35">
      <c r="A2690" s="11">
        <v>7985</v>
      </c>
      <c r="B2690" s="13" t="s">
        <v>4213</v>
      </c>
      <c r="C2690" s="13" t="s">
        <v>4214</v>
      </c>
      <c r="D2690" s="13" t="str">
        <f>HLOOKUP(LEFT(Products!$B2690,3),$G$4:$J$5,2,0)</f>
        <v>Office Supplies</v>
      </c>
      <c r="E2690" s="11" t="str">
        <f>VLOOKUP(MID(Products!$B2690,5,2),$G$8:$H$25,2,0)</f>
        <v>Art</v>
      </c>
    </row>
    <row r="2691" spans="1:5" x14ac:dyDescent="0.35">
      <c r="A2691" s="12">
        <v>7984</v>
      </c>
      <c r="B2691" s="17" t="s">
        <v>4044</v>
      </c>
      <c r="C2691" s="17" t="s">
        <v>723</v>
      </c>
      <c r="D2691" s="17" t="str">
        <f>HLOOKUP(LEFT(Products!$B2691,3),$G$4:$J$5,2,0)</f>
        <v>Office Supplies</v>
      </c>
      <c r="E2691" s="12" t="str">
        <f>VLOOKUP(MID(Products!$B2691,5,2),$G$8:$H$25,2,0)</f>
        <v>Fasteners</v>
      </c>
    </row>
    <row r="2692" spans="1:5" x14ac:dyDescent="0.35">
      <c r="A2692" s="11">
        <v>518</v>
      </c>
      <c r="B2692" s="13" t="s">
        <v>2329</v>
      </c>
      <c r="C2692" s="13" t="s">
        <v>2330</v>
      </c>
      <c r="D2692" s="13" t="str">
        <f>HLOOKUP(LEFT(Products!$B2692,3),$G$4:$J$5,2,0)</f>
        <v>Office Supplies</v>
      </c>
      <c r="E2692" s="11" t="str">
        <f>VLOOKUP(MID(Products!$B2692,5,2),$G$8:$H$25,2,0)</f>
        <v>Paper</v>
      </c>
    </row>
    <row r="2693" spans="1:5" x14ac:dyDescent="0.35">
      <c r="A2693" s="12">
        <v>517</v>
      </c>
      <c r="B2693" s="17" t="s">
        <v>4332</v>
      </c>
      <c r="C2693" s="17" t="s">
        <v>4333</v>
      </c>
      <c r="D2693" s="17" t="str">
        <f>HLOOKUP(LEFT(Products!$B2693,3),$G$4:$J$5,2,0)</f>
        <v>Office Supplies</v>
      </c>
      <c r="E2693" s="12" t="str">
        <f>VLOOKUP(MID(Products!$B2693,5,2),$G$8:$H$25,2,0)</f>
        <v>Storage</v>
      </c>
    </row>
    <row r="2694" spans="1:5" x14ac:dyDescent="0.35">
      <c r="A2694" s="11">
        <v>9654</v>
      </c>
      <c r="B2694" s="13" t="s">
        <v>5851</v>
      </c>
      <c r="C2694" s="13" t="s">
        <v>5852</v>
      </c>
      <c r="D2694" s="13" t="str">
        <f>HLOOKUP(LEFT(Products!$B2694,3),$G$4:$J$5,2,0)</f>
        <v>Technology</v>
      </c>
      <c r="E2694" s="11" t="str">
        <f>VLOOKUP(MID(Products!$B2694,5,2),$G$8:$H$25,2,0)</f>
        <v>Accessories</v>
      </c>
    </row>
    <row r="2695" spans="1:5" x14ac:dyDescent="0.35">
      <c r="A2695" s="12">
        <v>6360</v>
      </c>
      <c r="B2695" s="17" t="s">
        <v>3250</v>
      </c>
      <c r="C2695" s="17" t="s">
        <v>3251</v>
      </c>
      <c r="D2695" s="17" t="str">
        <f>HLOOKUP(LEFT(Products!$B2695,3),$G$4:$J$5,2,0)</f>
        <v>Technology</v>
      </c>
      <c r="E2695" s="12" t="str">
        <f>VLOOKUP(MID(Products!$B2695,5,2),$G$8:$H$25,2,0)</f>
        <v>Phones</v>
      </c>
    </row>
    <row r="2696" spans="1:5" x14ac:dyDescent="0.35">
      <c r="A2696" s="11">
        <v>523</v>
      </c>
      <c r="B2696" s="13" t="s">
        <v>1107</v>
      </c>
      <c r="C2696" s="13" t="s">
        <v>1108</v>
      </c>
      <c r="D2696" s="13" t="str">
        <f>HLOOKUP(LEFT(Products!$B2696,3),$G$4:$J$5,2,0)</f>
        <v>Furniture</v>
      </c>
      <c r="E2696" s="11" t="str">
        <f>VLOOKUP(MID(Products!$B2696,5,2),$G$8:$H$25,2,0)</f>
        <v>Tables</v>
      </c>
    </row>
    <row r="2697" spans="1:5" x14ac:dyDescent="0.35">
      <c r="A2697" s="12">
        <v>6359</v>
      </c>
      <c r="B2697" s="17" t="s">
        <v>3215</v>
      </c>
      <c r="C2697" s="17" t="s">
        <v>3216</v>
      </c>
      <c r="D2697" s="17" t="str">
        <f>HLOOKUP(LEFT(Products!$B2697,3),$G$4:$J$5,2,0)</f>
        <v>Office Supplies</v>
      </c>
      <c r="E2697" s="12" t="str">
        <f>VLOOKUP(MID(Products!$B2697,5,2),$G$8:$H$25,2,0)</f>
        <v>Paper</v>
      </c>
    </row>
    <row r="2698" spans="1:5" x14ac:dyDescent="0.35">
      <c r="A2698" s="11">
        <v>6358</v>
      </c>
      <c r="B2698" s="13" t="s">
        <v>119</v>
      </c>
      <c r="C2698" s="13" t="s">
        <v>121</v>
      </c>
      <c r="D2698" s="13" t="str">
        <f>HLOOKUP(LEFT(Products!$B2698,3),$G$4:$J$5,2,0)</f>
        <v>Office Supplies</v>
      </c>
      <c r="E2698" s="11" t="str">
        <f>VLOOKUP(MID(Products!$B2698,5,2),$G$8:$H$25,2,0)</f>
        <v>Paper</v>
      </c>
    </row>
    <row r="2699" spans="1:5" x14ac:dyDescent="0.35">
      <c r="A2699" s="12">
        <v>9655</v>
      </c>
      <c r="B2699" s="17" t="s">
        <v>308</v>
      </c>
      <c r="C2699" s="17" t="s">
        <v>309</v>
      </c>
      <c r="D2699" s="17" t="str">
        <f>HLOOKUP(LEFT(Products!$B2699,3),$G$4:$J$5,2,0)</f>
        <v>Office Supplies</v>
      </c>
      <c r="E2699" s="12" t="str">
        <f>VLOOKUP(MID(Products!$B2699,5,2),$G$8:$H$25,2,0)</f>
        <v>Binders</v>
      </c>
    </row>
    <row r="2700" spans="1:5" x14ac:dyDescent="0.35">
      <c r="A2700" s="11">
        <v>6357</v>
      </c>
      <c r="B2700" s="13" t="s">
        <v>871</v>
      </c>
      <c r="C2700" s="13" t="s">
        <v>872</v>
      </c>
      <c r="D2700" s="13" t="str">
        <f>HLOOKUP(LEFT(Products!$B2700,3),$G$4:$J$5,2,0)</f>
        <v>Office Supplies</v>
      </c>
      <c r="E2700" s="11" t="str">
        <f>VLOOKUP(MID(Products!$B2700,5,2),$G$8:$H$25,2,0)</f>
        <v>Binders</v>
      </c>
    </row>
    <row r="2701" spans="1:5" x14ac:dyDescent="0.35">
      <c r="A2701" s="12">
        <v>9598</v>
      </c>
      <c r="B2701" s="17" t="s">
        <v>5300</v>
      </c>
      <c r="C2701" s="17" t="s">
        <v>5301</v>
      </c>
      <c r="D2701" s="17" t="str">
        <f>HLOOKUP(LEFT(Products!$B2701,3),$G$4:$J$5,2,0)</f>
        <v>Technology</v>
      </c>
      <c r="E2701" s="12" t="str">
        <f>VLOOKUP(MID(Products!$B2701,5,2),$G$8:$H$25,2,0)</f>
        <v>Phones</v>
      </c>
    </row>
    <row r="2702" spans="1:5" x14ac:dyDescent="0.35">
      <c r="A2702" s="11">
        <v>9597</v>
      </c>
      <c r="B2702" s="13" t="s">
        <v>1014</v>
      </c>
      <c r="C2702" s="13" t="s">
        <v>1015</v>
      </c>
      <c r="D2702" s="13" t="str">
        <f>HLOOKUP(LEFT(Products!$B2702,3),$G$4:$J$5,2,0)</f>
        <v>Office Supplies</v>
      </c>
      <c r="E2702" s="11" t="str">
        <f>VLOOKUP(MID(Products!$B2702,5,2),$G$8:$H$25,2,0)</f>
        <v>Binders</v>
      </c>
    </row>
    <row r="2703" spans="1:5" x14ac:dyDescent="0.35">
      <c r="A2703" s="12">
        <v>2376</v>
      </c>
      <c r="B2703" s="17" t="s">
        <v>485</v>
      </c>
      <c r="C2703" s="17" t="s">
        <v>486</v>
      </c>
      <c r="D2703" s="17" t="str">
        <f>HLOOKUP(LEFT(Products!$B2703,3),$G$4:$J$5,2,0)</f>
        <v>Office Supplies</v>
      </c>
      <c r="E2703" s="12" t="str">
        <f>VLOOKUP(MID(Products!$B2703,5,2),$G$8:$H$25,2,0)</f>
        <v>Fasteners</v>
      </c>
    </row>
    <row r="2704" spans="1:5" x14ac:dyDescent="0.35">
      <c r="A2704" s="11">
        <v>9596</v>
      </c>
      <c r="B2704" s="13" t="s">
        <v>3608</v>
      </c>
      <c r="C2704" s="13" t="s">
        <v>3609</v>
      </c>
      <c r="D2704" s="13" t="str">
        <f>HLOOKUP(LEFT(Products!$B2704,3),$G$4:$J$5,2,0)</f>
        <v>Office Supplies</v>
      </c>
      <c r="E2704" s="11" t="str">
        <f>VLOOKUP(MID(Products!$B2704,5,2),$G$8:$H$25,2,0)</f>
        <v>Appliances</v>
      </c>
    </row>
    <row r="2705" spans="1:5" x14ac:dyDescent="0.35">
      <c r="A2705" s="12">
        <v>8312</v>
      </c>
      <c r="B2705" s="17" t="s">
        <v>2581</v>
      </c>
      <c r="C2705" s="17" t="s">
        <v>2582</v>
      </c>
      <c r="D2705" s="17" t="str">
        <f>HLOOKUP(LEFT(Products!$B2705,3),$G$4:$J$5,2,0)</f>
        <v>Furniture</v>
      </c>
      <c r="E2705" s="12" t="str">
        <f>VLOOKUP(MID(Products!$B2705,5,2),$G$8:$H$25,2,0)</f>
        <v>Furnishings</v>
      </c>
    </row>
    <row r="2706" spans="1:5" x14ac:dyDescent="0.35">
      <c r="A2706" s="11">
        <v>8313</v>
      </c>
      <c r="B2706" s="13" t="s">
        <v>2507</v>
      </c>
      <c r="C2706" s="13" t="s">
        <v>2508</v>
      </c>
      <c r="D2706" s="13" t="str">
        <f>HLOOKUP(LEFT(Products!$B2706,3),$G$4:$J$5,2,0)</f>
        <v>Technology</v>
      </c>
      <c r="E2706" s="11" t="str">
        <f>VLOOKUP(MID(Products!$B2706,5,2),$G$8:$H$25,2,0)</f>
        <v>Phones</v>
      </c>
    </row>
    <row r="2707" spans="1:5" x14ac:dyDescent="0.35">
      <c r="A2707" s="12">
        <v>2835</v>
      </c>
      <c r="B2707" s="17" t="s">
        <v>1922</v>
      </c>
      <c r="C2707" s="17" t="s">
        <v>1923</v>
      </c>
      <c r="D2707" s="17" t="str">
        <f>HLOOKUP(LEFT(Products!$B2707,3),$G$4:$J$5,2,0)</f>
        <v>Office Supplies</v>
      </c>
      <c r="E2707" s="12" t="str">
        <f>VLOOKUP(MID(Products!$B2707,5,2),$G$8:$H$25,2,0)</f>
        <v>Binders</v>
      </c>
    </row>
    <row r="2708" spans="1:5" x14ac:dyDescent="0.35">
      <c r="A2708" s="11">
        <v>7820</v>
      </c>
      <c r="B2708" s="13" t="s">
        <v>5863</v>
      </c>
      <c r="C2708" s="13" t="s">
        <v>5864</v>
      </c>
      <c r="D2708" s="13" t="str">
        <f>HLOOKUP(LEFT(Products!$B2708,3),$G$4:$J$5,2,0)</f>
        <v>Office Supplies</v>
      </c>
      <c r="E2708" s="11" t="str">
        <f>VLOOKUP(MID(Products!$B2708,5,2),$G$8:$H$25,2,0)</f>
        <v>Fasteners</v>
      </c>
    </row>
    <row r="2709" spans="1:5" x14ac:dyDescent="0.35">
      <c r="A2709" s="12">
        <v>2834</v>
      </c>
      <c r="B2709" s="17" t="s">
        <v>2831</v>
      </c>
      <c r="C2709" s="17" t="s">
        <v>2832</v>
      </c>
      <c r="D2709" s="17" t="str">
        <f>HLOOKUP(LEFT(Products!$B2709,3),$G$4:$J$5,2,0)</f>
        <v>Office Supplies</v>
      </c>
      <c r="E2709" s="12" t="str">
        <f>VLOOKUP(MID(Products!$B2709,5,2),$G$8:$H$25,2,0)</f>
        <v>Art</v>
      </c>
    </row>
    <row r="2710" spans="1:5" x14ac:dyDescent="0.35">
      <c r="A2710" s="11">
        <v>5492</v>
      </c>
      <c r="B2710" s="13" t="s">
        <v>5424</v>
      </c>
      <c r="C2710" s="13" t="s">
        <v>5425</v>
      </c>
      <c r="D2710" s="13" t="str">
        <f>HLOOKUP(LEFT(Products!$B2710,3),$G$4:$J$5,2,0)</f>
        <v>Office Supplies</v>
      </c>
      <c r="E2710" s="11" t="str">
        <f>VLOOKUP(MID(Products!$B2710,5,2),$G$8:$H$25,2,0)</f>
        <v>Storage</v>
      </c>
    </row>
    <row r="2711" spans="1:5" x14ac:dyDescent="0.35">
      <c r="A2711" s="12">
        <v>2170</v>
      </c>
      <c r="B2711" s="17" t="s">
        <v>5869</v>
      </c>
      <c r="C2711" s="17" t="s">
        <v>5870</v>
      </c>
      <c r="D2711" s="17" t="str">
        <f>HLOOKUP(LEFT(Products!$B2711,3),$G$4:$J$5,2,0)</f>
        <v>Technology</v>
      </c>
      <c r="E2711" s="12" t="str">
        <f>VLOOKUP(MID(Products!$B2711,5,2),$G$8:$H$25,2,0)</f>
        <v>Accessories</v>
      </c>
    </row>
    <row r="2712" spans="1:5" x14ac:dyDescent="0.35">
      <c r="A2712" s="11">
        <v>2171</v>
      </c>
      <c r="B2712" s="13" t="s">
        <v>5298</v>
      </c>
      <c r="C2712" s="13" t="s">
        <v>5299</v>
      </c>
      <c r="D2712" s="13" t="str">
        <f>HLOOKUP(LEFT(Products!$B2712,3),$G$4:$J$5,2,0)</f>
        <v>Technology</v>
      </c>
      <c r="E2712" s="11" t="str">
        <f>VLOOKUP(MID(Products!$B2712,5,2),$G$8:$H$25,2,0)</f>
        <v>Phones</v>
      </c>
    </row>
    <row r="2713" spans="1:5" x14ac:dyDescent="0.35">
      <c r="A2713" s="12">
        <v>7222</v>
      </c>
      <c r="B2713" s="17" t="s">
        <v>5300</v>
      </c>
      <c r="C2713" s="17" t="s">
        <v>5301</v>
      </c>
      <c r="D2713" s="17" t="str">
        <f>HLOOKUP(LEFT(Products!$B2713,3),$G$4:$J$5,2,0)</f>
        <v>Technology</v>
      </c>
      <c r="E2713" s="12" t="str">
        <f>VLOOKUP(MID(Products!$B2713,5,2),$G$8:$H$25,2,0)</f>
        <v>Phones</v>
      </c>
    </row>
    <row r="2714" spans="1:5" x14ac:dyDescent="0.35">
      <c r="A2714" s="11">
        <v>2169</v>
      </c>
      <c r="B2714" s="13" t="s">
        <v>88</v>
      </c>
      <c r="C2714" s="13" t="s">
        <v>90</v>
      </c>
      <c r="D2714" s="13" t="str">
        <f>HLOOKUP(LEFT(Products!$B2714,3),$G$4:$J$5,2,0)</f>
        <v>Office Supplies</v>
      </c>
      <c r="E2714" s="11" t="str">
        <f>VLOOKUP(MID(Products!$B2714,5,2),$G$8:$H$25,2,0)</f>
        <v>Art</v>
      </c>
    </row>
    <row r="2715" spans="1:5" x14ac:dyDescent="0.35">
      <c r="A2715" s="12">
        <v>1415</v>
      </c>
      <c r="B2715" s="17" t="s">
        <v>2268</v>
      </c>
      <c r="C2715" s="17" t="s">
        <v>2269</v>
      </c>
      <c r="D2715" s="17" t="str">
        <f>HLOOKUP(LEFT(Products!$B2715,3),$G$4:$J$5,2,0)</f>
        <v>Technology</v>
      </c>
      <c r="E2715" s="12" t="str">
        <f>VLOOKUP(MID(Products!$B2715,5,2),$G$8:$H$25,2,0)</f>
        <v>Accessories</v>
      </c>
    </row>
    <row r="2716" spans="1:5" x14ac:dyDescent="0.35">
      <c r="A2716" s="11">
        <v>4784</v>
      </c>
      <c r="B2716" s="13" t="s">
        <v>2685</v>
      </c>
      <c r="C2716" s="13" t="s">
        <v>2686</v>
      </c>
      <c r="D2716" s="13" t="str">
        <f>HLOOKUP(LEFT(Products!$B2716,3),$G$4:$J$5,2,0)</f>
        <v>Office Supplies</v>
      </c>
      <c r="E2716" s="11" t="str">
        <f>VLOOKUP(MID(Products!$B2716,5,2),$G$8:$H$25,2,0)</f>
        <v>Paper</v>
      </c>
    </row>
    <row r="2717" spans="1:5" x14ac:dyDescent="0.35">
      <c r="A2717" s="12">
        <v>6778</v>
      </c>
      <c r="B2717" s="17" t="s">
        <v>910</v>
      </c>
      <c r="C2717" s="17" t="s">
        <v>911</v>
      </c>
      <c r="D2717" s="17" t="str">
        <f>HLOOKUP(LEFT(Products!$B2717,3),$G$4:$J$5,2,0)</f>
        <v>Technology</v>
      </c>
      <c r="E2717" s="12" t="str">
        <f>VLOOKUP(MID(Products!$B2717,5,2),$G$8:$H$25,2,0)</f>
        <v>Accessories</v>
      </c>
    </row>
    <row r="2718" spans="1:5" x14ac:dyDescent="0.35">
      <c r="A2718" s="11">
        <v>1416</v>
      </c>
      <c r="B2718" s="13" t="s">
        <v>2853</v>
      </c>
      <c r="C2718" s="13" t="s">
        <v>2854</v>
      </c>
      <c r="D2718" s="13" t="str">
        <f>HLOOKUP(LEFT(Products!$B2718,3),$G$4:$J$5,2,0)</f>
        <v>Furniture</v>
      </c>
      <c r="E2718" s="11" t="str">
        <f>VLOOKUP(MID(Products!$B2718,5,2),$G$8:$H$25,2,0)</f>
        <v>Furnishings</v>
      </c>
    </row>
    <row r="2719" spans="1:5" x14ac:dyDescent="0.35">
      <c r="A2719" s="12">
        <v>9916</v>
      </c>
      <c r="B2719" s="17" t="s">
        <v>4372</v>
      </c>
      <c r="C2719" s="17" t="s">
        <v>4373</v>
      </c>
      <c r="D2719" s="17" t="str">
        <f>HLOOKUP(LEFT(Products!$B2719,3),$G$4:$J$5,2,0)</f>
        <v>Office Supplies</v>
      </c>
      <c r="E2719" s="12" t="str">
        <f>VLOOKUP(MID(Products!$B2719,5,2),$G$8:$H$25,2,0)</f>
        <v>Paper</v>
      </c>
    </row>
    <row r="2720" spans="1:5" x14ac:dyDescent="0.35">
      <c r="A2720" s="11">
        <v>5032</v>
      </c>
      <c r="B2720" s="13" t="s">
        <v>1137</v>
      </c>
      <c r="C2720" s="13" t="s">
        <v>1138</v>
      </c>
      <c r="D2720" s="13" t="str">
        <f>HLOOKUP(LEFT(Products!$B2720,3),$G$4:$J$5,2,0)</f>
        <v>Office Supplies</v>
      </c>
      <c r="E2720" s="11" t="str">
        <f>VLOOKUP(MID(Products!$B2720,5,2),$G$8:$H$25,2,0)</f>
        <v>Binders</v>
      </c>
    </row>
    <row r="2721" spans="1:5" x14ac:dyDescent="0.35">
      <c r="A2721" s="12">
        <v>5030</v>
      </c>
      <c r="B2721" s="17" t="s">
        <v>3241</v>
      </c>
      <c r="C2721" s="17" t="s">
        <v>3242</v>
      </c>
      <c r="D2721" s="17" t="str">
        <f>HLOOKUP(LEFT(Products!$B2721,3),$G$4:$J$5,2,0)</f>
        <v>Office Supplies</v>
      </c>
      <c r="E2721" s="12" t="str">
        <f>VLOOKUP(MID(Products!$B2721,5,2),$G$8:$H$25,2,0)</f>
        <v>Art</v>
      </c>
    </row>
    <row r="2722" spans="1:5" x14ac:dyDescent="0.35">
      <c r="A2722" s="11">
        <v>7028</v>
      </c>
      <c r="B2722" s="13" t="s">
        <v>522</v>
      </c>
      <c r="C2722" s="13" t="s">
        <v>523</v>
      </c>
      <c r="D2722" s="13" t="str">
        <f>HLOOKUP(LEFT(Products!$B2722,3),$G$4:$J$5,2,0)</f>
        <v>Office Supplies</v>
      </c>
      <c r="E2722" s="11" t="str">
        <f>VLOOKUP(MID(Products!$B2722,5,2),$G$8:$H$25,2,0)</f>
        <v>Labels</v>
      </c>
    </row>
    <row r="2723" spans="1:5" x14ac:dyDescent="0.35">
      <c r="A2723" s="12">
        <v>8590</v>
      </c>
      <c r="B2723" s="17" t="s">
        <v>4584</v>
      </c>
      <c r="C2723" s="17" t="s">
        <v>4585</v>
      </c>
      <c r="D2723" s="17" t="str">
        <f>HLOOKUP(LEFT(Products!$B2723,3),$G$4:$J$5,2,0)</f>
        <v>Office Supplies</v>
      </c>
      <c r="E2723" s="12" t="str">
        <f>VLOOKUP(MID(Products!$B2723,5,2),$G$8:$H$25,2,0)</f>
        <v>Art</v>
      </c>
    </row>
    <row r="2724" spans="1:5" x14ac:dyDescent="0.35">
      <c r="A2724" s="11">
        <v>9918</v>
      </c>
      <c r="B2724" s="13" t="s">
        <v>169</v>
      </c>
      <c r="C2724" s="13" t="s">
        <v>170</v>
      </c>
      <c r="D2724" s="13" t="str">
        <f>HLOOKUP(LEFT(Products!$B2724,3),$G$4:$J$5,2,0)</f>
        <v>Furniture</v>
      </c>
      <c r="E2724" s="11" t="str">
        <f>VLOOKUP(MID(Products!$B2724,5,2),$G$8:$H$25,2,0)</f>
        <v>Furnishings</v>
      </c>
    </row>
    <row r="2725" spans="1:5" x14ac:dyDescent="0.35">
      <c r="A2725" s="12">
        <v>5031</v>
      </c>
      <c r="B2725" s="17" t="s">
        <v>630</v>
      </c>
      <c r="C2725" s="17" t="s">
        <v>632</v>
      </c>
      <c r="D2725" s="17" t="str">
        <f>HLOOKUP(LEFT(Products!$B2725,3),$G$4:$J$5,2,0)</f>
        <v>Office Supplies</v>
      </c>
      <c r="E2725" s="12" t="str">
        <f>VLOOKUP(MID(Products!$B2725,5,2),$G$8:$H$25,2,0)</f>
        <v>Supplies</v>
      </c>
    </row>
    <row r="2726" spans="1:5" x14ac:dyDescent="0.35">
      <c r="A2726" s="11">
        <v>9915</v>
      </c>
      <c r="B2726" s="13" t="s">
        <v>3560</v>
      </c>
      <c r="C2726" s="13" t="s">
        <v>3561</v>
      </c>
      <c r="D2726" s="13" t="str">
        <f>HLOOKUP(LEFT(Products!$B2726,3),$G$4:$J$5,2,0)</f>
        <v>Office Supplies</v>
      </c>
      <c r="E2726" s="11" t="str">
        <f>VLOOKUP(MID(Products!$B2726,5,2),$G$8:$H$25,2,0)</f>
        <v>Paper</v>
      </c>
    </row>
    <row r="2727" spans="1:5" x14ac:dyDescent="0.35">
      <c r="A2727" s="12">
        <v>9917</v>
      </c>
      <c r="B2727" s="17" t="s">
        <v>3945</v>
      </c>
      <c r="C2727" s="17" t="s">
        <v>3946</v>
      </c>
      <c r="D2727" s="17" t="str">
        <f>HLOOKUP(LEFT(Products!$B2727,3),$G$4:$J$5,2,0)</f>
        <v>Office Supplies</v>
      </c>
      <c r="E2727" s="12" t="str">
        <f>VLOOKUP(MID(Products!$B2727,5,2),$G$8:$H$25,2,0)</f>
        <v>Storage</v>
      </c>
    </row>
    <row r="2728" spans="1:5" x14ac:dyDescent="0.35">
      <c r="A2728" s="11">
        <v>3886</v>
      </c>
      <c r="B2728" s="13" t="s">
        <v>5358</v>
      </c>
      <c r="C2728" s="13" t="s">
        <v>5359</v>
      </c>
      <c r="D2728" s="13" t="str">
        <f>HLOOKUP(LEFT(Products!$B2728,3),$G$4:$J$5,2,0)</f>
        <v>Office Supplies</v>
      </c>
      <c r="E2728" s="11" t="str">
        <f>VLOOKUP(MID(Products!$B2728,5,2),$G$8:$H$25,2,0)</f>
        <v>Binders</v>
      </c>
    </row>
    <row r="2729" spans="1:5" x14ac:dyDescent="0.35">
      <c r="A2729" s="12">
        <v>8268</v>
      </c>
      <c r="B2729" s="17" t="s">
        <v>5883</v>
      </c>
      <c r="C2729" s="17" t="s">
        <v>5884</v>
      </c>
      <c r="D2729" s="17" t="str">
        <f>HLOOKUP(LEFT(Products!$B2729,3),$G$4:$J$5,2,0)</f>
        <v>Furniture</v>
      </c>
      <c r="E2729" s="12" t="str">
        <f>VLOOKUP(MID(Products!$B2729,5,2),$G$8:$H$25,2,0)</f>
        <v>Tables</v>
      </c>
    </row>
    <row r="2730" spans="1:5" x14ac:dyDescent="0.35">
      <c r="A2730" s="11">
        <v>4146</v>
      </c>
      <c r="B2730" s="13" t="s">
        <v>1073</v>
      </c>
      <c r="C2730" s="13" t="s">
        <v>1074</v>
      </c>
      <c r="D2730" s="13" t="str">
        <f>HLOOKUP(LEFT(Products!$B2730,3),$G$4:$J$5,2,0)</f>
        <v>Furniture</v>
      </c>
      <c r="E2730" s="11" t="str">
        <f>VLOOKUP(MID(Products!$B2730,5,2),$G$8:$H$25,2,0)</f>
        <v>Chairs</v>
      </c>
    </row>
    <row r="2731" spans="1:5" x14ac:dyDescent="0.35">
      <c r="A2731" s="12">
        <v>2922</v>
      </c>
      <c r="B2731" s="17" t="s">
        <v>5887</v>
      </c>
      <c r="C2731" s="17" t="s">
        <v>5888</v>
      </c>
      <c r="D2731" s="17" t="str">
        <f>HLOOKUP(LEFT(Products!$B2731,3),$G$4:$J$5,2,0)</f>
        <v>Office Supplies</v>
      </c>
      <c r="E2731" s="12" t="str">
        <f>VLOOKUP(MID(Products!$B2731,5,2),$G$8:$H$25,2,0)</f>
        <v>Storage</v>
      </c>
    </row>
    <row r="2732" spans="1:5" x14ac:dyDescent="0.35">
      <c r="A2732" s="11">
        <v>772</v>
      </c>
      <c r="B2732" s="13" t="s">
        <v>1778</v>
      </c>
      <c r="C2732" s="13" t="s">
        <v>1779</v>
      </c>
      <c r="D2732" s="13" t="str">
        <f>HLOOKUP(LEFT(Products!$B2732,3),$G$4:$J$5,2,0)</f>
        <v>Technology</v>
      </c>
      <c r="E2732" s="11" t="str">
        <f>VLOOKUP(MID(Products!$B2732,5,2),$G$8:$H$25,2,0)</f>
        <v>Phones</v>
      </c>
    </row>
    <row r="2733" spans="1:5" x14ac:dyDescent="0.35">
      <c r="A2733" s="12">
        <v>5485</v>
      </c>
      <c r="B2733" s="17" t="s">
        <v>5891</v>
      </c>
      <c r="C2733" s="17" t="s">
        <v>5892</v>
      </c>
      <c r="D2733" s="17" t="str">
        <f>HLOOKUP(LEFT(Products!$B2733,3),$G$4:$J$5,2,0)</f>
        <v>Furniture</v>
      </c>
      <c r="E2733" s="12" t="str">
        <f>VLOOKUP(MID(Products!$B2733,5,2),$G$8:$H$25,2,0)</f>
        <v>Chairs</v>
      </c>
    </row>
    <row r="2734" spans="1:5" x14ac:dyDescent="0.35">
      <c r="A2734" s="11">
        <v>8366</v>
      </c>
      <c r="B2734" s="13" t="s">
        <v>3388</v>
      </c>
      <c r="C2734" s="13" t="s">
        <v>3389</v>
      </c>
      <c r="D2734" s="13" t="str">
        <f>HLOOKUP(LEFT(Products!$B2734,3),$G$4:$J$5,2,0)</f>
        <v>Technology</v>
      </c>
      <c r="E2734" s="11" t="str">
        <f>VLOOKUP(MID(Products!$B2734,5,2),$G$8:$H$25,2,0)</f>
        <v>Phones</v>
      </c>
    </row>
    <row r="2735" spans="1:5" x14ac:dyDescent="0.35">
      <c r="A2735" s="12">
        <v>8270</v>
      </c>
      <c r="B2735" s="17" t="s">
        <v>4361</v>
      </c>
      <c r="C2735" s="17" t="s">
        <v>4362</v>
      </c>
      <c r="D2735" s="17" t="str">
        <f>HLOOKUP(LEFT(Products!$B2735,3),$G$4:$J$5,2,0)</f>
        <v>Technology</v>
      </c>
      <c r="E2735" s="12" t="str">
        <f>VLOOKUP(MID(Products!$B2735,5,2),$G$8:$H$25,2,0)</f>
        <v>Phones</v>
      </c>
    </row>
    <row r="2736" spans="1:5" x14ac:dyDescent="0.35">
      <c r="A2736" s="11">
        <v>4144</v>
      </c>
      <c r="B2736" s="13" t="s">
        <v>4029</v>
      </c>
      <c r="C2736" s="13" t="s">
        <v>4030</v>
      </c>
      <c r="D2736" s="13" t="str">
        <f>HLOOKUP(LEFT(Products!$B2736,3),$G$4:$J$5,2,0)</f>
        <v>Office Supplies</v>
      </c>
      <c r="E2736" s="11" t="str">
        <f>VLOOKUP(MID(Products!$B2736,5,2),$G$8:$H$25,2,0)</f>
        <v>Art</v>
      </c>
    </row>
    <row r="2737" spans="1:5" x14ac:dyDescent="0.35">
      <c r="A2737" s="12">
        <v>774</v>
      </c>
      <c r="B2737" s="17" t="s">
        <v>2583</v>
      </c>
      <c r="C2737" s="17" t="s">
        <v>2584</v>
      </c>
      <c r="D2737" s="17" t="str">
        <f>HLOOKUP(LEFT(Products!$B2737,3),$G$4:$J$5,2,0)</f>
        <v>Office Supplies</v>
      </c>
      <c r="E2737" s="12" t="str">
        <f>VLOOKUP(MID(Products!$B2737,5,2),$G$8:$H$25,2,0)</f>
        <v>Binders</v>
      </c>
    </row>
    <row r="2738" spans="1:5" x14ac:dyDescent="0.35">
      <c r="A2738" s="11">
        <v>8271</v>
      </c>
      <c r="B2738" s="13" t="s">
        <v>5894</v>
      </c>
      <c r="C2738" s="13" t="s">
        <v>5895</v>
      </c>
      <c r="D2738" s="13" t="str">
        <f>HLOOKUP(LEFT(Products!$B2738,3),$G$4:$J$5,2,0)</f>
        <v>Office Supplies</v>
      </c>
      <c r="E2738" s="11" t="str">
        <f>VLOOKUP(MID(Products!$B2738,5,2),$G$8:$H$25,2,0)</f>
        <v>Art</v>
      </c>
    </row>
    <row r="2739" spans="1:5" x14ac:dyDescent="0.35">
      <c r="A2739" s="12">
        <v>4145</v>
      </c>
      <c r="B2739" s="17" t="s">
        <v>4912</v>
      </c>
      <c r="C2739" s="17" t="s">
        <v>4913</v>
      </c>
      <c r="D2739" s="17" t="str">
        <f>HLOOKUP(LEFT(Products!$B2739,3),$G$4:$J$5,2,0)</f>
        <v>Office Supplies</v>
      </c>
      <c r="E2739" s="12" t="str">
        <f>VLOOKUP(MID(Products!$B2739,5,2),$G$8:$H$25,2,0)</f>
        <v>Art</v>
      </c>
    </row>
    <row r="2740" spans="1:5" x14ac:dyDescent="0.35">
      <c r="A2740" s="11">
        <v>771</v>
      </c>
      <c r="B2740" s="13" t="s">
        <v>1028</v>
      </c>
      <c r="C2740" s="13" t="s">
        <v>1029</v>
      </c>
      <c r="D2740" s="13" t="str">
        <f>HLOOKUP(LEFT(Products!$B2740,3),$G$4:$J$5,2,0)</f>
        <v>Office Supplies</v>
      </c>
      <c r="E2740" s="11" t="str">
        <f>VLOOKUP(MID(Products!$B2740,5,2),$G$8:$H$25,2,0)</f>
        <v>Binders</v>
      </c>
    </row>
    <row r="2741" spans="1:5" x14ac:dyDescent="0.35">
      <c r="A2741" s="12">
        <v>8269</v>
      </c>
      <c r="B2741" s="17" t="s">
        <v>5028</v>
      </c>
      <c r="C2741" s="17" t="s">
        <v>5029</v>
      </c>
      <c r="D2741" s="17" t="str">
        <f>HLOOKUP(LEFT(Products!$B2741,3),$G$4:$J$5,2,0)</f>
        <v>Office Supplies</v>
      </c>
      <c r="E2741" s="12" t="str">
        <f>VLOOKUP(MID(Products!$B2741,5,2),$G$8:$H$25,2,0)</f>
        <v>Supplies</v>
      </c>
    </row>
    <row r="2742" spans="1:5" x14ac:dyDescent="0.35">
      <c r="A2742" s="11">
        <v>776</v>
      </c>
      <c r="B2742" s="13" t="s">
        <v>1430</v>
      </c>
      <c r="C2742" s="13" t="s">
        <v>1431</v>
      </c>
      <c r="D2742" s="13" t="str">
        <f>HLOOKUP(LEFT(Products!$B2742,3),$G$4:$J$5,2,0)</f>
        <v>Furniture</v>
      </c>
      <c r="E2742" s="11" t="str">
        <f>VLOOKUP(MID(Products!$B2742,5,2),$G$8:$H$25,2,0)</f>
        <v>Furnishings</v>
      </c>
    </row>
    <row r="2743" spans="1:5" x14ac:dyDescent="0.35">
      <c r="A2743" s="12">
        <v>775</v>
      </c>
      <c r="B2743" s="17" t="s">
        <v>5896</v>
      </c>
      <c r="C2743" s="17" t="s">
        <v>5897</v>
      </c>
      <c r="D2743" s="17" t="str">
        <f>HLOOKUP(LEFT(Products!$B2743,3),$G$4:$J$5,2,0)</f>
        <v>Office Supplies</v>
      </c>
      <c r="E2743" s="12" t="str">
        <f>VLOOKUP(MID(Products!$B2743,5,2),$G$8:$H$25,2,0)</f>
        <v>Art</v>
      </c>
    </row>
    <row r="2744" spans="1:5" x14ac:dyDescent="0.35">
      <c r="A2744" s="11">
        <v>773</v>
      </c>
      <c r="B2744" s="13" t="s">
        <v>2096</v>
      </c>
      <c r="C2744" s="13" t="s">
        <v>2097</v>
      </c>
      <c r="D2744" s="13" t="str">
        <f>HLOOKUP(LEFT(Products!$B2744,3),$G$4:$J$5,2,0)</f>
        <v>Office Supplies</v>
      </c>
      <c r="E2744" s="11" t="str">
        <f>VLOOKUP(MID(Products!$B2744,5,2),$G$8:$H$25,2,0)</f>
        <v>Binders</v>
      </c>
    </row>
    <row r="2745" spans="1:5" x14ac:dyDescent="0.35">
      <c r="A2745" s="12">
        <v>131</v>
      </c>
      <c r="B2745" s="17" t="s">
        <v>2410</v>
      </c>
      <c r="C2745" s="17" t="s">
        <v>2411</v>
      </c>
      <c r="D2745" s="17" t="str">
        <f>HLOOKUP(LEFT(Products!$B2745,3),$G$4:$J$5,2,0)</f>
        <v>Technology</v>
      </c>
      <c r="E2745" s="12" t="str">
        <f>VLOOKUP(MID(Products!$B2745,5,2),$G$8:$H$25,2,0)</f>
        <v>Phones</v>
      </c>
    </row>
    <row r="2746" spans="1:5" x14ac:dyDescent="0.35">
      <c r="A2746" s="11">
        <v>5145</v>
      </c>
      <c r="B2746" s="13" t="s">
        <v>2973</v>
      </c>
      <c r="C2746" s="13" t="s">
        <v>2974</v>
      </c>
      <c r="D2746" s="13" t="str">
        <f>HLOOKUP(LEFT(Products!$B2746,3),$G$4:$J$5,2,0)</f>
        <v>Furniture</v>
      </c>
      <c r="E2746" s="11" t="str">
        <f>VLOOKUP(MID(Products!$B2746,5,2),$G$8:$H$25,2,0)</f>
        <v>Furnishings</v>
      </c>
    </row>
    <row r="2747" spans="1:5" x14ac:dyDescent="0.35">
      <c r="A2747" s="12">
        <v>8747</v>
      </c>
      <c r="B2747" s="17" t="s">
        <v>5901</v>
      </c>
      <c r="C2747" s="17" t="s">
        <v>5902</v>
      </c>
      <c r="D2747" s="17" t="str">
        <f>HLOOKUP(LEFT(Products!$B2747,3),$G$4:$J$5,2,0)</f>
        <v>Furniture</v>
      </c>
      <c r="E2747" s="12" t="str">
        <f>VLOOKUP(MID(Products!$B2747,5,2),$G$8:$H$25,2,0)</f>
        <v>Furnishings</v>
      </c>
    </row>
    <row r="2748" spans="1:5" x14ac:dyDescent="0.35">
      <c r="A2748" s="11">
        <v>8749</v>
      </c>
      <c r="B2748" s="13" t="s">
        <v>5903</v>
      </c>
      <c r="C2748" s="13" t="s">
        <v>5904</v>
      </c>
      <c r="D2748" s="13" t="str">
        <f>HLOOKUP(LEFT(Products!$B2748,3),$G$4:$J$5,2,0)</f>
        <v>Technology</v>
      </c>
      <c r="E2748" s="11" t="str">
        <f>VLOOKUP(MID(Products!$B2748,5,2),$G$8:$H$25,2,0)</f>
        <v>Machines</v>
      </c>
    </row>
    <row r="2749" spans="1:5" x14ac:dyDescent="0.35">
      <c r="A2749" s="12">
        <v>8748</v>
      </c>
      <c r="B2749" s="17" t="s">
        <v>2179</v>
      </c>
      <c r="C2749" s="17" t="s">
        <v>2180</v>
      </c>
      <c r="D2749" s="17" t="str">
        <f>HLOOKUP(LEFT(Products!$B2749,3),$G$4:$J$5,2,0)</f>
        <v>Office Supplies</v>
      </c>
      <c r="E2749" s="12" t="str">
        <f>VLOOKUP(MID(Products!$B2749,5,2),$G$8:$H$25,2,0)</f>
        <v>Binders</v>
      </c>
    </row>
    <row r="2750" spans="1:5" x14ac:dyDescent="0.35">
      <c r="A2750" s="11">
        <v>5147</v>
      </c>
      <c r="B2750" s="13" t="s">
        <v>5466</v>
      </c>
      <c r="C2750" s="13" t="s">
        <v>5467</v>
      </c>
      <c r="D2750" s="13" t="str">
        <f>HLOOKUP(LEFT(Products!$B2750,3),$G$4:$J$5,2,0)</f>
        <v>Office Supplies</v>
      </c>
      <c r="E2750" s="11" t="str">
        <f>VLOOKUP(MID(Products!$B2750,5,2),$G$8:$H$25,2,0)</f>
        <v>Appliances</v>
      </c>
    </row>
    <row r="2751" spans="1:5" x14ac:dyDescent="0.35">
      <c r="A2751" s="12">
        <v>132</v>
      </c>
      <c r="B2751" s="17" t="s">
        <v>1656</v>
      </c>
      <c r="C2751" s="17" t="s">
        <v>4540</v>
      </c>
      <c r="D2751" s="17" t="str">
        <f>HLOOKUP(LEFT(Products!$B2751,3),$G$4:$J$5,2,0)</f>
        <v>Office Supplies</v>
      </c>
      <c r="E2751" s="12" t="str">
        <f>VLOOKUP(MID(Products!$B2751,5,2),$G$8:$H$25,2,0)</f>
        <v>Paper</v>
      </c>
    </row>
    <row r="2752" spans="1:5" x14ac:dyDescent="0.35">
      <c r="A2752" s="11">
        <v>5146</v>
      </c>
      <c r="B2752" s="13" t="s">
        <v>5905</v>
      </c>
      <c r="C2752" s="13" t="s">
        <v>5906</v>
      </c>
      <c r="D2752" s="13" t="str">
        <f>HLOOKUP(LEFT(Products!$B2752,3),$G$4:$J$5,2,0)</f>
        <v>Office Supplies</v>
      </c>
      <c r="E2752" s="11" t="str">
        <f>VLOOKUP(MID(Products!$B2752,5,2),$G$8:$H$25,2,0)</f>
        <v>Storage</v>
      </c>
    </row>
    <row r="2753" spans="1:5" x14ac:dyDescent="0.35">
      <c r="A2753" s="12">
        <v>133</v>
      </c>
      <c r="B2753" s="17" t="s">
        <v>3742</v>
      </c>
      <c r="C2753" s="17" t="s">
        <v>723</v>
      </c>
      <c r="D2753" s="17" t="str">
        <f>HLOOKUP(LEFT(Products!$B2753,3),$G$4:$J$5,2,0)</f>
        <v>Office Supplies</v>
      </c>
      <c r="E2753" s="12" t="str">
        <f>VLOOKUP(MID(Products!$B2753,5,2),$G$8:$H$25,2,0)</f>
        <v>Fasteners</v>
      </c>
    </row>
    <row r="2754" spans="1:5" x14ac:dyDescent="0.35">
      <c r="A2754" s="11">
        <v>4756</v>
      </c>
      <c r="B2754" s="13" t="s">
        <v>3896</v>
      </c>
      <c r="C2754" s="13" t="s">
        <v>3897</v>
      </c>
      <c r="D2754" s="13" t="str">
        <f>HLOOKUP(LEFT(Products!$B2754,3),$G$4:$J$5,2,0)</f>
        <v>Office Supplies</v>
      </c>
      <c r="E2754" s="11" t="str">
        <f>VLOOKUP(MID(Products!$B2754,5,2),$G$8:$H$25,2,0)</f>
        <v>Paper</v>
      </c>
    </row>
    <row r="2755" spans="1:5" x14ac:dyDescent="0.35">
      <c r="A2755" s="12">
        <v>7448</v>
      </c>
      <c r="B2755" s="17" t="s">
        <v>1643</v>
      </c>
      <c r="C2755" s="17" t="s">
        <v>1644</v>
      </c>
      <c r="D2755" s="17" t="str">
        <f>HLOOKUP(LEFT(Products!$B2755,3),$G$4:$J$5,2,0)</f>
        <v>Office Supplies</v>
      </c>
      <c r="E2755" s="12" t="str">
        <f>VLOOKUP(MID(Products!$B2755,5,2),$G$8:$H$25,2,0)</f>
        <v>Paper</v>
      </c>
    </row>
    <row r="2756" spans="1:5" x14ac:dyDescent="0.35">
      <c r="A2756" s="11">
        <v>1321</v>
      </c>
      <c r="B2756" s="13" t="s">
        <v>3721</v>
      </c>
      <c r="C2756" s="13" t="s">
        <v>3722</v>
      </c>
      <c r="D2756" s="13" t="str">
        <f>HLOOKUP(LEFT(Products!$B2756,3),$G$4:$J$5,2,0)</f>
        <v>Office Supplies</v>
      </c>
      <c r="E2756" s="11" t="str">
        <f>VLOOKUP(MID(Products!$B2756,5,2),$G$8:$H$25,2,0)</f>
        <v>Binders</v>
      </c>
    </row>
    <row r="2757" spans="1:5" x14ac:dyDescent="0.35">
      <c r="A2757" s="12">
        <v>7447</v>
      </c>
      <c r="B2757" s="17" t="s">
        <v>5910</v>
      </c>
      <c r="C2757" s="17" t="s">
        <v>5911</v>
      </c>
      <c r="D2757" s="17" t="str">
        <f>HLOOKUP(LEFT(Products!$B2757,3),$G$4:$J$5,2,0)</f>
        <v>Furniture</v>
      </c>
      <c r="E2757" s="12" t="str">
        <f>VLOOKUP(MID(Products!$B2757,5,2),$G$8:$H$25,2,0)</f>
        <v>Furnishings</v>
      </c>
    </row>
    <row r="2758" spans="1:5" x14ac:dyDescent="0.35">
      <c r="A2758" s="11">
        <v>1322</v>
      </c>
      <c r="B2758" s="13" t="s">
        <v>2014</v>
      </c>
      <c r="C2758" s="13" t="s">
        <v>2015</v>
      </c>
      <c r="D2758" s="13" t="str">
        <f>HLOOKUP(LEFT(Products!$B2758,3),$G$4:$J$5,2,0)</f>
        <v>Office Supplies</v>
      </c>
      <c r="E2758" s="11" t="str">
        <f>VLOOKUP(MID(Products!$B2758,5,2),$G$8:$H$25,2,0)</f>
        <v>Storage</v>
      </c>
    </row>
    <row r="2759" spans="1:5" x14ac:dyDescent="0.35">
      <c r="A2759" s="12">
        <v>4755</v>
      </c>
      <c r="B2759" s="17" t="s">
        <v>2096</v>
      </c>
      <c r="C2759" s="17" t="s">
        <v>2097</v>
      </c>
      <c r="D2759" s="17" t="str">
        <f>HLOOKUP(LEFT(Products!$B2759,3),$G$4:$J$5,2,0)</f>
        <v>Office Supplies</v>
      </c>
      <c r="E2759" s="12" t="str">
        <f>VLOOKUP(MID(Products!$B2759,5,2),$G$8:$H$25,2,0)</f>
        <v>Binders</v>
      </c>
    </row>
    <row r="2760" spans="1:5" x14ac:dyDescent="0.35">
      <c r="A2760" s="11">
        <v>7445</v>
      </c>
      <c r="B2760" s="13" t="s">
        <v>175</v>
      </c>
      <c r="C2760" s="13" t="s">
        <v>176</v>
      </c>
      <c r="D2760" s="13" t="str">
        <f>HLOOKUP(LEFT(Products!$B2760,3),$G$4:$J$5,2,0)</f>
        <v>Office Supplies</v>
      </c>
      <c r="E2760" s="11" t="str">
        <f>VLOOKUP(MID(Products!$B2760,5,2),$G$8:$H$25,2,0)</f>
        <v>Paper</v>
      </c>
    </row>
    <row r="2761" spans="1:5" x14ac:dyDescent="0.35">
      <c r="A2761" s="12">
        <v>7446</v>
      </c>
      <c r="B2761" s="17" t="s">
        <v>229</v>
      </c>
      <c r="C2761" s="17" t="s">
        <v>230</v>
      </c>
      <c r="D2761" s="17" t="str">
        <f>HLOOKUP(LEFT(Products!$B2761,3),$G$4:$J$5,2,0)</f>
        <v>Office Supplies</v>
      </c>
      <c r="E2761" s="12" t="str">
        <f>VLOOKUP(MID(Products!$B2761,5,2),$G$8:$H$25,2,0)</f>
        <v>Paper</v>
      </c>
    </row>
    <row r="2762" spans="1:5" x14ac:dyDescent="0.35">
      <c r="A2762" s="11">
        <v>7065</v>
      </c>
      <c r="B2762" s="13" t="s">
        <v>2745</v>
      </c>
      <c r="C2762" s="13" t="s">
        <v>2746</v>
      </c>
      <c r="D2762" s="13" t="str">
        <f>HLOOKUP(LEFT(Products!$B2762,3),$G$4:$J$5,2,0)</f>
        <v>Office Supplies</v>
      </c>
      <c r="E2762" s="11" t="str">
        <f>VLOOKUP(MID(Products!$B2762,5,2),$G$8:$H$25,2,0)</f>
        <v>Appliances</v>
      </c>
    </row>
    <row r="2763" spans="1:5" x14ac:dyDescent="0.35">
      <c r="A2763" s="12">
        <v>6568</v>
      </c>
      <c r="B2763" s="17" t="s">
        <v>5914</v>
      </c>
      <c r="C2763" s="17" t="s">
        <v>4403</v>
      </c>
      <c r="D2763" s="17" t="str">
        <f>HLOOKUP(LEFT(Products!$B2763,3),$G$4:$J$5,2,0)</f>
        <v>Office Supplies</v>
      </c>
      <c r="E2763" s="12" t="str">
        <f>VLOOKUP(MID(Products!$B2763,5,2),$G$8:$H$25,2,0)</f>
        <v>Art</v>
      </c>
    </row>
    <row r="2764" spans="1:5" x14ac:dyDescent="0.35">
      <c r="A2764" s="11">
        <v>6567</v>
      </c>
      <c r="B2764" s="13" t="s">
        <v>900</v>
      </c>
      <c r="C2764" s="13" t="s">
        <v>5181</v>
      </c>
      <c r="D2764" s="13" t="str">
        <f>HLOOKUP(LEFT(Products!$B2764,3),$G$4:$J$5,2,0)</f>
        <v>Office Supplies</v>
      </c>
      <c r="E2764" s="11" t="str">
        <f>VLOOKUP(MID(Products!$B2764,5,2),$G$8:$H$25,2,0)</f>
        <v>Binders</v>
      </c>
    </row>
    <row r="2765" spans="1:5" x14ac:dyDescent="0.35">
      <c r="A2765" s="12">
        <v>6839</v>
      </c>
      <c r="B2765" s="17" t="s">
        <v>5916</v>
      </c>
      <c r="C2765" s="17" t="s">
        <v>5917</v>
      </c>
      <c r="D2765" s="17" t="str">
        <f>HLOOKUP(LEFT(Products!$B2765,3),$G$4:$J$5,2,0)</f>
        <v>Office Supplies</v>
      </c>
      <c r="E2765" s="12" t="str">
        <f>VLOOKUP(MID(Products!$B2765,5,2),$G$8:$H$25,2,0)</f>
        <v>Appliances</v>
      </c>
    </row>
    <row r="2766" spans="1:5" x14ac:dyDescent="0.35">
      <c r="A2766" s="11">
        <v>6840</v>
      </c>
      <c r="B2766" s="13" t="s">
        <v>3868</v>
      </c>
      <c r="C2766" s="13" t="s">
        <v>3869</v>
      </c>
      <c r="D2766" s="13" t="str">
        <f>HLOOKUP(LEFT(Products!$B2766,3),$G$4:$J$5,2,0)</f>
        <v>Technology</v>
      </c>
      <c r="E2766" s="11" t="str">
        <f>VLOOKUP(MID(Products!$B2766,5,2),$G$8:$H$25,2,0)</f>
        <v>Phones</v>
      </c>
    </row>
    <row r="2767" spans="1:5" x14ac:dyDescent="0.35">
      <c r="A2767" s="12">
        <v>7026</v>
      </c>
      <c r="B2767" s="17" t="s">
        <v>830</v>
      </c>
      <c r="C2767" s="17" t="s">
        <v>831</v>
      </c>
      <c r="D2767" s="17" t="str">
        <f>HLOOKUP(LEFT(Products!$B2767,3),$G$4:$J$5,2,0)</f>
        <v>Technology</v>
      </c>
      <c r="E2767" s="12" t="str">
        <f>VLOOKUP(MID(Products!$B2767,5,2),$G$8:$H$25,2,0)</f>
        <v>Phones</v>
      </c>
    </row>
    <row r="2768" spans="1:5" x14ac:dyDescent="0.35">
      <c r="A2768" s="11">
        <v>5973</v>
      </c>
      <c r="B2768" s="13" t="s">
        <v>2958</v>
      </c>
      <c r="C2768" s="13" t="s">
        <v>2959</v>
      </c>
      <c r="D2768" s="13" t="str">
        <f>HLOOKUP(LEFT(Products!$B2768,3),$G$4:$J$5,2,0)</f>
        <v>Furniture</v>
      </c>
      <c r="E2768" s="11" t="str">
        <f>VLOOKUP(MID(Products!$B2768,5,2),$G$8:$H$25,2,0)</f>
        <v>Bookcases</v>
      </c>
    </row>
    <row r="2769" spans="1:5" x14ac:dyDescent="0.35">
      <c r="A2769" s="12">
        <v>2263</v>
      </c>
      <c r="B2769" s="17" t="s">
        <v>489</v>
      </c>
      <c r="C2769" s="17" t="s">
        <v>490</v>
      </c>
      <c r="D2769" s="17" t="str">
        <f>HLOOKUP(LEFT(Products!$B2769,3),$G$4:$J$5,2,0)</f>
        <v>Furniture</v>
      </c>
      <c r="E2769" s="12" t="str">
        <f>VLOOKUP(MID(Products!$B2769,5,2),$G$8:$H$25,2,0)</f>
        <v>Bookcases</v>
      </c>
    </row>
    <row r="2770" spans="1:5" x14ac:dyDescent="0.35">
      <c r="A2770" s="11">
        <v>7355</v>
      </c>
      <c r="B2770" s="13" t="s">
        <v>4492</v>
      </c>
      <c r="C2770" s="13" t="s">
        <v>4493</v>
      </c>
      <c r="D2770" s="13" t="str">
        <f>HLOOKUP(LEFT(Products!$B2770,3),$G$4:$J$5,2,0)</f>
        <v>Office Supplies</v>
      </c>
      <c r="E2770" s="11" t="str">
        <f>VLOOKUP(MID(Products!$B2770,5,2),$G$8:$H$25,2,0)</f>
        <v>Paper</v>
      </c>
    </row>
    <row r="2771" spans="1:5" x14ac:dyDescent="0.35">
      <c r="A2771" s="12">
        <v>7027</v>
      </c>
      <c r="B2771" s="17" t="s">
        <v>2134</v>
      </c>
      <c r="C2771" s="17" t="s">
        <v>2135</v>
      </c>
      <c r="D2771" s="17" t="str">
        <f>HLOOKUP(LEFT(Products!$B2771,3),$G$4:$J$5,2,0)</f>
        <v>Office Supplies</v>
      </c>
      <c r="E2771" s="12" t="str">
        <f>VLOOKUP(MID(Products!$B2771,5,2),$G$8:$H$25,2,0)</f>
        <v>Binders</v>
      </c>
    </row>
    <row r="2772" spans="1:5" x14ac:dyDescent="0.35">
      <c r="A2772" s="11">
        <v>3085</v>
      </c>
      <c r="B2772" s="13" t="s">
        <v>1546</v>
      </c>
      <c r="C2772" s="13" t="s">
        <v>1547</v>
      </c>
      <c r="D2772" s="13" t="str">
        <f>HLOOKUP(LEFT(Products!$B2772,3),$G$4:$J$5,2,0)</f>
        <v>Office Supplies</v>
      </c>
      <c r="E2772" s="11" t="str">
        <f>VLOOKUP(MID(Products!$B2772,5,2),$G$8:$H$25,2,0)</f>
        <v>Binders</v>
      </c>
    </row>
    <row r="2773" spans="1:5" x14ac:dyDescent="0.35">
      <c r="A2773" s="12">
        <v>7246</v>
      </c>
      <c r="B2773" s="17" t="s">
        <v>4280</v>
      </c>
      <c r="C2773" s="17" t="s">
        <v>4281</v>
      </c>
      <c r="D2773" s="17" t="str">
        <f>HLOOKUP(LEFT(Products!$B2773,3),$G$4:$J$5,2,0)</f>
        <v>Office Supplies</v>
      </c>
      <c r="E2773" s="12" t="str">
        <f>VLOOKUP(MID(Products!$B2773,5,2),$G$8:$H$25,2,0)</f>
        <v>Storage</v>
      </c>
    </row>
    <row r="2774" spans="1:5" x14ac:dyDescent="0.35">
      <c r="A2774" s="11">
        <v>3086</v>
      </c>
      <c r="B2774" s="13" t="s">
        <v>2560</v>
      </c>
      <c r="C2774" s="13" t="s">
        <v>2561</v>
      </c>
      <c r="D2774" s="13" t="str">
        <f>HLOOKUP(LEFT(Products!$B2774,3),$G$4:$J$5,2,0)</f>
        <v>Technology</v>
      </c>
      <c r="E2774" s="11" t="str">
        <f>VLOOKUP(MID(Products!$B2774,5,2),$G$8:$H$25,2,0)</f>
        <v>Accessories</v>
      </c>
    </row>
    <row r="2775" spans="1:5" x14ac:dyDescent="0.35">
      <c r="A2775" s="12">
        <v>3087</v>
      </c>
      <c r="B2775" s="17" t="s">
        <v>1576</v>
      </c>
      <c r="C2775" s="17" t="s">
        <v>1577</v>
      </c>
      <c r="D2775" s="17" t="str">
        <f>HLOOKUP(LEFT(Products!$B2775,3),$G$4:$J$5,2,0)</f>
        <v>Furniture</v>
      </c>
      <c r="E2775" s="12" t="str">
        <f>VLOOKUP(MID(Products!$B2775,5,2),$G$8:$H$25,2,0)</f>
        <v>Furnishings</v>
      </c>
    </row>
    <row r="2776" spans="1:5" x14ac:dyDescent="0.35">
      <c r="A2776" s="11">
        <v>5961</v>
      </c>
      <c r="B2776" s="13" t="s">
        <v>5662</v>
      </c>
      <c r="C2776" s="13" t="s">
        <v>5663</v>
      </c>
      <c r="D2776" s="13" t="str">
        <f>HLOOKUP(LEFT(Products!$B2776,3),$G$4:$J$5,2,0)</f>
        <v>Furniture</v>
      </c>
      <c r="E2776" s="11" t="str">
        <f>VLOOKUP(MID(Products!$B2776,5,2),$G$8:$H$25,2,0)</f>
        <v>Furnishings</v>
      </c>
    </row>
    <row r="2777" spans="1:5" x14ac:dyDescent="0.35">
      <c r="A2777" s="12">
        <v>3088</v>
      </c>
      <c r="B2777" s="17" t="s">
        <v>4906</v>
      </c>
      <c r="C2777" s="17" t="s">
        <v>4907</v>
      </c>
      <c r="D2777" s="17" t="str">
        <f>HLOOKUP(LEFT(Products!$B2777,3),$G$4:$J$5,2,0)</f>
        <v>Office Supplies</v>
      </c>
      <c r="E2777" s="12" t="str">
        <f>VLOOKUP(MID(Products!$B2777,5,2),$G$8:$H$25,2,0)</f>
        <v>Appliances</v>
      </c>
    </row>
    <row r="2778" spans="1:5" x14ac:dyDescent="0.35">
      <c r="A2778" s="11">
        <v>1535</v>
      </c>
      <c r="B2778" s="13" t="s">
        <v>489</v>
      </c>
      <c r="C2778" s="13" t="s">
        <v>490</v>
      </c>
      <c r="D2778" s="13" t="str">
        <f>HLOOKUP(LEFT(Products!$B2778,3),$G$4:$J$5,2,0)</f>
        <v>Furniture</v>
      </c>
      <c r="E2778" s="11" t="str">
        <f>VLOOKUP(MID(Products!$B2778,5,2),$G$8:$H$25,2,0)</f>
        <v>Bookcases</v>
      </c>
    </row>
    <row r="2779" spans="1:5" x14ac:dyDescent="0.35">
      <c r="A2779" s="12">
        <v>2368</v>
      </c>
      <c r="B2779" s="17" t="s">
        <v>5339</v>
      </c>
      <c r="C2779" s="17" t="s">
        <v>5340</v>
      </c>
      <c r="D2779" s="17" t="str">
        <f>HLOOKUP(LEFT(Products!$B2779,3),$G$4:$J$5,2,0)</f>
        <v>Office Supplies</v>
      </c>
      <c r="E2779" s="12" t="str">
        <f>VLOOKUP(MID(Products!$B2779,5,2),$G$8:$H$25,2,0)</f>
        <v>Paper</v>
      </c>
    </row>
    <row r="2780" spans="1:5" x14ac:dyDescent="0.35">
      <c r="A2780" s="11">
        <v>3147</v>
      </c>
      <c r="B2780" s="13" t="s">
        <v>103</v>
      </c>
      <c r="C2780" s="13" t="s">
        <v>104</v>
      </c>
      <c r="D2780" s="13" t="str">
        <f>HLOOKUP(LEFT(Products!$B2780,3),$G$4:$J$5,2,0)</f>
        <v>Technology</v>
      </c>
      <c r="E2780" s="11" t="str">
        <f>VLOOKUP(MID(Products!$B2780,5,2),$G$8:$H$25,2,0)</f>
        <v>Phones</v>
      </c>
    </row>
    <row r="2781" spans="1:5" x14ac:dyDescent="0.35">
      <c r="A2781" s="12">
        <v>9239</v>
      </c>
      <c r="B2781" s="17" t="s">
        <v>452</v>
      </c>
      <c r="C2781" s="17" t="s">
        <v>453</v>
      </c>
      <c r="D2781" s="17" t="str">
        <f>HLOOKUP(LEFT(Products!$B2781,3),$G$4:$J$5,2,0)</f>
        <v>Furniture</v>
      </c>
      <c r="E2781" s="12" t="str">
        <f>VLOOKUP(MID(Products!$B2781,5,2),$G$8:$H$25,2,0)</f>
        <v>Furnishings</v>
      </c>
    </row>
    <row r="2782" spans="1:5" x14ac:dyDescent="0.35">
      <c r="A2782" s="11">
        <v>1520</v>
      </c>
      <c r="B2782" s="13" t="s">
        <v>5520</v>
      </c>
      <c r="C2782" s="13" t="s">
        <v>5521</v>
      </c>
      <c r="D2782" s="13" t="str">
        <f>HLOOKUP(LEFT(Products!$B2782,3),$G$4:$J$5,2,0)</f>
        <v>Office Supplies</v>
      </c>
      <c r="E2782" s="11" t="str">
        <f>VLOOKUP(MID(Products!$B2782,5,2),$G$8:$H$25,2,0)</f>
        <v>Binders</v>
      </c>
    </row>
    <row r="2783" spans="1:5" x14ac:dyDescent="0.35">
      <c r="A2783" s="12">
        <v>8483</v>
      </c>
      <c r="B2783" s="17" t="s">
        <v>1305</v>
      </c>
      <c r="C2783" s="17" t="s">
        <v>1306</v>
      </c>
      <c r="D2783" s="17" t="str">
        <f>HLOOKUP(LEFT(Products!$B2783,3),$G$4:$J$5,2,0)</f>
        <v>Office Supplies</v>
      </c>
      <c r="E2783" s="12" t="str">
        <f>VLOOKUP(MID(Products!$B2783,5,2),$G$8:$H$25,2,0)</f>
        <v>Labels</v>
      </c>
    </row>
    <row r="2784" spans="1:5" x14ac:dyDescent="0.35">
      <c r="A2784" s="11">
        <v>3146</v>
      </c>
      <c r="B2784" s="13" t="s">
        <v>4969</v>
      </c>
      <c r="C2784" s="13" t="s">
        <v>4970</v>
      </c>
      <c r="D2784" s="13" t="str">
        <f>HLOOKUP(LEFT(Products!$B2784,3),$G$4:$J$5,2,0)</f>
        <v>Furniture</v>
      </c>
      <c r="E2784" s="11" t="str">
        <f>VLOOKUP(MID(Products!$B2784,5,2),$G$8:$H$25,2,0)</f>
        <v>Chairs</v>
      </c>
    </row>
    <row r="2785" spans="1:5" x14ac:dyDescent="0.35">
      <c r="A2785" s="12">
        <v>9633</v>
      </c>
      <c r="B2785" s="17" t="s">
        <v>5936</v>
      </c>
      <c r="C2785" s="17" t="s">
        <v>5937</v>
      </c>
      <c r="D2785" s="17" t="str">
        <f>HLOOKUP(LEFT(Products!$B2785,3),$G$4:$J$5,2,0)</f>
        <v>Office Supplies</v>
      </c>
      <c r="E2785" s="12" t="str">
        <f>VLOOKUP(MID(Products!$B2785,5,2),$G$8:$H$25,2,0)</f>
        <v>Appliances</v>
      </c>
    </row>
    <row r="2786" spans="1:5" x14ac:dyDescent="0.35">
      <c r="A2786" s="11">
        <v>2732</v>
      </c>
      <c r="B2786" s="13" t="s">
        <v>242</v>
      </c>
      <c r="C2786" s="13" t="s">
        <v>243</v>
      </c>
      <c r="D2786" s="13" t="str">
        <f>HLOOKUP(LEFT(Products!$B2786,3),$G$4:$J$5,2,0)</f>
        <v>Furniture</v>
      </c>
      <c r="E2786" s="11" t="str">
        <f>VLOOKUP(MID(Products!$B2786,5,2),$G$8:$H$25,2,0)</f>
        <v>Furnishings</v>
      </c>
    </row>
    <row r="2787" spans="1:5" x14ac:dyDescent="0.35">
      <c r="A2787" s="12">
        <v>2731</v>
      </c>
      <c r="B2787" s="17" t="s">
        <v>4647</v>
      </c>
      <c r="C2787" s="17" t="s">
        <v>4648</v>
      </c>
      <c r="D2787" s="17" t="str">
        <f>HLOOKUP(LEFT(Products!$B2787,3),$G$4:$J$5,2,0)</f>
        <v>Technology</v>
      </c>
      <c r="E2787" s="12" t="str">
        <f>VLOOKUP(MID(Products!$B2787,5,2),$G$8:$H$25,2,0)</f>
        <v>Accessories</v>
      </c>
    </row>
    <row r="2788" spans="1:5" x14ac:dyDescent="0.35">
      <c r="A2788" s="11">
        <v>2730</v>
      </c>
      <c r="B2788" s="13" t="s">
        <v>2831</v>
      </c>
      <c r="C2788" s="13" t="s">
        <v>2832</v>
      </c>
      <c r="D2788" s="13" t="str">
        <f>HLOOKUP(LEFT(Products!$B2788,3),$G$4:$J$5,2,0)</f>
        <v>Office Supplies</v>
      </c>
      <c r="E2788" s="11" t="str">
        <f>VLOOKUP(MID(Products!$B2788,5,2),$G$8:$H$25,2,0)</f>
        <v>Art</v>
      </c>
    </row>
    <row r="2789" spans="1:5" x14ac:dyDescent="0.35">
      <c r="A2789" s="12">
        <v>7119</v>
      </c>
      <c r="B2789" s="17" t="s">
        <v>5942</v>
      </c>
      <c r="C2789" s="17" t="s">
        <v>5943</v>
      </c>
      <c r="D2789" s="17" t="str">
        <f>HLOOKUP(LEFT(Products!$B2789,3),$G$4:$J$5,2,0)</f>
        <v>Office Supplies</v>
      </c>
      <c r="E2789" s="12" t="str">
        <f>VLOOKUP(MID(Products!$B2789,5,2),$G$8:$H$25,2,0)</f>
        <v>Paper</v>
      </c>
    </row>
    <row r="2790" spans="1:5" x14ac:dyDescent="0.35">
      <c r="A2790" s="11">
        <v>5599</v>
      </c>
      <c r="B2790" s="13" t="s">
        <v>1725</v>
      </c>
      <c r="C2790" s="13" t="s">
        <v>1726</v>
      </c>
      <c r="D2790" s="13" t="str">
        <f>HLOOKUP(LEFT(Products!$B2790,3),$G$4:$J$5,2,0)</f>
        <v>Office Supplies</v>
      </c>
      <c r="E2790" s="11" t="str">
        <f>VLOOKUP(MID(Products!$B2790,5,2),$G$8:$H$25,2,0)</f>
        <v>Art</v>
      </c>
    </row>
    <row r="2791" spans="1:5" x14ac:dyDescent="0.35">
      <c r="A2791" s="12">
        <v>5598</v>
      </c>
      <c r="B2791" s="17" t="s">
        <v>3245</v>
      </c>
      <c r="C2791" s="17" t="s">
        <v>3246</v>
      </c>
      <c r="D2791" s="17" t="str">
        <f>HLOOKUP(LEFT(Products!$B2791,3),$G$4:$J$5,2,0)</f>
        <v>Office Supplies</v>
      </c>
      <c r="E2791" s="12" t="str">
        <f>VLOOKUP(MID(Products!$B2791,5,2),$G$8:$H$25,2,0)</f>
        <v>Supplies</v>
      </c>
    </row>
    <row r="2792" spans="1:5" x14ac:dyDescent="0.35">
      <c r="A2792" s="11">
        <v>6313</v>
      </c>
      <c r="B2792" s="13" t="s">
        <v>1479</v>
      </c>
      <c r="C2792" s="13" t="s">
        <v>1480</v>
      </c>
      <c r="D2792" s="13" t="str">
        <f>HLOOKUP(LEFT(Products!$B2792,3),$G$4:$J$5,2,0)</f>
        <v>Office Supplies</v>
      </c>
      <c r="E2792" s="11" t="str">
        <f>VLOOKUP(MID(Products!$B2792,5,2),$G$8:$H$25,2,0)</f>
        <v>Storage</v>
      </c>
    </row>
    <row r="2793" spans="1:5" x14ac:dyDescent="0.35">
      <c r="A2793" s="12">
        <v>8674</v>
      </c>
      <c r="B2793" s="17" t="s">
        <v>4426</v>
      </c>
      <c r="C2793" s="17" t="s">
        <v>4427</v>
      </c>
      <c r="D2793" s="17" t="str">
        <f>HLOOKUP(LEFT(Products!$B2793,3),$G$4:$J$5,2,0)</f>
        <v>Furniture</v>
      </c>
      <c r="E2793" s="12" t="str">
        <f>VLOOKUP(MID(Products!$B2793,5,2),$G$8:$H$25,2,0)</f>
        <v>Chairs</v>
      </c>
    </row>
    <row r="2794" spans="1:5" x14ac:dyDescent="0.35">
      <c r="A2794" s="11">
        <v>6314</v>
      </c>
      <c r="B2794" s="13" t="s">
        <v>3967</v>
      </c>
      <c r="C2794" s="13" t="s">
        <v>3968</v>
      </c>
      <c r="D2794" s="13" t="str">
        <f>HLOOKUP(LEFT(Products!$B2794,3),$G$4:$J$5,2,0)</f>
        <v>Technology</v>
      </c>
      <c r="E2794" s="11" t="str">
        <f>VLOOKUP(MID(Products!$B2794,5,2),$G$8:$H$25,2,0)</f>
        <v>Phones</v>
      </c>
    </row>
    <row r="2795" spans="1:5" x14ac:dyDescent="0.35">
      <c r="A2795" s="12">
        <v>8677</v>
      </c>
      <c r="B2795" s="17" t="s">
        <v>116</v>
      </c>
      <c r="C2795" s="17" t="s">
        <v>118</v>
      </c>
      <c r="D2795" s="17" t="str">
        <f>HLOOKUP(LEFT(Products!$B2795,3),$G$4:$J$5,2,0)</f>
        <v>Furniture</v>
      </c>
      <c r="E2795" s="12" t="str">
        <f>VLOOKUP(MID(Products!$B2795,5,2),$G$8:$H$25,2,0)</f>
        <v>Furnishings</v>
      </c>
    </row>
    <row r="2796" spans="1:5" x14ac:dyDescent="0.35">
      <c r="A2796" s="11">
        <v>8673</v>
      </c>
      <c r="B2796" s="13" t="s">
        <v>5949</v>
      </c>
      <c r="C2796" s="13" t="s">
        <v>5950</v>
      </c>
      <c r="D2796" s="13" t="str">
        <f>HLOOKUP(LEFT(Products!$B2796,3),$G$4:$J$5,2,0)</f>
        <v>Office Supplies</v>
      </c>
      <c r="E2796" s="11" t="str">
        <f>VLOOKUP(MID(Products!$B2796,5,2),$G$8:$H$25,2,0)</f>
        <v>Fasteners</v>
      </c>
    </row>
    <row r="2797" spans="1:5" x14ac:dyDescent="0.35">
      <c r="A2797" s="12">
        <v>8676</v>
      </c>
      <c r="B2797" s="17" t="s">
        <v>88</v>
      </c>
      <c r="C2797" s="17" t="s">
        <v>90</v>
      </c>
      <c r="D2797" s="17" t="str">
        <f>HLOOKUP(LEFT(Products!$B2797,3),$G$4:$J$5,2,0)</f>
        <v>Office Supplies</v>
      </c>
      <c r="E2797" s="12" t="str">
        <f>VLOOKUP(MID(Products!$B2797,5,2),$G$8:$H$25,2,0)</f>
        <v>Art</v>
      </c>
    </row>
    <row r="2798" spans="1:5" x14ac:dyDescent="0.35">
      <c r="A2798" s="11">
        <v>3780</v>
      </c>
      <c r="B2798" s="13" t="s">
        <v>528</v>
      </c>
      <c r="C2798" s="13" t="s">
        <v>529</v>
      </c>
      <c r="D2798" s="13" t="str">
        <f>HLOOKUP(LEFT(Products!$B2798,3),$G$4:$J$5,2,0)</f>
        <v>Office Supplies</v>
      </c>
      <c r="E2798" s="11" t="str">
        <f>VLOOKUP(MID(Products!$B2798,5,2),$G$8:$H$25,2,0)</f>
        <v>Paper</v>
      </c>
    </row>
    <row r="2799" spans="1:5" x14ac:dyDescent="0.35">
      <c r="A2799" s="12">
        <v>8675</v>
      </c>
      <c r="B2799" s="17" t="s">
        <v>4270</v>
      </c>
      <c r="C2799" s="17" t="s">
        <v>4271</v>
      </c>
      <c r="D2799" s="17" t="str">
        <f>HLOOKUP(LEFT(Products!$B2799,3),$G$4:$J$5,2,0)</f>
        <v>Office Supplies</v>
      </c>
      <c r="E2799" s="12" t="str">
        <f>VLOOKUP(MID(Products!$B2799,5,2),$G$8:$H$25,2,0)</f>
        <v>Storage</v>
      </c>
    </row>
    <row r="2800" spans="1:5" x14ac:dyDescent="0.35">
      <c r="A2800" s="11">
        <v>9346</v>
      </c>
      <c r="B2800" s="13" t="s">
        <v>5953</v>
      </c>
      <c r="C2800" s="13" t="s">
        <v>5954</v>
      </c>
      <c r="D2800" s="13" t="str">
        <f>HLOOKUP(LEFT(Products!$B2800,3),$G$4:$J$5,2,0)</f>
        <v>Technology</v>
      </c>
      <c r="E2800" s="11" t="str">
        <f>VLOOKUP(MID(Products!$B2800,5,2),$G$8:$H$25,2,0)</f>
        <v>Phones</v>
      </c>
    </row>
    <row r="2801" spans="1:5" x14ac:dyDescent="0.35">
      <c r="A2801" s="12">
        <v>8106</v>
      </c>
      <c r="B2801" s="17" t="s">
        <v>5958</v>
      </c>
      <c r="C2801" s="17" t="s">
        <v>5959</v>
      </c>
      <c r="D2801" s="17" t="str">
        <f>HLOOKUP(LEFT(Products!$B2801,3),$G$4:$J$5,2,0)</f>
        <v>Furniture</v>
      </c>
      <c r="E2801" s="12" t="str">
        <f>VLOOKUP(MID(Products!$B2801,5,2),$G$8:$H$25,2,0)</f>
        <v>Bookcases</v>
      </c>
    </row>
    <row r="2802" spans="1:5" x14ac:dyDescent="0.35">
      <c r="A2802" s="11">
        <v>3861</v>
      </c>
      <c r="B2802" s="13" t="s">
        <v>1272</v>
      </c>
      <c r="C2802" s="13" t="s">
        <v>1273</v>
      </c>
      <c r="D2802" s="13" t="str">
        <f>HLOOKUP(LEFT(Products!$B2802,3),$G$4:$J$5,2,0)</f>
        <v>Technology</v>
      </c>
      <c r="E2802" s="11" t="str">
        <f>VLOOKUP(MID(Products!$B2802,5,2),$G$8:$H$25,2,0)</f>
        <v>Phones</v>
      </c>
    </row>
    <row r="2803" spans="1:5" x14ac:dyDescent="0.35">
      <c r="A2803" s="12">
        <v>4654</v>
      </c>
      <c r="B2803" s="17" t="s">
        <v>4526</v>
      </c>
      <c r="C2803" s="17" t="s">
        <v>4527</v>
      </c>
      <c r="D2803" s="17" t="str">
        <f>HLOOKUP(LEFT(Products!$B2803,3),$G$4:$J$5,2,0)</f>
        <v>Office Supplies</v>
      </c>
      <c r="E2803" s="12" t="str">
        <f>VLOOKUP(MID(Products!$B2803,5,2),$G$8:$H$25,2,0)</f>
        <v>Storage</v>
      </c>
    </row>
    <row r="2804" spans="1:5" x14ac:dyDescent="0.35">
      <c r="A2804" s="11">
        <v>8107</v>
      </c>
      <c r="B2804" s="13" t="s">
        <v>5962</v>
      </c>
      <c r="C2804" s="13" t="s">
        <v>5963</v>
      </c>
      <c r="D2804" s="13" t="str">
        <f>HLOOKUP(LEFT(Products!$B2804,3),$G$4:$J$5,2,0)</f>
        <v>Office Supplies</v>
      </c>
      <c r="E2804" s="11" t="str">
        <f>VLOOKUP(MID(Products!$B2804,5,2),$G$8:$H$25,2,0)</f>
        <v>Art</v>
      </c>
    </row>
    <row r="2805" spans="1:5" x14ac:dyDescent="0.35">
      <c r="A2805" s="12">
        <v>8108</v>
      </c>
      <c r="B2805" s="17" t="s">
        <v>5964</v>
      </c>
      <c r="C2805" s="17" t="s">
        <v>5965</v>
      </c>
      <c r="D2805" s="17" t="str">
        <f>HLOOKUP(LEFT(Products!$B2805,3),$G$4:$J$5,2,0)</f>
        <v>Technology</v>
      </c>
      <c r="E2805" s="12" t="str">
        <f>VLOOKUP(MID(Products!$B2805,5,2),$G$8:$H$25,2,0)</f>
        <v>Phones</v>
      </c>
    </row>
    <row r="2806" spans="1:5" x14ac:dyDescent="0.35">
      <c r="A2806" s="11">
        <v>9344</v>
      </c>
      <c r="B2806" s="13" t="s">
        <v>5582</v>
      </c>
      <c r="C2806" s="13" t="s">
        <v>5583</v>
      </c>
      <c r="D2806" s="13" t="str">
        <f>HLOOKUP(LEFT(Products!$B2806,3),$G$4:$J$5,2,0)</f>
        <v>Furniture</v>
      </c>
      <c r="E2806" s="11" t="str">
        <f>VLOOKUP(MID(Products!$B2806,5,2),$G$8:$H$25,2,0)</f>
        <v>Tables</v>
      </c>
    </row>
    <row r="2807" spans="1:5" x14ac:dyDescent="0.35">
      <c r="A2807" s="12">
        <v>3860</v>
      </c>
      <c r="B2807" s="17" t="s">
        <v>3418</v>
      </c>
      <c r="C2807" s="17" t="s">
        <v>3419</v>
      </c>
      <c r="D2807" s="17" t="str">
        <f>HLOOKUP(LEFT(Products!$B2807,3),$G$4:$J$5,2,0)</f>
        <v>Furniture</v>
      </c>
      <c r="E2807" s="12" t="str">
        <f>VLOOKUP(MID(Products!$B2807,5,2),$G$8:$H$25,2,0)</f>
        <v>Tables</v>
      </c>
    </row>
    <row r="2808" spans="1:5" x14ac:dyDescent="0.35">
      <c r="A2808" s="11">
        <v>9348</v>
      </c>
      <c r="B2808" s="13" t="s">
        <v>2864</v>
      </c>
      <c r="C2808" s="13" t="s">
        <v>2865</v>
      </c>
      <c r="D2808" s="13" t="str">
        <f>HLOOKUP(LEFT(Products!$B2808,3),$G$4:$J$5,2,0)</f>
        <v>Furniture</v>
      </c>
      <c r="E2808" s="11" t="str">
        <f>VLOOKUP(MID(Products!$B2808,5,2),$G$8:$H$25,2,0)</f>
        <v>Chairs</v>
      </c>
    </row>
    <row r="2809" spans="1:5" x14ac:dyDescent="0.35">
      <c r="A2809" s="12">
        <v>9345</v>
      </c>
      <c r="B2809" s="17" t="s">
        <v>2622</v>
      </c>
      <c r="C2809" s="17" t="s">
        <v>2623</v>
      </c>
      <c r="D2809" s="17" t="str">
        <f>HLOOKUP(LEFT(Products!$B2809,3),$G$4:$J$5,2,0)</f>
        <v>Office Supplies</v>
      </c>
      <c r="E2809" s="12" t="str">
        <f>VLOOKUP(MID(Products!$B2809,5,2),$G$8:$H$25,2,0)</f>
        <v>Binders</v>
      </c>
    </row>
    <row r="2810" spans="1:5" x14ac:dyDescent="0.35">
      <c r="A2810" s="11">
        <v>4653</v>
      </c>
      <c r="B2810" s="13" t="s">
        <v>1221</v>
      </c>
      <c r="C2810" s="13" t="s">
        <v>1222</v>
      </c>
      <c r="D2810" s="13" t="str">
        <f>HLOOKUP(LEFT(Products!$B2810,3),$G$4:$J$5,2,0)</f>
        <v>Office Supplies</v>
      </c>
      <c r="E2810" s="11" t="str">
        <f>VLOOKUP(MID(Products!$B2810,5,2),$G$8:$H$25,2,0)</f>
        <v>Paper</v>
      </c>
    </row>
    <row r="2811" spans="1:5" x14ac:dyDescent="0.35">
      <c r="A2811" s="12">
        <v>9347</v>
      </c>
      <c r="B2811" s="17" t="s">
        <v>1810</v>
      </c>
      <c r="C2811" s="17" t="s">
        <v>1811</v>
      </c>
      <c r="D2811" s="17" t="str">
        <f>HLOOKUP(LEFT(Products!$B2811,3),$G$4:$J$5,2,0)</f>
        <v>Furniture</v>
      </c>
      <c r="E2811" s="12" t="str">
        <f>VLOOKUP(MID(Products!$B2811,5,2),$G$8:$H$25,2,0)</f>
        <v>Furnishings</v>
      </c>
    </row>
    <row r="2812" spans="1:5" x14ac:dyDescent="0.35">
      <c r="A2812" s="11">
        <v>4362</v>
      </c>
      <c r="B2812" s="13" t="s">
        <v>2587</v>
      </c>
      <c r="C2812" s="13" t="s">
        <v>2588</v>
      </c>
      <c r="D2812" s="13" t="str">
        <f>HLOOKUP(LEFT(Products!$B2812,3),$G$4:$J$5,2,0)</f>
        <v>Technology</v>
      </c>
      <c r="E2812" s="11" t="str">
        <f>VLOOKUP(MID(Products!$B2812,5,2),$G$8:$H$25,2,0)</f>
        <v>Phones</v>
      </c>
    </row>
    <row r="2813" spans="1:5" x14ac:dyDescent="0.35">
      <c r="A2813" s="12">
        <v>5389</v>
      </c>
      <c r="B2813" s="17" t="s">
        <v>5277</v>
      </c>
      <c r="C2813" s="17" t="s">
        <v>5278</v>
      </c>
      <c r="D2813" s="17" t="str">
        <f>HLOOKUP(LEFT(Products!$B2813,3),$G$4:$J$5,2,0)</f>
        <v>Technology</v>
      </c>
      <c r="E2813" s="12" t="str">
        <f>VLOOKUP(MID(Products!$B2813,5,2),$G$8:$H$25,2,0)</f>
        <v>Accessories</v>
      </c>
    </row>
    <row r="2814" spans="1:5" x14ac:dyDescent="0.35">
      <c r="A2814" s="11">
        <v>5388</v>
      </c>
      <c r="B2814" s="13" t="s">
        <v>3159</v>
      </c>
      <c r="C2814" s="13" t="s">
        <v>3160</v>
      </c>
      <c r="D2814" s="13" t="str">
        <f>HLOOKUP(LEFT(Products!$B2814,3),$G$4:$J$5,2,0)</f>
        <v>Technology</v>
      </c>
      <c r="E2814" s="11" t="str">
        <f>VLOOKUP(MID(Products!$B2814,5,2),$G$8:$H$25,2,0)</f>
        <v>Phones</v>
      </c>
    </row>
    <row r="2815" spans="1:5" x14ac:dyDescent="0.35">
      <c r="A2815" s="12">
        <v>5390</v>
      </c>
      <c r="B2815" s="17" t="s">
        <v>1788</v>
      </c>
      <c r="C2815" s="17" t="s">
        <v>1789</v>
      </c>
      <c r="D2815" s="17" t="str">
        <f>HLOOKUP(LEFT(Products!$B2815,3),$G$4:$J$5,2,0)</f>
        <v>Office Supplies</v>
      </c>
      <c r="E2815" s="12" t="str">
        <f>VLOOKUP(MID(Products!$B2815,5,2),$G$8:$H$25,2,0)</f>
        <v>Labels</v>
      </c>
    </row>
    <row r="2816" spans="1:5" x14ac:dyDescent="0.35">
      <c r="A2816" s="11">
        <v>2910</v>
      </c>
      <c r="B2816" s="13" t="s">
        <v>857</v>
      </c>
      <c r="C2816" s="13" t="s">
        <v>858</v>
      </c>
      <c r="D2816" s="13" t="str">
        <f>HLOOKUP(LEFT(Products!$B2816,3),$G$4:$J$5,2,0)</f>
        <v>Office Supplies</v>
      </c>
      <c r="E2816" s="11" t="str">
        <f>VLOOKUP(MID(Products!$B2816,5,2),$G$8:$H$25,2,0)</f>
        <v>Fasteners</v>
      </c>
    </row>
    <row r="2817" spans="1:5" x14ac:dyDescent="0.35">
      <c r="A2817" s="12">
        <v>1837</v>
      </c>
      <c r="B2817" s="17" t="s">
        <v>3432</v>
      </c>
      <c r="C2817" s="17" t="s">
        <v>3433</v>
      </c>
      <c r="D2817" s="17" t="str">
        <f>HLOOKUP(LEFT(Products!$B2817,3),$G$4:$J$5,2,0)</f>
        <v>Office Supplies</v>
      </c>
      <c r="E2817" s="12" t="str">
        <f>VLOOKUP(MID(Products!$B2817,5,2),$G$8:$H$25,2,0)</f>
        <v>Appliances</v>
      </c>
    </row>
    <row r="2818" spans="1:5" x14ac:dyDescent="0.35">
      <c r="A2818" s="11">
        <v>3963</v>
      </c>
      <c r="B2818" s="13" t="s">
        <v>5974</v>
      </c>
      <c r="C2818" s="13" t="s">
        <v>5975</v>
      </c>
      <c r="D2818" s="13" t="str">
        <f>HLOOKUP(LEFT(Products!$B2818,3),$G$4:$J$5,2,0)</f>
        <v>Office Supplies</v>
      </c>
      <c r="E2818" s="11" t="str">
        <f>VLOOKUP(MID(Products!$B2818,5,2),$G$8:$H$25,2,0)</f>
        <v>Art</v>
      </c>
    </row>
    <row r="2819" spans="1:5" x14ac:dyDescent="0.35">
      <c r="A2819" s="12">
        <v>3964</v>
      </c>
      <c r="B2819" s="17" t="s">
        <v>5976</v>
      </c>
      <c r="C2819" s="17" t="s">
        <v>5977</v>
      </c>
      <c r="D2819" s="17" t="str">
        <f>HLOOKUP(LEFT(Products!$B2819,3),$G$4:$J$5,2,0)</f>
        <v>Furniture</v>
      </c>
      <c r="E2819" s="12" t="str">
        <f>VLOOKUP(MID(Products!$B2819,5,2),$G$8:$H$25,2,0)</f>
        <v>Furnishings</v>
      </c>
    </row>
    <row r="2820" spans="1:5" x14ac:dyDescent="0.35">
      <c r="A2820" s="11">
        <v>6657</v>
      </c>
      <c r="B2820" s="13" t="s">
        <v>1676</v>
      </c>
      <c r="C2820" s="13" t="s">
        <v>1677</v>
      </c>
      <c r="D2820" s="13" t="str">
        <f>HLOOKUP(LEFT(Products!$B2820,3),$G$4:$J$5,2,0)</f>
        <v>Office Supplies</v>
      </c>
      <c r="E2820" s="11" t="str">
        <f>VLOOKUP(MID(Products!$B2820,5,2),$G$8:$H$25,2,0)</f>
        <v>Storage</v>
      </c>
    </row>
    <row r="2821" spans="1:5" x14ac:dyDescent="0.35">
      <c r="A2821" s="12">
        <v>6659</v>
      </c>
      <c r="B2821" s="17" t="s">
        <v>1862</v>
      </c>
      <c r="C2821" s="17" t="s">
        <v>1863</v>
      </c>
      <c r="D2821" s="17" t="str">
        <f>HLOOKUP(LEFT(Products!$B2821,3),$G$4:$J$5,2,0)</f>
        <v>Furniture</v>
      </c>
      <c r="E2821" s="12" t="str">
        <f>VLOOKUP(MID(Products!$B2821,5,2),$G$8:$H$25,2,0)</f>
        <v>Furnishings</v>
      </c>
    </row>
    <row r="2822" spans="1:5" x14ac:dyDescent="0.35">
      <c r="A2822" s="11">
        <v>802</v>
      </c>
      <c r="B2822" s="13" t="s">
        <v>3004</v>
      </c>
      <c r="C2822" s="13" t="s">
        <v>3005</v>
      </c>
      <c r="D2822" s="13" t="str">
        <f>HLOOKUP(LEFT(Products!$B2822,3),$G$4:$J$5,2,0)</f>
        <v>Technology</v>
      </c>
      <c r="E2822" s="11" t="str">
        <f>VLOOKUP(MID(Products!$B2822,5,2),$G$8:$H$25,2,0)</f>
        <v>Phones</v>
      </c>
    </row>
    <row r="2823" spans="1:5" x14ac:dyDescent="0.35">
      <c r="A2823" s="12">
        <v>6655</v>
      </c>
      <c r="B2823" s="17" t="s">
        <v>5981</v>
      </c>
      <c r="C2823" s="17" t="s">
        <v>5982</v>
      </c>
      <c r="D2823" s="17" t="str">
        <f>HLOOKUP(LEFT(Products!$B2823,3),$G$4:$J$5,2,0)</f>
        <v>Technology</v>
      </c>
      <c r="E2823" s="12" t="str">
        <f>VLOOKUP(MID(Products!$B2823,5,2),$G$8:$H$25,2,0)</f>
        <v>Phones</v>
      </c>
    </row>
    <row r="2824" spans="1:5" x14ac:dyDescent="0.35">
      <c r="A2824" s="11">
        <v>6660</v>
      </c>
      <c r="B2824" s="13" t="s">
        <v>5244</v>
      </c>
      <c r="C2824" s="13" t="s">
        <v>1494</v>
      </c>
      <c r="D2824" s="13" t="str">
        <f>HLOOKUP(LEFT(Products!$B2824,3),$G$4:$J$5,2,0)</f>
        <v>Furniture</v>
      </c>
      <c r="E2824" s="11" t="str">
        <f>VLOOKUP(MID(Products!$B2824,5,2),$G$8:$H$25,2,0)</f>
        <v>Tables</v>
      </c>
    </row>
    <row r="2825" spans="1:5" x14ac:dyDescent="0.35">
      <c r="A2825" s="12">
        <v>6658</v>
      </c>
      <c r="B2825" s="17" t="s">
        <v>5983</v>
      </c>
      <c r="C2825" s="17" t="s">
        <v>5984</v>
      </c>
      <c r="D2825" s="17" t="str">
        <f>HLOOKUP(LEFT(Products!$B2825,3),$G$4:$J$5,2,0)</f>
        <v>Office Supplies</v>
      </c>
      <c r="E2825" s="12" t="str">
        <f>VLOOKUP(MID(Products!$B2825,5,2),$G$8:$H$25,2,0)</f>
        <v>Envelopes</v>
      </c>
    </row>
    <row r="2826" spans="1:5" x14ac:dyDescent="0.35">
      <c r="A2826" s="11">
        <v>3286</v>
      </c>
      <c r="B2826" s="13" t="s">
        <v>4382</v>
      </c>
      <c r="C2826" s="13" t="s">
        <v>4383</v>
      </c>
      <c r="D2826" s="13" t="str">
        <f>HLOOKUP(LEFT(Products!$B2826,3),$G$4:$J$5,2,0)</f>
        <v>Office Supplies</v>
      </c>
      <c r="E2826" s="11" t="str">
        <f>VLOOKUP(MID(Products!$B2826,5,2),$G$8:$H$25,2,0)</f>
        <v>Art</v>
      </c>
    </row>
    <row r="2827" spans="1:5" x14ac:dyDescent="0.35">
      <c r="A2827" s="12">
        <v>3287</v>
      </c>
      <c r="B2827" s="17" t="s">
        <v>2883</v>
      </c>
      <c r="C2827" s="17" t="s">
        <v>2884</v>
      </c>
      <c r="D2827" s="17" t="str">
        <f>HLOOKUP(LEFT(Products!$B2827,3),$G$4:$J$5,2,0)</f>
        <v>Office Supplies</v>
      </c>
      <c r="E2827" s="12" t="str">
        <f>VLOOKUP(MID(Products!$B2827,5,2),$G$8:$H$25,2,0)</f>
        <v>Appliances</v>
      </c>
    </row>
    <row r="2828" spans="1:5" x14ac:dyDescent="0.35">
      <c r="A2828" s="11">
        <v>4523</v>
      </c>
      <c r="B2828" s="13" t="s">
        <v>5988</v>
      </c>
      <c r="C2828" s="13" t="s">
        <v>723</v>
      </c>
      <c r="D2828" s="13" t="str">
        <f>HLOOKUP(LEFT(Products!$B2828,3),$G$4:$J$5,2,0)</f>
        <v>Office Supplies</v>
      </c>
      <c r="E2828" s="11" t="str">
        <f>VLOOKUP(MID(Products!$B2828,5,2),$G$8:$H$25,2,0)</f>
        <v>Fasteners</v>
      </c>
    </row>
    <row r="2829" spans="1:5" x14ac:dyDescent="0.35">
      <c r="A2829" s="12">
        <v>801</v>
      </c>
      <c r="B2829" s="17" t="s">
        <v>622</v>
      </c>
      <c r="C2829" s="17" t="s">
        <v>623</v>
      </c>
      <c r="D2829" s="17" t="str">
        <f>HLOOKUP(LEFT(Products!$B2829,3),$G$4:$J$5,2,0)</f>
        <v>Furniture</v>
      </c>
      <c r="E2829" s="12" t="str">
        <f>VLOOKUP(MID(Products!$B2829,5,2),$G$8:$H$25,2,0)</f>
        <v>Furnishings</v>
      </c>
    </row>
    <row r="2830" spans="1:5" x14ac:dyDescent="0.35">
      <c r="A2830" s="11">
        <v>6656</v>
      </c>
      <c r="B2830" s="13" t="s">
        <v>5989</v>
      </c>
      <c r="C2830" s="13" t="s">
        <v>5990</v>
      </c>
      <c r="D2830" s="13" t="str">
        <f>HLOOKUP(LEFT(Products!$B2830,3),$G$4:$J$5,2,0)</f>
        <v>Technology</v>
      </c>
      <c r="E2830" s="11" t="str">
        <f>VLOOKUP(MID(Products!$B2830,5,2),$G$8:$H$25,2,0)</f>
        <v>Accessories</v>
      </c>
    </row>
    <row r="2831" spans="1:5" x14ac:dyDescent="0.35">
      <c r="A2831" s="12">
        <v>9318</v>
      </c>
      <c r="B2831" s="17" t="s">
        <v>5992</v>
      </c>
      <c r="C2831" s="17" t="s">
        <v>5993</v>
      </c>
      <c r="D2831" s="17" t="str">
        <f>HLOOKUP(LEFT(Products!$B2831,3),$G$4:$J$5,2,0)</f>
        <v>Technology</v>
      </c>
      <c r="E2831" s="12" t="str">
        <f>VLOOKUP(MID(Products!$B2831,5,2),$G$8:$H$25,2,0)</f>
        <v>Accessories</v>
      </c>
    </row>
    <row r="2832" spans="1:5" x14ac:dyDescent="0.35">
      <c r="A2832" s="11">
        <v>6027</v>
      </c>
      <c r="B2832" s="13" t="s">
        <v>5997</v>
      </c>
      <c r="C2832" s="13" t="s">
        <v>5998</v>
      </c>
      <c r="D2832" s="13" t="str">
        <f>HLOOKUP(LEFT(Products!$B2832,3),$G$4:$J$5,2,0)</f>
        <v>Office Supplies</v>
      </c>
      <c r="E2832" s="11" t="str">
        <f>VLOOKUP(MID(Products!$B2832,5,2),$G$8:$H$25,2,0)</f>
        <v>Fasteners</v>
      </c>
    </row>
    <row r="2833" spans="1:5" x14ac:dyDescent="0.35">
      <c r="A2833" s="12">
        <v>6028</v>
      </c>
      <c r="B2833" s="17" t="s">
        <v>3184</v>
      </c>
      <c r="C2833" s="17" t="s">
        <v>3185</v>
      </c>
      <c r="D2833" s="17" t="str">
        <f>HLOOKUP(LEFT(Products!$B2833,3),$G$4:$J$5,2,0)</f>
        <v>Technology</v>
      </c>
      <c r="E2833" s="12" t="str">
        <f>VLOOKUP(MID(Products!$B2833,5,2),$G$8:$H$25,2,0)</f>
        <v>Phones</v>
      </c>
    </row>
    <row r="2834" spans="1:5" x14ac:dyDescent="0.35">
      <c r="A2834" s="11">
        <v>2083</v>
      </c>
      <c r="B2834" s="13" t="s">
        <v>2844</v>
      </c>
      <c r="C2834" s="13" t="s">
        <v>2845</v>
      </c>
      <c r="D2834" s="13" t="str">
        <f>HLOOKUP(LEFT(Products!$B2834,3),$G$4:$J$5,2,0)</f>
        <v>Office Supplies</v>
      </c>
      <c r="E2834" s="11" t="str">
        <f>VLOOKUP(MID(Products!$B2834,5,2),$G$8:$H$25,2,0)</f>
        <v>Paper</v>
      </c>
    </row>
    <row r="2835" spans="1:5" x14ac:dyDescent="0.35">
      <c r="A2835" s="12">
        <v>7227</v>
      </c>
      <c r="B2835" s="17" t="s">
        <v>5461</v>
      </c>
      <c r="C2835" s="17" t="s">
        <v>5462</v>
      </c>
      <c r="D2835" s="17" t="str">
        <f>HLOOKUP(LEFT(Products!$B2835,3),$G$4:$J$5,2,0)</f>
        <v>Office Supplies</v>
      </c>
      <c r="E2835" s="12" t="str">
        <f>VLOOKUP(MID(Products!$B2835,5,2),$G$8:$H$25,2,0)</f>
        <v>Paper</v>
      </c>
    </row>
    <row r="2836" spans="1:5" x14ac:dyDescent="0.35">
      <c r="A2836" s="11">
        <v>7228</v>
      </c>
      <c r="B2836" s="13" t="s">
        <v>2376</v>
      </c>
      <c r="C2836" s="13" t="s">
        <v>2377</v>
      </c>
      <c r="D2836" s="13" t="str">
        <f>HLOOKUP(LEFT(Products!$B2836,3),$G$4:$J$5,2,0)</f>
        <v>Technology</v>
      </c>
      <c r="E2836" s="11" t="str">
        <f>VLOOKUP(MID(Products!$B2836,5,2),$G$8:$H$25,2,0)</f>
        <v>Accessories</v>
      </c>
    </row>
    <row r="2837" spans="1:5" x14ac:dyDescent="0.35">
      <c r="A2837" s="12">
        <v>1992</v>
      </c>
      <c r="B2837" s="17" t="s">
        <v>3762</v>
      </c>
      <c r="C2837" s="17" t="s">
        <v>3763</v>
      </c>
      <c r="D2837" s="17" t="str">
        <f>HLOOKUP(LEFT(Products!$B2837,3),$G$4:$J$5,2,0)</f>
        <v>Office Supplies</v>
      </c>
      <c r="E2837" s="12" t="str">
        <f>VLOOKUP(MID(Products!$B2837,5,2),$G$8:$H$25,2,0)</f>
        <v>Binders</v>
      </c>
    </row>
    <row r="2838" spans="1:5" x14ac:dyDescent="0.35">
      <c r="A2838" s="11">
        <v>7534</v>
      </c>
      <c r="B2838" s="13" t="s">
        <v>1044</v>
      </c>
      <c r="C2838" s="13" t="s">
        <v>1045</v>
      </c>
      <c r="D2838" s="13" t="str">
        <f>HLOOKUP(LEFT(Products!$B2838,3),$G$4:$J$5,2,0)</f>
        <v>Furniture</v>
      </c>
      <c r="E2838" s="11" t="str">
        <f>VLOOKUP(MID(Products!$B2838,5,2),$G$8:$H$25,2,0)</f>
        <v>Chairs</v>
      </c>
    </row>
    <row r="2839" spans="1:5" x14ac:dyDescent="0.35">
      <c r="A2839" s="12">
        <v>7535</v>
      </c>
      <c r="B2839" s="17" t="s">
        <v>27</v>
      </c>
      <c r="C2839" s="17" t="s">
        <v>30</v>
      </c>
      <c r="D2839" s="17" t="str">
        <f>HLOOKUP(LEFT(Products!$B2839,3),$G$4:$J$5,2,0)</f>
        <v>Furniture</v>
      </c>
      <c r="E2839" s="12" t="str">
        <f>VLOOKUP(MID(Products!$B2839,5,2),$G$8:$H$25,2,0)</f>
        <v>Bookcases</v>
      </c>
    </row>
    <row r="2840" spans="1:5" x14ac:dyDescent="0.35">
      <c r="A2840" s="11">
        <v>3765</v>
      </c>
      <c r="B2840" s="13" t="s">
        <v>2421</v>
      </c>
      <c r="C2840" s="13" t="s">
        <v>2422</v>
      </c>
      <c r="D2840" s="13" t="str">
        <f>HLOOKUP(LEFT(Products!$B2840,3),$G$4:$J$5,2,0)</f>
        <v>Office Supplies</v>
      </c>
      <c r="E2840" s="11" t="str">
        <f>VLOOKUP(MID(Products!$B2840,5,2),$G$8:$H$25,2,0)</f>
        <v>Binders</v>
      </c>
    </row>
    <row r="2841" spans="1:5" x14ac:dyDescent="0.35">
      <c r="A2841" s="12">
        <v>9991</v>
      </c>
      <c r="B2841" s="17" t="s">
        <v>348</v>
      </c>
      <c r="C2841" s="17" t="s">
        <v>349</v>
      </c>
      <c r="D2841" s="17" t="str">
        <f>HLOOKUP(LEFT(Products!$B2841,3),$G$4:$J$5,2,0)</f>
        <v>Furniture</v>
      </c>
      <c r="E2841" s="12" t="str">
        <f>VLOOKUP(MID(Products!$B2841,5,2),$G$8:$H$25,2,0)</f>
        <v>Furnishings</v>
      </c>
    </row>
    <row r="2842" spans="1:5" x14ac:dyDescent="0.35">
      <c r="A2842" s="11">
        <v>1189</v>
      </c>
      <c r="B2842" s="13" t="s">
        <v>4407</v>
      </c>
      <c r="C2842" s="13" t="s">
        <v>4408</v>
      </c>
      <c r="D2842" s="13" t="str">
        <f>HLOOKUP(LEFT(Products!$B2842,3),$G$4:$J$5,2,0)</f>
        <v>Office Supplies</v>
      </c>
      <c r="E2842" s="11" t="str">
        <f>VLOOKUP(MID(Products!$B2842,5,2),$G$8:$H$25,2,0)</f>
        <v>Appliances</v>
      </c>
    </row>
    <row r="2843" spans="1:5" x14ac:dyDescent="0.35">
      <c r="A2843" s="12">
        <v>1192</v>
      </c>
      <c r="B2843" s="17" t="s">
        <v>1793</v>
      </c>
      <c r="C2843" s="17" t="s">
        <v>2594</v>
      </c>
      <c r="D2843" s="17" t="str">
        <f>HLOOKUP(LEFT(Products!$B2843,3),$G$4:$J$5,2,0)</f>
        <v>Office Supplies</v>
      </c>
      <c r="E2843" s="12" t="str">
        <f>VLOOKUP(MID(Products!$B2843,5,2),$G$8:$H$25,2,0)</f>
        <v>Paper</v>
      </c>
    </row>
    <row r="2844" spans="1:5" x14ac:dyDescent="0.35">
      <c r="A2844" s="11">
        <v>9992</v>
      </c>
      <c r="B2844" s="13" t="s">
        <v>495</v>
      </c>
      <c r="C2844" s="13" t="s">
        <v>496</v>
      </c>
      <c r="D2844" s="13" t="str">
        <f>HLOOKUP(LEFT(Products!$B2844,3),$G$4:$J$5,2,0)</f>
        <v>Technology</v>
      </c>
      <c r="E2844" s="11" t="str">
        <f>VLOOKUP(MID(Products!$B2844,5,2),$G$8:$H$25,2,0)</f>
        <v>Phones</v>
      </c>
    </row>
    <row r="2845" spans="1:5" x14ac:dyDescent="0.35">
      <c r="A2845" s="12">
        <v>6921</v>
      </c>
      <c r="B2845" s="17" t="s">
        <v>3494</v>
      </c>
      <c r="C2845" s="17" t="s">
        <v>3495</v>
      </c>
      <c r="D2845" s="17" t="str">
        <f>HLOOKUP(LEFT(Products!$B2845,3),$G$4:$J$5,2,0)</f>
        <v>Office Supplies</v>
      </c>
      <c r="E2845" s="12" t="str">
        <f>VLOOKUP(MID(Products!$B2845,5,2),$G$8:$H$25,2,0)</f>
        <v>Appliances</v>
      </c>
    </row>
    <row r="2846" spans="1:5" x14ac:dyDescent="0.35">
      <c r="A2846" s="11">
        <v>1190</v>
      </c>
      <c r="B2846" s="13" t="s">
        <v>5981</v>
      </c>
      <c r="C2846" s="13" t="s">
        <v>5982</v>
      </c>
      <c r="D2846" s="13" t="str">
        <f>HLOOKUP(LEFT(Products!$B2846,3),$G$4:$J$5,2,0)</f>
        <v>Technology</v>
      </c>
      <c r="E2846" s="11" t="str">
        <f>VLOOKUP(MID(Products!$B2846,5,2),$G$8:$H$25,2,0)</f>
        <v>Phones</v>
      </c>
    </row>
    <row r="2847" spans="1:5" x14ac:dyDescent="0.35">
      <c r="A2847" s="12">
        <v>1191</v>
      </c>
      <c r="B2847" s="17" t="s">
        <v>6009</v>
      </c>
      <c r="C2847" s="17" t="s">
        <v>6010</v>
      </c>
      <c r="D2847" s="17" t="str">
        <f>HLOOKUP(LEFT(Products!$B2847,3),$G$4:$J$5,2,0)</f>
        <v>Furniture</v>
      </c>
      <c r="E2847" s="12" t="str">
        <f>VLOOKUP(MID(Products!$B2847,5,2),$G$8:$H$25,2,0)</f>
        <v>Chairs</v>
      </c>
    </row>
    <row r="2848" spans="1:5" x14ac:dyDescent="0.35">
      <c r="A2848" s="11">
        <v>1193</v>
      </c>
      <c r="B2848" s="13" t="s">
        <v>4890</v>
      </c>
      <c r="C2848" s="13" t="s">
        <v>4891</v>
      </c>
      <c r="D2848" s="13" t="str">
        <f>HLOOKUP(LEFT(Products!$B2848,3),$G$4:$J$5,2,0)</f>
        <v>Office Supplies</v>
      </c>
      <c r="E2848" s="11" t="str">
        <f>VLOOKUP(MID(Products!$B2848,5,2),$G$8:$H$25,2,0)</f>
        <v>Paper</v>
      </c>
    </row>
    <row r="2849" spans="1:5" x14ac:dyDescent="0.35">
      <c r="A2849" s="12">
        <v>9993</v>
      </c>
      <c r="B2849" s="17" t="s">
        <v>5684</v>
      </c>
      <c r="C2849" s="17" t="s">
        <v>5685</v>
      </c>
      <c r="D2849" s="17" t="str">
        <f>HLOOKUP(LEFT(Products!$B2849,3),$G$4:$J$5,2,0)</f>
        <v>Office Supplies</v>
      </c>
      <c r="E2849" s="12" t="str">
        <f>VLOOKUP(MID(Products!$B2849,5,2),$G$8:$H$25,2,0)</f>
        <v>Paper</v>
      </c>
    </row>
    <row r="2850" spans="1:5" x14ac:dyDescent="0.35">
      <c r="A2850" s="11">
        <v>9766</v>
      </c>
      <c r="B2850" s="13" t="s">
        <v>871</v>
      </c>
      <c r="C2850" s="13" t="s">
        <v>872</v>
      </c>
      <c r="D2850" s="13" t="str">
        <f>HLOOKUP(LEFT(Products!$B2850,3),$G$4:$J$5,2,0)</f>
        <v>Office Supplies</v>
      </c>
      <c r="E2850" s="11" t="str">
        <f>VLOOKUP(MID(Products!$B2850,5,2),$G$8:$H$25,2,0)</f>
        <v>Binders</v>
      </c>
    </row>
    <row r="2851" spans="1:5" x14ac:dyDescent="0.35">
      <c r="A2851" s="12">
        <v>9767</v>
      </c>
      <c r="B2851" s="17" t="s">
        <v>6012</v>
      </c>
      <c r="C2851" s="17" t="s">
        <v>6013</v>
      </c>
      <c r="D2851" s="17" t="str">
        <f>HLOOKUP(LEFT(Products!$B2851,3),$G$4:$J$5,2,0)</f>
        <v>Office Supplies</v>
      </c>
      <c r="E2851" s="12" t="str">
        <f>VLOOKUP(MID(Products!$B2851,5,2),$G$8:$H$25,2,0)</f>
        <v>Paper</v>
      </c>
    </row>
    <row r="2852" spans="1:5" x14ac:dyDescent="0.35">
      <c r="A2852" s="11">
        <v>7641</v>
      </c>
      <c r="B2852" s="13" t="s">
        <v>399</v>
      </c>
      <c r="C2852" s="13" t="s">
        <v>400</v>
      </c>
      <c r="D2852" s="13" t="str">
        <f>HLOOKUP(LEFT(Products!$B2852,3),$G$4:$J$5,2,0)</f>
        <v>Office Supplies</v>
      </c>
      <c r="E2852" s="11" t="str">
        <f>VLOOKUP(MID(Products!$B2852,5,2),$G$8:$H$25,2,0)</f>
        <v>Paper</v>
      </c>
    </row>
    <row r="2853" spans="1:5" x14ac:dyDescent="0.35">
      <c r="A2853" s="12">
        <v>9252</v>
      </c>
      <c r="B2853" s="17" t="s">
        <v>1427</v>
      </c>
      <c r="C2853" s="17" t="s">
        <v>1428</v>
      </c>
      <c r="D2853" s="17" t="str">
        <f>HLOOKUP(LEFT(Products!$B2853,3),$G$4:$J$5,2,0)</f>
        <v>Office Supplies</v>
      </c>
      <c r="E2853" s="12" t="str">
        <f>VLOOKUP(MID(Products!$B2853,5,2),$G$8:$H$25,2,0)</f>
        <v>Binders</v>
      </c>
    </row>
    <row r="2854" spans="1:5" x14ac:dyDescent="0.35">
      <c r="A2854" s="11">
        <v>2509</v>
      </c>
      <c r="B2854" s="13" t="s">
        <v>6019</v>
      </c>
      <c r="C2854" s="13" t="s">
        <v>6020</v>
      </c>
      <c r="D2854" s="13" t="str">
        <f>HLOOKUP(LEFT(Products!$B2854,3),$G$4:$J$5,2,0)</f>
        <v>Technology</v>
      </c>
      <c r="E2854" s="11" t="str">
        <f>VLOOKUP(MID(Products!$B2854,5,2),$G$8:$H$25,2,0)</f>
        <v>Phones</v>
      </c>
    </row>
    <row r="2855" spans="1:5" x14ac:dyDescent="0.35">
      <c r="A2855" s="12">
        <v>7640</v>
      </c>
      <c r="B2855" s="17" t="s">
        <v>6021</v>
      </c>
      <c r="C2855" s="17" t="s">
        <v>6022</v>
      </c>
      <c r="D2855" s="17" t="str">
        <f>HLOOKUP(LEFT(Products!$B2855,3),$G$4:$J$5,2,0)</f>
        <v>Furniture</v>
      </c>
      <c r="E2855" s="12" t="str">
        <f>VLOOKUP(MID(Products!$B2855,5,2),$G$8:$H$25,2,0)</f>
        <v>Bookcases</v>
      </c>
    </row>
    <row r="2856" spans="1:5" x14ac:dyDescent="0.35">
      <c r="A2856" s="11">
        <v>2510</v>
      </c>
      <c r="B2856" s="13" t="s">
        <v>2268</v>
      </c>
      <c r="C2856" s="13" t="s">
        <v>2269</v>
      </c>
      <c r="D2856" s="13" t="str">
        <f>HLOOKUP(LEFT(Products!$B2856,3),$G$4:$J$5,2,0)</f>
        <v>Technology</v>
      </c>
      <c r="E2856" s="11" t="str">
        <f>VLOOKUP(MID(Products!$B2856,5,2),$G$8:$H$25,2,0)</f>
        <v>Accessories</v>
      </c>
    </row>
    <row r="2857" spans="1:5" x14ac:dyDescent="0.35">
      <c r="A2857" s="12">
        <v>1771</v>
      </c>
      <c r="B2857" s="17" t="s">
        <v>934</v>
      </c>
      <c r="C2857" s="17" t="s">
        <v>935</v>
      </c>
      <c r="D2857" s="17" t="str">
        <f>HLOOKUP(LEFT(Products!$B2857,3),$G$4:$J$5,2,0)</f>
        <v>Office Supplies</v>
      </c>
      <c r="E2857" s="12" t="str">
        <f>VLOOKUP(MID(Products!$B2857,5,2),$G$8:$H$25,2,0)</f>
        <v>Binders</v>
      </c>
    </row>
    <row r="2858" spans="1:5" x14ac:dyDescent="0.35">
      <c r="A2858" s="11">
        <v>9293</v>
      </c>
      <c r="B2858" s="13" t="s">
        <v>4219</v>
      </c>
      <c r="C2858" s="13" t="s">
        <v>4220</v>
      </c>
      <c r="D2858" s="13" t="str">
        <f>HLOOKUP(LEFT(Products!$B2858,3),$G$4:$J$5,2,0)</f>
        <v>Office Supplies</v>
      </c>
      <c r="E2858" s="11" t="str">
        <f>VLOOKUP(MID(Products!$B2858,5,2),$G$8:$H$25,2,0)</f>
        <v>Binders</v>
      </c>
    </row>
    <row r="2859" spans="1:5" x14ac:dyDescent="0.35">
      <c r="A2859" s="12">
        <v>1770</v>
      </c>
      <c r="B2859" s="17" t="s">
        <v>6027</v>
      </c>
      <c r="C2859" s="17" t="s">
        <v>1315</v>
      </c>
      <c r="D2859" s="17" t="str">
        <f>HLOOKUP(LEFT(Products!$B2859,3),$G$4:$J$5,2,0)</f>
        <v>Office Supplies</v>
      </c>
      <c r="E2859" s="12" t="str">
        <f>VLOOKUP(MID(Products!$B2859,5,2),$G$8:$H$25,2,0)</f>
        <v>Supplies</v>
      </c>
    </row>
    <row r="2860" spans="1:5" x14ac:dyDescent="0.35">
      <c r="A2860" s="11">
        <v>7861</v>
      </c>
      <c r="B2860" s="13" t="s">
        <v>1018</v>
      </c>
      <c r="C2860" s="13" t="s">
        <v>1019</v>
      </c>
      <c r="D2860" s="13" t="str">
        <f>HLOOKUP(LEFT(Products!$B2860,3),$G$4:$J$5,2,0)</f>
        <v>Office Supplies</v>
      </c>
      <c r="E2860" s="11" t="str">
        <f>VLOOKUP(MID(Products!$B2860,5,2),$G$8:$H$25,2,0)</f>
        <v>Binders</v>
      </c>
    </row>
    <row r="2861" spans="1:5" x14ac:dyDescent="0.35">
      <c r="A2861" s="12">
        <v>7639</v>
      </c>
      <c r="B2861" s="17" t="s">
        <v>3844</v>
      </c>
      <c r="C2861" s="17" t="s">
        <v>412</v>
      </c>
      <c r="D2861" s="17" t="str">
        <f>HLOOKUP(LEFT(Products!$B2861,3),$G$4:$J$5,2,0)</f>
        <v>Office Supplies</v>
      </c>
      <c r="E2861" s="12" t="str">
        <f>VLOOKUP(MID(Products!$B2861,5,2),$G$8:$H$25,2,0)</f>
        <v>Envelopes</v>
      </c>
    </row>
    <row r="2862" spans="1:5" x14ac:dyDescent="0.35">
      <c r="A2862" s="11">
        <v>7638</v>
      </c>
      <c r="B2862" s="13" t="s">
        <v>717</v>
      </c>
      <c r="C2862" s="13" t="s">
        <v>718</v>
      </c>
      <c r="D2862" s="13" t="str">
        <f>HLOOKUP(LEFT(Products!$B2862,3),$G$4:$J$5,2,0)</f>
        <v>Office Supplies</v>
      </c>
      <c r="E2862" s="11" t="str">
        <f>VLOOKUP(MID(Products!$B2862,5,2),$G$8:$H$25,2,0)</f>
        <v>Art</v>
      </c>
    </row>
    <row r="2863" spans="1:5" x14ac:dyDescent="0.35">
      <c r="A2863" s="12">
        <v>1323</v>
      </c>
      <c r="B2863" s="17" t="s">
        <v>2478</v>
      </c>
      <c r="C2863" s="17" t="s">
        <v>2479</v>
      </c>
      <c r="D2863" s="17" t="str">
        <f>HLOOKUP(LEFT(Products!$B2863,3),$G$4:$J$5,2,0)</f>
        <v>Office Supplies</v>
      </c>
      <c r="E2863" s="12" t="str">
        <f>VLOOKUP(MID(Products!$B2863,5,2),$G$8:$H$25,2,0)</f>
        <v>Appliances</v>
      </c>
    </row>
    <row r="2864" spans="1:5" x14ac:dyDescent="0.35">
      <c r="A2864" s="11">
        <v>3475</v>
      </c>
      <c r="B2864" s="13" t="s">
        <v>320</v>
      </c>
      <c r="C2864" s="13" t="s">
        <v>321</v>
      </c>
      <c r="D2864" s="13" t="str">
        <f>HLOOKUP(LEFT(Products!$B2864,3),$G$4:$J$5,2,0)</f>
        <v>Technology</v>
      </c>
      <c r="E2864" s="11" t="str">
        <f>VLOOKUP(MID(Products!$B2864,5,2),$G$8:$H$25,2,0)</f>
        <v>Accessories</v>
      </c>
    </row>
    <row r="2865" spans="1:5" x14ac:dyDescent="0.35">
      <c r="A2865" s="12">
        <v>6577</v>
      </c>
      <c r="B2865" s="17" t="s">
        <v>2676</v>
      </c>
      <c r="C2865" s="17" t="s">
        <v>2677</v>
      </c>
      <c r="D2865" s="17" t="str">
        <f>HLOOKUP(LEFT(Products!$B2865,3),$G$4:$J$5,2,0)</f>
        <v>Furniture</v>
      </c>
      <c r="E2865" s="12" t="str">
        <f>VLOOKUP(MID(Products!$B2865,5,2),$G$8:$H$25,2,0)</f>
        <v>Chairs</v>
      </c>
    </row>
    <row r="2866" spans="1:5" x14ac:dyDescent="0.35">
      <c r="A2866" s="11">
        <v>3474</v>
      </c>
      <c r="B2866" s="13" t="s">
        <v>261</v>
      </c>
      <c r="C2866" s="13" t="s">
        <v>262</v>
      </c>
      <c r="D2866" s="13" t="str">
        <f>HLOOKUP(LEFT(Products!$B2866,3),$G$4:$J$5,2,0)</f>
        <v>Furniture</v>
      </c>
      <c r="E2866" s="11" t="str">
        <f>VLOOKUP(MID(Products!$B2866,5,2),$G$8:$H$25,2,0)</f>
        <v>Chairs</v>
      </c>
    </row>
    <row r="2867" spans="1:5" x14ac:dyDescent="0.35">
      <c r="A2867" s="12">
        <v>8619</v>
      </c>
      <c r="B2867" s="17" t="s">
        <v>5807</v>
      </c>
      <c r="C2867" s="17" t="s">
        <v>5808</v>
      </c>
      <c r="D2867" s="17" t="str">
        <f>HLOOKUP(LEFT(Products!$B2867,3),$G$4:$J$5,2,0)</f>
        <v>Furniture</v>
      </c>
      <c r="E2867" s="12" t="str">
        <f>VLOOKUP(MID(Products!$B2867,5,2),$G$8:$H$25,2,0)</f>
        <v>Tables</v>
      </c>
    </row>
    <row r="2868" spans="1:5" x14ac:dyDescent="0.35">
      <c r="A2868" s="11">
        <v>6576</v>
      </c>
      <c r="B2868" s="13" t="s">
        <v>6036</v>
      </c>
      <c r="C2868" s="13" t="s">
        <v>6037</v>
      </c>
      <c r="D2868" s="13" t="str">
        <f>HLOOKUP(LEFT(Products!$B2868,3),$G$4:$J$5,2,0)</f>
        <v>Technology</v>
      </c>
      <c r="E2868" s="11" t="str">
        <f>VLOOKUP(MID(Products!$B2868,5,2),$G$8:$H$25,2,0)</f>
        <v>Accessories</v>
      </c>
    </row>
    <row r="2869" spans="1:5" x14ac:dyDescent="0.35">
      <c r="A2869" s="12">
        <v>3062</v>
      </c>
      <c r="B2869" s="17" t="s">
        <v>6039</v>
      </c>
      <c r="C2869" s="17" t="s">
        <v>6040</v>
      </c>
      <c r="D2869" s="17" t="str">
        <f>HLOOKUP(LEFT(Products!$B2869,3),$G$4:$J$5,2,0)</f>
        <v>Office Supplies</v>
      </c>
      <c r="E2869" s="12" t="str">
        <f>VLOOKUP(MID(Products!$B2869,5,2),$G$8:$H$25,2,0)</f>
        <v>Paper</v>
      </c>
    </row>
    <row r="2870" spans="1:5" x14ac:dyDescent="0.35">
      <c r="A2870" s="11">
        <v>6447</v>
      </c>
      <c r="B2870" s="13" t="s">
        <v>1254</v>
      </c>
      <c r="C2870" s="13" t="s">
        <v>1255</v>
      </c>
      <c r="D2870" s="13" t="str">
        <f>HLOOKUP(LEFT(Products!$B2870,3),$G$4:$J$5,2,0)</f>
        <v>Furniture</v>
      </c>
      <c r="E2870" s="11" t="str">
        <f>VLOOKUP(MID(Products!$B2870,5,2),$G$8:$H$25,2,0)</f>
        <v>Furnishings</v>
      </c>
    </row>
    <row r="2871" spans="1:5" x14ac:dyDescent="0.35">
      <c r="A2871" s="12">
        <v>5296</v>
      </c>
      <c r="B2871" s="17" t="s">
        <v>2685</v>
      </c>
      <c r="C2871" s="17" t="s">
        <v>2686</v>
      </c>
      <c r="D2871" s="17" t="str">
        <f>HLOOKUP(LEFT(Products!$B2871,3),$G$4:$J$5,2,0)</f>
        <v>Office Supplies</v>
      </c>
      <c r="E2871" s="12" t="str">
        <f>VLOOKUP(MID(Products!$B2871,5,2),$G$8:$H$25,2,0)</f>
        <v>Paper</v>
      </c>
    </row>
    <row r="2872" spans="1:5" x14ac:dyDescent="0.35">
      <c r="A2872" s="11">
        <v>421</v>
      </c>
      <c r="B2872" s="13" t="s">
        <v>772</v>
      </c>
      <c r="C2872" s="13" t="s">
        <v>773</v>
      </c>
      <c r="D2872" s="13" t="str">
        <f>HLOOKUP(LEFT(Products!$B2872,3),$G$4:$J$5,2,0)</f>
        <v>Office Supplies</v>
      </c>
      <c r="E2872" s="11" t="str">
        <f>VLOOKUP(MID(Products!$B2872,5,2),$G$8:$H$25,2,0)</f>
        <v>Envelopes</v>
      </c>
    </row>
    <row r="2873" spans="1:5" x14ac:dyDescent="0.35">
      <c r="A2873" s="12">
        <v>6448</v>
      </c>
      <c r="B2873" s="17" t="s">
        <v>6044</v>
      </c>
      <c r="C2873" s="17" t="s">
        <v>6045</v>
      </c>
      <c r="D2873" s="17" t="str">
        <f>HLOOKUP(LEFT(Products!$B2873,3),$G$4:$J$5,2,0)</f>
        <v>Office Supplies</v>
      </c>
      <c r="E2873" s="12" t="str">
        <f>VLOOKUP(MID(Products!$B2873,5,2),$G$8:$H$25,2,0)</f>
        <v>Labels</v>
      </c>
    </row>
    <row r="2874" spans="1:5" x14ac:dyDescent="0.35">
      <c r="A2874" s="11">
        <v>6449</v>
      </c>
      <c r="B2874" s="13" t="s">
        <v>3811</v>
      </c>
      <c r="C2874" s="13" t="s">
        <v>3812</v>
      </c>
      <c r="D2874" s="13" t="str">
        <f>HLOOKUP(LEFT(Products!$B2874,3),$G$4:$J$5,2,0)</f>
        <v>Office Supplies</v>
      </c>
      <c r="E2874" s="11" t="str">
        <f>VLOOKUP(MID(Products!$B2874,5,2),$G$8:$H$25,2,0)</f>
        <v>Storage</v>
      </c>
    </row>
    <row r="2875" spans="1:5" x14ac:dyDescent="0.35">
      <c r="A2875" s="12">
        <v>420</v>
      </c>
      <c r="B2875" s="17" t="s">
        <v>203</v>
      </c>
      <c r="C2875" s="17" t="s">
        <v>204</v>
      </c>
      <c r="D2875" s="17" t="str">
        <f>HLOOKUP(LEFT(Products!$B2875,3),$G$4:$J$5,2,0)</f>
        <v>Office Supplies</v>
      </c>
      <c r="E2875" s="12" t="str">
        <f>VLOOKUP(MID(Products!$B2875,5,2),$G$8:$H$25,2,0)</f>
        <v>Art</v>
      </c>
    </row>
    <row r="2876" spans="1:5" x14ac:dyDescent="0.35">
      <c r="A2876" s="11">
        <v>4746</v>
      </c>
      <c r="B2876" s="13" t="s">
        <v>744</v>
      </c>
      <c r="C2876" s="13" t="s">
        <v>745</v>
      </c>
      <c r="D2876" s="13" t="str">
        <f>HLOOKUP(LEFT(Products!$B2876,3),$G$4:$J$5,2,0)</f>
        <v>Office Supplies</v>
      </c>
      <c r="E2876" s="11" t="str">
        <f>VLOOKUP(MID(Products!$B2876,5,2),$G$8:$H$25,2,0)</f>
        <v>Binders</v>
      </c>
    </row>
    <row r="2877" spans="1:5" x14ac:dyDescent="0.35">
      <c r="A2877" s="12">
        <v>4745</v>
      </c>
      <c r="B2877" s="17" t="s">
        <v>6049</v>
      </c>
      <c r="C2877" s="17" t="s">
        <v>6050</v>
      </c>
      <c r="D2877" s="17" t="str">
        <f>HLOOKUP(LEFT(Products!$B2877,3),$G$4:$J$5,2,0)</f>
        <v>Office Supplies</v>
      </c>
      <c r="E2877" s="12" t="str">
        <f>VLOOKUP(MID(Products!$B2877,5,2),$G$8:$H$25,2,0)</f>
        <v>Storage</v>
      </c>
    </row>
    <row r="2878" spans="1:5" x14ac:dyDescent="0.35">
      <c r="A2878" s="11">
        <v>5952</v>
      </c>
      <c r="B2878" s="13" t="s">
        <v>91</v>
      </c>
      <c r="C2878" s="13" t="s">
        <v>4341</v>
      </c>
      <c r="D2878" s="13" t="str">
        <f>HLOOKUP(LEFT(Products!$B2878,3),$G$4:$J$5,2,0)</f>
        <v>Office Supplies</v>
      </c>
      <c r="E2878" s="11" t="str">
        <f>VLOOKUP(MID(Products!$B2878,5,2),$G$8:$H$25,2,0)</f>
        <v>Binders</v>
      </c>
    </row>
    <row r="2879" spans="1:5" x14ac:dyDescent="0.35">
      <c r="A2879" s="12">
        <v>5951</v>
      </c>
      <c r="B2879" s="17" t="s">
        <v>2332</v>
      </c>
      <c r="C2879" s="17" t="s">
        <v>2333</v>
      </c>
      <c r="D2879" s="17" t="str">
        <f>HLOOKUP(LEFT(Products!$B2879,3),$G$4:$J$5,2,0)</f>
        <v>Office Supplies</v>
      </c>
      <c r="E2879" s="12" t="str">
        <f>VLOOKUP(MID(Products!$B2879,5,2),$G$8:$H$25,2,0)</f>
        <v>Appliances</v>
      </c>
    </row>
    <row r="2880" spans="1:5" x14ac:dyDescent="0.35">
      <c r="A2880" s="11">
        <v>5950</v>
      </c>
      <c r="B2880" s="13" t="s">
        <v>3627</v>
      </c>
      <c r="C2880" s="13" t="s">
        <v>3628</v>
      </c>
      <c r="D2880" s="13" t="str">
        <f>HLOOKUP(LEFT(Products!$B2880,3),$G$4:$J$5,2,0)</f>
        <v>Technology</v>
      </c>
      <c r="E2880" s="11" t="str">
        <f>VLOOKUP(MID(Products!$B2880,5,2),$G$8:$H$25,2,0)</f>
        <v>Accessories</v>
      </c>
    </row>
    <row r="2881" spans="1:5" x14ac:dyDescent="0.35">
      <c r="A2881" s="12">
        <v>4744</v>
      </c>
      <c r="B2881" s="17" t="s">
        <v>3890</v>
      </c>
      <c r="C2881" s="17" t="s">
        <v>3891</v>
      </c>
      <c r="D2881" s="17" t="str">
        <f>HLOOKUP(LEFT(Products!$B2881,3),$G$4:$J$5,2,0)</f>
        <v>Office Supplies</v>
      </c>
      <c r="E2881" s="12" t="str">
        <f>VLOOKUP(MID(Products!$B2881,5,2),$G$8:$H$25,2,0)</f>
        <v>Fasteners</v>
      </c>
    </row>
    <row r="2882" spans="1:5" x14ac:dyDescent="0.35">
      <c r="A2882" s="11">
        <v>3813</v>
      </c>
      <c r="B2882" s="13" t="s">
        <v>3617</v>
      </c>
      <c r="C2882" s="13" t="s">
        <v>3618</v>
      </c>
      <c r="D2882" s="13" t="str">
        <f>HLOOKUP(LEFT(Products!$B2882,3),$G$4:$J$5,2,0)</f>
        <v>Office Supplies</v>
      </c>
      <c r="E2882" s="11" t="str">
        <f>VLOOKUP(MID(Products!$B2882,5,2),$G$8:$H$25,2,0)</f>
        <v>Labels</v>
      </c>
    </row>
    <row r="2883" spans="1:5" x14ac:dyDescent="0.35">
      <c r="A2883" s="12">
        <v>4747</v>
      </c>
      <c r="B2883" s="17" t="s">
        <v>6054</v>
      </c>
      <c r="C2883" s="17" t="s">
        <v>6055</v>
      </c>
      <c r="D2883" s="17" t="str">
        <f>HLOOKUP(LEFT(Products!$B2883,3),$G$4:$J$5,2,0)</f>
        <v>Office Supplies</v>
      </c>
      <c r="E2883" s="12" t="str">
        <f>VLOOKUP(MID(Products!$B2883,5,2),$G$8:$H$25,2,0)</f>
        <v>Binders</v>
      </c>
    </row>
    <row r="2884" spans="1:5" x14ac:dyDescent="0.35">
      <c r="A2884" s="11">
        <v>5949</v>
      </c>
      <c r="B2884" s="13" t="s">
        <v>4432</v>
      </c>
      <c r="C2884" s="13" t="s">
        <v>4433</v>
      </c>
      <c r="D2884" s="13" t="str">
        <f>HLOOKUP(LEFT(Products!$B2884,3),$G$4:$J$5,2,0)</f>
        <v>Office Supplies</v>
      </c>
      <c r="E2884" s="11" t="str">
        <f>VLOOKUP(MID(Products!$B2884,5,2),$G$8:$H$25,2,0)</f>
        <v>Envelopes</v>
      </c>
    </row>
    <row r="2885" spans="1:5" x14ac:dyDescent="0.35">
      <c r="A2885" s="12">
        <v>6515</v>
      </c>
      <c r="B2885" s="17" t="s">
        <v>2214</v>
      </c>
      <c r="C2885" s="17" t="s">
        <v>2215</v>
      </c>
      <c r="D2885" s="17" t="str">
        <f>HLOOKUP(LEFT(Products!$B2885,3),$G$4:$J$5,2,0)</f>
        <v>Technology</v>
      </c>
      <c r="E2885" s="12" t="str">
        <f>VLOOKUP(MID(Products!$B2885,5,2),$G$8:$H$25,2,0)</f>
        <v>Phones</v>
      </c>
    </row>
    <row r="2886" spans="1:5" x14ac:dyDescent="0.35">
      <c r="A2886" s="11">
        <v>6514</v>
      </c>
      <c r="B2886" s="13" t="s">
        <v>229</v>
      </c>
      <c r="C2886" s="13" t="s">
        <v>230</v>
      </c>
      <c r="D2886" s="13" t="str">
        <f>HLOOKUP(LEFT(Products!$B2886,3),$G$4:$J$5,2,0)</f>
        <v>Office Supplies</v>
      </c>
      <c r="E2886" s="11" t="str">
        <f>VLOOKUP(MID(Products!$B2886,5,2),$G$8:$H$25,2,0)</f>
        <v>Paper</v>
      </c>
    </row>
    <row r="2887" spans="1:5" x14ac:dyDescent="0.35">
      <c r="A2887" s="12">
        <v>9312</v>
      </c>
      <c r="B2887" s="17" t="s">
        <v>4466</v>
      </c>
      <c r="C2887" s="17" t="s">
        <v>4467</v>
      </c>
      <c r="D2887" s="17" t="str">
        <f>HLOOKUP(LEFT(Products!$B2887,3),$G$4:$J$5,2,0)</f>
        <v>Office Supplies</v>
      </c>
      <c r="E2887" s="12" t="str">
        <f>VLOOKUP(MID(Products!$B2887,5,2),$G$8:$H$25,2,0)</f>
        <v>Labels</v>
      </c>
    </row>
    <row r="2888" spans="1:5" x14ac:dyDescent="0.35">
      <c r="A2888" s="11">
        <v>6513</v>
      </c>
      <c r="B2888" s="13" t="s">
        <v>3550</v>
      </c>
      <c r="C2888" s="13" t="s">
        <v>3551</v>
      </c>
      <c r="D2888" s="13" t="str">
        <f>HLOOKUP(LEFT(Products!$B2888,3),$G$4:$J$5,2,0)</f>
        <v>Office Supplies</v>
      </c>
      <c r="E2888" s="11" t="str">
        <f>VLOOKUP(MID(Products!$B2888,5,2),$G$8:$H$25,2,0)</f>
        <v>Labels</v>
      </c>
    </row>
    <row r="2889" spans="1:5" x14ac:dyDescent="0.35">
      <c r="A2889" s="12">
        <v>3735</v>
      </c>
      <c r="B2889" s="17" t="s">
        <v>431</v>
      </c>
      <c r="C2889" s="17" t="s">
        <v>432</v>
      </c>
      <c r="D2889" s="17" t="str">
        <f>HLOOKUP(LEFT(Products!$B2889,3),$G$4:$J$5,2,0)</f>
        <v>Office Supplies</v>
      </c>
      <c r="E2889" s="12" t="str">
        <f>VLOOKUP(MID(Products!$B2889,5,2),$G$8:$H$25,2,0)</f>
        <v>Paper</v>
      </c>
    </row>
    <row r="2890" spans="1:5" x14ac:dyDescent="0.35">
      <c r="A2890" s="11">
        <v>4180</v>
      </c>
      <c r="B2890" s="13" t="s">
        <v>6062</v>
      </c>
      <c r="C2890" s="13" t="s">
        <v>6063</v>
      </c>
      <c r="D2890" s="13" t="str">
        <f>HLOOKUP(LEFT(Products!$B2890,3),$G$4:$J$5,2,0)</f>
        <v>Office Supplies</v>
      </c>
      <c r="E2890" s="11" t="str">
        <f>VLOOKUP(MID(Products!$B2890,5,2),$G$8:$H$25,2,0)</f>
        <v>Binders</v>
      </c>
    </row>
    <row r="2891" spans="1:5" x14ac:dyDescent="0.35">
      <c r="A2891" s="12">
        <v>6512</v>
      </c>
      <c r="B2891" s="17" t="s">
        <v>5739</v>
      </c>
      <c r="C2891" s="17" t="s">
        <v>5740</v>
      </c>
      <c r="D2891" s="17" t="str">
        <f>HLOOKUP(LEFT(Products!$B2891,3),$G$4:$J$5,2,0)</f>
        <v>Office Supplies</v>
      </c>
      <c r="E2891" s="12" t="str">
        <f>VLOOKUP(MID(Products!$B2891,5,2),$G$8:$H$25,2,0)</f>
        <v>Art</v>
      </c>
    </row>
    <row r="2892" spans="1:5" x14ac:dyDescent="0.35">
      <c r="A2892" s="11">
        <v>9313</v>
      </c>
      <c r="B2892" s="13" t="s">
        <v>353</v>
      </c>
      <c r="C2892" s="13" t="s">
        <v>354</v>
      </c>
      <c r="D2892" s="13" t="str">
        <f>HLOOKUP(LEFT(Products!$B2892,3),$G$4:$J$5,2,0)</f>
        <v>Office Supplies</v>
      </c>
      <c r="E2892" s="11" t="str">
        <f>VLOOKUP(MID(Products!$B2892,5,2),$G$8:$H$25,2,0)</f>
        <v>Art</v>
      </c>
    </row>
    <row r="2893" spans="1:5" x14ac:dyDescent="0.35">
      <c r="A2893" s="12">
        <v>3736</v>
      </c>
      <c r="B2893" s="17" t="s">
        <v>6064</v>
      </c>
      <c r="C2893" s="17" t="s">
        <v>6065</v>
      </c>
      <c r="D2893" s="17" t="str">
        <f>HLOOKUP(LEFT(Products!$B2893,3),$G$4:$J$5,2,0)</f>
        <v>Furniture</v>
      </c>
      <c r="E2893" s="12" t="str">
        <f>VLOOKUP(MID(Products!$B2893,5,2),$G$8:$H$25,2,0)</f>
        <v>Furnishings</v>
      </c>
    </row>
    <row r="2894" spans="1:5" x14ac:dyDescent="0.35">
      <c r="A2894" s="11">
        <v>5151</v>
      </c>
      <c r="B2894" s="13" t="s">
        <v>364</v>
      </c>
      <c r="C2894" s="13" t="s">
        <v>365</v>
      </c>
      <c r="D2894" s="13" t="str">
        <f>HLOOKUP(LEFT(Products!$B2894,3),$G$4:$J$5,2,0)</f>
        <v>Office Supplies</v>
      </c>
      <c r="E2894" s="11" t="str">
        <f>VLOOKUP(MID(Products!$B2894,5,2),$G$8:$H$25,2,0)</f>
        <v>Storage</v>
      </c>
    </row>
    <row r="2895" spans="1:5" x14ac:dyDescent="0.35">
      <c r="A2895" s="12">
        <v>4904</v>
      </c>
      <c r="B2895" s="17" t="s">
        <v>2764</v>
      </c>
      <c r="C2895" s="17" t="s">
        <v>2765</v>
      </c>
      <c r="D2895" s="17" t="str">
        <f>HLOOKUP(LEFT(Products!$B2895,3),$G$4:$J$5,2,0)</f>
        <v>Office Supplies</v>
      </c>
      <c r="E2895" s="12" t="str">
        <f>VLOOKUP(MID(Products!$B2895,5,2),$G$8:$H$25,2,0)</f>
        <v>Labels</v>
      </c>
    </row>
    <row r="2896" spans="1:5" x14ac:dyDescent="0.35">
      <c r="A2896" s="11">
        <v>4903</v>
      </c>
      <c r="B2896" s="13" t="s">
        <v>6068</v>
      </c>
      <c r="C2896" s="13" t="s">
        <v>6069</v>
      </c>
      <c r="D2896" s="13" t="str">
        <f>HLOOKUP(LEFT(Products!$B2896,3),$G$4:$J$5,2,0)</f>
        <v>Office Supplies</v>
      </c>
      <c r="E2896" s="11" t="str">
        <f>VLOOKUP(MID(Products!$B2896,5,2),$G$8:$H$25,2,0)</f>
        <v>Binders</v>
      </c>
    </row>
    <row r="2897" spans="1:5" x14ac:dyDescent="0.35">
      <c r="A2897" s="12">
        <v>1372</v>
      </c>
      <c r="B2897" s="17" t="s">
        <v>1942</v>
      </c>
      <c r="C2897" s="17" t="s">
        <v>1943</v>
      </c>
      <c r="D2897" s="17" t="str">
        <f>HLOOKUP(LEFT(Products!$B2897,3),$G$4:$J$5,2,0)</f>
        <v>Technology</v>
      </c>
      <c r="E2897" s="12" t="str">
        <f>VLOOKUP(MID(Products!$B2897,5,2),$G$8:$H$25,2,0)</f>
        <v>Accessories</v>
      </c>
    </row>
    <row r="2898" spans="1:5" x14ac:dyDescent="0.35">
      <c r="A2898" s="11">
        <v>4884</v>
      </c>
      <c r="B2898" s="13" t="s">
        <v>808</v>
      </c>
      <c r="C2898" s="13" t="s">
        <v>809</v>
      </c>
      <c r="D2898" s="13" t="str">
        <f>HLOOKUP(LEFT(Products!$B2898,3),$G$4:$J$5,2,0)</f>
        <v>Office Supplies</v>
      </c>
      <c r="E2898" s="11" t="str">
        <f>VLOOKUP(MID(Products!$B2898,5,2),$G$8:$H$25,2,0)</f>
        <v>Binders</v>
      </c>
    </row>
    <row r="2899" spans="1:5" x14ac:dyDescent="0.35">
      <c r="A2899" s="12">
        <v>360</v>
      </c>
      <c r="B2899" s="17" t="s">
        <v>6073</v>
      </c>
      <c r="C2899" s="17" t="s">
        <v>6074</v>
      </c>
      <c r="D2899" s="17" t="str">
        <f>HLOOKUP(LEFT(Products!$B2899,3),$G$4:$J$5,2,0)</f>
        <v>Office Supplies</v>
      </c>
      <c r="E2899" s="12" t="str">
        <f>VLOOKUP(MID(Products!$B2899,5,2),$G$8:$H$25,2,0)</f>
        <v>Appliances</v>
      </c>
    </row>
    <row r="2900" spans="1:5" x14ac:dyDescent="0.35">
      <c r="A2900" s="11">
        <v>4885</v>
      </c>
      <c r="B2900" s="13" t="s">
        <v>6075</v>
      </c>
      <c r="C2900" s="13" t="s">
        <v>6076</v>
      </c>
      <c r="D2900" s="13" t="str">
        <f>HLOOKUP(LEFT(Products!$B2900,3),$G$4:$J$5,2,0)</f>
        <v>Office Supplies</v>
      </c>
      <c r="E2900" s="11" t="str">
        <f>VLOOKUP(MID(Products!$B2900,5,2),$G$8:$H$25,2,0)</f>
        <v>Art</v>
      </c>
    </row>
    <row r="2901" spans="1:5" x14ac:dyDescent="0.35">
      <c r="A2901" s="12">
        <v>361</v>
      </c>
      <c r="B2901" s="17" t="s">
        <v>4221</v>
      </c>
      <c r="C2901" s="17" t="s">
        <v>4222</v>
      </c>
      <c r="D2901" s="17" t="str">
        <f>HLOOKUP(LEFT(Products!$B2901,3),$G$4:$J$5,2,0)</f>
        <v>Office Supplies</v>
      </c>
      <c r="E2901" s="12" t="str">
        <f>VLOOKUP(MID(Products!$B2901,5,2),$G$8:$H$25,2,0)</f>
        <v>Labels</v>
      </c>
    </row>
    <row r="2902" spans="1:5" x14ac:dyDescent="0.35">
      <c r="A2902" s="11">
        <v>1926</v>
      </c>
      <c r="B2902" s="13" t="s">
        <v>1735</v>
      </c>
      <c r="C2902" s="13" t="s">
        <v>1736</v>
      </c>
      <c r="D2902" s="13" t="str">
        <f>HLOOKUP(LEFT(Products!$B2902,3),$G$4:$J$5,2,0)</f>
        <v>Technology</v>
      </c>
      <c r="E2902" s="11" t="str">
        <f>VLOOKUP(MID(Products!$B2902,5,2),$G$8:$H$25,2,0)</f>
        <v>Accessories</v>
      </c>
    </row>
    <row r="2903" spans="1:5" x14ac:dyDescent="0.35">
      <c r="A2903" s="12">
        <v>8540</v>
      </c>
      <c r="B2903" s="17" t="s">
        <v>80</v>
      </c>
      <c r="C2903" s="17" t="s">
        <v>82</v>
      </c>
      <c r="D2903" s="17" t="str">
        <f>HLOOKUP(LEFT(Products!$B2903,3),$G$4:$J$5,2,0)</f>
        <v>Technology</v>
      </c>
      <c r="E2903" s="12" t="str">
        <f>VLOOKUP(MID(Products!$B2903,5,2),$G$8:$H$25,2,0)</f>
        <v>Copiers</v>
      </c>
    </row>
    <row r="2904" spans="1:5" x14ac:dyDescent="0.35">
      <c r="A2904" s="11">
        <v>8541</v>
      </c>
      <c r="B2904" s="13" t="s">
        <v>2583</v>
      </c>
      <c r="C2904" s="13" t="s">
        <v>2584</v>
      </c>
      <c r="D2904" s="13" t="str">
        <f>HLOOKUP(LEFT(Products!$B2904,3),$G$4:$J$5,2,0)</f>
        <v>Office Supplies</v>
      </c>
      <c r="E2904" s="11" t="str">
        <f>VLOOKUP(MID(Products!$B2904,5,2),$G$8:$H$25,2,0)</f>
        <v>Binders</v>
      </c>
    </row>
    <row r="2905" spans="1:5" x14ac:dyDescent="0.35">
      <c r="A2905" s="12">
        <v>6689</v>
      </c>
      <c r="B2905" s="17" t="s">
        <v>6080</v>
      </c>
      <c r="C2905" s="17" t="s">
        <v>6081</v>
      </c>
      <c r="D2905" s="17" t="str">
        <f>HLOOKUP(LEFT(Products!$B2905,3),$G$4:$J$5,2,0)</f>
        <v>Technology</v>
      </c>
      <c r="E2905" s="12" t="str">
        <f>VLOOKUP(MID(Products!$B2905,5,2),$G$8:$H$25,2,0)</f>
        <v>Accessories</v>
      </c>
    </row>
    <row r="2906" spans="1:5" x14ac:dyDescent="0.35">
      <c r="A2906" s="11">
        <v>8413</v>
      </c>
      <c r="B2906" s="13" t="s">
        <v>5351</v>
      </c>
      <c r="C2906" s="13" t="s">
        <v>5352</v>
      </c>
      <c r="D2906" s="13" t="str">
        <f>HLOOKUP(LEFT(Products!$B2906,3),$G$4:$J$5,2,0)</f>
        <v>Furniture</v>
      </c>
      <c r="E2906" s="11" t="str">
        <f>VLOOKUP(MID(Products!$B2906,5,2),$G$8:$H$25,2,0)</f>
        <v>Tables</v>
      </c>
    </row>
    <row r="2907" spans="1:5" x14ac:dyDescent="0.35">
      <c r="A2907" s="12">
        <v>1256</v>
      </c>
      <c r="B2907" s="17" t="s">
        <v>1052</v>
      </c>
      <c r="C2907" s="17" t="s">
        <v>1053</v>
      </c>
      <c r="D2907" s="17" t="str">
        <f>HLOOKUP(LEFT(Products!$B2907,3),$G$4:$J$5,2,0)</f>
        <v>Furniture</v>
      </c>
      <c r="E2907" s="12" t="str">
        <f>VLOOKUP(MID(Products!$B2907,5,2),$G$8:$H$25,2,0)</f>
        <v>Furnishings</v>
      </c>
    </row>
    <row r="2908" spans="1:5" x14ac:dyDescent="0.35">
      <c r="A2908" s="11">
        <v>4998</v>
      </c>
      <c r="B2908" s="13" t="s">
        <v>359</v>
      </c>
      <c r="C2908" s="13" t="s">
        <v>360</v>
      </c>
      <c r="D2908" s="13" t="str">
        <f>HLOOKUP(LEFT(Products!$B2908,3),$G$4:$J$5,2,0)</f>
        <v>Office Supplies</v>
      </c>
      <c r="E2908" s="11" t="str">
        <f>VLOOKUP(MID(Products!$B2908,5,2),$G$8:$H$25,2,0)</f>
        <v>Binders</v>
      </c>
    </row>
    <row r="2909" spans="1:5" x14ac:dyDescent="0.35">
      <c r="A2909" s="12">
        <v>1254</v>
      </c>
      <c r="B2909" s="17" t="s">
        <v>101</v>
      </c>
      <c r="C2909" s="17" t="s">
        <v>102</v>
      </c>
      <c r="D2909" s="17" t="str">
        <f>HLOOKUP(LEFT(Products!$B2909,3),$G$4:$J$5,2,0)</f>
        <v>Office Supplies</v>
      </c>
      <c r="E2909" s="12" t="str">
        <f>VLOOKUP(MID(Products!$B2909,5,2),$G$8:$H$25,2,0)</f>
        <v>Art</v>
      </c>
    </row>
    <row r="2910" spans="1:5" x14ac:dyDescent="0.35">
      <c r="A2910" s="11">
        <v>1255</v>
      </c>
      <c r="B2910" s="13" t="s">
        <v>3035</v>
      </c>
      <c r="C2910" s="13" t="s">
        <v>3036</v>
      </c>
      <c r="D2910" s="13" t="str">
        <f>HLOOKUP(LEFT(Products!$B2910,3),$G$4:$J$5,2,0)</f>
        <v>Technology</v>
      </c>
      <c r="E2910" s="11" t="str">
        <f>VLOOKUP(MID(Products!$B2910,5,2),$G$8:$H$25,2,0)</f>
        <v>Phones</v>
      </c>
    </row>
    <row r="2911" spans="1:5" x14ac:dyDescent="0.35">
      <c r="A2911" s="12">
        <v>4294</v>
      </c>
      <c r="B2911" s="17" t="s">
        <v>3499</v>
      </c>
      <c r="C2911" s="17" t="s">
        <v>3500</v>
      </c>
      <c r="D2911" s="17" t="str">
        <f>HLOOKUP(LEFT(Products!$B2911,3),$G$4:$J$5,2,0)</f>
        <v>Technology</v>
      </c>
      <c r="E2911" s="12" t="str">
        <f>VLOOKUP(MID(Products!$B2911,5,2),$G$8:$H$25,2,0)</f>
        <v>Phones</v>
      </c>
    </row>
    <row r="2912" spans="1:5" x14ac:dyDescent="0.35">
      <c r="A2912" s="11">
        <v>1257</v>
      </c>
      <c r="B2912" s="13" t="s">
        <v>4528</v>
      </c>
      <c r="C2912" s="13" t="s">
        <v>4529</v>
      </c>
      <c r="D2912" s="13" t="str">
        <f>HLOOKUP(LEFT(Products!$B2912,3),$G$4:$J$5,2,0)</f>
        <v>Furniture</v>
      </c>
      <c r="E2912" s="11" t="str">
        <f>VLOOKUP(MID(Products!$B2912,5,2),$G$8:$H$25,2,0)</f>
        <v>Furnishings</v>
      </c>
    </row>
    <row r="2913" spans="1:5" x14ac:dyDescent="0.35">
      <c r="A2913" s="12">
        <v>4997</v>
      </c>
      <c r="B2913" s="17" t="s">
        <v>2018</v>
      </c>
      <c r="C2913" s="17" t="s">
        <v>2019</v>
      </c>
      <c r="D2913" s="17" t="str">
        <f>HLOOKUP(LEFT(Products!$B2913,3),$G$4:$J$5,2,0)</f>
        <v>Office Supplies</v>
      </c>
      <c r="E2913" s="12" t="str">
        <f>VLOOKUP(MID(Products!$B2913,5,2),$G$8:$H$25,2,0)</f>
        <v>Appliances</v>
      </c>
    </row>
    <row r="2914" spans="1:5" x14ac:dyDescent="0.35">
      <c r="A2914" s="11">
        <v>8043</v>
      </c>
      <c r="B2914" s="13" t="s">
        <v>5515</v>
      </c>
      <c r="C2914" s="13" t="s">
        <v>5516</v>
      </c>
      <c r="D2914" s="13" t="str">
        <f>HLOOKUP(LEFT(Products!$B2914,3),$G$4:$J$5,2,0)</f>
        <v>Technology</v>
      </c>
      <c r="E2914" s="11" t="str">
        <f>VLOOKUP(MID(Products!$B2914,5,2),$G$8:$H$25,2,0)</f>
        <v>Accessories</v>
      </c>
    </row>
    <row r="2915" spans="1:5" x14ac:dyDescent="0.35">
      <c r="A2915" s="12">
        <v>7146</v>
      </c>
      <c r="B2915" s="17" t="s">
        <v>1493</v>
      </c>
      <c r="C2915" s="17" t="s">
        <v>1494</v>
      </c>
      <c r="D2915" s="17" t="str">
        <f>HLOOKUP(LEFT(Products!$B2915,3),$G$4:$J$5,2,0)</f>
        <v>Furniture</v>
      </c>
      <c r="E2915" s="12" t="str">
        <f>VLOOKUP(MID(Products!$B2915,5,2),$G$8:$H$25,2,0)</f>
        <v>Tables</v>
      </c>
    </row>
    <row r="2916" spans="1:5" x14ac:dyDescent="0.35">
      <c r="A2916" s="11">
        <v>7144</v>
      </c>
      <c r="B2916" s="13" t="s">
        <v>1369</v>
      </c>
      <c r="C2916" s="13" t="s">
        <v>1370</v>
      </c>
      <c r="D2916" s="13" t="str">
        <f>HLOOKUP(LEFT(Products!$B2916,3),$G$4:$J$5,2,0)</f>
        <v>Technology</v>
      </c>
      <c r="E2916" s="11" t="str">
        <f>VLOOKUP(MID(Products!$B2916,5,2),$G$8:$H$25,2,0)</f>
        <v>Phones</v>
      </c>
    </row>
    <row r="2917" spans="1:5" x14ac:dyDescent="0.35">
      <c r="A2917" s="12">
        <v>2994</v>
      </c>
      <c r="B2917" s="17" t="s">
        <v>6093</v>
      </c>
      <c r="C2917" s="17" t="s">
        <v>6094</v>
      </c>
      <c r="D2917" s="17" t="str">
        <f>HLOOKUP(LEFT(Products!$B2917,3),$G$4:$J$5,2,0)</f>
        <v>Office Supplies</v>
      </c>
      <c r="E2917" s="12" t="str">
        <f>VLOOKUP(MID(Products!$B2917,5,2),$G$8:$H$25,2,0)</f>
        <v>Binders</v>
      </c>
    </row>
    <row r="2918" spans="1:5" x14ac:dyDescent="0.35">
      <c r="A2918" s="11">
        <v>7145</v>
      </c>
      <c r="B2918" s="13" t="s">
        <v>6095</v>
      </c>
      <c r="C2918" s="13" t="s">
        <v>6096</v>
      </c>
      <c r="D2918" s="13" t="str">
        <f>HLOOKUP(LEFT(Products!$B2918,3),$G$4:$J$5,2,0)</f>
        <v>Office Supplies</v>
      </c>
      <c r="E2918" s="11" t="str">
        <f>VLOOKUP(MID(Products!$B2918,5,2),$G$8:$H$25,2,0)</f>
        <v>Binders</v>
      </c>
    </row>
    <row r="2919" spans="1:5" x14ac:dyDescent="0.35">
      <c r="A2919" s="12">
        <v>8044</v>
      </c>
      <c r="B2919" s="17" t="s">
        <v>2414</v>
      </c>
      <c r="C2919" s="17" t="s">
        <v>2415</v>
      </c>
      <c r="D2919" s="17" t="str">
        <f>HLOOKUP(LEFT(Products!$B2919,3),$G$4:$J$5,2,0)</f>
        <v>Furniture</v>
      </c>
      <c r="E2919" s="12" t="str">
        <f>VLOOKUP(MID(Products!$B2919,5,2),$G$8:$H$25,2,0)</f>
        <v>Furnishings</v>
      </c>
    </row>
    <row r="2920" spans="1:5" x14ac:dyDescent="0.35">
      <c r="A2920" s="11">
        <v>7147</v>
      </c>
      <c r="B2920" s="13" t="s">
        <v>6097</v>
      </c>
      <c r="C2920" s="13" t="s">
        <v>6098</v>
      </c>
      <c r="D2920" s="13" t="str">
        <f>HLOOKUP(LEFT(Products!$B2920,3),$G$4:$J$5,2,0)</f>
        <v>Office Supplies</v>
      </c>
      <c r="E2920" s="11" t="str">
        <f>VLOOKUP(MID(Products!$B2920,5,2),$G$8:$H$25,2,0)</f>
        <v>Storage</v>
      </c>
    </row>
    <row r="2921" spans="1:5" x14ac:dyDescent="0.35">
      <c r="A2921" s="12">
        <v>3188</v>
      </c>
      <c r="B2921" s="17" t="s">
        <v>1648</v>
      </c>
      <c r="C2921" s="17" t="s">
        <v>1649</v>
      </c>
      <c r="D2921" s="17" t="str">
        <f>HLOOKUP(LEFT(Products!$B2921,3),$G$4:$J$5,2,0)</f>
        <v>Technology</v>
      </c>
      <c r="E2921" s="12" t="str">
        <f>VLOOKUP(MID(Products!$B2921,5,2),$G$8:$H$25,2,0)</f>
        <v>Phones</v>
      </c>
    </row>
    <row r="2922" spans="1:5" x14ac:dyDescent="0.35">
      <c r="A2922" s="11">
        <v>4636</v>
      </c>
      <c r="B2922" s="13" t="s">
        <v>624</v>
      </c>
      <c r="C2922" s="13" t="s">
        <v>625</v>
      </c>
      <c r="D2922" s="13" t="str">
        <f>HLOOKUP(LEFT(Products!$B2922,3),$G$4:$J$5,2,0)</f>
        <v>Office Supplies</v>
      </c>
      <c r="E2922" s="11" t="str">
        <f>VLOOKUP(MID(Products!$B2922,5,2),$G$8:$H$25,2,0)</f>
        <v>Storage</v>
      </c>
    </row>
    <row r="2923" spans="1:5" x14ac:dyDescent="0.35">
      <c r="A2923" s="12">
        <v>5387</v>
      </c>
      <c r="B2923" s="17" t="s">
        <v>2477</v>
      </c>
      <c r="C2923" s="17" t="s">
        <v>1317</v>
      </c>
      <c r="D2923" s="17" t="str">
        <f>HLOOKUP(LEFT(Products!$B2923,3),$G$4:$J$5,2,0)</f>
        <v>Office Supplies</v>
      </c>
      <c r="E2923" s="12" t="str">
        <f>VLOOKUP(MID(Products!$B2923,5,2),$G$8:$H$25,2,0)</f>
        <v>Binders</v>
      </c>
    </row>
    <row r="2924" spans="1:5" x14ac:dyDescent="0.35">
      <c r="A2924" s="11">
        <v>3065</v>
      </c>
      <c r="B2924" s="13" t="s">
        <v>5424</v>
      </c>
      <c r="C2924" s="13" t="s">
        <v>5425</v>
      </c>
      <c r="D2924" s="13" t="str">
        <f>HLOOKUP(LEFT(Products!$B2924,3),$G$4:$J$5,2,0)</f>
        <v>Office Supplies</v>
      </c>
      <c r="E2924" s="11" t="str">
        <f>VLOOKUP(MID(Products!$B2924,5,2),$G$8:$H$25,2,0)</f>
        <v>Storage</v>
      </c>
    </row>
    <row r="2925" spans="1:5" x14ac:dyDescent="0.35">
      <c r="A2925" s="12">
        <v>5568</v>
      </c>
      <c r="B2925" s="17" t="s">
        <v>4536</v>
      </c>
      <c r="C2925" s="17" t="s">
        <v>4537</v>
      </c>
      <c r="D2925" s="17" t="str">
        <f>HLOOKUP(LEFT(Products!$B2925,3),$G$4:$J$5,2,0)</f>
        <v>Furniture</v>
      </c>
      <c r="E2925" s="12" t="str">
        <f>VLOOKUP(MID(Products!$B2925,5,2),$G$8:$H$25,2,0)</f>
        <v>Chairs</v>
      </c>
    </row>
    <row r="2926" spans="1:5" x14ac:dyDescent="0.35">
      <c r="A2926" s="11">
        <v>3066</v>
      </c>
      <c r="B2926" s="13" t="s">
        <v>6108</v>
      </c>
      <c r="C2926" s="13" t="s">
        <v>6109</v>
      </c>
      <c r="D2926" s="13" t="str">
        <f>HLOOKUP(LEFT(Products!$B2926,3),$G$4:$J$5,2,0)</f>
        <v>Technology</v>
      </c>
      <c r="E2926" s="11" t="str">
        <f>VLOOKUP(MID(Products!$B2926,5,2),$G$8:$H$25,2,0)</f>
        <v>Phones</v>
      </c>
    </row>
    <row r="2927" spans="1:5" x14ac:dyDescent="0.35">
      <c r="A2927" s="12">
        <v>7922</v>
      </c>
      <c r="B2927" s="17" t="s">
        <v>91</v>
      </c>
      <c r="C2927" s="17" t="s">
        <v>92</v>
      </c>
      <c r="D2927" s="17" t="str">
        <f>HLOOKUP(LEFT(Products!$B2927,3),$G$4:$J$5,2,0)</f>
        <v>Office Supplies</v>
      </c>
      <c r="E2927" s="12" t="str">
        <f>VLOOKUP(MID(Products!$B2927,5,2),$G$8:$H$25,2,0)</f>
        <v>Binders</v>
      </c>
    </row>
    <row r="2928" spans="1:5" x14ac:dyDescent="0.35">
      <c r="A2928" s="11">
        <v>5566</v>
      </c>
      <c r="B2928" s="13" t="s">
        <v>5903</v>
      </c>
      <c r="C2928" s="13" t="s">
        <v>5904</v>
      </c>
      <c r="D2928" s="13" t="str">
        <f>HLOOKUP(LEFT(Products!$B2928,3),$G$4:$J$5,2,0)</f>
        <v>Technology</v>
      </c>
      <c r="E2928" s="11" t="str">
        <f>VLOOKUP(MID(Products!$B2928,5,2),$G$8:$H$25,2,0)</f>
        <v>Machines</v>
      </c>
    </row>
    <row r="2929" spans="1:5" x14ac:dyDescent="0.35">
      <c r="A2929" s="12">
        <v>3067</v>
      </c>
      <c r="B2929" s="17" t="s">
        <v>4800</v>
      </c>
      <c r="C2929" s="17" t="s">
        <v>4801</v>
      </c>
      <c r="D2929" s="17" t="str">
        <f>HLOOKUP(LEFT(Products!$B2929,3),$G$4:$J$5,2,0)</f>
        <v>Technology</v>
      </c>
      <c r="E2929" s="12" t="str">
        <f>VLOOKUP(MID(Products!$B2929,5,2),$G$8:$H$25,2,0)</f>
        <v>Accessories</v>
      </c>
    </row>
    <row r="2930" spans="1:5" x14ac:dyDescent="0.35">
      <c r="A2930" s="11">
        <v>3069</v>
      </c>
      <c r="B2930" s="13" t="s">
        <v>3905</v>
      </c>
      <c r="C2930" s="13" t="s">
        <v>3906</v>
      </c>
      <c r="D2930" s="13" t="str">
        <f>HLOOKUP(LEFT(Products!$B2930,3),$G$4:$J$5,2,0)</f>
        <v>Office Supplies</v>
      </c>
      <c r="E2930" s="11" t="str">
        <f>VLOOKUP(MID(Products!$B2930,5,2),$G$8:$H$25,2,0)</f>
        <v>Paper</v>
      </c>
    </row>
    <row r="2931" spans="1:5" x14ac:dyDescent="0.35">
      <c r="A2931" s="12">
        <v>8295</v>
      </c>
      <c r="B2931" s="17" t="s">
        <v>6112</v>
      </c>
      <c r="C2931" s="17" t="s">
        <v>6113</v>
      </c>
      <c r="D2931" s="17" t="str">
        <f>HLOOKUP(LEFT(Products!$B2931,3),$G$4:$J$5,2,0)</f>
        <v>Technology</v>
      </c>
      <c r="E2931" s="12" t="str">
        <f>VLOOKUP(MID(Products!$B2931,5,2),$G$8:$H$25,2,0)</f>
        <v>Phones</v>
      </c>
    </row>
    <row r="2932" spans="1:5" x14ac:dyDescent="0.35">
      <c r="A2932" s="11">
        <v>2163</v>
      </c>
      <c r="B2932" s="13" t="s">
        <v>4760</v>
      </c>
      <c r="C2932" s="13" t="s">
        <v>4761</v>
      </c>
      <c r="D2932" s="13" t="str">
        <f>HLOOKUP(LEFT(Products!$B2932,3),$G$4:$J$5,2,0)</f>
        <v>Office Supplies</v>
      </c>
      <c r="E2932" s="11" t="str">
        <f>VLOOKUP(MID(Products!$B2932,5,2),$G$8:$H$25,2,0)</f>
        <v>Paper</v>
      </c>
    </row>
    <row r="2933" spans="1:5" x14ac:dyDescent="0.35">
      <c r="A2933" s="12">
        <v>7232</v>
      </c>
      <c r="B2933" s="17" t="s">
        <v>4345</v>
      </c>
      <c r="C2933" s="17" t="s">
        <v>4346</v>
      </c>
      <c r="D2933" s="17" t="str">
        <f>HLOOKUP(LEFT(Products!$B2933,3),$G$4:$J$5,2,0)</f>
        <v>Office Supplies</v>
      </c>
      <c r="E2933" s="12" t="str">
        <f>VLOOKUP(MID(Products!$B2933,5,2),$G$8:$H$25,2,0)</f>
        <v>Appliances</v>
      </c>
    </row>
    <row r="2934" spans="1:5" x14ac:dyDescent="0.35">
      <c r="A2934" s="11">
        <v>5569</v>
      </c>
      <c r="B2934" s="13" t="s">
        <v>3265</v>
      </c>
      <c r="C2934" s="13" t="s">
        <v>3266</v>
      </c>
      <c r="D2934" s="13" t="str">
        <f>HLOOKUP(LEFT(Products!$B2934,3),$G$4:$J$5,2,0)</f>
        <v>Technology</v>
      </c>
      <c r="E2934" s="11" t="str">
        <f>VLOOKUP(MID(Products!$B2934,5,2),$G$8:$H$25,2,0)</f>
        <v>Copiers</v>
      </c>
    </row>
    <row r="2935" spans="1:5" x14ac:dyDescent="0.35">
      <c r="A2935" s="12">
        <v>4459</v>
      </c>
      <c r="B2935" s="17" t="s">
        <v>5782</v>
      </c>
      <c r="C2935" s="17" t="s">
        <v>5783</v>
      </c>
      <c r="D2935" s="17" t="str">
        <f>HLOOKUP(LEFT(Products!$B2935,3),$G$4:$J$5,2,0)</f>
        <v>Office Supplies</v>
      </c>
      <c r="E2935" s="12" t="str">
        <f>VLOOKUP(MID(Products!$B2935,5,2),$G$8:$H$25,2,0)</f>
        <v>Supplies</v>
      </c>
    </row>
    <row r="2936" spans="1:5" x14ac:dyDescent="0.35">
      <c r="A2936" s="11">
        <v>9392</v>
      </c>
      <c r="B2936" s="13" t="s">
        <v>1648</v>
      </c>
      <c r="C2936" s="13" t="s">
        <v>1649</v>
      </c>
      <c r="D2936" s="13" t="str">
        <f>HLOOKUP(LEFT(Products!$B2936,3),$G$4:$J$5,2,0)</f>
        <v>Technology</v>
      </c>
      <c r="E2936" s="11" t="str">
        <f>VLOOKUP(MID(Products!$B2936,5,2),$G$8:$H$25,2,0)</f>
        <v>Phones</v>
      </c>
    </row>
    <row r="2937" spans="1:5" x14ac:dyDescent="0.35">
      <c r="A2937" s="12">
        <v>5570</v>
      </c>
      <c r="B2937" s="17" t="s">
        <v>864</v>
      </c>
      <c r="C2937" s="17" t="s">
        <v>865</v>
      </c>
      <c r="D2937" s="17" t="str">
        <f>HLOOKUP(LEFT(Products!$B2937,3),$G$4:$J$5,2,0)</f>
        <v>Office Supplies</v>
      </c>
      <c r="E2937" s="12" t="str">
        <f>VLOOKUP(MID(Products!$B2937,5,2),$G$8:$H$25,2,0)</f>
        <v>Paper</v>
      </c>
    </row>
    <row r="2938" spans="1:5" x14ac:dyDescent="0.35">
      <c r="A2938" s="11">
        <v>5565</v>
      </c>
      <c r="B2938" s="13" t="s">
        <v>6119</v>
      </c>
      <c r="C2938" s="13" t="s">
        <v>6120</v>
      </c>
      <c r="D2938" s="13" t="str">
        <f>HLOOKUP(LEFT(Products!$B2938,3),$G$4:$J$5,2,0)</f>
        <v>Office Supplies</v>
      </c>
      <c r="E2938" s="11" t="str">
        <f>VLOOKUP(MID(Products!$B2938,5,2),$G$8:$H$25,2,0)</f>
        <v>Art</v>
      </c>
    </row>
    <row r="2939" spans="1:5" x14ac:dyDescent="0.35">
      <c r="A2939" s="12">
        <v>5571</v>
      </c>
      <c r="B2939" s="17" t="s">
        <v>6121</v>
      </c>
      <c r="C2939" s="17" t="s">
        <v>6122</v>
      </c>
      <c r="D2939" s="17" t="str">
        <f>HLOOKUP(LEFT(Products!$B2939,3),$G$4:$J$5,2,0)</f>
        <v>Technology</v>
      </c>
      <c r="E2939" s="12" t="str">
        <f>VLOOKUP(MID(Products!$B2939,5,2),$G$8:$H$25,2,0)</f>
        <v>Phones</v>
      </c>
    </row>
    <row r="2940" spans="1:5" x14ac:dyDescent="0.35">
      <c r="A2940" s="11">
        <v>5567</v>
      </c>
      <c r="B2940" s="13" t="s">
        <v>3101</v>
      </c>
      <c r="C2940" s="13" t="s">
        <v>3102</v>
      </c>
      <c r="D2940" s="13" t="str">
        <f>HLOOKUP(LEFT(Products!$B2940,3),$G$4:$J$5,2,0)</f>
        <v>Office Supplies</v>
      </c>
      <c r="E2940" s="11" t="str">
        <f>VLOOKUP(MID(Products!$B2940,5,2),$G$8:$H$25,2,0)</f>
        <v>Art</v>
      </c>
    </row>
    <row r="2941" spans="1:5" x14ac:dyDescent="0.35">
      <c r="A2941" s="12">
        <v>3068</v>
      </c>
      <c r="B2941" s="17" t="s">
        <v>2498</v>
      </c>
      <c r="C2941" s="17" t="s">
        <v>2499</v>
      </c>
      <c r="D2941" s="17" t="str">
        <f>HLOOKUP(LEFT(Products!$B2941,3),$G$4:$J$5,2,0)</f>
        <v>Office Supplies</v>
      </c>
      <c r="E2941" s="12" t="str">
        <f>VLOOKUP(MID(Products!$B2941,5,2),$G$8:$H$25,2,0)</f>
        <v>Paper</v>
      </c>
    </row>
    <row r="2942" spans="1:5" x14ac:dyDescent="0.35">
      <c r="A2942" s="11">
        <v>7231</v>
      </c>
      <c r="B2942" s="13" t="s">
        <v>1018</v>
      </c>
      <c r="C2942" s="13" t="s">
        <v>1019</v>
      </c>
      <c r="D2942" s="13" t="str">
        <f>HLOOKUP(LEFT(Products!$B2942,3),$G$4:$J$5,2,0)</f>
        <v>Office Supplies</v>
      </c>
      <c r="E2942" s="11" t="str">
        <f>VLOOKUP(MID(Products!$B2942,5,2),$G$8:$H$25,2,0)</f>
        <v>Binders</v>
      </c>
    </row>
    <row r="2943" spans="1:5" x14ac:dyDescent="0.35">
      <c r="A2943" s="12">
        <v>7233</v>
      </c>
      <c r="B2943" s="17" t="s">
        <v>5596</v>
      </c>
      <c r="C2943" s="17" t="s">
        <v>5597</v>
      </c>
      <c r="D2943" s="17" t="str">
        <f>HLOOKUP(LEFT(Products!$B2943,3),$G$4:$J$5,2,0)</f>
        <v>Office Supplies</v>
      </c>
      <c r="E2943" s="12" t="str">
        <f>VLOOKUP(MID(Products!$B2943,5,2),$G$8:$H$25,2,0)</f>
        <v>Paper</v>
      </c>
    </row>
    <row r="2944" spans="1:5" x14ac:dyDescent="0.35">
      <c r="A2944" s="11">
        <v>8440</v>
      </c>
      <c r="B2944" s="13" t="s">
        <v>6126</v>
      </c>
      <c r="C2944" s="13" t="s">
        <v>6127</v>
      </c>
      <c r="D2944" s="13" t="str">
        <f>HLOOKUP(LEFT(Products!$B2944,3),$G$4:$J$5,2,0)</f>
        <v>Technology</v>
      </c>
      <c r="E2944" s="11" t="str">
        <f>VLOOKUP(MID(Products!$B2944,5,2),$G$8:$H$25,2,0)</f>
        <v>Phones</v>
      </c>
    </row>
    <row r="2945" spans="1:5" x14ac:dyDescent="0.35">
      <c r="A2945" s="12">
        <v>9741</v>
      </c>
      <c r="B2945" s="17" t="s">
        <v>6129</v>
      </c>
      <c r="C2945" s="17" t="s">
        <v>6130</v>
      </c>
      <c r="D2945" s="17" t="str">
        <f>HLOOKUP(LEFT(Products!$B2945,3),$G$4:$J$5,2,0)</f>
        <v>Office Supplies</v>
      </c>
      <c r="E2945" s="12" t="str">
        <f>VLOOKUP(MID(Products!$B2945,5,2),$G$8:$H$25,2,0)</f>
        <v>Appliances</v>
      </c>
    </row>
    <row r="2946" spans="1:5" x14ac:dyDescent="0.35">
      <c r="A2946" s="11">
        <v>8528</v>
      </c>
      <c r="B2946" s="13" t="s">
        <v>3627</v>
      </c>
      <c r="C2946" s="13" t="s">
        <v>3628</v>
      </c>
      <c r="D2946" s="13" t="str">
        <f>HLOOKUP(LEFT(Products!$B2946,3),$G$4:$J$5,2,0)</f>
        <v>Technology</v>
      </c>
      <c r="E2946" s="11" t="str">
        <f>VLOOKUP(MID(Products!$B2946,5,2),$G$8:$H$25,2,0)</f>
        <v>Accessories</v>
      </c>
    </row>
    <row r="2947" spans="1:5" x14ac:dyDescent="0.35">
      <c r="A2947" s="12">
        <v>9738</v>
      </c>
      <c r="B2947" s="17" t="s">
        <v>4723</v>
      </c>
      <c r="C2947" s="17" t="s">
        <v>4724</v>
      </c>
      <c r="D2947" s="17" t="str">
        <f>HLOOKUP(LEFT(Products!$B2947,3),$G$4:$J$5,2,0)</f>
        <v>Office Supplies</v>
      </c>
      <c r="E2947" s="12" t="str">
        <f>VLOOKUP(MID(Products!$B2947,5,2),$G$8:$H$25,2,0)</f>
        <v>Storage</v>
      </c>
    </row>
    <row r="2948" spans="1:5" x14ac:dyDescent="0.35">
      <c r="A2948" s="11">
        <v>7353</v>
      </c>
      <c r="B2948" s="13" t="s">
        <v>3868</v>
      </c>
      <c r="C2948" s="13" t="s">
        <v>3869</v>
      </c>
      <c r="D2948" s="13" t="str">
        <f>HLOOKUP(LEFT(Products!$B2948,3),$G$4:$J$5,2,0)</f>
        <v>Technology</v>
      </c>
      <c r="E2948" s="11" t="str">
        <f>VLOOKUP(MID(Products!$B2948,5,2),$G$8:$H$25,2,0)</f>
        <v>Phones</v>
      </c>
    </row>
    <row r="2949" spans="1:5" x14ac:dyDescent="0.35">
      <c r="A2949" s="12">
        <v>1931</v>
      </c>
      <c r="B2949" s="17" t="s">
        <v>2229</v>
      </c>
      <c r="C2949" s="17" t="s">
        <v>2230</v>
      </c>
      <c r="D2949" s="17" t="str">
        <f>HLOOKUP(LEFT(Products!$B2949,3),$G$4:$J$5,2,0)</f>
        <v>Technology</v>
      </c>
      <c r="E2949" s="12" t="str">
        <f>VLOOKUP(MID(Products!$B2949,5,2),$G$8:$H$25,2,0)</f>
        <v>Phones</v>
      </c>
    </row>
    <row r="2950" spans="1:5" x14ac:dyDescent="0.35">
      <c r="A2950" s="11">
        <v>9740</v>
      </c>
      <c r="B2950" s="13" t="s">
        <v>871</v>
      </c>
      <c r="C2950" s="13" t="s">
        <v>872</v>
      </c>
      <c r="D2950" s="13" t="str">
        <f>HLOOKUP(LEFT(Products!$B2950,3),$G$4:$J$5,2,0)</f>
        <v>Office Supplies</v>
      </c>
      <c r="E2950" s="11" t="str">
        <f>VLOOKUP(MID(Products!$B2950,5,2),$G$8:$H$25,2,0)</f>
        <v>Binders</v>
      </c>
    </row>
    <row r="2951" spans="1:5" x14ac:dyDescent="0.35">
      <c r="A2951" s="12">
        <v>1929</v>
      </c>
      <c r="B2951" s="17" t="s">
        <v>5555</v>
      </c>
      <c r="C2951" s="17" t="s">
        <v>5556</v>
      </c>
      <c r="D2951" s="17" t="str">
        <f>HLOOKUP(LEFT(Products!$B2951,3),$G$4:$J$5,2,0)</f>
        <v>Office Supplies</v>
      </c>
      <c r="E2951" s="12" t="str">
        <f>VLOOKUP(MID(Products!$B2951,5,2),$G$8:$H$25,2,0)</f>
        <v>Paper</v>
      </c>
    </row>
    <row r="2952" spans="1:5" x14ac:dyDescent="0.35">
      <c r="A2952" s="11">
        <v>8527</v>
      </c>
      <c r="B2952" s="13" t="s">
        <v>3983</v>
      </c>
      <c r="C2952" s="13" t="s">
        <v>4141</v>
      </c>
      <c r="D2952" s="13" t="str">
        <f>HLOOKUP(LEFT(Products!$B2952,3),$G$4:$J$5,2,0)</f>
        <v>Office Supplies</v>
      </c>
      <c r="E2952" s="11" t="str">
        <f>VLOOKUP(MID(Products!$B2952,5,2),$G$8:$H$25,2,0)</f>
        <v>Binders</v>
      </c>
    </row>
    <row r="2953" spans="1:5" x14ac:dyDescent="0.35">
      <c r="A2953" s="12">
        <v>1930</v>
      </c>
      <c r="B2953" s="17" t="s">
        <v>475</v>
      </c>
      <c r="C2953" s="17" t="s">
        <v>476</v>
      </c>
      <c r="D2953" s="17" t="str">
        <f>HLOOKUP(LEFT(Products!$B2953,3),$G$4:$J$5,2,0)</f>
        <v>Office Supplies</v>
      </c>
      <c r="E2953" s="12" t="str">
        <f>VLOOKUP(MID(Products!$B2953,5,2),$G$8:$H$25,2,0)</f>
        <v>Storage</v>
      </c>
    </row>
    <row r="2954" spans="1:5" x14ac:dyDescent="0.35">
      <c r="A2954" s="11">
        <v>8525</v>
      </c>
      <c r="B2954" s="13" t="s">
        <v>6134</v>
      </c>
      <c r="C2954" s="13" t="s">
        <v>6135</v>
      </c>
      <c r="D2954" s="13" t="str">
        <f>HLOOKUP(LEFT(Products!$B2954,3),$G$4:$J$5,2,0)</f>
        <v>Technology</v>
      </c>
      <c r="E2954" s="11" t="str">
        <f>VLOOKUP(MID(Products!$B2954,5,2),$G$8:$H$25,2,0)</f>
        <v>Phones</v>
      </c>
    </row>
    <row r="2955" spans="1:5" x14ac:dyDescent="0.35">
      <c r="A2955" s="12">
        <v>8529</v>
      </c>
      <c r="B2955" s="17" t="s">
        <v>364</v>
      </c>
      <c r="C2955" s="17" t="s">
        <v>365</v>
      </c>
      <c r="D2955" s="17" t="str">
        <f>HLOOKUP(LEFT(Products!$B2955,3),$G$4:$J$5,2,0)</f>
        <v>Office Supplies</v>
      </c>
      <c r="E2955" s="12" t="str">
        <f>VLOOKUP(MID(Products!$B2955,5,2),$G$8:$H$25,2,0)</f>
        <v>Storage</v>
      </c>
    </row>
    <row r="2956" spans="1:5" x14ac:dyDescent="0.35">
      <c r="A2956" s="11">
        <v>9739</v>
      </c>
      <c r="B2956" s="13" t="s">
        <v>135</v>
      </c>
      <c r="C2956" s="13" t="s">
        <v>136</v>
      </c>
      <c r="D2956" s="13" t="str">
        <f>HLOOKUP(LEFT(Products!$B2956,3),$G$4:$J$5,2,0)</f>
        <v>Office Supplies</v>
      </c>
      <c r="E2956" s="11" t="str">
        <f>VLOOKUP(MID(Products!$B2956,5,2),$G$8:$H$25,2,0)</f>
        <v>Binders</v>
      </c>
    </row>
    <row r="2957" spans="1:5" x14ac:dyDescent="0.35">
      <c r="A2957" s="12">
        <v>8526</v>
      </c>
      <c r="B2957" s="17" t="s">
        <v>4180</v>
      </c>
      <c r="C2957" s="17" t="s">
        <v>4181</v>
      </c>
      <c r="D2957" s="17" t="str">
        <f>HLOOKUP(LEFT(Products!$B2957,3),$G$4:$J$5,2,0)</f>
        <v>Furniture</v>
      </c>
      <c r="E2957" s="12" t="str">
        <f>VLOOKUP(MID(Products!$B2957,5,2),$G$8:$H$25,2,0)</f>
        <v>Furnishings</v>
      </c>
    </row>
    <row r="2958" spans="1:5" x14ac:dyDescent="0.35">
      <c r="A2958" s="11">
        <v>2454</v>
      </c>
      <c r="B2958" s="13" t="s">
        <v>2212</v>
      </c>
      <c r="C2958" s="13" t="s">
        <v>2213</v>
      </c>
      <c r="D2958" s="13" t="str">
        <f>HLOOKUP(LEFT(Products!$B2958,3),$G$4:$J$5,2,0)</f>
        <v>Technology</v>
      </c>
      <c r="E2958" s="11" t="str">
        <f>VLOOKUP(MID(Products!$B2958,5,2),$G$8:$H$25,2,0)</f>
        <v>Accessories</v>
      </c>
    </row>
    <row r="2959" spans="1:5" x14ac:dyDescent="0.35">
      <c r="A2959" s="12">
        <v>2456</v>
      </c>
      <c r="B2959" s="17" t="s">
        <v>6139</v>
      </c>
      <c r="C2959" s="17" t="s">
        <v>6140</v>
      </c>
      <c r="D2959" s="17" t="str">
        <f>HLOOKUP(LEFT(Products!$B2959,3),$G$4:$J$5,2,0)</f>
        <v>Office Supplies</v>
      </c>
      <c r="E2959" s="12" t="str">
        <f>VLOOKUP(MID(Products!$B2959,5,2),$G$8:$H$25,2,0)</f>
        <v>Storage</v>
      </c>
    </row>
    <row r="2960" spans="1:5" x14ac:dyDescent="0.35">
      <c r="A2960" s="11">
        <v>2452</v>
      </c>
      <c r="B2960" s="13" t="s">
        <v>3035</v>
      </c>
      <c r="C2960" s="13" t="s">
        <v>3036</v>
      </c>
      <c r="D2960" s="13" t="str">
        <f>HLOOKUP(LEFT(Products!$B2960,3),$G$4:$J$5,2,0)</f>
        <v>Technology</v>
      </c>
      <c r="E2960" s="11" t="str">
        <f>VLOOKUP(MID(Products!$B2960,5,2),$G$8:$H$25,2,0)</f>
        <v>Phones</v>
      </c>
    </row>
    <row r="2961" spans="1:5" x14ac:dyDescent="0.35">
      <c r="A2961" s="12">
        <v>3380</v>
      </c>
      <c r="B2961" s="17" t="s">
        <v>2719</v>
      </c>
      <c r="C2961" s="17" t="s">
        <v>2720</v>
      </c>
      <c r="D2961" s="17" t="str">
        <f>HLOOKUP(LEFT(Products!$B2961,3),$G$4:$J$5,2,0)</f>
        <v>Office Supplies</v>
      </c>
      <c r="E2961" s="12" t="str">
        <f>VLOOKUP(MID(Products!$B2961,5,2),$G$8:$H$25,2,0)</f>
        <v>Paper</v>
      </c>
    </row>
    <row r="2962" spans="1:5" x14ac:dyDescent="0.35">
      <c r="A2962" s="11">
        <v>2457</v>
      </c>
      <c r="B2962" s="13" t="s">
        <v>2563</v>
      </c>
      <c r="C2962" s="13" t="s">
        <v>2564</v>
      </c>
      <c r="D2962" s="13" t="str">
        <f>HLOOKUP(LEFT(Products!$B2962,3),$G$4:$J$5,2,0)</f>
        <v>Office Supplies</v>
      </c>
      <c r="E2962" s="11" t="str">
        <f>VLOOKUP(MID(Products!$B2962,5,2),$G$8:$H$25,2,0)</f>
        <v>Labels</v>
      </c>
    </row>
    <row r="2963" spans="1:5" x14ac:dyDescent="0.35">
      <c r="A2963" s="12">
        <v>3379</v>
      </c>
      <c r="B2963" s="17" t="s">
        <v>3783</v>
      </c>
      <c r="C2963" s="17" t="s">
        <v>3784</v>
      </c>
      <c r="D2963" s="17" t="str">
        <f>HLOOKUP(LEFT(Products!$B2963,3),$G$4:$J$5,2,0)</f>
        <v>Office Supplies</v>
      </c>
      <c r="E2963" s="12" t="str">
        <f>VLOOKUP(MID(Products!$B2963,5,2),$G$8:$H$25,2,0)</f>
        <v>Binders</v>
      </c>
    </row>
    <row r="2964" spans="1:5" x14ac:dyDescent="0.35">
      <c r="A2964" s="11">
        <v>787</v>
      </c>
      <c r="B2964" s="13" t="s">
        <v>359</v>
      </c>
      <c r="C2964" s="13" t="s">
        <v>360</v>
      </c>
      <c r="D2964" s="13" t="str">
        <f>HLOOKUP(LEFT(Products!$B2964,3),$G$4:$J$5,2,0)</f>
        <v>Office Supplies</v>
      </c>
      <c r="E2964" s="11" t="str">
        <f>VLOOKUP(MID(Products!$B2964,5,2),$G$8:$H$25,2,0)</f>
        <v>Binders</v>
      </c>
    </row>
    <row r="2965" spans="1:5" x14ac:dyDescent="0.35">
      <c r="A2965" s="12">
        <v>8785</v>
      </c>
      <c r="B2965" s="17" t="s">
        <v>5525</v>
      </c>
      <c r="C2965" s="17" t="s">
        <v>5526</v>
      </c>
      <c r="D2965" s="17" t="str">
        <f>HLOOKUP(LEFT(Products!$B2965,3),$G$4:$J$5,2,0)</f>
        <v>Office Supplies</v>
      </c>
      <c r="E2965" s="12" t="str">
        <f>VLOOKUP(MID(Products!$B2965,5,2),$G$8:$H$25,2,0)</f>
        <v>Labels</v>
      </c>
    </row>
    <row r="2966" spans="1:5" x14ac:dyDescent="0.35">
      <c r="A2966" s="11">
        <v>2451</v>
      </c>
      <c r="B2966" s="13" t="s">
        <v>1881</v>
      </c>
      <c r="C2966" s="13" t="s">
        <v>1882</v>
      </c>
      <c r="D2966" s="13" t="str">
        <f>HLOOKUP(LEFT(Products!$B2966,3),$G$4:$J$5,2,0)</f>
        <v>Office Supplies</v>
      </c>
      <c r="E2966" s="11" t="str">
        <f>VLOOKUP(MID(Products!$B2966,5,2),$G$8:$H$25,2,0)</f>
        <v>Labels</v>
      </c>
    </row>
    <row r="2967" spans="1:5" x14ac:dyDescent="0.35">
      <c r="A2967" s="12">
        <v>2453</v>
      </c>
      <c r="B2967" s="17" t="s">
        <v>5136</v>
      </c>
      <c r="C2967" s="17" t="s">
        <v>5137</v>
      </c>
      <c r="D2967" s="17" t="str">
        <f>HLOOKUP(LEFT(Products!$B2967,3),$G$4:$J$5,2,0)</f>
        <v>Office Supplies</v>
      </c>
      <c r="E2967" s="12" t="str">
        <f>VLOOKUP(MID(Products!$B2967,5,2),$G$8:$H$25,2,0)</f>
        <v>Binders</v>
      </c>
    </row>
    <row r="2968" spans="1:5" x14ac:dyDescent="0.35">
      <c r="A2968" s="11">
        <v>2459</v>
      </c>
      <c r="B2968" s="13" t="s">
        <v>1352</v>
      </c>
      <c r="C2968" s="13" t="s">
        <v>1353</v>
      </c>
      <c r="D2968" s="13" t="str">
        <f>HLOOKUP(LEFT(Products!$B2968,3),$G$4:$J$5,2,0)</f>
        <v>Office Supplies</v>
      </c>
      <c r="E2968" s="11" t="str">
        <f>VLOOKUP(MID(Products!$B2968,5,2),$G$8:$H$25,2,0)</f>
        <v>Storage</v>
      </c>
    </row>
    <row r="2969" spans="1:5" x14ac:dyDescent="0.35">
      <c r="A2969" s="12">
        <v>2458</v>
      </c>
      <c r="B2969" s="17" t="s">
        <v>6144</v>
      </c>
      <c r="C2969" s="17" t="s">
        <v>6145</v>
      </c>
      <c r="D2969" s="17" t="str">
        <f>HLOOKUP(LEFT(Products!$B2969,3),$G$4:$J$5,2,0)</f>
        <v>Office Supplies</v>
      </c>
      <c r="E2969" s="12" t="str">
        <f>VLOOKUP(MID(Products!$B2969,5,2),$G$8:$H$25,2,0)</f>
        <v>Art</v>
      </c>
    </row>
    <row r="2970" spans="1:5" x14ac:dyDescent="0.35">
      <c r="A2970" s="11">
        <v>2455</v>
      </c>
      <c r="B2970" s="13" t="s">
        <v>922</v>
      </c>
      <c r="C2970" s="13" t="s">
        <v>923</v>
      </c>
      <c r="D2970" s="13" t="str">
        <f>HLOOKUP(LEFT(Products!$B2970,3),$G$4:$J$5,2,0)</f>
        <v>Technology</v>
      </c>
      <c r="E2970" s="11" t="str">
        <f>VLOOKUP(MID(Products!$B2970,5,2),$G$8:$H$25,2,0)</f>
        <v>Accessories</v>
      </c>
    </row>
    <row r="2971" spans="1:5" x14ac:dyDescent="0.35">
      <c r="A2971" s="12">
        <v>679</v>
      </c>
      <c r="B2971" s="17" t="s">
        <v>4693</v>
      </c>
      <c r="C2971" s="17" t="s">
        <v>4694</v>
      </c>
      <c r="D2971" s="17" t="str">
        <f>HLOOKUP(LEFT(Products!$B2971,3),$G$4:$J$5,2,0)</f>
        <v>Furniture</v>
      </c>
      <c r="E2971" s="12" t="str">
        <f>VLOOKUP(MID(Products!$B2971,5,2),$G$8:$H$25,2,0)</f>
        <v>Furnishings</v>
      </c>
    </row>
    <row r="2972" spans="1:5" x14ac:dyDescent="0.35">
      <c r="A2972" s="11">
        <v>9122</v>
      </c>
      <c r="B2972" s="13" t="s">
        <v>3935</v>
      </c>
      <c r="C2972" s="13" t="s">
        <v>3936</v>
      </c>
      <c r="D2972" s="13" t="str">
        <f>HLOOKUP(LEFT(Products!$B2972,3),$G$4:$J$5,2,0)</f>
        <v>Office Supplies</v>
      </c>
      <c r="E2972" s="11" t="str">
        <f>VLOOKUP(MID(Products!$B2972,5,2),$G$8:$H$25,2,0)</f>
        <v>Appliances</v>
      </c>
    </row>
    <row r="2973" spans="1:5" x14ac:dyDescent="0.35">
      <c r="A2973" s="12">
        <v>680</v>
      </c>
      <c r="B2973" s="17" t="s">
        <v>900</v>
      </c>
      <c r="C2973" s="17" t="s">
        <v>5181</v>
      </c>
      <c r="D2973" s="17" t="str">
        <f>HLOOKUP(LEFT(Products!$B2973,3),$G$4:$J$5,2,0)</f>
        <v>Office Supplies</v>
      </c>
      <c r="E2973" s="12" t="str">
        <f>VLOOKUP(MID(Products!$B2973,5,2),$G$8:$H$25,2,0)</f>
        <v>Binders</v>
      </c>
    </row>
    <row r="2974" spans="1:5" x14ac:dyDescent="0.35">
      <c r="A2974" s="11">
        <v>8792</v>
      </c>
      <c r="B2974" s="13" t="s">
        <v>746</v>
      </c>
      <c r="C2974" s="13" t="s">
        <v>747</v>
      </c>
      <c r="D2974" s="13" t="str">
        <f>HLOOKUP(LEFT(Products!$B2974,3),$G$4:$J$5,2,0)</f>
        <v>Technology</v>
      </c>
      <c r="E2974" s="11" t="str">
        <f>VLOOKUP(MID(Products!$B2974,5,2),$G$8:$H$25,2,0)</f>
        <v>Phones</v>
      </c>
    </row>
    <row r="2975" spans="1:5" x14ac:dyDescent="0.35">
      <c r="A2975" s="12">
        <v>677</v>
      </c>
      <c r="B2975" s="17" t="s">
        <v>6150</v>
      </c>
      <c r="C2975" s="17" t="s">
        <v>6151</v>
      </c>
      <c r="D2975" s="17" t="str">
        <f>HLOOKUP(LEFT(Products!$B2975,3),$G$4:$J$5,2,0)</f>
        <v>Office Supplies</v>
      </c>
      <c r="E2975" s="12" t="str">
        <f>VLOOKUP(MID(Products!$B2975,5,2),$G$8:$H$25,2,0)</f>
        <v>Appliances</v>
      </c>
    </row>
    <row r="2976" spans="1:5" x14ac:dyDescent="0.35">
      <c r="A2976" s="11">
        <v>9014</v>
      </c>
      <c r="B2976" s="13" t="s">
        <v>881</v>
      </c>
      <c r="C2976" s="13" t="s">
        <v>882</v>
      </c>
      <c r="D2976" s="13" t="str">
        <f>HLOOKUP(LEFT(Products!$B2976,3),$G$4:$J$5,2,0)</f>
        <v>Office Supplies</v>
      </c>
      <c r="E2976" s="11" t="str">
        <f>VLOOKUP(MID(Products!$B2976,5,2),$G$8:$H$25,2,0)</f>
        <v>Art</v>
      </c>
    </row>
    <row r="2977" spans="1:5" x14ac:dyDescent="0.35">
      <c r="A2977" s="12">
        <v>3707</v>
      </c>
      <c r="B2977" s="17" t="s">
        <v>6154</v>
      </c>
      <c r="C2977" s="17" t="s">
        <v>6155</v>
      </c>
      <c r="D2977" s="17" t="str">
        <f>HLOOKUP(LEFT(Products!$B2977,3),$G$4:$J$5,2,0)</f>
        <v>Office Supplies</v>
      </c>
      <c r="E2977" s="12" t="str">
        <f>VLOOKUP(MID(Products!$B2977,5,2),$G$8:$H$25,2,0)</f>
        <v>Art</v>
      </c>
    </row>
    <row r="2978" spans="1:5" x14ac:dyDescent="0.35">
      <c r="A2978" s="11">
        <v>9015</v>
      </c>
      <c r="B2978" s="13" t="s">
        <v>6156</v>
      </c>
      <c r="C2978" s="13" t="s">
        <v>6157</v>
      </c>
      <c r="D2978" s="13" t="str">
        <f>HLOOKUP(LEFT(Products!$B2978,3),$G$4:$J$5,2,0)</f>
        <v>Office Supplies</v>
      </c>
      <c r="E2978" s="11" t="str">
        <f>VLOOKUP(MID(Products!$B2978,5,2),$G$8:$H$25,2,0)</f>
        <v>Envelopes</v>
      </c>
    </row>
    <row r="2979" spans="1:5" x14ac:dyDescent="0.35">
      <c r="A2979" s="12">
        <v>8726</v>
      </c>
      <c r="B2979" s="17" t="s">
        <v>5069</v>
      </c>
      <c r="C2979" s="17" t="s">
        <v>5070</v>
      </c>
      <c r="D2979" s="17" t="str">
        <f>HLOOKUP(LEFT(Products!$B2979,3),$G$4:$J$5,2,0)</f>
        <v>Office Supplies</v>
      </c>
      <c r="E2979" s="12" t="str">
        <f>VLOOKUP(MID(Products!$B2979,5,2),$G$8:$H$25,2,0)</f>
        <v>Art</v>
      </c>
    </row>
    <row r="2980" spans="1:5" x14ac:dyDescent="0.35">
      <c r="A2980" s="11">
        <v>678</v>
      </c>
      <c r="B2980" s="13" t="s">
        <v>6159</v>
      </c>
      <c r="C2980" s="13" t="s">
        <v>6160</v>
      </c>
      <c r="D2980" s="13" t="str">
        <f>HLOOKUP(LEFT(Products!$B2980,3),$G$4:$J$5,2,0)</f>
        <v>Technology</v>
      </c>
      <c r="E2980" s="11" t="str">
        <f>VLOOKUP(MID(Products!$B2980,5,2),$G$8:$H$25,2,0)</f>
        <v>Accessories</v>
      </c>
    </row>
    <row r="2981" spans="1:5" x14ac:dyDescent="0.35">
      <c r="A2981" s="12">
        <v>4345</v>
      </c>
      <c r="B2981" s="17" t="s">
        <v>6162</v>
      </c>
      <c r="C2981" s="17" t="s">
        <v>6163</v>
      </c>
      <c r="D2981" s="17" t="str">
        <f>HLOOKUP(LEFT(Products!$B2981,3),$G$4:$J$5,2,0)</f>
        <v>Technology</v>
      </c>
      <c r="E2981" s="12" t="str">
        <f>VLOOKUP(MID(Products!$B2981,5,2),$G$8:$H$25,2,0)</f>
        <v>Accessories</v>
      </c>
    </row>
    <row r="2982" spans="1:5" x14ac:dyDescent="0.35">
      <c r="A2982" s="11">
        <v>4346</v>
      </c>
      <c r="B2982" s="13" t="s">
        <v>320</v>
      </c>
      <c r="C2982" s="13" t="s">
        <v>321</v>
      </c>
      <c r="D2982" s="13" t="str">
        <f>HLOOKUP(LEFT(Products!$B2982,3),$G$4:$J$5,2,0)</f>
        <v>Technology</v>
      </c>
      <c r="E2982" s="11" t="str">
        <f>VLOOKUP(MID(Products!$B2982,5,2),$G$8:$H$25,2,0)</f>
        <v>Accessories</v>
      </c>
    </row>
    <row r="2983" spans="1:5" x14ac:dyDescent="0.35">
      <c r="A2983" s="12">
        <v>9228</v>
      </c>
      <c r="B2983" s="17" t="s">
        <v>678</v>
      </c>
      <c r="C2983" s="17" t="s">
        <v>679</v>
      </c>
      <c r="D2983" s="17" t="str">
        <f>HLOOKUP(LEFT(Products!$B2983,3),$G$4:$J$5,2,0)</f>
        <v>Office Supplies</v>
      </c>
      <c r="E2983" s="12" t="str">
        <f>VLOOKUP(MID(Products!$B2983,5,2),$G$8:$H$25,2,0)</f>
        <v>Appliances</v>
      </c>
    </row>
    <row r="2984" spans="1:5" x14ac:dyDescent="0.35">
      <c r="A2984" s="11">
        <v>4344</v>
      </c>
      <c r="B2984" s="13" t="s">
        <v>5964</v>
      </c>
      <c r="C2984" s="13" t="s">
        <v>5965</v>
      </c>
      <c r="D2984" s="13" t="str">
        <f>HLOOKUP(LEFT(Products!$B2984,3),$G$4:$J$5,2,0)</f>
        <v>Technology</v>
      </c>
      <c r="E2984" s="11" t="str">
        <f>VLOOKUP(MID(Products!$B2984,5,2),$G$8:$H$25,2,0)</f>
        <v>Phones</v>
      </c>
    </row>
    <row r="2985" spans="1:5" x14ac:dyDescent="0.35">
      <c r="A2985" s="12">
        <v>5231</v>
      </c>
      <c r="B2985" s="17" t="s">
        <v>346</v>
      </c>
      <c r="C2985" s="17" t="s">
        <v>347</v>
      </c>
      <c r="D2985" s="17" t="str">
        <f>HLOOKUP(LEFT(Products!$B2985,3),$G$4:$J$5,2,0)</f>
        <v>Furniture</v>
      </c>
      <c r="E2985" s="12" t="str">
        <f>VLOOKUP(MID(Products!$B2985,5,2),$G$8:$H$25,2,0)</f>
        <v>Tables</v>
      </c>
    </row>
    <row r="2986" spans="1:5" x14ac:dyDescent="0.35">
      <c r="A2986" s="11">
        <v>9890</v>
      </c>
      <c r="B2986" s="13" t="s">
        <v>2072</v>
      </c>
      <c r="C2986" s="13" t="s">
        <v>2073</v>
      </c>
      <c r="D2986" s="13" t="str">
        <f>HLOOKUP(LEFT(Products!$B2986,3),$G$4:$J$5,2,0)</f>
        <v>Office Supplies</v>
      </c>
      <c r="E2986" s="11" t="str">
        <f>VLOOKUP(MID(Products!$B2986,5,2),$G$8:$H$25,2,0)</f>
        <v>Art</v>
      </c>
    </row>
    <row r="2987" spans="1:5" x14ac:dyDescent="0.35">
      <c r="A2987" s="12">
        <v>5230</v>
      </c>
      <c r="B2987" s="17" t="s">
        <v>2756</v>
      </c>
      <c r="C2987" s="17" t="s">
        <v>2757</v>
      </c>
      <c r="D2987" s="17" t="str">
        <f>HLOOKUP(LEFT(Products!$B2987,3),$G$4:$J$5,2,0)</f>
        <v>Office Supplies</v>
      </c>
      <c r="E2987" s="12" t="str">
        <f>VLOOKUP(MID(Products!$B2987,5,2),$G$8:$H$25,2,0)</f>
        <v>Binders</v>
      </c>
    </row>
    <row r="2988" spans="1:5" x14ac:dyDescent="0.35">
      <c r="A2988" s="11">
        <v>5232</v>
      </c>
      <c r="B2988" s="13" t="s">
        <v>3170</v>
      </c>
      <c r="C2988" s="13" t="s">
        <v>3171</v>
      </c>
      <c r="D2988" s="13" t="str">
        <f>HLOOKUP(LEFT(Products!$B2988,3),$G$4:$J$5,2,0)</f>
        <v>Furniture</v>
      </c>
      <c r="E2988" s="11" t="str">
        <f>VLOOKUP(MID(Products!$B2988,5,2),$G$8:$H$25,2,0)</f>
        <v>Furnishings</v>
      </c>
    </row>
    <row r="2989" spans="1:5" x14ac:dyDescent="0.35">
      <c r="A2989" s="12">
        <v>4343</v>
      </c>
      <c r="B2989" s="17" t="s">
        <v>3762</v>
      </c>
      <c r="C2989" s="17" t="s">
        <v>3763</v>
      </c>
      <c r="D2989" s="17" t="str">
        <f>HLOOKUP(LEFT(Products!$B2989,3),$G$4:$J$5,2,0)</f>
        <v>Office Supplies</v>
      </c>
      <c r="E2989" s="12" t="str">
        <f>VLOOKUP(MID(Products!$B2989,5,2),$G$8:$H$25,2,0)</f>
        <v>Binders</v>
      </c>
    </row>
    <row r="2990" spans="1:5" x14ac:dyDescent="0.35">
      <c r="A2990" s="11">
        <v>5233</v>
      </c>
      <c r="B2990" s="13" t="s">
        <v>2199</v>
      </c>
      <c r="C2990" s="13" t="s">
        <v>2200</v>
      </c>
      <c r="D2990" s="13" t="str">
        <f>HLOOKUP(LEFT(Products!$B2990,3),$G$4:$J$5,2,0)</f>
        <v>Office Supplies</v>
      </c>
      <c r="E2990" s="11" t="str">
        <f>VLOOKUP(MID(Products!$B2990,5,2),$G$8:$H$25,2,0)</f>
        <v>Binders</v>
      </c>
    </row>
    <row r="2991" spans="1:5" x14ac:dyDescent="0.35">
      <c r="A2991" s="12">
        <v>1477</v>
      </c>
      <c r="B2991" s="17" t="s">
        <v>6170</v>
      </c>
      <c r="C2991" s="17" t="s">
        <v>6171</v>
      </c>
      <c r="D2991" s="17" t="str">
        <f>HLOOKUP(LEFT(Products!$B2991,3),$G$4:$J$5,2,0)</f>
        <v>Office Supplies</v>
      </c>
      <c r="E2991" s="12" t="str">
        <f>VLOOKUP(MID(Products!$B2991,5,2),$G$8:$H$25,2,0)</f>
        <v>Labels</v>
      </c>
    </row>
    <row r="2992" spans="1:5" x14ac:dyDescent="0.35">
      <c r="A2992" s="11">
        <v>8155</v>
      </c>
      <c r="B2992" s="13" t="s">
        <v>3603</v>
      </c>
      <c r="C2992" s="13" t="s">
        <v>3604</v>
      </c>
      <c r="D2992" s="13" t="str">
        <f>HLOOKUP(LEFT(Products!$B2992,3),$G$4:$J$5,2,0)</f>
        <v>Technology</v>
      </c>
      <c r="E2992" s="11" t="str">
        <f>VLOOKUP(MID(Products!$B2992,5,2),$G$8:$H$25,2,0)</f>
        <v>Accessories</v>
      </c>
    </row>
    <row r="2993" spans="1:5" x14ac:dyDescent="0.35">
      <c r="A2993" s="12">
        <v>8999</v>
      </c>
      <c r="B2993" s="17" t="s">
        <v>1656</v>
      </c>
      <c r="C2993" s="17" t="s">
        <v>4540</v>
      </c>
      <c r="D2993" s="17" t="str">
        <f>HLOOKUP(LEFT(Products!$B2993,3),$G$4:$J$5,2,0)</f>
        <v>Office Supplies</v>
      </c>
      <c r="E2993" s="12" t="str">
        <f>VLOOKUP(MID(Products!$B2993,5,2),$G$8:$H$25,2,0)</f>
        <v>Paper</v>
      </c>
    </row>
    <row r="2994" spans="1:5" x14ac:dyDescent="0.35">
      <c r="A2994" s="11">
        <v>2321</v>
      </c>
      <c r="B2994" s="13" t="s">
        <v>3103</v>
      </c>
      <c r="C2994" s="13" t="s">
        <v>3104</v>
      </c>
      <c r="D2994" s="13" t="str">
        <f>HLOOKUP(LEFT(Products!$B2994,3),$G$4:$J$5,2,0)</f>
        <v>Technology</v>
      </c>
      <c r="E2994" s="11" t="str">
        <f>VLOOKUP(MID(Products!$B2994,5,2),$G$8:$H$25,2,0)</f>
        <v>Accessories</v>
      </c>
    </row>
    <row r="2995" spans="1:5" x14ac:dyDescent="0.35">
      <c r="A2995" s="12">
        <v>447</v>
      </c>
      <c r="B2995" s="17" t="s">
        <v>1595</v>
      </c>
      <c r="C2995" s="17" t="s">
        <v>1596</v>
      </c>
      <c r="D2995" s="17" t="str">
        <f>HLOOKUP(LEFT(Products!$B2995,3),$G$4:$J$5,2,0)</f>
        <v>Furniture</v>
      </c>
      <c r="E2995" s="12" t="str">
        <f>VLOOKUP(MID(Products!$B2995,5,2),$G$8:$H$25,2,0)</f>
        <v>Furnishings</v>
      </c>
    </row>
    <row r="2996" spans="1:5" x14ac:dyDescent="0.35">
      <c r="A2996" s="11">
        <v>8156</v>
      </c>
      <c r="B2996" s="13" t="s">
        <v>5461</v>
      </c>
      <c r="C2996" s="13" t="s">
        <v>5462</v>
      </c>
      <c r="D2996" s="13" t="str">
        <f>HLOOKUP(LEFT(Products!$B2996,3),$G$4:$J$5,2,0)</f>
        <v>Office Supplies</v>
      </c>
      <c r="E2996" s="11" t="str">
        <f>VLOOKUP(MID(Products!$B2996,5,2),$G$8:$H$25,2,0)</f>
        <v>Paper</v>
      </c>
    </row>
    <row r="2997" spans="1:5" x14ac:dyDescent="0.35">
      <c r="A2997" s="12">
        <v>8998</v>
      </c>
      <c r="B2997" s="17" t="s">
        <v>3394</v>
      </c>
      <c r="C2997" s="17" t="s">
        <v>400</v>
      </c>
      <c r="D2997" s="17" t="str">
        <f>HLOOKUP(LEFT(Products!$B2997,3),$G$4:$J$5,2,0)</f>
        <v>Office Supplies</v>
      </c>
      <c r="E2997" s="12" t="str">
        <f>VLOOKUP(MID(Products!$B2997,5,2),$G$8:$H$25,2,0)</f>
        <v>Paper</v>
      </c>
    </row>
    <row r="2998" spans="1:5" x14ac:dyDescent="0.35">
      <c r="A2998" s="11">
        <v>8377</v>
      </c>
      <c r="B2998" s="13" t="s">
        <v>2610</v>
      </c>
      <c r="C2998" s="13" t="s">
        <v>2611</v>
      </c>
      <c r="D2998" s="13" t="str">
        <f>HLOOKUP(LEFT(Products!$B2998,3),$G$4:$J$5,2,0)</f>
        <v>Office Supplies</v>
      </c>
      <c r="E2998" s="11" t="str">
        <f>VLOOKUP(MID(Products!$B2998,5,2),$G$8:$H$25,2,0)</f>
        <v>Appliances</v>
      </c>
    </row>
    <row r="2999" spans="1:5" x14ac:dyDescent="0.35">
      <c r="A2999" s="12">
        <v>2333</v>
      </c>
      <c r="B2999" s="17" t="s">
        <v>3114</v>
      </c>
      <c r="C2999" s="17" t="s">
        <v>3115</v>
      </c>
      <c r="D2999" s="17" t="str">
        <f>HLOOKUP(LEFT(Products!$B2999,3),$G$4:$J$5,2,0)</f>
        <v>Office Supplies</v>
      </c>
      <c r="E2999" s="12" t="str">
        <f>VLOOKUP(MID(Products!$B2999,5,2),$G$8:$H$25,2,0)</f>
        <v>Paper</v>
      </c>
    </row>
    <row r="3000" spans="1:5" x14ac:dyDescent="0.35">
      <c r="A3000" s="11">
        <v>9365</v>
      </c>
      <c r="B3000" s="13" t="s">
        <v>649</v>
      </c>
      <c r="C3000" s="13" t="s">
        <v>650</v>
      </c>
      <c r="D3000" s="13" t="str">
        <f>HLOOKUP(LEFT(Products!$B3000,3),$G$4:$J$5,2,0)</f>
        <v>Office Supplies</v>
      </c>
      <c r="E3000" s="11" t="str">
        <f>VLOOKUP(MID(Products!$B3000,5,2),$G$8:$H$25,2,0)</f>
        <v>Storage</v>
      </c>
    </row>
    <row r="3001" spans="1:5" x14ac:dyDescent="0.35">
      <c r="A3001" s="12">
        <v>5346</v>
      </c>
      <c r="B3001" s="17" t="s">
        <v>729</v>
      </c>
      <c r="C3001" s="17" t="s">
        <v>730</v>
      </c>
      <c r="D3001" s="17" t="str">
        <f>HLOOKUP(LEFT(Products!$B3001,3),$G$4:$J$5,2,0)</f>
        <v>Office Supplies</v>
      </c>
      <c r="E3001" s="12" t="str">
        <f>VLOOKUP(MID(Products!$B3001,5,2),$G$8:$H$25,2,0)</f>
        <v>Storage</v>
      </c>
    </row>
    <row r="3002" spans="1:5" x14ac:dyDescent="0.35">
      <c r="A3002" s="11">
        <v>4429</v>
      </c>
      <c r="B3002" s="13" t="s">
        <v>4969</v>
      </c>
      <c r="C3002" s="13" t="s">
        <v>4970</v>
      </c>
      <c r="D3002" s="13" t="str">
        <f>HLOOKUP(LEFT(Products!$B3002,3),$G$4:$J$5,2,0)</f>
        <v>Furniture</v>
      </c>
      <c r="E3002" s="11" t="str">
        <f>VLOOKUP(MID(Products!$B3002,5,2),$G$8:$H$25,2,0)</f>
        <v>Chairs</v>
      </c>
    </row>
    <row r="3003" spans="1:5" x14ac:dyDescent="0.35">
      <c r="A3003" s="12">
        <v>2334</v>
      </c>
      <c r="B3003" s="17" t="s">
        <v>2110</v>
      </c>
      <c r="C3003" s="17" t="s">
        <v>2111</v>
      </c>
      <c r="D3003" s="17" t="str">
        <f>HLOOKUP(LEFT(Products!$B3003,3),$G$4:$J$5,2,0)</f>
        <v>Office Supplies</v>
      </c>
      <c r="E3003" s="12" t="str">
        <f>VLOOKUP(MID(Products!$B3003,5,2),$G$8:$H$25,2,0)</f>
        <v>Paper</v>
      </c>
    </row>
    <row r="3004" spans="1:5" x14ac:dyDescent="0.35">
      <c r="A3004" s="11">
        <v>5348</v>
      </c>
      <c r="B3004" s="13" t="s">
        <v>3053</v>
      </c>
      <c r="C3004" s="13" t="s">
        <v>3054</v>
      </c>
      <c r="D3004" s="13" t="str">
        <f>HLOOKUP(LEFT(Products!$B3004,3),$G$4:$J$5,2,0)</f>
        <v>Office Supplies</v>
      </c>
      <c r="E3004" s="11" t="str">
        <f>VLOOKUP(MID(Products!$B3004,5,2),$G$8:$H$25,2,0)</f>
        <v>Binders</v>
      </c>
    </row>
    <row r="3005" spans="1:5" x14ac:dyDescent="0.35">
      <c r="A3005" s="12">
        <v>9363</v>
      </c>
      <c r="B3005" s="17" t="s">
        <v>6184</v>
      </c>
      <c r="C3005" s="17" t="s">
        <v>6185</v>
      </c>
      <c r="D3005" s="17" t="str">
        <f>HLOOKUP(LEFT(Products!$B3005,3),$G$4:$J$5,2,0)</f>
        <v>Office Supplies</v>
      </c>
      <c r="E3005" s="12" t="str">
        <f>VLOOKUP(MID(Products!$B3005,5,2),$G$8:$H$25,2,0)</f>
        <v>Fasteners</v>
      </c>
    </row>
    <row r="3006" spans="1:5" x14ac:dyDescent="0.35">
      <c r="A3006" s="11">
        <v>9364</v>
      </c>
      <c r="B3006" s="13" t="s">
        <v>2826</v>
      </c>
      <c r="C3006" s="13" t="s">
        <v>2827</v>
      </c>
      <c r="D3006" s="13" t="str">
        <f>HLOOKUP(LEFT(Products!$B3006,3),$G$4:$J$5,2,0)</f>
        <v>Furniture</v>
      </c>
      <c r="E3006" s="11" t="str">
        <f>VLOOKUP(MID(Products!$B3006,5,2),$G$8:$H$25,2,0)</f>
        <v>Furnishings</v>
      </c>
    </row>
    <row r="3007" spans="1:5" x14ac:dyDescent="0.35">
      <c r="A3007" s="12">
        <v>5347</v>
      </c>
      <c r="B3007" s="17" t="s">
        <v>4568</v>
      </c>
      <c r="C3007" s="17" t="s">
        <v>4569</v>
      </c>
      <c r="D3007" s="17" t="str">
        <f>HLOOKUP(LEFT(Products!$B3007,3),$G$4:$J$5,2,0)</f>
        <v>Office Supplies</v>
      </c>
      <c r="E3007" s="12" t="str">
        <f>VLOOKUP(MID(Products!$B3007,5,2),$G$8:$H$25,2,0)</f>
        <v>Binders</v>
      </c>
    </row>
    <row r="3008" spans="1:5" x14ac:dyDescent="0.35">
      <c r="A3008" s="11">
        <v>8825</v>
      </c>
      <c r="B3008" s="13" t="s">
        <v>6187</v>
      </c>
      <c r="C3008" s="13" t="s">
        <v>6188</v>
      </c>
      <c r="D3008" s="13" t="str">
        <f>HLOOKUP(LEFT(Products!$B3008,3),$G$4:$J$5,2,0)</f>
        <v>Office Supplies</v>
      </c>
      <c r="E3008" s="11" t="str">
        <f>VLOOKUP(MID(Products!$B3008,5,2),$G$8:$H$25,2,0)</f>
        <v>Envelopes</v>
      </c>
    </row>
    <row r="3009" spans="1:5" x14ac:dyDescent="0.35">
      <c r="A3009" s="12">
        <v>9362</v>
      </c>
      <c r="B3009" s="17" t="s">
        <v>3879</v>
      </c>
      <c r="C3009" s="17" t="s">
        <v>3880</v>
      </c>
      <c r="D3009" s="17" t="str">
        <f>HLOOKUP(LEFT(Products!$B3009,3),$G$4:$J$5,2,0)</f>
        <v>Office Supplies</v>
      </c>
      <c r="E3009" s="12" t="str">
        <f>VLOOKUP(MID(Products!$B3009,5,2),$G$8:$H$25,2,0)</f>
        <v>Binders</v>
      </c>
    </row>
    <row r="3010" spans="1:5" x14ac:dyDescent="0.35">
      <c r="A3010" s="11">
        <v>2843</v>
      </c>
      <c r="B3010" s="13" t="s">
        <v>649</v>
      </c>
      <c r="C3010" s="13" t="s">
        <v>650</v>
      </c>
      <c r="D3010" s="13" t="str">
        <f>HLOOKUP(LEFT(Products!$B3010,3),$G$4:$J$5,2,0)</f>
        <v>Office Supplies</v>
      </c>
      <c r="E3010" s="11" t="str">
        <f>VLOOKUP(MID(Products!$B3010,5,2),$G$8:$H$25,2,0)</f>
        <v>Storage</v>
      </c>
    </row>
    <row r="3011" spans="1:5" x14ac:dyDescent="0.35">
      <c r="A3011" s="12">
        <v>2410</v>
      </c>
      <c r="B3011" s="17" t="s">
        <v>4888</v>
      </c>
      <c r="C3011" s="17" t="s">
        <v>4889</v>
      </c>
      <c r="D3011" s="17" t="str">
        <f>HLOOKUP(LEFT(Products!$B3011,3),$G$4:$J$5,2,0)</f>
        <v>Furniture</v>
      </c>
      <c r="E3011" s="12" t="str">
        <f>VLOOKUP(MID(Products!$B3011,5,2),$G$8:$H$25,2,0)</f>
        <v>Furnishings</v>
      </c>
    </row>
    <row r="3012" spans="1:5" x14ac:dyDescent="0.35">
      <c r="A3012" s="11">
        <v>5021</v>
      </c>
      <c r="B3012" s="13" t="s">
        <v>1702</v>
      </c>
      <c r="C3012" s="13" t="s">
        <v>1703</v>
      </c>
      <c r="D3012" s="13" t="str">
        <f>HLOOKUP(LEFT(Products!$B3012,3),$G$4:$J$5,2,0)</f>
        <v>Office Supplies</v>
      </c>
      <c r="E3012" s="11" t="str">
        <f>VLOOKUP(MID(Products!$B3012,5,2),$G$8:$H$25,2,0)</f>
        <v>Supplies</v>
      </c>
    </row>
    <row r="3013" spans="1:5" x14ac:dyDescent="0.35">
      <c r="A3013" s="12">
        <v>8154</v>
      </c>
      <c r="B3013" s="17" t="s">
        <v>2241</v>
      </c>
      <c r="C3013" s="17" t="s">
        <v>2242</v>
      </c>
      <c r="D3013" s="17" t="str">
        <f>HLOOKUP(LEFT(Products!$B3013,3),$G$4:$J$5,2,0)</f>
        <v>Technology</v>
      </c>
      <c r="E3013" s="12" t="str">
        <f>VLOOKUP(MID(Products!$B3013,5,2),$G$8:$H$25,2,0)</f>
        <v>Copiers</v>
      </c>
    </row>
    <row r="3014" spans="1:5" x14ac:dyDescent="0.35">
      <c r="A3014" s="11">
        <v>8153</v>
      </c>
      <c r="B3014" s="13" t="s">
        <v>1973</v>
      </c>
      <c r="C3014" s="13" t="s">
        <v>1974</v>
      </c>
      <c r="D3014" s="13" t="str">
        <f>HLOOKUP(LEFT(Products!$B3014,3),$G$4:$J$5,2,0)</f>
        <v>Office Supplies</v>
      </c>
      <c r="E3014" s="11" t="str">
        <f>VLOOKUP(MID(Products!$B3014,5,2),$G$8:$H$25,2,0)</f>
        <v>Paper</v>
      </c>
    </row>
    <row r="3015" spans="1:5" x14ac:dyDescent="0.35">
      <c r="A3015" s="12">
        <v>3105</v>
      </c>
      <c r="B3015" s="17" t="s">
        <v>6194</v>
      </c>
      <c r="C3015" s="17" t="s">
        <v>6195</v>
      </c>
      <c r="D3015" s="17" t="str">
        <f>HLOOKUP(LEFT(Products!$B3015,3),$G$4:$J$5,2,0)</f>
        <v>Office Supplies</v>
      </c>
      <c r="E3015" s="12" t="str">
        <f>VLOOKUP(MID(Products!$B3015,5,2),$G$8:$H$25,2,0)</f>
        <v>Paper</v>
      </c>
    </row>
    <row r="3016" spans="1:5" x14ac:dyDescent="0.35">
      <c r="A3016" s="11">
        <v>8152</v>
      </c>
      <c r="B3016" s="13" t="s">
        <v>821</v>
      </c>
      <c r="C3016" s="13" t="s">
        <v>822</v>
      </c>
      <c r="D3016" s="13" t="str">
        <f>HLOOKUP(LEFT(Products!$B3016,3),$G$4:$J$5,2,0)</f>
        <v>Office Supplies</v>
      </c>
      <c r="E3016" s="11" t="str">
        <f>VLOOKUP(MID(Products!$B3016,5,2),$G$8:$H$25,2,0)</f>
        <v>Storage</v>
      </c>
    </row>
    <row r="3017" spans="1:5" x14ac:dyDescent="0.35">
      <c r="A3017" s="12">
        <v>5645</v>
      </c>
      <c r="B3017" s="17" t="s">
        <v>4077</v>
      </c>
      <c r="C3017" s="17" t="s">
        <v>4078</v>
      </c>
      <c r="D3017" s="17" t="str">
        <f>HLOOKUP(LEFT(Products!$B3017,3),$G$4:$J$5,2,0)</f>
        <v>Office Supplies</v>
      </c>
      <c r="E3017" s="12" t="str">
        <f>VLOOKUP(MID(Products!$B3017,5,2),$G$8:$H$25,2,0)</f>
        <v>Binders</v>
      </c>
    </row>
    <row r="3018" spans="1:5" x14ac:dyDescent="0.35">
      <c r="A3018" s="11">
        <v>2104</v>
      </c>
      <c r="B3018" s="13" t="s">
        <v>497</v>
      </c>
      <c r="C3018" s="13" t="s">
        <v>6198</v>
      </c>
      <c r="D3018" s="13" t="str">
        <f>HLOOKUP(LEFT(Products!$B3018,3),$G$4:$J$5,2,0)</f>
        <v>Office Supplies</v>
      </c>
      <c r="E3018" s="11" t="str">
        <f>VLOOKUP(MID(Products!$B3018,5,2),$G$8:$H$25,2,0)</f>
        <v>Paper</v>
      </c>
    </row>
    <row r="3019" spans="1:5" x14ac:dyDescent="0.35">
      <c r="A3019" s="12">
        <v>7800</v>
      </c>
      <c r="B3019" s="17" t="s">
        <v>4264</v>
      </c>
      <c r="C3019" s="17" t="s">
        <v>4265</v>
      </c>
      <c r="D3019" s="17" t="str">
        <f>HLOOKUP(LEFT(Products!$B3019,3),$G$4:$J$5,2,0)</f>
        <v>Furniture</v>
      </c>
      <c r="E3019" s="12" t="str">
        <f>VLOOKUP(MID(Products!$B3019,5,2),$G$8:$H$25,2,0)</f>
        <v>Chairs</v>
      </c>
    </row>
    <row r="3020" spans="1:5" x14ac:dyDescent="0.35">
      <c r="A3020" s="11">
        <v>8972</v>
      </c>
      <c r="B3020" s="13" t="s">
        <v>1162</v>
      </c>
      <c r="C3020" s="13" t="s">
        <v>1163</v>
      </c>
      <c r="D3020" s="13" t="str">
        <f>HLOOKUP(LEFT(Products!$B3020,3),$G$4:$J$5,2,0)</f>
        <v>Furniture</v>
      </c>
      <c r="E3020" s="11" t="str">
        <f>VLOOKUP(MID(Products!$B3020,5,2),$G$8:$H$25,2,0)</f>
        <v>Chairs</v>
      </c>
    </row>
    <row r="3021" spans="1:5" x14ac:dyDescent="0.35">
      <c r="A3021" s="12">
        <v>7799</v>
      </c>
      <c r="B3021" s="17" t="s">
        <v>536</v>
      </c>
      <c r="C3021" s="17" t="s">
        <v>537</v>
      </c>
      <c r="D3021" s="17" t="str">
        <f>HLOOKUP(LEFT(Products!$B3021,3),$G$4:$J$5,2,0)</f>
        <v>Technology</v>
      </c>
      <c r="E3021" s="12" t="str">
        <f>VLOOKUP(MID(Products!$B3021,5,2),$G$8:$H$25,2,0)</f>
        <v>Phones</v>
      </c>
    </row>
    <row r="3022" spans="1:5" x14ac:dyDescent="0.35">
      <c r="A3022" s="11">
        <v>9530</v>
      </c>
      <c r="B3022" s="13" t="s">
        <v>6205</v>
      </c>
      <c r="C3022" s="13" t="s">
        <v>6206</v>
      </c>
      <c r="D3022" s="13" t="str">
        <f>HLOOKUP(LEFT(Products!$B3022,3),$G$4:$J$5,2,0)</f>
        <v>Office Supplies</v>
      </c>
      <c r="E3022" s="11" t="str">
        <f>VLOOKUP(MID(Products!$B3022,5,2),$G$8:$H$25,2,0)</f>
        <v>Storage</v>
      </c>
    </row>
    <row r="3023" spans="1:5" x14ac:dyDescent="0.35">
      <c r="A3023" s="12">
        <v>2105</v>
      </c>
      <c r="B3023" s="17" t="s">
        <v>5233</v>
      </c>
      <c r="C3023" s="17" t="s">
        <v>5234</v>
      </c>
      <c r="D3023" s="17" t="str">
        <f>HLOOKUP(LEFT(Products!$B3023,3),$G$4:$J$5,2,0)</f>
        <v>Technology</v>
      </c>
      <c r="E3023" s="12" t="str">
        <f>VLOOKUP(MID(Products!$B3023,5,2),$G$8:$H$25,2,0)</f>
        <v>Accessories</v>
      </c>
    </row>
    <row r="3024" spans="1:5" x14ac:dyDescent="0.35">
      <c r="A3024" s="11">
        <v>7798</v>
      </c>
      <c r="B3024" s="13" t="s">
        <v>419</v>
      </c>
      <c r="C3024" s="13" t="s">
        <v>420</v>
      </c>
      <c r="D3024" s="13" t="str">
        <f>HLOOKUP(LEFT(Products!$B3024,3),$G$4:$J$5,2,0)</f>
        <v>Office Supplies</v>
      </c>
      <c r="E3024" s="11" t="str">
        <f>VLOOKUP(MID(Products!$B3024,5,2),$G$8:$H$25,2,0)</f>
        <v>Envelopes</v>
      </c>
    </row>
    <row r="3025" spans="1:5" x14ac:dyDescent="0.35">
      <c r="A3025" s="12">
        <v>2941</v>
      </c>
      <c r="B3025" s="17" t="s">
        <v>2418</v>
      </c>
      <c r="C3025" s="17" t="s">
        <v>2419</v>
      </c>
      <c r="D3025" s="17" t="str">
        <f>HLOOKUP(LEFT(Products!$B3025,3),$G$4:$J$5,2,0)</f>
        <v>Furniture</v>
      </c>
      <c r="E3025" s="12" t="str">
        <f>VLOOKUP(MID(Products!$B3025,5,2),$G$8:$H$25,2,0)</f>
        <v>Chairs</v>
      </c>
    </row>
    <row r="3026" spans="1:5" x14ac:dyDescent="0.35">
      <c r="A3026" s="11">
        <v>2385</v>
      </c>
      <c r="B3026" s="13" t="s">
        <v>91</v>
      </c>
      <c r="C3026" s="13" t="s">
        <v>92</v>
      </c>
      <c r="D3026" s="13" t="str">
        <f>HLOOKUP(LEFT(Products!$B3026,3),$G$4:$J$5,2,0)</f>
        <v>Office Supplies</v>
      </c>
      <c r="E3026" s="11" t="str">
        <f>VLOOKUP(MID(Products!$B3026,5,2),$G$8:$H$25,2,0)</f>
        <v>Binders</v>
      </c>
    </row>
    <row r="3027" spans="1:5" x14ac:dyDescent="0.35">
      <c r="A3027" s="12">
        <v>2383</v>
      </c>
      <c r="B3027" s="17" t="s">
        <v>1867</v>
      </c>
      <c r="C3027" s="17" t="s">
        <v>1868</v>
      </c>
      <c r="D3027" s="17" t="str">
        <f>HLOOKUP(LEFT(Products!$B3027,3),$G$4:$J$5,2,0)</f>
        <v>Office Supplies</v>
      </c>
      <c r="E3027" s="12" t="str">
        <f>VLOOKUP(MID(Products!$B3027,5,2),$G$8:$H$25,2,0)</f>
        <v>Appliances</v>
      </c>
    </row>
    <row r="3028" spans="1:5" x14ac:dyDescent="0.35">
      <c r="A3028" s="11">
        <v>2386</v>
      </c>
      <c r="B3028" s="13" t="s">
        <v>1261</v>
      </c>
      <c r="C3028" s="13" t="s">
        <v>1262</v>
      </c>
      <c r="D3028" s="13" t="str">
        <f>HLOOKUP(LEFT(Products!$B3028,3),$G$4:$J$5,2,0)</f>
        <v>Technology</v>
      </c>
      <c r="E3028" s="11" t="str">
        <f>VLOOKUP(MID(Products!$B3028,5,2),$G$8:$H$25,2,0)</f>
        <v>Phones</v>
      </c>
    </row>
    <row r="3029" spans="1:5" x14ac:dyDescent="0.35">
      <c r="A3029" s="12">
        <v>2943</v>
      </c>
      <c r="B3029" s="17" t="s">
        <v>1044</v>
      </c>
      <c r="C3029" s="17" t="s">
        <v>1045</v>
      </c>
      <c r="D3029" s="17" t="str">
        <f>HLOOKUP(LEFT(Products!$B3029,3),$G$4:$J$5,2,0)</f>
        <v>Furniture</v>
      </c>
      <c r="E3029" s="12" t="str">
        <f>VLOOKUP(MID(Products!$B3029,5,2),$G$8:$H$25,2,0)</f>
        <v>Chairs</v>
      </c>
    </row>
    <row r="3030" spans="1:5" x14ac:dyDescent="0.35">
      <c r="A3030" s="11">
        <v>1877</v>
      </c>
      <c r="B3030" s="13" t="s">
        <v>2347</v>
      </c>
      <c r="C3030" s="13" t="s">
        <v>2348</v>
      </c>
      <c r="D3030" s="13" t="str">
        <f>HLOOKUP(LEFT(Products!$B3030,3),$G$4:$J$5,2,0)</f>
        <v>Technology</v>
      </c>
      <c r="E3030" s="11" t="str">
        <f>VLOOKUP(MID(Products!$B3030,5,2),$G$8:$H$25,2,0)</f>
        <v>Phones</v>
      </c>
    </row>
    <row r="3031" spans="1:5" x14ac:dyDescent="0.35">
      <c r="A3031" s="12">
        <v>2387</v>
      </c>
      <c r="B3031" s="17" t="s">
        <v>80</v>
      </c>
      <c r="C3031" s="17" t="s">
        <v>82</v>
      </c>
      <c r="D3031" s="17" t="str">
        <f>HLOOKUP(LEFT(Products!$B3031,3),$G$4:$J$5,2,0)</f>
        <v>Technology</v>
      </c>
      <c r="E3031" s="12" t="str">
        <f>VLOOKUP(MID(Products!$B3031,5,2),$G$8:$H$25,2,0)</f>
        <v>Copiers</v>
      </c>
    </row>
    <row r="3032" spans="1:5" x14ac:dyDescent="0.35">
      <c r="A3032" s="11">
        <v>2942</v>
      </c>
      <c r="B3032" s="13" t="s">
        <v>4167</v>
      </c>
      <c r="C3032" s="13" t="s">
        <v>4168</v>
      </c>
      <c r="D3032" s="13" t="str">
        <f>HLOOKUP(LEFT(Products!$B3032,3),$G$4:$J$5,2,0)</f>
        <v>Furniture</v>
      </c>
      <c r="E3032" s="11" t="str">
        <f>VLOOKUP(MID(Products!$B3032,5,2),$G$8:$H$25,2,0)</f>
        <v>Chairs</v>
      </c>
    </row>
    <row r="3033" spans="1:5" x14ac:dyDescent="0.35">
      <c r="A3033" s="12">
        <v>3391</v>
      </c>
      <c r="B3033" s="17" t="s">
        <v>6211</v>
      </c>
      <c r="C3033" s="17" t="s">
        <v>6212</v>
      </c>
      <c r="D3033" s="17" t="str">
        <f>HLOOKUP(LEFT(Products!$B3033,3),$G$4:$J$5,2,0)</f>
        <v>Office Supplies</v>
      </c>
      <c r="E3033" s="12" t="str">
        <f>VLOOKUP(MID(Products!$B3033,5,2),$G$8:$H$25,2,0)</f>
        <v>Paper</v>
      </c>
    </row>
    <row r="3034" spans="1:5" x14ac:dyDescent="0.35">
      <c r="A3034" s="11">
        <v>5608</v>
      </c>
      <c r="B3034" s="13" t="s">
        <v>2831</v>
      </c>
      <c r="C3034" s="13" t="s">
        <v>2832</v>
      </c>
      <c r="D3034" s="13" t="str">
        <f>HLOOKUP(LEFT(Products!$B3034,3),$G$4:$J$5,2,0)</f>
        <v>Office Supplies</v>
      </c>
      <c r="E3034" s="11" t="str">
        <f>VLOOKUP(MID(Products!$B3034,5,2),$G$8:$H$25,2,0)</f>
        <v>Art</v>
      </c>
    </row>
    <row r="3035" spans="1:5" x14ac:dyDescent="0.35">
      <c r="A3035" s="12">
        <v>4932</v>
      </c>
      <c r="B3035" s="17" t="s">
        <v>4509</v>
      </c>
      <c r="C3035" s="17" t="s">
        <v>4510</v>
      </c>
      <c r="D3035" s="17" t="str">
        <f>HLOOKUP(LEFT(Products!$B3035,3),$G$4:$J$5,2,0)</f>
        <v>Office Supplies</v>
      </c>
      <c r="E3035" s="12" t="str">
        <f>VLOOKUP(MID(Products!$B3035,5,2),$G$8:$H$25,2,0)</f>
        <v>Art</v>
      </c>
    </row>
    <row r="3036" spans="1:5" x14ac:dyDescent="0.35">
      <c r="A3036" s="11">
        <v>2384</v>
      </c>
      <c r="B3036" s="13" t="s">
        <v>5914</v>
      </c>
      <c r="C3036" s="13" t="s">
        <v>4403</v>
      </c>
      <c r="D3036" s="13" t="str">
        <f>HLOOKUP(LEFT(Products!$B3036,3),$G$4:$J$5,2,0)</f>
        <v>Office Supplies</v>
      </c>
      <c r="E3036" s="11" t="str">
        <f>VLOOKUP(MID(Products!$B3036,5,2),$G$8:$H$25,2,0)</f>
        <v>Art</v>
      </c>
    </row>
    <row r="3037" spans="1:5" x14ac:dyDescent="0.35">
      <c r="A3037" s="12">
        <v>5638</v>
      </c>
      <c r="B3037" s="17" t="s">
        <v>6219</v>
      </c>
      <c r="C3037" s="17" t="s">
        <v>6220</v>
      </c>
      <c r="D3037" s="17" t="str">
        <f>HLOOKUP(LEFT(Products!$B3037,3),$G$4:$J$5,2,0)</f>
        <v>Furniture</v>
      </c>
      <c r="E3037" s="12" t="str">
        <f>VLOOKUP(MID(Products!$B3037,5,2),$G$8:$H$25,2,0)</f>
        <v>Furnishings</v>
      </c>
    </row>
    <row r="3038" spans="1:5" x14ac:dyDescent="0.35">
      <c r="A3038" s="11">
        <v>7176</v>
      </c>
      <c r="B3038" s="13" t="s">
        <v>678</v>
      </c>
      <c r="C3038" s="13" t="s">
        <v>679</v>
      </c>
      <c r="D3038" s="13" t="str">
        <f>HLOOKUP(LEFT(Products!$B3038,3),$G$4:$J$5,2,0)</f>
        <v>Office Supplies</v>
      </c>
      <c r="E3038" s="11" t="str">
        <f>VLOOKUP(MID(Products!$B3038,5,2),$G$8:$H$25,2,0)</f>
        <v>Appliances</v>
      </c>
    </row>
    <row r="3039" spans="1:5" x14ac:dyDescent="0.35">
      <c r="A3039" s="12">
        <v>7175</v>
      </c>
      <c r="B3039" s="17" t="s">
        <v>1936</v>
      </c>
      <c r="C3039" s="17" t="s">
        <v>1937</v>
      </c>
      <c r="D3039" s="17" t="str">
        <f>HLOOKUP(LEFT(Products!$B3039,3),$G$4:$J$5,2,0)</f>
        <v>Office Supplies</v>
      </c>
      <c r="E3039" s="12" t="str">
        <f>VLOOKUP(MID(Products!$B3039,5,2),$G$8:$H$25,2,0)</f>
        <v>Paper</v>
      </c>
    </row>
    <row r="3040" spans="1:5" x14ac:dyDescent="0.35">
      <c r="A3040" s="11">
        <v>1862</v>
      </c>
      <c r="B3040" s="13" t="s">
        <v>3499</v>
      </c>
      <c r="C3040" s="13" t="s">
        <v>3500</v>
      </c>
      <c r="D3040" s="13" t="str">
        <f>HLOOKUP(LEFT(Products!$B3040,3),$G$4:$J$5,2,0)</f>
        <v>Technology</v>
      </c>
      <c r="E3040" s="11" t="str">
        <f>VLOOKUP(MID(Products!$B3040,5,2),$G$8:$H$25,2,0)</f>
        <v>Phones</v>
      </c>
    </row>
    <row r="3041" spans="1:5" x14ac:dyDescent="0.35">
      <c r="A3041" s="12">
        <v>7173</v>
      </c>
      <c r="B3041" s="17" t="s">
        <v>3470</v>
      </c>
      <c r="C3041" s="17" t="s">
        <v>3471</v>
      </c>
      <c r="D3041" s="17" t="str">
        <f>HLOOKUP(LEFT(Products!$B3041,3),$G$4:$J$5,2,0)</f>
        <v>Technology</v>
      </c>
      <c r="E3041" s="12" t="str">
        <f>VLOOKUP(MID(Products!$B3041,5,2),$G$8:$H$25,2,0)</f>
        <v>Accessories</v>
      </c>
    </row>
    <row r="3042" spans="1:5" x14ac:dyDescent="0.35">
      <c r="A3042" s="11">
        <v>1861</v>
      </c>
      <c r="B3042" s="13" t="s">
        <v>4096</v>
      </c>
      <c r="C3042" s="13" t="s">
        <v>4097</v>
      </c>
      <c r="D3042" s="13" t="str">
        <f>HLOOKUP(LEFT(Products!$B3042,3),$G$4:$J$5,2,0)</f>
        <v>Furniture</v>
      </c>
      <c r="E3042" s="11" t="str">
        <f>VLOOKUP(MID(Products!$B3042,5,2),$G$8:$H$25,2,0)</f>
        <v>Bookcases</v>
      </c>
    </row>
    <row r="3043" spans="1:5" x14ac:dyDescent="0.35">
      <c r="A3043" s="12">
        <v>7174</v>
      </c>
      <c r="B3043" s="17" t="s">
        <v>6223</v>
      </c>
      <c r="C3043" s="17" t="s">
        <v>6224</v>
      </c>
      <c r="D3043" s="17" t="str">
        <f>HLOOKUP(LEFT(Products!$B3043,3),$G$4:$J$5,2,0)</f>
        <v>Technology</v>
      </c>
      <c r="E3043" s="12" t="str">
        <f>VLOOKUP(MID(Products!$B3043,5,2),$G$8:$H$25,2,0)</f>
        <v>Copiers</v>
      </c>
    </row>
    <row r="3044" spans="1:5" x14ac:dyDescent="0.35">
      <c r="A3044" s="11">
        <v>4239</v>
      </c>
      <c r="B3044" s="13" t="s">
        <v>6226</v>
      </c>
      <c r="C3044" s="13" t="s">
        <v>6227</v>
      </c>
      <c r="D3044" s="13" t="str">
        <f>HLOOKUP(LEFT(Products!$B3044,3),$G$4:$J$5,2,0)</f>
        <v>Office Supplies</v>
      </c>
      <c r="E3044" s="11" t="str">
        <f>VLOOKUP(MID(Products!$B3044,5,2),$G$8:$H$25,2,0)</f>
        <v>Art</v>
      </c>
    </row>
    <row r="3045" spans="1:5" x14ac:dyDescent="0.35">
      <c r="A3045" s="12">
        <v>6131</v>
      </c>
      <c r="B3045" s="17" t="s">
        <v>6231</v>
      </c>
      <c r="C3045" s="17" t="s">
        <v>723</v>
      </c>
      <c r="D3045" s="17" t="str">
        <f>HLOOKUP(LEFT(Products!$B3045,3),$G$4:$J$5,2,0)</f>
        <v>Office Supplies</v>
      </c>
      <c r="E3045" s="12" t="str">
        <f>VLOOKUP(MID(Products!$B3045,5,2),$G$8:$H$25,2,0)</f>
        <v>Fasteners</v>
      </c>
    </row>
    <row r="3046" spans="1:5" x14ac:dyDescent="0.35">
      <c r="A3046" s="11">
        <v>6130</v>
      </c>
      <c r="B3046" s="13" t="s">
        <v>3291</v>
      </c>
      <c r="C3046" s="13" t="s">
        <v>3292</v>
      </c>
      <c r="D3046" s="13" t="str">
        <f>HLOOKUP(LEFT(Products!$B3046,3),$G$4:$J$5,2,0)</f>
        <v>Technology</v>
      </c>
      <c r="E3046" s="11" t="str">
        <f>VLOOKUP(MID(Products!$B3046,5,2),$G$8:$H$25,2,0)</f>
        <v>Accessories</v>
      </c>
    </row>
    <row r="3047" spans="1:5" x14ac:dyDescent="0.35">
      <c r="A3047" s="12">
        <v>7177</v>
      </c>
      <c r="B3047" s="17" t="s">
        <v>6139</v>
      </c>
      <c r="C3047" s="17" t="s">
        <v>6140</v>
      </c>
      <c r="D3047" s="17" t="str">
        <f>HLOOKUP(LEFT(Products!$B3047,3),$G$4:$J$5,2,0)</f>
        <v>Office Supplies</v>
      </c>
      <c r="E3047" s="12" t="str">
        <f>VLOOKUP(MID(Products!$B3047,5,2),$G$8:$H$25,2,0)</f>
        <v>Storage</v>
      </c>
    </row>
    <row r="3048" spans="1:5" x14ac:dyDescent="0.35">
      <c r="A3048" s="11">
        <v>8487</v>
      </c>
      <c r="B3048" s="13" t="s">
        <v>6235</v>
      </c>
      <c r="C3048" s="13" t="s">
        <v>6236</v>
      </c>
      <c r="D3048" s="13" t="str">
        <f>HLOOKUP(LEFT(Products!$B3048,3),$G$4:$J$5,2,0)</f>
        <v>Office Supplies</v>
      </c>
      <c r="E3048" s="11" t="str">
        <f>VLOOKUP(MID(Products!$B3048,5,2),$G$8:$H$25,2,0)</f>
        <v>Paper</v>
      </c>
    </row>
    <row r="3049" spans="1:5" x14ac:dyDescent="0.35">
      <c r="A3049" s="12">
        <v>9758</v>
      </c>
      <c r="B3049" s="17" t="s">
        <v>6238</v>
      </c>
      <c r="C3049" s="17" t="s">
        <v>6239</v>
      </c>
      <c r="D3049" s="17" t="str">
        <f>HLOOKUP(LEFT(Products!$B3049,3),$G$4:$J$5,2,0)</f>
        <v>Technology</v>
      </c>
      <c r="E3049" s="12" t="str">
        <f>VLOOKUP(MID(Products!$B3049,5,2),$G$8:$H$25,2,0)</f>
        <v>Phones</v>
      </c>
    </row>
    <row r="3050" spans="1:5" x14ac:dyDescent="0.35">
      <c r="A3050" s="11">
        <v>9791</v>
      </c>
      <c r="B3050" s="13" t="s">
        <v>5694</v>
      </c>
      <c r="C3050" s="13" t="s">
        <v>5695</v>
      </c>
      <c r="D3050" s="13" t="str">
        <f>HLOOKUP(LEFT(Products!$B3050,3),$G$4:$J$5,2,0)</f>
        <v>Furniture</v>
      </c>
      <c r="E3050" s="11" t="str">
        <f>VLOOKUP(MID(Products!$B3050,5,2),$G$8:$H$25,2,0)</f>
        <v>Chairs</v>
      </c>
    </row>
    <row r="3051" spans="1:5" x14ac:dyDescent="0.35">
      <c r="A3051" s="12">
        <v>9757</v>
      </c>
      <c r="B3051" s="17" t="s">
        <v>3450</v>
      </c>
      <c r="C3051" s="17" t="s">
        <v>3451</v>
      </c>
      <c r="D3051" s="17" t="str">
        <f>HLOOKUP(LEFT(Products!$B3051,3),$G$4:$J$5,2,0)</f>
        <v>Furniture</v>
      </c>
      <c r="E3051" s="12" t="str">
        <f>VLOOKUP(MID(Products!$B3051,5,2),$G$8:$H$25,2,0)</f>
        <v>Tables</v>
      </c>
    </row>
    <row r="3052" spans="1:5" x14ac:dyDescent="0.35">
      <c r="A3052" s="11">
        <v>9756</v>
      </c>
      <c r="B3052" s="13" t="s">
        <v>4731</v>
      </c>
      <c r="C3052" s="13" t="s">
        <v>4732</v>
      </c>
      <c r="D3052" s="13" t="str">
        <f>HLOOKUP(LEFT(Products!$B3052,3),$G$4:$J$5,2,0)</f>
        <v>Office Supplies</v>
      </c>
      <c r="E3052" s="11" t="str">
        <f>VLOOKUP(MID(Products!$B3052,5,2),$G$8:$H$25,2,0)</f>
        <v>Storage</v>
      </c>
    </row>
    <row r="3053" spans="1:5" x14ac:dyDescent="0.35">
      <c r="A3053" s="12">
        <v>9789</v>
      </c>
      <c r="B3053" s="17" t="s">
        <v>4426</v>
      </c>
      <c r="C3053" s="17" t="s">
        <v>4427</v>
      </c>
      <c r="D3053" s="17" t="str">
        <f>HLOOKUP(LEFT(Products!$B3053,3),$G$4:$J$5,2,0)</f>
        <v>Furniture</v>
      </c>
      <c r="E3053" s="12" t="str">
        <f>VLOOKUP(MID(Products!$B3053,5,2),$G$8:$H$25,2,0)</f>
        <v>Chairs</v>
      </c>
    </row>
    <row r="3054" spans="1:5" x14ac:dyDescent="0.35">
      <c r="A3054" s="11">
        <v>9788</v>
      </c>
      <c r="B3054" s="13" t="s">
        <v>2958</v>
      </c>
      <c r="C3054" s="13" t="s">
        <v>2959</v>
      </c>
      <c r="D3054" s="13" t="str">
        <f>HLOOKUP(LEFT(Products!$B3054,3),$G$4:$J$5,2,0)</f>
        <v>Furniture</v>
      </c>
      <c r="E3054" s="11" t="str">
        <f>VLOOKUP(MID(Products!$B3054,5,2),$G$8:$H$25,2,0)</f>
        <v>Bookcases</v>
      </c>
    </row>
    <row r="3055" spans="1:5" x14ac:dyDescent="0.35">
      <c r="A3055" s="12">
        <v>4676</v>
      </c>
      <c r="B3055" s="17" t="s">
        <v>3986</v>
      </c>
      <c r="C3055" s="17" t="s">
        <v>3987</v>
      </c>
      <c r="D3055" s="17" t="str">
        <f>HLOOKUP(LEFT(Products!$B3055,3),$G$4:$J$5,2,0)</f>
        <v>Furniture</v>
      </c>
      <c r="E3055" s="12" t="str">
        <f>VLOOKUP(MID(Products!$B3055,5,2),$G$8:$H$25,2,0)</f>
        <v>Furnishings</v>
      </c>
    </row>
    <row r="3056" spans="1:5" x14ac:dyDescent="0.35">
      <c r="A3056" s="11">
        <v>9754</v>
      </c>
      <c r="B3056" s="13" t="s">
        <v>6242</v>
      </c>
      <c r="C3056" s="13" t="s">
        <v>6243</v>
      </c>
      <c r="D3056" s="13" t="str">
        <f>HLOOKUP(LEFT(Products!$B3056,3),$G$4:$J$5,2,0)</f>
        <v>Office Supplies</v>
      </c>
      <c r="E3056" s="11" t="str">
        <f>VLOOKUP(MID(Products!$B3056,5,2),$G$8:$H$25,2,0)</f>
        <v>Labels</v>
      </c>
    </row>
    <row r="3057" spans="1:5" x14ac:dyDescent="0.35">
      <c r="A3057" s="12">
        <v>9759</v>
      </c>
      <c r="B3057" s="17" t="s">
        <v>3678</v>
      </c>
      <c r="C3057" s="17" t="s">
        <v>3679</v>
      </c>
      <c r="D3057" s="17" t="str">
        <f>HLOOKUP(LEFT(Products!$B3057,3),$G$4:$J$5,2,0)</f>
        <v>Office Supplies</v>
      </c>
      <c r="E3057" s="12" t="str">
        <f>VLOOKUP(MID(Products!$B3057,5,2),$G$8:$H$25,2,0)</f>
        <v>Paper</v>
      </c>
    </row>
    <row r="3058" spans="1:5" x14ac:dyDescent="0.35">
      <c r="A3058" s="11">
        <v>8488</v>
      </c>
      <c r="B3058" s="13" t="s">
        <v>6244</v>
      </c>
      <c r="C3058" s="13" t="s">
        <v>6245</v>
      </c>
      <c r="D3058" s="13" t="str">
        <f>HLOOKUP(LEFT(Products!$B3058,3),$G$4:$J$5,2,0)</f>
        <v>Office Supplies</v>
      </c>
      <c r="E3058" s="11" t="str">
        <f>VLOOKUP(MID(Products!$B3058,5,2),$G$8:$H$25,2,0)</f>
        <v>Paper</v>
      </c>
    </row>
    <row r="3059" spans="1:5" x14ac:dyDescent="0.35">
      <c r="A3059" s="12">
        <v>9755</v>
      </c>
      <c r="B3059" s="17" t="s">
        <v>6246</v>
      </c>
      <c r="C3059" s="17" t="s">
        <v>6247</v>
      </c>
      <c r="D3059" s="17" t="str">
        <f>HLOOKUP(LEFT(Products!$B3059,3),$G$4:$J$5,2,0)</f>
        <v>Office Supplies</v>
      </c>
      <c r="E3059" s="12" t="str">
        <f>VLOOKUP(MID(Products!$B3059,5,2),$G$8:$H$25,2,0)</f>
        <v>Binders</v>
      </c>
    </row>
    <row r="3060" spans="1:5" x14ac:dyDescent="0.35">
      <c r="A3060" s="11">
        <v>9790</v>
      </c>
      <c r="B3060" s="13" t="s">
        <v>4895</v>
      </c>
      <c r="C3060" s="13" t="s">
        <v>4896</v>
      </c>
      <c r="D3060" s="13" t="str">
        <f>HLOOKUP(LEFT(Products!$B3060,3),$G$4:$J$5,2,0)</f>
        <v>Technology</v>
      </c>
      <c r="E3060" s="11" t="str">
        <f>VLOOKUP(MID(Products!$B3060,5,2),$G$8:$H$25,2,0)</f>
        <v>Accessories</v>
      </c>
    </row>
    <row r="3061" spans="1:5" x14ac:dyDescent="0.35">
      <c r="A3061" s="12">
        <v>8486</v>
      </c>
      <c r="B3061" s="17" t="s">
        <v>4548</v>
      </c>
      <c r="C3061" s="17" t="s">
        <v>4549</v>
      </c>
      <c r="D3061" s="17" t="str">
        <f>HLOOKUP(LEFT(Products!$B3061,3),$G$4:$J$5,2,0)</f>
        <v>Office Supplies</v>
      </c>
      <c r="E3061" s="12" t="str">
        <f>VLOOKUP(MID(Products!$B3061,5,2),$G$8:$H$25,2,0)</f>
        <v>Paper</v>
      </c>
    </row>
    <row r="3062" spans="1:5" x14ac:dyDescent="0.35">
      <c r="A3062" s="11">
        <v>1880</v>
      </c>
      <c r="B3062" s="13" t="s">
        <v>4697</v>
      </c>
      <c r="C3062" s="13" t="s">
        <v>4698</v>
      </c>
      <c r="D3062" s="13" t="str">
        <f>HLOOKUP(LEFT(Products!$B3062,3),$G$4:$J$5,2,0)</f>
        <v>Office Supplies</v>
      </c>
      <c r="E3062" s="11" t="str">
        <f>VLOOKUP(MID(Products!$B3062,5,2),$G$8:$H$25,2,0)</f>
        <v>Binders</v>
      </c>
    </row>
    <row r="3063" spans="1:5" x14ac:dyDescent="0.35">
      <c r="A3063" s="12">
        <v>5742</v>
      </c>
      <c r="B3063" s="17" t="s">
        <v>6250</v>
      </c>
      <c r="C3063" s="17" t="s">
        <v>6251</v>
      </c>
      <c r="D3063" s="17" t="str">
        <f>HLOOKUP(LEFT(Products!$B3063,3),$G$4:$J$5,2,0)</f>
        <v>Technology</v>
      </c>
      <c r="E3063" s="12" t="str">
        <f>VLOOKUP(MID(Products!$B3063,5,2),$G$8:$H$25,2,0)</f>
        <v>Machines</v>
      </c>
    </row>
    <row r="3064" spans="1:5" x14ac:dyDescent="0.35">
      <c r="A3064" s="11">
        <v>5745</v>
      </c>
      <c r="B3064" s="13" t="s">
        <v>3601</v>
      </c>
      <c r="C3064" s="13" t="s">
        <v>3602</v>
      </c>
      <c r="D3064" s="13" t="str">
        <f>HLOOKUP(LEFT(Products!$B3064,3),$G$4:$J$5,2,0)</f>
        <v>Office Supplies</v>
      </c>
      <c r="E3064" s="11" t="str">
        <f>VLOOKUP(MID(Products!$B3064,5,2),$G$8:$H$25,2,0)</f>
        <v>Storage</v>
      </c>
    </row>
    <row r="3065" spans="1:5" x14ac:dyDescent="0.35">
      <c r="A3065" s="12">
        <v>5740</v>
      </c>
      <c r="B3065" s="17" t="s">
        <v>2616</v>
      </c>
      <c r="C3065" s="17" t="s">
        <v>2617</v>
      </c>
      <c r="D3065" s="17" t="str">
        <f>HLOOKUP(LEFT(Products!$B3065,3),$G$4:$J$5,2,0)</f>
        <v>Office Supplies</v>
      </c>
      <c r="E3065" s="12" t="str">
        <f>VLOOKUP(MID(Products!$B3065,5,2),$G$8:$H$25,2,0)</f>
        <v>Paper</v>
      </c>
    </row>
    <row r="3066" spans="1:5" x14ac:dyDescent="0.35">
      <c r="A3066" s="11">
        <v>5746</v>
      </c>
      <c r="B3066" s="13" t="s">
        <v>6252</v>
      </c>
      <c r="C3066" s="13" t="s">
        <v>6253</v>
      </c>
      <c r="D3066" s="13" t="str">
        <f>HLOOKUP(LEFT(Products!$B3066,3),$G$4:$J$5,2,0)</f>
        <v>Furniture</v>
      </c>
      <c r="E3066" s="11" t="str">
        <f>VLOOKUP(MID(Products!$B3066,5,2),$G$8:$H$25,2,0)</f>
        <v>Furnishings</v>
      </c>
    </row>
    <row r="3067" spans="1:5" x14ac:dyDescent="0.35">
      <c r="A3067" s="12">
        <v>5743</v>
      </c>
      <c r="B3067" s="17" t="s">
        <v>4071</v>
      </c>
      <c r="C3067" s="17" t="s">
        <v>4072</v>
      </c>
      <c r="D3067" s="17" t="str">
        <f>HLOOKUP(LEFT(Products!$B3067,3),$G$4:$J$5,2,0)</f>
        <v>Office Supplies</v>
      </c>
      <c r="E3067" s="12" t="str">
        <f>VLOOKUP(MID(Products!$B3067,5,2),$G$8:$H$25,2,0)</f>
        <v>Paper</v>
      </c>
    </row>
    <row r="3068" spans="1:5" x14ac:dyDescent="0.35">
      <c r="A3068" s="11">
        <v>5741</v>
      </c>
      <c r="B3068" s="13" t="s">
        <v>6254</v>
      </c>
      <c r="C3068" s="13" t="s">
        <v>6255</v>
      </c>
      <c r="D3068" s="13" t="str">
        <f>HLOOKUP(LEFT(Products!$B3068,3),$G$4:$J$5,2,0)</f>
        <v>Furniture</v>
      </c>
      <c r="E3068" s="11" t="str">
        <f>VLOOKUP(MID(Products!$B3068,5,2),$G$8:$H$25,2,0)</f>
        <v>Furnishings</v>
      </c>
    </row>
    <row r="3069" spans="1:5" x14ac:dyDescent="0.35">
      <c r="A3069" s="12">
        <v>5744</v>
      </c>
      <c r="B3069" s="17" t="s">
        <v>5404</v>
      </c>
      <c r="C3069" s="17" t="s">
        <v>5405</v>
      </c>
      <c r="D3069" s="17" t="str">
        <f>HLOOKUP(LEFT(Products!$B3069,3),$G$4:$J$5,2,0)</f>
        <v>Office Supplies</v>
      </c>
      <c r="E3069" s="12" t="str">
        <f>VLOOKUP(MID(Products!$B3069,5,2),$G$8:$H$25,2,0)</f>
        <v>Paper</v>
      </c>
    </row>
    <row r="3070" spans="1:5" x14ac:dyDescent="0.35">
      <c r="A3070" s="11">
        <v>5720</v>
      </c>
      <c r="B3070" s="13" t="s">
        <v>6257</v>
      </c>
      <c r="C3070" s="13" t="s">
        <v>6258</v>
      </c>
      <c r="D3070" s="13" t="str">
        <f>HLOOKUP(LEFT(Products!$B3070,3),$G$4:$J$5,2,0)</f>
        <v>Office Supplies</v>
      </c>
      <c r="E3070" s="11" t="str">
        <f>VLOOKUP(MID(Products!$B3070,5,2),$G$8:$H$25,2,0)</f>
        <v>Storage</v>
      </c>
    </row>
    <row r="3071" spans="1:5" x14ac:dyDescent="0.35">
      <c r="A3071" s="12">
        <v>8665</v>
      </c>
      <c r="B3071" s="17" t="s">
        <v>1810</v>
      </c>
      <c r="C3071" s="17" t="s">
        <v>1811</v>
      </c>
      <c r="D3071" s="17" t="str">
        <f>HLOOKUP(LEFT(Products!$B3071,3),$G$4:$J$5,2,0)</f>
        <v>Furniture</v>
      </c>
      <c r="E3071" s="12" t="str">
        <f>VLOOKUP(MID(Products!$B3071,5,2),$G$8:$H$25,2,0)</f>
        <v>Furnishings</v>
      </c>
    </row>
    <row r="3072" spans="1:5" x14ac:dyDescent="0.35">
      <c r="A3072" s="11">
        <v>7504</v>
      </c>
      <c r="B3072" s="13" t="s">
        <v>3948</v>
      </c>
      <c r="C3072" s="13" t="s">
        <v>3949</v>
      </c>
      <c r="D3072" s="13" t="str">
        <f>HLOOKUP(LEFT(Products!$B3072,3),$G$4:$J$5,2,0)</f>
        <v>Technology</v>
      </c>
      <c r="E3072" s="11" t="str">
        <f>VLOOKUP(MID(Products!$B3072,5,2),$G$8:$H$25,2,0)</f>
        <v>Phones</v>
      </c>
    </row>
    <row r="3073" spans="1:5" x14ac:dyDescent="0.35">
      <c r="A3073" s="12">
        <v>4543</v>
      </c>
      <c r="B3073" s="17" t="s">
        <v>6266</v>
      </c>
      <c r="C3073" s="17" t="s">
        <v>6267</v>
      </c>
      <c r="D3073" s="17" t="str">
        <f>HLOOKUP(LEFT(Products!$B3073,3),$G$4:$J$5,2,0)</f>
        <v>Office Supplies</v>
      </c>
      <c r="E3073" s="12" t="str">
        <f>VLOOKUP(MID(Products!$B3073,5,2),$G$8:$H$25,2,0)</f>
        <v>Envelopes</v>
      </c>
    </row>
    <row r="3074" spans="1:5" x14ac:dyDescent="0.35">
      <c r="A3074" s="11">
        <v>7503</v>
      </c>
      <c r="B3074" s="13" t="s">
        <v>4300</v>
      </c>
      <c r="C3074" s="13" t="s">
        <v>4301</v>
      </c>
      <c r="D3074" s="13" t="str">
        <f>HLOOKUP(LEFT(Products!$B3074,3),$G$4:$J$5,2,0)</f>
        <v>Office Supplies</v>
      </c>
      <c r="E3074" s="11" t="str">
        <f>VLOOKUP(MID(Products!$B3074,5,2),$G$8:$H$25,2,0)</f>
        <v>Art</v>
      </c>
    </row>
    <row r="3075" spans="1:5" x14ac:dyDescent="0.35">
      <c r="A3075" s="12">
        <v>4689</v>
      </c>
      <c r="B3075" s="17" t="s">
        <v>2622</v>
      </c>
      <c r="C3075" s="17" t="s">
        <v>2623</v>
      </c>
      <c r="D3075" s="17" t="str">
        <f>HLOOKUP(LEFT(Products!$B3075,3),$G$4:$J$5,2,0)</f>
        <v>Office Supplies</v>
      </c>
      <c r="E3075" s="12" t="str">
        <f>VLOOKUP(MID(Products!$B3075,5,2),$G$8:$H$25,2,0)</f>
        <v>Binders</v>
      </c>
    </row>
    <row r="3076" spans="1:5" x14ac:dyDescent="0.35">
      <c r="A3076" s="11">
        <v>5873</v>
      </c>
      <c r="B3076" s="13" t="s">
        <v>6270</v>
      </c>
      <c r="C3076" s="13" t="s">
        <v>6271</v>
      </c>
      <c r="D3076" s="13" t="str">
        <f>HLOOKUP(LEFT(Products!$B3076,3),$G$4:$J$5,2,0)</f>
        <v>Office Supplies</v>
      </c>
      <c r="E3076" s="11" t="str">
        <f>VLOOKUP(MID(Products!$B3076,5,2),$G$8:$H$25,2,0)</f>
        <v>Storage</v>
      </c>
    </row>
    <row r="3077" spans="1:5" x14ac:dyDescent="0.35">
      <c r="A3077" s="12">
        <v>3089</v>
      </c>
      <c r="B3077" s="17" t="s">
        <v>3378</v>
      </c>
      <c r="C3077" s="17" t="s">
        <v>3379</v>
      </c>
      <c r="D3077" s="17" t="str">
        <f>HLOOKUP(LEFT(Products!$B3077,3),$G$4:$J$5,2,0)</f>
        <v>Furniture</v>
      </c>
      <c r="E3077" s="12" t="str">
        <f>VLOOKUP(MID(Products!$B3077,5,2),$G$8:$H$25,2,0)</f>
        <v>Furnishings</v>
      </c>
    </row>
    <row r="3078" spans="1:5" x14ac:dyDescent="0.35">
      <c r="A3078" s="11">
        <v>2150</v>
      </c>
      <c r="B3078" s="13" t="s">
        <v>6274</v>
      </c>
      <c r="C3078" s="13" t="s">
        <v>6275</v>
      </c>
      <c r="D3078" s="13" t="str">
        <f>HLOOKUP(LEFT(Products!$B3078,3),$G$4:$J$5,2,0)</f>
        <v>Technology</v>
      </c>
      <c r="E3078" s="11" t="str">
        <f>VLOOKUP(MID(Products!$B3078,5,2),$G$8:$H$25,2,0)</f>
        <v>Phones</v>
      </c>
    </row>
    <row r="3079" spans="1:5" x14ac:dyDescent="0.35">
      <c r="A3079" s="12">
        <v>469</v>
      </c>
      <c r="B3079" s="17" t="s">
        <v>6277</v>
      </c>
      <c r="C3079" s="17" t="s">
        <v>6278</v>
      </c>
      <c r="D3079" s="17" t="str">
        <f>HLOOKUP(LEFT(Products!$B3079,3),$G$4:$J$5,2,0)</f>
        <v>Furniture</v>
      </c>
      <c r="E3079" s="12" t="str">
        <f>VLOOKUP(MID(Products!$B3079,5,2),$G$8:$H$25,2,0)</f>
        <v>Bookcases</v>
      </c>
    </row>
    <row r="3080" spans="1:5" x14ac:dyDescent="0.35">
      <c r="A3080" s="11">
        <v>3090</v>
      </c>
      <c r="B3080" s="13" t="s">
        <v>5953</v>
      </c>
      <c r="C3080" s="13" t="s">
        <v>5954</v>
      </c>
      <c r="D3080" s="13" t="str">
        <f>HLOOKUP(LEFT(Products!$B3080,3),$G$4:$J$5,2,0)</f>
        <v>Technology</v>
      </c>
      <c r="E3080" s="11" t="str">
        <f>VLOOKUP(MID(Products!$B3080,5,2),$G$8:$H$25,2,0)</f>
        <v>Phones</v>
      </c>
    </row>
    <row r="3081" spans="1:5" x14ac:dyDescent="0.35">
      <c r="A3081" s="12">
        <v>1339</v>
      </c>
      <c r="B3081" s="17" t="s">
        <v>5015</v>
      </c>
      <c r="C3081" s="17" t="s">
        <v>5016</v>
      </c>
      <c r="D3081" s="17" t="str">
        <f>HLOOKUP(LEFT(Products!$B3081,3),$G$4:$J$5,2,0)</f>
        <v>Technology</v>
      </c>
      <c r="E3081" s="12" t="str">
        <f>VLOOKUP(MID(Products!$B3081,5,2),$G$8:$H$25,2,0)</f>
        <v>Phones</v>
      </c>
    </row>
    <row r="3082" spans="1:5" x14ac:dyDescent="0.35">
      <c r="A3082" s="11">
        <v>5563</v>
      </c>
      <c r="B3082" s="13" t="s">
        <v>3265</v>
      </c>
      <c r="C3082" s="13" t="s">
        <v>3266</v>
      </c>
      <c r="D3082" s="13" t="str">
        <f>HLOOKUP(LEFT(Products!$B3082,3),$G$4:$J$5,2,0)</f>
        <v>Technology</v>
      </c>
      <c r="E3082" s="11" t="str">
        <f>VLOOKUP(MID(Products!$B3082,5,2),$G$8:$H$25,2,0)</f>
        <v>Copiers</v>
      </c>
    </row>
    <row r="3083" spans="1:5" x14ac:dyDescent="0.35">
      <c r="A3083" s="12">
        <v>3243</v>
      </c>
      <c r="B3083" s="17" t="s">
        <v>6284</v>
      </c>
      <c r="C3083" s="17" t="s">
        <v>6285</v>
      </c>
      <c r="D3083" s="17" t="str">
        <f>HLOOKUP(LEFT(Products!$B3083,3),$G$4:$J$5,2,0)</f>
        <v>Office Supplies</v>
      </c>
      <c r="E3083" s="12" t="str">
        <f>VLOOKUP(MID(Products!$B3083,5,2),$G$8:$H$25,2,0)</f>
        <v>Binders</v>
      </c>
    </row>
    <row r="3084" spans="1:5" x14ac:dyDescent="0.35">
      <c r="A3084" s="11">
        <v>7536</v>
      </c>
      <c r="B3084" s="13" t="s">
        <v>5028</v>
      </c>
      <c r="C3084" s="13" t="s">
        <v>5029</v>
      </c>
      <c r="D3084" s="13" t="str">
        <f>HLOOKUP(LEFT(Products!$B3084,3),$G$4:$J$5,2,0)</f>
        <v>Office Supplies</v>
      </c>
      <c r="E3084" s="11" t="str">
        <f>VLOOKUP(MID(Products!$B3084,5,2),$G$8:$H$25,2,0)</f>
        <v>Supplies</v>
      </c>
    </row>
    <row r="3085" spans="1:5" x14ac:dyDescent="0.35">
      <c r="A3085" s="12">
        <v>5562</v>
      </c>
      <c r="B3085" s="17" t="s">
        <v>1130</v>
      </c>
      <c r="C3085" s="17" t="s">
        <v>1131</v>
      </c>
      <c r="D3085" s="17" t="str">
        <f>HLOOKUP(LEFT(Products!$B3085,3),$G$4:$J$5,2,0)</f>
        <v>Office Supplies</v>
      </c>
      <c r="E3085" s="12" t="str">
        <f>VLOOKUP(MID(Products!$B3085,5,2),$G$8:$H$25,2,0)</f>
        <v>Binders</v>
      </c>
    </row>
    <row r="3086" spans="1:5" x14ac:dyDescent="0.35">
      <c r="A3086" s="11">
        <v>1338</v>
      </c>
      <c r="B3086" s="13" t="s">
        <v>5976</v>
      </c>
      <c r="C3086" s="13" t="s">
        <v>5977</v>
      </c>
      <c r="D3086" s="13" t="str">
        <f>HLOOKUP(LEFT(Products!$B3086,3),$G$4:$J$5,2,0)</f>
        <v>Furniture</v>
      </c>
      <c r="E3086" s="11" t="str">
        <f>VLOOKUP(MID(Products!$B3086,5,2),$G$8:$H$25,2,0)</f>
        <v>Furnishings</v>
      </c>
    </row>
    <row r="3087" spans="1:5" x14ac:dyDescent="0.35">
      <c r="A3087" s="12">
        <v>6562</v>
      </c>
      <c r="B3087" s="17" t="s">
        <v>6290</v>
      </c>
      <c r="C3087" s="17" t="s">
        <v>6291</v>
      </c>
      <c r="D3087" s="17" t="str">
        <f>HLOOKUP(LEFT(Products!$B3087,3),$G$4:$J$5,2,0)</f>
        <v>Office Supplies</v>
      </c>
      <c r="E3087" s="12" t="str">
        <f>VLOOKUP(MID(Products!$B3087,5,2),$G$8:$H$25,2,0)</f>
        <v>Appliances</v>
      </c>
    </row>
    <row r="3088" spans="1:5" x14ac:dyDescent="0.35">
      <c r="A3088" s="11">
        <v>5564</v>
      </c>
      <c r="B3088" s="13" t="s">
        <v>5089</v>
      </c>
      <c r="C3088" s="13" t="s">
        <v>5090</v>
      </c>
      <c r="D3088" s="13" t="str">
        <f>HLOOKUP(LEFT(Products!$B3088,3),$G$4:$J$5,2,0)</f>
        <v>Office Supplies</v>
      </c>
      <c r="E3088" s="11" t="str">
        <f>VLOOKUP(MID(Products!$B3088,5,2),$G$8:$H$25,2,0)</f>
        <v>Binders</v>
      </c>
    </row>
    <row r="3089" spans="1:5" x14ac:dyDescent="0.35">
      <c r="A3089" s="12">
        <v>1340</v>
      </c>
      <c r="B3089" s="17" t="s">
        <v>3510</v>
      </c>
      <c r="C3089" s="17" t="s">
        <v>3511</v>
      </c>
      <c r="D3089" s="17" t="str">
        <f>HLOOKUP(LEFT(Products!$B3089,3),$G$4:$J$5,2,0)</f>
        <v>Office Supplies</v>
      </c>
      <c r="E3089" s="12" t="str">
        <f>VLOOKUP(MID(Products!$B3089,5,2),$G$8:$H$25,2,0)</f>
        <v>Paper</v>
      </c>
    </row>
    <row r="3090" spans="1:5" x14ac:dyDescent="0.35">
      <c r="A3090" s="11">
        <v>2402</v>
      </c>
      <c r="B3090" s="13" t="s">
        <v>1233</v>
      </c>
      <c r="C3090" s="13" t="s">
        <v>1234</v>
      </c>
      <c r="D3090" s="13" t="str">
        <f>HLOOKUP(LEFT(Products!$B3090,3),$G$4:$J$5,2,0)</f>
        <v>Office Supplies</v>
      </c>
      <c r="E3090" s="11" t="str">
        <f>VLOOKUP(MID(Products!$B3090,5,2),$G$8:$H$25,2,0)</f>
        <v>Storage</v>
      </c>
    </row>
    <row r="3091" spans="1:5" x14ac:dyDescent="0.35">
      <c r="A3091" s="12">
        <v>6008</v>
      </c>
      <c r="B3091" s="17" t="s">
        <v>850</v>
      </c>
      <c r="C3091" s="17" t="s">
        <v>851</v>
      </c>
      <c r="D3091" s="17" t="str">
        <f>HLOOKUP(LEFT(Products!$B3091,3),$G$4:$J$5,2,0)</f>
        <v>Furniture</v>
      </c>
      <c r="E3091" s="12" t="str">
        <f>VLOOKUP(MID(Products!$B3091,5,2),$G$8:$H$25,2,0)</f>
        <v>Furnishings</v>
      </c>
    </row>
    <row r="3092" spans="1:5" x14ac:dyDescent="0.35">
      <c r="A3092" s="11">
        <v>2618</v>
      </c>
      <c r="B3092" s="13" t="s">
        <v>4835</v>
      </c>
      <c r="C3092" s="13" t="s">
        <v>4836</v>
      </c>
      <c r="D3092" s="13" t="str">
        <f>HLOOKUP(LEFT(Products!$B3092,3),$G$4:$J$5,2,0)</f>
        <v>Office Supplies</v>
      </c>
      <c r="E3092" s="11" t="str">
        <f>VLOOKUP(MID(Products!$B3092,5,2),$G$8:$H$25,2,0)</f>
        <v>Binders</v>
      </c>
    </row>
    <row r="3093" spans="1:5" x14ac:dyDescent="0.35">
      <c r="A3093" s="12">
        <v>5491</v>
      </c>
      <c r="B3093" s="17" t="s">
        <v>4943</v>
      </c>
      <c r="C3093" s="17" t="s">
        <v>4944</v>
      </c>
      <c r="D3093" s="17" t="str">
        <f>HLOOKUP(LEFT(Products!$B3093,3),$G$4:$J$5,2,0)</f>
        <v>Furniture</v>
      </c>
      <c r="E3093" s="12" t="str">
        <f>VLOOKUP(MID(Products!$B3093,5,2),$G$8:$H$25,2,0)</f>
        <v>Chairs</v>
      </c>
    </row>
    <row r="3094" spans="1:5" x14ac:dyDescent="0.35">
      <c r="A3094" s="11">
        <v>4218</v>
      </c>
      <c r="B3094" s="13" t="s">
        <v>3818</v>
      </c>
      <c r="C3094" s="13" t="s">
        <v>3819</v>
      </c>
      <c r="D3094" s="13" t="str">
        <f>HLOOKUP(LEFT(Products!$B3094,3),$G$4:$J$5,2,0)</f>
        <v>Furniture</v>
      </c>
      <c r="E3094" s="11" t="str">
        <f>VLOOKUP(MID(Products!$B3094,5,2),$G$8:$H$25,2,0)</f>
        <v>Bookcases</v>
      </c>
    </row>
    <row r="3095" spans="1:5" x14ac:dyDescent="0.35">
      <c r="A3095" s="12">
        <v>4219</v>
      </c>
      <c r="B3095" s="17" t="s">
        <v>5203</v>
      </c>
      <c r="C3095" s="17" t="s">
        <v>5204</v>
      </c>
      <c r="D3095" s="17" t="str">
        <f>HLOOKUP(LEFT(Products!$B3095,3),$G$4:$J$5,2,0)</f>
        <v>Technology</v>
      </c>
      <c r="E3095" s="12" t="str">
        <f>VLOOKUP(MID(Products!$B3095,5,2),$G$8:$H$25,2,0)</f>
        <v>Machines</v>
      </c>
    </row>
    <row r="3096" spans="1:5" x14ac:dyDescent="0.35">
      <c r="A3096" s="11">
        <v>5489</v>
      </c>
      <c r="B3096" s="13" t="s">
        <v>3195</v>
      </c>
      <c r="C3096" s="13" t="s">
        <v>3196</v>
      </c>
      <c r="D3096" s="13" t="str">
        <f>HLOOKUP(LEFT(Products!$B3096,3),$G$4:$J$5,2,0)</f>
        <v>Office Supplies</v>
      </c>
      <c r="E3096" s="11" t="str">
        <f>VLOOKUP(MID(Products!$B3096,5,2),$G$8:$H$25,2,0)</f>
        <v>Labels</v>
      </c>
    </row>
    <row r="3097" spans="1:5" x14ac:dyDescent="0.35">
      <c r="A3097" s="12">
        <v>5488</v>
      </c>
      <c r="B3097" s="17" t="s">
        <v>552</v>
      </c>
      <c r="C3097" s="17" t="s">
        <v>553</v>
      </c>
      <c r="D3097" s="17" t="str">
        <f>HLOOKUP(LEFT(Products!$B3097,3),$G$4:$J$5,2,0)</f>
        <v>Technology</v>
      </c>
      <c r="E3097" s="12" t="str">
        <f>VLOOKUP(MID(Products!$B3097,5,2),$G$8:$H$25,2,0)</f>
        <v>Phones</v>
      </c>
    </row>
    <row r="3098" spans="1:5" x14ac:dyDescent="0.35">
      <c r="A3098" s="11">
        <v>2617</v>
      </c>
      <c r="B3098" s="13" t="s">
        <v>3336</v>
      </c>
      <c r="C3098" s="13" t="s">
        <v>3337</v>
      </c>
      <c r="D3098" s="13" t="str">
        <f>HLOOKUP(LEFT(Products!$B3098,3),$G$4:$J$5,2,0)</f>
        <v>Office Supplies</v>
      </c>
      <c r="E3098" s="11" t="str">
        <f>VLOOKUP(MID(Products!$B3098,5,2),$G$8:$H$25,2,0)</f>
        <v>Labels</v>
      </c>
    </row>
    <row r="3099" spans="1:5" x14ac:dyDescent="0.35">
      <c r="A3099" s="12">
        <v>4329</v>
      </c>
      <c r="B3099" s="17" t="s">
        <v>570</v>
      </c>
      <c r="C3099" s="17" t="s">
        <v>571</v>
      </c>
      <c r="D3099" s="17" t="str">
        <f>HLOOKUP(LEFT(Products!$B3099,3),$G$4:$J$5,2,0)</f>
        <v>Office Supplies</v>
      </c>
      <c r="E3099" s="12" t="str">
        <f>VLOOKUP(MID(Products!$B3099,5,2),$G$8:$H$25,2,0)</f>
        <v>Paper</v>
      </c>
    </row>
    <row r="3100" spans="1:5" x14ac:dyDescent="0.35">
      <c r="A3100" s="11">
        <v>2403</v>
      </c>
      <c r="B3100" s="13" t="s">
        <v>5021</v>
      </c>
      <c r="C3100" s="13" t="s">
        <v>412</v>
      </c>
      <c r="D3100" s="13" t="str">
        <f>HLOOKUP(LEFT(Products!$B3100,3),$G$4:$J$5,2,0)</f>
        <v>Office Supplies</v>
      </c>
      <c r="E3100" s="11" t="str">
        <f>VLOOKUP(MID(Products!$B3100,5,2),$G$8:$H$25,2,0)</f>
        <v>Envelopes</v>
      </c>
    </row>
    <row r="3101" spans="1:5" x14ac:dyDescent="0.35">
      <c r="A3101" s="12">
        <v>5490</v>
      </c>
      <c r="B3101" s="17" t="s">
        <v>2053</v>
      </c>
      <c r="C3101" s="17" t="s">
        <v>2054</v>
      </c>
      <c r="D3101" s="17" t="str">
        <f>HLOOKUP(LEFT(Products!$B3101,3),$G$4:$J$5,2,0)</f>
        <v>Office Supplies</v>
      </c>
      <c r="E3101" s="12" t="str">
        <f>VLOOKUP(MID(Products!$B3101,5,2),$G$8:$H$25,2,0)</f>
        <v>Appliances</v>
      </c>
    </row>
    <row r="3102" spans="1:5" x14ac:dyDescent="0.35">
      <c r="A3102" s="11">
        <v>3050</v>
      </c>
      <c r="B3102" s="13" t="s">
        <v>4655</v>
      </c>
      <c r="C3102" s="13" t="s">
        <v>4656</v>
      </c>
      <c r="D3102" s="13" t="str">
        <f>HLOOKUP(LEFT(Products!$B3102,3),$G$4:$J$5,2,0)</f>
        <v>Technology</v>
      </c>
      <c r="E3102" s="11" t="str">
        <f>VLOOKUP(MID(Products!$B3102,5,2),$G$8:$H$25,2,0)</f>
        <v>Accessories</v>
      </c>
    </row>
    <row r="3103" spans="1:5" x14ac:dyDescent="0.35">
      <c r="A3103" s="12">
        <v>3049</v>
      </c>
      <c r="B3103" s="17" t="s">
        <v>1820</v>
      </c>
      <c r="C3103" s="17" t="s">
        <v>1821</v>
      </c>
      <c r="D3103" s="17" t="str">
        <f>HLOOKUP(LEFT(Products!$B3103,3),$G$4:$J$5,2,0)</f>
        <v>Furniture</v>
      </c>
      <c r="E3103" s="12" t="str">
        <f>VLOOKUP(MID(Products!$B3103,5,2),$G$8:$H$25,2,0)</f>
        <v>Tables</v>
      </c>
    </row>
    <row r="3104" spans="1:5" x14ac:dyDescent="0.35">
      <c r="A3104" s="11">
        <v>9670</v>
      </c>
      <c r="B3104" s="13" t="s">
        <v>1818</v>
      </c>
      <c r="C3104" s="13" t="s">
        <v>1819</v>
      </c>
      <c r="D3104" s="13" t="str">
        <f>HLOOKUP(LEFT(Products!$B3104,3),$G$4:$J$5,2,0)</f>
        <v>Office Supplies</v>
      </c>
      <c r="E3104" s="11" t="str">
        <f>VLOOKUP(MID(Products!$B3104,5,2),$G$8:$H$25,2,0)</f>
        <v>Labels</v>
      </c>
    </row>
    <row r="3105" spans="1:5" x14ac:dyDescent="0.35">
      <c r="A3105" s="12">
        <v>5642</v>
      </c>
      <c r="B3105" s="17" t="s">
        <v>5443</v>
      </c>
      <c r="C3105" s="17" t="s">
        <v>5444</v>
      </c>
      <c r="D3105" s="17" t="str">
        <f>HLOOKUP(LEFT(Products!$B3105,3),$G$4:$J$5,2,0)</f>
        <v>Office Supplies</v>
      </c>
      <c r="E3105" s="12" t="str">
        <f>VLOOKUP(MID(Products!$B3105,5,2),$G$8:$H$25,2,0)</f>
        <v>Art</v>
      </c>
    </row>
    <row r="3106" spans="1:5" x14ac:dyDescent="0.35">
      <c r="A3106" s="11">
        <v>1337</v>
      </c>
      <c r="B3106" s="13" t="s">
        <v>1052</v>
      </c>
      <c r="C3106" s="13" t="s">
        <v>1053</v>
      </c>
      <c r="D3106" s="13" t="str">
        <f>HLOOKUP(LEFT(Products!$B3106,3),$G$4:$J$5,2,0)</f>
        <v>Furniture</v>
      </c>
      <c r="E3106" s="11" t="str">
        <f>VLOOKUP(MID(Products!$B3106,5,2),$G$8:$H$25,2,0)</f>
        <v>Furnishings</v>
      </c>
    </row>
    <row r="3107" spans="1:5" x14ac:dyDescent="0.35">
      <c r="A3107" s="12">
        <v>3725</v>
      </c>
      <c r="B3107" s="17" t="s">
        <v>2815</v>
      </c>
      <c r="C3107" s="17" t="s">
        <v>2816</v>
      </c>
      <c r="D3107" s="17" t="str">
        <f>HLOOKUP(LEFT(Products!$B3107,3),$G$4:$J$5,2,0)</f>
        <v>Office Supplies</v>
      </c>
      <c r="E3107" s="12" t="str">
        <f>VLOOKUP(MID(Products!$B3107,5,2),$G$8:$H$25,2,0)</f>
        <v>Art</v>
      </c>
    </row>
    <row r="3108" spans="1:5" x14ac:dyDescent="0.35">
      <c r="A3108" s="11">
        <v>953</v>
      </c>
      <c r="B3108" s="13" t="s">
        <v>1961</v>
      </c>
      <c r="C3108" s="13" t="s">
        <v>1962</v>
      </c>
      <c r="D3108" s="13" t="str">
        <f>HLOOKUP(LEFT(Products!$B3108,3),$G$4:$J$5,2,0)</f>
        <v>Furniture</v>
      </c>
      <c r="E3108" s="11" t="str">
        <f>VLOOKUP(MID(Products!$B3108,5,2),$G$8:$H$25,2,0)</f>
        <v>Furnishings</v>
      </c>
    </row>
    <row r="3109" spans="1:5" x14ac:dyDescent="0.35">
      <c r="A3109" s="12">
        <v>6368</v>
      </c>
      <c r="B3109" s="17" t="s">
        <v>3039</v>
      </c>
      <c r="C3109" s="17" t="s">
        <v>3040</v>
      </c>
      <c r="D3109" s="17" t="str">
        <f>HLOOKUP(LEFT(Products!$B3109,3),$G$4:$J$5,2,0)</f>
        <v>Technology</v>
      </c>
      <c r="E3109" s="12" t="str">
        <f>VLOOKUP(MID(Products!$B3109,5,2),$G$8:$H$25,2,0)</f>
        <v>Phones</v>
      </c>
    </row>
    <row r="3110" spans="1:5" x14ac:dyDescent="0.35">
      <c r="A3110" s="11">
        <v>6367</v>
      </c>
      <c r="B3110" s="13" t="s">
        <v>1364</v>
      </c>
      <c r="C3110" s="13" t="s">
        <v>1365</v>
      </c>
      <c r="D3110" s="13" t="str">
        <f>HLOOKUP(LEFT(Products!$B3110,3),$G$4:$J$5,2,0)</f>
        <v>Office Supplies</v>
      </c>
      <c r="E3110" s="11" t="str">
        <f>VLOOKUP(MID(Products!$B3110,5,2),$G$8:$H$25,2,0)</f>
        <v>Supplies</v>
      </c>
    </row>
    <row r="3111" spans="1:5" x14ac:dyDescent="0.35">
      <c r="A3111" s="12">
        <v>6190</v>
      </c>
      <c r="B3111" s="17" t="s">
        <v>2997</v>
      </c>
      <c r="C3111" s="17" t="s">
        <v>2998</v>
      </c>
      <c r="D3111" s="17" t="str">
        <f>HLOOKUP(LEFT(Products!$B3111,3),$G$4:$J$5,2,0)</f>
        <v>Technology</v>
      </c>
      <c r="E3111" s="12" t="str">
        <f>VLOOKUP(MID(Products!$B3111,5,2),$G$8:$H$25,2,0)</f>
        <v>Phones</v>
      </c>
    </row>
    <row r="3112" spans="1:5" x14ac:dyDescent="0.35">
      <c r="A3112" s="11">
        <v>6922</v>
      </c>
      <c r="B3112" s="13" t="s">
        <v>5184</v>
      </c>
      <c r="C3112" s="13" t="s">
        <v>5185</v>
      </c>
      <c r="D3112" s="13" t="str">
        <f>HLOOKUP(LEFT(Products!$B3112,3),$G$4:$J$5,2,0)</f>
        <v>Office Supplies</v>
      </c>
      <c r="E3112" s="11" t="str">
        <f>VLOOKUP(MID(Products!$B3112,5,2),$G$8:$H$25,2,0)</f>
        <v>Envelopes</v>
      </c>
    </row>
    <row r="3113" spans="1:5" x14ac:dyDescent="0.35">
      <c r="A3113" s="12">
        <v>9691</v>
      </c>
      <c r="B3113" s="17" t="s">
        <v>2636</v>
      </c>
      <c r="C3113" s="17" t="s">
        <v>2637</v>
      </c>
      <c r="D3113" s="17" t="str">
        <f>HLOOKUP(LEFT(Products!$B3113,3),$G$4:$J$5,2,0)</f>
        <v>Office Supplies</v>
      </c>
      <c r="E3113" s="12" t="str">
        <f>VLOOKUP(MID(Products!$B3113,5,2),$G$8:$H$25,2,0)</f>
        <v>Art</v>
      </c>
    </row>
    <row r="3114" spans="1:5" x14ac:dyDescent="0.35">
      <c r="A3114" s="11">
        <v>6366</v>
      </c>
      <c r="B3114" s="13" t="s">
        <v>6238</v>
      </c>
      <c r="C3114" s="13" t="s">
        <v>6239</v>
      </c>
      <c r="D3114" s="13" t="str">
        <f>HLOOKUP(LEFT(Products!$B3114,3),$G$4:$J$5,2,0)</f>
        <v>Technology</v>
      </c>
      <c r="E3114" s="11" t="str">
        <f>VLOOKUP(MID(Products!$B3114,5,2),$G$8:$H$25,2,0)</f>
        <v>Phones</v>
      </c>
    </row>
    <row r="3115" spans="1:5" x14ac:dyDescent="0.35">
      <c r="A3115" s="12">
        <v>8416</v>
      </c>
      <c r="B3115" s="17" t="s">
        <v>3394</v>
      </c>
      <c r="C3115" s="17" t="s">
        <v>400</v>
      </c>
      <c r="D3115" s="17" t="str">
        <f>HLOOKUP(LEFT(Products!$B3115,3),$G$4:$J$5,2,0)</f>
        <v>Office Supplies</v>
      </c>
      <c r="E3115" s="12" t="str">
        <f>VLOOKUP(MID(Products!$B3115,5,2),$G$8:$H$25,2,0)</f>
        <v>Paper</v>
      </c>
    </row>
    <row r="3116" spans="1:5" x14ac:dyDescent="0.35">
      <c r="A3116" s="11">
        <v>8738</v>
      </c>
      <c r="B3116" s="13" t="s">
        <v>6068</v>
      </c>
      <c r="C3116" s="13" t="s">
        <v>6069</v>
      </c>
      <c r="D3116" s="13" t="str">
        <f>HLOOKUP(LEFT(Products!$B3116,3),$G$4:$J$5,2,0)</f>
        <v>Office Supplies</v>
      </c>
      <c r="E3116" s="11" t="str">
        <f>VLOOKUP(MID(Products!$B3116,5,2),$G$8:$H$25,2,0)</f>
        <v>Binders</v>
      </c>
    </row>
    <row r="3117" spans="1:5" x14ac:dyDescent="0.35">
      <c r="A3117" s="12">
        <v>9444</v>
      </c>
      <c r="B3117" s="17" t="s">
        <v>6313</v>
      </c>
      <c r="C3117" s="17" t="s">
        <v>6314</v>
      </c>
      <c r="D3117" s="17" t="str">
        <f>HLOOKUP(LEFT(Products!$B3117,3),$G$4:$J$5,2,0)</f>
        <v>Technology</v>
      </c>
      <c r="E3117" s="12" t="str">
        <f>VLOOKUP(MID(Products!$B3117,5,2),$G$8:$H$25,2,0)</f>
        <v>Phones</v>
      </c>
    </row>
    <row r="3118" spans="1:5" x14ac:dyDescent="0.35">
      <c r="A3118" s="11">
        <v>232</v>
      </c>
      <c r="B3118" s="13" t="s">
        <v>6316</v>
      </c>
      <c r="C3118" s="13" t="s">
        <v>6317</v>
      </c>
      <c r="D3118" s="13" t="str">
        <f>HLOOKUP(LEFT(Products!$B3118,3),$G$4:$J$5,2,0)</f>
        <v>Furniture</v>
      </c>
      <c r="E3118" s="11" t="str">
        <f>VLOOKUP(MID(Products!$B3118,5,2),$G$8:$H$25,2,0)</f>
        <v>Tables</v>
      </c>
    </row>
    <row r="3119" spans="1:5" x14ac:dyDescent="0.35">
      <c r="A3119" s="12">
        <v>235</v>
      </c>
      <c r="B3119" s="17" t="s">
        <v>242</v>
      </c>
      <c r="C3119" s="17" t="s">
        <v>243</v>
      </c>
      <c r="D3119" s="17" t="str">
        <f>HLOOKUP(LEFT(Products!$B3119,3),$G$4:$J$5,2,0)</f>
        <v>Furniture</v>
      </c>
      <c r="E3119" s="12" t="str">
        <f>VLOOKUP(MID(Products!$B3119,5,2),$G$8:$H$25,2,0)</f>
        <v>Furnishings</v>
      </c>
    </row>
    <row r="3120" spans="1:5" x14ac:dyDescent="0.35">
      <c r="A3120" s="11">
        <v>233</v>
      </c>
      <c r="B3120" s="13" t="s">
        <v>2570</v>
      </c>
      <c r="C3120" s="13" t="s">
        <v>2571</v>
      </c>
      <c r="D3120" s="13" t="str">
        <f>HLOOKUP(LEFT(Products!$B3120,3),$G$4:$J$5,2,0)</f>
        <v>Furniture</v>
      </c>
      <c r="E3120" s="11" t="str">
        <f>VLOOKUP(MID(Products!$B3120,5,2),$G$8:$H$25,2,0)</f>
        <v>Tables</v>
      </c>
    </row>
    <row r="3121" spans="1:5" x14ac:dyDescent="0.35">
      <c r="A3121" s="12">
        <v>236</v>
      </c>
      <c r="B3121" s="17" t="s">
        <v>1201</v>
      </c>
      <c r="C3121" s="17" t="s">
        <v>1202</v>
      </c>
      <c r="D3121" s="17" t="str">
        <f>HLOOKUP(LEFT(Products!$B3121,3),$G$4:$J$5,2,0)</f>
        <v>Technology</v>
      </c>
      <c r="E3121" s="12" t="str">
        <f>VLOOKUP(MID(Products!$B3121,5,2),$G$8:$H$25,2,0)</f>
        <v>Accessories</v>
      </c>
    </row>
    <row r="3122" spans="1:5" x14ac:dyDescent="0.35">
      <c r="A3122" s="11">
        <v>234</v>
      </c>
      <c r="B3122" s="13" t="s">
        <v>6246</v>
      </c>
      <c r="C3122" s="13" t="s">
        <v>6247</v>
      </c>
      <c r="D3122" s="13" t="str">
        <f>HLOOKUP(LEFT(Products!$B3122,3),$G$4:$J$5,2,0)</f>
        <v>Office Supplies</v>
      </c>
      <c r="E3122" s="11" t="str">
        <f>VLOOKUP(MID(Products!$B3122,5,2),$G$8:$H$25,2,0)</f>
        <v>Binders</v>
      </c>
    </row>
    <row r="3123" spans="1:5" x14ac:dyDescent="0.35">
      <c r="A3123" s="12">
        <v>9443</v>
      </c>
      <c r="B3123" s="17" t="s">
        <v>1289</v>
      </c>
      <c r="C3123" s="17" t="s">
        <v>1290</v>
      </c>
      <c r="D3123" s="17" t="str">
        <f>HLOOKUP(LEFT(Products!$B3123,3),$G$4:$J$5,2,0)</f>
        <v>Office Supplies</v>
      </c>
      <c r="E3123" s="12" t="str">
        <f>VLOOKUP(MID(Products!$B3123,5,2),$G$8:$H$25,2,0)</f>
        <v>Art</v>
      </c>
    </row>
    <row r="3124" spans="1:5" x14ac:dyDescent="0.35">
      <c r="A3124" s="11">
        <v>4652</v>
      </c>
      <c r="B3124" s="13" t="s">
        <v>1749</v>
      </c>
      <c r="C3124" s="13" t="s">
        <v>1750</v>
      </c>
      <c r="D3124" s="13" t="str">
        <f>HLOOKUP(LEFT(Products!$B3124,3),$G$4:$J$5,2,0)</f>
        <v>Office Supplies</v>
      </c>
      <c r="E3124" s="11" t="str">
        <f>VLOOKUP(MID(Products!$B3124,5,2),$G$8:$H$25,2,0)</f>
        <v>Paper</v>
      </c>
    </row>
    <row r="3125" spans="1:5" x14ac:dyDescent="0.35">
      <c r="A3125" s="12">
        <v>4651</v>
      </c>
      <c r="B3125" s="17" t="s">
        <v>4428</v>
      </c>
      <c r="C3125" s="17" t="s">
        <v>4429</v>
      </c>
      <c r="D3125" s="17" t="str">
        <f>HLOOKUP(LEFT(Products!$B3125,3),$G$4:$J$5,2,0)</f>
        <v>Office Supplies</v>
      </c>
      <c r="E3125" s="12" t="str">
        <f>VLOOKUP(MID(Products!$B3125,5,2),$G$8:$H$25,2,0)</f>
        <v>Paper</v>
      </c>
    </row>
    <row r="3126" spans="1:5" x14ac:dyDescent="0.35">
      <c r="A3126" s="11">
        <v>5371</v>
      </c>
      <c r="B3126" s="13" t="s">
        <v>4824</v>
      </c>
      <c r="C3126" s="13" t="s">
        <v>4825</v>
      </c>
      <c r="D3126" s="13" t="str">
        <f>HLOOKUP(LEFT(Products!$B3126,3),$G$4:$J$5,2,0)</f>
        <v>Furniture</v>
      </c>
      <c r="E3126" s="11" t="str">
        <f>VLOOKUP(MID(Products!$B3126,5,2),$G$8:$H$25,2,0)</f>
        <v>Furnishings</v>
      </c>
    </row>
    <row r="3127" spans="1:5" x14ac:dyDescent="0.35">
      <c r="A3127" s="12">
        <v>5372</v>
      </c>
      <c r="B3127" s="17" t="s">
        <v>6321</v>
      </c>
      <c r="C3127" s="17" t="s">
        <v>6322</v>
      </c>
      <c r="D3127" s="17" t="str">
        <f>HLOOKUP(LEFT(Products!$B3127,3),$G$4:$J$5,2,0)</f>
        <v>Furniture</v>
      </c>
      <c r="E3127" s="12" t="str">
        <f>VLOOKUP(MID(Products!$B3127,5,2),$G$8:$H$25,2,0)</f>
        <v>Furnishings</v>
      </c>
    </row>
    <row r="3128" spans="1:5" x14ac:dyDescent="0.35">
      <c r="A3128" s="11">
        <v>3987</v>
      </c>
      <c r="B3128" s="13" t="s">
        <v>1631</v>
      </c>
      <c r="C3128" s="13" t="s">
        <v>1632</v>
      </c>
      <c r="D3128" s="13" t="str">
        <f>HLOOKUP(LEFT(Products!$B3128,3),$G$4:$J$5,2,0)</f>
        <v>Office Supplies</v>
      </c>
      <c r="E3128" s="11" t="str">
        <f>VLOOKUP(MID(Products!$B3128,5,2),$G$8:$H$25,2,0)</f>
        <v>Storage</v>
      </c>
    </row>
    <row r="3129" spans="1:5" x14ac:dyDescent="0.35">
      <c r="A3129" s="12">
        <v>2849</v>
      </c>
      <c r="B3129" s="17" t="s">
        <v>5560</v>
      </c>
      <c r="C3129" s="17" t="s">
        <v>5561</v>
      </c>
      <c r="D3129" s="17" t="str">
        <f>HLOOKUP(LEFT(Products!$B3129,3),$G$4:$J$5,2,0)</f>
        <v>Office Supplies</v>
      </c>
      <c r="E3129" s="12" t="str">
        <f>VLOOKUP(MID(Products!$B3129,5,2),$G$8:$H$25,2,0)</f>
        <v>Binders</v>
      </c>
    </row>
    <row r="3130" spans="1:5" x14ac:dyDescent="0.35">
      <c r="A3130" s="11">
        <v>2848</v>
      </c>
      <c r="B3130" s="13" t="s">
        <v>3986</v>
      </c>
      <c r="C3130" s="13" t="s">
        <v>3987</v>
      </c>
      <c r="D3130" s="13" t="str">
        <f>HLOOKUP(LEFT(Products!$B3130,3),$G$4:$J$5,2,0)</f>
        <v>Furniture</v>
      </c>
      <c r="E3130" s="11" t="str">
        <f>VLOOKUP(MID(Products!$B3130,5,2),$G$8:$H$25,2,0)</f>
        <v>Furnishings</v>
      </c>
    </row>
    <row r="3131" spans="1:5" x14ac:dyDescent="0.35">
      <c r="A3131" s="12">
        <v>3988</v>
      </c>
      <c r="B3131" s="17" t="s">
        <v>6325</v>
      </c>
      <c r="C3131" s="17" t="s">
        <v>6326</v>
      </c>
      <c r="D3131" s="17" t="str">
        <f>HLOOKUP(LEFT(Products!$B3131,3),$G$4:$J$5,2,0)</f>
        <v>Office Supplies</v>
      </c>
      <c r="E3131" s="12" t="str">
        <f>VLOOKUP(MID(Products!$B3131,5,2),$G$8:$H$25,2,0)</f>
        <v>Appliances</v>
      </c>
    </row>
    <row r="3132" spans="1:5" x14ac:dyDescent="0.35">
      <c r="A3132" s="11">
        <v>8476</v>
      </c>
      <c r="B3132" s="13" t="s">
        <v>229</v>
      </c>
      <c r="C3132" s="13" t="s">
        <v>230</v>
      </c>
      <c r="D3132" s="13" t="str">
        <f>HLOOKUP(LEFT(Products!$B3132,3),$G$4:$J$5,2,0)</f>
        <v>Office Supplies</v>
      </c>
      <c r="E3132" s="11" t="str">
        <f>VLOOKUP(MID(Products!$B3132,5,2),$G$8:$H$25,2,0)</f>
        <v>Paper</v>
      </c>
    </row>
    <row r="3133" spans="1:5" x14ac:dyDescent="0.35">
      <c r="A3133" s="12">
        <v>968</v>
      </c>
      <c r="B3133" s="17" t="s">
        <v>6331</v>
      </c>
      <c r="C3133" s="17" t="s">
        <v>6332</v>
      </c>
      <c r="D3133" s="17" t="str">
        <f>HLOOKUP(LEFT(Products!$B3133,3),$G$4:$J$5,2,0)</f>
        <v>Office Supplies</v>
      </c>
      <c r="E3133" s="12" t="str">
        <f>VLOOKUP(MID(Products!$B3133,5,2),$G$8:$H$25,2,0)</f>
        <v>Paper</v>
      </c>
    </row>
    <row r="3134" spans="1:5" x14ac:dyDescent="0.35">
      <c r="A3134" s="11">
        <v>1284</v>
      </c>
      <c r="B3134" s="13" t="s">
        <v>2305</v>
      </c>
      <c r="C3134" s="13" t="s">
        <v>2306</v>
      </c>
      <c r="D3134" s="13" t="str">
        <f>HLOOKUP(LEFT(Products!$B3134,3),$G$4:$J$5,2,0)</f>
        <v>Office Supplies</v>
      </c>
      <c r="E3134" s="11" t="str">
        <f>VLOOKUP(MID(Products!$B3134,5,2),$G$8:$H$25,2,0)</f>
        <v>Paper</v>
      </c>
    </row>
    <row r="3135" spans="1:5" x14ac:dyDescent="0.35">
      <c r="A3135" s="12">
        <v>4418</v>
      </c>
      <c r="B3135" s="17" t="s">
        <v>6335</v>
      </c>
      <c r="C3135" s="17" t="s">
        <v>6336</v>
      </c>
      <c r="D3135" s="17" t="str">
        <f>HLOOKUP(LEFT(Products!$B3135,3),$G$4:$J$5,2,0)</f>
        <v>Office Supplies</v>
      </c>
      <c r="E3135" s="12" t="str">
        <f>VLOOKUP(MID(Products!$B3135,5,2),$G$8:$H$25,2,0)</f>
        <v>Binders</v>
      </c>
    </row>
    <row r="3136" spans="1:5" x14ac:dyDescent="0.35">
      <c r="A3136" s="11">
        <v>970</v>
      </c>
      <c r="B3136" s="13" t="s">
        <v>6337</v>
      </c>
      <c r="C3136" s="13" t="s">
        <v>6338</v>
      </c>
      <c r="D3136" s="13" t="str">
        <f>HLOOKUP(LEFT(Products!$B3136,3),$G$4:$J$5,2,0)</f>
        <v>Office Supplies</v>
      </c>
      <c r="E3136" s="11" t="str">
        <f>VLOOKUP(MID(Products!$B3136,5,2),$G$8:$H$25,2,0)</f>
        <v>Storage</v>
      </c>
    </row>
    <row r="3137" spans="1:5" x14ac:dyDescent="0.35">
      <c r="A3137" s="12">
        <v>1283</v>
      </c>
      <c r="B3137" s="17" t="s">
        <v>91</v>
      </c>
      <c r="C3137" s="17" t="s">
        <v>92</v>
      </c>
      <c r="D3137" s="17" t="str">
        <f>HLOOKUP(LEFT(Products!$B3137,3),$G$4:$J$5,2,0)</f>
        <v>Office Supplies</v>
      </c>
      <c r="E3137" s="12" t="str">
        <f>VLOOKUP(MID(Products!$B3137,5,2),$G$8:$H$25,2,0)</f>
        <v>Binders</v>
      </c>
    </row>
    <row r="3138" spans="1:5" x14ac:dyDescent="0.35">
      <c r="A3138" s="11">
        <v>965</v>
      </c>
      <c r="B3138" s="13" t="s">
        <v>6339</v>
      </c>
      <c r="C3138" s="13" t="s">
        <v>6340</v>
      </c>
      <c r="D3138" s="13" t="str">
        <f>HLOOKUP(LEFT(Products!$B3138,3),$G$4:$J$5,2,0)</f>
        <v>Office Supplies</v>
      </c>
      <c r="E3138" s="11" t="str">
        <f>VLOOKUP(MID(Products!$B3138,5,2),$G$8:$H$25,2,0)</f>
        <v>Labels</v>
      </c>
    </row>
    <row r="3139" spans="1:5" x14ac:dyDescent="0.35">
      <c r="A3139" s="12">
        <v>969</v>
      </c>
      <c r="B3139" s="17" t="s">
        <v>4884</v>
      </c>
      <c r="C3139" s="17" t="s">
        <v>4885</v>
      </c>
      <c r="D3139" s="17" t="str">
        <f>HLOOKUP(LEFT(Products!$B3139,3),$G$4:$J$5,2,0)</f>
        <v>Office Supplies</v>
      </c>
      <c r="E3139" s="12" t="str">
        <f>VLOOKUP(MID(Products!$B3139,5,2),$G$8:$H$25,2,0)</f>
        <v>Labels</v>
      </c>
    </row>
    <row r="3140" spans="1:5" x14ac:dyDescent="0.35">
      <c r="A3140" s="11">
        <v>1282</v>
      </c>
      <c r="B3140" s="13" t="s">
        <v>6341</v>
      </c>
      <c r="C3140" s="13" t="s">
        <v>6342</v>
      </c>
      <c r="D3140" s="13" t="str">
        <f>HLOOKUP(LEFT(Products!$B3140,3),$G$4:$J$5,2,0)</f>
        <v>Office Supplies</v>
      </c>
      <c r="E3140" s="11" t="str">
        <f>VLOOKUP(MID(Products!$B3140,5,2),$G$8:$H$25,2,0)</f>
        <v>Labels</v>
      </c>
    </row>
    <row r="3141" spans="1:5" x14ac:dyDescent="0.35">
      <c r="A3141" s="12">
        <v>967</v>
      </c>
      <c r="B3141" s="17" t="s">
        <v>119</v>
      </c>
      <c r="C3141" s="17" t="s">
        <v>121</v>
      </c>
      <c r="D3141" s="17" t="str">
        <f>HLOOKUP(LEFT(Products!$B3141,3),$G$4:$J$5,2,0)</f>
        <v>Office Supplies</v>
      </c>
      <c r="E3141" s="12" t="str">
        <f>VLOOKUP(MID(Products!$B3141,5,2),$G$8:$H$25,2,0)</f>
        <v>Paper</v>
      </c>
    </row>
    <row r="3142" spans="1:5" x14ac:dyDescent="0.35">
      <c r="A3142" s="11">
        <v>966</v>
      </c>
      <c r="B3142" s="13" t="s">
        <v>2897</v>
      </c>
      <c r="C3142" s="13" t="s">
        <v>2898</v>
      </c>
      <c r="D3142" s="13" t="str">
        <f>HLOOKUP(LEFT(Products!$B3142,3),$G$4:$J$5,2,0)</f>
        <v>Office Supplies</v>
      </c>
      <c r="E3142" s="11" t="str">
        <f>VLOOKUP(MID(Products!$B3142,5,2),$G$8:$H$25,2,0)</f>
        <v>Art</v>
      </c>
    </row>
    <row r="3143" spans="1:5" x14ac:dyDescent="0.35">
      <c r="A3143" s="12">
        <v>8475</v>
      </c>
      <c r="B3143" s="17" t="s">
        <v>6343</v>
      </c>
      <c r="C3143" s="17" t="s">
        <v>6344</v>
      </c>
      <c r="D3143" s="17" t="str">
        <f>HLOOKUP(LEFT(Products!$B3143,3),$G$4:$J$5,2,0)</f>
        <v>Office Supplies</v>
      </c>
      <c r="E3143" s="12" t="str">
        <f>VLOOKUP(MID(Products!$B3143,5,2),$G$8:$H$25,2,0)</f>
        <v>Binders</v>
      </c>
    </row>
    <row r="3144" spans="1:5" x14ac:dyDescent="0.35">
      <c r="A3144" s="11">
        <v>6379</v>
      </c>
      <c r="B3144" s="13" t="s">
        <v>3627</v>
      </c>
      <c r="C3144" s="13" t="s">
        <v>3628</v>
      </c>
      <c r="D3144" s="13" t="str">
        <f>HLOOKUP(LEFT(Products!$B3144,3),$G$4:$J$5,2,0)</f>
        <v>Technology</v>
      </c>
      <c r="E3144" s="11" t="str">
        <f>VLOOKUP(MID(Products!$B3144,5,2),$G$8:$H$25,2,0)</f>
        <v>Accessories</v>
      </c>
    </row>
    <row r="3145" spans="1:5" x14ac:dyDescent="0.35">
      <c r="A3145" s="12">
        <v>3504</v>
      </c>
      <c r="B3145" s="17" t="s">
        <v>99</v>
      </c>
      <c r="C3145" s="17" t="s">
        <v>100</v>
      </c>
      <c r="D3145" s="17" t="str">
        <f>HLOOKUP(LEFT(Products!$B3145,3),$G$4:$J$5,2,0)</f>
        <v>Technology</v>
      </c>
      <c r="E3145" s="12" t="str">
        <f>VLOOKUP(MID(Products!$B3145,5,2),$G$8:$H$25,2,0)</f>
        <v>Accessories</v>
      </c>
    </row>
    <row r="3146" spans="1:5" x14ac:dyDescent="0.35">
      <c r="A3146" s="11">
        <v>7424</v>
      </c>
      <c r="B3146" s="13" t="s">
        <v>3271</v>
      </c>
      <c r="C3146" s="13" t="s">
        <v>3272</v>
      </c>
      <c r="D3146" s="13" t="str">
        <f>HLOOKUP(LEFT(Products!$B3146,3),$G$4:$J$5,2,0)</f>
        <v>Office Supplies</v>
      </c>
      <c r="E3146" s="11" t="str">
        <f>VLOOKUP(MID(Products!$B3146,5,2),$G$8:$H$25,2,0)</f>
        <v>Appliances</v>
      </c>
    </row>
    <row r="3147" spans="1:5" x14ac:dyDescent="0.35">
      <c r="A3147" s="12">
        <v>6380</v>
      </c>
      <c r="B3147" s="17" t="s">
        <v>45</v>
      </c>
      <c r="C3147" s="17" t="s">
        <v>48</v>
      </c>
      <c r="D3147" s="17" t="str">
        <f>HLOOKUP(LEFT(Products!$B3147,3),$G$4:$J$5,2,0)</f>
        <v>Office Supplies</v>
      </c>
      <c r="E3147" s="12" t="str">
        <f>VLOOKUP(MID(Products!$B3147,5,2),$G$8:$H$25,2,0)</f>
        <v>Storage</v>
      </c>
    </row>
    <row r="3148" spans="1:5" x14ac:dyDescent="0.35">
      <c r="A3148" s="11">
        <v>859</v>
      </c>
      <c r="B3148" s="13" t="s">
        <v>4006</v>
      </c>
      <c r="C3148" s="13" t="s">
        <v>4007</v>
      </c>
      <c r="D3148" s="13" t="str">
        <f>HLOOKUP(LEFT(Products!$B3148,3),$G$4:$J$5,2,0)</f>
        <v>Office Supplies</v>
      </c>
      <c r="E3148" s="11" t="str">
        <f>VLOOKUP(MID(Products!$B3148,5,2),$G$8:$H$25,2,0)</f>
        <v>Paper</v>
      </c>
    </row>
    <row r="3149" spans="1:5" x14ac:dyDescent="0.35">
      <c r="A3149" s="12">
        <v>5789</v>
      </c>
      <c r="B3149" s="17" t="s">
        <v>6252</v>
      </c>
      <c r="C3149" s="17" t="s">
        <v>6253</v>
      </c>
      <c r="D3149" s="17" t="str">
        <f>HLOOKUP(LEFT(Products!$B3149,3),$G$4:$J$5,2,0)</f>
        <v>Furniture</v>
      </c>
      <c r="E3149" s="12" t="str">
        <f>VLOOKUP(MID(Products!$B3149,5,2),$G$8:$H$25,2,0)</f>
        <v>Furnishings</v>
      </c>
    </row>
    <row r="3150" spans="1:5" x14ac:dyDescent="0.35">
      <c r="A3150" s="11">
        <v>860</v>
      </c>
      <c r="B3150" s="13" t="s">
        <v>2842</v>
      </c>
      <c r="C3150" s="13" t="s">
        <v>2843</v>
      </c>
      <c r="D3150" s="13" t="str">
        <f>HLOOKUP(LEFT(Products!$B3150,3),$G$4:$J$5,2,0)</f>
        <v>Office Supplies</v>
      </c>
      <c r="E3150" s="11" t="str">
        <f>VLOOKUP(MID(Products!$B3150,5,2),$G$8:$H$25,2,0)</f>
        <v>Fasteners</v>
      </c>
    </row>
    <row r="3151" spans="1:5" x14ac:dyDescent="0.35">
      <c r="A3151" s="12">
        <v>5790</v>
      </c>
      <c r="B3151" s="17" t="s">
        <v>1452</v>
      </c>
      <c r="C3151" s="17" t="s">
        <v>1453</v>
      </c>
      <c r="D3151" s="17" t="str">
        <f>HLOOKUP(LEFT(Products!$B3151,3),$G$4:$J$5,2,0)</f>
        <v>Office Supplies</v>
      </c>
      <c r="E3151" s="12" t="str">
        <f>VLOOKUP(MID(Products!$B3151,5,2),$G$8:$H$25,2,0)</f>
        <v>Binders</v>
      </c>
    </row>
    <row r="3152" spans="1:5" x14ac:dyDescent="0.35">
      <c r="A3152" s="11">
        <v>3503</v>
      </c>
      <c r="B3152" s="13" t="s">
        <v>1139</v>
      </c>
      <c r="C3152" s="13" t="s">
        <v>1140</v>
      </c>
      <c r="D3152" s="13" t="str">
        <f>HLOOKUP(LEFT(Products!$B3152,3),$G$4:$J$5,2,0)</f>
        <v>Office Supplies</v>
      </c>
      <c r="E3152" s="11" t="str">
        <f>VLOOKUP(MID(Products!$B3152,5,2),$G$8:$H$25,2,0)</f>
        <v>Paper</v>
      </c>
    </row>
    <row r="3153" spans="1:5" x14ac:dyDescent="0.35">
      <c r="A3153" s="12">
        <v>7425</v>
      </c>
      <c r="B3153" s="17" t="s">
        <v>2459</v>
      </c>
      <c r="C3153" s="17" t="s">
        <v>2460</v>
      </c>
      <c r="D3153" s="17" t="str">
        <f>HLOOKUP(LEFT(Products!$B3153,3),$G$4:$J$5,2,0)</f>
        <v>Furniture</v>
      </c>
      <c r="E3153" s="12" t="str">
        <f>VLOOKUP(MID(Products!$B3153,5,2),$G$8:$H$25,2,0)</f>
        <v>Furnishings</v>
      </c>
    </row>
    <row r="3154" spans="1:5" x14ac:dyDescent="0.35">
      <c r="A3154" s="11">
        <v>2001</v>
      </c>
      <c r="B3154" s="13" t="s">
        <v>1959</v>
      </c>
      <c r="C3154" s="13" t="s">
        <v>1960</v>
      </c>
      <c r="D3154" s="13" t="str">
        <f>HLOOKUP(LEFT(Products!$B3154,3),$G$4:$J$5,2,0)</f>
        <v>Technology</v>
      </c>
      <c r="E3154" s="11" t="str">
        <f>VLOOKUP(MID(Products!$B3154,5,2),$G$8:$H$25,2,0)</f>
        <v>Accessories</v>
      </c>
    </row>
    <row r="3155" spans="1:5" x14ac:dyDescent="0.35">
      <c r="A3155" s="12">
        <v>8319</v>
      </c>
      <c r="B3155" s="17" t="s">
        <v>6357</v>
      </c>
      <c r="C3155" s="17" t="s">
        <v>6358</v>
      </c>
      <c r="D3155" s="17" t="str">
        <f>HLOOKUP(LEFT(Products!$B3155,3),$G$4:$J$5,2,0)</f>
        <v>Office Supplies</v>
      </c>
      <c r="E3155" s="12" t="str">
        <f>VLOOKUP(MID(Products!$B3155,5,2),$G$8:$H$25,2,0)</f>
        <v>Art</v>
      </c>
    </row>
    <row r="3156" spans="1:5" x14ac:dyDescent="0.35">
      <c r="A3156" s="11">
        <v>8318</v>
      </c>
      <c r="B3156" s="13" t="s">
        <v>6359</v>
      </c>
      <c r="C3156" s="13" t="s">
        <v>6360</v>
      </c>
      <c r="D3156" s="13" t="str">
        <f>HLOOKUP(LEFT(Products!$B3156,3),$G$4:$J$5,2,0)</f>
        <v>Office Supplies</v>
      </c>
      <c r="E3156" s="11" t="str">
        <f>VLOOKUP(MID(Products!$B3156,5,2),$G$8:$H$25,2,0)</f>
        <v>Art</v>
      </c>
    </row>
    <row r="3157" spans="1:5" x14ac:dyDescent="0.35">
      <c r="A3157" s="12">
        <v>4352</v>
      </c>
      <c r="B3157" s="17" t="s">
        <v>5265</v>
      </c>
      <c r="C3157" s="17" t="s">
        <v>5266</v>
      </c>
      <c r="D3157" s="17" t="str">
        <f>HLOOKUP(LEFT(Products!$B3157,3),$G$4:$J$5,2,0)</f>
        <v>Technology</v>
      </c>
      <c r="E3157" s="12" t="str">
        <f>VLOOKUP(MID(Products!$B3157,5,2),$G$8:$H$25,2,0)</f>
        <v>Accessories</v>
      </c>
    </row>
    <row r="3158" spans="1:5" x14ac:dyDescent="0.35">
      <c r="A3158" s="11">
        <v>4351</v>
      </c>
      <c r="B3158" s="13" t="s">
        <v>3023</v>
      </c>
      <c r="C3158" s="13" t="s">
        <v>3024</v>
      </c>
      <c r="D3158" s="13" t="str">
        <f>HLOOKUP(LEFT(Products!$B3158,3),$G$4:$J$5,2,0)</f>
        <v>Office Supplies</v>
      </c>
      <c r="E3158" s="11" t="str">
        <f>VLOOKUP(MID(Products!$B3158,5,2),$G$8:$H$25,2,0)</f>
        <v>Storage</v>
      </c>
    </row>
    <row r="3159" spans="1:5" x14ac:dyDescent="0.35">
      <c r="A3159" s="12">
        <v>2005</v>
      </c>
      <c r="B3159" s="17" t="s">
        <v>707</v>
      </c>
      <c r="C3159" s="17" t="s">
        <v>708</v>
      </c>
      <c r="D3159" s="17" t="str">
        <f>HLOOKUP(LEFT(Products!$B3159,3),$G$4:$J$5,2,0)</f>
        <v>Office Supplies</v>
      </c>
      <c r="E3159" s="12" t="str">
        <f>VLOOKUP(MID(Products!$B3159,5,2),$G$8:$H$25,2,0)</f>
        <v>Binders</v>
      </c>
    </row>
    <row r="3160" spans="1:5" x14ac:dyDescent="0.35">
      <c r="A3160" s="11">
        <v>2002</v>
      </c>
      <c r="B3160" s="13" t="s">
        <v>1557</v>
      </c>
      <c r="C3160" s="13" t="s">
        <v>1558</v>
      </c>
      <c r="D3160" s="13" t="str">
        <f>HLOOKUP(LEFT(Products!$B3160,3),$G$4:$J$5,2,0)</f>
        <v>Office Supplies</v>
      </c>
      <c r="E3160" s="11" t="str">
        <f>VLOOKUP(MID(Products!$B3160,5,2),$G$8:$H$25,2,0)</f>
        <v>Art</v>
      </c>
    </row>
    <row r="3161" spans="1:5" x14ac:dyDescent="0.35">
      <c r="A3161" s="12">
        <v>1440</v>
      </c>
      <c r="B3161" s="17" t="s">
        <v>71</v>
      </c>
      <c r="C3161" s="17" t="s">
        <v>73</v>
      </c>
      <c r="D3161" s="17" t="str">
        <f>HLOOKUP(LEFT(Products!$B3161,3),$G$4:$J$5,2,0)</f>
        <v>Office Supplies</v>
      </c>
      <c r="E3161" s="12" t="str">
        <f>VLOOKUP(MID(Products!$B3161,5,2),$G$8:$H$25,2,0)</f>
        <v>Binders</v>
      </c>
    </row>
    <row r="3162" spans="1:5" x14ac:dyDescent="0.35">
      <c r="A3162" s="11">
        <v>1441</v>
      </c>
      <c r="B3162" s="13" t="s">
        <v>6365</v>
      </c>
      <c r="C3162" s="13" t="s">
        <v>6366</v>
      </c>
      <c r="D3162" s="13" t="str">
        <f>HLOOKUP(LEFT(Products!$B3162,3),$G$4:$J$5,2,0)</f>
        <v>Office Supplies</v>
      </c>
      <c r="E3162" s="11" t="str">
        <f>VLOOKUP(MID(Products!$B3162,5,2),$G$8:$H$25,2,0)</f>
        <v>Paper</v>
      </c>
    </row>
    <row r="3163" spans="1:5" x14ac:dyDescent="0.35">
      <c r="A3163" s="12">
        <v>8340</v>
      </c>
      <c r="B3163" s="17" t="s">
        <v>4943</v>
      </c>
      <c r="C3163" s="17" t="s">
        <v>4944</v>
      </c>
      <c r="D3163" s="17" t="str">
        <f>HLOOKUP(LEFT(Products!$B3163,3),$G$4:$J$5,2,0)</f>
        <v>Furniture</v>
      </c>
      <c r="E3163" s="12" t="str">
        <f>VLOOKUP(MID(Products!$B3163,5,2),$G$8:$H$25,2,0)</f>
        <v>Chairs</v>
      </c>
    </row>
    <row r="3164" spans="1:5" x14ac:dyDescent="0.35">
      <c r="A3164" s="11">
        <v>2120</v>
      </c>
      <c r="B3164" s="13" t="s">
        <v>6093</v>
      </c>
      <c r="C3164" s="13" t="s">
        <v>6094</v>
      </c>
      <c r="D3164" s="13" t="str">
        <f>HLOOKUP(LEFT(Products!$B3164,3),$G$4:$J$5,2,0)</f>
        <v>Office Supplies</v>
      </c>
      <c r="E3164" s="11" t="str">
        <f>VLOOKUP(MID(Products!$B3164,5,2),$G$8:$H$25,2,0)</f>
        <v>Binders</v>
      </c>
    </row>
    <row r="3165" spans="1:5" x14ac:dyDescent="0.35">
      <c r="A3165" s="12">
        <v>2119</v>
      </c>
      <c r="B3165" s="17" t="s">
        <v>4994</v>
      </c>
      <c r="C3165" s="17" t="s">
        <v>4995</v>
      </c>
      <c r="D3165" s="17" t="str">
        <f>HLOOKUP(LEFT(Products!$B3165,3),$G$4:$J$5,2,0)</f>
        <v>Office Supplies</v>
      </c>
      <c r="E3165" s="12" t="str">
        <f>VLOOKUP(MID(Products!$B3165,5,2),$G$8:$H$25,2,0)</f>
        <v>Paper</v>
      </c>
    </row>
    <row r="3166" spans="1:5" x14ac:dyDescent="0.35">
      <c r="A3166" s="11">
        <v>9405</v>
      </c>
      <c r="B3166" s="13" t="s">
        <v>2770</v>
      </c>
      <c r="C3166" s="13" t="s">
        <v>2771</v>
      </c>
      <c r="D3166" s="13" t="str">
        <f>HLOOKUP(LEFT(Products!$B3166,3),$G$4:$J$5,2,0)</f>
        <v>Office Supplies</v>
      </c>
      <c r="E3166" s="11" t="str">
        <f>VLOOKUP(MID(Products!$B3166,5,2),$G$8:$H$25,2,0)</f>
        <v>Fasteners</v>
      </c>
    </row>
    <row r="3167" spans="1:5" x14ac:dyDescent="0.35">
      <c r="A3167" s="12">
        <v>931</v>
      </c>
      <c r="B3167" s="17" t="s">
        <v>6373</v>
      </c>
      <c r="C3167" s="17" t="s">
        <v>6374</v>
      </c>
      <c r="D3167" s="17" t="str">
        <f>HLOOKUP(LEFT(Products!$B3167,3),$G$4:$J$5,2,0)</f>
        <v>Office Supplies</v>
      </c>
      <c r="E3167" s="12" t="str">
        <f>VLOOKUP(MID(Products!$B3167,5,2),$G$8:$H$25,2,0)</f>
        <v>Art</v>
      </c>
    </row>
    <row r="3168" spans="1:5" x14ac:dyDescent="0.35">
      <c r="A3168" s="11">
        <v>5361</v>
      </c>
      <c r="B3168" s="13" t="s">
        <v>6376</v>
      </c>
      <c r="C3168" s="13" t="s">
        <v>6377</v>
      </c>
      <c r="D3168" s="13" t="str">
        <f>HLOOKUP(LEFT(Products!$B3168,3),$G$4:$J$5,2,0)</f>
        <v>Furniture</v>
      </c>
      <c r="E3168" s="11" t="str">
        <f>VLOOKUP(MID(Products!$B3168,5,2),$G$8:$H$25,2,0)</f>
        <v>Bookcases</v>
      </c>
    </row>
    <row r="3169" spans="1:5" x14ac:dyDescent="0.35">
      <c r="A3169" s="12">
        <v>3101</v>
      </c>
      <c r="B3169" s="17" t="s">
        <v>1605</v>
      </c>
      <c r="C3169" s="17" t="s">
        <v>1606</v>
      </c>
      <c r="D3169" s="17" t="str">
        <f>HLOOKUP(LEFT(Products!$B3169,3),$G$4:$J$5,2,0)</f>
        <v>Furniture</v>
      </c>
      <c r="E3169" s="12" t="str">
        <f>VLOOKUP(MID(Products!$B3169,5,2),$G$8:$H$25,2,0)</f>
        <v>Bookcases</v>
      </c>
    </row>
    <row r="3170" spans="1:5" x14ac:dyDescent="0.35">
      <c r="A3170" s="11">
        <v>2663</v>
      </c>
      <c r="B3170" s="13" t="s">
        <v>5087</v>
      </c>
      <c r="C3170" s="13" t="s">
        <v>5088</v>
      </c>
      <c r="D3170" s="13" t="str">
        <f>HLOOKUP(LEFT(Products!$B3170,3),$G$4:$J$5,2,0)</f>
        <v>Office Supplies</v>
      </c>
      <c r="E3170" s="11" t="str">
        <f>VLOOKUP(MID(Products!$B3170,5,2),$G$8:$H$25,2,0)</f>
        <v>Binders</v>
      </c>
    </row>
    <row r="3171" spans="1:5" x14ac:dyDescent="0.35">
      <c r="A3171" s="12">
        <v>930</v>
      </c>
      <c r="B3171" s="17" t="s">
        <v>3778</v>
      </c>
      <c r="C3171" s="17" t="s">
        <v>3779</v>
      </c>
      <c r="D3171" s="17" t="str">
        <f>HLOOKUP(LEFT(Products!$B3171,3),$G$4:$J$5,2,0)</f>
        <v>Office Supplies</v>
      </c>
      <c r="E3171" s="12" t="str">
        <f>VLOOKUP(MID(Products!$B3171,5,2),$G$8:$H$25,2,0)</f>
        <v>Art</v>
      </c>
    </row>
    <row r="3172" spans="1:5" x14ac:dyDescent="0.35">
      <c r="A3172" s="11">
        <v>3100</v>
      </c>
      <c r="B3172" s="13" t="s">
        <v>2477</v>
      </c>
      <c r="C3172" s="13" t="s">
        <v>1317</v>
      </c>
      <c r="D3172" s="13" t="str">
        <f>HLOOKUP(LEFT(Products!$B3172,3),$G$4:$J$5,2,0)</f>
        <v>Office Supplies</v>
      </c>
      <c r="E3172" s="11" t="str">
        <f>VLOOKUP(MID(Products!$B3172,5,2),$G$8:$H$25,2,0)</f>
        <v>Binders</v>
      </c>
    </row>
    <row r="3173" spans="1:5" x14ac:dyDescent="0.35">
      <c r="A3173" s="12">
        <v>932</v>
      </c>
      <c r="B3173" s="17" t="s">
        <v>2110</v>
      </c>
      <c r="C3173" s="17" t="s">
        <v>2111</v>
      </c>
      <c r="D3173" s="17" t="str">
        <f>HLOOKUP(LEFT(Products!$B3173,3),$G$4:$J$5,2,0)</f>
        <v>Office Supplies</v>
      </c>
      <c r="E3173" s="12" t="str">
        <f>VLOOKUP(MID(Products!$B3173,5,2),$G$8:$H$25,2,0)</f>
        <v>Paper</v>
      </c>
    </row>
    <row r="3174" spans="1:5" x14ac:dyDescent="0.35">
      <c r="A3174" s="11">
        <v>5646</v>
      </c>
      <c r="B3174" s="13" t="s">
        <v>5976</v>
      </c>
      <c r="C3174" s="13" t="s">
        <v>5977</v>
      </c>
      <c r="D3174" s="13" t="str">
        <f>HLOOKUP(LEFT(Products!$B3174,3),$G$4:$J$5,2,0)</f>
        <v>Furniture</v>
      </c>
      <c r="E3174" s="11" t="str">
        <f>VLOOKUP(MID(Products!$B3174,5,2),$G$8:$H$25,2,0)</f>
        <v>Furnishings</v>
      </c>
    </row>
    <row r="3175" spans="1:5" x14ac:dyDescent="0.35">
      <c r="A3175" s="12">
        <v>5218</v>
      </c>
      <c r="B3175" s="17" t="s">
        <v>431</v>
      </c>
      <c r="C3175" s="17" t="s">
        <v>432</v>
      </c>
      <c r="D3175" s="17" t="str">
        <f>HLOOKUP(LEFT(Products!$B3175,3),$G$4:$J$5,2,0)</f>
        <v>Office Supplies</v>
      </c>
      <c r="E3175" s="12" t="str">
        <f>VLOOKUP(MID(Products!$B3175,5,2),$G$8:$H$25,2,0)</f>
        <v>Paper</v>
      </c>
    </row>
    <row r="3176" spans="1:5" x14ac:dyDescent="0.35">
      <c r="A3176" s="11">
        <v>1867</v>
      </c>
      <c r="B3176" s="13" t="s">
        <v>6383</v>
      </c>
      <c r="C3176" s="13" t="s">
        <v>6384</v>
      </c>
      <c r="D3176" s="13" t="str">
        <f>HLOOKUP(LEFT(Products!$B3176,3),$G$4:$J$5,2,0)</f>
        <v>Furniture</v>
      </c>
      <c r="E3176" s="11" t="str">
        <f>VLOOKUP(MID(Products!$B3176,5,2),$G$8:$H$25,2,0)</f>
        <v>Furnishings</v>
      </c>
    </row>
    <row r="3177" spans="1:5" x14ac:dyDescent="0.35">
      <c r="A3177" s="12">
        <v>309</v>
      </c>
      <c r="B3177" s="17" t="s">
        <v>3824</v>
      </c>
      <c r="C3177" s="17" t="s">
        <v>3825</v>
      </c>
      <c r="D3177" s="17" t="str">
        <f>HLOOKUP(LEFT(Products!$B3177,3),$G$4:$J$5,2,0)</f>
        <v>Office Supplies</v>
      </c>
      <c r="E3177" s="12" t="str">
        <f>VLOOKUP(MID(Products!$B3177,5,2),$G$8:$H$25,2,0)</f>
        <v>Art</v>
      </c>
    </row>
    <row r="3178" spans="1:5" x14ac:dyDescent="0.35">
      <c r="A3178" s="11">
        <v>7369</v>
      </c>
      <c r="B3178" s="13" t="s">
        <v>3983</v>
      </c>
      <c r="C3178" s="13" t="s">
        <v>3984</v>
      </c>
      <c r="D3178" s="13" t="str">
        <f>HLOOKUP(LEFT(Products!$B3178,3),$G$4:$J$5,2,0)</f>
        <v>Office Supplies</v>
      </c>
      <c r="E3178" s="11" t="str">
        <f>VLOOKUP(MID(Products!$B3178,5,2),$G$8:$H$25,2,0)</f>
        <v>Binders</v>
      </c>
    </row>
    <row r="3179" spans="1:5" x14ac:dyDescent="0.35">
      <c r="A3179" s="12">
        <v>5953</v>
      </c>
      <c r="B3179" s="17" t="s">
        <v>6388</v>
      </c>
      <c r="C3179" s="17" t="s">
        <v>6389</v>
      </c>
      <c r="D3179" s="17" t="str">
        <f>HLOOKUP(LEFT(Products!$B3179,3),$G$4:$J$5,2,0)</f>
        <v>Office Supplies</v>
      </c>
      <c r="E3179" s="12" t="str">
        <f>VLOOKUP(MID(Products!$B3179,5,2),$G$8:$H$25,2,0)</f>
        <v>Paper</v>
      </c>
    </row>
    <row r="3180" spans="1:5" x14ac:dyDescent="0.35">
      <c r="A3180" s="11">
        <v>13</v>
      </c>
      <c r="B3180" s="13" t="s">
        <v>6391</v>
      </c>
      <c r="C3180" s="13" t="s">
        <v>6392</v>
      </c>
      <c r="D3180" s="13" t="str">
        <f>HLOOKUP(LEFT(Products!$B3180,3),$G$4:$J$5,2,0)</f>
        <v>Office Supplies</v>
      </c>
      <c r="E3180" s="11" t="str">
        <f>VLOOKUP(MID(Products!$B3180,5,2),$G$8:$H$25,2,0)</f>
        <v>Paper</v>
      </c>
    </row>
    <row r="3181" spans="1:5" x14ac:dyDescent="0.35">
      <c r="A3181" s="12">
        <v>2547</v>
      </c>
      <c r="B3181" s="17" t="s">
        <v>3464</v>
      </c>
      <c r="C3181" s="17" t="s">
        <v>3465</v>
      </c>
      <c r="D3181" s="17" t="str">
        <f>HLOOKUP(LEFT(Products!$B3181,3),$G$4:$J$5,2,0)</f>
        <v>Furniture</v>
      </c>
      <c r="E3181" s="12" t="str">
        <f>VLOOKUP(MID(Products!$B3181,5,2),$G$8:$H$25,2,0)</f>
        <v>Bookcases</v>
      </c>
    </row>
    <row r="3182" spans="1:5" x14ac:dyDescent="0.35">
      <c r="A3182" s="11">
        <v>2546</v>
      </c>
      <c r="B3182" s="13" t="s">
        <v>499</v>
      </c>
      <c r="C3182" s="13" t="s">
        <v>500</v>
      </c>
      <c r="D3182" s="13" t="str">
        <f>HLOOKUP(LEFT(Products!$B3182,3),$G$4:$J$5,2,0)</f>
        <v>Office Supplies</v>
      </c>
      <c r="E3182" s="11" t="str">
        <f>VLOOKUP(MID(Products!$B3182,5,2),$G$8:$H$25,2,0)</f>
        <v>Storage</v>
      </c>
    </row>
    <row r="3183" spans="1:5" x14ac:dyDescent="0.35">
      <c r="A3183" s="12">
        <v>2740</v>
      </c>
      <c r="B3183" s="17" t="s">
        <v>2776</v>
      </c>
      <c r="C3183" s="17" t="s">
        <v>2777</v>
      </c>
      <c r="D3183" s="17" t="str">
        <f>HLOOKUP(LEFT(Products!$B3183,3),$G$4:$J$5,2,0)</f>
        <v>Office Supplies</v>
      </c>
      <c r="E3183" s="12" t="str">
        <f>VLOOKUP(MID(Products!$B3183,5,2),$G$8:$H$25,2,0)</f>
        <v>Supplies</v>
      </c>
    </row>
    <row r="3184" spans="1:5" x14ac:dyDescent="0.35">
      <c r="A3184" s="11">
        <v>1521</v>
      </c>
      <c r="B3184" s="13" t="s">
        <v>3288</v>
      </c>
      <c r="C3184" s="13" t="s">
        <v>3289</v>
      </c>
      <c r="D3184" s="13" t="str">
        <f>HLOOKUP(LEFT(Products!$B3184,3),$G$4:$J$5,2,0)</f>
        <v>Office Supplies</v>
      </c>
      <c r="E3184" s="11" t="str">
        <f>VLOOKUP(MID(Products!$B3184,5,2),$G$8:$H$25,2,0)</f>
        <v>Art</v>
      </c>
    </row>
    <row r="3185" spans="1:5" x14ac:dyDescent="0.35">
      <c r="A3185" s="12">
        <v>3232</v>
      </c>
      <c r="B3185" s="17" t="s">
        <v>866</v>
      </c>
      <c r="C3185" s="17" t="s">
        <v>867</v>
      </c>
      <c r="D3185" s="17" t="str">
        <f>HLOOKUP(LEFT(Products!$B3185,3),$G$4:$J$5,2,0)</f>
        <v>Office Supplies</v>
      </c>
      <c r="E3185" s="12" t="str">
        <f>VLOOKUP(MID(Products!$B3185,5,2),$G$8:$H$25,2,0)</f>
        <v>Binders</v>
      </c>
    </row>
    <row r="3186" spans="1:5" x14ac:dyDescent="0.35">
      <c r="A3186" s="11">
        <v>3233</v>
      </c>
      <c r="B3186" s="13" t="s">
        <v>5329</v>
      </c>
      <c r="C3186" s="13" t="s">
        <v>5330</v>
      </c>
      <c r="D3186" s="13" t="str">
        <f>HLOOKUP(LEFT(Products!$B3186,3),$G$4:$J$5,2,0)</f>
        <v>Office Supplies</v>
      </c>
      <c r="E3186" s="11" t="str">
        <f>VLOOKUP(MID(Products!$B3186,5,2),$G$8:$H$25,2,0)</f>
        <v>Binders</v>
      </c>
    </row>
    <row r="3187" spans="1:5" x14ac:dyDescent="0.35">
      <c r="A3187" s="12">
        <v>2363</v>
      </c>
      <c r="B3187" s="17" t="s">
        <v>2756</v>
      </c>
      <c r="C3187" s="17" t="s">
        <v>2757</v>
      </c>
      <c r="D3187" s="17" t="str">
        <f>HLOOKUP(LEFT(Products!$B3187,3),$G$4:$J$5,2,0)</f>
        <v>Office Supplies</v>
      </c>
      <c r="E3187" s="12" t="str">
        <f>VLOOKUP(MID(Products!$B3187,5,2),$G$8:$H$25,2,0)</f>
        <v>Binders</v>
      </c>
    </row>
    <row r="3188" spans="1:5" x14ac:dyDescent="0.35">
      <c r="A3188" s="11">
        <v>2741</v>
      </c>
      <c r="B3188" s="13" t="s">
        <v>645</v>
      </c>
      <c r="C3188" s="13" t="s">
        <v>646</v>
      </c>
      <c r="D3188" s="13" t="str">
        <f>HLOOKUP(LEFT(Products!$B3188,3),$G$4:$J$5,2,0)</f>
        <v>Technology</v>
      </c>
      <c r="E3188" s="11" t="str">
        <f>VLOOKUP(MID(Products!$B3188,5,2),$G$8:$H$25,2,0)</f>
        <v>Accessories</v>
      </c>
    </row>
    <row r="3189" spans="1:5" x14ac:dyDescent="0.35">
      <c r="A3189" s="12">
        <v>7723</v>
      </c>
      <c r="B3189" s="17" t="s">
        <v>5749</v>
      </c>
      <c r="C3189" s="17" t="s">
        <v>5750</v>
      </c>
      <c r="D3189" s="17" t="str">
        <f>HLOOKUP(LEFT(Products!$B3189,3),$G$4:$J$5,2,0)</f>
        <v>Office Supplies</v>
      </c>
      <c r="E3189" s="12" t="str">
        <f>VLOOKUP(MID(Products!$B3189,5,2),$G$8:$H$25,2,0)</f>
        <v>Appliances</v>
      </c>
    </row>
    <row r="3190" spans="1:5" x14ac:dyDescent="0.35">
      <c r="A3190" s="11">
        <v>3234</v>
      </c>
      <c r="B3190" s="13" t="s">
        <v>5272</v>
      </c>
      <c r="C3190" s="13" t="s">
        <v>5273</v>
      </c>
      <c r="D3190" s="13" t="str">
        <f>HLOOKUP(LEFT(Products!$B3190,3),$G$4:$J$5,2,0)</f>
        <v>Office Supplies</v>
      </c>
      <c r="E3190" s="11" t="str">
        <f>VLOOKUP(MID(Products!$B3190,5,2),$G$8:$H$25,2,0)</f>
        <v>Storage</v>
      </c>
    </row>
    <row r="3191" spans="1:5" x14ac:dyDescent="0.35">
      <c r="A3191" s="12">
        <v>3252</v>
      </c>
      <c r="B3191" s="17" t="s">
        <v>6402</v>
      </c>
      <c r="C3191" s="17" t="s">
        <v>6403</v>
      </c>
      <c r="D3191" s="17" t="str">
        <f>HLOOKUP(LEFT(Products!$B3191,3),$G$4:$J$5,2,0)</f>
        <v>Furniture</v>
      </c>
      <c r="E3191" s="12" t="str">
        <f>VLOOKUP(MID(Products!$B3191,5,2),$G$8:$H$25,2,0)</f>
        <v>Furnishings</v>
      </c>
    </row>
    <row r="3192" spans="1:5" x14ac:dyDescent="0.35">
      <c r="A3192" s="11">
        <v>9588</v>
      </c>
      <c r="B3192" s="13" t="s">
        <v>5366</v>
      </c>
      <c r="C3192" s="13" t="s">
        <v>5367</v>
      </c>
      <c r="D3192" s="13" t="str">
        <f>HLOOKUP(LEFT(Products!$B3192,3),$G$4:$J$5,2,0)</f>
        <v>Office Supplies</v>
      </c>
      <c r="E3192" s="11" t="str">
        <f>VLOOKUP(MID(Products!$B3192,5,2),$G$8:$H$25,2,0)</f>
        <v>Storage</v>
      </c>
    </row>
    <row r="3193" spans="1:5" x14ac:dyDescent="0.35">
      <c r="A3193" s="12">
        <v>6863</v>
      </c>
      <c r="B3193" s="17" t="s">
        <v>4943</v>
      </c>
      <c r="C3193" s="17" t="s">
        <v>4944</v>
      </c>
      <c r="D3193" s="17" t="str">
        <f>HLOOKUP(LEFT(Products!$B3193,3),$G$4:$J$5,2,0)</f>
        <v>Furniture</v>
      </c>
      <c r="E3193" s="12" t="str">
        <f>VLOOKUP(MID(Products!$B3193,5,2),$G$8:$H$25,2,0)</f>
        <v>Chairs</v>
      </c>
    </row>
    <row r="3194" spans="1:5" x14ac:dyDescent="0.35">
      <c r="A3194" s="11">
        <v>6861</v>
      </c>
      <c r="B3194" s="13" t="s">
        <v>6406</v>
      </c>
      <c r="C3194" s="13" t="s">
        <v>6407</v>
      </c>
      <c r="D3194" s="13" t="str">
        <f>HLOOKUP(LEFT(Products!$B3194,3),$G$4:$J$5,2,0)</f>
        <v>Technology</v>
      </c>
      <c r="E3194" s="11" t="str">
        <f>VLOOKUP(MID(Products!$B3194,5,2),$G$8:$H$25,2,0)</f>
        <v>Accessories</v>
      </c>
    </row>
    <row r="3195" spans="1:5" x14ac:dyDescent="0.35">
      <c r="A3195" s="12">
        <v>3012</v>
      </c>
      <c r="B3195" s="17" t="s">
        <v>5763</v>
      </c>
      <c r="C3195" s="17" t="s">
        <v>5764</v>
      </c>
      <c r="D3195" s="17" t="str">
        <f>HLOOKUP(LEFT(Products!$B3195,3),$G$4:$J$5,2,0)</f>
        <v>Technology</v>
      </c>
      <c r="E3195" s="12" t="str">
        <f>VLOOKUP(MID(Products!$B3195,5,2),$G$8:$H$25,2,0)</f>
        <v>Machines</v>
      </c>
    </row>
    <row r="3196" spans="1:5" x14ac:dyDescent="0.35">
      <c r="A3196" s="11">
        <v>6860</v>
      </c>
      <c r="B3196" s="13" t="s">
        <v>4754</v>
      </c>
      <c r="C3196" s="13" t="s">
        <v>4755</v>
      </c>
      <c r="D3196" s="13" t="str">
        <f>HLOOKUP(LEFT(Products!$B3196,3),$G$4:$J$5,2,0)</f>
        <v>Office Supplies</v>
      </c>
      <c r="E3196" s="11" t="str">
        <f>VLOOKUP(MID(Products!$B3196,5,2),$G$8:$H$25,2,0)</f>
        <v>Fasteners</v>
      </c>
    </row>
    <row r="3197" spans="1:5" x14ac:dyDescent="0.35">
      <c r="A3197" s="12">
        <v>3014</v>
      </c>
      <c r="B3197" s="17" t="s">
        <v>1765</v>
      </c>
      <c r="C3197" s="17" t="s">
        <v>1766</v>
      </c>
      <c r="D3197" s="17" t="str">
        <f>HLOOKUP(LEFT(Products!$B3197,3),$G$4:$J$5,2,0)</f>
        <v>Office Supplies</v>
      </c>
      <c r="E3197" s="12" t="str">
        <f>VLOOKUP(MID(Products!$B3197,5,2),$G$8:$H$25,2,0)</f>
        <v>Binders</v>
      </c>
    </row>
    <row r="3198" spans="1:5" x14ac:dyDescent="0.35">
      <c r="A3198" s="11">
        <v>6858</v>
      </c>
      <c r="B3198" s="13" t="s">
        <v>3510</v>
      </c>
      <c r="C3198" s="13" t="s">
        <v>3511</v>
      </c>
      <c r="D3198" s="13" t="str">
        <f>HLOOKUP(LEFT(Products!$B3198,3),$G$4:$J$5,2,0)</f>
        <v>Office Supplies</v>
      </c>
      <c r="E3198" s="11" t="str">
        <f>VLOOKUP(MID(Products!$B3198,5,2),$G$8:$H$25,2,0)</f>
        <v>Paper</v>
      </c>
    </row>
    <row r="3199" spans="1:5" x14ac:dyDescent="0.35">
      <c r="A3199" s="12">
        <v>3015</v>
      </c>
      <c r="B3199" s="17" t="s">
        <v>1135</v>
      </c>
      <c r="C3199" s="17" t="s">
        <v>1136</v>
      </c>
      <c r="D3199" s="17" t="str">
        <f>HLOOKUP(LEFT(Products!$B3199,3),$G$4:$J$5,2,0)</f>
        <v>Office Supplies</v>
      </c>
      <c r="E3199" s="12" t="str">
        <f>VLOOKUP(MID(Products!$B3199,5,2),$G$8:$H$25,2,0)</f>
        <v>Paper</v>
      </c>
    </row>
    <row r="3200" spans="1:5" x14ac:dyDescent="0.35">
      <c r="A3200" s="11">
        <v>3013</v>
      </c>
      <c r="B3200" s="13" t="s">
        <v>4860</v>
      </c>
      <c r="C3200" s="13" t="s">
        <v>4861</v>
      </c>
      <c r="D3200" s="13" t="str">
        <f>HLOOKUP(LEFT(Products!$B3200,3),$G$4:$J$5,2,0)</f>
        <v>Office Supplies</v>
      </c>
      <c r="E3200" s="11" t="str">
        <f>VLOOKUP(MID(Products!$B3200,5,2),$G$8:$H$25,2,0)</f>
        <v>Binders</v>
      </c>
    </row>
    <row r="3201" spans="1:5" x14ac:dyDescent="0.35">
      <c r="A3201" s="12">
        <v>3011</v>
      </c>
      <c r="B3201" s="17" t="s">
        <v>1940</v>
      </c>
      <c r="C3201" s="17" t="s">
        <v>1941</v>
      </c>
      <c r="D3201" s="17" t="str">
        <f>HLOOKUP(LEFT(Products!$B3201,3),$G$4:$J$5,2,0)</f>
        <v>Office Supplies</v>
      </c>
      <c r="E3201" s="12" t="str">
        <f>VLOOKUP(MID(Products!$B3201,5,2),$G$8:$H$25,2,0)</f>
        <v>Binders</v>
      </c>
    </row>
    <row r="3202" spans="1:5" x14ac:dyDescent="0.35">
      <c r="A3202" s="11">
        <v>6859</v>
      </c>
      <c r="B3202" s="13" t="s">
        <v>5448</v>
      </c>
      <c r="C3202" s="13" t="s">
        <v>5449</v>
      </c>
      <c r="D3202" s="13" t="str">
        <f>HLOOKUP(LEFT(Products!$B3202,3),$G$4:$J$5,2,0)</f>
        <v>Office Supplies</v>
      </c>
      <c r="E3202" s="11" t="str">
        <f>VLOOKUP(MID(Products!$B3202,5,2),$G$8:$H$25,2,0)</f>
        <v>Labels</v>
      </c>
    </row>
    <row r="3203" spans="1:5" x14ac:dyDescent="0.35">
      <c r="A3203" s="12">
        <v>6862</v>
      </c>
      <c r="B3203" s="17" t="s">
        <v>5525</v>
      </c>
      <c r="C3203" s="17" t="s">
        <v>5526</v>
      </c>
      <c r="D3203" s="17" t="str">
        <f>HLOOKUP(LEFT(Products!$B3203,3),$G$4:$J$5,2,0)</f>
        <v>Office Supplies</v>
      </c>
      <c r="E3203" s="12" t="str">
        <f>VLOOKUP(MID(Products!$B3203,5,2),$G$8:$H$25,2,0)</f>
        <v>Labels</v>
      </c>
    </row>
    <row r="3204" spans="1:5" x14ac:dyDescent="0.35">
      <c r="A3204" s="11">
        <v>9879</v>
      </c>
      <c r="B3204" s="13" t="s">
        <v>139</v>
      </c>
      <c r="C3204" s="13" t="s">
        <v>140</v>
      </c>
      <c r="D3204" s="13" t="str">
        <f>HLOOKUP(LEFT(Products!$B3204,3),$G$4:$J$5,2,0)</f>
        <v>Technology</v>
      </c>
      <c r="E3204" s="11" t="str">
        <f>VLOOKUP(MID(Products!$B3204,5,2),$G$8:$H$25,2,0)</f>
        <v>Phones</v>
      </c>
    </row>
    <row r="3205" spans="1:5" x14ac:dyDescent="0.35">
      <c r="A3205" s="12">
        <v>7595</v>
      </c>
      <c r="B3205" s="17" t="s">
        <v>2633</v>
      </c>
      <c r="C3205" s="17" t="s">
        <v>2634</v>
      </c>
      <c r="D3205" s="17" t="str">
        <f>HLOOKUP(LEFT(Products!$B3205,3),$G$4:$J$5,2,0)</f>
        <v>Office Supplies</v>
      </c>
      <c r="E3205" s="12" t="str">
        <f>VLOOKUP(MID(Products!$B3205,5,2),$G$8:$H$25,2,0)</f>
        <v>Binders</v>
      </c>
    </row>
    <row r="3206" spans="1:5" x14ac:dyDescent="0.35">
      <c r="A3206" s="11">
        <v>6766</v>
      </c>
      <c r="B3206" s="13" t="s">
        <v>3262</v>
      </c>
      <c r="C3206" s="13" t="s">
        <v>3263</v>
      </c>
      <c r="D3206" s="13" t="str">
        <f>HLOOKUP(LEFT(Products!$B3206,3),$G$4:$J$5,2,0)</f>
        <v>Furniture</v>
      </c>
      <c r="E3206" s="11" t="str">
        <f>VLOOKUP(MID(Products!$B3206,5,2),$G$8:$H$25,2,0)</f>
        <v>Chairs</v>
      </c>
    </row>
    <row r="3207" spans="1:5" x14ac:dyDescent="0.35">
      <c r="A3207" s="12">
        <v>6156</v>
      </c>
      <c r="B3207" s="17" t="s">
        <v>5316</v>
      </c>
      <c r="C3207" s="17" t="s">
        <v>5317</v>
      </c>
      <c r="D3207" s="17" t="str">
        <f>HLOOKUP(LEFT(Products!$B3207,3),$G$4:$J$5,2,0)</f>
        <v>Office Supplies</v>
      </c>
      <c r="E3207" s="12" t="str">
        <f>VLOOKUP(MID(Products!$B3207,5,2),$G$8:$H$25,2,0)</f>
        <v>Storage</v>
      </c>
    </row>
    <row r="3208" spans="1:5" x14ac:dyDescent="0.35">
      <c r="A3208" s="11">
        <v>9877</v>
      </c>
      <c r="B3208" s="13" t="s">
        <v>3121</v>
      </c>
      <c r="C3208" s="13" t="s">
        <v>3122</v>
      </c>
      <c r="D3208" s="13" t="str">
        <f>HLOOKUP(LEFT(Products!$B3208,3),$G$4:$J$5,2,0)</f>
        <v>Office Supplies</v>
      </c>
      <c r="E3208" s="11" t="str">
        <f>VLOOKUP(MID(Products!$B3208,5,2),$G$8:$H$25,2,0)</f>
        <v>Storage</v>
      </c>
    </row>
    <row r="3209" spans="1:5" x14ac:dyDescent="0.35">
      <c r="A3209" s="12">
        <v>6768</v>
      </c>
      <c r="B3209" s="17" t="s">
        <v>3207</v>
      </c>
      <c r="C3209" s="17" t="s">
        <v>3208</v>
      </c>
      <c r="D3209" s="17" t="str">
        <f>HLOOKUP(LEFT(Products!$B3209,3),$G$4:$J$5,2,0)</f>
        <v>Furniture</v>
      </c>
      <c r="E3209" s="12" t="str">
        <f>VLOOKUP(MID(Products!$B3209,5,2),$G$8:$H$25,2,0)</f>
        <v>Furnishings</v>
      </c>
    </row>
    <row r="3210" spans="1:5" x14ac:dyDescent="0.35">
      <c r="A3210" s="11">
        <v>6767</v>
      </c>
      <c r="B3210" s="13" t="s">
        <v>6144</v>
      </c>
      <c r="C3210" s="13" t="s">
        <v>6145</v>
      </c>
      <c r="D3210" s="13" t="str">
        <f>HLOOKUP(LEFT(Products!$B3210,3),$G$4:$J$5,2,0)</f>
        <v>Office Supplies</v>
      </c>
      <c r="E3210" s="11" t="str">
        <f>VLOOKUP(MID(Products!$B3210,5,2),$G$8:$H$25,2,0)</f>
        <v>Art</v>
      </c>
    </row>
    <row r="3211" spans="1:5" x14ac:dyDescent="0.35">
      <c r="A3211" s="12">
        <v>9878</v>
      </c>
      <c r="B3211" s="17" t="s">
        <v>647</v>
      </c>
      <c r="C3211" s="17" t="s">
        <v>648</v>
      </c>
      <c r="D3211" s="17" t="str">
        <f>HLOOKUP(LEFT(Products!$B3211,3),$G$4:$J$5,2,0)</f>
        <v>Office Supplies</v>
      </c>
      <c r="E3211" s="12" t="str">
        <f>VLOOKUP(MID(Products!$B3211,5,2),$G$8:$H$25,2,0)</f>
        <v>Binders</v>
      </c>
    </row>
    <row r="3212" spans="1:5" x14ac:dyDescent="0.35">
      <c r="A3212" s="11">
        <v>6155</v>
      </c>
      <c r="B3212" s="13" t="s">
        <v>4230</v>
      </c>
      <c r="C3212" s="13" t="s">
        <v>4231</v>
      </c>
      <c r="D3212" s="13" t="str">
        <f>HLOOKUP(LEFT(Products!$B3212,3),$G$4:$J$5,2,0)</f>
        <v>Office Supplies</v>
      </c>
      <c r="E3212" s="11" t="str">
        <f>VLOOKUP(MID(Products!$B3212,5,2),$G$8:$H$25,2,0)</f>
        <v>Storage</v>
      </c>
    </row>
    <row r="3213" spans="1:5" x14ac:dyDescent="0.35">
      <c r="A3213" s="12">
        <v>7596</v>
      </c>
      <c r="B3213" s="17" t="s">
        <v>1028</v>
      </c>
      <c r="C3213" s="17" t="s">
        <v>1029</v>
      </c>
      <c r="D3213" s="17" t="str">
        <f>HLOOKUP(LEFT(Products!$B3213,3),$G$4:$J$5,2,0)</f>
        <v>Office Supplies</v>
      </c>
      <c r="E3213" s="12" t="str">
        <f>VLOOKUP(MID(Products!$B3213,5,2),$G$8:$H$25,2,0)</f>
        <v>Binders</v>
      </c>
    </row>
    <row r="3214" spans="1:5" x14ac:dyDescent="0.35">
      <c r="A3214" s="11">
        <v>2239</v>
      </c>
      <c r="B3214" s="13" t="s">
        <v>5910</v>
      </c>
      <c r="C3214" s="13" t="s">
        <v>5911</v>
      </c>
      <c r="D3214" s="13" t="str">
        <f>HLOOKUP(LEFT(Products!$B3214,3),$G$4:$J$5,2,0)</f>
        <v>Furniture</v>
      </c>
      <c r="E3214" s="11" t="str">
        <f>VLOOKUP(MID(Products!$B3214,5,2),$G$8:$H$25,2,0)</f>
        <v>Furnishings</v>
      </c>
    </row>
    <row r="3215" spans="1:5" x14ac:dyDescent="0.35">
      <c r="A3215" s="12">
        <v>6157</v>
      </c>
      <c r="B3215" s="17" t="s">
        <v>3922</v>
      </c>
      <c r="C3215" s="17" t="s">
        <v>3923</v>
      </c>
      <c r="D3215" s="17" t="str">
        <f>HLOOKUP(LEFT(Products!$B3215,3),$G$4:$J$5,2,0)</f>
        <v>Furniture</v>
      </c>
      <c r="E3215" s="12" t="str">
        <f>VLOOKUP(MID(Products!$B3215,5,2),$G$8:$H$25,2,0)</f>
        <v>Furnishings</v>
      </c>
    </row>
    <row r="3216" spans="1:5" x14ac:dyDescent="0.35">
      <c r="A3216" s="11">
        <v>6154</v>
      </c>
      <c r="B3216" s="13" t="s">
        <v>1875</v>
      </c>
      <c r="C3216" s="13" t="s">
        <v>1876</v>
      </c>
      <c r="D3216" s="13" t="str">
        <f>HLOOKUP(LEFT(Products!$B3216,3),$G$4:$J$5,2,0)</f>
        <v>Furniture</v>
      </c>
      <c r="E3216" s="11" t="str">
        <f>VLOOKUP(MID(Products!$B3216,5,2),$G$8:$H$25,2,0)</f>
        <v>Furnishings</v>
      </c>
    </row>
    <row r="3217" spans="1:5" x14ac:dyDescent="0.35">
      <c r="A3217" s="12">
        <v>177</v>
      </c>
      <c r="B3217" s="17" t="s">
        <v>2391</v>
      </c>
      <c r="C3217" s="17" t="s">
        <v>2392</v>
      </c>
      <c r="D3217" s="17" t="str">
        <f>HLOOKUP(LEFT(Products!$B3217,3),$G$4:$J$5,2,0)</f>
        <v>Office Supplies</v>
      </c>
      <c r="E3217" s="12" t="str">
        <f>VLOOKUP(MID(Products!$B3217,5,2),$G$8:$H$25,2,0)</f>
        <v>Appliances</v>
      </c>
    </row>
    <row r="3218" spans="1:5" x14ac:dyDescent="0.35">
      <c r="A3218" s="11">
        <v>3714</v>
      </c>
      <c r="B3218" s="13" t="s">
        <v>6418</v>
      </c>
      <c r="C3218" s="13" t="s">
        <v>6419</v>
      </c>
      <c r="D3218" s="13" t="str">
        <f>HLOOKUP(LEFT(Products!$B3218,3),$G$4:$J$5,2,0)</f>
        <v>Furniture</v>
      </c>
      <c r="E3218" s="11" t="str">
        <f>VLOOKUP(MID(Products!$B3218,5,2),$G$8:$H$25,2,0)</f>
        <v>Furnishings</v>
      </c>
    </row>
    <row r="3219" spans="1:5" x14ac:dyDescent="0.35">
      <c r="A3219" s="12">
        <v>7184</v>
      </c>
      <c r="B3219" s="17" t="s">
        <v>4302</v>
      </c>
      <c r="C3219" s="17" t="s">
        <v>4303</v>
      </c>
      <c r="D3219" s="17" t="str">
        <f>HLOOKUP(LEFT(Products!$B3219,3),$G$4:$J$5,2,0)</f>
        <v>Furniture</v>
      </c>
      <c r="E3219" s="12" t="str">
        <f>VLOOKUP(MID(Products!$B3219,5,2),$G$8:$H$25,2,0)</f>
        <v>Chairs</v>
      </c>
    </row>
    <row r="3220" spans="1:5" x14ac:dyDescent="0.35">
      <c r="A3220" s="11">
        <v>3713</v>
      </c>
      <c r="B3220" s="13" t="s">
        <v>2654</v>
      </c>
      <c r="C3220" s="13" t="s">
        <v>2655</v>
      </c>
      <c r="D3220" s="13" t="str">
        <f>HLOOKUP(LEFT(Products!$B3220,3),$G$4:$J$5,2,0)</f>
        <v>Technology</v>
      </c>
      <c r="E3220" s="11" t="str">
        <f>VLOOKUP(MID(Products!$B3220,5,2),$G$8:$H$25,2,0)</f>
        <v>Accessories</v>
      </c>
    </row>
    <row r="3221" spans="1:5" x14ac:dyDescent="0.35">
      <c r="A3221" s="12">
        <v>7568</v>
      </c>
      <c r="B3221" s="17" t="s">
        <v>2498</v>
      </c>
      <c r="C3221" s="17" t="s">
        <v>2499</v>
      </c>
      <c r="D3221" s="17" t="str">
        <f>HLOOKUP(LEFT(Products!$B3221,3),$G$4:$J$5,2,0)</f>
        <v>Office Supplies</v>
      </c>
      <c r="E3221" s="12" t="str">
        <f>VLOOKUP(MID(Products!$B3221,5,2),$G$8:$H$25,2,0)</f>
        <v>Paper</v>
      </c>
    </row>
    <row r="3222" spans="1:5" x14ac:dyDescent="0.35">
      <c r="A3222" s="11">
        <v>1103</v>
      </c>
      <c r="B3222" s="13" t="s">
        <v>1316</v>
      </c>
      <c r="C3222" s="13" t="s">
        <v>1317</v>
      </c>
      <c r="D3222" s="13" t="str">
        <f>HLOOKUP(LEFT(Products!$B3222,3),$G$4:$J$5,2,0)</f>
        <v>Office Supplies</v>
      </c>
      <c r="E3222" s="11" t="str">
        <f>VLOOKUP(MID(Products!$B3222,5,2),$G$8:$H$25,2,0)</f>
        <v>Binders</v>
      </c>
    </row>
    <row r="3223" spans="1:5" x14ac:dyDescent="0.35">
      <c r="A3223" s="12">
        <v>1104</v>
      </c>
      <c r="B3223" s="17" t="s">
        <v>6425</v>
      </c>
      <c r="C3223" s="17" t="s">
        <v>6426</v>
      </c>
      <c r="D3223" s="17" t="str">
        <f>HLOOKUP(LEFT(Products!$B3223,3),$G$4:$J$5,2,0)</f>
        <v>Office Supplies</v>
      </c>
      <c r="E3223" s="12" t="str">
        <f>VLOOKUP(MID(Products!$B3223,5,2),$G$8:$H$25,2,0)</f>
        <v>Binders</v>
      </c>
    </row>
    <row r="3224" spans="1:5" x14ac:dyDescent="0.35">
      <c r="A3224" s="11">
        <v>7567</v>
      </c>
      <c r="B3224" s="13" t="s">
        <v>6427</v>
      </c>
      <c r="C3224" s="13" t="s">
        <v>6428</v>
      </c>
      <c r="D3224" s="13" t="str">
        <f>HLOOKUP(LEFT(Products!$B3224,3),$G$4:$J$5,2,0)</f>
        <v>Technology</v>
      </c>
      <c r="E3224" s="11" t="str">
        <f>VLOOKUP(MID(Products!$B3224,5,2),$G$8:$H$25,2,0)</f>
        <v>Accessories</v>
      </c>
    </row>
    <row r="3225" spans="1:5" x14ac:dyDescent="0.35">
      <c r="A3225" s="12">
        <v>3027</v>
      </c>
      <c r="B3225" s="17" t="s">
        <v>1966</v>
      </c>
      <c r="C3225" s="17" t="s">
        <v>1967</v>
      </c>
      <c r="D3225" s="17" t="str">
        <f>HLOOKUP(LEFT(Products!$B3225,3),$G$4:$J$5,2,0)</f>
        <v>Furniture</v>
      </c>
      <c r="E3225" s="12" t="str">
        <f>VLOOKUP(MID(Products!$B3225,5,2),$G$8:$H$25,2,0)</f>
        <v>Furnishings</v>
      </c>
    </row>
    <row r="3226" spans="1:5" x14ac:dyDescent="0.35">
      <c r="A3226" s="11">
        <v>8280</v>
      </c>
      <c r="B3226" s="13" t="s">
        <v>557</v>
      </c>
      <c r="C3226" s="13" t="s">
        <v>558</v>
      </c>
      <c r="D3226" s="13" t="str">
        <f>HLOOKUP(LEFT(Products!$B3226,3),$G$4:$J$5,2,0)</f>
        <v>Office Supplies</v>
      </c>
      <c r="E3226" s="11" t="str">
        <f>VLOOKUP(MID(Products!$B3226,5,2),$G$8:$H$25,2,0)</f>
        <v>Storage</v>
      </c>
    </row>
    <row r="3227" spans="1:5" x14ac:dyDescent="0.35">
      <c r="A3227" s="12">
        <v>805</v>
      </c>
      <c r="B3227" s="17" t="s">
        <v>3225</v>
      </c>
      <c r="C3227" s="17" t="s">
        <v>3226</v>
      </c>
      <c r="D3227" s="17" t="str">
        <f>HLOOKUP(LEFT(Products!$B3227,3),$G$4:$J$5,2,0)</f>
        <v>Furniture</v>
      </c>
      <c r="E3227" s="12" t="str">
        <f>VLOOKUP(MID(Products!$B3227,5,2),$G$8:$H$25,2,0)</f>
        <v>Furnishings</v>
      </c>
    </row>
    <row r="3228" spans="1:5" x14ac:dyDescent="0.35">
      <c r="A3228" s="11">
        <v>8472</v>
      </c>
      <c r="B3228" s="13" t="s">
        <v>6434</v>
      </c>
      <c r="C3228" s="13" t="s">
        <v>6435</v>
      </c>
      <c r="D3228" s="13" t="str">
        <f>HLOOKUP(LEFT(Products!$B3228,3),$G$4:$J$5,2,0)</f>
        <v>Furniture</v>
      </c>
      <c r="E3228" s="11" t="str">
        <f>VLOOKUP(MID(Products!$B3228,5,2),$G$8:$H$25,2,0)</f>
        <v>Furnishings</v>
      </c>
    </row>
    <row r="3229" spans="1:5" x14ac:dyDescent="0.35">
      <c r="A3229" s="12">
        <v>7241</v>
      </c>
      <c r="B3229" s="17" t="s">
        <v>154</v>
      </c>
      <c r="C3229" s="17" t="s">
        <v>155</v>
      </c>
      <c r="D3229" s="17" t="str">
        <f>HLOOKUP(LEFT(Products!$B3229,3),$G$4:$J$5,2,0)</f>
        <v>Furniture</v>
      </c>
      <c r="E3229" s="12" t="str">
        <f>VLOOKUP(MID(Products!$B3229,5,2),$G$8:$H$25,2,0)</f>
        <v>Furnishings</v>
      </c>
    </row>
    <row r="3230" spans="1:5" x14ac:dyDescent="0.35">
      <c r="A3230" s="11">
        <v>7242</v>
      </c>
      <c r="B3230" s="13" t="s">
        <v>2179</v>
      </c>
      <c r="C3230" s="13" t="s">
        <v>2180</v>
      </c>
      <c r="D3230" s="13" t="str">
        <f>HLOOKUP(LEFT(Products!$B3230,3),$G$4:$J$5,2,0)</f>
        <v>Office Supplies</v>
      </c>
      <c r="E3230" s="11" t="str">
        <f>VLOOKUP(MID(Products!$B3230,5,2),$G$8:$H$25,2,0)</f>
        <v>Binders</v>
      </c>
    </row>
    <row r="3231" spans="1:5" x14ac:dyDescent="0.35">
      <c r="A3231" s="12">
        <v>2601</v>
      </c>
      <c r="B3231" s="17" t="s">
        <v>3376</v>
      </c>
      <c r="C3231" s="17" t="s">
        <v>3377</v>
      </c>
      <c r="D3231" s="17" t="str">
        <f>HLOOKUP(LEFT(Products!$B3231,3),$G$4:$J$5,2,0)</f>
        <v>Office Supplies</v>
      </c>
      <c r="E3231" s="12" t="str">
        <f>VLOOKUP(MID(Products!$B3231,5,2),$G$8:$H$25,2,0)</f>
        <v>Supplies</v>
      </c>
    </row>
    <row r="3232" spans="1:5" x14ac:dyDescent="0.35">
      <c r="A3232" s="11">
        <v>2600</v>
      </c>
      <c r="B3232" s="13" t="s">
        <v>3271</v>
      </c>
      <c r="C3232" s="13" t="s">
        <v>3272</v>
      </c>
      <c r="D3232" s="13" t="str">
        <f>HLOOKUP(LEFT(Products!$B3232,3),$G$4:$J$5,2,0)</f>
        <v>Office Supplies</v>
      </c>
      <c r="E3232" s="11" t="str">
        <f>VLOOKUP(MID(Products!$B3232,5,2),$G$8:$H$25,2,0)</f>
        <v>Appliances</v>
      </c>
    </row>
    <row r="3233" spans="1:5" x14ac:dyDescent="0.35">
      <c r="A3233" s="12">
        <v>3867</v>
      </c>
      <c r="B3233" s="17" t="s">
        <v>6439</v>
      </c>
      <c r="C3233" s="17" t="s">
        <v>6440</v>
      </c>
      <c r="D3233" s="17" t="str">
        <f>HLOOKUP(LEFT(Products!$B3233,3),$G$4:$J$5,2,0)</f>
        <v>Technology</v>
      </c>
      <c r="E3233" s="12" t="str">
        <f>VLOOKUP(MID(Products!$B3233,5,2),$G$8:$H$25,2,0)</f>
        <v>Accessories</v>
      </c>
    </row>
    <row r="3234" spans="1:5" x14ac:dyDescent="0.35">
      <c r="A3234" s="11">
        <v>8470</v>
      </c>
      <c r="B3234" s="13" t="s">
        <v>6441</v>
      </c>
      <c r="C3234" s="13" t="s">
        <v>6442</v>
      </c>
      <c r="D3234" s="13" t="str">
        <f>HLOOKUP(LEFT(Products!$B3234,3),$G$4:$J$5,2,0)</f>
        <v>Furniture</v>
      </c>
      <c r="E3234" s="11" t="str">
        <f>VLOOKUP(MID(Products!$B3234,5,2),$G$8:$H$25,2,0)</f>
        <v>Bookcases</v>
      </c>
    </row>
    <row r="3235" spans="1:5" x14ac:dyDescent="0.35">
      <c r="A3235" s="12">
        <v>6596</v>
      </c>
      <c r="B3235" s="17" t="s">
        <v>331</v>
      </c>
      <c r="C3235" s="17" t="s">
        <v>332</v>
      </c>
      <c r="D3235" s="17" t="str">
        <f>HLOOKUP(LEFT(Products!$B3235,3),$G$4:$J$5,2,0)</f>
        <v>Office Supplies</v>
      </c>
      <c r="E3235" s="12" t="str">
        <f>VLOOKUP(MID(Products!$B3235,5,2),$G$8:$H$25,2,0)</f>
        <v>Binders</v>
      </c>
    </row>
    <row r="3236" spans="1:5" x14ac:dyDescent="0.35">
      <c r="A3236" s="11">
        <v>6597</v>
      </c>
      <c r="B3236" s="13" t="s">
        <v>4512</v>
      </c>
      <c r="C3236" s="13" t="s">
        <v>4513</v>
      </c>
      <c r="D3236" s="13" t="str">
        <f>HLOOKUP(LEFT(Products!$B3236,3),$G$4:$J$5,2,0)</f>
        <v>Office Supplies</v>
      </c>
      <c r="E3236" s="11" t="str">
        <f>VLOOKUP(MID(Products!$B3236,5,2),$G$8:$H$25,2,0)</f>
        <v>Paper</v>
      </c>
    </row>
    <row r="3237" spans="1:5" x14ac:dyDescent="0.35">
      <c r="A3237" s="12">
        <v>8473</v>
      </c>
      <c r="B3237" s="17" t="s">
        <v>1881</v>
      </c>
      <c r="C3237" s="17" t="s">
        <v>1882</v>
      </c>
      <c r="D3237" s="17" t="str">
        <f>HLOOKUP(LEFT(Products!$B3237,3),$G$4:$J$5,2,0)</f>
        <v>Office Supplies</v>
      </c>
      <c r="E3237" s="12" t="str">
        <f>VLOOKUP(MID(Products!$B3237,5,2),$G$8:$H$25,2,0)</f>
        <v>Labels</v>
      </c>
    </row>
    <row r="3238" spans="1:5" x14ac:dyDescent="0.35">
      <c r="A3238" s="11">
        <v>8592</v>
      </c>
      <c r="B3238" s="13" t="s">
        <v>411</v>
      </c>
      <c r="C3238" s="13" t="s">
        <v>412</v>
      </c>
      <c r="D3238" s="13" t="str">
        <f>HLOOKUP(LEFT(Products!$B3238,3),$G$4:$J$5,2,0)</f>
        <v>Office Supplies</v>
      </c>
      <c r="E3238" s="11" t="str">
        <f>VLOOKUP(MID(Products!$B3238,5,2),$G$8:$H$25,2,0)</f>
        <v>Envelopes</v>
      </c>
    </row>
    <row r="3239" spans="1:5" x14ac:dyDescent="0.35">
      <c r="A3239" s="12">
        <v>8593</v>
      </c>
      <c r="B3239" s="17" t="s">
        <v>6446</v>
      </c>
      <c r="C3239" s="17" t="s">
        <v>6447</v>
      </c>
      <c r="D3239" s="17" t="str">
        <f>HLOOKUP(LEFT(Products!$B3239,3),$G$4:$J$5,2,0)</f>
        <v>Furniture</v>
      </c>
      <c r="E3239" s="12" t="str">
        <f>VLOOKUP(MID(Products!$B3239,5,2),$G$8:$H$25,2,0)</f>
        <v>Furnishings</v>
      </c>
    </row>
    <row r="3240" spans="1:5" x14ac:dyDescent="0.35">
      <c r="A3240" s="11">
        <v>7243</v>
      </c>
      <c r="B3240" s="13" t="s">
        <v>994</v>
      </c>
      <c r="C3240" s="13" t="s">
        <v>3361</v>
      </c>
      <c r="D3240" s="13" t="str">
        <f>HLOOKUP(LEFT(Products!$B3240,3),$G$4:$J$5,2,0)</f>
        <v>Furniture</v>
      </c>
      <c r="E3240" s="11" t="str">
        <f>VLOOKUP(MID(Products!$B3240,5,2),$G$8:$H$25,2,0)</f>
        <v>Furnishings</v>
      </c>
    </row>
    <row r="3241" spans="1:5" x14ac:dyDescent="0.35">
      <c r="A3241" s="12">
        <v>8471</v>
      </c>
      <c r="B3241" s="17" t="s">
        <v>4538</v>
      </c>
      <c r="C3241" s="17" t="s">
        <v>4539</v>
      </c>
      <c r="D3241" s="17" t="str">
        <f>HLOOKUP(LEFT(Products!$B3241,3),$G$4:$J$5,2,0)</f>
        <v>Technology</v>
      </c>
      <c r="E3241" s="12" t="str">
        <f>VLOOKUP(MID(Products!$B3241,5,2),$G$8:$H$25,2,0)</f>
        <v>Accessories</v>
      </c>
    </row>
    <row r="3242" spans="1:5" x14ac:dyDescent="0.35">
      <c r="A3242" s="11">
        <v>6033</v>
      </c>
      <c r="B3242" s="13" t="s">
        <v>1673</v>
      </c>
      <c r="C3242" s="13" t="s">
        <v>1674</v>
      </c>
      <c r="D3242" s="13" t="str">
        <f>HLOOKUP(LEFT(Products!$B3242,3),$G$4:$J$5,2,0)</f>
        <v>Office Supplies</v>
      </c>
      <c r="E3242" s="11" t="str">
        <f>VLOOKUP(MID(Products!$B3242,5,2),$G$8:$H$25,2,0)</f>
        <v>Supplies</v>
      </c>
    </row>
    <row r="3243" spans="1:5" x14ac:dyDescent="0.35">
      <c r="A3243" s="12">
        <v>6024</v>
      </c>
      <c r="B3243" s="17" t="s">
        <v>1057</v>
      </c>
      <c r="C3243" s="17" t="s">
        <v>1058</v>
      </c>
      <c r="D3243" s="17" t="str">
        <f>HLOOKUP(LEFT(Products!$B3243,3),$G$4:$J$5,2,0)</f>
        <v>Technology</v>
      </c>
      <c r="E3243" s="12" t="str">
        <f>VLOOKUP(MID(Products!$B3243,5,2),$G$8:$H$25,2,0)</f>
        <v>Accessories</v>
      </c>
    </row>
    <row r="3244" spans="1:5" x14ac:dyDescent="0.35">
      <c r="A3244" s="11">
        <v>8201</v>
      </c>
      <c r="B3244" s="13" t="s">
        <v>2151</v>
      </c>
      <c r="C3244" s="13" t="s">
        <v>2152</v>
      </c>
      <c r="D3244" s="13" t="str">
        <f>HLOOKUP(LEFT(Products!$B3244,3),$G$4:$J$5,2,0)</f>
        <v>Office Supplies</v>
      </c>
      <c r="E3244" s="11" t="str">
        <f>VLOOKUP(MID(Products!$B3244,5,2),$G$8:$H$25,2,0)</f>
        <v>Storage</v>
      </c>
    </row>
    <row r="3245" spans="1:5" x14ac:dyDescent="0.35">
      <c r="A3245" s="12">
        <v>1685</v>
      </c>
      <c r="B3245" s="17" t="s">
        <v>6452</v>
      </c>
      <c r="C3245" s="17" t="s">
        <v>6453</v>
      </c>
      <c r="D3245" s="17" t="str">
        <f>HLOOKUP(LEFT(Products!$B3245,3),$G$4:$J$5,2,0)</f>
        <v>Office Supplies</v>
      </c>
      <c r="E3245" s="12" t="str">
        <f>VLOOKUP(MID(Products!$B3245,5,2),$G$8:$H$25,2,0)</f>
        <v>Appliances</v>
      </c>
    </row>
    <row r="3246" spans="1:5" x14ac:dyDescent="0.35">
      <c r="A3246" s="11">
        <v>3656</v>
      </c>
      <c r="B3246" s="13" t="s">
        <v>4280</v>
      </c>
      <c r="C3246" s="13" t="s">
        <v>4281</v>
      </c>
      <c r="D3246" s="13" t="str">
        <f>HLOOKUP(LEFT(Products!$B3246,3),$G$4:$J$5,2,0)</f>
        <v>Office Supplies</v>
      </c>
      <c r="E3246" s="11" t="str">
        <f>VLOOKUP(MID(Products!$B3246,5,2),$G$8:$H$25,2,0)</f>
        <v>Storage</v>
      </c>
    </row>
    <row r="3247" spans="1:5" x14ac:dyDescent="0.35">
      <c r="A3247" s="12">
        <v>5978</v>
      </c>
      <c r="B3247" s="17" t="s">
        <v>1778</v>
      </c>
      <c r="C3247" s="17" t="s">
        <v>1779</v>
      </c>
      <c r="D3247" s="17" t="str">
        <f>HLOOKUP(LEFT(Products!$B3247,3),$G$4:$J$5,2,0)</f>
        <v>Technology</v>
      </c>
      <c r="E3247" s="12" t="str">
        <f>VLOOKUP(MID(Products!$B3247,5,2),$G$8:$H$25,2,0)</f>
        <v>Phones</v>
      </c>
    </row>
    <row r="3248" spans="1:5" x14ac:dyDescent="0.35">
      <c r="A3248" s="11">
        <v>5527</v>
      </c>
      <c r="B3248" s="13" t="s">
        <v>3760</v>
      </c>
      <c r="C3248" s="13" t="s">
        <v>3761</v>
      </c>
      <c r="D3248" s="13" t="str">
        <f>HLOOKUP(LEFT(Products!$B3248,3),$G$4:$J$5,2,0)</f>
        <v>Office Supplies</v>
      </c>
      <c r="E3248" s="11" t="str">
        <f>VLOOKUP(MID(Products!$B3248,5,2),$G$8:$H$25,2,0)</f>
        <v>Fasteners</v>
      </c>
    </row>
    <row r="3249" spans="1:5" x14ac:dyDescent="0.35">
      <c r="A3249" s="12">
        <v>1686</v>
      </c>
      <c r="B3249" s="17" t="s">
        <v>4605</v>
      </c>
      <c r="C3249" s="17" t="s">
        <v>4606</v>
      </c>
      <c r="D3249" s="17" t="str">
        <f>HLOOKUP(LEFT(Products!$B3249,3),$G$4:$J$5,2,0)</f>
        <v>Office Supplies</v>
      </c>
      <c r="E3249" s="12" t="str">
        <f>VLOOKUP(MID(Products!$B3249,5,2),$G$8:$H$25,2,0)</f>
        <v>Binders</v>
      </c>
    </row>
    <row r="3250" spans="1:5" x14ac:dyDescent="0.35">
      <c r="A3250" s="11">
        <v>1687</v>
      </c>
      <c r="B3250" s="13" t="s">
        <v>1540</v>
      </c>
      <c r="C3250" s="13" t="s">
        <v>1541</v>
      </c>
      <c r="D3250" s="13" t="str">
        <f>HLOOKUP(LEFT(Products!$B3250,3),$G$4:$J$5,2,0)</f>
        <v>Office Supplies</v>
      </c>
      <c r="E3250" s="11" t="str">
        <f>VLOOKUP(MID(Products!$B3250,5,2),$G$8:$H$25,2,0)</f>
        <v>Binders</v>
      </c>
    </row>
    <row r="3251" spans="1:5" x14ac:dyDescent="0.35">
      <c r="A3251" s="12">
        <v>8200</v>
      </c>
      <c r="B3251" s="17" t="s">
        <v>4552</v>
      </c>
      <c r="C3251" s="17" t="s">
        <v>4553</v>
      </c>
      <c r="D3251" s="17" t="str">
        <f>HLOOKUP(LEFT(Products!$B3251,3),$G$4:$J$5,2,0)</f>
        <v>Office Supplies</v>
      </c>
      <c r="E3251" s="12" t="str">
        <f>VLOOKUP(MID(Products!$B3251,5,2),$G$8:$H$25,2,0)</f>
        <v>Binders</v>
      </c>
    </row>
    <row r="3252" spans="1:5" x14ac:dyDescent="0.35">
      <c r="A3252" s="11">
        <v>7172</v>
      </c>
      <c r="B3252" s="13" t="s">
        <v>3470</v>
      </c>
      <c r="C3252" s="13" t="s">
        <v>3471</v>
      </c>
      <c r="D3252" s="13" t="str">
        <f>HLOOKUP(LEFT(Products!$B3252,3),$G$4:$J$5,2,0)</f>
        <v>Technology</v>
      </c>
      <c r="E3252" s="11" t="str">
        <f>VLOOKUP(MID(Products!$B3252,5,2),$G$8:$H$25,2,0)</f>
        <v>Accessories</v>
      </c>
    </row>
    <row r="3253" spans="1:5" x14ac:dyDescent="0.35">
      <c r="A3253" s="12">
        <v>8974</v>
      </c>
      <c r="B3253" s="17" t="s">
        <v>27</v>
      </c>
      <c r="C3253" s="17" t="s">
        <v>30</v>
      </c>
      <c r="D3253" s="17" t="str">
        <f>HLOOKUP(LEFT(Products!$B3253,3),$G$4:$J$5,2,0)</f>
        <v>Furniture</v>
      </c>
      <c r="E3253" s="12" t="str">
        <f>VLOOKUP(MID(Products!$B3253,5,2),$G$8:$H$25,2,0)</f>
        <v>Bookcases</v>
      </c>
    </row>
    <row r="3254" spans="1:5" x14ac:dyDescent="0.35">
      <c r="A3254" s="11">
        <v>5434</v>
      </c>
      <c r="B3254" s="13" t="s">
        <v>5443</v>
      </c>
      <c r="C3254" s="13" t="s">
        <v>5444</v>
      </c>
      <c r="D3254" s="13" t="str">
        <f>HLOOKUP(LEFT(Products!$B3254,3),$G$4:$J$5,2,0)</f>
        <v>Office Supplies</v>
      </c>
      <c r="E3254" s="11" t="str">
        <f>VLOOKUP(MID(Products!$B3254,5,2),$G$8:$H$25,2,0)</f>
        <v>Art</v>
      </c>
    </row>
    <row r="3255" spans="1:5" x14ac:dyDescent="0.35">
      <c r="A3255" s="12">
        <v>5075</v>
      </c>
      <c r="B3255" s="17" t="s">
        <v>4077</v>
      </c>
      <c r="C3255" s="17" t="s">
        <v>4078</v>
      </c>
      <c r="D3255" s="17" t="str">
        <f>HLOOKUP(LEFT(Products!$B3255,3),$G$4:$J$5,2,0)</f>
        <v>Office Supplies</v>
      </c>
      <c r="E3255" s="12" t="str">
        <f>VLOOKUP(MID(Products!$B3255,5,2),$G$8:$H$25,2,0)</f>
        <v>Binders</v>
      </c>
    </row>
    <row r="3256" spans="1:5" x14ac:dyDescent="0.35">
      <c r="A3256" s="11">
        <v>5108</v>
      </c>
      <c r="B3256" s="13" t="s">
        <v>88</v>
      </c>
      <c r="C3256" s="13" t="s">
        <v>90</v>
      </c>
      <c r="D3256" s="13" t="str">
        <f>HLOOKUP(LEFT(Products!$B3256,3),$G$4:$J$5,2,0)</f>
        <v>Office Supplies</v>
      </c>
      <c r="E3256" s="11" t="str">
        <f>VLOOKUP(MID(Products!$B3256,5,2),$G$8:$H$25,2,0)</f>
        <v>Art</v>
      </c>
    </row>
    <row r="3257" spans="1:5" x14ac:dyDescent="0.35">
      <c r="A3257" s="12">
        <v>6888</v>
      </c>
      <c r="B3257" s="17" t="s">
        <v>2274</v>
      </c>
      <c r="C3257" s="17" t="s">
        <v>2275</v>
      </c>
      <c r="D3257" s="17" t="str">
        <f>HLOOKUP(LEFT(Products!$B3257,3),$G$4:$J$5,2,0)</f>
        <v>Office Supplies</v>
      </c>
      <c r="E3257" s="12" t="str">
        <f>VLOOKUP(MID(Products!$B3257,5,2),$G$8:$H$25,2,0)</f>
        <v>Paper</v>
      </c>
    </row>
    <row r="3258" spans="1:5" x14ac:dyDescent="0.35">
      <c r="A3258" s="11">
        <v>6889</v>
      </c>
      <c r="B3258" s="13" t="s">
        <v>3545</v>
      </c>
      <c r="C3258" s="13" t="s">
        <v>3546</v>
      </c>
      <c r="D3258" s="13" t="str">
        <f>HLOOKUP(LEFT(Products!$B3258,3),$G$4:$J$5,2,0)</f>
        <v>Office Supplies</v>
      </c>
      <c r="E3258" s="11" t="str">
        <f>VLOOKUP(MID(Products!$B3258,5,2),$G$8:$H$25,2,0)</f>
        <v>Binders</v>
      </c>
    </row>
    <row r="3259" spans="1:5" x14ac:dyDescent="0.35">
      <c r="A3259" s="12">
        <v>5109</v>
      </c>
      <c r="B3259" s="17" t="s">
        <v>4413</v>
      </c>
      <c r="C3259" s="17" t="s">
        <v>4414</v>
      </c>
      <c r="D3259" s="17" t="str">
        <f>HLOOKUP(LEFT(Products!$B3259,3),$G$4:$J$5,2,0)</f>
        <v>Office Supplies</v>
      </c>
      <c r="E3259" s="12" t="str">
        <f>VLOOKUP(MID(Products!$B3259,5,2),$G$8:$H$25,2,0)</f>
        <v>Art</v>
      </c>
    </row>
    <row r="3260" spans="1:5" x14ac:dyDescent="0.35">
      <c r="A3260" s="11">
        <v>1359</v>
      </c>
      <c r="B3260" s="13" t="s">
        <v>169</v>
      </c>
      <c r="C3260" s="13" t="s">
        <v>170</v>
      </c>
      <c r="D3260" s="13" t="str">
        <f>HLOOKUP(LEFT(Products!$B3260,3),$G$4:$J$5,2,0)</f>
        <v>Furniture</v>
      </c>
      <c r="E3260" s="11" t="str">
        <f>VLOOKUP(MID(Products!$B3260,5,2),$G$8:$H$25,2,0)</f>
        <v>Furnishings</v>
      </c>
    </row>
    <row r="3261" spans="1:5" x14ac:dyDescent="0.35">
      <c r="A3261" s="12">
        <v>2961</v>
      </c>
      <c r="B3261" s="17" t="s">
        <v>5596</v>
      </c>
      <c r="C3261" s="17" t="s">
        <v>5597</v>
      </c>
      <c r="D3261" s="17" t="str">
        <f>HLOOKUP(LEFT(Products!$B3261,3),$G$4:$J$5,2,0)</f>
        <v>Office Supplies</v>
      </c>
      <c r="E3261" s="12" t="str">
        <f>VLOOKUP(MID(Products!$B3261,5,2),$G$8:$H$25,2,0)</f>
        <v>Paper</v>
      </c>
    </row>
    <row r="3262" spans="1:5" x14ac:dyDescent="0.35">
      <c r="A3262" s="11">
        <v>2962</v>
      </c>
      <c r="B3262" s="13" t="s">
        <v>3380</v>
      </c>
      <c r="C3262" s="13" t="s">
        <v>3381</v>
      </c>
      <c r="D3262" s="13" t="str">
        <f>HLOOKUP(LEFT(Products!$B3262,3),$G$4:$J$5,2,0)</f>
        <v>Office Supplies</v>
      </c>
      <c r="E3262" s="11" t="str">
        <f>VLOOKUP(MID(Products!$B3262,5,2),$G$8:$H$25,2,0)</f>
        <v>Labels</v>
      </c>
    </row>
    <row r="3263" spans="1:5" x14ac:dyDescent="0.35">
      <c r="A3263" s="12">
        <v>8638</v>
      </c>
      <c r="B3263" s="17" t="s">
        <v>5134</v>
      </c>
      <c r="C3263" s="17" t="s">
        <v>5135</v>
      </c>
      <c r="D3263" s="17" t="str">
        <f>HLOOKUP(LEFT(Products!$B3263,3),$G$4:$J$5,2,0)</f>
        <v>Furniture</v>
      </c>
      <c r="E3263" s="12" t="str">
        <f>VLOOKUP(MID(Products!$B3263,5,2),$G$8:$H$25,2,0)</f>
        <v>Furnishings</v>
      </c>
    </row>
    <row r="3264" spans="1:5" x14ac:dyDescent="0.35">
      <c r="A3264" s="11">
        <v>4637</v>
      </c>
      <c r="B3264" s="13" t="s">
        <v>2322</v>
      </c>
      <c r="C3264" s="13" t="s">
        <v>2323</v>
      </c>
      <c r="D3264" s="13" t="str">
        <f>HLOOKUP(LEFT(Products!$B3264,3),$G$4:$J$5,2,0)</f>
        <v>Office Supplies</v>
      </c>
      <c r="E3264" s="11" t="str">
        <f>VLOOKUP(MID(Products!$B3264,5,2),$G$8:$H$25,2,0)</f>
        <v>Art</v>
      </c>
    </row>
    <row r="3265" spans="1:5" x14ac:dyDescent="0.35">
      <c r="A3265" s="12">
        <v>3099</v>
      </c>
      <c r="B3265" s="17" t="s">
        <v>1400</v>
      </c>
      <c r="C3265" s="17" t="s">
        <v>1401</v>
      </c>
      <c r="D3265" s="17" t="str">
        <f>HLOOKUP(LEFT(Products!$B3265,3),$G$4:$J$5,2,0)</f>
        <v>Furniture</v>
      </c>
      <c r="E3265" s="12" t="str">
        <f>VLOOKUP(MID(Products!$B3265,5,2),$G$8:$H$25,2,0)</f>
        <v>Bookcases</v>
      </c>
    </row>
    <row r="3266" spans="1:5" x14ac:dyDescent="0.35">
      <c r="A3266" s="11">
        <v>4638</v>
      </c>
      <c r="B3266" s="13" t="s">
        <v>3639</v>
      </c>
      <c r="C3266" s="13" t="s">
        <v>3640</v>
      </c>
      <c r="D3266" s="13" t="str">
        <f>HLOOKUP(LEFT(Products!$B3266,3),$G$4:$J$5,2,0)</f>
        <v>Office Supplies</v>
      </c>
      <c r="E3266" s="11" t="str">
        <f>VLOOKUP(MID(Products!$B3266,5,2),$G$8:$H$25,2,0)</f>
        <v>Art</v>
      </c>
    </row>
    <row r="3267" spans="1:5" x14ac:dyDescent="0.35">
      <c r="A3267" s="12">
        <v>3098</v>
      </c>
      <c r="B3267" s="17" t="s">
        <v>4221</v>
      </c>
      <c r="C3267" s="17" t="s">
        <v>4222</v>
      </c>
      <c r="D3267" s="17" t="str">
        <f>HLOOKUP(LEFT(Products!$B3267,3),$G$4:$J$5,2,0)</f>
        <v>Office Supplies</v>
      </c>
      <c r="E3267" s="12" t="str">
        <f>VLOOKUP(MID(Products!$B3267,5,2),$G$8:$H$25,2,0)</f>
        <v>Labels</v>
      </c>
    </row>
    <row r="3268" spans="1:5" x14ac:dyDescent="0.35">
      <c r="A3268" s="11">
        <v>4639</v>
      </c>
      <c r="B3268" s="13" t="s">
        <v>5010</v>
      </c>
      <c r="C3268" s="13" t="s">
        <v>5011</v>
      </c>
      <c r="D3268" s="13" t="str">
        <f>HLOOKUP(LEFT(Products!$B3268,3),$G$4:$J$5,2,0)</f>
        <v>Office Supplies</v>
      </c>
      <c r="E3268" s="11" t="str">
        <f>VLOOKUP(MID(Products!$B3268,5,2),$G$8:$H$25,2,0)</f>
        <v>Art</v>
      </c>
    </row>
    <row r="3269" spans="1:5" x14ac:dyDescent="0.35">
      <c r="A3269" s="12">
        <v>8365</v>
      </c>
      <c r="B3269" s="17" t="s">
        <v>536</v>
      </c>
      <c r="C3269" s="17" t="s">
        <v>537</v>
      </c>
      <c r="D3269" s="17" t="str">
        <f>HLOOKUP(LEFT(Products!$B3269,3),$G$4:$J$5,2,0)</f>
        <v>Technology</v>
      </c>
      <c r="E3269" s="12" t="str">
        <f>VLOOKUP(MID(Products!$B3269,5,2),$G$8:$H$25,2,0)</f>
        <v>Phones</v>
      </c>
    </row>
    <row r="3270" spans="1:5" x14ac:dyDescent="0.35">
      <c r="A3270" s="11">
        <v>5455</v>
      </c>
      <c r="B3270" s="13" t="s">
        <v>3023</v>
      </c>
      <c r="C3270" s="13" t="s">
        <v>3024</v>
      </c>
      <c r="D3270" s="13" t="str">
        <f>HLOOKUP(LEFT(Products!$B3270,3),$G$4:$J$5,2,0)</f>
        <v>Office Supplies</v>
      </c>
      <c r="E3270" s="11" t="str">
        <f>VLOOKUP(MID(Products!$B3270,5,2),$G$8:$H$25,2,0)</f>
        <v>Storage</v>
      </c>
    </row>
    <row r="3271" spans="1:5" x14ac:dyDescent="0.35">
      <c r="A3271" s="12">
        <v>5456</v>
      </c>
      <c r="B3271" s="17" t="s">
        <v>1569</v>
      </c>
      <c r="C3271" s="17" t="s">
        <v>1570</v>
      </c>
      <c r="D3271" s="17" t="str">
        <f>HLOOKUP(LEFT(Products!$B3271,3),$G$4:$J$5,2,0)</f>
        <v>Office Supplies</v>
      </c>
      <c r="E3271" s="12" t="str">
        <f>VLOOKUP(MID(Products!$B3271,5,2),$G$8:$H$25,2,0)</f>
        <v>Art</v>
      </c>
    </row>
    <row r="3272" spans="1:5" x14ac:dyDescent="0.35">
      <c r="A3272" s="11">
        <v>8087</v>
      </c>
      <c r="B3272" s="13" t="s">
        <v>5466</v>
      </c>
      <c r="C3272" s="13" t="s">
        <v>5467</v>
      </c>
      <c r="D3272" s="13" t="str">
        <f>HLOOKUP(LEFT(Products!$B3272,3),$G$4:$J$5,2,0)</f>
        <v>Office Supplies</v>
      </c>
      <c r="E3272" s="11" t="str">
        <f>VLOOKUP(MID(Products!$B3272,5,2),$G$8:$H$25,2,0)</f>
        <v>Appliances</v>
      </c>
    </row>
    <row r="3273" spans="1:5" x14ac:dyDescent="0.35">
      <c r="A3273" s="12">
        <v>1728</v>
      </c>
      <c r="B3273" s="17" t="s">
        <v>3684</v>
      </c>
      <c r="C3273" s="17" t="s">
        <v>3685</v>
      </c>
      <c r="D3273" s="17" t="str">
        <f>HLOOKUP(LEFT(Products!$B3273,3),$G$4:$J$5,2,0)</f>
        <v>Furniture</v>
      </c>
      <c r="E3273" s="12" t="str">
        <f>VLOOKUP(MID(Products!$B3273,5,2),$G$8:$H$25,2,0)</f>
        <v>Tables</v>
      </c>
    </row>
    <row r="3274" spans="1:5" x14ac:dyDescent="0.35">
      <c r="A3274" s="11">
        <v>7157</v>
      </c>
      <c r="B3274" s="13" t="s">
        <v>6339</v>
      </c>
      <c r="C3274" s="13" t="s">
        <v>6340</v>
      </c>
      <c r="D3274" s="13" t="str">
        <f>HLOOKUP(LEFT(Products!$B3274,3),$G$4:$J$5,2,0)</f>
        <v>Office Supplies</v>
      </c>
      <c r="E3274" s="11" t="str">
        <f>VLOOKUP(MID(Products!$B3274,5,2),$G$8:$H$25,2,0)</f>
        <v>Labels</v>
      </c>
    </row>
    <row r="3275" spans="1:5" x14ac:dyDescent="0.35">
      <c r="A3275" s="12">
        <v>1491</v>
      </c>
      <c r="B3275" s="17" t="s">
        <v>6481</v>
      </c>
      <c r="C3275" s="17" t="s">
        <v>6482</v>
      </c>
      <c r="D3275" s="17" t="str">
        <f>HLOOKUP(LEFT(Products!$B3275,3),$G$4:$J$5,2,0)</f>
        <v>Office Supplies</v>
      </c>
      <c r="E3275" s="12" t="str">
        <f>VLOOKUP(MID(Products!$B3275,5,2),$G$8:$H$25,2,0)</f>
        <v>Envelopes</v>
      </c>
    </row>
    <row r="3276" spans="1:5" x14ac:dyDescent="0.35">
      <c r="A3276" s="11">
        <v>5289</v>
      </c>
      <c r="B3276" s="13" t="s">
        <v>3682</v>
      </c>
      <c r="C3276" s="13" t="s">
        <v>3683</v>
      </c>
      <c r="D3276" s="13" t="str">
        <f>HLOOKUP(LEFT(Products!$B3276,3),$G$4:$J$5,2,0)</f>
        <v>Office Supplies</v>
      </c>
      <c r="E3276" s="11" t="str">
        <f>VLOOKUP(MID(Products!$B3276,5,2),$G$8:$H$25,2,0)</f>
        <v>Paper</v>
      </c>
    </row>
    <row r="3277" spans="1:5" x14ac:dyDescent="0.35">
      <c r="A3277" s="12">
        <v>8565</v>
      </c>
      <c r="B3277" s="17" t="s">
        <v>348</v>
      </c>
      <c r="C3277" s="17" t="s">
        <v>349</v>
      </c>
      <c r="D3277" s="17" t="str">
        <f>HLOOKUP(LEFT(Products!$B3277,3),$G$4:$J$5,2,0)</f>
        <v>Furniture</v>
      </c>
      <c r="E3277" s="12" t="str">
        <f>VLOOKUP(MID(Products!$B3277,5,2),$G$8:$H$25,2,0)</f>
        <v>Furnishings</v>
      </c>
    </row>
    <row r="3278" spans="1:5" x14ac:dyDescent="0.35">
      <c r="A3278" s="11">
        <v>1662</v>
      </c>
      <c r="B3278" s="13" t="s">
        <v>5015</v>
      </c>
      <c r="C3278" s="13" t="s">
        <v>5016</v>
      </c>
      <c r="D3278" s="13" t="str">
        <f>HLOOKUP(LEFT(Products!$B3278,3),$G$4:$J$5,2,0)</f>
        <v>Technology</v>
      </c>
      <c r="E3278" s="11" t="str">
        <f>VLOOKUP(MID(Products!$B3278,5,2),$G$8:$H$25,2,0)</f>
        <v>Phones</v>
      </c>
    </row>
    <row r="3279" spans="1:5" x14ac:dyDescent="0.35">
      <c r="A3279" s="12">
        <v>1663</v>
      </c>
      <c r="B3279" s="17" t="s">
        <v>1018</v>
      </c>
      <c r="C3279" s="17" t="s">
        <v>1019</v>
      </c>
      <c r="D3279" s="17" t="str">
        <f>HLOOKUP(LEFT(Products!$B3279,3),$G$4:$J$5,2,0)</f>
        <v>Office Supplies</v>
      </c>
      <c r="E3279" s="12" t="str">
        <f>VLOOKUP(MID(Products!$B3279,5,2),$G$8:$H$25,2,0)</f>
        <v>Binders</v>
      </c>
    </row>
    <row r="3280" spans="1:5" x14ac:dyDescent="0.35">
      <c r="A3280" s="11">
        <v>1916</v>
      </c>
      <c r="B3280" s="13" t="s">
        <v>6488</v>
      </c>
      <c r="C3280" s="13" t="s">
        <v>4403</v>
      </c>
      <c r="D3280" s="13" t="str">
        <f>HLOOKUP(LEFT(Products!$B3280,3),$G$4:$J$5,2,0)</f>
        <v>Office Supplies</v>
      </c>
      <c r="E3280" s="11" t="str">
        <f>VLOOKUP(MID(Products!$B3280,5,2),$G$8:$H$25,2,0)</f>
        <v>Art</v>
      </c>
    </row>
    <row r="3281" spans="1:5" x14ac:dyDescent="0.35">
      <c r="A3281" s="12">
        <v>1915</v>
      </c>
      <c r="B3281" s="17" t="s">
        <v>5525</v>
      </c>
      <c r="C3281" s="17" t="s">
        <v>5526</v>
      </c>
      <c r="D3281" s="17" t="str">
        <f>HLOOKUP(LEFT(Products!$B3281,3),$G$4:$J$5,2,0)</f>
        <v>Office Supplies</v>
      </c>
      <c r="E3281" s="12" t="str">
        <f>VLOOKUP(MID(Products!$B3281,5,2),$G$8:$H$25,2,0)</f>
        <v>Labels</v>
      </c>
    </row>
    <row r="3282" spans="1:5" x14ac:dyDescent="0.35">
      <c r="A3282" s="11">
        <v>7183</v>
      </c>
      <c r="B3282" s="13" t="s">
        <v>3721</v>
      </c>
      <c r="C3282" s="13" t="s">
        <v>3722</v>
      </c>
      <c r="D3282" s="13" t="str">
        <f>HLOOKUP(LEFT(Products!$B3282,3),$G$4:$J$5,2,0)</f>
        <v>Office Supplies</v>
      </c>
      <c r="E3282" s="11" t="str">
        <f>VLOOKUP(MID(Products!$B3282,5,2),$G$8:$H$25,2,0)</f>
        <v>Binders</v>
      </c>
    </row>
    <row r="3283" spans="1:5" x14ac:dyDescent="0.35">
      <c r="A3283" s="12">
        <v>4551</v>
      </c>
      <c r="B3283" s="17" t="s">
        <v>6491</v>
      </c>
      <c r="C3283" s="17" t="s">
        <v>6492</v>
      </c>
      <c r="D3283" s="17" t="str">
        <f>HLOOKUP(LEFT(Products!$B3283,3),$G$4:$J$5,2,0)</f>
        <v>Office Supplies</v>
      </c>
      <c r="E3283" s="12" t="str">
        <f>VLOOKUP(MID(Products!$B3283,5,2),$G$8:$H$25,2,0)</f>
        <v>Labels</v>
      </c>
    </row>
    <row r="3284" spans="1:5" x14ac:dyDescent="0.35">
      <c r="A3284" s="11">
        <v>5526</v>
      </c>
      <c r="B3284" s="13" t="s">
        <v>3824</v>
      </c>
      <c r="C3284" s="13" t="s">
        <v>3825</v>
      </c>
      <c r="D3284" s="13" t="str">
        <f>HLOOKUP(LEFT(Products!$B3284,3),$G$4:$J$5,2,0)</f>
        <v>Office Supplies</v>
      </c>
      <c r="E3284" s="11" t="str">
        <f>VLOOKUP(MID(Products!$B3284,5,2),$G$8:$H$25,2,0)</f>
        <v>Art</v>
      </c>
    </row>
    <row r="3285" spans="1:5" x14ac:dyDescent="0.35">
      <c r="A3285" s="12">
        <v>5315</v>
      </c>
      <c r="B3285" s="17" t="s">
        <v>5308</v>
      </c>
      <c r="C3285" s="17" t="s">
        <v>5309</v>
      </c>
      <c r="D3285" s="17" t="str">
        <f>HLOOKUP(LEFT(Products!$B3285,3),$G$4:$J$5,2,0)</f>
        <v>Office Supplies</v>
      </c>
      <c r="E3285" s="12" t="str">
        <f>VLOOKUP(MID(Products!$B3285,5,2),$G$8:$H$25,2,0)</f>
        <v>Envelopes</v>
      </c>
    </row>
    <row r="3286" spans="1:5" x14ac:dyDescent="0.35">
      <c r="A3286" s="11">
        <v>2780</v>
      </c>
      <c r="B3286" s="13" t="s">
        <v>3619</v>
      </c>
      <c r="C3286" s="13" t="s">
        <v>3620</v>
      </c>
      <c r="D3286" s="13" t="str">
        <f>HLOOKUP(LEFT(Products!$B3286,3),$G$4:$J$5,2,0)</f>
        <v>Technology</v>
      </c>
      <c r="E3286" s="11" t="str">
        <f>VLOOKUP(MID(Products!$B3286,5,2),$G$8:$H$25,2,0)</f>
        <v>Accessories</v>
      </c>
    </row>
    <row r="3287" spans="1:5" x14ac:dyDescent="0.35">
      <c r="A3287" s="12">
        <v>2779</v>
      </c>
      <c r="B3287" s="17" t="s">
        <v>5491</v>
      </c>
      <c r="C3287" s="17" t="s">
        <v>5492</v>
      </c>
      <c r="D3287" s="17" t="str">
        <f>HLOOKUP(LEFT(Products!$B3287,3),$G$4:$J$5,2,0)</f>
        <v>Furniture</v>
      </c>
      <c r="E3287" s="12" t="str">
        <f>VLOOKUP(MID(Products!$B3287,5,2),$G$8:$H$25,2,0)</f>
        <v>Furnishings</v>
      </c>
    </row>
    <row r="3288" spans="1:5" x14ac:dyDescent="0.35">
      <c r="A3288" s="11">
        <v>3410</v>
      </c>
      <c r="B3288" s="13" t="s">
        <v>1975</v>
      </c>
      <c r="C3288" s="13" t="s">
        <v>1976</v>
      </c>
      <c r="D3288" s="13" t="str">
        <f>HLOOKUP(LEFT(Products!$B3288,3),$G$4:$J$5,2,0)</f>
        <v>Office Supplies</v>
      </c>
      <c r="E3288" s="11" t="str">
        <f>VLOOKUP(MID(Products!$B3288,5,2),$G$8:$H$25,2,0)</f>
        <v>Paper</v>
      </c>
    </row>
    <row r="3289" spans="1:5" x14ac:dyDescent="0.35">
      <c r="A3289" s="12">
        <v>8564</v>
      </c>
      <c r="B3289" s="17" t="s">
        <v>5158</v>
      </c>
      <c r="C3289" s="17" t="s">
        <v>5159</v>
      </c>
      <c r="D3289" s="17" t="str">
        <f>HLOOKUP(LEFT(Products!$B3289,3),$G$4:$J$5,2,0)</f>
        <v>Office Supplies</v>
      </c>
      <c r="E3289" s="12" t="str">
        <f>VLOOKUP(MID(Products!$B3289,5,2),$G$8:$H$25,2,0)</f>
        <v>Binders</v>
      </c>
    </row>
    <row r="3290" spans="1:5" x14ac:dyDescent="0.35">
      <c r="A3290" s="11">
        <v>1917</v>
      </c>
      <c r="B3290" s="13" t="s">
        <v>1818</v>
      </c>
      <c r="C3290" s="13" t="s">
        <v>1819</v>
      </c>
      <c r="D3290" s="13" t="str">
        <f>HLOOKUP(LEFT(Products!$B3290,3),$G$4:$J$5,2,0)</f>
        <v>Office Supplies</v>
      </c>
      <c r="E3290" s="11" t="str">
        <f>VLOOKUP(MID(Products!$B3290,5,2),$G$8:$H$25,2,0)</f>
        <v>Labels</v>
      </c>
    </row>
    <row r="3291" spans="1:5" x14ac:dyDescent="0.35">
      <c r="A3291" s="12">
        <v>4758</v>
      </c>
      <c r="B3291" s="17" t="s">
        <v>5639</v>
      </c>
      <c r="C3291" s="17" t="s">
        <v>5640</v>
      </c>
      <c r="D3291" s="17" t="str">
        <f>HLOOKUP(LEFT(Products!$B3291,3),$G$4:$J$5,2,0)</f>
        <v>Office Supplies</v>
      </c>
      <c r="E3291" s="12" t="str">
        <f>VLOOKUP(MID(Products!$B3291,5,2),$G$8:$H$25,2,0)</f>
        <v>Binders</v>
      </c>
    </row>
    <row r="3292" spans="1:5" x14ac:dyDescent="0.35">
      <c r="A3292" s="11">
        <v>5314</v>
      </c>
      <c r="B3292" s="13" t="s">
        <v>6499</v>
      </c>
      <c r="C3292" s="13" t="s">
        <v>6500</v>
      </c>
      <c r="D3292" s="13" t="str">
        <f>HLOOKUP(LEFT(Products!$B3292,3),$G$4:$J$5,2,0)</f>
        <v>Furniture</v>
      </c>
      <c r="E3292" s="11" t="str">
        <f>VLOOKUP(MID(Products!$B3292,5,2),$G$8:$H$25,2,0)</f>
        <v>Furnishings</v>
      </c>
    </row>
    <row r="3293" spans="1:5" x14ac:dyDescent="0.35">
      <c r="A3293" s="12">
        <v>9336</v>
      </c>
      <c r="B3293" s="17" t="s">
        <v>6503</v>
      </c>
      <c r="C3293" s="17" t="s">
        <v>6504</v>
      </c>
      <c r="D3293" s="17" t="str">
        <f>HLOOKUP(LEFT(Products!$B3293,3),$G$4:$J$5,2,0)</f>
        <v>Office Supplies</v>
      </c>
      <c r="E3293" s="12" t="str">
        <f>VLOOKUP(MID(Products!$B3293,5,2),$G$8:$H$25,2,0)</f>
        <v>Labels</v>
      </c>
    </row>
    <row r="3294" spans="1:5" x14ac:dyDescent="0.35">
      <c r="A3294" s="11">
        <v>9335</v>
      </c>
      <c r="B3294" s="13" t="s">
        <v>1463</v>
      </c>
      <c r="C3294" s="13" t="s">
        <v>1464</v>
      </c>
      <c r="D3294" s="13" t="str">
        <f>HLOOKUP(LEFT(Products!$B3294,3),$G$4:$J$5,2,0)</f>
        <v>Furniture</v>
      </c>
      <c r="E3294" s="11" t="str">
        <f>VLOOKUP(MID(Products!$B3294,5,2),$G$8:$H$25,2,0)</f>
        <v>Bookcases</v>
      </c>
    </row>
    <row r="3295" spans="1:5" x14ac:dyDescent="0.35">
      <c r="A3295" s="12">
        <v>8236</v>
      </c>
      <c r="B3295" s="17" t="s">
        <v>1698</v>
      </c>
      <c r="C3295" s="17" t="s">
        <v>1699</v>
      </c>
      <c r="D3295" s="17" t="str">
        <f>HLOOKUP(LEFT(Products!$B3295,3),$G$4:$J$5,2,0)</f>
        <v>Furniture</v>
      </c>
      <c r="E3295" s="12" t="str">
        <f>VLOOKUP(MID(Products!$B3295,5,2),$G$8:$H$25,2,0)</f>
        <v>Tables</v>
      </c>
    </row>
    <row r="3296" spans="1:5" x14ac:dyDescent="0.35">
      <c r="A3296" s="11">
        <v>3896</v>
      </c>
      <c r="B3296" s="13" t="s">
        <v>5796</v>
      </c>
      <c r="C3296" s="13" t="s">
        <v>5797</v>
      </c>
      <c r="D3296" s="13" t="str">
        <f>HLOOKUP(LEFT(Products!$B3296,3),$G$4:$J$5,2,0)</f>
        <v>Technology</v>
      </c>
      <c r="E3296" s="11" t="str">
        <f>VLOOKUP(MID(Products!$B3296,5,2),$G$8:$H$25,2,0)</f>
        <v>Accessories</v>
      </c>
    </row>
    <row r="3297" spans="1:5" x14ac:dyDescent="0.35">
      <c r="A3297" s="12">
        <v>8237</v>
      </c>
      <c r="B3297" s="17" t="s">
        <v>1553</v>
      </c>
      <c r="C3297" s="17" t="s">
        <v>1554</v>
      </c>
      <c r="D3297" s="17" t="str">
        <f>HLOOKUP(LEFT(Products!$B3297,3),$G$4:$J$5,2,0)</f>
        <v>Furniture</v>
      </c>
      <c r="E3297" s="12" t="str">
        <f>VLOOKUP(MID(Products!$B3297,5,2),$G$8:$H$25,2,0)</f>
        <v>Chairs</v>
      </c>
    </row>
    <row r="3298" spans="1:5" x14ac:dyDescent="0.35">
      <c r="A3298" s="11">
        <v>8235</v>
      </c>
      <c r="B3298" s="13" t="s">
        <v>4183</v>
      </c>
      <c r="C3298" s="13" t="s">
        <v>4184</v>
      </c>
      <c r="D3298" s="13" t="str">
        <f>HLOOKUP(LEFT(Products!$B3298,3),$G$4:$J$5,2,0)</f>
        <v>Office Supplies</v>
      </c>
      <c r="E3298" s="11" t="str">
        <f>VLOOKUP(MID(Products!$B3298,5,2),$G$8:$H$25,2,0)</f>
        <v>Supplies</v>
      </c>
    </row>
    <row r="3299" spans="1:5" x14ac:dyDescent="0.35">
      <c r="A3299" s="12">
        <v>2518</v>
      </c>
      <c r="B3299" s="17" t="s">
        <v>1710</v>
      </c>
      <c r="C3299" s="17" t="s">
        <v>1711</v>
      </c>
      <c r="D3299" s="17" t="str">
        <f>HLOOKUP(LEFT(Products!$B3299,3),$G$4:$J$5,2,0)</f>
        <v>Furniture</v>
      </c>
      <c r="E3299" s="12" t="str">
        <f>VLOOKUP(MID(Products!$B3299,5,2),$G$8:$H$25,2,0)</f>
        <v>Furnishings</v>
      </c>
    </row>
    <row r="3300" spans="1:5" x14ac:dyDescent="0.35">
      <c r="A3300" s="11">
        <v>6913</v>
      </c>
      <c r="B3300" s="13" t="s">
        <v>99</v>
      </c>
      <c r="C3300" s="13" t="s">
        <v>100</v>
      </c>
      <c r="D3300" s="13" t="str">
        <f>HLOOKUP(LEFT(Products!$B3300,3),$G$4:$J$5,2,0)</f>
        <v>Technology</v>
      </c>
      <c r="E3300" s="11" t="str">
        <f>VLOOKUP(MID(Products!$B3300,5,2),$G$8:$H$25,2,0)</f>
        <v>Accessories</v>
      </c>
    </row>
    <row r="3301" spans="1:5" x14ac:dyDescent="0.35">
      <c r="A3301" s="12">
        <v>7393</v>
      </c>
      <c r="B3301" s="17" t="s">
        <v>6511</v>
      </c>
      <c r="C3301" s="17" t="s">
        <v>6512</v>
      </c>
      <c r="D3301" s="17" t="str">
        <f>HLOOKUP(LEFT(Products!$B3301,3),$G$4:$J$5,2,0)</f>
        <v>Office Supplies</v>
      </c>
      <c r="E3301" s="12" t="str">
        <f>VLOOKUP(MID(Products!$B3301,5,2),$G$8:$H$25,2,0)</f>
        <v>Paper</v>
      </c>
    </row>
    <row r="3302" spans="1:5" x14ac:dyDescent="0.35">
      <c r="A3302" s="11">
        <v>7395</v>
      </c>
      <c r="B3302" s="13" t="s">
        <v>1404</v>
      </c>
      <c r="C3302" s="13" t="s">
        <v>1405</v>
      </c>
      <c r="D3302" s="13" t="str">
        <f>HLOOKUP(LEFT(Products!$B3302,3),$G$4:$J$5,2,0)</f>
        <v>Office Supplies</v>
      </c>
      <c r="E3302" s="11" t="str">
        <f>VLOOKUP(MID(Products!$B3302,5,2),$G$8:$H$25,2,0)</f>
        <v>Paper</v>
      </c>
    </row>
    <row r="3303" spans="1:5" x14ac:dyDescent="0.35">
      <c r="A3303" s="12">
        <v>7394</v>
      </c>
      <c r="B3303" s="17" t="s">
        <v>717</v>
      </c>
      <c r="C3303" s="17" t="s">
        <v>718</v>
      </c>
      <c r="D3303" s="17" t="str">
        <f>HLOOKUP(LEFT(Products!$B3303,3),$G$4:$J$5,2,0)</f>
        <v>Office Supplies</v>
      </c>
      <c r="E3303" s="12" t="str">
        <f>VLOOKUP(MID(Products!$B3303,5,2),$G$8:$H$25,2,0)</f>
        <v>Art</v>
      </c>
    </row>
    <row r="3304" spans="1:5" x14ac:dyDescent="0.35">
      <c r="A3304" s="11">
        <v>8354</v>
      </c>
      <c r="B3304" s="13" t="s">
        <v>1908</v>
      </c>
      <c r="C3304" s="13" t="s">
        <v>1909</v>
      </c>
      <c r="D3304" s="13" t="str">
        <f>HLOOKUP(LEFT(Products!$B3304,3),$G$4:$J$5,2,0)</f>
        <v>Furniture</v>
      </c>
      <c r="E3304" s="11" t="str">
        <f>VLOOKUP(MID(Products!$B3304,5,2),$G$8:$H$25,2,0)</f>
        <v>Tables</v>
      </c>
    </row>
    <row r="3305" spans="1:5" x14ac:dyDescent="0.35">
      <c r="A3305" s="12">
        <v>3633</v>
      </c>
      <c r="B3305" s="17" t="s">
        <v>6515</v>
      </c>
      <c r="C3305" s="17" t="s">
        <v>6516</v>
      </c>
      <c r="D3305" s="17" t="str">
        <f>HLOOKUP(LEFT(Products!$B3305,3),$G$4:$J$5,2,0)</f>
        <v>Office Supplies</v>
      </c>
      <c r="E3305" s="12" t="str">
        <f>VLOOKUP(MID(Products!$B3305,5,2),$G$8:$H$25,2,0)</f>
        <v>Storage</v>
      </c>
    </row>
    <row r="3306" spans="1:5" x14ac:dyDescent="0.35">
      <c r="A3306" s="11">
        <v>8356</v>
      </c>
      <c r="B3306" s="13" t="s">
        <v>1445</v>
      </c>
      <c r="C3306" s="13" t="s">
        <v>1446</v>
      </c>
      <c r="D3306" s="13" t="str">
        <f>HLOOKUP(LEFT(Products!$B3306,3),$G$4:$J$5,2,0)</f>
        <v>Office Supplies</v>
      </c>
      <c r="E3306" s="11" t="str">
        <f>VLOOKUP(MID(Products!$B3306,5,2),$G$8:$H$25,2,0)</f>
        <v>Fasteners</v>
      </c>
    </row>
    <row r="3307" spans="1:5" x14ac:dyDescent="0.35">
      <c r="A3307" s="12">
        <v>8353</v>
      </c>
      <c r="B3307" s="17" t="s">
        <v>6517</v>
      </c>
      <c r="C3307" s="17" t="s">
        <v>6518</v>
      </c>
      <c r="D3307" s="17" t="str">
        <f>HLOOKUP(LEFT(Products!$B3307,3),$G$4:$J$5,2,0)</f>
        <v>Office Supplies</v>
      </c>
      <c r="E3307" s="12" t="str">
        <f>VLOOKUP(MID(Products!$B3307,5,2),$G$8:$H$25,2,0)</f>
        <v>Binders</v>
      </c>
    </row>
    <row r="3308" spans="1:5" x14ac:dyDescent="0.35">
      <c r="A3308" s="11">
        <v>7610</v>
      </c>
      <c r="B3308" s="13" t="s">
        <v>6520</v>
      </c>
      <c r="C3308" s="13" t="s">
        <v>6521</v>
      </c>
      <c r="D3308" s="13" t="str">
        <f>HLOOKUP(LEFT(Products!$B3308,3),$G$4:$J$5,2,0)</f>
        <v>Office Supplies</v>
      </c>
      <c r="E3308" s="11" t="str">
        <f>VLOOKUP(MID(Products!$B3308,5,2),$G$8:$H$25,2,0)</f>
        <v>Art</v>
      </c>
    </row>
    <row r="3309" spans="1:5" x14ac:dyDescent="0.35">
      <c r="A3309" s="12">
        <v>7609</v>
      </c>
      <c r="B3309" s="17" t="s">
        <v>175</v>
      </c>
      <c r="C3309" s="17" t="s">
        <v>176</v>
      </c>
      <c r="D3309" s="17" t="str">
        <f>HLOOKUP(LEFT(Products!$B3309,3),$G$4:$J$5,2,0)</f>
        <v>Office Supplies</v>
      </c>
      <c r="E3309" s="12" t="str">
        <f>VLOOKUP(MID(Products!$B3309,5,2),$G$8:$H$25,2,0)</f>
        <v>Paper</v>
      </c>
    </row>
    <row r="3310" spans="1:5" x14ac:dyDescent="0.35">
      <c r="A3310" s="11">
        <v>8352</v>
      </c>
      <c r="B3310" s="13" t="s">
        <v>6219</v>
      </c>
      <c r="C3310" s="13" t="s">
        <v>6220</v>
      </c>
      <c r="D3310" s="13" t="str">
        <f>HLOOKUP(LEFT(Products!$B3310,3),$G$4:$J$5,2,0)</f>
        <v>Furniture</v>
      </c>
      <c r="E3310" s="11" t="str">
        <f>VLOOKUP(MID(Products!$B3310,5,2),$G$8:$H$25,2,0)</f>
        <v>Furnishings</v>
      </c>
    </row>
    <row r="3311" spans="1:5" x14ac:dyDescent="0.35">
      <c r="A3311" s="12">
        <v>3632</v>
      </c>
      <c r="B3311" s="17" t="s">
        <v>5905</v>
      </c>
      <c r="C3311" s="17" t="s">
        <v>5906</v>
      </c>
      <c r="D3311" s="17" t="str">
        <f>HLOOKUP(LEFT(Products!$B3311,3),$G$4:$J$5,2,0)</f>
        <v>Office Supplies</v>
      </c>
      <c r="E3311" s="12" t="str">
        <f>VLOOKUP(MID(Products!$B3311,5,2),$G$8:$H$25,2,0)</f>
        <v>Storage</v>
      </c>
    </row>
    <row r="3312" spans="1:5" x14ac:dyDescent="0.35">
      <c r="A3312" s="11">
        <v>8355</v>
      </c>
      <c r="B3312" s="13" t="s">
        <v>5108</v>
      </c>
      <c r="C3312" s="13" t="s">
        <v>5109</v>
      </c>
      <c r="D3312" s="13" t="str">
        <f>HLOOKUP(LEFT(Products!$B3312,3),$G$4:$J$5,2,0)</f>
        <v>Office Supplies</v>
      </c>
      <c r="E3312" s="11" t="str">
        <f>VLOOKUP(MID(Products!$B3312,5,2),$G$8:$H$25,2,0)</f>
        <v>Binders</v>
      </c>
    </row>
    <row r="3313" spans="1:5" x14ac:dyDescent="0.35">
      <c r="A3313" s="12">
        <v>1353</v>
      </c>
      <c r="B3313" s="17" t="s">
        <v>1593</v>
      </c>
      <c r="C3313" s="17" t="s">
        <v>1594</v>
      </c>
      <c r="D3313" s="17" t="str">
        <f>HLOOKUP(LEFT(Products!$B3313,3),$G$4:$J$5,2,0)</f>
        <v>Technology</v>
      </c>
      <c r="E3313" s="12" t="str">
        <f>VLOOKUP(MID(Products!$B3313,5,2),$G$8:$H$25,2,0)</f>
        <v>Phones</v>
      </c>
    </row>
    <row r="3314" spans="1:5" x14ac:dyDescent="0.35">
      <c r="A3314" s="11">
        <v>9994</v>
      </c>
      <c r="B3314" s="13" t="s">
        <v>2391</v>
      </c>
      <c r="C3314" s="13" t="s">
        <v>2392</v>
      </c>
      <c r="D3314" s="13" t="str">
        <f>HLOOKUP(LEFT(Products!$B3314,3),$G$4:$J$5,2,0)</f>
        <v>Office Supplies</v>
      </c>
      <c r="E3314" s="11" t="str">
        <f>VLOOKUP(MID(Products!$B3314,5,2),$G$8:$H$25,2,0)</f>
        <v>Appliances</v>
      </c>
    </row>
    <row r="3315" spans="1:5" x14ac:dyDescent="0.35">
      <c r="A3315" s="12">
        <v>1355</v>
      </c>
      <c r="B3315" s="17" t="s">
        <v>2570</v>
      </c>
      <c r="C3315" s="17" t="s">
        <v>2571</v>
      </c>
      <c r="D3315" s="17" t="str">
        <f>HLOOKUP(LEFT(Products!$B3315,3),$G$4:$J$5,2,0)</f>
        <v>Furniture</v>
      </c>
      <c r="E3315" s="12" t="str">
        <f>VLOOKUP(MID(Products!$B3315,5,2),$G$8:$H$25,2,0)</f>
        <v>Tables</v>
      </c>
    </row>
    <row r="3316" spans="1:5" x14ac:dyDescent="0.35">
      <c r="A3316" s="11">
        <v>2468</v>
      </c>
      <c r="B3316" s="13" t="s">
        <v>2488</v>
      </c>
      <c r="C3316" s="13" t="s">
        <v>2489</v>
      </c>
      <c r="D3316" s="13" t="str">
        <f>HLOOKUP(LEFT(Products!$B3316,3),$G$4:$J$5,2,0)</f>
        <v>Office Supplies</v>
      </c>
      <c r="E3316" s="11" t="str">
        <f>VLOOKUP(MID(Products!$B3316,5,2),$G$8:$H$25,2,0)</f>
        <v>Storage</v>
      </c>
    </row>
    <row r="3317" spans="1:5" x14ac:dyDescent="0.35">
      <c r="A3317" s="12">
        <v>7178</v>
      </c>
      <c r="B3317" s="17" t="s">
        <v>5497</v>
      </c>
      <c r="C3317" s="17" t="s">
        <v>5498</v>
      </c>
      <c r="D3317" s="17" t="str">
        <f>HLOOKUP(LEFT(Products!$B3317,3),$G$4:$J$5,2,0)</f>
        <v>Office Supplies</v>
      </c>
      <c r="E3317" s="12" t="str">
        <f>VLOOKUP(MID(Products!$B3317,5,2),$G$8:$H$25,2,0)</f>
        <v>Binders</v>
      </c>
    </row>
    <row r="3318" spans="1:5" x14ac:dyDescent="0.35">
      <c r="A3318" s="11">
        <v>2958</v>
      </c>
      <c r="B3318" s="13" t="s">
        <v>2583</v>
      </c>
      <c r="C3318" s="13" t="s">
        <v>2584</v>
      </c>
      <c r="D3318" s="13" t="str">
        <f>HLOOKUP(LEFT(Products!$B3318,3),$G$4:$J$5,2,0)</f>
        <v>Office Supplies</v>
      </c>
      <c r="E3318" s="11" t="str">
        <f>VLOOKUP(MID(Products!$B3318,5,2),$G$8:$H$25,2,0)</f>
        <v>Binders</v>
      </c>
    </row>
    <row r="3319" spans="1:5" x14ac:dyDescent="0.35">
      <c r="A3319" s="12">
        <v>7179</v>
      </c>
      <c r="B3319" s="17" t="s">
        <v>3284</v>
      </c>
      <c r="C3319" s="17" t="s">
        <v>3285</v>
      </c>
      <c r="D3319" s="17" t="str">
        <f>HLOOKUP(LEFT(Products!$B3319,3),$G$4:$J$5,2,0)</f>
        <v>Office Supplies</v>
      </c>
      <c r="E3319" s="12" t="str">
        <f>VLOOKUP(MID(Products!$B3319,5,2),$G$8:$H$25,2,0)</f>
        <v>Binders</v>
      </c>
    </row>
    <row r="3320" spans="1:5" x14ac:dyDescent="0.35">
      <c r="A3320" s="11">
        <v>1354</v>
      </c>
      <c r="B3320" s="13" t="s">
        <v>4060</v>
      </c>
      <c r="C3320" s="13" t="s">
        <v>4061</v>
      </c>
      <c r="D3320" s="13" t="str">
        <f>HLOOKUP(LEFT(Products!$B3320,3),$G$4:$J$5,2,0)</f>
        <v>Office Supplies</v>
      </c>
      <c r="E3320" s="11" t="str">
        <f>VLOOKUP(MID(Products!$B3320,5,2),$G$8:$H$25,2,0)</f>
        <v>Paper</v>
      </c>
    </row>
    <row r="3321" spans="1:5" x14ac:dyDescent="0.35">
      <c r="A3321" s="12">
        <v>2469</v>
      </c>
      <c r="B3321" s="17" t="s">
        <v>2066</v>
      </c>
      <c r="C3321" s="17" t="s">
        <v>2067</v>
      </c>
      <c r="D3321" s="17" t="str">
        <f>HLOOKUP(LEFT(Products!$B3321,3),$G$4:$J$5,2,0)</f>
        <v>Office Supplies</v>
      </c>
      <c r="E3321" s="12" t="str">
        <f>VLOOKUP(MID(Products!$B3321,5,2),$G$8:$H$25,2,0)</f>
        <v>Paper</v>
      </c>
    </row>
    <row r="3322" spans="1:5" x14ac:dyDescent="0.35">
      <c r="A3322" s="11">
        <v>2467</v>
      </c>
      <c r="B3322" s="13" t="s">
        <v>4587</v>
      </c>
      <c r="C3322" s="13" t="s">
        <v>4588</v>
      </c>
      <c r="D3322" s="13" t="str">
        <f>HLOOKUP(LEFT(Products!$B3322,3),$G$4:$J$5,2,0)</f>
        <v>Office Supplies</v>
      </c>
      <c r="E3322" s="11" t="str">
        <f>VLOOKUP(MID(Products!$B3322,5,2),$G$8:$H$25,2,0)</f>
        <v>Paper</v>
      </c>
    </row>
    <row r="3323" spans="1:5" x14ac:dyDescent="0.35">
      <c r="A3323" s="12">
        <v>2470</v>
      </c>
      <c r="B3323" s="17" t="s">
        <v>1212</v>
      </c>
      <c r="C3323" s="17" t="s">
        <v>1213</v>
      </c>
      <c r="D3323" s="17" t="str">
        <f>HLOOKUP(LEFT(Products!$B3323,3),$G$4:$J$5,2,0)</f>
        <v>Office Supplies</v>
      </c>
      <c r="E3323" s="12" t="str">
        <f>VLOOKUP(MID(Products!$B3323,5,2),$G$8:$H$25,2,0)</f>
        <v>Storage</v>
      </c>
    </row>
    <row r="3324" spans="1:5" x14ac:dyDescent="0.35">
      <c r="A3324" s="11">
        <v>5288</v>
      </c>
      <c r="B3324" s="13" t="s">
        <v>4322</v>
      </c>
      <c r="C3324" s="13" t="s">
        <v>4323</v>
      </c>
      <c r="D3324" s="13" t="str">
        <f>HLOOKUP(LEFT(Products!$B3324,3),$G$4:$J$5,2,0)</f>
        <v>Furniture</v>
      </c>
      <c r="E3324" s="11" t="str">
        <f>VLOOKUP(MID(Products!$B3324,5,2),$G$8:$H$25,2,0)</f>
        <v>Bookcases</v>
      </c>
    </row>
    <row r="3325" spans="1:5" x14ac:dyDescent="0.35">
      <c r="A3325" s="12">
        <v>6305</v>
      </c>
      <c r="B3325" s="17" t="s">
        <v>1409</v>
      </c>
      <c r="C3325" s="17" t="s">
        <v>1410</v>
      </c>
      <c r="D3325" s="17" t="str">
        <f>HLOOKUP(LEFT(Products!$B3325,3),$G$4:$J$5,2,0)</f>
        <v>Office Supplies</v>
      </c>
      <c r="E3325" s="12" t="str">
        <f>VLOOKUP(MID(Products!$B3325,5,2),$G$8:$H$25,2,0)</f>
        <v>Paper</v>
      </c>
    </row>
    <row r="3326" spans="1:5" x14ac:dyDescent="0.35">
      <c r="A3326" s="11">
        <v>5192</v>
      </c>
      <c r="B3326" s="13" t="s">
        <v>6533</v>
      </c>
      <c r="C3326" s="13" t="s">
        <v>5711</v>
      </c>
      <c r="D3326" s="13" t="str">
        <f>HLOOKUP(LEFT(Products!$B3326,3),$G$4:$J$5,2,0)</f>
        <v>Office Supplies</v>
      </c>
      <c r="E3326" s="11" t="str">
        <f>VLOOKUP(MID(Products!$B3326,5,2),$G$8:$H$25,2,0)</f>
        <v>Envelopes</v>
      </c>
    </row>
    <row r="3327" spans="1:5" x14ac:dyDescent="0.35">
      <c r="A3327" s="12">
        <v>5287</v>
      </c>
      <c r="B3327" s="17" t="s">
        <v>559</v>
      </c>
      <c r="C3327" s="17" t="s">
        <v>560</v>
      </c>
      <c r="D3327" s="17" t="str">
        <f>HLOOKUP(LEFT(Products!$B3327,3),$G$4:$J$5,2,0)</f>
        <v>Office Supplies</v>
      </c>
      <c r="E3327" s="12" t="str">
        <f>VLOOKUP(MID(Products!$B3327,5,2),$G$8:$H$25,2,0)</f>
        <v>Binders</v>
      </c>
    </row>
    <row r="3328" spans="1:5" x14ac:dyDescent="0.35">
      <c r="A3328" s="11">
        <v>6264</v>
      </c>
      <c r="B3328" s="13" t="s">
        <v>998</v>
      </c>
      <c r="C3328" s="13" t="s">
        <v>999</v>
      </c>
      <c r="D3328" s="13" t="str">
        <f>HLOOKUP(LEFT(Products!$B3328,3),$G$4:$J$5,2,0)</f>
        <v>Office Supplies</v>
      </c>
      <c r="E3328" s="11" t="str">
        <f>VLOOKUP(MID(Products!$B3328,5,2),$G$8:$H$25,2,0)</f>
        <v>Binders</v>
      </c>
    </row>
    <row r="3329" spans="1:5" x14ac:dyDescent="0.35">
      <c r="A3329" s="12">
        <v>5286</v>
      </c>
      <c r="B3329" s="17" t="s">
        <v>2403</v>
      </c>
      <c r="C3329" s="17" t="s">
        <v>2404</v>
      </c>
      <c r="D3329" s="17" t="str">
        <f>HLOOKUP(LEFT(Products!$B3329,3),$G$4:$J$5,2,0)</f>
        <v>Office Supplies</v>
      </c>
      <c r="E3329" s="12" t="str">
        <f>VLOOKUP(MID(Products!$B3329,5,2),$G$8:$H$25,2,0)</f>
        <v>Envelopes</v>
      </c>
    </row>
    <row r="3330" spans="1:5" x14ac:dyDescent="0.35">
      <c r="A3330" s="11">
        <v>2781</v>
      </c>
      <c r="B3330" s="13" t="s">
        <v>6536</v>
      </c>
      <c r="C3330" s="13" t="s">
        <v>6537</v>
      </c>
      <c r="D3330" s="13" t="str">
        <f>HLOOKUP(LEFT(Products!$B3330,3),$G$4:$J$5,2,0)</f>
        <v>Office Supplies</v>
      </c>
      <c r="E3330" s="11" t="str">
        <f>VLOOKUP(MID(Products!$B3330,5,2),$G$8:$H$25,2,0)</f>
        <v>Labels</v>
      </c>
    </row>
    <row r="3331" spans="1:5" x14ac:dyDescent="0.35">
      <c r="A3331" s="12">
        <v>8442</v>
      </c>
      <c r="B3331" s="17" t="s">
        <v>431</v>
      </c>
      <c r="C3331" s="17" t="s">
        <v>432</v>
      </c>
      <c r="D3331" s="17" t="str">
        <f>HLOOKUP(LEFT(Products!$B3331,3),$G$4:$J$5,2,0)</f>
        <v>Office Supplies</v>
      </c>
      <c r="E3331" s="12" t="str">
        <f>VLOOKUP(MID(Products!$B3331,5,2),$G$8:$H$25,2,0)</f>
        <v>Paper</v>
      </c>
    </row>
    <row r="3332" spans="1:5" x14ac:dyDescent="0.35">
      <c r="A3332" s="11">
        <v>6637</v>
      </c>
      <c r="B3332" s="13" t="s">
        <v>2764</v>
      </c>
      <c r="C3332" s="13" t="s">
        <v>2765</v>
      </c>
      <c r="D3332" s="13" t="str">
        <f>HLOOKUP(LEFT(Products!$B3332,3),$G$4:$J$5,2,0)</f>
        <v>Office Supplies</v>
      </c>
      <c r="E3332" s="11" t="str">
        <f>VLOOKUP(MID(Products!$B3332,5,2),$G$8:$H$25,2,0)</f>
        <v>Labels</v>
      </c>
    </row>
    <row r="3333" spans="1:5" x14ac:dyDescent="0.35">
      <c r="A3333" s="12">
        <v>7676</v>
      </c>
      <c r="B3333" s="17" t="s">
        <v>1624</v>
      </c>
      <c r="C3333" s="17" t="s">
        <v>1625</v>
      </c>
      <c r="D3333" s="17" t="str">
        <f>HLOOKUP(LEFT(Products!$B3333,3),$G$4:$J$5,2,0)</f>
        <v>Office Supplies</v>
      </c>
      <c r="E3333" s="12" t="str">
        <f>VLOOKUP(MID(Products!$B3333,5,2),$G$8:$H$25,2,0)</f>
        <v>Appliances</v>
      </c>
    </row>
    <row r="3334" spans="1:5" x14ac:dyDescent="0.35">
      <c r="A3334" s="11">
        <v>9923</v>
      </c>
      <c r="B3334" s="13" t="s">
        <v>1416</v>
      </c>
      <c r="C3334" s="13" t="s">
        <v>1417</v>
      </c>
      <c r="D3334" s="13" t="str">
        <f>HLOOKUP(LEFT(Products!$B3334,3),$G$4:$J$5,2,0)</f>
        <v>Technology</v>
      </c>
      <c r="E3334" s="11" t="str">
        <f>VLOOKUP(MID(Products!$B3334,5,2),$G$8:$H$25,2,0)</f>
        <v>Accessories</v>
      </c>
    </row>
    <row r="3335" spans="1:5" x14ac:dyDescent="0.35">
      <c r="A3335" s="12">
        <v>4670</v>
      </c>
      <c r="B3335" s="17" t="s">
        <v>5958</v>
      </c>
      <c r="C3335" s="17" t="s">
        <v>5959</v>
      </c>
      <c r="D3335" s="17" t="str">
        <f>HLOOKUP(LEFT(Products!$B3335,3),$G$4:$J$5,2,0)</f>
        <v>Furniture</v>
      </c>
      <c r="E3335" s="12" t="str">
        <f>VLOOKUP(MID(Products!$B3335,5,2),$G$8:$H$25,2,0)</f>
        <v>Bookcases</v>
      </c>
    </row>
    <row r="3336" spans="1:5" x14ac:dyDescent="0.35">
      <c r="A3336" s="11">
        <v>6636</v>
      </c>
      <c r="B3336" s="13" t="s">
        <v>5415</v>
      </c>
      <c r="C3336" s="13" t="s">
        <v>5416</v>
      </c>
      <c r="D3336" s="13" t="str">
        <f>HLOOKUP(LEFT(Products!$B3336,3),$G$4:$J$5,2,0)</f>
        <v>Technology</v>
      </c>
      <c r="E3336" s="11" t="str">
        <f>VLOOKUP(MID(Products!$B3336,5,2),$G$8:$H$25,2,0)</f>
        <v>Phones</v>
      </c>
    </row>
    <row r="3337" spans="1:5" x14ac:dyDescent="0.35">
      <c r="A3337" s="12">
        <v>4671</v>
      </c>
      <c r="B3337" s="17" t="s">
        <v>1479</v>
      </c>
      <c r="C3337" s="17" t="s">
        <v>1480</v>
      </c>
      <c r="D3337" s="17" t="str">
        <f>HLOOKUP(LEFT(Products!$B3337,3),$G$4:$J$5,2,0)</f>
        <v>Office Supplies</v>
      </c>
      <c r="E3337" s="12" t="str">
        <f>VLOOKUP(MID(Products!$B3337,5,2),$G$8:$H$25,2,0)</f>
        <v>Storage</v>
      </c>
    </row>
    <row r="3338" spans="1:5" x14ac:dyDescent="0.35">
      <c r="A3338" s="11">
        <v>1971</v>
      </c>
      <c r="B3338" s="13" t="s">
        <v>3795</v>
      </c>
      <c r="C3338" s="13" t="s">
        <v>3796</v>
      </c>
      <c r="D3338" s="13" t="str">
        <f>HLOOKUP(LEFT(Products!$B3338,3),$G$4:$J$5,2,0)</f>
        <v>Office Supplies</v>
      </c>
      <c r="E3338" s="11" t="str">
        <f>VLOOKUP(MID(Products!$B3338,5,2),$G$8:$H$25,2,0)</f>
        <v>Art</v>
      </c>
    </row>
    <row r="3339" spans="1:5" x14ac:dyDescent="0.35">
      <c r="A3339" s="12">
        <v>4669</v>
      </c>
      <c r="B3339" s="17" t="s">
        <v>3573</v>
      </c>
      <c r="C3339" s="17" t="s">
        <v>3574</v>
      </c>
      <c r="D3339" s="17" t="str">
        <f>HLOOKUP(LEFT(Products!$B3339,3),$G$4:$J$5,2,0)</f>
        <v>Office Supplies</v>
      </c>
      <c r="E3339" s="12" t="str">
        <f>VLOOKUP(MID(Products!$B3339,5,2),$G$8:$H$25,2,0)</f>
        <v>Binders</v>
      </c>
    </row>
    <row r="3340" spans="1:5" x14ac:dyDescent="0.35">
      <c r="A3340" s="11">
        <v>4127</v>
      </c>
      <c r="B3340" s="13" t="s">
        <v>6545</v>
      </c>
      <c r="C3340" s="13" t="s">
        <v>6546</v>
      </c>
      <c r="D3340" s="13" t="str">
        <f>HLOOKUP(LEFT(Products!$B3340,3),$G$4:$J$5,2,0)</f>
        <v>Office Supplies</v>
      </c>
      <c r="E3340" s="11" t="str">
        <f>VLOOKUP(MID(Products!$B3340,5,2),$G$8:$H$25,2,0)</f>
        <v>Art</v>
      </c>
    </row>
    <row r="3341" spans="1:5" x14ac:dyDescent="0.35">
      <c r="A3341" s="12">
        <v>6635</v>
      </c>
      <c r="B3341" s="17" t="s">
        <v>4901</v>
      </c>
      <c r="C3341" s="17" t="s">
        <v>4902</v>
      </c>
      <c r="D3341" s="17" t="str">
        <f>HLOOKUP(LEFT(Products!$B3341,3),$G$4:$J$5,2,0)</f>
        <v>Office Supplies</v>
      </c>
      <c r="E3341" s="12" t="str">
        <f>VLOOKUP(MID(Products!$B3341,5,2),$G$8:$H$25,2,0)</f>
        <v>Binders</v>
      </c>
    </row>
    <row r="3342" spans="1:5" x14ac:dyDescent="0.35">
      <c r="A3342" s="11">
        <v>9374</v>
      </c>
      <c r="B3342" s="13" t="s">
        <v>3056</v>
      </c>
      <c r="C3342" s="13" t="s">
        <v>3057</v>
      </c>
      <c r="D3342" s="13" t="str">
        <f>HLOOKUP(LEFT(Products!$B3342,3),$G$4:$J$5,2,0)</f>
        <v>Technology</v>
      </c>
      <c r="E3342" s="11" t="str">
        <f>VLOOKUP(MID(Products!$B3342,5,2),$G$8:$H$25,2,0)</f>
        <v>Phones</v>
      </c>
    </row>
    <row r="3343" spans="1:5" x14ac:dyDescent="0.35">
      <c r="A3343" s="12">
        <v>3830</v>
      </c>
      <c r="B3343" s="17" t="s">
        <v>6551</v>
      </c>
      <c r="C3343" s="17" t="s">
        <v>6552</v>
      </c>
      <c r="D3343" s="17" t="str">
        <f>HLOOKUP(LEFT(Products!$B3343,3),$G$4:$J$5,2,0)</f>
        <v>Furniture</v>
      </c>
      <c r="E3343" s="12" t="str">
        <f>VLOOKUP(MID(Products!$B3343,5,2),$G$8:$H$25,2,0)</f>
        <v>Chairs</v>
      </c>
    </row>
    <row r="3344" spans="1:5" x14ac:dyDescent="0.35">
      <c r="A3344" s="11">
        <v>3828</v>
      </c>
      <c r="B3344" s="13" t="s">
        <v>1528</v>
      </c>
      <c r="C3344" s="13" t="s">
        <v>1529</v>
      </c>
      <c r="D3344" s="13" t="str">
        <f>HLOOKUP(LEFT(Products!$B3344,3),$G$4:$J$5,2,0)</f>
        <v>Furniture</v>
      </c>
      <c r="E3344" s="11" t="str">
        <f>VLOOKUP(MID(Products!$B3344,5,2),$G$8:$H$25,2,0)</f>
        <v>Chairs</v>
      </c>
    </row>
    <row r="3345" spans="1:5" x14ac:dyDescent="0.35">
      <c r="A3345" s="12">
        <v>3829</v>
      </c>
      <c r="B3345" s="17" t="s">
        <v>6553</v>
      </c>
      <c r="C3345" s="17" t="s">
        <v>6554</v>
      </c>
      <c r="D3345" s="17" t="str">
        <f>HLOOKUP(LEFT(Products!$B3345,3),$G$4:$J$5,2,0)</f>
        <v>Furniture</v>
      </c>
      <c r="E3345" s="12" t="str">
        <f>VLOOKUP(MID(Products!$B3345,5,2),$G$8:$H$25,2,0)</f>
        <v>Chairs</v>
      </c>
    </row>
    <row r="3346" spans="1:5" x14ac:dyDescent="0.35">
      <c r="A3346" s="11">
        <v>3831</v>
      </c>
      <c r="B3346" s="13" t="s">
        <v>2149</v>
      </c>
      <c r="C3346" s="13" t="s">
        <v>2150</v>
      </c>
      <c r="D3346" s="13" t="str">
        <f>HLOOKUP(LEFT(Products!$B3346,3),$G$4:$J$5,2,0)</f>
        <v>Office Supplies</v>
      </c>
      <c r="E3346" s="11" t="str">
        <f>VLOOKUP(MID(Products!$B3346,5,2),$G$8:$H$25,2,0)</f>
        <v>Appliances</v>
      </c>
    </row>
    <row r="3347" spans="1:5" x14ac:dyDescent="0.35">
      <c r="A3347" s="12">
        <v>5001</v>
      </c>
      <c r="B3347" s="17" t="s">
        <v>6556</v>
      </c>
      <c r="C3347" s="17" t="s">
        <v>6557</v>
      </c>
      <c r="D3347" s="17" t="str">
        <f>HLOOKUP(LEFT(Products!$B3347,3),$G$4:$J$5,2,0)</f>
        <v>Technology</v>
      </c>
      <c r="E3347" s="12" t="str">
        <f>VLOOKUP(MID(Products!$B3347,5,2),$G$8:$H$25,2,0)</f>
        <v>Accessories</v>
      </c>
    </row>
    <row r="3348" spans="1:5" x14ac:dyDescent="0.35">
      <c r="A3348" s="11">
        <v>9520</v>
      </c>
      <c r="B3348" s="13" t="s">
        <v>278</v>
      </c>
      <c r="C3348" s="13" t="s">
        <v>280</v>
      </c>
      <c r="D3348" s="13" t="str">
        <f>HLOOKUP(LEFT(Products!$B3348,3),$G$4:$J$5,2,0)</f>
        <v>Office Supplies</v>
      </c>
      <c r="E3348" s="11" t="str">
        <f>VLOOKUP(MID(Products!$B3348,5,2),$G$8:$H$25,2,0)</f>
        <v>Appliances</v>
      </c>
    </row>
    <row r="3349" spans="1:5" x14ac:dyDescent="0.35">
      <c r="A3349" s="12">
        <v>4471</v>
      </c>
      <c r="B3349" s="17" t="s">
        <v>2881</v>
      </c>
      <c r="C3349" s="17" t="s">
        <v>2882</v>
      </c>
      <c r="D3349" s="17" t="str">
        <f>HLOOKUP(LEFT(Products!$B3349,3),$G$4:$J$5,2,0)</f>
        <v>Furniture</v>
      </c>
      <c r="E3349" s="12" t="str">
        <f>VLOOKUP(MID(Products!$B3349,5,2),$G$8:$H$25,2,0)</f>
        <v>Chairs</v>
      </c>
    </row>
    <row r="3350" spans="1:5" x14ac:dyDescent="0.35">
      <c r="A3350" s="11">
        <v>3274</v>
      </c>
      <c r="B3350" s="13" t="s">
        <v>2371</v>
      </c>
      <c r="C3350" s="13" t="s">
        <v>2372</v>
      </c>
      <c r="D3350" s="13" t="str">
        <f>HLOOKUP(LEFT(Products!$B3350,3),$G$4:$J$5,2,0)</f>
        <v>Technology</v>
      </c>
      <c r="E3350" s="11" t="str">
        <f>VLOOKUP(MID(Products!$B3350,5,2),$G$8:$H$25,2,0)</f>
        <v>Copiers</v>
      </c>
    </row>
    <row r="3351" spans="1:5" x14ac:dyDescent="0.35">
      <c r="A3351" s="12">
        <v>1596</v>
      </c>
      <c r="B3351" s="17" t="s">
        <v>1418</v>
      </c>
      <c r="C3351" s="17" t="s">
        <v>1419</v>
      </c>
      <c r="D3351" s="17" t="str">
        <f>HLOOKUP(LEFT(Products!$B3351,3),$G$4:$J$5,2,0)</f>
        <v>Furniture</v>
      </c>
      <c r="E3351" s="12" t="str">
        <f>VLOOKUP(MID(Products!$B3351,5,2),$G$8:$H$25,2,0)</f>
        <v>Chairs</v>
      </c>
    </row>
    <row r="3352" spans="1:5" x14ac:dyDescent="0.35">
      <c r="A3352" s="11">
        <v>9601</v>
      </c>
      <c r="B3352" s="13" t="s">
        <v>3560</v>
      </c>
      <c r="C3352" s="13" t="s">
        <v>3561</v>
      </c>
      <c r="D3352" s="13" t="str">
        <f>HLOOKUP(LEFT(Products!$B3352,3),$G$4:$J$5,2,0)</f>
        <v>Office Supplies</v>
      </c>
      <c r="E3352" s="11" t="str">
        <f>VLOOKUP(MID(Products!$B3352,5,2),$G$8:$H$25,2,0)</f>
        <v>Paper</v>
      </c>
    </row>
    <row r="3353" spans="1:5" x14ac:dyDescent="0.35">
      <c r="A3353" s="12">
        <v>8420</v>
      </c>
      <c r="B3353" s="17" t="s">
        <v>1481</v>
      </c>
      <c r="C3353" s="17" t="s">
        <v>1482</v>
      </c>
      <c r="D3353" s="17" t="str">
        <f>HLOOKUP(LEFT(Products!$B3353,3),$G$4:$J$5,2,0)</f>
        <v>Office Supplies</v>
      </c>
      <c r="E3353" s="12" t="str">
        <f>VLOOKUP(MID(Products!$B3353,5,2),$G$8:$H$25,2,0)</f>
        <v>Storage</v>
      </c>
    </row>
    <row r="3354" spans="1:5" x14ac:dyDescent="0.35">
      <c r="A3354" s="11">
        <v>8418</v>
      </c>
      <c r="B3354" s="13" t="s">
        <v>2139</v>
      </c>
      <c r="C3354" s="13" t="s">
        <v>2140</v>
      </c>
      <c r="D3354" s="13" t="str">
        <f>HLOOKUP(LEFT(Products!$B3354,3),$G$4:$J$5,2,0)</f>
        <v>Office Supplies</v>
      </c>
      <c r="E3354" s="11" t="str">
        <f>VLOOKUP(MID(Products!$B3354,5,2),$G$8:$H$25,2,0)</f>
        <v>Storage</v>
      </c>
    </row>
    <row r="3355" spans="1:5" x14ac:dyDescent="0.35">
      <c r="A3355" s="12">
        <v>8417</v>
      </c>
      <c r="B3355" s="17" t="s">
        <v>1328</v>
      </c>
      <c r="C3355" s="17" t="s">
        <v>1329</v>
      </c>
      <c r="D3355" s="17" t="str">
        <f>HLOOKUP(LEFT(Products!$B3355,3),$G$4:$J$5,2,0)</f>
        <v>Office Supplies</v>
      </c>
      <c r="E3355" s="12" t="str">
        <f>VLOOKUP(MID(Products!$B3355,5,2),$G$8:$H$25,2,0)</f>
        <v>Binders</v>
      </c>
    </row>
    <row r="3356" spans="1:5" x14ac:dyDescent="0.35">
      <c r="A3356" s="11">
        <v>8421</v>
      </c>
      <c r="B3356" s="13" t="s">
        <v>6567</v>
      </c>
      <c r="C3356" s="13" t="s">
        <v>6568</v>
      </c>
      <c r="D3356" s="13" t="str">
        <f>HLOOKUP(LEFT(Products!$B3356,3),$G$4:$J$5,2,0)</f>
        <v>Technology</v>
      </c>
      <c r="E3356" s="11" t="str">
        <f>VLOOKUP(MID(Products!$B3356,5,2),$G$8:$H$25,2,0)</f>
        <v>Accessories</v>
      </c>
    </row>
    <row r="3357" spans="1:5" x14ac:dyDescent="0.35">
      <c r="A3357" s="12">
        <v>8282</v>
      </c>
      <c r="B3357" s="17" t="s">
        <v>541</v>
      </c>
      <c r="C3357" s="17" t="s">
        <v>542</v>
      </c>
      <c r="D3357" s="17" t="str">
        <f>HLOOKUP(LEFT(Products!$B3357,3),$G$4:$J$5,2,0)</f>
        <v>Furniture</v>
      </c>
      <c r="E3357" s="12" t="str">
        <f>VLOOKUP(MID(Products!$B3357,5,2),$G$8:$H$25,2,0)</f>
        <v>Chairs</v>
      </c>
    </row>
    <row r="3358" spans="1:5" x14ac:dyDescent="0.35">
      <c r="A3358" s="11">
        <v>8419</v>
      </c>
      <c r="B3358" s="13" t="s">
        <v>6570</v>
      </c>
      <c r="C3358" s="13" t="s">
        <v>6571</v>
      </c>
      <c r="D3358" s="13" t="str">
        <f>HLOOKUP(LEFT(Products!$B3358,3),$G$4:$J$5,2,0)</f>
        <v>Furniture</v>
      </c>
      <c r="E3358" s="11" t="str">
        <f>VLOOKUP(MID(Products!$B3358,5,2),$G$8:$H$25,2,0)</f>
        <v>Tables</v>
      </c>
    </row>
    <row r="3359" spans="1:5" x14ac:dyDescent="0.35">
      <c r="A3359" s="12">
        <v>8281</v>
      </c>
      <c r="B3359" s="17" t="s">
        <v>3368</v>
      </c>
      <c r="C3359" s="17" t="s">
        <v>3369</v>
      </c>
      <c r="D3359" s="17" t="str">
        <f>HLOOKUP(LEFT(Products!$B3359,3),$G$4:$J$5,2,0)</f>
        <v>Office Supplies</v>
      </c>
      <c r="E3359" s="12" t="str">
        <f>VLOOKUP(MID(Products!$B3359,5,2),$G$8:$H$25,2,0)</f>
        <v>Envelopes</v>
      </c>
    </row>
    <row r="3360" spans="1:5" x14ac:dyDescent="0.35">
      <c r="A3360" s="11">
        <v>4701</v>
      </c>
      <c r="B3360" s="13" t="s">
        <v>475</v>
      </c>
      <c r="C3360" s="13" t="s">
        <v>476</v>
      </c>
      <c r="D3360" s="13" t="str">
        <f>HLOOKUP(LEFT(Products!$B3360,3),$G$4:$J$5,2,0)</f>
        <v>Office Supplies</v>
      </c>
      <c r="E3360" s="11" t="str">
        <f>VLOOKUP(MID(Products!$B3360,5,2),$G$8:$H$25,2,0)</f>
        <v>Storage</v>
      </c>
    </row>
    <row r="3361" spans="1:5" x14ac:dyDescent="0.35">
      <c r="A3361" s="12">
        <v>5012</v>
      </c>
      <c r="B3361" s="17" t="s">
        <v>4322</v>
      </c>
      <c r="C3361" s="17" t="s">
        <v>4323</v>
      </c>
      <c r="D3361" s="17" t="str">
        <f>HLOOKUP(LEFT(Products!$B3361,3),$G$4:$J$5,2,0)</f>
        <v>Furniture</v>
      </c>
      <c r="E3361" s="12" t="str">
        <f>VLOOKUP(MID(Products!$B3361,5,2),$G$8:$H$25,2,0)</f>
        <v>Bookcases</v>
      </c>
    </row>
    <row r="3362" spans="1:5" x14ac:dyDescent="0.35">
      <c r="A3362" s="11">
        <v>4700</v>
      </c>
      <c r="B3362" s="13" t="s">
        <v>4213</v>
      </c>
      <c r="C3362" s="13" t="s">
        <v>4214</v>
      </c>
      <c r="D3362" s="13" t="str">
        <f>HLOOKUP(LEFT(Products!$B3362,3),$G$4:$J$5,2,0)</f>
        <v>Office Supplies</v>
      </c>
      <c r="E3362" s="11" t="str">
        <f>VLOOKUP(MID(Products!$B3362,5,2),$G$8:$H$25,2,0)</f>
        <v>Art</v>
      </c>
    </row>
    <row r="3363" spans="1:5" x14ac:dyDescent="0.35">
      <c r="A3363" s="12">
        <v>4702</v>
      </c>
      <c r="B3363" s="17" t="s">
        <v>6576</v>
      </c>
      <c r="C3363" s="17" t="s">
        <v>6577</v>
      </c>
      <c r="D3363" s="17" t="str">
        <f>HLOOKUP(LEFT(Products!$B3363,3),$G$4:$J$5,2,0)</f>
        <v>Office Supplies</v>
      </c>
      <c r="E3363" s="12" t="str">
        <f>VLOOKUP(MID(Products!$B3363,5,2),$G$8:$H$25,2,0)</f>
        <v>Paper</v>
      </c>
    </row>
    <row r="3364" spans="1:5" x14ac:dyDescent="0.35">
      <c r="A3364" s="11">
        <v>4124</v>
      </c>
      <c r="B3364" s="13" t="s">
        <v>1086</v>
      </c>
      <c r="C3364" s="13" t="s">
        <v>1087</v>
      </c>
      <c r="D3364" s="13" t="str">
        <f>HLOOKUP(LEFT(Products!$B3364,3),$G$4:$J$5,2,0)</f>
        <v>Office Supplies</v>
      </c>
      <c r="E3364" s="11" t="str">
        <f>VLOOKUP(MID(Products!$B3364,5,2),$G$8:$H$25,2,0)</f>
        <v>Binders</v>
      </c>
    </row>
    <row r="3365" spans="1:5" x14ac:dyDescent="0.35">
      <c r="A3365" s="12">
        <v>4703</v>
      </c>
      <c r="B3365" s="17" t="s">
        <v>3756</v>
      </c>
      <c r="C3365" s="17" t="s">
        <v>3757</v>
      </c>
      <c r="D3365" s="17" t="str">
        <f>HLOOKUP(LEFT(Products!$B3365,3),$G$4:$J$5,2,0)</f>
        <v>Furniture</v>
      </c>
      <c r="E3365" s="12" t="str">
        <f>VLOOKUP(MID(Products!$B3365,5,2),$G$8:$H$25,2,0)</f>
        <v>Furnishings</v>
      </c>
    </row>
    <row r="3366" spans="1:5" x14ac:dyDescent="0.35">
      <c r="A3366" s="11">
        <v>4122</v>
      </c>
      <c r="B3366" s="13" t="s">
        <v>2844</v>
      </c>
      <c r="C3366" s="13" t="s">
        <v>2845</v>
      </c>
      <c r="D3366" s="13" t="str">
        <f>HLOOKUP(LEFT(Products!$B3366,3),$G$4:$J$5,2,0)</f>
        <v>Office Supplies</v>
      </c>
      <c r="E3366" s="11" t="str">
        <f>VLOOKUP(MID(Products!$B3366,5,2),$G$8:$H$25,2,0)</f>
        <v>Paper</v>
      </c>
    </row>
    <row r="3367" spans="1:5" x14ac:dyDescent="0.35">
      <c r="A3367" s="12">
        <v>4123</v>
      </c>
      <c r="B3367" s="17" t="s">
        <v>3911</v>
      </c>
      <c r="C3367" s="17" t="s">
        <v>3912</v>
      </c>
      <c r="D3367" s="17" t="str">
        <f>HLOOKUP(LEFT(Products!$B3367,3),$G$4:$J$5,2,0)</f>
        <v>Office Supplies</v>
      </c>
      <c r="E3367" s="12" t="str">
        <f>VLOOKUP(MID(Products!$B3367,5,2),$G$8:$H$25,2,0)</f>
        <v>Labels</v>
      </c>
    </row>
    <row r="3368" spans="1:5" x14ac:dyDescent="0.35">
      <c r="A3368" s="11">
        <v>7316</v>
      </c>
      <c r="B3368" s="13" t="s">
        <v>1652</v>
      </c>
      <c r="C3368" s="13" t="s">
        <v>1653</v>
      </c>
      <c r="D3368" s="13" t="str">
        <f>HLOOKUP(LEFT(Products!$B3368,3),$G$4:$J$5,2,0)</f>
        <v>Office Supplies</v>
      </c>
      <c r="E3368" s="11" t="str">
        <f>VLOOKUP(MID(Products!$B3368,5,2),$G$8:$H$25,2,0)</f>
        <v>Art</v>
      </c>
    </row>
    <row r="3369" spans="1:5" x14ac:dyDescent="0.35">
      <c r="A3369" s="12">
        <v>3762</v>
      </c>
      <c r="B3369" s="17" t="s">
        <v>984</v>
      </c>
      <c r="C3369" s="17" t="s">
        <v>985</v>
      </c>
      <c r="D3369" s="17" t="str">
        <f>HLOOKUP(LEFT(Products!$B3369,3),$G$4:$J$5,2,0)</f>
        <v>Office Supplies</v>
      </c>
      <c r="E3369" s="12" t="str">
        <f>VLOOKUP(MID(Products!$B3369,5,2),$G$8:$H$25,2,0)</f>
        <v>Paper</v>
      </c>
    </row>
    <row r="3370" spans="1:5" x14ac:dyDescent="0.35">
      <c r="A3370" s="11">
        <v>6670</v>
      </c>
      <c r="B3370" s="13" t="s">
        <v>6583</v>
      </c>
      <c r="C3370" s="13" t="s">
        <v>6584</v>
      </c>
      <c r="D3370" s="13" t="str">
        <f>HLOOKUP(LEFT(Products!$B3370,3),$G$4:$J$5,2,0)</f>
        <v>Technology</v>
      </c>
      <c r="E3370" s="11" t="str">
        <f>VLOOKUP(MID(Products!$B3370,5,2),$G$8:$H$25,2,0)</f>
        <v>Accessories</v>
      </c>
    </row>
    <row r="3371" spans="1:5" x14ac:dyDescent="0.35">
      <c r="A3371" s="12">
        <v>1857</v>
      </c>
      <c r="B3371" s="17" t="s">
        <v>1676</v>
      </c>
      <c r="C3371" s="17" t="s">
        <v>1677</v>
      </c>
      <c r="D3371" s="17" t="str">
        <f>HLOOKUP(LEFT(Products!$B3371,3),$G$4:$J$5,2,0)</f>
        <v>Office Supplies</v>
      </c>
      <c r="E3371" s="12" t="str">
        <f>VLOOKUP(MID(Products!$B3371,5,2),$G$8:$H$25,2,0)</f>
        <v>Storage</v>
      </c>
    </row>
    <row r="3372" spans="1:5" x14ac:dyDescent="0.35">
      <c r="A3372" s="11">
        <v>5821</v>
      </c>
      <c r="B3372" s="13" t="s">
        <v>2776</v>
      </c>
      <c r="C3372" s="13" t="s">
        <v>2777</v>
      </c>
      <c r="D3372" s="13" t="str">
        <f>HLOOKUP(LEFT(Products!$B3372,3),$G$4:$J$5,2,0)</f>
        <v>Office Supplies</v>
      </c>
      <c r="E3372" s="11" t="str">
        <f>VLOOKUP(MID(Products!$B3372,5,2),$G$8:$H$25,2,0)</f>
        <v>Supplies</v>
      </c>
    </row>
    <row r="3373" spans="1:5" x14ac:dyDescent="0.35">
      <c r="A3373" s="12">
        <v>5823</v>
      </c>
      <c r="B3373" s="17" t="s">
        <v>5807</v>
      </c>
      <c r="C3373" s="17" t="s">
        <v>5808</v>
      </c>
      <c r="D3373" s="17" t="str">
        <f>HLOOKUP(LEFT(Products!$B3373,3),$G$4:$J$5,2,0)</f>
        <v>Furniture</v>
      </c>
      <c r="E3373" s="12" t="str">
        <f>VLOOKUP(MID(Products!$B3373,5,2),$G$8:$H$25,2,0)</f>
        <v>Tables</v>
      </c>
    </row>
    <row r="3374" spans="1:5" x14ac:dyDescent="0.35">
      <c r="A3374" s="11">
        <v>5804</v>
      </c>
      <c r="B3374" s="13" t="s">
        <v>5802</v>
      </c>
      <c r="C3374" s="13" t="s">
        <v>5803</v>
      </c>
      <c r="D3374" s="13" t="str">
        <f>HLOOKUP(LEFT(Products!$B3374,3),$G$4:$J$5,2,0)</f>
        <v>Office Supplies</v>
      </c>
      <c r="E3374" s="11" t="str">
        <f>VLOOKUP(MID(Products!$B3374,5,2),$G$8:$H$25,2,0)</f>
        <v>Art</v>
      </c>
    </row>
    <row r="3375" spans="1:5" x14ac:dyDescent="0.35">
      <c r="A3375" s="12">
        <v>6668</v>
      </c>
      <c r="B3375" s="17" t="s">
        <v>4424</v>
      </c>
      <c r="C3375" s="17" t="s">
        <v>4425</v>
      </c>
      <c r="D3375" s="17" t="str">
        <f>HLOOKUP(LEFT(Products!$B3375,3),$G$4:$J$5,2,0)</f>
        <v>Office Supplies</v>
      </c>
      <c r="E3375" s="12" t="str">
        <f>VLOOKUP(MID(Products!$B3375,5,2),$G$8:$H$25,2,0)</f>
        <v>Labels</v>
      </c>
    </row>
    <row r="3376" spans="1:5" x14ac:dyDescent="0.35">
      <c r="A3376" s="11">
        <v>5822</v>
      </c>
      <c r="B3376" s="13" t="s">
        <v>6588</v>
      </c>
      <c r="C3376" s="13" t="s">
        <v>6589</v>
      </c>
      <c r="D3376" s="13" t="str">
        <f>HLOOKUP(LEFT(Products!$B3376,3),$G$4:$J$5,2,0)</f>
        <v>Office Supplies</v>
      </c>
      <c r="E3376" s="11" t="str">
        <f>VLOOKUP(MID(Products!$B3376,5,2),$G$8:$H$25,2,0)</f>
        <v>Appliances</v>
      </c>
    </row>
    <row r="3377" spans="1:5" x14ac:dyDescent="0.35">
      <c r="A3377" s="12">
        <v>6281</v>
      </c>
      <c r="B3377" s="17" t="s">
        <v>6591</v>
      </c>
      <c r="C3377" s="17" t="s">
        <v>6592</v>
      </c>
      <c r="D3377" s="17" t="str">
        <f>HLOOKUP(LEFT(Products!$B3377,3),$G$4:$J$5,2,0)</f>
        <v>Office Supplies</v>
      </c>
      <c r="E3377" s="12" t="str">
        <f>VLOOKUP(MID(Products!$B3377,5,2),$G$8:$H$25,2,0)</f>
        <v>Labels</v>
      </c>
    </row>
    <row r="3378" spans="1:5" x14ac:dyDescent="0.35">
      <c r="A3378" s="11">
        <v>6669</v>
      </c>
      <c r="B3378" s="13" t="s">
        <v>6593</v>
      </c>
      <c r="C3378" s="13" t="s">
        <v>6594</v>
      </c>
      <c r="D3378" s="13" t="str">
        <f>HLOOKUP(LEFT(Products!$B3378,3),$G$4:$J$5,2,0)</f>
        <v>Office Supplies</v>
      </c>
      <c r="E3378" s="11" t="str">
        <f>VLOOKUP(MID(Products!$B3378,5,2),$G$8:$H$25,2,0)</f>
        <v>Supplies</v>
      </c>
    </row>
    <row r="3379" spans="1:5" x14ac:dyDescent="0.35">
      <c r="A3379" s="12">
        <v>5824</v>
      </c>
      <c r="B3379" s="17" t="s">
        <v>6595</v>
      </c>
      <c r="C3379" s="17" t="s">
        <v>6596</v>
      </c>
      <c r="D3379" s="17" t="str">
        <f>HLOOKUP(LEFT(Products!$B3379,3),$G$4:$J$5,2,0)</f>
        <v>Office Supplies</v>
      </c>
      <c r="E3379" s="12" t="str">
        <f>VLOOKUP(MID(Products!$B3379,5,2),$G$8:$H$25,2,0)</f>
        <v>Binders</v>
      </c>
    </row>
    <row r="3380" spans="1:5" x14ac:dyDescent="0.35">
      <c r="A3380" s="11">
        <v>6667</v>
      </c>
      <c r="B3380" s="13" t="s">
        <v>313</v>
      </c>
      <c r="C3380" s="13" t="s">
        <v>314</v>
      </c>
      <c r="D3380" s="13" t="str">
        <f>HLOOKUP(LEFT(Products!$B3380,3),$G$4:$J$5,2,0)</f>
        <v>Furniture</v>
      </c>
      <c r="E3380" s="11" t="str">
        <f>VLOOKUP(MID(Products!$B3380,5,2),$G$8:$H$25,2,0)</f>
        <v>Furnishings</v>
      </c>
    </row>
    <row r="3381" spans="1:5" x14ac:dyDescent="0.35">
      <c r="A3381" s="12">
        <v>1858</v>
      </c>
      <c r="B3381" s="17" t="s">
        <v>5108</v>
      </c>
      <c r="C3381" s="17" t="s">
        <v>5109</v>
      </c>
      <c r="D3381" s="17" t="str">
        <f>HLOOKUP(LEFT(Products!$B3381,3),$G$4:$J$5,2,0)</f>
        <v>Office Supplies</v>
      </c>
      <c r="E3381" s="12" t="str">
        <f>VLOOKUP(MID(Products!$B3381,5,2),$G$8:$H$25,2,0)</f>
        <v>Binders</v>
      </c>
    </row>
    <row r="3382" spans="1:5" x14ac:dyDescent="0.35">
      <c r="A3382" s="11">
        <v>2595</v>
      </c>
      <c r="B3382" s="13" t="s">
        <v>5457</v>
      </c>
      <c r="C3382" s="13" t="s">
        <v>5458</v>
      </c>
      <c r="D3382" s="13" t="str">
        <f>HLOOKUP(LEFT(Products!$B3382,3),$G$4:$J$5,2,0)</f>
        <v>Office Supplies</v>
      </c>
      <c r="E3382" s="11" t="str">
        <f>VLOOKUP(MID(Products!$B3382,5,2),$G$8:$H$25,2,0)</f>
        <v>Envelopes</v>
      </c>
    </row>
    <row r="3383" spans="1:5" x14ac:dyDescent="0.35">
      <c r="A3383" s="12">
        <v>8336</v>
      </c>
      <c r="B3383" s="17" t="s">
        <v>2652</v>
      </c>
      <c r="C3383" s="17" t="s">
        <v>2653</v>
      </c>
      <c r="D3383" s="17" t="str">
        <f>HLOOKUP(LEFT(Products!$B3383,3),$G$4:$J$5,2,0)</f>
        <v>Office Supplies</v>
      </c>
      <c r="E3383" s="12" t="str">
        <f>VLOOKUP(MID(Products!$B3383,5,2),$G$8:$H$25,2,0)</f>
        <v>Binders</v>
      </c>
    </row>
    <row r="3384" spans="1:5" x14ac:dyDescent="0.35">
      <c r="A3384" s="11">
        <v>9000</v>
      </c>
      <c r="B3384" s="13" t="s">
        <v>6600</v>
      </c>
      <c r="C3384" s="13" t="s">
        <v>6601</v>
      </c>
      <c r="D3384" s="13" t="str">
        <f>HLOOKUP(LEFT(Products!$B3384,3),$G$4:$J$5,2,0)</f>
        <v>Furniture</v>
      </c>
      <c r="E3384" s="11" t="str">
        <f>VLOOKUP(MID(Products!$B3384,5,2),$G$8:$H$25,2,0)</f>
        <v>Chairs</v>
      </c>
    </row>
    <row r="3385" spans="1:5" x14ac:dyDescent="0.35">
      <c r="A3385" s="12">
        <v>2598</v>
      </c>
      <c r="B3385" s="17" t="s">
        <v>3121</v>
      </c>
      <c r="C3385" s="17" t="s">
        <v>3122</v>
      </c>
      <c r="D3385" s="17" t="str">
        <f>HLOOKUP(LEFT(Products!$B3385,3),$G$4:$J$5,2,0)</f>
        <v>Office Supplies</v>
      </c>
      <c r="E3385" s="12" t="str">
        <f>VLOOKUP(MID(Products!$B3385,5,2),$G$8:$H$25,2,0)</f>
        <v>Storage</v>
      </c>
    </row>
    <row r="3386" spans="1:5" x14ac:dyDescent="0.35">
      <c r="A3386" s="11">
        <v>2597</v>
      </c>
      <c r="B3386" s="13" t="s">
        <v>2990</v>
      </c>
      <c r="C3386" s="13" t="s">
        <v>5399</v>
      </c>
      <c r="D3386" s="13" t="str">
        <f>HLOOKUP(LEFT(Products!$B3386,3),$G$4:$J$5,2,0)</f>
        <v>Technology</v>
      </c>
      <c r="E3386" s="11" t="str">
        <f>VLOOKUP(MID(Products!$B3386,5,2),$G$8:$H$25,2,0)</f>
        <v>Phones</v>
      </c>
    </row>
    <row r="3387" spans="1:5" x14ac:dyDescent="0.35">
      <c r="A3387" s="12">
        <v>2596</v>
      </c>
      <c r="B3387" s="17" t="s">
        <v>900</v>
      </c>
      <c r="C3387" s="17" t="s">
        <v>5181</v>
      </c>
      <c r="D3387" s="17" t="str">
        <f>HLOOKUP(LEFT(Products!$B3387,3),$G$4:$J$5,2,0)</f>
        <v>Office Supplies</v>
      </c>
      <c r="E3387" s="12" t="str">
        <f>VLOOKUP(MID(Products!$B3387,5,2),$G$8:$H$25,2,0)</f>
        <v>Binders</v>
      </c>
    </row>
    <row r="3388" spans="1:5" x14ac:dyDescent="0.35">
      <c r="A3388" s="11">
        <v>2599</v>
      </c>
      <c r="B3388" s="13" t="s">
        <v>6602</v>
      </c>
      <c r="C3388" s="13" t="s">
        <v>6603</v>
      </c>
      <c r="D3388" s="13" t="str">
        <f>HLOOKUP(LEFT(Products!$B3388,3),$G$4:$J$5,2,0)</f>
        <v>Office Supplies</v>
      </c>
      <c r="E3388" s="11" t="str">
        <f>VLOOKUP(MID(Products!$B3388,5,2),$G$8:$H$25,2,0)</f>
        <v>Paper</v>
      </c>
    </row>
    <row r="3389" spans="1:5" x14ac:dyDescent="0.35">
      <c r="A3389" s="12">
        <v>8622</v>
      </c>
      <c r="B3389" s="17" t="s">
        <v>3935</v>
      </c>
      <c r="C3389" s="17" t="s">
        <v>3936</v>
      </c>
      <c r="D3389" s="17" t="str">
        <f>HLOOKUP(LEFT(Products!$B3389,3),$G$4:$J$5,2,0)</f>
        <v>Office Supplies</v>
      </c>
      <c r="E3389" s="12" t="str">
        <f>VLOOKUP(MID(Products!$B3389,5,2),$G$8:$H$25,2,0)</f>
        <v>Appliances</v>
      </c>
    </row>
    <row r="3390" spans="1:5" x14ac:dyDescent="0.35">
      <c r="A3390" s="11">
        <v>2431</v>
      </c>
      <c r="B3390" s="13" t="s">
        <v>2575</v>
      </c>
      <c r="C3390" s="13" t="s">
        <v>2576</v>
      </c>
      <c r="D3390" s="13" t="str">
        <f>HLOOKUP(LEFT(Products!$B3390,3),$G$4:$J$5,2,0)</f>
        <v>Office Supplies</v>
      </c>
      <c r="E3390" s="11" t="str">
        <f>VLOOKUP(MID(Products!$B3390,5,2),$G$8:$H$25,2,0)</f>
        <v>Labels</v>
      </c>
    </row>
    <row r="3391" spans="1:5" x14ac:dyDescent="0.35">
      <c r="A3391" s="12">
        <v>6412</v>
      </c>
      <c r="B3391" s="17" t="s">
        <v>2716</v>
      </c>
      <c r="C3391" s="17" t="s">
        <v>2717</v>
      </c>
      <c r="D3391" s="17" t="str">
        <f>HLOOKUP(LEFT(Products!$B3391,3),$G$4:$J$5,2,0)</f>
        <v>Office Supplies</v>
      </c>
      <c r="E3391" s="12" t="str">
        <f>VLOOKUP(MID(Products!$B3391,5,2),$G$8:$H$25,2,0)</f>
        <v>Paper</v>
      </c>
    </row>
    <row r="3392" spans="1:5" x14ac:dyDescent="0.35">
      <c r="A3392" s="11">
        <v>6462</v>
      </c>
      <c r="B3392" s="13" t="s">
        <v>4933</v>
      </c>
      <c r="C3392" s="13" t="s">
        <v>4934</v>
      </c>
      <c r="D3392" s="13" t="str">
        <f>HLOOKUP(LEFT(Products!$B3392,3),$G$4:$J$5,2,0)</f>
        <v>Technology</v>
      </c>
      <c r="E3392" s="11" t="str">
        <f>VLOOKUP(MID(Products!$B3392,5,2),$G$8:$H$25,2,0)</f>
        <v>Accessories</v>
      </c>
    </row>
    <row r="3393" spans="1:5" x14ac:dyDescent="0.35">
      <c r="A3393" s="12">
        <v>6463</v>
      </c>
      <c r="B3393" s="17" t="s">
        <v>1853</v>
      </c>
      <c r="C3393" s="17" t="s">
        <v>1854</v>
      </c>
      <c r="D3393" s="17" t="str">
        <f>HLOOKUP(LEFT(Products!$B3393,3),$G$4:$J$5,2,0)</f>
        <v>Furniture</v>
      </c>
      <c r="E3393" s="12" t="str">
        <f>VLOOKUP(MID(Products!$B3393,5,2),$G$8:$H$25,2,0)</f>
        <v>Chairs</v>
      </c>
    </row>
    <row r="3394" spans="1:5" x14ac:dyDescent="0.35">
      <c r="A3394" s="11">
        <v>4649</v>
      </c>
      <c r="B3394" s="13" t="s">
        <v>6609</v>
      </c>
      <c r="C3394" s="13" t="s">
        <v>6610</v>
      </c>
      <c r="D3394" s="13" t="str">
        <f>HLOOKUP(LEFT(Products!$B3394,3),$G$4:$J$5,2,0)</f>
        <v>Office Supplies</v>
      </c>
      <c r="E3394" s="11" t="str">
        <f>VLOOKUP(MID(Products!$B3394,5,2),$G$8:$H$25,2,0)</f>
        <v>Paper</v>
      </c>
    </row>
    <row r="3395" spans="1:5" x14ac:dyDescent="0.35">
      <c r="A3395" s="12">
        <v>4161</v>
      </c>
      <c r="B3395" s="17" t="s">
        <v>5397</v>
      </c>
      <c r="C3395" s="17" t="s">
        <v>5398</v>
      </c>
      <c r="D3395" s="17" t="str">
        <f>HLOOKUP(LEFT(Products!$B3395,3),$G$4:$J$5,2,0)</f>
        <v>Technology</v>
      </c>
      <c r="E3395" s="12" t="str">
        <f>VLOOKUP(MID(Products!$B3395,5,2),$G$8:$H$25,2,0)</f>
        <v>Phones</v>
      </c>
    </row>
    <row r="3396" spans="1:5" x14ac:dyDescent="0.35">
      <c r="A3396" s="11">
        <v>6408</v>
      </c>
      <c r="B3396" s="13" t="s">
        <v>2864</v>
      </c>
      <c r="C3396" s="13" t="s">
        <v>2865</v>
      </c>
      <c r="D3396" s="13" t="str">
        <f>HLOOKUP(LEFT(Products!$B3396,3),$G$4:$J$5,2,0)</f>
        <v>Furniture</v>
      </c>
      <c r="E3396" s="11" t="str">
        <f>VLOOKUP(MID(Products!$B3396,5,2),$G$8:$H$25,2,0)</f>
        <v>Chairs</v>
      </c>
    </row>
    <row r="3397" spans="1:5" x14ac:dyDescent="0.35">
      <c r="A3397" s="12">
        <v>815</v>
      </c>
      <c r="B3397" s="17" t="s">
        <v>4647</v>
      </c>
      <c r="C3397" s="17" t="s">
        <v>4648</v>
      </c>
      <c r="D3397" s="17" t="str">
        <f>HLOOKUP(LEFT(Products!$B3397,3),$G$4:$J$5,2,0)</f>
        <v>Technology</v>
      </c>
      <c r="E3397" s="12" t="str">
        <f>VLOOKUP(MID(Products!$B3397,5,2),$G$8:$H$25,2,0)</f>
        <v>Accessories</v>
      </c>
    </row>
    <row r="3398" spans="1:5" x14ac:dyDescent="0.35">
      <c r="A3398" s="11">
        <v>6459</v>
      </c>
      <c r="B3398" s="13" t="s">
        <v>2277</v>
      </c>
      <c r="C3398" s="13" t="s">
        <v>2278</v>
      </c>
      <c r="D3398" s="13" t="str">
        <f>HLOOKUP(LEFT(Products!$B3398,3),$G$4:$J$5,2,0)</f>
        <v>Office Supplies</v>
      </c>
      <c r="E3398" s="11" t="str">
        <f>VLOOKUP(MID(Products!$B3398,5,2),$G$8:$H$25,2,0)</f>
        <v>Art</v>
      </c>
    </row>
    <row r="3399" spans="1:5" x14ac:dyDescent="0.35">
      <c r="A3399" s="12">
        <v>6546</v>
      </c>
      <c r="B3399" s="17" t="s">
        <v>1848</v>
      </c>
      <c r="C3399" s="17" t="s">
        <v>1849</v>
      </c>
      <c r="D3399" s="17" t="str">
        <f>HLOOKUP(LEFT(Products!$B3399,3),$G$4:$J$5,2,0)</f>
        <v>Office Supplies</v>
      </c>
      <c r="E3399" s="12" t="str">
        <f>VLOOKUP(MID(Products!$B3399,5,2),$G$8:$H$25,2,0)</f>
        <v>Labels</v>
      </c>
    </row>
    <row r="3400" spans="1:5" x14ac:dyDescent="0.35">
      <c r="A3400" s="11">
        <v>6460</v>
      </c>
      <c r="B3400" s="13" t="s">
        <v>2815</v>
      </c>
      <c r="C3400" s="13" t="s">
        <v>2816</v>
      </c>
      <c r="D3400" s="13" t="str">
        <f>HLOOKUP(LEFT(Products!$B3400,3),$G$4:$J$5,2,0)</f>
        <v>Office Supplies</v>
      </c>
      <c r="E3400" s="11" t="str">
        <f>VLOOKUP(MID(Products!$B3400,5,2),$G$8:$H$25,2,0)</f>
        <v>Art</v>
      </c>
    </row>
    <row r="3401" spans="1:5" x14ac:dyDescent="0.35">
      <c r="A3401" s="12">
        <v>814</v>
      </c>
      <c r="B3401" s="17" t="s">
        <v>3225</v>
      </c>
      <c r="C3401" s="17" t="s">
        <v>3226</v>
      </c>
      <c r="D3401" s="17" t="str">
        <f>HLOOKUP(LEFT(Products!$B3401,3),$G$4:$J$5,2,0)</f>
        <v>Furniture</v>
      </c>
      <c r="E3401" s="12" t="str">
        <f>VLOOKUP(MID(Products!$B3401,5,2),$G$8:$H$25,2,0)</f>
        <v>Furnishings</v>
      </c>
    </row>
    <row r="3402" spans="1:5" x14ac:dyDescent="0.35">
      <c r="A3402" s="11">
        <v>6411</v>
      </c>
      <c r="B3402" s="13" t="s">
        <v>4210</v>
      </c>
      <c r="C3402" s="13" t="s">
        <v>4211</v>
      </c>
      <c r="D3402" s="13" t="str">
        <f>HLOOKUP(LEFT(Products!$B3402,3),$G$4:$J$5,2,0)</f>
        <v>Technology</v>
      </c>
      <c r="E3402" s="11" t="str">
        <f>VLOOKUP(MID(Products!$B3402,5,2),$G$8:$H$25,2,0)</f>
        <v>Phones</v>
      </c>
    </row>
    <row r="3403" spans="1:5" x14ac:dyDescent="0.35">
      <c r="A3403" s="12">
        <v>4162</v>
      </c>
      <c r="B3403" s="17" t="s">
        <v>426</v>
      </c>
      <c r="C3403" s="17" t="s">
        <v>427</v>
      </c>
      <c r="D3403" s="17" t="str">
        <f>HLOOKUP(LEFT(Products!$B3403,3),$G$4:$J$5,2,0)</f>
        <v>Office Supplies</v>
      </c>
      <c r="E3403" s="12" t="str">
        <f>VLOOKUP(MID(Products!$B3403,5,2),$G$8:$H$25,2,0)</f>
        <v>Storage</v>
      </c>
    </row>
    <row r="3404" spans="1:5" x14ac:dyDescent="0.35">
      <c r="A3404" s="11">
        <v>6410</v>
      </c>
      <c r="B3404" s="13" t="s">
        <v>6614</v>
      </c>
      <c r="C3404" s="13" t="s">
        <v>6615</v>
      </c>
      <c r="D3404" s="13" t="str">
        <f>HLOOKUP(LEFT(Products!$B3404,3),$G$4:$J$5,2,0)</f>
        <v>Office Supplies</v>
      </c>
      <c r="E3404" s="11" t="str">
        <f>VLOOKUP(MID(Products!$B3404,5,2),$G$8:$H$25,2,0)</f>
        <v>Paper</v>
      </c>
    </row>
    <row r="3405" spans="1:5" x14ac:dyDescent="0.35">
      <c r="A3405" s="12">
        <v>6547</v>
      </c>
      <c r="B3405" s="17" t="s">
        <v>2660</v>
      </c>
      <c r="C3405" s="17" t="s">
        <v>2661</v>
      </c>
      <c r="D3405" s="17" t="str">
        <f>HLOOKUP(LEFT(Products!$B3405,3),$G$4:$J$5,2,0)</f>
        <v>Office Supplies</v>
      </c>
      <c r="E3405" s="12" t="str">
        <f>VLOOKUP(MID(Products!$B3405,5,2),$G$8:$H$25,2,0)</f>
        <v>Paper</v>
      </c>
    </row>
    <row r="3406" spans="1:5" x14ac:dyDescent="0.35">
      <c r="A3406" s="11">
        <v>1245</v>
      </c>
      <c r="B3406" s="13" t="s">
        <v>6617</v>
      </c>
      <c r="C3406" s="13" t="s">
        <v>6618</v>
      </c>
      <c r="D3406" s="13" t="str">
        <f>HLOOKUP(LEFT(Products!$B3406,3),$G$4:$J$5,2,0)</f>
        <v>Office Supplies</v>
      </c>
      <c r="E3406" s="11" t="str">
        <f>VLOOKUP(MID(Products!$B3406,5,2),$G$8:$H$25,2,0)</f>
        <v>Envelopes</v>
      </c>
    </row>
    <row r="3407" spans="1:5" x14ac:dyDescent="0.35">
      <c r="A3407" s="12">
        <v>6461</v>
      </c>
      <c r="B3407" s="17" t="s">
        <v>3101</v>
      </c>
      <c r="C3407" s="17" t="s">
        <v>3102</v>
      </c>
      <c r="D3407" s="17" t="str">
        <f>HLOOKUP(LEFT(Products!$B3407,3),$G$4:$J$5,2,0)</f>
        <v>Office Supplies</v>
      </c>
      <c r="E3407" s="12" t="str">
        <f>VLOOKUP(MID(Products!$B3407,5,2),$G$8:$H$25,2,0)</f>
        <v>Art</v>
      </c>
    </row>
    <row r="3408" spans="1:5" x14ac:dyDescent="0.35">
      <c r="A3408" s="11">
        <v>6545</v>
      </c>
      <c r="B3408" s="13" t="s">
        <v>2758</v>
      </c>
      <c r="C3408" s="13" t="s">
        <v>2759</v>
      </c>
      <c r="D3408" s="13" t="str">
        <f>HLOOKUP(LEFT(Products!$B3408,3),$G$4:$J$5,2,0)</f>
        <v>Office Supplies</v>
      </c>
      <c r="E3408" s="11" t="str">
        <f>VLOOKUP(MID(Products!$B3408,5,2),$G$8:$H$25,2,0)</f>
        <v>Binders</v>
      </c>
    </row>
    <row r="3409" spans="1:5" x14ac:dyDescent="0.35">
      <c r="A3409" s="12">
        <v>6409</v>
      </c>
      <c r="B3409" s="17" t="s">
        <v>4509</v>
      </c>
      <c r="C3409" s="17" t="s">
        <v>4510</v>
      </c>
      <c r="D3409" s="17" t="str">
        <f>HLOOKUP(LEFT(Products!$B3409,3),$G$4:$J$5,2,0)</f>
        <v>Office Supplies</v>
      </c>
      <c r="E3409" s="12" t="str">
        <f>VLOOKUP(MID(Products!$B3409,5,2),$G$8:$H$25,2,0)</f>
        <v>Art</v>
      </c>
    </row>
    <row r="3410" spans="1:5" x14ac:dyDescent="0.35">
      <c r="A3410" s="11">
        <v>4650</v>
      </c>
      <c r="B3410" s="13" t="s">
        <v>3676</v>
      </c>
      <c r="C3410" s="13" t="s">
        <v>3677</v>
      </c>
      <c r="D3410" s="13" t="str">
        <f>HLOOKUP(LEFT(Products!$B3410,3),$G$4:$J$5,2,0)</f>
        <v>Office Supplies</v>
      </c>
      <c r="E3410" s="11" t="str">
        <f>VLOOKUP(MID(Products!$B3410,5,2),$G$8:$H$25,2,0)</f>
        <v>Supplies</v>
      </c>
    </row>
    <row r="3411" spans="1:5" x14ac:dyDescent="0.35">
      <c r="A3411" s="12">
        <v>6464</v>
      </c>
      <c r="B3411" s="17" t="s">
        <v>6536</v>
      </c>
      <c r="C3411" s="17" t="s">
        <v>6537</v>
      </c>
      <c r="D3411" s="17" t="str">
        <f>HLOOKUP(LEFT(Products!$B3411,3),$G$4:$J$5,2,0)</f>
        <v>Office Supplies</v>
      </c>
      <c r="E3411" s="12" t="str">
        <f>VLOOKUP(MID(Products!$B3411,5,2),$G$8:$H$25,2,0)</f>
        <v>Labels</v>
      </c>
    </row>
    <row r="3412" spans="1:5" x14ac:dyDescent="0.35">
      <c r="A3412" s="11">
        <v>2634</v>
      </c>
      <c r="B3412" s="13" t="s">
        <v>1008</v>
      </c>
      <c r="C3412" s="13" t="s">
        <v>1009</v>
      </c>
      <c r="D3412" s="13" t="str">
        <f>HLOOKUP(LEFT(Products!$B3412,3),$G$4:$J$5,2,0)</f>
        <v>Furniture</v>
      </c>
      <c r="E3412" s="11" t="str">
        <f>VLOOKUP(MID(Products!$B3412,5,2),$G$8:$H$25,2,0)</f>
        <v>Chairs</v>
      </c>
    </row>
    <row r="3413" spans="1:5" x14ac:dyDescent="0.35">
      <c r="A3413" s="12">
        <v>959</v>
      </c>
      <c r="B3413" s="17" t="s">
        <v>6621</v>
      </c>
      <c r="C3413" s="17" t="s">
        <v>6622</v>
      </c>
      <c r="D3413" s="17" t="str">
        <f>HLOOKUP(LEFT(Products!$B3413,3),$G$4:$J$5,2,0)</f>
        <v>Office Supplies</v>
      </c>
      <c r="E3413" s="12" t="str">
        <f>VLOOKUP(MID(Products!$B3413,5,2),$G$8:$H$25,2,0)</f>
        <v>Paper</v>
      </c>
    </row>
    <row r="3414" spans="1:5" x14ac:dyDescent="0.35">
      <c r="A3414" s="11">
        <v>5511</v>
      </c>
      <c r="B3414" s="13" t="s">
        <v>6626</v>
      </c>
      <c r="C3414" s="13" t="s">
        <v>6627</v>
      </c>
      <c r="D3414" s="13" t="str">
        <f>HLOOKUP(LEFT(Products!$B3414,3),$G$4:$J$5,2,0)</f>
        <v>Technology</v>
      </c>
      <c r="E3414" s="11" t="str">
        <f>VLOOKUP(MID(Products!$B3414,5,2),$G$8:$H$25,2,0)</f>
        <v>Phones</v>
      </c>
    </row>
    <row r="3415" spans="1:5" x14ac:dyDescent="0.35">
      <c r="A3415" s="12">
        <v>958</v>
      </c>
      <c r="B3415" s="17" t="s">
        <v>1160</v>
      </c>
      <c r="C3415" s="17" t="s">
        <v>1161</v>
      </c>
      <c r="D3415" s="17" t="str">
        <f>HLOOKUP(LEFT(Products!$B3415,3),$G$4:$J$5,2,0)</f>
        <v>Office Supplies</v>
      </c>
      <c r="E3415" s="12" t="str">
        <f>VLOOKUP(MID(Products!$B3415,5,2),$G$8:$H$25,2,0)</f>
        <v>Binders</v>
      </c>
    </row>
    <row r="3416" spans="1:5" x14ac:dyDescent="0.35">
      <c r="A3416" s="11">
        <v>957</v>
      </c>
      <c r="B3416" s="13" t="s">
        <v>103</v>
      </c>
      <c r="C3416" s="13" t="s">
        <v>104</v>
      </c>
      <c r="D3416" s="13" t="str">
        <f>HLOOKUP(LEFT(Products!$B3416,3),$G$4:$J$5,2,0)</f>
        <v>Technology</v>
      </c>
      <c r="E3416" s="11" t="str">
        <f>VLOOKUP(MID(Products!$B3416,5,2),$G$8:$H$25,2,0)</f>
        <v>Phones</v>
      </c>
    </row>
    <row r="3417" spans="1:5" x14ac:dyDescent="0.35">
      <c r="A3417" s="12">
        <v>2632</v>
      </c>
      <c r="B3417" s="17" t="s">
        <v>161</v>
      </c>
      <c r="C3417" s="17" t="s">
        <v>162</v>
      </c>
      <c r="D3417" s="17" t="str">
        <f>HLOOKUP(LEFT(Products!$B3417,3),$G$4:$J$5,2,0)</f>
        <v>Furniture</v>
      </c>
      <c r="E3417" s="12" t="str">
        <f>VLOOKUP(MID(Products!$B3417,5,2),$G$8:$H$25,2,0)</f>
        <v>Furnishings</v>
      </c>
    </row>
    <row r="3418" spans="1:5" x14ac:dyDescent="0.35">
      <c r="A3418" s="11">
        <v>2633</v>
      </c>
      <c r="B3418" s="13" t="s">
        <v>6553</v>
      </c>
      <c r="C3418" s="13" t="s">
        <v>6554</v>
      </c>
      <c r="D3418" s="13" t="str">
        <f>HLOOKUP(LEFT(Products!$B3418,3),$G$4:$J$5,2,0)</f>
        <v>Furniture</v>
      </c>
      <c r="E3418" s="11" t="str">
        <f>VLOOKUP(MID(Products!$B3418,5,2),$G$8:$H$25,2,0)</f>
        <v>Chairs</v>
      </c>
    </row>
    <row r="3419" spans="1:5" x14ac:dyDescent="0.35">
      <c r="A3419" s="12">
        <v>5510</v>
      </c>
      <c r="B3419" s="17" t="s">
        <v>634</v>
      </c>
      <c r="C3419" s="17" t="s">
        <v>635</v>
      </c>
      <c r="D3419" s="17" t="str">
        <f>HLOOKUP(LEFT(Products!$B3419,3),$G$4:$J$5,2,0)</f>
        <v>Office Supplies</v>
      </c>
      <c r="E3419" s="12" t="str">
        <f>VLOOKUP(MID(Products!$B3419,5,2),$G$8:$H$25,2,0)</f>
        <v>Paper</v>
      </c>
    </row>
    <row r="3420" spans="1:5" x14ac:dyDescent="0.35">
      <c r="A3420" s="11">
        <v>4093</v>
      </c>
      <c r="B3420" s="13" t="s">
        <v>1016</v>
      </c>
      <c r="C3420" s="13" t="s">
        <v>1017</v>
      </c>
      <c r="D3420" s="13" t="str">
        <f>HLOOKUP(LEFT(Products!$B3420,3),$G$4:$J$5,2,0)</f>
        <v>Office Supplies</v>
      </c>
      <c r="E3420" s="11" t="str">
        <f>VLOOKUP(MID(Products!$B3420,5,2),$G$8:$H$25,2,0)</f>
        <v>Storage</v>
      </c>
    </row>
    <row r="3421" spans="1:5" x14ac:dyDescent="0.35">
      <c r="A3421" s="12">
        <v>4426</v>
      </c>
      <c r="B3421" s="17" t="s">
        <v>1700</v>
      </c>
      <c r="C3421" s="17" t="s">
        <v>1701</v>
      </c>
      <c r="D3421" s="17" t="str">
        <f>HLOOKUP(LEFT(Products!$B3421,3),$G$4:$J$5,2,0)</f>
        <v>Office Supplies</v>
      </c>
      <c r="E3421" s="12" t="str">
        <f>VLOOKUP(MID(Products!$B3421,5,2),$G$8:$H$25,2,0)</f>
        <v>Binders</v>
      </c>
    </row>
    <row r="3422" spans="1:5" x14ac:dyDescent="0.35">
      <c r="A3422" s="11">
        <v>5223</v>
      </c>
      <c r="B3422" s="13" t="s">
        <v>2182</v>
      </c>
      <c r="C3422" s="13" t="s">
        <v>2183</v>
      </c>
      <c r="D3422" s="13" t="str">
        <f>HLOOKUP(LEFT(Products!$B3422,3),$G$4:$J$5,2,0)</f>
        <v>Technology</v>
      </c>
      <c r="E3422" s="11" t="str">
        <f>VLOOKUP(MID(Products!$B3422,5,2),$G$8:$H$25,2,0)</f>
        <v>Phones</v>
      </c>
    </row>
    <row r="3423" spans="1:5" x14ac:dyDescent="0.35">
      <c r="A3423" s="12">
        <v>4424</v>
      </c>
      <c r="B3423" s="17" t="s">
        <v>3174</v>
      </c>
      <c r="C3423" s="17" t="s">
        <v>3175</v>
      </c>
      <c r="D3423" s="17" t="str">
        <f>HLOOKUP(LEFT(Products!$B3423,3),$G$4:$J$5,2,0)</f>
        <v>Furniture</v>
      </c>
      <c r="E3423" s="12" t="str">
        <f>VLOOKUP(MID(Products!$B3423,5,2),$G$8:$H$25,2,0)</f>
        <v>Bookcases</v>
      </c>
    </row>
    <row r="3424" spans="1:5" x14ac:dyDescent="0.35">
      <c r="A3424" s="11">
        <v>4715</v>
      </c>
      <c r="B3424" s="13" t="s">
        <v>5642</v>
      </c>
      <c r="C3424" s="13" t="s">
        <v>6632</v>
      </c>
      <c r="D3424" s="13" t="str">
        <f>HLOOKUP(LEFT(Products!$B3424,3),$G$4:$J$5,2,0)</f>
        <v>Technology</v>
      </c>
      <c r="E3424" s="11" t="str">
        <f>VLOOKUP(MID(Products!$B3424,5,2),$G$8:$H$25,2,0)</f>
        <v>Phones</v>
      </c>
    </row>
    <row r="3425" spans="1:5" x14ac:dyDescent="0.35">
      <c r="A3425" s="12">
        <v>5222</v>
      </c>
      <c r="B3425" s="17" t="s">
        <v>2948</v>
      </c>
      <c r="C3425" s="17" t="s">
        <v>2949</v>
      </c>
      <c r="D3425" s="17" t="str">
        <f>HLOOKUP(LEFT(Products!$B3425,3),$G$4:$J$5,2,0)</f>
        <v>Office Supplies</v>
      </c>
      <c r="E3425" s="12" t="str">
        <f>VLOOKUP(MID(Products!$B3425,5,2),$G$8:$H$25,2,0)</f>
        <v>Appliances</v>
      </c>
    </row>
    <row r="3426" spans="1:5" x14ac:dyDescent="0.35">
      <c r="A3426" s="11">
        <v>4188</v>
      </c>
      <c r="B3426" s="13" t="s">
        <v>4455</v>
      </c>
      <c r="C3426" s="13" t="s">
        <v>4456</v>
      </c>
      <c r="D3426" s="13" t="str">
        <f>HLOOKUP(LEFT(Products!$B3426,3),$G$4:$J$5,2,0)</f>
        <v>Office Supplies</v>
      </c>
      <c r="E3426" s="11" t="str">
        <f>VLOOKUP(MID(Products!$B3426,5,2),$G$8:$H$25,2,0)</f>
        <v>Binders</v>
      </c>
    </row>
    <row r="3427" spans="1:5" x14ac:dyDescent="0.35">
      <c r="A3427" s="12">
        <v>4189</v>
      </c>
      <c r="B3427" s="17" t="s">
        <v>6634</v>
      </c>
      <c r="C3427" s="17" t="s">
        <v>6635</v>
      </c>
      <c r="D3427" s="17" t="str">
        <f>HLOOKUP(LEFT(Products!$B3427,3),$G$4:$J$5,2,0)</f>
        <v>Office Supplies</v>
      </c>
      <c r="E3427" s="12" t="str">
        <f>VLOOKUP(MID(Products!$B3427,5,2),$G$8:$H$25,2,0)</f>
        <v>Storage</v>
      </c>
    </row>
    <row r="3428" spans="1:5" x14ac:dyDescent="0.35">
      <c r="A3428" s="11">
        <v>4187</v>
      </c>
      <c r="B3428" s="13" t="s">
        <v>1452</v>
      </c>
      <c r="C3428" s="13" t="s">
        <v>1453</v>
      </c>
      <c r="D3428" s="13" t="str">
        <f>HLOOKUP(LEFT(Products!$B3428,3),$G$4:$J$5,2,0)</f>
        <v>Office Supplies</v>
      </c>
      <c r="E3428" s="11" t="str">
        <f>VLOOKUP(MID(Products!$B3428,5,2),$G$8:$H$25,2,0)</f>
        <v>Binders</v>
      </c>
    </row>
    <row r="3429" spans="1:5" x14ac:dyDescent="0.35">
      <c r="A3429" s="12">
        <v>3942</v>
      </c>
      <c r="B3429" s="17" t="s">
        <v>5136</v>
      </c>
      <c r="C3429" s="17" t="s">
        <v>5137</v>
      </c>
      <c r="D3429" s="17" t="str">
        <f>HLOOKUP(LEFT(Products!$B3429,3),$G$4:$J$5,2,0)</f>
        <v>Office Supplies</v>
      </c>
      <c r="E3429" s="12" t="str">
        <f>VLOOKUP(MID(Products!$B3429,5,2),$G$8:$H$25,2,0)</f>
        <v>Binders</v>
      </c>
    </row>
    <row r="3430" spans="1:5" x14ac:dyDescent="0.35">
      <c r="A3430" s="11">
        <v>4423</v>
      </c>
      <c r="B3430" s="13" t="s">
        <v>3608</v>
      </c>
      <c r="C3430" s="13" t="s">
        <v>3609</v>
      </c>
      <c r="D3430" s="13" t="str">
        <f>HLOOKUP(LEFT(Products!$B3430,3),$G$4:$J$5,2,0)</f>
        <v>Office Supplies</v>
      </c>
      <c r="E3430" s="11" t="str">
        <f>VLOOKUP(MID(Products!$B3430,5,2),$G$8:$H$25,2,0)</f>
        <v>Appliances</v>
      </c>
    </row>
    <row r="3431" spans="1:5" x14ac:dyDescent="0.35">
      <c r="A3431" s="12">
        <v>8184</v>
      </c>
      <c r="B3431" s="17" t="s">
        <v>4038</v>
      </c>
      <c r="C3431" s="17" t="s">
        <v>4039</v>
      </c>
      <c r="D3431" s="17" t="str">
        <f>HLOOKUP(LEFT(Products!$B3431,3),$G$4:$J$5,2,0)</f>
        <v>Furniture</v>
      </c>
      <c r="E3431" s="12" t="str">
        <f>VLOOKUP(MID(Products!$B3431,5,2),$G$8:$H$25,2,0)</f>
        <v>Furnishings</v>
      </c>
    </row>
    <row r="3432" spans="1:5" x14ac:dyDescent="0.35">
      <c r="A3432" s="11">
        <v>8183</v>
      </c>
      <c r="B3432" s="13" t="s">
        <v>1810</v>
      </c>
      <c r="C3432" s="13" t="s">
        <v>1811</v>
      </c>
      <c r="D3432" s="13" t="str">
        <f>HLOOKUP(LEFT(Products!$B3432,3),$G$4:$J$5,2,0)</f>
        <v>Furniture</v>
      </c>
      <c r="E3432" s="11" t="str">
        <f>VLOOKUP(MID(Products!$B3432,5,2),$G$8:$H$25,2,0)</f>
        <v>Furnishings</v>
      </c>
    </row>
    <row r="3433" spans="1:5" x14ac:dyDescent="0.35">
      <c r="A3433" s="12">
        <v>3941</v>
      </c>
      <c r="B3433" s="17" t="s">
        <v>3207</v>
      </c>
      <c r="C3433" s="17" t="s">
        <v>3208</v>
      </c>
      <c r="D3433" s="17" t="str">
        <f>HLOOKUP(LEFT(Products!$B3433,3),$G$4:$J$5,2,0)</f>
        <v>Furniture</v>
      </c>
      <c r="E3433" s="12" t="str">
        <f>VLOOKUP(MID(Products!$B3433,5,2),$G$8:$H$25,2,0)</f>
        <v>Furnishings</v>
      </c>
    </row>
    <row r="3434" spans="1:5" x14ac:dyDescent="0.35">
      <c r="A3434" s="11">
        <v>4427</v>
      </c>
      <c r="B3434" s="13" t="s">
        <v>3430</v>
      </c>
      <c r="C3434" s="13" t="s">
        <v>3431</v>
      </c>
      <c r="D3434" s="13" t="str">
        <f>HLOOKUP(LEFT(Products!$B3434,3),$G$4:$J$5,2,0)</f>
        <v>Technology</v>
      </c>
      <c r="E3434" s="11" t="str">
        <f>VLOOKUP(MID(Products!$B3434,5,2),$G$8:$H$25,2,0)</f>
        <v>Phones</v>
      </c>
    </row>
    <row r="3435" spans="1:5" x14ac:dyDescent="0.35">
      <c r="A3435" s="12">
        <v>2844</v>
      </c>
      <c r="B3435" s="17" t="s">
        <v>5142</v>
      </c>
      <c r="C3435" s="17" t="s">
        <v>5143</v>
      </c>
      <c r="D3435" s="17" t="str">
        <f>HLOOKUP(LEFT(Products!$B3435,3),$G$4:$J$5,2,0)</f>
        <v>Technology</v>
      </c>
      <c r="E3435" s="12" t="str">
        <f>VLOOKUP(MID(Products!$B3435,5,2),$G$8:$H$25,2,0)</f>
        <v>Accessories</v>
      </c>
    </row>
    <row r="3436" spans="1:5" x14ac:dyDescent="0.35">
      <c r="A3436" s="11">
        <v>4425</v>
      </c>
      <c r="B3436" s="13" t="s">
        <v>6626</v>
      </c>
      <c r="C3436" s="13" t="s">
        <v>6627</v>
      </c>
      <c r="D3436" s="13" t="str">
        <f>HLOOKUP(LEFT(Products!$B3436,3),$G$4:$J$5,2,0)</f>
        <v>Technology</v>
      </c>
      <c r="E3436" s="11" t="str">
        <f>VLOOKUP(MID(Products!$B3436,5,2),$G$8:$H$25,2,0)</f>
        <v>Phones</v>
      </c>
    </row>
    <row r="3437" spans="1:5" x14ac:dyDescent="0.35">
      <c r="A3437" s="12">
        <v>5224</v>
      </c>
      <c r="B3437" s="17" t="s">
        <v>5427</v>
      </c>
      <c r="C3437" s="17" t="s">
        <v>5428</v>
      </c>
      <c r="D3437" s="17" t="str">
        <f>HLOOKUP(LEFT(Products!$B3437,3),$G$4:$J$5,2,0)</f>
        <v>Office Supplies</v>
      </c>
      <c r="E3437" s="12" t="str">
        <f>VLOOKUP(MID(Products!$B3437,5,2),$G$8:$H$25,2,0)</f>
        <v>Binders</v>
      </c>
    </row>
    <row r="3438" spans="1:5" x14ac:dyDescent="0.35">
      <c r="A3438" s="11">
        <v>5939</v>
      </c>
      <c r="B3438" s="13" t="s">
        <v>4851</v>
      </c>
      <c r="C3438" s="13" t="s">
        <v>4852</v>
      </c>
      <c r="D3438" s="13" t="str">
        <f>HLOOKUP(LEFT(Products!$B3438,3),$G$4:$J$5,2,0)</f>
        <v>Technology</v>
      </c>
      <c r="E3438" s="11" t="str">
        <f>VLOOKUP(MID(Products!$B3438,5,2),$G$8:$H$25,2,0)</f>
        <v>Phones</v>
      </c>
    </row>
    <row r="3439" spans="1:5" x14ac:dyDescent="0.35">
      <c r="A3439" s="12">
        <v>628</v>
      </c>
      <c r="B3439" s="17" t="s">
        <v>2149</v>
      </c>
      <c r="C3439" s="17" t="s">
        <v>2150</v>
      </c>
      <c r="D3439" s="17" t="str">
        <f>HLOOKUP(LEFT(Products!$B3439,3),$G$4:$J$5,2,0)</f>
        <v>Office Supplies</v>
      </c>
      <c r="E3439" s="12" t="str">
        <f>VLOOKUP(MID(Products!$B3439,5,2),$G$8:$H$25,2,0)</f>
        <v>Appliances</v>
      </c>
    </row>
    <row r="3440" spans="1:5" x14ac:dyDescent="0.35">
      <c r="A3440" s="11">
        <v>6369</v>
      </c>
      <c r="B3440" s="13" t="s">
        <v>2652</v>
      </c>
      <c r="C3440" s="13" t="s">
        <v>2653</v>
      </c>
      <c r="D3440" s="13" t="str">
        <f>HLOOKUP(LEFT(Products!$B3440,3),$G$4:$J$5,2,0)</f>
        <v>Office Supplies</v>
      </c>
      <c r="E3440" s="11" t="str">
        <f>VLOOKUP(MID(Products!$B3440,5,2),$G$8:$H$25,2,0)</f>
        <v>Binders</v>
      </c>
    </row>
    <row r="3441" spans="1:5" x14ac:dyDescent="0.35">
      <c r="A3441" s="12">
        <v>5053</v>
      </c>
      <c r="B3441" s="17" t="s">
        <v>2768</v>
      </c>
      <c r="C3441" s="17" t="s">
        <v>2769</v>
      </c>
      <c r="D3441" s="17" t="str">
        <f>HLOOKUP(LEFT(Products!$B3441,3),$G$4:$J$5,2,0)</f>
        <v>Office Supplies</v>
      </c>
      <c r="E3441" s="12" t="str">
        <f>VLOOKUP(MID(Products!$B3441,5,2),$G$8:$H$25,2,0)</f>
        <v>Paper</v>
      </c>
    </row>
    <row r="3442" spans="1:5" x14ac:dyDescent="0.35">
      <c r="A3442" s="11">
        <v>2862</v>
      </c>
      <c r="B3442" s="13" t="s">
        <v>1495</v>
      </c>
      <c r="C3442" s="13" t="s">
        <v>1496</v>
      </c>
      <c r="D3442" s="13" t="str">
        <f>HLOOKUP(LEFT(Products!$B3442,3),$G$4:$J$5,2,0)</f>
        <v>Office Supplies</v>
      </c>
      <c r="E3442" s="11" t="str">
        <f>VLOOKUP(MID(Products!$B3442,5,2),$G$8:$H$25,2,0)</f>
        <v>Paper</v>
      </c>
    </row>
    <row r="3443" spans="1:5" x14ac:dyDescent="0.35">
      <c r="A3443" s="12">
        <v>715</v>
      </c>
      <c r="B3443" s="17" t="s">
        <v>6648</v>
      </c>
      <c r="C3443" s="17" t="s">
        <v>6649</v>
      </c>
      <c r="D3443" s="17" t="str">
        <f>HLOOKUP(LEFT(Products!$B3443,3),$G$4:$J$5,2,0)</f>
        <v>Technology</v>
      </c>
      <c r="E3443" s="12" t="str">
        <f>VLOOKUP(MID(Products!$B3443,5,2),$G$8:$H$25,2,0)</f>
        <v>Accessories</v>
      </c>
    </row>
    <row r="3444" spans="1:5" x14ac:dyDescent="0.35">
      <c r="A3444" s="11">
        <v>713</v>
      </c>
      <c r="B3444" s="13" t="s">
        <v>6129</v>
      </c>
      <c r="C3444" s="13" t="s">
        <v>6130</v>
      </c>
      <c r="D3444" s="13" t="str">
        <f>HLOOKUP(LEFT(Products!$B3444,3),$G$4:$J$5,2,0)</f>
        <v>Office Supplies</v>
      </c>
      <c r="E3444" s="11" t="str">
        <f>VLOOKUP(MID(Products!$B3444,5,2),$G$8:$H$25,2,0)</f>
        <v>Appliances</v>
      </c>
    </row>
    <row r="3445" spans="1:5" x14ac:dyDescent="0.35">
      <c r="A3445" s="12">
        <v>6044</v>
      </c>
      <c r="B3445" s="17" t="s">
        <v>6600</v>
      </c>
      <c r="C3445" s="17" t="s">
        <v>6601</v>
      </c>
      <c r="D3445" s="17" t="str">
        <f>HLOOKUP(LEFT(Products!$B3445,3),$G$4:$J$5,2,0)</f>
        <v>Furniture</v>
      </c>
      <c r="E3445" s="12" t="str">
        <f>VLOOKUP(MID(Products!$B3445,5,2),$G$8:$H$25,2,0)</f>
        <v>Chairs</v>
      </c>
    </row>
    <row r="3446" spans="1:5" x14ac:dyDescent="0.35">
      <c r="A3446" s="11">
        <v>714</v>
      </c>
      <c r="B3446" s="13" t="s">
        <v>1786</v>
      </c>
      <c r="C3446" s="13" t="s">
        <v>1787</v>
      </c>
      <c r="D3446" s="13" t="str">
        <f>HLOOKUP(LEFT(Products!$B3446,3),$G$4:$J$5,2,0)</f>
        <v>Technology</v>
      </c>
      <c r="E3446" s="11" t="str">
        <f>VLOOKUP(MID(Products!$B3446,5,2),$G$8:$H$25,2,0)</f>
        <v>Phones</v>
      </c>
    </row>
    <row r="3447" spans="1:5" x14ac:dyDescent="0.35">
      <c r="A3447" s="12">
        <v>2860</v>
      </c>
      <c r="B3447" s="17" t="s">
        <v>6651</v>
      </c>
      <c r="C3447" s="17" t="s">
        <v>6652</v>
      </c>
      <c r="D3447" s="17" t="str">
        <f>HLOOKUP(LEFT(Products!$B3447,3),$G$4:$J$5,2,0)</f>
        <v>Technology</v>
      </c>
      <c r="E3447" s="12" t="str">
        <f>VLOOKUP(MID(Products!$B3447,5,2),$G$8:$H$25,2,0)</f>
        <v>Phones</v>
      </c>
    </row>
    <row r="3448" spans="1:5" x14ac:dyDescent="0.35">
      <c r="A3448" s="11">
        <v>3625</v>
      </c>
      <c r="B3448" s="13" t="s">
        <v>896</v>
      </c>
      <c r="C3448" s="13" t="s">
        <v>897</v>
      </c>
      <c r="D3448" s="13" t="str">
        <f>HLOOKUP(LEFT(Products!$B3448,3),$G$4:$J$5,2,0)</f>
        <v>Furniture</v>
      </c>
      <c r="E3448" s="11" t="str">
        <f>VLOOKUP(MID(Products!$B3448,5,2),$G$8:$H$25,2,0)</f>
        <v>Chairs</v>
      </c>
    </row>
    <row r="3449" spans="1:5" x14ac:dyDescent="0.35">
      <c r="A3449" s="12">
        <v>2861</v>
      </c>
      <c r="B3449" s="17" t="s">
        <v>2899</v>
      </c>
      <c r="C3449" s="17" t="s">
        <v>2900</v>
      </c>
      <c r="D3449" s="17" t="str">
        <f>HLOOKUP(LEFT(Products!$B3449,3),$G$4:$J$5,2,0)</f>
        <v>Furniture</v>
      </c>
      <c r="E3449" s="12" t="str">
        <f>VLOOKUP(MID(Products!$B3449,5,2),$G$8:$H$25,2,0)</f>
        <v>Bookcases</v>
      </c>
    </row>
    <row r="3450" spans="1:5" x14ac:dyDescent="0.35">
      <c r="A3450" s="11">
        <v>3626</v>
      </c>
      <c r="B3450" s="13" t="s">
        <v>4497</v>
      </c>
      <c r="C3450" s="13" t="s">
        <v>4498</v>
      </c>
      <c r="D3450" s="13" t="str">
        <f>HLOOKUP(LEFT(Products!$B3450,3),$G$4:$J$5,2,0)</f>
        <v>Office Supplies</v>
      </c>
      <c r="E3450" s="11" t="str">
        <f>VLOOKUP(MID(Products!$B3450,5,2),$G$8:$H$25,2,0)</f>
        <v>Art</v>
      </c>
    </row>
    <row r="3451" spans="1:5" x14ac:dyDescent="0.35">
      <c r="A3451" s="12">
        <v>5940</v>
      </c>
      <c r="B3451" s="17" t="s">
        <v>6654</v>
      </c>
      <c r="C3451" s="17" t="s">
        <v>6655</v>
      </c>
      <c r="D3451" s="17" t="str">
        <f>HLOOKUP(LEFT(Products!$B3451,3),$G$4:$J$5,2,0)</f>
        <v>Office Supplies</v>
      </c>
      <c r="E3451" s="12" t="str">
        <f>VLOOKUP(MID(Products!$B3451,5,2),$G$8:$H$25,2,0)</f>
        <v>Labels</v>
      </c>
    </row>
    <row r="3452" spans="1:5" x14ac:dyDescent="0.35">
      <c r="A3452" s="11">
        <v>3627</v>
      </c>
      <c r="B3452" s="13" t="s">
        <v>2469</v>
      </c>
      <c r="C3452" s="13" t="s">
        <v>2470</v>
      </c>
      <c r="D3452" s="13" t="str">
        <f>HLOOKUP(LEFT(Products!$B3452,3),$G$4:$J$5,2,0)</f>
        <v>Office Supplies</v>
      </c>
      <c r="E3452" s="11" t="str">
        <f>VLOOKUP(MID(Products!$B3452,5,2),$G$8:$H$25,2,0)</f>
        <v>Art</v>
      </c>
    </row>
    <row r="3453" spans="1:5" x14ac:dyDescent="0.35">
      <c r="A3453" s="12">
        <v>6045</v>
      </c>
      <c r="B3453" s="17" t="s">
        <v>2236</v>
      </c>
      <c r="C3453" s="17" t="s">
        <v>2237</v>
      </c>
      <c r="D3453" s="17" t="str">
        <f>HLOOKUP(LEFT(Products!$B3453,3),$G$4:$J$5,2,0)</f>
        <v>Office Supplies</v>
      </c>
      <c r="E3453" s="12" t="str">
        <f>VLOOKUP(MID(Products!$B3453,5,2),$G$8:$H$25,2,0)</f>
        <v>Paper</v>
      </c>
    </row>
    <row r="3454" spans="1:5" x14ac:dyDescent="0.35">
      <c r="A3454" s="11">
        <v>3628</v>
      </c>
      <c r="B3454" s="13" t="s">
        <v>1977</v>
      </c>
      <c r="C3454" s="13" t="s">
        <v>1978</v>
      </c>
      <c r="D3454" s="13" t="str">
        <f>HLOOKUP(LEFT(Products!$B3454,3),$G$4:$J$5,2,0)</f>
        <v>Technology</v>
      </c>
      <c r="E3454" s="11" t="str">
        <f>VLOOKUP(MID(Products!$B3454,5,2),$G$8:$H$25,2,0)</f>
        <v>Accessories</v>
      </c>
    </row>
    <row r="3455" spans="1:5" x14ac:dyDescent="0.35">
      <c r="A3455" s="12">
        <v>9011</v>
      </c>
      <c r="B3455" s="17" t="s">
        <v>6659</v>
      </c>
      <c r="C3455" s="17" t="s">
        <v>6660</v>
      </c>
      <c r="D3455" s="17" t="str">
        <f>HLOOKUP(LEFT(Products!$B3455,3),$G$4:$J$5,2,0)</f>
        <v>Office Supplies</v>
      </c>
      <c r="E3455" s="12" t="str">
        <f>VLOOKUP(MID(Products!$B3455,5,2),$G$8:$H$25,2,0)</f>
        <v>Binders</v>
      </c>
    </row>
    <row r="3456" spans="1:5" x14ac:dyDescent="0.35">
      <c r="A3456" s="11">
        <v>5454</v>
      </c>
      <c r="B3456" s="13" t="s">
        <v>6662</v>
      </c>
      <c r="C3456" s="13" t="s">
        <v>6663</v>
      </c>
      <c r="D3456" s="13" t="str">
        <f>HLOOKUP(LEFT(Products!$B3456,3),$G$4:$J$5,2,0)</f>
        <v>Office Supplies</v>
      </c>
      <c r="E3456" s="11" t="str">
        <f>VLOOKUP(MID(Products!$B3456,5,2),$G$8:$H$25,2,0)</f>
        <v>Paper</v>
      </c>
    </row>
    <row r="3457" spans="1:5" x14ac:dyDescent="0.35">
      <c r="A3457" s="12">
        <v>2859</v>
      </c>
      <c r="B3457" s="17" t="s">
        <v>5265</v>
      </c>
      <c r="C3457" s="17" t="s">
        <v>5266</v>
      </c>
      <c r="D3457" s="17" t="str">
        <f>HLOOKUP(LEFT(Products!$B3457,3),$G$4:$J$5,2,0)</f>
        <v>Technology</v>
      </c>
      <c r="E3457" s="12" t="str">
        <f>VLOOKUP(MID(Products!$B3457,5,2),$G$8:$H$25,2,0)</f>
        <v>Accessories</v>
      </c>
    </row>
    <row r="3458" spans="1:5" x14ac:dyDescent="0.35">
      <c r="A3458" s="11">
        <v>4363</v>
      </c>
      <c r="B3458" s="13" t="s">
        <v>1287</v>
      </c>
      <c r="C3458" s="13" t="s">
        <v>1288</v>
      </c>
      <c r="D3458" s="13" t="str">
        <f>HLOOKUP(LEFT(Products!$B3458,3),$G$4:$J$5,2,0)</f>
        <v>Office Supplies</v>
      </c>
      <c r="E3458" s="11" t="str">
        <f>VLOOKUP(MID(Products!$B3458,5,2),$G$8:$H$25,2,0)</f>
        <v>Art</v>
      </c>
    </row>
    <row r="3459" spans="1:5" x14ac:dyDescent="0.35">
      <c r="A3459" s="12">
        <v>6070</v>
      </c>
      <c r="B3459" s="17" t="s">
        <v>4794</v>
      </c>
      <c r="C3459" s="17" t="s">
        <v>4795</v>
      </c>
      <c r="D3459" s="17" t="str">
        <f>HLOOKUP(LEFT(Products!$B3459,3),$G$4:$J$5,2,0)</f>
        <v>Technology</v>
      </c>
      <c r="E3459" s="12" t="str">
        <f>VLOOKUP(MID(Products!$B3459,5,2),$G$8:$H$25,2,0)</f>
        <v>Machines</v>
      </c>
    </row>
    <row r="3460" spans="1:5" x14ac:dyDescent="0.35">
      <c r="A3460" s="11">
        <v>6068</v>
      </c>
      <c r="B3460" s="13" t="s">
        <v>1507</v>
      </c>
      <c r="C3460" s="13" t="s">
        <v>1508</v>
      </c>
      <c r="D3460" s="13" t="str">
        <f>HLOOKUP(LEFT(Products!$B3460,3),$G$4:$J$5,2,0)</f>
        <v>Furniture</v>
      </c>
      <c r="E3460" s="11" t="str">
        <f>VLOOKUP(MID(Products!$B3460,5,2),$G$8:$H$25,2,0)</f>
        <v>Chairs</v>
      </c>
    </row>
    <row r="3461" spans="1:5" x14ac:dyDescent="0.35">
      <c r="A3461" s="12">
        <v>4365</v>
      </c>
      <c r="B3461" s="17" t="s">
        <v>3328</v>
      </c>
      <c r="C3461" s="17" t="s">
        <v>3329</v>
      </c>
      <c r="D3461" s="17" t="str">
        <f>HLOOKUP(LEFT(Products!$B3461,3),$G$4:$J$5,2,0)</f>
        <v>Office Supplies</v>
      </c>
      <c r="E3461" s="12" t="str">
        <f>VLOOKUP(MID(Products!$B3461,5,2),$G$8:$H$25,2,0)</f>
        <v>Storage</v>
      </c>
    </row>
    <row r="3462" spans="1:5" x14ac:dyDescent="0.35">
      <c r="A3462" s="11">
        <v>9144</v>
      </c>
      <c r="B3462" s="13" t="s">
        <v>531</v>
      </c>
      <c r="C3462" s="13" t="s">
        <v>532</v>
      </c>
      <c r="D3462" s="13" t="str">
        <f>HLOOKUP(LEFT(Products!$B3462,3),$G$4:$J$5,2,0)</f>
        <v>Technology</v>
      </c>
      <c r="E3462" s="11" t="str">
        <f>VLOOKUP(MID(Products!$B3462,5,2),$G$8:$H$25,2,0)</f>
        <v>Phones</v>
      </c>
    </row>
    <row r="3463" spans="1:5" x14ac:dyDescent="0.35">
      <c r="A3463" s="12">
        <v>4366</v>
      </c>
      <c r="B3463" s="17" t="s">
        <v>3901</v>
      </c>
      <c r="C3463" s="17" t="s">
        <v>723</v>
      </c>
      <c r="D3463" s="17" t="str">
        <f>HLOOKUP(LEFT(Products!$B3463,3),$G$4:$J$5,2,0)</f>
        <v>Office Supplies</v>
      </c>
      <c r="E3463" s="12" t="str">
        <f>VLOOKUP(MID(Products!$B3463,5,2),$G$8:$H$25,2,0)</f>
        <v>Fasteners</v>
      </c>
    </row>
    <row r="3464" spans="1:5" x14ac:dyDescent="0.35">
      <c r="A3464" s="11">
        <v>6069</v>
      </c>
      <c r="B3464" s="13" t="s">
        <v>2312</v>
      </c>
      <c r="C3464" s="13" t="s">
        <v>2313</v>
      </c>
      <c r="D3464" s="13" t="str">
        <f>HLOOKUP(LEFT(Products!$B3464,3),$G$4:$J$5,2,0)</f>
        <v>Furniture</v>
      </c>
      <c r="E3464" s="11" t="str">
        <f>VLOOKUP(MID(Products!$B3464,5,2),$G$8:$H$25,2,0)</f>
        <v>Furnishings</v>
      </c>
    </row>
    <row r="3465" spans="1:5" x14ac:dyDescent="0.35">
      <c r="A3465" s="12">
        <v>9143</v>
      </c>
      <c r="B3465" s="17" t="s">
        <v>1773</v>
      </c>
      <c r="C3465" s="17" t="s">
        <v>1774</v>
      </c>
      <c r="D3465" s="17" t="str">
        <f>HLOOKUP(LEFT(Products!$B3465,3),$G$4:$J$5,2,0)</f>
        <v>Office Supplies</v>
      </c>
      <c r="E3465" s="12" t="str">
        <f>VLOOKUP(MID(Products!$B3465,5,2),$G$8:$H$25,2,0)</f>
        <v>Binders</v>
      </c>
    </row>
    <row r="3466" spans="1:5" x14ac:dyDescent="0.35">
      <c r="A3466" s="11">
        <v>4364</v>
      </c>
      <c r="B3466" s="13" t="s">
        <v>6670</v>
      </c>
      <c r="C3466" s="13" t="s">
        <v>6671</v>
      </c>
      <c r="D3466" s="13" t="str">
        <f>HLOOKUP(LEFT(Products!$B3466,3),$G$4:$J$5,2,0)</f>
        <v>Office Supplies</v>
      </c>
      <c r="E3466" s="11" t="str">
        <f>VLOOKUP(MID(Products!$B3466,5,2),$G$8:$H$25,2,0)</f>
        <v>Art</v>
      </c>
    </row>
    <row r="3467" spans="1:5" x14ac:dyDescent="0.35">
      <c r="A3467" s="12">
        <v>4367</v>
      </c>
      <c r="B3467" s="17" t="s">
        <v>6672</v>
      </c>
      <c r="C3467" s="17" t="s">
        <v>6673</v>
      </c>
      <c r="D3467" s="17" t="str">
        <f>HLOOKUP(LEFT(Products!$B3467,3),$G$4:$J$5,2,0)</f>
        <v>Office Supplies</v>
      </c>
      <c r="E3467" s="12" t="str">
        <f>VLOOKUP(MID(Products!$B3467,5,2),$G$8:$H$25,2,0)</f>
        <v>Art</v>
      </c>
    </row>
    <row r="3468" spans="1:5" x14ac:dyDescent="0.35">
      <c r="A3468" s="11">
        <v>6907</v>
      </c>
      <c r="B3468" s="13" t="s">
        <v>224</v>
      </c>
      <c r="C3468" s="13" t="s">
        <v>225</v>
      </c>
      <c r="D3468" s="13" t="str">
        <f>HLOOKUP(LEFT(Products!$B3468,3),$G$4:$J$5,2,0)</f>
        <v>Office Supplies</v>
      </c>
      <c r="E3468" s="11" t="str">
        <f>VLOOKUP(MID(Products!$B3468,5,2),$G$8:$H$25,2,0)</f>
        <v>Binders</v>
      </c>
    </row>
    <row r="3469" spans="1:5" x14ac:dyDescent="0.35">
      <c r="A3469" s="12">
        <v>9145</v>
      </c>
      <c r="B3469" s="17" t="s">
        <v>3935</v>
      </c>
      <c r="C3469" s="17" t="s">
        <v>3936</v>
      </c>
      <c r="D3469" s="17" t="str">
        <f>HLOOKUP(LEFT(Products!$B3469,3),$G$4:$J$5,2,0)</f>
        <v>Office Supplies</v>
      </c>
      <c r="E3469" s="12" t="str">
        <f>VLOOKUP(MID(Products!$B3469,5,2),$G$8:$H$25,2,0)</f>
        <v>Appliances</v>
      </c>
    </row>
    <row r="3470" spans="1:5" x14ac:dyDescent="0.35">
      <c r="A3470" s="11">
        <v>989</v>
      </c>
      <c r="B3470" s="13" t="s">
        <v>3508</v>
      </c>
      <c r="C3470" s="13" t="s">
        <v>3509</v>
      </c>
      <c r="D3470" s="13" t="str">
        <f>HLOOKUP(LEFT(Products!$B3470,3),$G$4:$J$5,2,0)</f>
        <v>Furniture</v>
      </c>
      <c r="E3470" s="11" t="str">
        <f>VLOOKUP(MID(Products!$B3470,5,2),$G$8:$H$25,2,0)</f>
        <v>Furnishings</v>
      </c>
    </row>
    <row r="3471" spans="1:5" x14ac:dyDescent="0.35">
      <c r="A3471" s="12">
        <v>990</v>
      </c>
      <c r="B3471" s="17" t="s">
        <v>6678</v>
      </c>
      <c r="C3471" s="17" t="s">
        <v>6679</v>
      </c>
      <c r="D3471" s="17" t="str">
        <f>HLOOKUP(LEFT(Products!$B3471,3),$G$4:$J$5,2,0)</f>
        <v>Office Supplies</v>
      </c>
      <c r="E3471" s="12" t="str">
        <f>VLOOKUP(MID(Products!$B3471,5,2),$G$8:$H$25,2,0)</f>
        <v>Art</v>
      </c>
    </row>
    <row r="3472" spans="1:5" x14ac:dyDescent="0.35">
      <c r="A3472" s="11">
        <v>6467</v>
      </c>
      <c r="B3472" s="13" t="s">
        <v>5796</v>
      </c>
      <c r="C3472" s="13" t="s">
        <v>5797</v>
      </c>
      <c r="D3472" s="13" t="str">
        <f>HLOOKUP(LEFT(Products!$B3472,3),$G$4:$J$5,2,0)</f>
        <v>Technology</v>
      </c>
      <c r="E3472" s="11" t="str">
        <f>VLOOKUP(MID(Products!$B3472,5,2),$G$8:$H$25,2,0)</f>
        <v>Accessories</v>
      </c>
    </row>
    <row r="3473" spans="1:5" x14ac:dyDescent="0.35">
      <c r="A3473" s="12">
        <v>5540</v>
      </c>
      <c r="B3473" s="17" t="s">
        <v>4347</v>
      </c>
      <c r="C3473" s="17" t="s">
        <v>4348</v>
      </c>
      <c r="D3473" s="17" t="str">
        <f>HLOOKUP(LEFT(Products!$B3473,3),$G$4:$J$5,2,0)</f>
        <v>Furniture</v>
      </c>
      <c r="E3473" s="12" t="str">
        <f>VLOOKUP(MID(Products!$B3473,5,2),$G$8:$H$25,2,0)</f>
        <v>Chairs</v>
      </c>
    </row>
    <row r="3474" spans="1:5" x14ac:dyDescent="0.35">
      <c r="A3474" s="11">
        <v>5542</v>
      </c>
      <c r="B3474" s="13" t="s">
        <v>2127</v>
      </c>
      <c r="C3474" s="13" t="s">
        <v>2128</v>
      </c>
      <c r="D3474" s="13" t="str">
        <f>HLOOKUP(LEFT(Products!$B3474,3),$G$4:$J$5,2,0)</f>
        <v>Office Supplies</v>
      </c>
      <c r="E3474" s="11" t="str">
        <f>VLOOKUP(MID(Products!$B3474,5,2),$G$8:$H$25,2,0)</f>
        <v>Supplies</v>
      </c>
    </row>
    <row r="3475" spans="1:5" x14ac:dyDescent="0.35">
      <c r="A3475" s="12">
        <v>9248</v>
      </c>
      <c r="B3475" s="17" t="s">
        <v>2350</v>
      </c>
      <c r="C3475" s="17" t="s">
        <v>2351</v>
      </c>
      <c r="D3475" s="17" t="str">
        <f>HLOOKUP(LEFT(Products!$B3475,3),$G$4:$J$5,2,0)</f>
        <v>Office Supplies</v>
      </c>
      <c r="E3475" s="12" t="str">
        <f>VLOOKUP(MID(Products!$B3475,5,2),$G$8:$H$25,2,0)</f>
        <v>Art</v>
      </c>
    </row>
    <row r="3476" spans="1:5" x14ac:dyDescent="0.35">
      <c r="A3476" s="11">
        <v>5541</v>
      </c>
      <c r="B3476" s="13" t="s">
        <v>559</v>
      </c>
      <c r="C3476" s="13" t="s">
        <v>560</v>
      </c>
      <c r="D3476" s="13" t="str">
        <f>HLOOKUP(LEFT(Products!$B3476,3),$G$4:$J$5,2,0)</f>
        <v>Office Supplies</v>
      </c>
      <c r="E3476" s="11" t="str">
        <f>VLOOKUP(MID(Products!$B3476,5,2),$G$8:$H$25,2,0)</f>
        <v>Binders</v>
      </c>
    </row>
    <row r="3477" spans="1:5" x14ac:dyDescent="0.35">
      <c r="A3477" s="12">
        <v>9247</v>
      </c>
      <c r="B3477" s="17" t="s">
        <v>6520</v>
      </c>
      <c r="C3477" s="17" t="s">
        <v>6521</v>
      </c>
      <c r="D3477" s="17" t="str">
        <f>HLOOKUP(LEFT(Products!$B3477,3),$G$4:$J$5,2,0)</f>
        <v>Office Supplies</v>
      </c>
      <c r="E3477" s="12" t="str">
        <f>VLOOKUP(MID(Products!$B3477,5,2),$G$8:$H$25,2,0)</f>
        <v>Art</v>
      </c>
    </row>
    <row r="3478" spans="1:5" x14ac:dyDescent="0.35">
      <c r="A3478" s="11">
        <v>7245</v>
      </c>
      <c r="B3478" s="13" t="s">
        <v>4088</v>
      </c>
      <c r="C3478" s="13" t="s">
        <v>4089</v>
      </c>
      <c r="D3478" s="13" t="str">
        <f>HLOOKUP(LEFT(Products!$B3478,3),$G$4:$J$5,2,0)</f>
        <v>Office Supplies</v>
      </c>
      <c r="E3478" s="11" t="str">
        <f>VLOOKUP(MID(Products!$B3478,5,2),$G$8:$H$25,2,0)</f>
        <v>Art</v>
      </c>
    </row>
    <row r="3479" spans="1:5" x14ac:dyDescent="0.35">
      <c r="A3479" s="12">
        <v>4510</v>
      </c>
      <c r="B3479" s="17" t="s">
        <v>5807</v>
      </c>
      <c r="C3479" s="17" t="s">
        <v>5808</v>
      </c>
      <c r="D3479" s="17" t="str">
        <f>HLOOKUP(LEFT(Products!$B3479,3),$G$4:$J$5,2,0)</f>
        <v>Furniture</v>
      </c>
      <c r="E3479" s="12" t="str">
        <f>VLOOKUP(MID(Products!$B3479,5,2),$G$8:$H$25,2,0)</f>
        <v>Tables</v>
      </c>
    </row>
    <row r="3480" spans="1:5" x14ac:dyDescent="0.35">
      <c r="A3480" s="11">
        <v>4872</v>
      </c>
      <c r="B3480" s="13" t="s">
        <v>6688</v>
      </c>
      <c r="C3480" s="13" t="s">
        <v>6689</v>
      </c>
      <c r="D3480" s="13" t="str">
        <f>HLOOKUP(LEFT(Products!$B3480,3),$G$4:$J$5,2,0)</f>
        <v>Office Supplies</v>
      </c>
      <c r="E3480" s="11" t="str">
        <f>VLOOKUP(MID(Products!$B3480,5,2),$G$8:$H$25,2,0)</f>
        <v>Fasteners</v>
      </c>
    </row>
    <row r="3481" spans="1:5" x14ac:dyDescent="0.35">
      <c r="A3481" s="12">
        <v>4875</v>
      </c>
      <c r="B3481" s="17" t="s">
        <v>6690</v>
      </c>
      <c r="C3481" s="17" t="s">
        <v>73</v>
      </c>
      <c r="D3481" s="17" t="str">
        <f>HLOOKUP(LEFT(Products!$B3481,3),$G$4:$J$5,2,0)</f>
        <v>Office Supplies</v>
      </c>
      <c r="E3481" s="12" t="str">
        <f>VLOOKUP(MID(Products!$B3481,5,2),$G$8:$H$25,2,0)</f>
        <v>Binders</v>
      </c>
    </row>
    <row r="3482" spans="1:5" x14ac:dyDescent="0.35">
      <c r="A3482" s="11">
        <v>4873</v>
      </c>
      <c r="B3482" s="13" t="s">
        <v>5066</v>
      </c>
      <c r="C3482" s="13" t="s">
        <v>5067</v>
      </c>
      <c r="D3482" s="13" t="str">
        <f>HLOOKUP(LEFT(Products!$B3482,3),$G$4:$J$5,2,0)</f>
        <v>Office Supplies</v>
      </c>
      <c r="E3482" s="11" t="str">
        <f>VLOOKUP(MID(Products!$B3482,5,2),$G$8:$H$25,2,0)</f>
        <v>Appliances</v>
      </c>
    </row>
    <row r="3483" spans="1:5" x14ac:dyDescent="0.35">
      <c r="A3483" s="12">
        <v>4874</v>
      </c>
      <c r="B3483" s="17" t="s">
        <v>5272</v>
      </c>
      <c r="C3483" s="17" t="s">
        <v>5273</v>
      </c>
      <c r="D3483" s="17" t="str">
        <f>HLOOKUP(LEFT(Products!$B3483,3),$G$4:$J$5,2,0)</f>
        <v>Office Supplies</v>
      </c>
      <c r="E3483" s="12" t="str">
        <f>VLOOKUP(MID(Products!$B3483,5,2),$G$8:$H$25,2,0)</f>
        <v>Storage</v>
      </c>
    </row>
    <row r="3484" spans="1:5" x14ac:dyDescent="0.35">
      <c r="A3484" s="11">
        <v>8014</v>
      </c>
      <c r="B3484" s="13" t="s">
        <v>2680</v>
      </c>
      <c r="C3484" s="13" t="s">
        <v>2681</v>
      </c>
      <c r="D3484" s="13" t="str">
        <f>HLOOKUP(LEFT(Products!$B3484,3),$G$4:$J$5,2,0)</f>
        <v>Technology</v>
      </c>
      <c r="E3484" s="11" t="str">
        <f>VLOOKUP(MID(Products!$B3484,5,2),$G$8:$H$25,2,0)</f>
        <v>Accessories</v>
      </c>
    </row>
    <row r="3485" spans="1:5" x14ac:dyDescent="0.35">
      <c r="A3485" s="12">
        <v>8013</v>
      </c>
      <c r="B3485" s="17" t="s">
        <v>587</v>
      </c>
      <c r="C3485" s="17" t="s">
        <v>588</v>
      </c>
      <c r="D3485" s="17" t="str">
        <f>HLOOKUP(LEFT(Products!$B3485,3),$G$4:$J$5,2,0)</f>
        <v>Office Supplies</v>
      </c>
      <c r="E3485" s="12" t="str">
        <f>VLOOKUP(MID(Products!$B3485,5,2),$G$8:$H$25,2,0)</f>
        <v>Binders</v>
      </c>
    </row>
    <row r="3486" spans="1:5" x14ac:dyDescent="0.35">
      <c r="A3486" s="11">
        <v>8015</v>
      </c>
      <c r="B3486" s="13" t="s">
        <v>2136</v>
      </c>
      <c r="C3486" s="13" t="s">
        <v>2137</v>
      </c>
      <c r="D3486" s="13" t="str">
        <f>HLOOKUP(LEFT(Products!$B3486,3),$G$4:$J$5,2,0)</f>
        <v>Office Supplies</v>
      </c>
      <c r="E3486" s="11" t="str">
        <f>VLOOKUP(MID(Products!$B3486,5,2),$G$8:$H$25,2,0)</f>
        <v>Fasteners</v>
      </c>
    </row>
    <row r="3487" spans="1:5" x14ac:dyDescent="0.35">
      <c r="A3487" s="12">
        <v>9128</v>
      </c>
      <c r="B3487" s="17" t="s">
        <v>6693</v>
      </c>
      <c r="C3487" s="17" t="s">
        <v>6694</v>
      </c>
      <c r="D3487" s="17" t="str">
        <f>HLOOKUP(LEFT(Products!$B3487,3),$G$4:$J$5,2,0)</f>
        <v>Office Supplies</v>
      </c>
      <c r="E3487" s="12" t="str">
        <f>VLOOKUP(MID(Products!$B3487,5,2),$G$8:$H$25,2,0)</f>
        <v>Storage</v>
      </c>
    </row>
    <row r="3488" spans="1:5" x14ac:dyDescent="0.35">
      <c r="A3488" s="11">
        <v>8016</v>
      </c>
      <c r="B3488" s="13" t="s">
        <v>1856</v>
      </c>
      <c r="C3488" s="13" t="s">
        <v>1857</v>
      </c>
      <c r="D3488" s="13" t="str">
        <f>HLOOKUP(LEFT(Products!$B3488,3),$G$4:$J$5,2,0)</f>
        <v>Furniture</v>
      </c>
      <c r="E3488" s="11" t="str">
        <f>VLOOKUP(MID(Products!$B3488,5,2),$G$8:$H$25,2,0)</f>
        <v>Furnishings</v>
      </c>
    </row>
    <row r="3489" spans="1:5" x14ac:dyDescent="0.35">
      <c r="A3489" s="12">
        <v>6671</v>
      </c>
      <c r="B3489" s="17" t="s">
        <v>2153</v>
      </c>
      <c r="C3489" s="17" t="s">
        <v>2154</v>
      </c>
      <c r="D3489" s="17" t="str">
        <f>HLOOKUP(LEFT(Products!$B3489,3),$G$4:$J$5,2,0)</f>
        <v>Office Supplies</v>
      </c>
      <c r="E3489" s="12" t="str">
        <f>VLOOKUP(MID(Products!$B3489,5,2),$G$8:$H$25,2,0)</f>
        <v>Binders</v>
      </c>
    </row>
    <row r="3490" spans="1:5" x14ac:dyDescent="0.35">
      <c r="A3490" s="11">
        <v>7000</v>
      </c>
      <c r="B3490" s="13" t="s">
        <v>6697</v>
      </c>
      <c r="C3490" s="13" t="s">
        <v>6698</v>
      </c>
      <c r="D3490" s="13" t="str">
        <f>HLOOKUP(LEFT(Products!$B3490,3),$G$4:$J$5,2,0)</f>
        <v>Office Supplies</v>
      </c>
      <c r="E3490" s="11" t="str">
        <f>VLOOKUP(MID(Products!$B3490,5,2),$G$8:$H$25,2,0)</f>
        <v>Appliances</v>
      </c>
    </row>
    <row r="3491" spans="1:5" x14ac:dyDescent="0.35">
      <c r="A3491" s="12">
        <v>9438</v>
      </c>
      <c r="B3491" s="17" t="s">
        <v>2938</v>
      </c>
      <c r="C3491" s="17" t="s">
        <v>2939</v>
      </c>
      <c r="D3491" s="17" t="str">
        <f>HLOOKUP(LEFT(Products!$B3491,3),$G$4:$J$5,2,0)</f>
        <v>Office Supplies</v>
      </c>
      <c r="E3491" s="12" t="str">
        <f>VLOOKUP(MID(Products!$B3491,5,2),$G$8:$H$25,2,0)</f>
        <v>Paper</v>
      </c>
    </row>
    <row r="3492" spans="1:5" x14ac:dyDescent="0.35">
      <c r="A3492" s="11">
        <v>7001</v>
      </c>
      <c r="B3492" s="13" t="s">
        <v>3676</v>
      </c>
      <c r="C3492" s="13" t="s">
        <v>3677</v>
      </c>
      <c r="D3492" s="13" t="str">
        <f>HLOOKUP(LEFT(Products!$B3492,3),$G$4:$J$5,2,0)</f>
        <v>Office Supplies</v>
      </c>
      <c r="E3492" s="11" t="str">
        <f>VLOOKUP(MID(Products!$B3492,5,2),$G$8:$H$25,2,0)</f>
        <v>Supplies</v>
      </c>
    </row>
    <row r="3493" spans="1:5" x14ac:dyDescent="0.35">
      <c r="A3493" s="12">
        <v>9067</v>
      </c>
      <c r="B3493" s="17" t="s">
        <v>2654</v>
      </c>
      <c r="C3493" s="17" t="s">
        <v>2655</v>
      </c>
      <c r="D3493" s="17" t="str">
        <f>HLOOKUP(LEFT(Products!$B3493,3),$G$4:$J$5,2,0)</f>
        <v>Technology</v>
      </c>
      <c r="E3493" s="12" t="str">
        <f>VLOOKUP(MID(Products!$B3493,5,2),$G$8:$H$25,2,0)</f>
        <v>Accessories</v>
      </c>
    </row>
    <row r="3494" spans="1:5" x14ac:dyDescent="0.35">
      <c r="A3494" s="11">
        <v>5376</v>
      </c>
      <c r="B3494" s="13" t="s">
        <v>1942</v>
      </c>
      <c r="C3494" s="13" t="s">
        <v>1943</v>
      </c>
      <c r="D3494" s="13" t="str">
        <f>HLOOKUP(LEFT(Products!$B3494,3),$G$4:$J$5,2,0)</f>
        <v>Technology</v>
      </c>
      <c r="E3494" s="11" t="str">
        <f>VLOOKUP(MID(Products!$B3494,5,2),$G$8:$H$25,2,0)</f>
        <v>Accessories</v>
      </c>
    </row>
    <row r="3495" spans="1:5" x14ac:dyDescent="0.35">
      <c r="A3495" s="12">
        <v>6438</v>
      </c>
      <c r="B3495" s="17" t="s">
        <v>6651</v>
      </c>
      <c r="C3495" s="17" t="s">
        <v>6652</v>
      </c>
      <c r="D3495" s="17" t="str">
        <f>HLOOKUP(LEFT(Products!$B3495,3),$G$4:$J$5,2,0)</f>
        <v>Technology</v>
      </c>
      <c r="E3495" s="12" t="str">
        <f>VLOOKUP(MID(Products!$B3495,5,2),$G$8:$H$25,2,0)</f>
        <v>Phones</v>
      </c>
    </row>
    <row r="3496" spans="1:5" x14ac:dyDescent="0.35">
      <c r="A3496" s="11">
        <v>6437</v>
      </c>
      <c r="B3496" s="13" t="s">
        <v>6515</v>
      </c>
      <c r="C3496" s="13" t="s">
        <v>6516</v>
      </c>
      <c r="D3496" s="13" t="str">
        <f>HLOOKUP(LEFT(Products!$B3496,3),$G$4:$J$5,2,0)</f>
        <v>Office Supplies</v>
      </c>
      <c r="E3496" s="11" t="str">
        <f>VLOOKUP(MID(Products!$B3496,5,2),$G$8:$H$25,2,0)</f>
        <v>Storage</v>
      </c>
    </row>
    <row r="3497" spans="1:5" x14ac:dyDescent="0.35">
      <c r="A3497" s="12">
        <v>9448</v>
      </c>
      <c r="B3497" s="17" t="s">
        <v>4062</v>
      </c>
      <c r="C3497" s="17" t="s">
        <v>4063</v>
      </c>
      <c r="D3497" s="17" t="str">
        <f>HLOOKUP(LEFT(Products!$B3497,3),$G$4:$J$5,2,0)</f>
        <v>Furniture</v>
      </c>
      <c r="E3497" s="12" t="str">
        <f>VLOOKUP(MID(Products!$B3497,5,2),$G$8:$H$25,2,0)</f>
        <v>Furnishings</v>
      </c>
    </row>
    <row r="3498" spans="1:5" x14ac:dyDescent="0.35">
      <c r="A3498" s="11">
        <v>3083</v>
      </c>
      <c r="B3498" s="13" t="s">
        <v>5397</v>
      </c>
      <c r="C3498" s="13" t="s">
        <v>5398</v>
      </c>
      <c r="D3498" s="13" t="str">
        <f>HLOOKUP(LEFT(Products!$B3498,3),$G$4:$J$5,2,0)</f>
        <v>Technology</v>
      </c>
      <c r="E3498" s="11" t="str">
        <f>VLOOKUP(MID(Products!$B3498,5,2),$G$8:$H$25,2,0)</f>
        <v>Phones</v>
      </c>
    </row>
    <row r="3499" spans="1:5" x14ac:dyDescent="0.35">
      <c r="A3499" s="12">
        <v>9457</v>
      </c>
      <c r="B3499" s="17" t="s">
        <v>6707</v>
      </c>
      <c r="C3499" s="17" t="s">
        <v>6708</v>
      </c>
      <c r="D3499" s="17" t="str">
        <f>HLOOKUP(LEFT(Products!$B3499,3),$G$4:$J$5,2,0)</f>
        <v>Technology</v>
      </c>
      <c r="E3499" s="12" t="str">
        <f>VLOOKUP(MID(Products!$B3499,5,2),$G$8:$H$25,2,0)</f>
        <v>Accessories</v>
      </c>
    </row>
    <row r="3500" spans="1:5" x14ac:dyDescent="0.35">
      <c r="A3500" s="11">
        <v>9458</v>
      </c>
      <c r="B3500" s="13" t="s">
        <v>3006</v>
      </c>
      <c r="C3500" s="13" t="s">
        <v>3007</v>
      </c>
      <c r="D3500" s="13" t="str">
        <f>HLOOKUP(LEFT(Products!$B3500,3),$G$4:$J$5,2,0)</f>
        <v>Office Supplies</v>
      </c>
      <c r="E3500" s="11" t="str">
        <f>VLOOKUP(MID(Products!$B3500,5,2),$G$8:$H$25,2,0)</f>
        <v>Binders</v>
      </c>
    </row>
    <row r="3501" spans="1:5" x14ac:dyDescent="0.35">
      <c r="A3501" s="12">
        <v>5377</v>
      </c>
      <c r="B3501" s="17" t="s">
        <v>6709</v>
      </c>
      <c r="C3501" s="17" t="s">
        <v>4403</v>
      </c>
      <c r="D3501" s="17" t="str">
        <f>HLOOKUP(LEFT(Products!$B3501,3),$G$4:$J$5,2,0)</f>
        <v>Office Supplies</v>
      </c>
      <c r="E3501" s="12" t="str">
        <f>VLOOKUP(MID(Products!$B3501,5,2),$G$8:$H$25,2,0)</f>
        <v>Art</v>
      </c>
    </row>
    <row r="3502" spans="1:5" x14ac:dyDescent="0.35">
      <c r="A3502" s="11">
        <v>6436</v>
      </c>
      <c r="B3502" s="13" t="s">
        <v>4261</v>
      </c>
      <c r="C3502" s="13" t="s">
        <v>4262</v>
      </c>
      <c r="D3502" s="13" t="str">
        <f>HLOOKUP(LEFT(Products!$B3502,3),$G$4:$J$5,2,0)</f>
        <v>Furniture</v>
      </c>
      <c r="E3502" s="11" t="str">
        <f>VLOOKUP(MID(Products!$B3502,5,2),$G$8:$H$25,2,0)</f>
        <v>Furnishings</v>
      </c>
    </row>
    <row r="3503" spans="1:5" x14ac:dyDescent="0.35">
      <c r="A3503" s="12">
        <v>3943</v>
      </c>
      <c r="B3503" s="17" t="s">
        <v>175</v>
      </c>
      <c r="C3503" s="17" t="s">
        <v>176</v>
      </c>
      <c r="D3503" s="17" t="str">
        <f>HLOOKUP(LEFT(Products!$B3503,3),$G$4:$J$5,2,0)</f>
        <v>Office Supplies</v>
      </c>
      <c r="E3503" s="12" t="str">
        <f>VLOOKUP(MID(Products!$B3503,5,2),$G$8:$H$25,2,0)</f>
        <v>Paper</v>
      </c>
    </row>
    <row r="3504" spans="1:5" x14ac:dyDescent="0.35">
      <c r="A3504" s="11">
        <v>3082</v>
      </c>
      <c r="B3504" s="13" t="s">
        <v>2909</v>
      </c>
      <c r="C3504" s="13" t="s">
        <v>2910</v>
      </c>
      <c r="D3504" s="13" t="str">
        <f>HLOOKUP(LEFT(Products!$B3504,3),$G$4:$J$5,2,0)</f>
        <v>Office Supplies</v>
      </c>
      <c r="E3504" s="11" t="str">
        <f>VLOOKUP(MID(Products!$B3504,5,2),$G$8:$H$25,2,0)</f>
        <v>Binders</v>
      </c>
    </row>
    <row r="3505" spans="1:5" x14ac:dyDescent="0.35">
      <c r="A3505" s="12">
        <v>8457</v>
      </c>
      <c r="B3505" s="17" t="s">
        <v>2808</v>
      </c>
      <c r="C3505" s="17" t="s">
        <v>3925</v>
      </c>
      <c r="D3505" s="17" t="str">
        <f>HLOOKUP(LEFT(Products!$B3505,3),$G$4:$J$5,2,0)</f>
        <v>Furniture</v>
      </c>
      <c r="E3505" s="12" t="str">
        <f>VLOOKUP(MID(Products!$B3505,5,2),$G$8:$H$25,2,0)</f>
        <v>Chairs</v>
      </c>
    </row>
    <row r="3506" spans="1:5" x14ac:dyDescent="0.35">
      <c r="A3506" s="11">
        <v>9133</v>
      </c>
      <c r="B3506" s="13" t="s">
        <v>5488</v>
      </c>
      <c r="C3506" s="13" t="s">
        <v>5489</v>
      </c>
      <c r="D3506" s="13" t="str">
        <f>HLOOKUP(LEFT(Products!$B3506,3),$G$4:$J$5,2,0)</f>
        <v>Office Supplies</v>
      </c>
      <c r="E3506" s="11" t="str">
        <f>VLOOKUP(MID(Products!$B3506,5,2),$G$8:$H$25,2,0)</f>
        <v>Appliances</v>
      </c>
    </row>
    <row r="3507" spans="1:5" x14ac:dyDescent="0.35">
      <c r="A3507" s="12">
        <v>9296</v>
      </c>
      <c r="B3507" s="17" t="s">
        <v>27</v>
      </c>
      <c r="C3507" s="17" t="s">
        <v>30</v>
      </c>
      <c r="D3507" s="17" t="str">
        <f>HLOOKUP(LEFT(Products!$B3507,3),$G$4:$J$5,2,0)</f>
        <v>Furniture</v>
      </c>
      <c r="E3507" s="12" t="str">
        <f>VLOOKUP(MID(Products!$B3507,5,2),$G$8:$H$25,2,0)</f>
        <v>Bookcases</v>
      </c>
    </row>
    <row r="3508" spans="1:5" x14ac:dyDescent="0.35">
      <c r="A3508" s="11">
        <v>8786</v>
      </c>
      <c r="B3508" s="13" t="s">
        <v>2796</v>
      </c>
      <c r="C3508" s="13" t="s">
        <v>2797</v>
      </c>
      <c r="D3508" s="13" t="str">
        <f>HLOOKUP(LEFT(Products!$B3508,3),$G$4:$J$5,2,0)</f>
        <v>Technology</v>
      </c>
      <c r="E3508" s="11" t="str">
        <f>VLOOKUP(MID(Products!$B3508,5,2),$G$8:$H$25,2,0)</f>
        <v>Phones</v>
      </c>
    </row>
    <row r="3509" spans="1:5" x14ac:dyDescent="0.35">
      <c r="A3509" s="12">
        <v>6242</v>
      </c>
      <c r="B3509" s="17" t="s">
        <v>3170</v>
      </c>
      <c r="C3509" s="17" t="s">
        <v>3171</v>
      </c>
      <c r="D3509" s="17" t="str">
        <f>HLOOKUP(LEFT(Products!$B3509,3),$G$4:$J$5,2,0)</f>
        <v>Furniture</v>
      </c>
      <c r="E3509" s="12" t="str">
        <f>VLOOKUP(MID(Products!$B3509,5,2),$G$8:$H$25,2,0)</f>
        <v>Furnishings</v>
      </c>
    </row>
    <row r="3510" spans="1:5" x14ac:dyDescent="0.35">
      <c r="A3510" s="11">
        <v>8788</v>
      </c>
      <c r="B3510" s="13" t="s">
        <v>205</v>
      </c>
      <c r="C3510" s="13" t="s">
        <v>206</v>
      </c>
      <c r="D3510" s="13" t="str">
        <f>HLOOKUP(LEFT(Products!$B3510,3),$G$4:$J$5,2,0)</f>
        <v>Technology</v>
      </c>
      <c r="E3510" s="11" t="str">
        <f>VLOOKUP(MID(Products!$B3510,5,2),$G$8:$H$25,2,0)</f>
        <v>Accessories</v>
      </c>
    </row>
    <row r="3511" spans="1:5" x14ac:dyDescent="0.35">
      <c r="A3511" s="12">
        <v>86</v>
      </c>
      <c r="B3511" s="17" t="s">
        <v>1073</v>
      </c>
      <c r="C3511" s="17" t="s">
        <v>1074</v>
      </c>
      <c r="D3511" s="17" t="str">
        <f>HLOOKUP(LEFT(Products!$B3511,3),$G$4:$J$5,2,0)</f>
        <v>Furniture</v>
      </c>
      <c r="E3511" s="12" t="str">
        <f>VLOOKUP(MID(Products!$B3511,5,2),$G$8:$H$25,2,0)</f>
        <v>Chairs</v>
      </c>
    </row>
    <row r="3512" spans="1:5" x14ac:dyDescent="0.35">
      <c r="A3512" s="11">
        <v>9295</v>
      </c>
      <c r="B3512" s="13" t="s">
        <v>5339</v>
      </c>
      <c r="C3512" s="13" t="s">
        <v>5340</v>
      </c>
      <c r="D3512" s="13" t="str">
        <f>HLOOKUP(LEFT(Products!$B3512,3),$G$4:$J$5,2,0)</f>
        <v>Office Supplies</v>
      </c>
      <c r="E3512" s="11" t="str">
        <f>VLOOKUP(MID(Products!$B3512,5,2),$G$8:$H$25,2,0)</f>
        <v>Paper</v>
      </c>
    </row>
    <row r="3513" spans="1:5" x14ac:dyDescent="0.35">
      <c r="A3513" s="12">
        <v>8458</v>
      </c>
      <c r="B3513" s="17" t="s">
        <v>71</v>
      </c>
      <c r="C3513" s="17" t="s">
        <v>73</v>
      </c>
      <c r="D3513" s="17" t="str">
        <f>HLOOKUP(LEFT(Products!$B3513,3),$G$4:$J$5,2,0)</f>
        <v>Office Supplies</v>
      </c>
      <c r="E3513" s="12" t="str">
        <f>VLOOKUP(MID(Products!$B3513,5,2),$G$8:$H$25,2,0)</f>
        <v>Binders</v>
      </c>
    </row>
    <row r="3514" spans="1:5" x14ac:dyDescent="0.35">
      <c r="A3514" s="11">
        <v>8787</v>
      </c>
      <c r="B3514" s="13" t="s">
        <v>2498</v>
      </c>
      <c r="C3514" s="13" t="s">
        <v>2499</v>
      </c>
      <c r="D3514" s="13" t="str">
        <f>HLOOKUP(LEFT(Products!$B3514,3),$G$4:$J$5,2,0)</f>
        <v>Office Supplies</v>
      </c>
      <c r="E3514" s="11" t="str">
        <f>VLOOKUP(MID(Products!$B3514,5,2),$G$8:$H$25,2,0)</f>
        <v>Paper</v>
      </c>
    </row>
    <row r="3515" spans="1:5" x14ac:dyDescent="0.35">
      <c r="A3515" s="12">
        <v>9132</v>
      </c>
      <c r="B3515" s="17" t="s">
        <v>6402</v>
      </c>
      <c r="C3515" s="17" t="s">
        <v>6722</v>
      </c>
      <c r="D3515" s="17" t="str">
        <f>HLOOKUP(LEFT(Products!$B3515,3),$G$4:$J$5,2,0)</f>
        <v>Furniture</v>
      </c>
      <c r="E3515" s="12" t="str">
        <f>VLOOKUP(MID(Products!$B3515,5,2),$G$8:$H$25,2,0)</f>
        <v>Furnishings</v>
      </c>
    </row>
    <row r="3516" spans="1:5" x14ac:dyDescent="0.35">
      <c r="A3516" s="11">
        <v>2434</v>
      </c>
      <c r="B3516" s="13" t="s">
        <v>6274</v>
      </c>
      <c r="C3516" s="13" t="s">
        <v>6275</v>
      </c>
      <c r="D3516" s="13" t="str">
        <f>HLOOKUP(LEFT(Products!$B3516,3),$G$4:$J$5,2,0)</f>
        <v>Technology</v>
      </c>
      <c r="E3516" s="11" t="str">
        <f>VLOOKUP(MID(Products!$B3516,5,2),$G$8:$H$25,2,0)</f>
        <v>Phones</v>
      </c>
    </row>
    <row r="3517" spans="1:5" x14ac:dyDescent="0.35">
      <c r="A3517" s="12">
        <v>6250</v>
      </c>
      <c r="B3517" s="17" t="s">
        <v>4345</v>
      </c>
      <c r="C3517" s="17" t="s">
        <v>4346</v>
      </c>
      <c r="D3517" s="17" t="str">
        <f>HLOOKUP(LEFT(Products!$B3517,3),$G$4:$J$5,2,0)</f>
        <v>Office Supplies</v>
      </c>
      <c r="E3517" s="12" t="str">
        <f>VLOOKUP(MID(Products!$B3517,5,2),$G$8:$H$25,2,0)</f>
        <v>Appliances</v>
      </c>
    </row>
    <row r="3518" spans="1:5" x14ac:dyDescent="0.35">
      <c r="A3518" s="11">
        <v>3404</v>
      </c>
      <c r="B3518" s="13" t="s">
        <v>2810</v>
      </c>
      <c r="C3518" s="13" t="s">
        <v>2811</v>
      </c>
      <c r="D3518" s="13" t="str">
        <f>HLOOKUP(LEFT(Products!$B3518,3),$G$4:$J$5,2,0)</f>
        <v>Furniture</v>
      </c>
      <c r="E3518" s="11" t="str">
        <f>VLOOKUP(MID(Products!$B3518,5,2),$G$8:$H$25,2,0)</f>
        <v>Furnishings</v>
      </c>
    </row>
    <row r="3519" spans="1:5" x14ac:dyDescent="0.35">
      <c r="A3519" s="12">
        <v>6249</v>
      </c>
      <c r="B3519" s="17" t="s">
        <v>6726</v>
      </c>
      <c r="C3519" s="17" t="s">
        <v>1697</v>
      </c>
      <c r="D3519" s="17" t="str">
        <f>HLOOKUP(LEFT(Products!$B3519,3),$G$4:$J$5,2,0)</f>
        <v>Furniture</v>
      </c>
      <c r="E3519" s="12" t="str">
        <f>VLOOKUP(MID(Products!$B3519,5,2),$G$8:$H$25,2,0)</f>
        <v>Furnishings</v>
      </c>
    </row>
    <row r="3520" spans="1:5" x14ac:dyDescent="0.35">
      <c r="A3520" s="11">
        <v>6251</v>
      </c>
      <c r="B3520" s="13" t="s">
        <v>6727</v>
      </c>
      <c r="C3520" s="13" t="s">
        <v>6728</v>
      </c>
      <c r="D3520" s="13" t="str">
        <f>HLOOKUP(LEFT(Products!$B3520,3),$G$4:$J$5,2,0)</f>
        <v>Office Supplies</v>
      </c>
      <c r="E3520" s="11" t="str">
        <f>VLOOKUP(MID(Products!$B3520,5,2),$G$8:$H$25,2,0)</f>
        <v>Paper</v>
      </c>
    </row>
    <row r="3521" spans="1:5" x14ac:dyDescent="0.35">
      <c r="A3521" s="12">
        <v>3717</v>
      </c>
      <c r="B3521" s="17" t="s">
        <v>6730</v>
      </c>
      <c r="C3521" s="17" t="s">
        <v>6731</v>
      </c>
      <c r="D3521" s="17" t="str">
        <f>HLOOKUP(LEFT(Products!$B3521,3),$G$4:$J$5,2,0)</f>
        <v>Office Supplies</v>
      </c>
      <c r="E3521" s="12" t="str">
        <f>VLOOKUP(MID(Products!$B3521,5,2),$G$8:$H$25,2,0)</f>
        <v>Fasteners</v>
      </c>
    </row>
    <row r="3522" spans="1:5" x14ac:dyDescent="0.35">
      <c r="A3522" s="11">
        <v>371</v>
      </c>
      <c r="B3522" s="13" t="s">
        <v>3902</v>
      </c>
      <c r="C3522" s="13" t="s">
        <v>3903</v>
      </c>
      <c r="D3522" s="13" t="str">
        <f>HLOOKUP(LEFT(Products!$B3522,3),$G$4:$J$5,2,0)</f>
        <v>Office Supplies</v>
      </c>
      <c r="E3522" s="11" t="str">
        <f>VLOOKUP(MID(Products!$B3522,5,2),$G$8:$H$25,2,0)</f>
        <v>Paper</v>
      </c>
    </row>
    <row r="3523" spans="1:5" x14ac:dyDescent="0.35">
      <c r="A3523" s="12">
        <v>6248</v>
      </c>
      <c r="B3523" s="17" t="s">
        <v>866</v>
      </c>
      <c r="C3523" s="17" t="s">
        <v>867</v>
      </c>
      <c r="D3523" s="17" t="str">
        <f>HLOOKUP(LEFT(Products!$B3523,3),$G$4:$J$5,2,0)</f>
        <v>Office Supplies</v>
      </c>
      <c r="E3523" s="12" t="str">
        <f>VLOOKUP(MID(Products!$B3523,5,2),$G$8:$H$25,2,0)</f>
        <v>Binders</v>
      </c>
    </row>
    <row r="3524" spans="1:5" x14ac:dyDescent="0.35">
      <c r="A3524" s="11">
        <v>372</v>
      </c>
      <c r="B3524" s="13" t="s">
        <v>4871</v>
      </c>
      <c r="C3524" s="13" t="s">
        <v>4872</v>
      </c>
      <c r="D3524" s="13" t="str">
        <f>HLOOKUP(LEFT(Products!$B3524,3),$G$4:$J$5,2,0)</f>
        <v>Office Supplies</v>
      </c>
      <c r="E3524" s="11" t="str">
        <f>VLOOKUP(MID(Products!$B3524,5,2),$G$8:$H$25,2,0)</f>
        <v>Storage</v>
      </c>
    </row>
    <row r="3525" spans="1:5" x14ac:dyDescent="0.35">
      <c r="A3525" s="12">
        <v>7412</v>
      </c>
      <c r="B3525" s="17" t="s">
        <v>6734</v>
      </c>
      <c r="C3525" s="17" t="s">
        <v>6735</v>
      </c>
      <c r="D3525" s="17" t="str">
        <f>HLOOKUP(LEFT(Products!$B3525,3),$G$4:$J$5,2,0)</f>
        <v>Technology</v>
      </c>
      <c r="E3525" s="12" t="str">
        <f>VLOOKUP(MID(Products!$B3525,5,2),$G$8:$H$25,2,0)</f>
        <v>Phones</v>
      </c>
    </row>
    <row r="3526" spans="1:5" x14ac:dyDescent="0.35">
      <c r="A3526" s="11">
        <v>9513</v>
      </c>
      <c r="B3526" s="13" t="s">
        <v>2958</v>
      </c>
      <c r="C3526" s="13" t="s">
        <v>2959</v>
      </c>
      <c r="D3526" s="13" t="str">
        <f>HLOOKUP(LEFT(Products!$B3526,3),$G$4:$J$5,2,0)</f>
        <v>Furniture</v>
      </c>
      <c r="E3526" s="11" t="str">
        <f>VLOOKUP(MID(Products!$B3526,5,2),$G$8:$H$25,2,0)</f>
        <v>Bookcases</v>
      </c>
    </row>
    <row r="3527" spans="1:5" x14ac:dyDescent="0.35">
      <c r="A3527" s="12">
        <v>6402</v>
      </c>
      <c r="B3527" s="17" t="s">
        <v>6738</v>
      </c>
      <c r="C3527" s="17" t="s">
        <v>6739</v>
      </c>
      <c r="D3527" s="17" t="str">
        <f>HLOOKUP(LEFT(Products!$B3527,3),$G$4:$J$5,2,0)</f>
        <v>Furniture</v>
      </c>
      <c r="E3527" s="12" t="str">
        <f>VLOOKUP(MID(Products!$B3527,5,2),$G$8:$H$25,2,0)</f>
        <v>Bookcases</v>
      </c>
    </row>
    <row r="3528" spans="1:5" x14ac:dyDescent="0.35">
      <c r="A3528" s="11">
        <v>6404</v>
      </c>
      <c r="B3528" s="13" t="s">
        <v>446</v>
      </c>
      <c r="C3528" s="13" t="s">
        <v>447</v>
      </c>
      <c r="D3528" s="13" t="str">
        <f>HLOOKUP(LEFT(Products!$B3528,3),$G$4:$J$5,2,0)</f>
        <v>Furniture</v>
      </c>
      <c r="E3528" s="11" t="str">
        <f>VLOOKUP(MID(Products!$B3528,5,2),$G$8:$H$25,2,0)</f>
        <v>Furnishings</v>
      </c>
    </row>
    <row r="3529" spans="1:5" x14ac:dyDescent="0.35">
      <c r="A3529" s="12">
        <v>9687</v>
      </c>
      <c r="B3529" s="17" t="s">
        <v>5168</v>
      </c>
      <c r="C3529" s="17" t="s">
        <v>5169</v>
      </c>
      <c r="D3529" s="17" t="str">
        <f>HLOOKUP(LEFT(Products!$B3529,3),$G$4:$J$5,2,0)</f>
        <v>Office Supplies</v>
      </c>
      <c r="E3529" s="12" t="str">
        <f>VLOOKUP(MID(Products!$B3529,5,2),$G$8:$H$25,2,0)</f>
        <v>Art</v>
      </c>
    </row>
    <row r="3530" spans="1:5" x14ac:dyDescent="0.35">
      <c r="A3530" s="11">
        <v>6403</v>
      </c>
      <c r="B3530" s="13" t="s">
        <v>1658</v>
      </c>
      <c r="C3530" s="13" t="s">
        <v>1659</v>
      </c>
      <c r="D3530" s="13" t="str">
        <f>HLOOKUP(LEFT(Products!$B3530,3),$G$4:$J$5,2,0)</f>
        <v>Office Supplies</v>
      </c>
      <c r="E3530" s="11" t="str">
        <f>VLOOKUP(MID(Products!$B3530,5,2),$G$8:$H$25,2,0)</f>
        <v>Binders</v>
      </c>
    </row>
    <row r="3531" spans="1:5" x14ac:dyDescent="0.35">
      <c r="A3531" s="12">
        <v>8811</v>
      </c>
      <c r="B3531" s="17" t="s">
        <v>3510</v>
      </c>
      <c r="C3531" s="17" t="s">
        <v>3511</v>
      </c>
      <c r="D3531" s="17" t="str">
        <f>HLOOKUP(LEFT(Products!$B3531,3),$G$4:$J$5,2,0)</f>
        <v>Office Supplies</v>
      </c>
      <c r="E3531" s="12" t="str">
        <f>VLOOKUP(MID(Products!$B3531,5,2),$G$8:$H$25,2,0)</f>
        <v>Paper</v>
      </c>
    </row>
    <row r="3532" spans="1:5" x14ac:dyDescent="0.35">
      <c r="A3532" s="11">
        <v>7414</v>
      </c>
      <c r="B3532" s="13" t="s">
        <v>6742</v>
      </c>
      <c r="C3532" s="13" t="s">
        <v>6743</v>
      </c>
      <c r="D3532" s="13" t="str">
        <f>HLOOKUP(LEFT(Products!$B3532,3),$G$4:$J$5,2,0)</f>
        <v>Furniture</v>
      </c>
      <c r="E3532" s="11" t="str">
        <f>VLOOKUP(MID(Products!$B3532,5,2),$G$8:$H$25,2,0)</f>
        <v>Furnishings</v>
      </c>
    </row>
    <row r="3533" spans="1:5" x14ac:dyDescent="0.35">
      <c r="A3533" s="12">
        <v>7413</v>
      </c>
      <c r="B3533" s="17" t="s">
        <v>4621</v>
      </c>
      <c r="C3533" s="17" t="s">
        <v>4622</v>
      </c>
      <c r="D3533" s="17" t="str">
        <f>HLOOKUP(LEFT(Products!$B3533,3),$G$4:$J$5,2,0)</f>
        <v>Technology</v>
      </c>
      <c r="E3533" s="12" t="str">
        <f>VLOOKUP(MID(Products!$B3533,5,2),$G$8:$H$25,2,0)</f>
        <v>Accessories</v>
      </c>
    </row>
    <row r="3534" spans="1:5" x14ac:dyDescent="0.35">
      <c r="A3534" s="11">
        <v>9950</v>
      </c>
      <c r="B3534" s="13" t="s">
        <v>6080</v>
      </c>
      <c r="C3534" s="13" t="s">
        <v>6081</v>
      </c>
      <c r="D3534" s="13" t="str">
        <f>HLOOKUP(LEFT(Products!$B3534,3),$G$4:$J$5,2,0)</f>
        <v>Technology</v>
      </c>
      <c r="E3534" s="11" t="str">
        <f>VLOOKUP(MID(Products!$B3534,5,2),$G$8:$H$25,2,0)</f>
        <v>Accessories</v>
      </c>
    </row>
    <row r="3535" spans="1:5" x14ac:dyDescent="0.35">
      <c r="A3535" s="12">
        <v>4840</v>
      </c>
      <c r="B3535" s="17" t="s">
        <v>3398</v>
      </c>
      <c r="C3535" s="17" t="s">
        <v>3399</v>
      </c>
      <c r="D3535" s="17" t="str">
        <f>HLOOKUP(LEFT(Products!$B3535,3),$G$4:$J$5,2,0)</f>
        <v>Technology</v>
      </c>
      <c r="E3535" s="12" t="str">
        <f>VLOOKUP(MID(Products!$B3535,5,2),$G$8:$H$25,2,0)</f>
        <v>Phones</v>
      </c>
    </row>
    <row r="3536" spans="1:5" x14ac:dyDescent="0.35">
      <c r="A3536" s="11">
        <v>7801</v>
      </c>
      <c r="B3536" s="13" t="s">
        <v>960</v>
      </c>
      <c r="C3536" s="13" t="s">
        <v>961</v>
      </c>
      <c r="D3536" s="13" t="str">
        <f>HLOOKUP(LEFT(Products!$B3536,3),$G$4:$J$5,2,0)</f>
        <v>Office Supplies</v>
      </c>
      <c r="E3536" s="11" t="str">
        <f>VLOOKUP(MID(Products!$B3536,5,2),$G$8:$H$25,2,0)</f>
        <v>Storage</v>
      </c>
    </row>
    <row r="3537" spans="1:5" x14ac:dyDescent="0.35">
      <c r="A3537" s="12">
        <v>9948</v>
      </c>
      <c r="B3537" s="17" t="s">
        <v>966</v>
      </c>
      <c r="C3537" s="17" t="s">
        <v>967</v>
      </c>
      <c r="D3537" s="17" t="str">
        <f>HLOOKUP(LEFT(Products!$B3537,3),$G$4:$J$5,2,0)</f>
        <v>Furniture</v>
      </c>
      <c r="E3537" s="12" t="str">
        <f>VLOOKUP(MID(Products!$B3537,5,2),$G$8:$H$25,2,0)</f>
        <v>Chairs</v>
      </c>
    </row>
    <row r="3538" spans="1:5" x14ac:dyDescent="0.35">
      <c r="A3538" s="11">
        <v>9949</v>
      </c>
      <c r="B3538" s="13" t="s">
        <v>1094</v>
      </c>
      <c r="C3538" s="13" t="s">
        <v>1095</v>
      </c>
      <c r="D3538" s="13" t="str">
        <f>HLOOKUP(LEFT(Products!$B3538,3),$G$4:$J$5,2,0)</f>
        <v>Office Supplies</v>
      </c>
      <c r="E3538" s="11" t="str">
        <f>VLOOKUP(MID(Products!$B3538,5,2),$G$8:$H$25,2,0)</f>
        <v>Appliances</v>
      </c>
    </row>
    <row r="3539" spans="1:5" x14ac:dyDescent="0.35">
      <c r="A3539" s="12">
        <v>2288</v>
      </c>
      <c r="B3539" s="17" t="s">
        <v>4098</v>
      </c>
      <c r="C3539" s="17" t="s">
        <v>4099</v>
      </c>
      <c r="D3539" s="17" t="str">
        <f>HLOOKUP(LEFT(Products!$B3539,3),$G$4:$J$5,2,0)</f>
        <v>Office Supplies</v>
      </c>
      <c r="E3539" s="12" t="str">
        <f>VLOOKUP(MID(Products!$B3539,5,2),$G$8:$H$25,2,0)</f>
        <v>Appliances</v>
      </c>
    </row>
    <row r="3540" spans="1:5" x14ac:dyDescent="0.35">
      <c r="A3540" s="11">
        <v>4838</v>
      </c>
      <c r="B3540" s="13" t="s">
        <v>2206</v>
      </c>
      <c r="C3540" s="13" t="s">
        <v>2207</v>
      </c>
      <c r="D3540" s="13" t="str">
        <f>HLOOKUP(LEFT(Products!$B3540,3),$G$4:$J$5,2,0)</f>
        <v>Office Supplies</v>
      </c>
      <c r="E3540" s="11" t="str">
        <f>VLOOKUP(MID(Products!$B3540,5,2),$G$8:$H$25,2,0)</f>
        <v>Binders</v>
      </c>
    </row>
    <row r="3541" spans="1:5" x14ac:dyDescent="0.35">
      <c r="A3541" s="12">
        <v>4839</v>
      </c>
      <c r="B3541" s="17" t="s">
        <v>4890</v>
      </c>
      <c r="C3541" s="17" t="s">
        <v>4891</v>
      </c>
      <c r="D3541" s="17" t="str">
        <f>HLOOKUP(LEFT(Products!$B3541,3),$G$4:$J$5,2,0)</f>
        <v>Office Supplies</v>
      </c>
      <c r="E3541" s="12" t="str">
        <f>VLOOKUP(MID(Products!$B3541,5,2),$G$8:$H$25,2,0)</f>
        <v>Paper</v>
      </c>
    </row>
    <row r="3542" spans="1:5" x14ac:dyDescent="0.35">
      <c r="A3542" s="11">
        <v>9952</v>
      </c>
      <c r="B3542" s="13" t="s">
        <v>4966</v>
      </c>
      <c r="C3542" s="13" t="s">
        <v>4967</v>
      </c>
      <c r="D3542" s="13" t="str">
        <f>HLOOKUP(LEFT(Products!$B3542,3),$G$4:$J$5,2,0)</f>
        <v>Office Supplies</v>
      </c>
      <c r="E3542" s="11" t="str">
        <f>VLOOKUP(MID(Products!$B3542,5,2),$G$8:$H$25,2,0)</f>
        <v>Binders</v>
      </c>
    </row>
    <row r="3543" spans="1:5" x14ac:dyDescent="0.35">
      <c r="A3543" s="12">
        <v>9951</v>
      </c>
      <c r="B3543" s="17" t="s">
        <v>99</v>
      </c>
      <c r="C3543" s="17" t="s">
        <v>100</v>
      </c>
      <c r="D3543" s="17" t="str">
        <f>HLOOKUP(LEFT(Products!$B3543,3),$G$4:$J$5,2,0)</f>
        <v>Technology</v>
      </c>
      <c r="E3543" s="12" t="str">
        <f>VLOOKUP(MID(Products!$B3543,5,2),$G$8:$H$25,2,0)</f>
        <v>Accessories</v>
      </c>
    </row>
    <row r="3544" spans="1:5" x14ac:dyDescent="0.35">
      <c r="A3544" s="11">
        <v>7660</v>
      </c>
      <c r="B3544" s="13" t="s">
        <v>344</v>
      </c>
      <c r="C3544" s="13" t="s">
        <v>345</v>
      </c>
      <c r="D3544" s="13" t="str">
        <f>HLOOKUP(LEFT(Products!$B3544,3),$G$4:$J$5,2,0)</f>
        <v>Office Supplies</v>
      </c>
      <c r="E3544" s="11" t="str">
        <f>VLOOKUP(MID(Products!$B3544,5,2),$G$8:$H$25,2,0)</f>
        <v>Binders</v>
      </c>
    </row>
    <row r="3545" spans="1:5" x14ac:dyDescent="0.35">
      <c r="A3545" s="12">
        <v>3689</v>
      </c>
      <c r="B3545" s="17" t="s">
        <v>4994</v>
      </c>
      <c r="C3545" s="17" t="s">
        <v>4995</v>
      </c>
      <c r="D3545" s="17" t="str">
        <f>HLOOKUP(LEFT(Products!$B3545,3),$G$4:$J$5,2,0)</f>
        <v>Office Supplies</v>
      </c>
      <c r="E3545" s="12" t="str">
        <f>VLOOKUP(MID(Products!$B3545,5,2),$G$8:$H$25,2,0)</f>
        <v>Paper</v>
      </c>
    </row>
    <row r="3546" spans="1:5" x14ac:dyDescent="0.35">
      <c r="A3546" s="11">
        <v>1331</v>
      </c>
      <c r="B3546" s="13" t="s">
        <v>6753</v>
      </c>
      <c r="C3546" s="13" t="s">
        <v>6754</v>
      </c>
      <c r="D3546" s="13" t="str">
        <f>HLOOKUP(LEFT(Products!$B3546,3),$G$4:$J$5,2,0)</f>
        <v>Technology</v>
      </c>
      <c r="E3546" s="11" t="str">
        <f>VLOOKUP(MID(Products!$B3546,5,2),$G$8:$H$25,2,0)</f>
        <v>Phones</v>
      </c>
    </row>
    <row r="3547" spans="1:5" x14ac:dyDescent="0.35">
      <c r="A3547" s="12">
        <v>4769</v>
      </c>
      <c r="B3547" s="17" t="s">
        <v>6662</v>
      </c>
      <c r="C3547" s="17" t="s">
        <v>6663</v>
      </c>
      <c r="D3547" s="17" t="str">
        <f>HLOOKUP(LEFT(Products!$B3547,3),$G$4:$J$5,2,0)</f>
        <v>Office Supplies</v>
      </c>
      <c r="E3547" s="12" t="str">
        <f>VLOOKUP(MID(Products!$B3547,5,2),$G$8:$H$25,2,0)</f>
        <v>Paper</v>
      </c>
    </row>
    <row r="3548" spans="1:5" x14ac:dyDescent="0.35">
      <c r="A3548" s="11">
        <v>7733</v>
      </c>
      <c r="B3548" s="13" t="s">
        <v>5404</v>
      </c>
      <c r="C3548" s="13" t="s">
        <v>5405</v>
      </c>
      <c r="D3548" s="13" t="str">
        <f>HLOOKUP(LEFT(Products!$B3548,3),$G$4:$J$5,2,0)</f>
        <v>Office Supplies</v>
      </c>
      <c r="E3548" s="11" t="str">
        <f>VLOOKUP(MID(Products!$B3548,5,2),$G$8:$H$25,2,0)</f>
        <v>Paper</v>
      </c>
    </row>
    <row r="3549" spans="1:5" x14ac:dyDescent="0.35">
      <c r="A3549" s="12">
        <v>1332</v>
      </c>
      <c r="B3549" s="17" t="s">
        <v>4332</v>
      </c>
      <c r="C3549" s="17" t="s">
        <v>4333</v>
      </c>
      <c r="D3549" s="17" t="str">
        <f>HLOOKUP(LEFT(Products!$B3549,3),$G$4:$J$5,2,0)</f>
        <v>Office Supplies</v>
      </c>
      <c r="E3549" s="12" t="str">
        <f>VLOOKUP(MID(Products!$B3549,5,2),$G$8:$H$25,2,0)</f>
        <v>Storage</v>
      </c>
    </row>
    <row r="3550" spans="1:5" x14ac:dyDescent="0.35">
      <c r="A3550" s="11">
        <v>3690</v>
      </c>
      <c r="B3550" s="13" t="s">
        <v>2040</v>
      </c>
      <c r="C3550" s="13" t="s">
        <v>2041</v>
      </c>
      <c r="D3550" s="13" t="str">
        <f>HLOOKUP(LEFT(Products!$B3550,3),$G$4:$J$5,2,0)</f>
        <v>Office Supplies</v>
      </c>
      <c r="E3550" s="11" t="str">
        <f>VLOOKUP(MID(Products!$B3550,5,2),$G$8:$H$25,2,0)</f>
        <v>Envelopes</v>
      </c>
    </row>
    <row r="3551" spans="1:5" x14ac:dyDescent="0.35">
      <c r="A3551" s="12">
        <v>6485</v>
      </c>
      <c r="B3551" s="17" t="s">
        <v>6760</v>
      </c>
      <c r="C3551" s="17" t="s">
        <v>6761</v>
      </c>
      <c r="D3551" s="17" t="str">
        <f>HLOOKUP(LEFT(Products!$B3551,3),$G$4:$J$5,2,0)</f>
        <v>Technology</v>
      </c>
      <c r="E3551" s="12" t="str">
        <f>VLOOKUP(MID(Products!$B3551,5,2),$G$8:$H$25,2,0)</f>
        <v>Machines</v>
      </c>
    </row>
    <row r="3552" spans="1:5" x14ac:dyDescent="0.35">
      <c r="A3552" s="11">
        <v>9451</v>
      </c>
      <c r="B3552" s="13" t="s">
        <v>4307</v>
      </c>
      <c r="C3552" s="13" t="s">
        <v>4308</v>
      </c>
      <c r="D3552" s="13" t="str">
        <f>HLOOKUP(LEFT(Products!$B3552,3),$G$4:$J$5,2,0)</f>
        <v>Office Supplies</v>
      </c>
      <c r="E3552" s="11" t="str">
        <f>VLOOKUP(MID(Products!$B3552,5,2),$G$8:$H$25,2,0)</f>
        <v>Storage</v>
      </c>
    </row>
    <row r="3553" spans="1:5" x14ac:dyDescent="0.35">
      <c r="A3553" s="12">
        <v>6483</v>
      </c>
      <c r="B3553" s="17" t="s">
        <v>58</v>
      </c>
      <c r="C3553" s="17" t="s">
        <v>59</v>
      </c>
      <c r="D3553" s="17" t="str">
        <f>HLOOKUP(LEFT(Products!$B3553,3),$G$4:$J$5,2,0)</f>
        <v>Technology</v>
      </c>
      <c r="E3553" s="12" t="str">
        <f>VLOOKUP(MID(Products!$B3553,5,2),$G$8:$H$25,2,0)</f>
        <v>Accessories</v>
      </c>
    </row>
    <row r="3554" spans="1:5" x14ac:dyDescent="0.35">
      <c r="A3554" s="11">
        <v>6478</v>
      </c>
      <c r="B3554" s="13" t="s">
        <v>1201</v>
      </c>
      <c r="C3554" s="13" t="s">
        <v>1202</v>
      </c>
      <c r="D3554" s="13" t="str">
        <f>HLOOKUP(LEFT(Products!$B3554,3),$G$4:$J$5,2,0)</f>
        <v>Technology</v>
      </c>
      <c r="E3554" s="11" t="str">
        <f>VLOOKUP(MID(Products!$B3554,5,2),$G$8:$H$25,2,0)</f>
        <v>Accessories</v>
      </c>
    </row>
    <row r="3555" spans="1:5" x14ac:dyDescent="0.35">
      <c r="A3555" s="12">
        <v>6482</v>
      </c>
      <c r="B3555" s="17" t="s">
        <v>6277</v>
      </c>
      <c r="C3555" s="17" t="s">
        <v>6278</v>
      </c>
      <c r="D3555" s="17" t="str">
        <f>HLOOKUP(LEFT(Products!$B3555,3),$G$4:$J$5,2,0)</f>
        <v>Furniture</v>
      </c>
      <c r="E3555" s="12" t="str">
        <f>VLOOKUP(MID(Products!$B3555,5,2),$G$8:$H$25,2,0)</f>
        <v>Bookcases</v>
      </c>
    </row>
    <row r="3556" spans="1:5" x14ac:dyDescent="0.35">
      <c r="A3556" s="11">
        <v>6484</v>
      </c>
      <c r="B3556" s="13" t="s">
        <v>3418</v>
      </c>
      <c r="C3556" s="13" t="s">
        <v>3419</v>
      </c>
      <c r="D3556" s="13" t="str">
        <f>HLOOKUP(LEFT(Products!$B3556,3),$G$4:$J$5,2,0)</f>
        <v>Furniture</v>
      </c>
      <c r="E3556" s="11" t="str">
        <f>VLOOKUP(MID(Products!$B3556,5,2),$G$8:$H$25,2,0)</f>
        <v>Tables</v>
      </c>
    </row>
    <row r="3557" spans="1:5" x14ac:dyDescent="0.35">
      <c r="A3557" s="12">
        <v>6480</v>
      </c>
      <c r="B3557" s="17" t="s">
        <v>2399</v>
      </c>
      <c r="C3557" s="17" t="s">
        <v>2400</v>
      </c>
      <c r="D3557" s="17" t="str">
        <f>HLOOKUP(LEFT(Products!$B3557,3),$G$4:$J$5,2,0)</f>
        <v>Technology</v>
      </c>
      <c r="E3557" s="12" t="str">
        <f>VLOOKUP(MID(Products!$B3557,5,2),$G$8:$H$25,2,0)</f>
        <v>Phones</v>
      </c>
    </row>
    <row r="3558" spans="1:5" x14ac:dyDescent="0.35">
      <c r="A3558" s="11">
        <v>5926</v>
      </c>
      <c r="B3558" s="13" t="s">
        <v>3211</v>
      </c>
      <c r="C3558" s="13" t="s">
        <v>3212</v>
      </c>
      <c r="D3558" s="13" t="str">
        <f>HLOOKUP(LEFT(Products!$B3558,3),$G$4:$J$5,2,0)</f>
        <v>Technology</v>
      </c>
      <c r="E3558" s="11" t="str">
        <f>VLOOKUP(MID(Products!$B3558,5,2),$G$8:$H$25,2,0)</f>
        <v>Accessories</v>
      </c>
    </row>
    <row r="3559" spans="1:5" x14ac:dyDescent="0.35">
      <c r="A3559" s="12">
        <v>6126</v>
      </c>
      <c r="B3559" s="17" t="s">
        <v>4492</v>
      </c>
      <c r="C3559" s="17" t="s">
        <v>4493</v>
      </c>
      <c r="D3559" s="17" t="str">
        <f>HLOOKUP(LEFT(Products!$B3559,3),$G$4:$J$5,2,0)</f>
        <v>Office Supplies</v>
      </c>
      <c r="E3559" s="12" t="str">
        <f>VLOOKUP(MID(Products!$B3559,5,2),$G$8:$H$25,2,0)</f>
        <v>Paper</v>
      </c>
    </row>
    <row r="3560" spans="1:5" x14ac:dyDescent="0.35">
      <c r="A3560" s="11">
        <v>6127</v>
      </c>
      <c r="B3560" s="13" t="s">
        <v>6425</v>
      </c>
      <c r="C3560" s="13" t="s">
        <v>6426</v>
      </c>
      <c r="D3560" s="13" t="str">
        <f>HLOOKUP(LEFT(Products!$B3560,3),$G$4:$J$5,2,0)</f>
        <v>Office Supplies</v>
      </c>
      <c r="E3560" s="11" t="str">
        <f>VLOOKUP(MID(Products!$B3560,5,2),$G$8:$H$25,2,0)</f>
        <v>Binders</v>
      </c>
    </row>
    <row r="3561" spans="1:5" x14ac:dyDescent="0.35">
      <c r="A3561" s="12">
        <v>6479</v>
      </c>
      <c r="B3561" s="17" t="s">
        <v>598</v>
      </c>
      <c r="C3561" s="17" t="s">
        <v>599</v>
      </c>
      <c r="D3561" s="17" t="str">
        <f>HLOOKUP(LEFT(Products!$B3561,3),$G$4:$J$5,2,0)</f>
        <v>Office Supplies</v>
      </c>
      <c r="E3561" s="12" t="str">
        <f>VLOOKUP(MID(Products!$B3561,5,2),$G$8:$H$25,2,0)</f>
        <v>Paper</v>
      </c>
    </row>
    <row r="3562" spans="1:5" x14ac:dyDescent="0.35">
      <c r="A3562" s="11">
        <v>6481</v>
      </c>
      <c r="B3562" s="13" t="s">
        <v>4098</v>
      </c>
      <c r="C3562" s="13" t="s">
        <v>4099</v>
      </c>
      <c r="D3562" s="13" t="str">
        <f>HLOOKUP(LEFT(Products!$B3562,3),$G$4:$J$5,2,0)</f>
        <v>Office Supplies</v>
      </c>
      <c r="E3562" s="11" t="str">
        <f>VLOOKUP(MID(Products!$B3562,5,2),$G$8:$H$25,2,0)</f>
        <v>Appliances</v>
      </c>
    </row>
    <row r="3563" spans="1:5" x14ac:dyDescent="0.35">
      <c r="A3563" s="12">
        <v>6476</v>
      </c>
      <c r="B3563" s="17" t="s">
        <v>1578</v>
      </c>
      <c r="C3563" s="17" t="s">
        <v>1579</v>
      </c>
      <c r="D3563" s="17" t="str">
        <f>HLOOKUP(LEFT(Products!$B3563,3),$G$4:$J$5,2,0)</f>
        <v>Office Supplies</v>
      </c>
      <c r="E3563" s="12" t="str">
        <f>VLOOKUP(MID(Products!$B3563,5,2),$G$8:$H$25,2,0)</f>
        <v>Binders</v>
      </c>
    </row>
    <row r="3564" spans="1:5" x14ac:dyDescent="0.35">
      <c r="A3564" s="11">
        <v>6477</v>
      </c>
      <c r="B3564" s="13" t="s">
        <v>5103</v>
      </c>
      <c r="C3564" s="13" t="s">
        <v>5104</v>
      </c>
      <c r="D3564" s="13" t="str">
        <f>HLOOKUP(LEFT(Products!$B3564,3),$G$4:$J$5,2,0)</f>
        <v>Office Supplies</v>
      </c>
      <c r="E3564" s="11" t="str">
        <f>VLOOKUP(MID(Products!$B3564,5,2),$G$8:$H$25,2,0)</f>
        <v>Appliances</v>
      </c>
    </row>
    <row r="3565" spans="1:5" x14ac:dyDescent="0.35">
      <c r="A3565" s="12">
        <v>6486</v>
      </c>
      <c r="B3565" s="17" t="s">
        <v>1267</v>
      </c>
      <c r="C3565" s="17" t="s">
        <v>1268</v>
      </c>
      <c r="D3565" s="17" t="str">
        <f>HLOOKUP(LEFT(Products!$B3565,3),$G$4:$J$5,2,0)</f>
        <v>Office Supplies</v>
      </c>
      <c r="E3565" s="12" t="str">
        <f>VLOOKUP(MID(Products!$B3565,5,2),$G$8:$H$25,2,0)</f>
        <v>Paper</v>
      </c>
    </row>
    <row r="3566" spans="1:5" x14ac:dyDescent="0.35">
      <c r="A3566" s="11">
        <v>205</v>
      </c>
      <c r="B3566" s="13" t="s">
        <v>6768</v>
      </c>
      <c r="C3566" s="13" t="s">
        <v>6769</v>
      </c>
      <c r="D3566" s="13" t="str">
        <f>HLOOKUP(LEFT(Products!$B3566,3),$G$4:$J$5,2,0)</f>
        <v>Furniture</v>
      </c>
      <c r="E3566" s="11" t="str">
        <f>VLOOKUP(MID(Products!$B3566,5,2),$G$8:$H$25,2,0)</f>
        <v>Furnishings</v>
      </c>
    </row>
    <row r="3567" spans="1:5" x14ac:dyDescent="0.35">
      <c r="A3567" s="12">
        <v>6125</v>
      </c>
      <c r="B3567" s="17" t="s">
        <v>922</v>
      </c>
      <c r="C3567" s="17" t="s">
        <v>923</v>
      </c>
      <c r="D3567" s="17" t="str">
        <f>HLOOKUP(LEFT(Products!$B3567,3),$G$4:$J$5,2,0)</f>
        <v>Technology</v>
      </c>
      <c r="E3567" s="12" t="str">
        <f>VLOOKUP(MID(Products!$B3567,5,2),$G$8:$H$25,2,0)</f>
        <v>Accessories</v>
      </c>
    </row>
    <row r="3568" spans="1:5" x14ac:dyDescent="0.35">
      <c r="A3568" s="11">
        <v>5874</v>
      </c>
      <c r="B3568" s="13" t="s">
        <v>1018</v>
      </c>
      <c r="C3568" s="13" t="s">
        <v>1019</v>
      </c>
      <c r="D3568" s="13" t="str">
        <f>HLOOKUP(LEFT(Products!$B3568,3),$G$4:$J$5,2,0)</f>
        <v>Office Supplies</v>
      </c>
      <c r="E3568" s="11" t="str">
        <f>VLOOKUP(MID(Products!$B3568,5,2),$G$8:$H$25,2,0)</f>
        <v>Binders</v>
      </c>
    </row>
    <row r="3569" spans="1:5" x14ac:dyDescent="0.35">
      <c r="A3569" s="12">
        <v>5875</v>
      </c>
      <c r="B3569" s="17" t="s">
        <v>986</v>
      </c>
      <c r="C3569" s="17" t="s">
        <v>987</v>
      </c>
      <c r="D3569" s="17" t="str">
        <f>HLOOKUP(LEFT(Products!$B3569,3),$G$4:$J$5,2,0)</f>
        <v>Office Supplies</v>
      </c>
      <c r="E3569" s="12" t="str">
        <f>VLOOKUP(MID(Products!$B3569,5,2),$G$8:$H$25,2,0)</f>
        <v>Binders</v>
      </c>
    </row>
    <row r="3570" spans="1:5" x14ac:dyDescent="0.35">
      <c r="A3570" s="11">
        <v>1270</v>
      </c>
      <c r="B3570" s="13" t="s">
        <v>2844</v>
      </c>
      <c r="C3570" s="13" t="s">
        <v>2845</v>
      </c>
      <c r="D3570" s="13" t="str">
        <f>HLOOKUP(LEFT(Products!$B3570,3),$G$4:$J$5,2,0)</f>
        <v>Office Supplies</v>
      </c>
      <c r="E3570" s="11" t="str">
        <f>VLOOKUP(MID(Products!$B3570,5,2),$G$8:$H$25,2,0)</f>
        <v>Paper</v>
      </c>
    </row>
    <row r="3571" spans="1:5" x14ac:dyDescent="0.35">
      <c r="A3571" s="12">
        <v>2928</v>
      </c>
      <c r="B3571" s="17" t="s">
        <v>2638</v>
      </c>
      <c r="C3571" s="17" t="s">
        <v>2639</v>
      </c>
      <c r="D3571" s="17" t="str">
        <f>HLOOKUP(LEFT(Products!$B3571,3),$G$4:$J$5,2,0)</f>
        <v>Office Supplies</v>
      </c>
      <c r="E3571" s="12" t="str">
        <f>VLOOKUP(MID(Products!$B3571,5,2),$G$8:$H$25,2,0)</f>
        <v>Art</v>
      </c>
    </row>
    <row r="3572" spans="1:5" x14ac:dyDescent="0.35">
      <c r="A3572" s="11">
        <v>3193</v>
      </c>
      <c r="B3572" s="13" t="s">
        <v>444</v>
      </c>
      <c r="C3572" s="13" t="s">
        <v>445</v>
      </c>
      <c r="D3572" s="13" t="str">
        <f>HLOOKUP(LEFT(Products!$B3572,3),$G$4:$J$5,2,0)</f>
        <v>Office Supplies</v>
      </c>
      <c r="E3572" s="11" t="str">
        <f>VLOOKUP(MID(Products!$B3572,5,2),$G$8:$H$25,2,0)</f>
        <v>Binders</v>
      </c>
    </row>
    <row r="3573" spans="1:5" x14ac:dyDescent="0.35">
      <c r="A3573" s="12">
        <v>1090</v>
      </c>
      <c r="B3573" s="17" t="s">
        <v>3756</v>
      </c>
      <c r="C3573" s="17" t="s">
        <v>3757</v>
      </c>
      <c r="D3573" s="17" t="str">
        <f>HLOOKUP(LEFT(Products!$B3573,3),$G$4:$J$5,2,0)</f>
        <v>Furniture</v>
      </c>
      <c r="E3573" s="12" t="str">
        <f>VLOOKUP(MID(Products!$B3573,5,2),$G$8:$H$25,2,0)</f>
        <v>Furnishings</v>
      </c>
    </row>
    <row r="3574" spans="1:5" x14ac:dyDescent="0.35">
      <c r="A3574" s="11">
        <v>8518</v>
      </c>
      <c r="B3574" s="13" t="s">
        <v>4275</v>
      </c>
      <c r="C3574" s="13" t="s">
        <v>4276</v>
      </c>
      <c r="D3574" s="13" t="str">
        <f>HLOOKUP(LEFT(Products!$B3574,3),$G$4:$J$5,2,0)</f>
        <v>Furniture</v>
      </c>
      <c r="E3574" s="11" t="str">
        <f>VLOOKUP(MID(Products!$B3574,5,2),$G$8:$H$25,2,0)</f>
        <v>Furnishings</v>
      </c>
    </row>
    <row r="3575" spans="1:5" x14ac:dyDescent="0.35">
      <c r="A3575" s="12">
        <v>1091</v>
      </c>
      <c r="B3575" s="17" t="s">
        <v>6778</v>
      </c>
      <c r="C3575" s="17" t="s">
        <v>6779</v>
      </c>
      <c r="D3575" s="17" t="str">
        <f>HLOOKUP(LEFT(Products!$B3575,3),$G$4:$J$5,2,0)</f>
        <v>Technology</v>
      </c>
      <c r="E3575" s="12" t="str">
        <f>VLOOKUP(MID(Products!$B3575,5,2),$G$8:$H$25,2,0)</f>
        <v>Phones</v>
      </c>
    </row>
    <row r="3576" spans="1:5" x14ac:dyDescent="0.35">
      <c r="A3576" s="11">
        <v>3912</v>
      </c>
      <c r="B3576" s="13" t="s">
        <v>6734</v>
      </c>
      <c r="C3576" s="13" t="s">
        <v>6735</v>
      </c>
      <c r="D3576" s="13" t="str">
        <f>HLOOKUP(LEFT(Products!$B3576,3),$G$4:$J$5,2,0)</f>
        <v>Technology</v>
      </c>
      <c r="E3576" s="11" t="str">
        <f>VLOOKUP(MID(Products!$B3576,5,2),$G$8:$H$25,2,0)</f>
        <v>Phones</v>
      </c>
    </row>
    <row r="3577" spans="1:5" x14ac:dyDescent="0.35">
      <c r="A3577" s="12">
        <v>8514</v>
      </c>
      <c r="B3577" s="17" t="s">
        <v>1472</v>
      </c>
      <c r="C3577" s="17" t="s">
        <v>1473</v>
      </c>
      <c r="D3577" s="17" t="str">
        <f>HLOOKUP(LEFT(Products!$B3577,3),$G$4:$J$5,2,0)</f>
        <v>Office Supplies</v>
      </c>
      <c r="E3577" s="12" t="str">
        <f>VLOOKUP(MID(Products!$B3577,5,2),$G$8:$H$25,2,0)</f>
        <v>Paper</v>
      </c>
    </row>
    <row r="3578" spans="1:5" x14ac:dyDescent="0.35">
      <c r="A3578" s="11">
        <v>3854</v>
      </c>
      <c r="B3578" s="13" t="s">
        <v>3130</v>
      </c>
      <c r="C3578" s="13" t="s">
        <v>3131</v>
      </c>
      <c r="D3578" s="13" t="str">
        <f>HLOOKUP(LEFT(Products!$B3578,3),$G$4:$J$5,2,0)</f>
        <v>Furniture</v>
      </c>
      <c r="E3578" s="11" t="str">
        <f>VLOOKUP(MID(Products!$B3578,5,2),$G$8:$H$25,2,0)</f>
        <v>Furnishings</v>
      </c>
    </row>
    <row r="3579" spans="1:5" x14ac:dyDescent="0.35">
      <c r="A3579" s="12">
        <v>3855</v>
      </c>
      <c r="B3579" s="17" t="s">
        <v>1846</v>
      </c>
      <c r="C3579" s="17" t="s">
        <v>1847</v>
      </c>
      <c r="D3579" s="17" t="str">
        <f>HLOOKUP(LEFT(Products!$B3579,3),$G$4:$J$5,2,0)</f>
        <v>Office Supplies</v>
      </c>
      <c r="E3579" s="12" t="str">
        <f>VLOOKUP(MID(Products!$B3579,5,2),$G$8:$H$25,2,0)</f>
        <v>Storage</v>
      </c>
    </row>
    <row r="3580" spans="1:5" x14ac:dyDescent="0.35">
      <c r="A3580" s="11">
        <v>9647</v>
      </c>
      <c r="B3580" s="13" t="s">
        <v>5571</v>
      </c>
      <c r="C3580" s="13" t="s">
        <v>5572</v>
      </c>
      <c r="D3580" s="13" t="str">
        <f>HLOOKUP(LEFT(Products!$B3580,3),$G$4:$J$5,2,0)</f>
        <v>Office Supplies</v>
      </c>
      <c r="E3580" s="11" t="str">
        <f>VLOOKUP(MID(Products!$B3580,5,2),$G$8:$H$25,2,0)</f>
        <v>Binders</v>
      </c>
    </row>
    <row r="3581" spans="1:5" x14ac:dyDescent="0.35">
      <c r="A3581" s="12">
        <v>9645</v>
      </c>
      <c r="B3581" s="17" t="s">
        <v>3647</v>
      </c>
      <c r="C3581" s="17" t="s">
        <v>3648</v>
      </c>
      <c r="D3581" s="17" t="str">
        <f>HLOOKUP(LEFT(Products!$B3581,3),$G$4:$J$5,2,0)</f>
        <v>Technology</v>
      </c>
      <c r="E3581" s="12" t="str">
        <f>VLOOKUP(MID(Products!$B3581,5,2),$G$8:$H$25,2,0)</f>
        <v>Accessories</v>
      </c>
    </row>
    <row r="3582" spans="1:5" x14ac:dyDescent="0.35">
      <c r="A3582" s="11">
        <v>668</v>
      </c>
      <c r="B3582" s="13" t="s">
        <v>3344</v>
      </c>
      <c r="C3582" s="13" t="s">
        <v>3345</v>
      </c>
      <c r="D3582" s="13" t="str">
        <f>HLOOKUP(LEFT(Products!$B3582,3),$G$4:$J$5,2,0)</f>
        <v>Technology</v>
      </c>
      <c r="E3582" s="11" t="str">
        <f>VLOOKUP(MID(Products!$B3582,5,2),$G$8:$H$25,2,0)</f>
        <v>Phones</v>
      </c>
    </row>
    <row r="3583" spans="1:5" x14ac:dyDescent="0.35">
      <c r="A3583" s="12">
        <v>7815</v>
      </c>
      <c r="B3583" s="17" t="s">
        <v>3951</v>
      </c>
      <c r="C3583" s="17" t="s">
        <v>3952</v>
      </c>
      <c r="D3583" s="17" t="str">
        <f>HLOOKUP(LEFT(Products!$B3583,3),$G$4:$J$5,2,0)</f>
        <v>Furniture</v>
      </c>
      <c r="E3583" s="12" t="str">
        <f>VLOOKUP(MID(Products!$B3583,5,2),$G$8:$H$25,2,0)</f>
        <v>Bookcases</v>
      </c>
    </row>
    <row r="3584" spans="1:5" x14ac:dyDescent="0.35">
      <c r="A3584" s="11">
        <v>262</v>
      </c>
      <c r="B3584" s="13" t="s">
        <v>6790</v>
      </c>
      <c r="C3584" s="13" t="s">
        <v>6791</v>
      </c>
      <c r="D3584" s="13" t="str">
        <f>HLOOKUP(LEFT(Products!$B3584,3),$G$4:$J$5,2,0)</f>
        <v>Office Supplies</v>
      </c>
      <c r="E3584" s="11" t="str">
        <f>VLOOKUP(MID(Products!$B3584,5,2),$G$8:$H$25,2,0)</f>
        <v>Appliances</v>
      </c>
    </row>
    <row r="3585" spans="1:5" x14ac:dyDescent="0.35">
      <c r="A3585" s="12">
        <v>4820</v>
      </c>
      <c r="B3585" s="17" t="s">
        <v>1773</v>
      </c>
      <c r="C3585" s="17" t="s">
        <v>1774</v>
      </c>
      <c r="D3585" s="17" t="str">
        <f>HLOOKUP(LEFT(Products!$B3585,3),$G$4:$J$5,2,0)</f>
        <v>Office Supplies</v>
      </c>
      <c r="E3585" s="12" t="str">
        <f>VLOOKUP(MID(Products!$B3585,5,2),$G$8:$H$25,2,0)</f>
        <v>Binders</v>
      </c>
    </row>
    <row r="3586" spans="1:5" x14ac:dyDescent="0.35">
      <c r="A3586" s="11">
        <v>7506</v>
      </c>
      <c r="B3586" s="13" t="s">
        <v>1951</v>
      </c>
      <c r="C3586" s="13" t="s">
        <v>1952</v>
      </c>
      <c r="D3586" s="13" t="str">
        <f>HLOOKUP(LEFT(Products!$B3586,3),$G$4:$J$5,2,0)</f>
        <v>Office Supplies</v>
      </c>
      <c r="E3586" s="11" t="str">
        <f>VLOOKUP(MID(Products!$B3586,5,2),$G$8:$H$25,2,0)</f>
        <v>Binders</v>
      </c>
    </row>
    <row r="3587" spans="1:5" x14ac:dyDescent="0.35">
      <c r="A3587" s="12">
        <v>7816</v>
      </c>
      <c r="B3587" s="17" t="s">
        <v>6795</v>
      </c>
      <c r="C3587" s="17" t="s">
        <v>6796</v>
      </c>
      <c r="D3587" s="17" t="str">
        <f>HLOOKUP(LEFT(Products!$B3587,3),$G$4:$J$5,2,0)</f>
        <v>Technology</v>
      </c>
      <c r="E3587" s="12" t="str">
        <f>VLOOKUP(MID(Products!$B3587,5,2),$G$8:$H$25,2,0)</f>
        <v>Phones</v>
      </c>
    </row>
    <row r="3588" spans="1:5" x14ac:dyDescent="0.35">
      <c r="A3588" s="11">
        <v>666</v>
      </c>
      <c r="B3588" s="13" t="s">
        <v>5028</v>
      </c>
      <c r="C3588" s="13" t="s">
        <v>5029</v>
      </c>
      <c r="D3588" s="13" t="str">
        <f>HLOOKUP(LEFT(Products!$B3588,3),$G$4:$J$5,2,0)</f>
        <v>Office Supplies</v>
      </c>
      <c r="E3588" s="11" t="str">
        <f>VLOOKUP(MID(Products!$B3588,5,2),$G$8:$H$25,2,0)</f>
        <v>Supplies</v>
      </c>
    </row>
    <row r="3589" spans="1:5" x14ac:dyDescent="0.35">
      <c r="A3589" s="12">
        <v>9646</v>
      </c>
      <c r="B3589" s="17" t="s">
        <v>1236</v>
      </c>
      <c r="C3589" s="17" t="s">
        <v>1237</v>
      </c>
      <c r="D3589" s="17" t="str">
        <f>HLOOKUP(LEFT(Products!$B3589,3),$G$4:$J$5,2,0)</f>
        <v>Office Supplies</v>
      </c>
      <c r="E3589" s="12" t="str">
        <f>VLOOKUP(MID(Products!$B3589,5,2),$G$8:$H$25,2,0)</f>
        <v>Storage</v>
      </c>
    </row>
    <row r="3590" spans="1:5" x14ac:dyDescent="0.35">
      <c r="A3590" s="11">
        <v>667</v>
      </c>
      <c r="B3590" s="13" t="s">
        <v>3394</v>
      </c>
      <c r="C3590" s="13" t="s">
        <v>400</v>
      </c>
      <c r="D3590" s="13" t="str">
        <f>HLOOKUP(LEFT(Products!$B3590,3),$G$4:$J$5,2,0)</f>
        <v>Office Supplies</v>
      </c>
      <c r="E3590" s="11" t="str">
        <f>VLOOKUP(MID(Products!$B3590,5,2),$G$8:$H$25,2,0)</f>
        <v>Paper</v>
      </c>
    </row>
    <row r="3591" spans="1:5" x14ac:dyDescent="0.35">
      <c r="A3591" s="12">
        <v>671</v>
      </c>
      <c r="B3591" s="17" t="s">
        <v>6798</v>
      </c>
      <c r="C3591" s="17" t="s">
        <v>6799</v>
      </c>
      <c r="D3591" s="17" t="str">
        <f>HLOOKUP(LEFT(Products!$B3591,3),$G$4:$J$5,2,0)</f>
        <v>Furniture</v>
      </c>
      <c r="E3591" s="12" t="str">
        <f>VLOOKUP(MID(Products!$B3591,5,2),$G$8:$H$25,2,0)</f>
        <v>Tables</v>
      </c>
    </row>
    <row r="3592" spans="1:5" x14ac:dyDescent="0.35">
      <c r="A3592" s="11">
        <v>5362</v>
      </c>
      <c r="B3592" s="13" t="s">
        <v>669</v>
      </c>
      <c r="C3592" s="13" t="s">
        <v>670</v>
      </c>
      <c r="D3592" s="13" t="str">
        <f>HLOOKUP(LEFT(Products!$B3592,3),$G$4:$J$5,2,0)</f>
        <v>Office Supplies</v>
      </c>
      <c r="E3592" s="11" t="str">
        <f>VLOOKUP(MID(Products!$B3592,5,2),$G$8:$H$25,2,0)</f>
        <v>Storage</v>
      </c>
    </row>
    <row r="3593" spans="1:5" x14ac:dyDescent="0.35">
      <c r="A3593" s="12">
        <v>670</v>
      </c>
      <c r="B3593" s="17" t="s">
        <v>1815</v>
      </c>
      <c r="C3593" s="17" t="s">
        <v>1816</v>
      </c>
      <c r="D3593" s="17" t="str">
        <f>HLOOKUP(LEFT(Products!$B3593,3),$G$4:$J$5,2,0)</f>
        <v>Furniture</v>
      </c>
      <c r="E3593" s="12" t="str">
        <f>VLOOKUP(MID(Products!$B3593,5,2),$G$8:$H$25,2,0)</f>
        <v>Furnishings</v>
      </c>
    </row>
    <row r="3594" spans="1:5" x14ac:dyDescent="0.35">
      <c r="A3594" s="11">
        <v>8148</v>
      </c>
      <c r="B3594" s="13" t="s">
        <v>3356</v>
      </c>
      <c r="C3594" s="13" t="s">
        <v>400</v>
      </c>
      <c r="D3594" s="13" t="str">
        <f>HLOOKUP(LEFT(Products!$B3594,3),$G$4:$J$5,2,0)</f>
        <v>Office Supplies</v>
      </c>
      <c r="E3594" s="11" t="str">
        <f>VLOOKUP(MID(Products!$B3594,5,2),$G$8:$H$25,2,0)</f>
        <v>Paper</v>
      </c>
    </row>
    <row r="3595" spans="1:5" x14ac:dyDescent="0.35">
      <c r="A3595" s="12">
        <v>672</v>
      </c>
      <c r="B3595" s="17" t="s">
        <v>1656</v>
      </c>
      <c r="C3595" s="17" t="s">
        <v>1657</v>
      </c>
      <c r="D3595" s="17" t="str">
        <f>HLOOKUP(LEFT(Products!$B3595,3),$G$4:$J$5,2,0)</f>
        <v>Office Supplies</v>
      </c>
      <c r="E3595" s="12" t="str">
        <f>VLOOKUP(MID(Products!$B3595,5,2),$G$8:$H$25,2,0)</f>
        <v>Paper</v>
      </c>
    </row>
    <row r="3596" spans="1:5" x14ac:dyDescent="0.35">
      <c r="A3596" s="11">
        <v>5367</v>
      </c>
      <c r="B3596" s="13" t="s">
        <v>103</v>
      </c>
      <c r="C3596" s="13" t="s">
        <v>104</v>
      </c>
      <c r="D3596" s="13" t="str">
        <f>HLOOKUP(LEFT(Products!$B3596,3),$G$4:$J$5,2,0)</f>
        <v>Technology</v>
      </c>
      <c r="E3596" s="11" t="str">
        <f>VLOOKUP(MID(Products!$B3596,5,2),$G$8:$H$25,2,0)</f>
        <v>Phones</v>
      </c>
    </row>
    <row r="3597" spans="1:5" x14ac:dyDescent="0.35">
      <c r="A3597" s="12">
        <v>644</v>
      </c>
      <c r="B3597" s="17" t="s">
        <v>1201</v>
      </c>
      <c r="C3597" s="17" t="s">
        <v>1872</v>
      </c>
      <c r="D3597" s="17" t="str">
        <f>HLOOKUP(LEFT(Products!$B3597,3),$G$4:$J$5,2,0)</f>
        <v>Technology</v>
      </c>
      <c r="E3597" s="12" t="str">
        <f>VLOOKUP(MID(Products!$B3597,5,2),$G$8:$H$25,2,0)</f>
        <v>Accessories</v>
      </c>
    </row>
    <row r="3598" spans="1:5" x14ac:dyDescent="0.35">
      <c r="A3598" s="11">
        <v>487</v>
      </c>
      <c r="B3598" s="13" t="s">
        <v>3159</v>
      </c>
      <c r="C3598" s="13" t="s">
        <v>3160</v>
      </c>
      <c r="D3598" s="13" t="str">
        <f>HLOOKUP(LEFT(Products!$B3598,3),$G$4:$J$5,2,0)</f>
        <v>Technology</v>
      </c>
      <c r="E3598" s="11" t="str">
        <f>VLOOKUP(MID(Products!$B3598,5,2),$G$8:$H$25,2,0)</f>
        <v>Phones</v>
      </c>
    </row>
    <row r="3599" spans="1:5" x14ac:dyDescent="0.35">
      <c r="A3599" s="12">
        <v>486</v>
      </c>
      <c r="B3599" s="17" t="s">
        <v>3464</v>
      </c>
      <c r="C3599" s="17" t="s">
        <v>3465</v>
      </c>
      <c r="D3599" s="17" t="str">
        <f>HLOOKUP(LEFT(Products!$B3599,3),$G$4:$J$5,2,0)</f>
        <v>Furniture</v>
      </c>
      <c r="E3599" s="12" t="str">
        <f>VLOOKUP(MID(Products!$B3599,5,2),$G$8:$H$25,2,0)</f>
        <v>Bookcases</v>
      </c>
    </row>
    <row r="3600" spans="1:5" x14ac:dyDescent="0.35">
      <c r="A3600" s="11">
        <v>4520</v>
      </c>
      <c r="B3600" s="13" t="s">
        <v>5269</v>
      </c>
      <c r="C3600" s="13" t="s">
        <v>5270</v>
      </c>
      <c r="D3600" s="13" t="str">
        <f>HLOOKUP(LEFT(Products!$B3600,3),$G$4:$J$5,2,0)</f>
        <v>Office Supplies</v>
      </c>
      <c r="E3600" s="11" t="str">
        <f>VLOOKUP(MID(Products!$B3600,5,2),$G$8:$H$25,2,0)</f>
        <v>Storage</v>
      </c>
    </row>
    <row r="3601" spans="1:5" x14ac:dyDescent="0.35">
      <c r="A3601" s="12">
        <v>7262</v>
      </c>
      <c r="B3601" s="17" t="s">
        <v>5624</v>
      </c>
      <c r="C3601" s="17" t="s">
        <v>5625</v>
      </c>
      <c r="D3601" s="17" t="str">
        <f>HLOOKUP(LEFT(Products!$B3601,3),$G$4:$J$5,2,0)</f>
        <v>Office Supplies</v>
      </c>
      <c r="E3601" s="12" t="str">
        <f>VLOOKUP(MID(Products!$B3601,5,2),$G$8:$H$25,2,0)</f>
        <v>Art</v>
      </c>
    </row>
    <row r="3602" spans="1:5" x14ac:dyDescent="0.35">
      <c r="A3602" s="11">
        <v>5369</v>
      </c>
      <c r="B3602" s="13" t="s">
        <v>1530</v>
      </c>
      <c r="C3602" s="13" t="s">
        <v>6809</v>
      </c>
      <c r="D3602" s="13" t="str">
        <f>HLOOKUP(LEFT(Products!$B3602,3),$G$4:$J$5,2,0)</f>
        <v>Office Supplies</v>
      </c>
      <c r="E3602" s="11" t="str">
        <f>VLOOKUP(MID(Products!$B3602,5,2),$G$8:$H$25,2,0)</f>
        <v>Storage</v>
      </c>
    </row>
    <row r="3603" spans="1:5" x14ac:dyDescent="0.35">
      <c r="A3603" s="12">
        <v>5219</v>
      </c>
      <c r="B3603" s="17" t="s">
        <v>1171</v>
      </c>
      <c r="C3603" s="17" t="s">
        <v>1172</v>
      </c>
      <c r="D3603" s="17" t="str">
        <f>HLOOKUP(LEFT(Products!$B3603,3),$G$4:$J$5,2,0)</f>
        <v>Office Supplies</v>
      </c>
      <c r="E3603" s="12" t="str">
        <f>VLOOKUP(MID(Products!$B3603,5,2),$G$8:$H$25,2,0)</f>
        <v>Art</v>
      </c>
    </row>
    <row r="3604" spans="1:5" x14ac:dyDescent="0.35">
      <c r="A3604" s="11">
        <v>5368</v>
      </c>
      <c r="B3604" s="13" t="s">
        <v>368</v>
      </c>
      <c r="C3604" s="13" t="s">
        <v>369</v>
      </c>
      <c r="D3604" s="13" t="str">
        <f>HLOOKUP(LEFT(Products!$B3604,3),$G$4:$J$5,2,0)</f>
        <v>Office Supplies</v>
      </c>
      <c r="E3604" s="11" t="str">
        <f>VLOOKUP(MID(Products!$B3604,5,2),$G$8:$H$25,2,0)</f>
        <v>Labels</v>
      </c>
    </row>
    <row r="3605" spans="1:5" x14ac:dyDescent="0.35">
      <c r="A3605" s="12">
        <v>485</v>
      </c>
      <c r="B3605" s="17" t="s">
        <v>1953</v>
      </c>
      <c r="C3605" s="17" t="s">
        <v>1954</v>
      </c>
      <c r="D3605" s="17" t="str">
        <f>HLOOKUP(LEFT(Products!$B3605,3),$G$4:$J$5,2,0)</f>
        <v>Office Supplies</v>
      </c>
      <c r="E3605" s="12" t="str">
        <f>VLOOKUP(MID(Products!$B3605,5,2),$G$8:$H$25,2,0)</f>
        <v>Labels</v>
      </c>
    </row>
    <row r="3606" spans="1:5" x14ac:dyDescent="0.35">
      <c r="A3606" s="11">
        <v>2289</v>
      </c>
      <c r="B3606" s="13" t="s">
        <v>4382</v>
      </c>
      <c r="C3606" s="13" t="s">
        <v>4383</v>
      </c>
      <c r="D3606" s="13" t="str">
        <f>HLOOKUP(LEFT(Products!$B3606,3),$G$4:$J$5,2,0)</f>
        <v>Office Supplies</v>
      </c>
      <c r="E3606" s="11" t="str">
        <f>VLOOKUP(MID(Products!$B3606,5,2),$G$8:$H$25,2,0)</f>
        <v>Art</v>
      </c>
    </row>
    <row r="3607" spans="1:5" x14ac:dyDescent="0.35">
      <c r="A3607" s="12">
        <v>7310</v>
      </c>
      <c r="B3607" s="17" t="s">
        <v>6730</v>
      </c>
      <c r="C3607" s="17" t="s">
        <v>6731</v>
      </c>
      <c r="D3607" s="17" t="str">
        <f>HLOOKUP(LEFT(Products!$B3607,3),$G$4:$J$5,2,0)</f>
        <v>Office Supplies</v>
      </c>
      <c r="E3607" s="12" t="str">
        <f>VLOOKUP(MID(Products!$B3607,5,2),$G$8:$H$25,2,0)</f>
        <v>Fasteners</v>
      </c>
    </row>
    <row r="3608" spans="1:5" x14ac:dyDescent="0.35">
      <c r="A3608" s="11">
        <v>3395</v>
      </c>
      <c r="B3608" s="13" t="s">
        <v>4272</v>
      </c>
      <c r="C3608" s="13" t="s">
        <v>4273</v>
      </c>
      <c r="D3608" s="13" t="str">
        <f>HLOOKUP(LEFT(Products!$B3608,3),$G$4:$J$5,2,0)</f>
        <v>Office Supplies</v>
      </c>
      <c r="E3608" s="11" t="str">
        <f>VLOOKUP(MID(Products!$B3608,5,2),$G$8:$H$25,2,0)</f>
        <v>Paper</v>
      </c>
    </row>
    <row r="3609" spans="1:5" x14ac:dyDescent="0.35">
      <c r="A3609" s="12">
        <v>2310</v>
      </c>
      <c r="B3609" s="17" t="s">
        <v>4230</v>
      </c>
      <c r="C3609" s="17" t="s">
        <v>4231</v>
      </c>
      <c r="D3609" s="17" t="str">
        <f>HLOOKUP(LEFT(Products!$B3609,3),$G$4:$J$5,2,0)</f>
        <v>Office Supplies</v>
      </c>
      <c r="E3609" s="12" t="str">
        <f>VLOOKUP(MID(Products!$B3609,5,2),$G$8:$H$25,2,0)</f>
        <v>Storage</v>
      </c>
    </row>
    <row r="3610" spans="1:5" x14ac:dyDescent="0.35">
      <c r="A3610" s="11">
        <v>4223</v>
      </c>
      <c r="B3610" s="13" t="s">
        <v>499</v>
      </c>
      <c r="C3610" s="13" t="s">
        <v>500</v>
      </c>
      <c r="D3610" s="13" t="str">
        <f>HLOOKUP(LEFT(Products!$B3610,3),$G$4:$J$5,2,0)</f>
        <v>Office Supplies</v>
      </c>
      <c r="E3610" s="11" t="str">
        <f>VLOOKUP(MID(Products!$B3610,5,2),$G$8:$H$25,2,0)</f>
        <v>Storage</v>
      </c>
    </row>
    <row r="3611" spans="1:5" x14ac:dyDescent="0.35">
      <c r="A3611" s="12">
        <v>2311</v>
      </c>
      <c r="B3611" s="17" t="s">
        <v>1300</v>
      </c>
      <c r="C3611" s="17" t="s">
        <v>1301</v>
      </c>
      <c r="D3611" s="17" t="str">
        <f>HLOOKUP(LEFT(Products!$B3611,3),$G$4:$J$5,2,0)</f>
        <v>Office Supplies</v>
      </c>
      <c r="E3611" s="12" t="str">
        <f>VLOOKUP(MID(Products!$B3611,5,2),$G$8:$H$25,2,0)</f>
        <v>Art</v>
      </c>
    </row>
    <row r="3612" spans="1:5" x14ac:dyDescent="0.35">
      <c r="A3612" s="11">
        <v>1569</v>
      </c>
      <c r="B3612" s="13" t="s">
        <v>497</v>
      </c>
      <c r="C3612" s="13" t="s">
        <v>498</v>
      </c>
      <c r="D3612" s="13" t="str">
        <f>HLOOKUP(LEFT(Products!$B3612,3),$G$4:$J$5,2,0)</f>
        <v>Office Supplies</v>
      </c>
      <c r="E3612" s="11" t="str">
        <f>VLOOKUP(MID(Products!$B3612,5,2),$G$8:$H$25,2,0)</f>
        <v>Paper</v>
      </c>
    </row>
    <row r="3613" spans="1:5" x14ac:dyDescent="0.35">
      <c r="A3613" s="12">
        <v>4224</v>
      </c>
      <c r="B3613" s="17" t="s">
        <v>6817</v>
      </c>
      <c r="C3613" s="17" t="s">
        <v>6818</v>
      </c>
      <c r="D3613" s="17" t="str">
        <f>HLOOKUP(LEFT(Products!$B3613,3),$G$4:$J$5,2,0)</f>
        <v>Furniture</v>
      </c>
      <c r="E3613" s="12" t="str">
        <f>VLOOKUP(MID(Products!$B3613,5,2),$G$8:$H$25,2,0)</f>
        <v>Bookcases</v>
      </c>
    </row>
    <row r="3614" spans="1:5" x14ac:dyDescent="0.35">
      <c r="A3614" s="11">
        <v>2313</v>
      </c>
      <c r="B3614" s="13" t="s">
        <v>649</v>
      </c>
      <c r="C3614" s="13" t="s">
        <v>650</v>
      </c>
      <c r="D3614" s="13" t="str">
        <f>HLOOKUP(LEFT(Products!$B3614,3),$G$4:$J$5,2,0)</f>
        <v>Office Supplies</v>
      </c>
      <c r="E3614" s="11" t="str">
        <f>VLOOKUP(MID(Products!$B3614,5,2),$G$8:$H$25,2,0)</f>
        <v>Storage</v>
      </c>
    </row>
    <row r="3615" spans="1:5" x14ac:dyDescent="0.35">
      <c r="A3615" s="12">
        <v>2309</v>
      </c>
      <c r="B3615" s="17" t="s">
        <v>4155</v>
      </c>
      <c r="C3615" s="17" t="s">
        <v>4156</v>
      </c>
      <c r="D3615" s="17" t="str">
        <f>HLOOKUP(LEFT(Products!$B3615,3),$G$4:$J$5,2,0)</f>
        <v>Furniture</v>
      </c>
      <c r="E3615" s="12" t="str">
        <f>VLOOKUP(MID(Products!$B3615,5,2),$G$8:$H$25,2,0)</f>
        <v>Chairs</v>
      </c>
    </row>
    <row r="3616" spans="1:5" x14ac:dyDescent="0.35">
      <c r="A3616" s="11">
        <v>4222</v>
      </c>
      <c r="B3616" s="13" t="s">
        <v>6819</v>
      </c>
      <c r="C3616" s="13" t="s">
        <v>6820</v>
      </c>
      <c r="D3616" s="13" t="str">
        <f>HLOOKUP(LEFT(Products!$B3616,3),$G$4:$J$5,2,0)</f>
        <v>Technology</v>
      </c>
      <c r="E3616" s="11" t="str">
        <f>VLOOKUP(MID(Products!$B3616,5,2),$G$8:$H$25,2,0)</f>
        <v>Machines</v>
      </c>
    </row>
    <row r="3617" spans="1:5" x14ac:dyDescent="0.35">
      <c r="A3617" s="12">
        <v>8924</v>
      </c>
      <c r="B3617" s="17" t="s">
        <v>2622</v>
      </c>
      <c r="C3617" s="17" t="s">
        <v>2623</v>
      </c>
      <c r="D3617" s="17" t="str">
        <f>HLOOKUP(LEFT(Products!$B3617,3),$G$4:$J$5,2,0)</f>
        <v>Office Supplies</v>
      </c>
      <c r="E3617" s="12" t="str">
        <f>VLOOKUP(MID(Products!$B3617,5,2),$G$8:$H$25,2,0)</f>
        <v>Binders</v>
      </c>
    </row>
    <row r="3618" spans="1:5" x14ac:dyDescent="0.35">
      <c r="A3618" s="11">
        <v>2312</v>
      </c>
      <c r="B3618" s="13" t="s">
        <v>137</v>
      </c>
      <c r="C3618" s="13" t="s">
        <v>138</v>
      </c>
      <c r="D3618" s="13" t="str">
        <f>HLOOKUP(LEFT(Products!$B3618,3),$G$4:$J$5,2,0)</f>
        <v>Office Supplies</v>
      </c>
      <c r="E3618" s="11" t="str">
        <f>VLOOKUP(MID(Products!$B3618,5,2),$G$8:$H$25,2,0)</f>
        <v>Art</v>
      </c>
    </row>
    <row r="3619" spans="1:5" x14ac:dyDescent="0.35">
      <c r="A3619" s="12">
        <v>3448</v>
      </c>
      <c r="B3619" s="17" t="s">
        <v>2277</v>
      </c>
      <c r="C3619" s="17" t="s">
        <v>2278</v>
      </c>
      <c r="D3619" s="17" t="str">
        <f>HLOOKUP(LEFT(Products!$B3619,3),$G$4:$J$5,2,0)</f>
        <v>Office Supplies</v>
      </c>
      <c r="E3619" s="12" t="str">
        <f>VLOOKUP(MID(Products!$B3619,5,2),$G$8:$H$25,2,0)</f>
        <v>Art</v>
      </c>
    </row>
    <row r="3620" spans="1:5" x14ac:dyDescent="0.35">
      <c r="A3620" s="11">
        <v>4221</v>
      </c>
      <c r="B3620" s="13" t="s">
        <v>5520</v>
      </c>
      <c r="C3620" s="13" t="s">
        <v>5521</v>
      </c>
      <c r="D3620" s="13" t="str">
        <f>HLOOKUP(LEFT(Products!$B3620,3),$G$4:$J$5,2,0)</f>
        <v>Office Supplies</v>
      </c>
      <c r="E3620" s="11" t="str">
        <f>VLOOKUP(MID(Products!$B3620,5,2),$G$8:$H$25,2,0)</f>
        <v>Binders</v>
      </c>
    </row>
    <row r="3621" spans="1:5" x14ac:dyDescent="0.35">
      <c r="A3621" s="12">
        <v>4220</v>
      </c>
      <c r="B3621" s="17" t="s">
        <v>1388</v>
      </c>
      <c r="C3621" s="17" t="s">
        <v>1389</v>
      </c>
      <c r="D3621" s="17" t="str">
        <f>HLOOKUP(LEFT(Products!$B3621,3),$G$4:$J$5,2,0)</f>
        <v>Office Supplies</v>
      </c>
      <c r="E3621" s="12" t="str">
        <f>VLOOKUP(MID(Products!$B3621,5,2),$G$8:$H$25,2,0)</f>
        <v>Paper</v>
      </c>
    </row>
    <row r="3622" spans="1:5" x14ac:dyDescent="0.35">
      <c r="A3622" s="11">
        <v>8342</v>
      </c>
      <c r="B3622" s="13" t="s">
        <v>4407</v>
      </c>
      <c r="C3622" s="13" t="s">
        <v>4408</v>
      </c>
      <c r="D3622" s="13" t="str">
        <f>HLOOKUP(LEFT(Products!$B3622,3),$G$4:$J$5,2,0)</f>
        <v>Office Supplies</v>
      </c>
      <c r="E3622" s="11" t="str">
        <f>VLOOKUP(MID(Products!$B3622,5,2),$G$8:$H$25,2,0)</f>
        <v>Appliances</v>
      </c>
    </row>
    <row r="3623" spans="1:5" x14ac:dyDescent="0.35">
      <c r="A3623" s="12">
        <v>9175</v>
      </c>
      <c r="B3623" s="17" t="s">
        <v>2963</v>
      </c>
      <c r="C3623" s="17" t="s">
        <v>2964</v>
      </c>
      <c r="D3623" s="17" t="str">
        <f>HLOOKUP(LEFT(Products!$B3623,3),$G$4:$J$5,2,0)</f>
        <v>Technology</v>
      </c>
      <c r="E3623" s="12" t="str">
        <f>VLOOKUP(MID(Products!$B3623,5,2),$G$8:$H$25,2,0)</f>
        <v>Phones</v>
      </c>
    </row>
    <row r="3624" spans="1:5" x14ac:dyDescent="0.35">
      <c r="A3624" s="11">
        <v>1456</v>
      </c>
      <c r="B3624" s="13" t="s">
        <v>4194</v>
      </c>
      <c r="C3624" s="13" t="s">
        <v>4195</v>
      </c>
      <c r="D3624" s="13" t="str">
        <f>HLOOKUP(LEFT(Products!$B3624,3),$G$4:$J$5,2,0)</f>
        <v>Office Supplies</v>
      </c>
      <c r="E3624" s="11" t="str">
        <f>VLOOKUP(MID(Products!$B3624,5,2),$G$8:$H$25,2,0)</f>
        <v>Binders</v>
      </c>
    </row>
    <row r="3625" spans="1:5" x14ac:dyDescent="0.35">
      <c r="A3625" s="12">
        <v>1457</v>
      </c>
      <c r="B3625" s="17" t="s">
        <v>3553</v>
      </c>
      <c r="C3625" s="17" t="s">
        <v>3554</v>
      </c>
      <c r="D3625" s="17" t="str">
        <f>HLOOKUP(LEFT(Products!$B3625,3),$G$4:$J$5,2,0)</f>
        <v>Furniture</v>
      </c>
      <c r="E3625" s="12" t="str">
        <f>VLOOKUP(MID(Products!$B3625,5,2),$G$8:$H$25,2,0)</f>
        <v>Tables</v>
      </c>
    </row>
    <row r="3626" spans="1:5" x14ac:dyDescent="0.35">
      <c r="A3626" s="11">
        <v>2641</v>
      </c>
      <c r="B3626" s="13" t="s">
        <v>6551</v>
      </c>
      <c r="C3626" s="13" t="s">
        <v>6552</v>
      </c>
      <c r="D3626" s="13" t="str">
        <f>HLOOKUP(LEFT(Products!$B3626,3),$G$4:$J$5,2,0)</f>
        <v>Furniture</v>
      </c>
      <c r="E3626" s="11" t="str">
        <f>VLOOKUP(MID(Products!$B3626,5,2),$G$8:$H$25,2,0)</f>
        <v>Chairs</v>
      </c>
    </row>
    <row r="3627" spans="1:5" x14ac:dyDescent="0.35">
      <c r="A3627" s="12">
        <v>9537</v>
      </c>
      <c r="B3627" s="17" t="s">
        <v>2826</v>
      </c>
      <c r="C3627" s="17" t="s">
        <v>2827</v>
      </c>
      <c r="D3627" s="17" t="str">
        <f>HLOOKUP(LEFT(Products!$B3627,3),$G$4:$J$5,2,0)</f>
        <v>Furniture</v>
      </c>
      <c r="E3627" s="12" t="str">
        <f>VLOOKUP(MID(Products!$B3627,5,2),$G$8:$H$25,2,0)</f>
        <v>Furnishings</v>
      </c>
    </row>
    <row r="3628" spans="1:5" x14ac:dyDescent="0.35">
      <c r="A3628" s="11">
        <v>2870</v>
      </c>
      <c r="B3628" s="13" t="s">
        <v>4197</v>
      </c>
      <c r="C3628" s="13" t="s">
        <v>4198</v>
      </c>
      <c r="D3628" s="13" t="str">
        <f>HLOOKUP(LEFT(Products!$B3628,3),$G$4:$J$5,2,0)</f>
        <v>Furniture</v>
      </c>
      <c r="E3628" s="11" t="str">
        <f>VLOOKUP(MID(Products!$B3628,5,2),$G$8:$H$25,2,0)</f>
        <v>Furnishings</v>
      </c>
    </row>
    <row r="3629" spans="1:5" x14ac:dyDescent="0.35">
      <c r="A3629" s="12">
        <v>2638</v>
      </c>
      <c r="B3629" s="17" t="s">
        <v>2101</v>
      </c>
      <c r="C3629" s="17" t="s">
        <v>2102</v>
      </c>
      <c r="D3629" s="17" t="str">
        <f>HLOOKUP(LEFT(Products!$B3629,3),$G$4:$J$5,2,0)</f>
        <v>Office Supplies</v>
      </c>
      <c r="E3629" s="12" t="str">
        <f>VLOOKUP(MID(Products!$B3629,5,2),$G$8:$H$25,2,0)</f>
        <v>Paper</v>
      </c>
    </row>
    <row r="3630" spans="1:5" x14ac:dyDescent="0.35">
      <c r="A3630" s="11">
        <v>2639</v>
      </c>
      <c r="B3630" s="13" t="s">
        <v>2366</v>
      </c>
      <c r="C3630" s="13" t="s">
        <v>2367</v>
      </c>
      <c r="D3630" s="13" t="str">
        <f>HLOOKUP(LEFT(Products!$B3630,3),$G$4:$J$5,2,0)</f>
        <v>Office Supplies</v>
      </c>
      <c r="E3630" s="11" t="str">
        <f>VLOOKUP(MID(Products!$B3630,5,2),$G$8:$H$25,2,0)</f>
        <v>Binders</v>
      </c>
    </row>
    <row r="3631" spans="1:5" x14ac:dyDescent="0.35">
      <c r="A3631" s="12">
        <v>9176</v>
      </c>
      <c r="B3631" s="17" t="s">
        <v>6832</v>
      </c>
      <c r="C3631" s="17" t="s">
        <v>6833</v>
      </c>
      <c r="D3631" s="17" t="str">
        <f>HLOOKUP(LEFT(Products!$B3631,3),$G$4:$J$5,2,0)</f>
        <v>Office Supplies</v>
      </c>
      <c r="E3631" s="12" t="str">
        <f>VLOOKUP(MID(Products!$B3631,5,2),$G$8:$H$25,2,0)</f>
        <v>Paper</v>
      </c>
    </row>
    <row r="3632" spans="1:5" x14ac:dyDescent="0.35">
      <c r="A3632" s="11">
        <v>5497</v>
      </c>
      <c r="B3632" s="13" t="s">
        <v>887</v>
      </c>
      <c r="C3632" s="13" t="s">
        <v>888</v>
      </c>
      <c r="D3632" s="13" t="str">
        <f>HLOOKUP(LEFT(Products!$B3632,3),$G$4:$J$5,2,0)</f>
        <v>Technology</v>
      </c>
      <c r="E3632" s="11" t="str">
        <f>VLOOKUP(MID(Products!$B3632,5,2),$G$8:$H$25,2,0)</f>
        <v>Accessories</v>
      </c>
    </row>
    <row r="3633" spans="1:5" x14ac:dyDescent="0.35">
      <c r="A3633" s="12">
        <v>2640</v>
      </c>
      <c r="B3633" s="17" t="s">
        <v>6835</v>
      </c>
      <c r="C3633" s="17" t="s">
        <v>6836</v>
      </c>
      <c r="D3633" s="17" t="str">
        <f>HLOOKUP(LEFT(Products!$B3633,3),$G$4:$J$5,2,0)</f>
        <v>Office Supplies</v>
      </c>
      <c r="E3633" s="12" t="str">
        <f>VLOOKUP(MID(Products!$B3633,5,2),$G$8:$H$25,2,0)</f>
        <v>Art</v>
      </c>
    </row>
    <row r="3634" spans="1:5" x14ac:dyDescent="0.35">
      <c r="A3634" s="11">
        <v>1446</v>
      </c>
      <c r="B3634" s="13" t="s">
        <v>499</v>
      </c>
      <c r="C3634" s="13" t="s">
        <v>500</v>
      </c>
      <c r="D3634" s="13" t="str">
        <f>HLOOKUP(LEFT(Products!$B3634,3),$G$4:$J$5,2,0)</f>
        <v>Office Supplies</v>
      </c>
      <c r="E3634" s="11" t="str">
        <f>VLOOKUP(MID(Products!$B3634,5,2),$G$8:$H$25,2,0)</f>
        <v>Storage</v>
      </c>
    </row>
    <row r="3635" spans="1:5" x14ac:dyDescent="0.35">
      <c r="A3635" s="12">
        <v>7265</v>
      </c>
      <c r="B3635" s="17" t="s">
        <v>6839</v>
      </c>
      <c r="C3635" s="17" t="s">
        <v>6840</v>
      </c>
      <c r="D3635" s="17" t="str">
        <f>HLOOKUP(LEFT(Products!$B3635,3),$G$4:$J$5,2,0)</f>
        <v>Office Supplies</v>
      </c>
      <c r="E3635" s="12" t="str">
        <f>VLOOKUP(MID(Products!$B3635,5,2),$G$8:$H$25,2,0)</f>
        <v>Art</v>
      </c>
    </row>
    <row r="3636" spans="1:5" x14ac:dyDescent="0.35">
      <c r="A3636" s="11">
        <v>7731</v>
      </c>
      <c r="B3636" s="13" t="s">
        <v>4943</v>
      </c>
      <c r="C3636" s="13" t="s">
        <v>4944</v>
      </c>
      <c r="D3636" s="13" t="str">
        <f>HLOOKUP(LEFT(Products!$B3636,3),$G$4:$J$5,2,0)</f>
        <v>Furniture</v>
      </c>
      <c r="E3636" s="11" t="str">
        <f>VLOOKUP(MID(Products!$B3636,5,2),$G$8:$H$25,2,0)</f>
        <v>Chairs</v>
      </c>
    </row>
    <row r="3637" spans="1:5" x14ac:dyDescent="0.35">
      <c r="A3637" s="12">
        <v>1447</v>
      </c>
      <c r="B3637" s="17" t="s">
        <v>258</v>
      </c>
      <c r="C3637" s="17" t="s">
        <v>260</v>
      </c>
      <c r="D3637" s="17" t="str">
        <f>HLOOKUP(LEFT(Products!$B3637,3),$G$4:$J$5,2,0)</f>
        <v>Furniture</v>
      </c>
      <c r="E3637" s="12" t="str">
        <f>VLOOKUP(MID(Products!$B3637,5,2),$G$8:$H$25,2,0)</f>
        <v>Chairs</v>
      </c>
    </row>
    <row r="3638" spans="1:5" x14ac:dyDescent="0.35">
      <c r="A3638" s="11">
        <v>1448</v>
      </c>
      <c r="B3638" s="13" t="s">
        <v>2963</v>
      </c>
      <c r="C3638" s="13" t="s">
        <v>2964</v>
      </c>
      <c r="D3638" s="13" t="str">
        <f>HLOOKUP(LEFT(Products!$B3638,3),$G$4:$J$5,2,0)</f>
        <v>Technology</v>
      </c>
      <c r="E3638" s="11" t="str">
        <f>VLOOKUP(MID(Products!$B3638,5,2),$G$8:$H$25,2,0)</f>
        <v>Phones</v>
      </c>
    </row>
    <row r="3639" spans="1:5" x14ac:dyDescent="0.35">
      <c r="A3639" s="12">
        <v>5477</v>
      </c>
      <c r="B3639" s="17" t="s">
        <v>1212</v>
      </c>
      <c r="C3639" s="17" t="s">
        <v>1213</v>
      </c>
      <c r="D3639" s="17" t="str">
        <f>HLOOKUP(LEFT(Products!$B3639,3),$G$4:$J$5,2,0)</f>
        <v>Office Supplies</v>
      </c>
      <c r="E3639" s="12" t="str">
        <f>VLOOKUP(MID(Products!$B3639,5,2),$G$8:$H$25,2,0)</f>
        <v>Storage</v>
      </c>
    </row>
    <row r="3640" spans="1:5" x14ac:dyDescent="0.35">
      <c r="A3640" s="11">
        <v>8790</v>
      </c>
      <c r="B3640" s="13" t="s">
        <v>375</v>
      </c>
      <c r="C3640" s="13" t="s">
        <v>376</v>
      </c>
      <c r="D3640" s="13" t="str">
        <f>HLOOKUP(LEFT(Products!$B3640,3),$G$4:$J$5,2,0)</f>
        <v>Furniture</v>
      </c>
      <c r="E3640" s="11" t="str">
        <f>VLOOKUP(MID(Products!$B3640,5,2),$G$8:$H$25,2,0)</f>
        <v>Bookcases</v>
      </c>
    </row>
    <row r="3641" spans="1:5" x14ac:dyDescent="0.35">
      <c r="A3641" s="12">
        <v>8703</v>
      </c>
      <c r="B3641" s="17" t="s">
        <v>6846</v>
      </c>
      <c r="C3641" s="17" t="s">
        <v>6847</v>
      </c>
      <c r="D3641" s="17" t="str">
        <f>HLOOKUP(LEFT(Products!$B3641,3),$G$4:$J$5,2,0)</f>
        <v>Office Supplies</v>
      </c>
      <c r="E3641" s="12" t="str">
        <f>VLOOKUP(MID(Products!$B3641,5,2),$G$8:$H$25,2,0)</f>
        <v>Paper</v>
      </c>
    </row>
    <row r="3642" spans="1:5" x14ac:dyDescent="0.35">
      <c r="A3642" s="11">
        <v>8701</v>
      </c>
      <c r="B3642" s="13" t="s">
        <v>6848</v>
      </c>
      <c r="C3642" s="13" t="s">
        <v>2054</v>
      </c>
      <c r="D3642" s="13" t="str">
        <f>HLOOKUP(LEFT(Products!$B3642,3),$G$4:$J$5,2,0)</f>
        <v>Office Supplies</v>
      </c>
      <c r="E3642" s="11" t="str">
        <f>VLOOKUP(MID(Products!$B3642,5,2),$G$8:$H$25,2,0)</f>
        <v>Appliances</v>
      </c>
    </row>
    <row r="3643" spans="1:5" x14ac:dyDescent="0.35">
      <c r="A3643" s="12">
        <v>8699</v>
      </c>
      <c r="B3643" s="17" t="s">
        <v>3518</v>
      </c>
      <c r="C3643" s="17" t="s">
        <v>3519</v>
      </c>
      <c r="D3643" s="17" t="str">
        <f>HLOOKUP(LEFT(Products!$B3643,3),$G$4:$J$5,2,0)</f>
        <v>Furniture</v>
      </c>
      <c r="E3643" s="12" t="str">
        <f>VLOOKUP(MID(Products!$B3643,5,2),$G$8:$H$25,2,0)</f>
        <v>Tables</v>
      </c>
    </row>
    <row r="3644" spans="1:5" x14ac:dyDescent="0.35">
      <c r="A3644" s="11">
        <v>7090</v>
      </c>
      <c r="B3644" s="13" t="s">
        <v>6112</v>
      </c>
      <c r="C3644" s="13" t="s">
        <v>6113</v>
      </c>
      <c r="D3644" s="13" t="str">
        <f>HLOOKUP(LEFT(Products!$B3644,3),$G$4:$J$5,2,0)</f>
        <v>Technology</v>
      </c>
      <c r="E3644" s="11" t="str">
        <f>VLOOKUP(MID(Products!$B3644,5,2),$G$8:$H$25,2,0)</f>
        <v>Phones</v>
      </c>
    </row>
    <row r="3645" spans="1:5" x14ac:dyDescent="0.35">
      <c r="A3645" s="12">
        <v>8702</v>
      </c>
      <c r="B3645" s="17" t="s">
        <v>2014</v>
      </c>
      <c r="C3645" s="17" t="s">
        <v>2015</v>
      </c>
      <c r="D3645" s="17" t="str">
        <f>HLOOKUP(LEFT(Products!$B3645,3),$G$4:$J$5,2,0)</f>
        <v>Office Supplies</v>
      </c>
      <c r="E3645" s="12" t="str">
        <f>VLOOKUP(MID(Products!$B3645,5,2),$G$8:$H$25,2,0)</f>
        <v>Storage</v>
      </c>
    </row>
    <row r="3646" spans="1:5" x14ac:dyDescent="0.35">
      <c r="A3646" s="11">
        <v>8697</v>
      </c>
      <c r="B3646" s="13" t="s">
        <v>6850</v>
      </c>
      <c r="C3646" s="13" t="s">
        <v>6851</v>
      </c>
      <c r="D3646" s="13" t="str">
        <f>HLOOKUP(LEFT(Products!$B3646,3),$G$4:$J$5,2,0)</f>
        <v>Technology</v>
      </c>
      <c r="E3646" s="11" t="str">
        <f>VLOOKUP(MID(Products!$B3646,5,2),$G$8:$H$25,2,0)</f>
        <v>Phones</v>
      </c>
    </row>
    <row r="3647" spans="1:5" x14ac:dyDescent="0.35">
      <c r="A3647" s="12">
        <v>8789</v>
      </c>
      <c r="B3647" s="17" t="s">
        <v>1325</v>
      </c>
      <c r="C3647" s="17" t="s">
        <v>1326</v>
      </c>
      <c r="D3647" s="17" t="str">
        <f>HLOOKUP(LEFT(Products!$B3647,3),$G$4:$J$5,2,0)</f>
        <v>Furniture</v>
      </c>
      <c r="E3647" s="12" t="str">
        <f>VLOOKUP(MID(Products!$B3647,5,2),$G$8:$H$25,2,0)</f>
        <v>Chairs</v>
      </c>
    </row>
    <row r="3648" spans="1:5" x14ac:dyDescent="0.35">
      <c r="A3648" s="11">
        <v>8700</v>
      </c>
      <c r="B3648" s="13" t="s">
        <v>5374</v>
      </c>
      <c r="C3648" s="13" t="s">
        <v>5375</v>
      </c>
      <c r="D3648" s="13" t="str">
        <f>HLOOKUP(LEFT(Products!$B3648,3),$G$4:$J$5,2,0)</f>
        <v>Technology</v>
      </c>
      <c r="E3648" s="11" t="str">
        <f>VLOOKUP(MID(Products!$B3648,5,2),$G$8:$H$25,2,0)</f>
        <v>Phones</v>
      </c>
    </row>
    <row r="3649" spans="1:5" x14ac:dyDescent="0.35">
      <c r="A3649" s="12">
        <v>8698</v>
      </c>
      <c r="B3649" s="17" t="s">
        <v>2442</v>
      </c>
      <c r="C3649" s="17" t="s">
        <v>1962</v>
      </c>
      <c r="D3649" s="17" t="str">
        <f>HLOOKUP(LEFT(Products!$B3649,3),$G$4:$J$5,2,0)</f>
        <v>Furniture</v>
      </c>
      <c r="E3649" s="12" t="str">
        <f>VLOOKUP(MID(Products!$B3649,5,2),$G$8:$H$25,2,0)</f>
        <v>Furnishings</v>
      </c>
    </row>
    <row r="3650" spans="1:5" x14ac:dyDescent="0.35">
      <c r="A3650" s="11">
        <v>2873</v>
      </c>
      <c r="B3650" s="13" t="s">
        <v>1402</v>
      </c>
      <c r="C3650" s="13" t="s">
        <v>1403</v>
      </c>
      <c r="D3650" s="13" t="str">
        <f>HLOOKUP(LEFT(Products!$B3650,3),$G$4:$J$5,2,0)</f>
        <v>Office Supplies</v>
      </c>
      <c r="E3650" s="11" t="str">
        <f>VLOOKUP(MID(Products!$B3650,5,2),$G$8:$H$25,2,0)</f>
        <v>Art</v>
      </c>
    </row>
    <row r="3651" spans="1:5" x14ac:dyDescent="0.35">
      <c r="A3651" s="12">
        <v>5478</v>
      </c>
      <c r="B3651" s="17" t="s">
        <v>1590</v>
      </c>
      <c r="C3651" s="17" t="s">
        <v>6853</v>
      </c>
      <c r="D3651" s="17" t="str">
        <f>HLOOKUP(LEFT(Products!$B3651,3),$G$4:$J$5,2,0)</f>
        <v>Office Supplies</v>
      </c>
      <c r="E3651" s="12" t="str">
        <f>VLOOKUP(MID(Products!$B3651,5,2),$G$8:$H$25,2,0)</f>
        <v>Paper</v>
      </c>
    </row>
    <row r="3652" spans="1:5" x14ac:dyDescent="0.35">
      <c r="A3652" s="11">
        <v>673</v>
      </c>
      <c r="B3652" s="13" t="s">
        <v>3613</v>
      </c>
      <c r="C3652" s="13" t="s">
        <v>3614</v>
      </c>
      <c r="D3652" s="13" t="str">
        <f>HLOOKUP(LEFT(Products!$B3652,3),$G$4:$J$5,2,0)</f>
        <v>Office Supplies</v>
      </c>
      <c r="E3652" s="11" t="str">
        <f>VLOOKUP(MID(Products!$B3652,5,2),$G$8:$H$25,2,0)</f>
        <v>Art</v>
      </c>
    </row>
    <row r="3653" spans="1:5" x14ac:dyDescent="0.35">
      <c r="A3653" s="12">
        <v>5476</v>
      </c>
      <c r="B3653" s="17" t="s">
        <v>4811</v>
      </c>
      <c r="C3653" s="17" t="s">
        <v>4812</v>
      </c>
      <c r="D3653" s="17" t="str">
        <f>HLOOKUP(LEFT(Products!$B3653,3),$G$4:$J$5,2,0)</f>
        <v>Office Supplies</v>
      </c>
      <c r="E3653" s="12" t="str">
        <f>VLOOKUP(MID(Products!$B3653,5,2),$G$8:$H$25,2,0)</f>
        <v>Labels</v>
      </c>
    </row>
    <row r="3654" spans="1:5" x14ac:dyDescent="0.35">
      <c r="A3654" s="11">
        <v>346</v>
      </c>
      <c r="B3654" s="13" t="s">
        <v>2410</v>
      </c>
      <c r="C3654" s="13" t="s">
        <v>2411</v>
      </c>
      <c r="D3654" s="13" t="str">
        <f>HLOOKUP(LEFT(Products!$B3654,3),$G$4:$J$5,2,0)</f>
        <v>Technology</v>
      </c>
      <c r="E3654" s="11" t="str">
        <f>VLOOKUP(MID(Products!$B3654,5,2),$G$8:$H$25,2,0)</f>
        <v>Phones</v>
      </c>
    </row>
    <row r="3655" spans="1:5" x14ac:dyDescent="0.35">
      <c r="A3655" s="12">
        <v>831</v>
      </c>
      <c r="B3655" s="17" t="s">
        <v>6859</v>
      </c>
      <c r="C3655" s="17" t="s">
        <v>6860</v>
      </c>
      <c r="D3655" s="17" t="str">
        <f>HLOOKUP(LEFT(Products!$B3655,3),$G$4:$J$5,2,0)</f>
        <v>Office Supplies</v>
      </c>
      <c r="E3655" s="12" t="str">
        <f>VLOOKUP(MID(Products!$B3655,5,2),$G$8:$H$25,2,0)</f>
        <v>Appliances</v>
      </c>
    </row>
    <row r="3656" spans="1:5" x14ac:dyDescent="0.35">
      <c r="A3656" s="11">
        <v>2708</v>
      </c>
      <c r="B3656" s="13" t="s">
        <v>3905</v>
      </c>
      <c r="C3656" s="13" t="s">
        <v>3906</v>
      </c>
      <c r="D3656" s="13" t="str">
        <f>HLOOKUP(LEFT(Products!$B3656,3),$G$4:$J$5,2,0)</f>
        <v>Office Supplies</v>
      </c>
      <c r="E3656" s="11" t="str">
        <f>VLOOKUP(MID(Products!$B3656,5,2),$G$8:$H$25,2,0)</f>
        <v>Paper</v>
      </c>
    </row>
    <row r="3657" spans="1:5" x14ac:dyDescent="0.35">
      <c r="A3657" s="12">
        <v>832</v>
      </c>
      <c r="B3657" s="17" t="s">
        <v>746</v>
      </c>
      <c r="C3657" s="17" t="s">
        <v>747</v>
      </c>
      <c r="D3657" s="17" t="str">
        <f>HLOOKUP(LEFT(Products!$B3657,3),$G$4:$J$5,2,0)</f>
        <v>Technology</v>
      </c>
      <c r="E3657" s="12" t="str">
        <f>VLOOKUP(MID(Products!$B3657,5,2),$G$8:$H$25,2,0)</f>
        <v>Phones</v>
      </c>
    </row>
    <row r="3658" spans="1:5" x14ac:dyDescent="0.35">
      <c r="A3658" s="11">
        <v>830</v>
      </c>
      <c r="B3658" s="13" t="s">
        <v>1162</v>
      </c>
      <c r="C3658" s="13" t="s">
        <v>1163</v>
      </c>
      <c r="D3658" s="13" t="str">
        <f>HLOOKUP(LEFT(Products!$B3658,3),$G$4:$J$5,2,0)</f>
        <v>Furniture</v>
      </c>
      <c r="E3658" s="11" t="str">
        <f>VLOOKUP(MID(Products!$B3658,5,2),$G$8:$H$25,2,0)</f>
        <v>Chairs</v>
      </c>
    </row>
    <row r="3659" spans="1:5" x14ac:dyDescent="0.35">
      <c r="A3659" s="12">
        <v>6745</v>
      </c>
      <c r="B3659" s="17" t="s">
        <v>6648</v>
      </c>
      <c r="C3659" s="17" t="s">
        <v>6649</v>
      </c>
      <c r="D3659" s="17" t="str">
        <f>HLOOKUP(LEFT(Products!$B3659,3),$G$4:$J$5,2,0)</f>
        <v>Technology</v>
      </c>
      <c r="E3659" s="12" t="str">
        <f>VLOOKUP(MID(Products!$B3659,5,2),$G$8:$H$25,2,0)</f>
        <v>Accessories</v>
      </c>
    </row>
    <row r="3660" spans="1:5" x14ac:dyDescent="0.35">
      <c r="A3660" s="11">
        <v>2258</v>
      </c>
      <c r="B3660" s="13" t="s">
        <v>459</v>
      </c>
      <c r="C3660" s="13" t="s">
        <v>460</v>
      </c>
      <c r="D3660" s="13" t="str">
        <f>HLOOKUP(LEFT(Products!$B3660,3),$G$4:$J$5,2,0)</f>
        <v>Furniture</v>
      </c>
      <c r="E3660" s="11" t="str">
        <f>VLOOKUP(MID(Products!$B3660,5,2),$G$8:$H$25,2,0)</f>
        <v>Chairs</v>
      </c>
    </row>
    <row r="3661" spans="1:5" x14ac:dyDescent="0.35">
      <c r="A3661" s="12">
        <v>4542</v>
      </c>
      <c r="B3661" s="17" t="s">
        <v>4174</v>
      </c>
      <c r="C3661" s="17" t="s">
        <v>4175</v>
      </c>
      <c r="D3661" s="17" t="str">
        <f>HLOOKUP(LEFT(Products!$B3661,3),$G$4:$J$5,2,0)</f>
        <v>Office Supplies</v>
      </c>
      <c r="E3661" s="12" t="str">
        <f>VLOOKUP(MID(Products!$B3661,5,2),$G$8:$H$25,2,0)</f>
        <v>Binders</v>
      </c>
    </row>
    <row r="3662" spans="1:5" x14ac:dyDescent="0.35">
      <c r="A3662" s="11">
        <v>2706</v>
      </c>
      <c r="B3662" s="13" t="s">
        <v>3245</v>
      </c>
      <c r="C3662" s="13" t="s">
        <v>3246</v>
      </c>
      <c r="D3662" s="13" t="str">
        <f>HLOOKUP(LEFT(Products!$B3662,3),$G$4:$J$5,2,0)</f>
        <v>Office Supplies</v>
      </c>
      <c r="E3662" s="11" t="str">
        <f>VLOOKUP(MID(Products!$B3662,5,2),$G$8:$H$25,2,0)</f>
        <v>Supplies</v>
      </c>
    </row>
    <row r="3663" spans="1:5" x14ac:dyDescent="0.35">
      <c r="A3663" s="12">
        <v>6746</v>
      </c>
      <c r="B3663" s="17" t="s">
        <v>6865</v>
      </c>
      <c r="C3663" s="17" t="s">
        <v>6866</v>
      </c>
      <c r="D3663" s="17" t="str">
        <f>HLOOKUP(LEFT(Products!$B3663,3),$G$4:$J$5,2,0)</f>
        <v>Office Supplies</v>
      </c>
      <c r="E3663" s="12" t="str">
        <f>VLOOKUP(MID(Products!$B3663,5,2),$G$8:$H$25,2,0)</f>
        <v>Art</v>
      </c>
    </row>
    <row r="3664" spans="1:5" x14ac:dyDescent="0.35">
      <c r="A3664" s="11">
        <v>2259</v>
      </c>
      <c r="B3664" s="13" t="s">
        <v>1341</v>
      </c>
      <c r="C3664" s="13" t="s">
        <v>1342</v>
      </c>
      <c r="D3664" s="13" t="str">
        <f>HLOOKUP(LEFT(Products!$B3664,3),$G$4:$J$5,2,0)</f>
        <v>Office Supplies</v>
      </c>
      <c r="E3664" s="11" t="str">
        <f>VLOOKUP(MID(Products!$B3664,5,2),$G$8:$H$25,2,0)</f>
        <v>Paper</v>
      </c>
    </row>
    <row r="3665" spans="1:5" x14ac:dyDescent="0.35">
      <c r="A3665" s="12">
        <v>267</v>
      </c>
      <c r="B3665" s="17" t="s">
        <v>5894</v>
      </c>
      <c r="C3665" s="17" t="s">
        <v>5895</v>
      </c>
      <c r="D3665" s="17" t="str">
        <f>HLOOKUP(LEFT(Products!$B3665,3),$G$4:$J$5,2,0)</f>
        <v>Office Supplies</v>
      </c>
      <c r="E3665" s="12" t="str">
        <f>VLOOKUP(MID(Products!$B3665,5,2),$G$8:$H$25,2,0)</f>
        <v>Art</v>
      </c>
    </row>
    <row r="3666" spans="1:5" x14ac:dyDescent="0.35">
      <c r="A3666" s="11">
        <v>2707</v>
      </c>
      <c r="B3666" s="13" t="s">
        <v>5250</v>
      </c>
      <c r="C3666" s="13" t="s">
        <v>5251</v>
      </c>
      <c r="D3666" s="13" t="str">
        <f>HLOOKUP(LEFT(Products!$B3666,3),$G$4:$J$5,2,0)</f>
        <v>Office Supplies</v>
      </c>
      <c r="E3666" s="11" t="str">
        <f>VLOOKUP(MID(Products!$B3666,5,2),$G$8:$H$25,2,0)</f>
        <v>Paper</v>
      </c>
    </row>
    <row r="3667" spans="1:5" x14ac:dyDescent="0.35">
      <c r="A3667" s="12">
        <v>833</v>
      </c>
      <c r="B3667" s="17" t="s">
        <v>4121</v>
      </c>
      <c r="C3667" s="17" t="s">
        <v>4122</v>
      </c>
      <c r="D3667" s="17" t="str">
        <f>HLOOKUP(LEFT(Products!$B3667,3),$G$4:$J$5,2,0)</f>
        <v>Technology</v>
      </c>
      <c r="E3667" s="12" t="str">
        <f>VLOOKUP(MID(Products!$B3667,5,2),$G$8:$H$25,2,0)</f>
        <v>Phones</v>
      </c>
    </row>
    <row r="3668" spans="1:5" x14ac:dyDescent="0.35">
      <c r="A3668" s="11">
        <v>7916</v>
      </c>
      <c r="B3668" s="13" t="s">
        <v>6870</v>
      </c>
      <c r="C3668" s="13" t="s">
        <v>6871</v>
      </c>
      <c r="D3668" s="13" t="str">
        <f>HLOOKUP(LEFT(Products!$B3668,3),$G$4:$J$5,2,0)</f>
        <v>Technology</v>
      </c>
      <c r="E3668" s="11" t="str">
        <f>VLOOKUP(MID(Products!$B3668,5,2),$G$8:$H$25,2,0)</f>
        <v>Accessories</v>
      </c>
    </row>
    <row r="3669" spans="1:5" x14ac:dyDescent="0.35">
      <c r="A3669" s="12">
        <v>1012</v>
      </c>
      <c r="B3669" s="17" t="s">
        <v>1254</v>
      </c>
      <c r="C3669" s="17" t="s">
        <v>1255</v>
      </c>
      <c r="D3669" s="17" t="str">
        <f>HLOOKUP(LEFT(Products!$B3669,3),$G$4:$J$5,2,0)</f>
        <v>Furniture</v>
      </c>
      <c r="E3669" s="12" t="str">
        <f>VLOOKUP(MID(Products!$B3669,5,2),$G$8:$H$25,2,0)</f>
        <v>Furnishings</v>
      </c>
    </row>
    <row r="3670" spans="1:5" x14ac:dyDescent="0.35">
      <c r="A3670" s="11">
        <v>6604</v>
      </c>
      <c r="B3670" s="13" t="s">
        <v>5366</v>
      </c>
      <c r="C3670" s="13" t="s">
        <v>5367</v>
      </c>
      <c r="D3670" s="13" t="str">
        <f>HLOOKUP(LEFT(Products!$B3670,3),$G$4:$J$5,2,0)</f>
        <v>Office Supplies</v>
      </c>
      <c r="E3670" s="11" t="str">
        <f>VLOOKUP(MID(Products!$B3670,5,2),$G$8:$H$25,2,0)</f>
        <v>Storage</v>
      </c>
    </row>
    <row r="3671" spans="1:5" x14ac:dyDescent="0.35">
      <c r="A3671" s="12">
        <v>7915</v>
      </c>
      <c r="B3671" s="17" t="s">
        <v>6878</v>
      </c>
      <c r="C3671" s="17" t="s">
        <v>6879</v>
      </c>
      <c r="D3671" s="17" t="str">
        <f>HLOOKUP(LEFT(Products!$B3671,3),$G$4:$J$5,2,0)</f>
        <v>Technology</v>
      </c>
      <c r="E3671" s="12" t="str">
        <f>VLOOKUP(MID(Products!$B3671,5,2),$G$8:$H$25,2,0)</f>
        <v>Machines</v>
      </c>
    </row>
    <row r="3672" spans="1:5" x14ac:dyDescent="0.35">
      <c r="A3672" s="11">
        <v>2501</v>
      </c>
      <c r="B3672" s="13" t="s">
        <v>754</v>
      </c>
      <c r="C3672" s="13" t="s">
        <v>755</v>
      </c>
      <c r="D3672" s="13" t="str">
        <f>HLOOKUP(LEFT(Products!$B3672,3),$G$4:$J$5,2,0)</f>
        <v>Office Supplies</v>
      </c>
      <c r="E3672" s="11" t="str">
        <f>VLOOKUP(MID(Products!$B3672,5,2),$G$8:$H$25,2,0)</f>
        <v>Paper</v>
      </c>
    </row>
    <row r="3673" spans="1:5" x14ac:dyDescent="0.35">
      <c r="A3673" s="12">
        <v>2502</v>
      </c>
      <c r="B3673" s="17" t="s">
        <v>390</v>
      </c>
      <c r="C3673" s="17" t="s">
        <v>391</v>
      </c>
      <c r="D3673" s="17" t="str">
        <f>HLOOKUP(LEFT(Products!$B3673,3),$G$4:$J$5,2,0)</f>
        <v>Office Supplies</v>
      </c>
      <c r="E3673" s="12" t="str">
        <f>VLOOKUP(MID(Products!$B3673,5,2),$G$8:$H$25,2,0)</f>
        <v>Binders</v>
      </c>
    </row>
    <row r="3674" spans="1:5" x14ac:dyDescent="0.35">
      <c r="A3674" s="11">
        <v>2503</v>
      </c>
      <c r="B3674" s="13" t="s">
        <v>4835</v>
      </c>
      <c r="C3674" s="13" t="s">
        <v>4836</v>
      </c>
      <c r="D3674" s="13" t="str">
        <f>HLOOKUP(LEFT(Products!$B3674,3),$G$4:$J$5,2,0)</f>
        <v>Office Supplies</v>
      </c>
      <c r="E3674" s="11" t="str">
        <f>VLOOKUP(MID(Products!$B3674,5,2),$G$8:$H$25,2,0)</f>
        <v>Binders</v>
      </c>
    </row>
    <row r="3675" spans="1:5" x14ac:dyDescent="0.35">
      <c r="A3675" s="12">
        <v>1013</v>
      </c>
      <c r="B3675" s="17" t="s">
        <v>5712</v>
      </c>
      <c r="C3675" s="17" t="s">
        <v>5713</v>
      </c>
      <c r="D3675" s="17" t="str">
        <f>HLOOKUP(LEFT(Products!$B3675,3),$G$4:$J$5,2,0)</f>
        <v>Office Supplies</v>
      </c>
      <c r="E3675" s="12" t="str">
        <f>VLOOKUP(MID(Products!$B3675,5,2),$G$8:$H$25,2,0)</f>
        <v>Storage</v>
      </c>
    </row>
    <row r="3676" spans="1:5" x14ac:dyDescent="0.35">
      <c r="A3676" s="11">
        <v>98</v>
      </c>
      <c r="B3676" s="13" t="s">
        <v>2496</v>
      </c>
      <c r="C3676" s="13" t="s">
        <v>2497</v>
      </c>
      <c r="D3676" s="13" t="str">
        <f>HLOOKUP(LEFT(Products!$B3676,3),$G$4:$J$5,2,0)</f>
        <v>Office Supplies</v>
      </c>
      <c r="E3676" s="11" t="str">
        <f>VLOOKUP(MID(Products!$B3676,5,2),$G$8:$H$25,2,0)</f>
        <v>Binders</v>
      </c>
    </row>
    <row r="3677" spans="1:5" x14ac:dyDescent="0.35">
      <c r="A3677" s="12">
        <v>6304</v>
      </c>
      <c r="B3677" s="17" t="s">
        <v>2951</v>
      </c>
      <c r="C3677" s="17" t="s">
        <v>2952</v>
      </c>
      <c r="D3677" s="17" t="str">
        <f>HLOOKUP(LEFT(Products!$B3677,3),$G$4:$J$5,2,0)</f>
        <v>Office Supplies</v>
      </c>
      <c r="E3677" s="12" t="str">
        <f>VLOOKUP(MID(Products!$B3677,5,2),$G$8:$H$25,2,0)</f>
        <v>Paper</v>
      </c>
    </row>
    <row r="3678" spans="1:5" x14ac:dyDescent="0.35">
      <c r="A3678" s="11">
        <v>4496</v>
      </c>
      <c r="B3678" s="13" t="s">
        <v>489</v>
      </c>
      <c r="C3678" s="13" t="s">
        <v>490</v>
      </c>
      <c r="D3678" s="13" t="str">
        <f>HLOOKUP(LEFT(Products!$B3678,3),$G$4:$J$5,2,0)</f>
        <v>Furniture</v>
      </c>
      <c r="E3678" s="11" t="str">
        <f>VLOOKUP(MID(Products!$B3678,5,2),$G$8:$H$25,2,0)</f>
        <v>Bookcases</v>
      </c>
    </row>
    <row r="3679" spans="1:5" x14ac:dyDescent="0.35">
      <c r="A3679" s="12">
        <v>4497</v>
      </c>
      <c r="B3679" s="17" t="s">
        <v>3902</v>
      </c>
      <c r="C3679" s="17" t="s">
        <v>3903</v>
      </c>
      <c r="D3679" s="17" t="str">
        <f>HLOOKUP(LEFT(Products!$B3679,3),$G$4:$J$5,2,0)</f>
        <v>Office Supplies</v>
      </c>
      <c r="E3679" s="12" t="str">
        <f>VLOOKUP(MID(Products!$B3679,5,2),$G$8:$H$25,2,0)</f>
        <v>Paper</v>
      </c>
    </row>
    <row r="3680" spans="1:5" x14ac:dyDescent="0.35">
      <c r="A3680" s="11">
        <v>653</v>
      </c>
      <c r="B3680" s="13" t="s">
        <v>382</v>
      </c>
      <c r="C3680" s="13" t="s">
        <v>383</v>
      </c>
      <c r="D3680" s="13" t="str">
        <f>HLOOKUP(LEFT(Products!$B3680,3),$G$4:$J$5,2,0)</f>
        <v>Office Supplies</v>
      </c>
      <c r="E3680" s="11" t="str">
        <f>VLOOKUP(MID(Products!$B3680,5,2),$G$8:$H$25,2,0)</f>
        <v>Paper</v>
      </c>
    </row>
    <row r="3681" spans="1:5" x14ac:dyDescent="0.35">
      <c r="A3681" s="12">
        <v>654</v>
      </c>
      <c r="B3681" s="17" t="s">
        <v>6888</v>
      </c>
      <c r="C3681" s="17" t="s">
        <v>6889</v>
      </c>
      <c r="D3681" s="17" t="str">
        <f>HLOOKUP(LEFT(Products!$B3681,3),$G$4:$J$5,2,0)</f>
        <v>Technology</v>
      </c>
      <c r="E3681" s="12" t="str">
        <f>VLOOKUP(MID(Products!$B3681,5,2),$G$8:$H$25,2,0)</f>
        <v>Accessories</v>
      </c>
    </row>
    <row r="3682" spans="1:5" x14ac:dyDescent="0.35">
      <c r="A3682" s="11">
        <v>4103</v>
      </c>
      <c r="B3682" s="13" t="s">
        <v>4548</v>
      </c>
      <c r="C3682" s="13" t="s">
        <v>4549</v>
      </c>
      <c r="D3682" s="13" t="str">
        <f>HLOOKUP(LEFT(Products!$B3682,3),$G$4:$J$5,2,0)</f>
        <v>Office Supplies</v>
      </c>
      <c r="E3682" s="11" t="str">
        <f>VLOOKUP(MID(Products!$B3682,5,2),$G$8:$H$25,2,0)</f>
        <v>Paper</v>
      </c>
    </row>
    <row r="3683" spans="1:5" x14ac:dyDescent="0.35">
      <c r="A3683" s="12">
        <v>7107</v>
      </c>
      <c r="B3683" s="17" t="s">
        <v>4457</v>
      </c>
      <c r="C3683" s="17" t="s">
        <v>4458</v>
      </c>
      <c r="D3683" s="17" t="str">
        <f>HLOOKUP(LEFT(Products!$B3683,3),$G$4:$J$5,2,0)</f>
        <v>Technology</v>
      </c>
      <c r="E3683" s="12" t="str">
        <f>VLOOKUP(MID(Products!$B3683,5,2),$G$8:$H$25,2,0)</f>
        <v>Accessories</v>
      </c>
    </row>
    <row r="3684" spans="1:5" x14ac:dyDescent="0.35">
      <c r="A3684" s="11">
        <v>9828</v>
      </c>
      <c r="B3684" s="13" t="s">
        <v>5887</v>
      </c>
      <c r="C3684" s="13" t="s">
        <v>5888</v>
      </c>
      <c r="D3684" s="13" t="str">
        <f>HLOOKUP(LEFT(Products!$B3684,3),$G$4:$J$5,2,0)</f>
        <v>Office Supplies</v>
      </c>
      <c r="E3684" s="11" t="str">
        <f>VLOOKUP(MID(Products!$B3684,5,2),$G$8:$H$25,2,0)</f>
        <v>Storage</v>
      </c>
    </row>
    <row r="3685" spans="1:5" x14ac:dyDescent="0.35">
      <c r="A3685" s="12">
        <v>2481</v>
      </c>
      <c r="B3685" s="17" t="s">
        <v>1616</v>
      </c>
      <c r="C3685" s="17" t="s">
        <v>1617</v>
      </c>
      <c r="D3685" s="17" t="str">
        <f>HLOOKUP(LEFT(Products!$B3685,3),$G$4:$J$5,2,0)</f>
        <v>Office Supplies</v>
      </c>
      <c r="E3685" s="12" t="str">
        <f>VLOOKUP(MID(Products!$B3685,5,2),$G$8:$H$25,2,0)</f>
        <v>Storage</v>
      </c>
    </row>
    <row r="3686" spans="1:5" x14ac:dyDescent="0.35">
      <c r="A3686" s="11">
        <v>9288</v>
      </c>
      <c r="B3686" s="13" t="s">
        <v>6798</v>
      </c>
      <c r="C3686" s="13" t="s">
        <v>6799</v>
      </c>
      <c r="D3686" s="13" t="str">
        <f>HLOOKUP(LEFT(Products!$B3686,3),$G$4:$J$5,2,0)</f>
        <v>Furniture</v>
      </c>
      <c r="E3686" s="11" t="str">
        <f>VLOOKUP(MID(Products!$B3686,5,2),$G$8:$H$25,2,0)</f>
        <v>Tables</v>
      </c>
    </row>
    <row r="3687" spans="1:5" x14ac:dyDescent="0.35">
      <c r="A3687" s="12">
        <v>7105</v>
      </c>
      <c r="B3687" s="17" t="s">
        <v>261</v>
      </c>
      <c r="C3687" s="17" t="s">
        <v>262</v>
      </c>
      <c r="D3687" s="17" t="str">
        <f>HLOOKUP(LEFT(Products!$B3687,3),$G$4:$J$5,2,0)</f>
        <v>Furniture</v>
      </c>
      <c r="E3687" s="12" t="str">
        <f>VLOOKUP(MID(Products!$B3687,5,2),$G$8:$H$25,2,0)</f>
        <v>Chairs</v>
      </c>
    </row>
    <row r="3688" spans="1:5" x14ac:dyDescent="0.35">
      <c r="A3688" s="11">
        <v>4101</v>
      </c>
      <c r="B3688" s="13" t="s">
        <v>6895</v>
      </c>
      <c r="C3688" s="13" t="s">
        <v>6896</v>
      </c>
      <c r="D3688" s="13" t="str">
        <f>HLOOKUP(LEFT(Products!$B3688,3),$G$4:$J$5,2,0)</f>
        <v>Office Supplies</v>
      </c>
      <c r="E3688" s="11" t="str">
        <f>VLOOKUP(MID(Products!$B3688,5,2),$G$8:$H$25,2,0)</f>
        <v>Appliances</v>
      </c>
    </row>
    <row r="3689" spans="1:5" x14ac:dyDescent="0.35">
      <c r="A3689" s="12">
        <v>2480</v>
      </c>
      <c r="B3689" s="17" t="s">
        <v>5707</v>
      </c>
      <c r="C3689" s="17" t="s">
        <v>5708</v>
      </c>
      <c r="D3689" s="17" t="str">
        <f>HLOOKUP(LEFT(Products!$B3689,3),$G$4:$J$5,2,0)</f>
        <v>Office Supplies</v>
      </c>
      <c r="E3689" s="12" t="str">
        <f>VLOOKUP(MID(Products!$B3689,5,2),$G$8:$H$25,2,0)</f>
        <v>Supplies</v>
      </c>
    </row>
    <row r="3690" spans="1:5" x14ac:dyDescent="0.35">
      <c r="A3690" s="11">
        <v>9856</v>
      </c>
      <c r="B3690" s="13" t="s">
        <v>5506</v>
      </c>
      <c r="C3690" s="13" t="s">
        <v>5507</v>
      </c>
      <c r="D3690" s="13" t="str">
        <f>HLOOKUP(LEFT(Products!$B3690,3),$G$4:$J$5,2,0)</f>
        <v>Office Supplies</v>
      </c>
      <c r="E3690" s="11" t="str">
        <f>VLOOKUP(MID(Products!$B3690,5,2),$G$8:$H$25,2,0)</f>
        <v>Paper</v>
      </c>
    </row>
    <row r="3691" spans="1:5" x14ac:dyDescent="0.35">
      <c r="A3691" s="12">
        <v>9287</v>
      </c>
      <c r="B3691" s="17" t="s">
        <v>3783</v>
      </c>
      <c r="C3691" s="17" t="s">
        <v>3784</v>
      </c>
      <c r="D3691" s="17" t="str">
        <f>HLOOKUP(LEFT(Products!$B3691,3),$G$4:$J$5,2,0)</f>
        <v>Office Supplies</v>
      </c>
      <c r="E3691" s="12" t="str">
        <f>VLOOKUP(MID(Products!$B3691,5,2),$G$8:$H$25,2,0)</f>
        <v>Binders</v>
      </c>
    </row>
    <row r="3692" spans="1:5" x14ac:dyDescent="0.35">
      <c r="A3692" s="11">
        <v>4102</v>
      </c>
      <c r="B3692" s="13" t="s">
        <v>6898</v>
      </c>
      <c r="C3692" s="13" t="s">
        <v>6899</v>
      </c>
      <c r="D3692" s="13" t="str">
        <f>HLOOKUP(LEFT(Products!$B3692,3),$G$4:$J$5,2,0)</f>
        <v>Office Supplies</v>
      </c>
      <c r="E3692" s="11" t="str">
        <f>VLOOKUP(MID(Products!$B3692,5,2),$G$8:$H$25,2,0)</f>
        <v>Appliances</v>
      </c>
    </row>
    <row r="3693" spans="1:5" x14ac:dyDescent="0.35">
      <c r="A3693" s="12">
        <v>9829</v>
      </c>
      <c r="B3693" s="17" t="s">
        <v>2170</v>
      </c>
      <c r="C3693" s="17" t="s">
        <v>2171</v>
      </c>
      <c r="D3693" s="17" t="str">
        <f>HLOOKUP(LEFT(Products!$B3693,3),$G$4:$J$5,2,0)</f>
        <v>Office Supplies</v>
      </c>
      <c r="E3693" s="12" t="str">
        <f>VLOOKUP(MID(Products!$B3693,5,2),$G$8:$H$25,2,0)</f>
        <v>Binders</v>
      </c>
    </row>
    <row r="3694" spans="1:5" x14ac:dyDescent="0.35">
      <c r="A3694" s="11">
        <v>9855</v>
      </c>
      <c r="B3694" s="13" t="s">
        <v>2068</v>
      </c>
      <c r="C3694" s="13" t="s">
        <v>2069</v>
      </c>
      <c r="D3694" s="13" t="str">
        <f>HLOOKUP(LEFT(Products!$B3694,3),$G$4:$J$5,2,0)</f>
        <v>Furniture</v>
      </c>
      <c r="E3694" s="11" t="str">
        <f>VLOOKUP(MID(Products!$B3694,5,2),$G$8:$H$25,2,0)</f>
        <v>Furnishings</v>
      </c>
    </row>
    <row r="3695" spans="1:5" x14ac:dyDescent="0.35">
      <c r="A3695" s="12">
        <v>7106</v>
      </c>
      <c r="B3695" s="17" t="s">
        <v>4475</v>
      </c>
      <c r="C3695" s="17" t="s">
        <v>4476</v>
      </c>
      <c r="D3695" s="17" t="str">
        <f>HLOOKUP(LEFT(Products!$B3695,3),$G$4:$J$5,2,0)</f>
        <v>Furniture</v>
      </c>
      <c r="E3695" s="12" t="str">
        <f>VLOOKUP(MID(Products!$B3695,5,2),$G$8:$H$25,2,0)</f>
        <v>Furnishings</v>
      </c>
    </row>
    <row r="3696" spans="1:5" x14ac:dyDescent="0.35">
      <c r="A3696" s="11">
        <v>890</v>
      </c>
      <c r="B3696" s="13" t="s">
        <v>5869</v>
      </c>
      <c r="C3696" s="13" t="s">
        <v>5870</v>
      </c>
      <c r="D3696" s="13" t="str">
        <f>HLOOKUP(LEFT(Products!$B3696,3),$G$4:$J$5,2,0)</f>
        <v>Technology</v>
      </c>
      <c r="E3696" s="11" t="str">
        <f>VLOOKUP(MID(Products!$B3696,5,2),$G$8:$H$25,2,0)</f>
        <v>Accessories</v>
      </c>
    </row>
    <row r="3697" spans="1:5" x14ac:dyDescent="0.35">
      <c r="A3697" s="12">
        <v>823</v>
      </c>
      <c r="B3697" s="17" t="s">
        <v>2560</v>
      </c>
      <c r="C3697" s="17" t="s">
        <v>2561</v>
      </c>
      <c r="D3697" s="17" t="str">
        <f>HLOOKUP(LEFT(Products!$B3697,3),$G$4:$J$5,2,0)</f>
        <v>Technology</v>
      </c>
      <c r="E3697" s="12" t="str">
        <f>VLOOKUP(MID(Products!$B3697,5,2),$G$8:$H$25,2,0)</f>
        <v>Accessories</v>
      </c>
    </row>
    <row r="3698" spans="1:5" x14ac:dyDescent="0.35">
      <c r="A3698" s="11">
        <v>9690</v>
      </c>
      <c r="B3698" s="13" t="s">
        <v>1185</v>
      </c>
      <c r="C3698" s="13" t="s">
        <v>1186</v>
      </c>
      <c r="D3698" s="13" t="str">
        <f>HLOOKUP(LEFT(Products!$B3698,3),$G$4:$J$5,2,0)</f>
        <v>Technology</v>
      </c>
      <c r="E3698" s="11" t="str">
        <f>VLOOKUP(MID(Products!$B3698,5,2),$G$8:$H$25,2,0)</f>
        <v>Phones</v>
      </c>
    </row>
    <row r="3699" spans="1:5" x14ac:dyDescent="0.35">
      <c r="A3699" s="12">
        <v>5293</v>
      </c>
      <c r="B3699" s="17" t="s">
        <v>6634</v>
      </c>
      <c r="C3699" s="17" t="s">
        <v>6635</v>
      </c>
      <c r="D3699" s="17" t="str">
        <f>HLOOKUP(LEFT(Products!$B3699,3),$G$4:$J$5,2,0)</f>
        <v>Office Supplies</v>
      </c>
      <c r="E3699" s="12" t="str">
        <f>VLOOKUP(MID(Products!$B3699,5,2),$G$8:$H$25,2,0)</f>
        <v>Storage</v>
      </c>
    </row>
    <row r="3700" spans="1:5" x14ac:dyDescent="0.35">
      <c r="A3700" s="11">
        <v>824</v>
      </c>
      <c r="B3700" s="13" t="s">
        <v>504</v>
      </c>
      <c r="C3700" s="13" t="s">
        <v>505</v>
      </c>
      <c r="D3700" s="13" t="str">
        <f>HLOOKUP(LEFT(Products!$B3700,3),$G$4:$J$5,2,0)</f>
        <v>Office Supplies</v>
      </c>
      <c r="E3700" s="11" t="str">
        <f>VLOOKUP(MID(Products!$B3700,5,2),$G$8:$H$25,2,0)</f>
        <v>Labels</v>
      </c>
    </row>
    <row r="3701" spans="1:5" x14ac:dyDescent="0.35">
      <c r="A3701" s="12">
        <v>1437</v>
      </c>
      <c r="B3701" s="17" t="s">
        <v>2706</v>
      </c>
      <c r="C3701" s="17" t="s">
        <v>2707</v>
      </c>
      <c r="D3701" s="17" t="str">
        <f>HLOOKUP(LEFT(Products!$B3701,3),$G$4:$J$5,2,0)</f>
        <v>Office Supplies</v>
      </c>
      <c r="E3701" s="12" t="str">
        <f>VLOOKUP(MID(Products!$B3701,5,2),$G$8:$H$25,2,0)</f>
        <v>Art</v>
      </c>
    </row>
    <row r="3702" spans="1:5" x14ac:dyDescent="0.35">
      <c r="A3702" s="11">
        <v>9689</v>
      </c>
      <c r="B3702" s="13" t="s">
        <v>2498</v>
      </c>
      <c r="C3702" s="13" t="s">
        <v>2499</v>
      </c>
      <c r="D3702" s="13" t="str">
        <f>HLOOKUP(LEFT(Products!$B3702,3),$G$4:$J$5,2,0)</f>
        <v>Office Supplies</v>
      </c>
      <c r="E3702" s="11" t="str">
        <f>VLOOKUP(MID(Products!$B3702,5,2),$G$8:$H$25,2,0)</f>
        <v>Paper</v>
      </c>
    </row>
    <row r="3703" spans="1:5" x14ac:dyDescent="0.35">
      <c r="A3703" s="12">
        <v>1436</v>
      </c>
      <c r="B3703" s="17" t="s">
        <v>6832</v>
      </c>
      <c r="C3703" s="17" t="s">
        <v>6833</v>
      </c>
      <c r="D3703" s="17" t="str">
        <f>HLOOKUP(LEFT(Products!$B3703,3),$G$4:$J$5,2,0)</f>
        <v>Office Supplies</v>
      </c>
      <c r="E3703" s="12" t="str">
        <f>VLOOKUP(MID(Products!$B3703,5,2),$G$8:$H$25,2,0)</f>
        <v>Paper</v>
      </c>
    </row>
    <row r="3704" spans="1:5" x14ac:dyDescent="0.35">
      <c r="A3704" s="11">
        <v>891</v>
      </c>
      <c r="B3704" s="13" t="s">
        <v>5799</v>
      </c>
      <c r="C3704" s="13" t="s">
        <v>5800</v>
      </c>
      <c r="D3704" s="13" t="str">
        <f>HLOOKUP(LEFT(Products!$B3704,3),$G$4:$J$5,2,0)</f>
        <v>Office Supplies</v>
      </c>
      <c r="E3704" s="11" t="str">
        <f>VLOOKUP(MID(Products!$B3704,5,2),$G$8:$H$25,2,0)</f>
        <v>Binders</v>
      </c>
    </row>
    <row r="3705" spans="1:5" x14ac:dyDescent="0.35">
      <c r="A3705" s="12">
        <v>7895</v>
      </c>
      <c r="B3705" s="17" t="s">
        <v>2016</v>
      </c>
      <c r="C3705" s="17" t="s">
        <v>2017</v>
      </c>
      <c r="D3705" s="17" t="str">
        <f>HLOOKUP(LEFT(Products!$B3705,3),$G$4:$J$5,2,0)</f>
        <v>Office Supplies</v>
      </c>
      <c r="E3705" s="12" t="str">
        <f>VLOOKUP(MID(Products!$B3705,5,2),$G$8:$H$25,2,0)</f>
        <v>Binders</v>
      </c>
    </row>
    <row r="3706" spans="1:5" x14ac:dyDescent="0.35">
      <c r="A3706" s="11">
        <v>7897</v>
      </c>
      <c r="B3706" s="13" t="s">
        <v>1793</v>
      </c>
      <c r="C3706" s="13" t="s">
        <v>2594</v>
      </c>
      <c r="D3706" s="13" t="str">
        <f>HLOOKUP(LEFT(Products!$B3706,3),$G$4:$J$5,2,0)</f>
        <v>Office Supplies</v>
      </c>
      <c r="E3706" s="11" t="str">
        <f>VLOOKUP(MID(Products!$B3706,5,2),$G$8:$H$25,2,0)</f>
        <v>Paper</v>
      </c>
    </row>
    <row r="3707" spans="1:5" x14ac:dyDescent="0.35">
      <c r="A3707" s="12">
        <v>7896</v>
      </c>
      <c r="B3707" s="17" t="s">
        <v>2926</v>
      </c>
      <c r="C3707" s="17" t="s">
        <v>2927</v>
      </c>
      <c r="D3707" s="17" t="str">
        <f>HLOOKUP(LEFT(Products!$B3707,3),$G$4:$J$5,2,0)</f>
        <v>Office Supplies</v>
      </c>
      <c r="E3707" s="12" t="str">
        <f>VLOOKUP(MID(Products!$B3707,5,2),$G$8:$H$25,2,0)</f>
        <v>Binders</v>
      </c>
    </row>
    <row r="3708" spans="1:5" x14ac:dyDescent="0.35">
      <c r="A3708" s="11">
        <v>1630</v>
      </c>
      <c r="B3708" s="13" t="s">
        <v>3666</v>
      </c>
      <c r="C3708" s="13" t="s">
        <v>3667</v>
      </c>
      <c r="D3708" s="13" t="str">
        <f>HLOOKUP(LEFT(Products!$B3708,3),$G$4:$J$5,2,0)</f>
        <v>Office Supplies</v>
      </c>
      <c r="E3708" s="11" t="str">
        <f>VLOOKUP(MID(Products!$B3708,5,2),$G$8:$H$25,2,0)</f>
        <v>Binders</v>
      </c>
    </row>
    <row r="3709" spans="1:5" x14ac:dyDescent="0.35">
      <c r="A3709" s="12">
        <v>1629</v>
      </c>
      <c r="B3709" s="17" t="s">
        <v>2555</v>
      </c>
      <c r="C3709" s="17" t="s">
        <v>2556</v>
      </c>
      <c r="D3709" s="17" t="str">
        <f>HLOOKUP(LEFT(Products!$B3709,3),$G$4:$J$5,2,0)</f>
        <v>Furniture</v>
      </c>
      <c r="E3709" s="12" t="str">
        <f>VLOOKUP(MID(Products!$B3709,5,2),$G$8:$H$25,2,0)</f>
        <v>Furnishings</v>
      </c>
    </row>
    <row r="3710" spans="1:5" x14ac:dyDescent="0.35">
      <c r="A3710" s="11">
        <v>9033</v>
      </c>
      <c r="B3710" s="13" t="s">
        <v>1312</v>
      </c>
      <c r="C3710" s="13" t="s">
        <v>1313</v>
      </c>
      <c r="D3710" s="13" t="str">
        <f>HLOOKUP(LEFT(Products!$B3710,3),$G$4:$J$5,2,0)</f>
        <v>Furniture</v>
      </c>
      <c r="E3710" s="11" t="str">
        <f>VLOOKUP(MID(Products!$B3710,5,2),$G$8:$H$25,2,0)</f>
        <v>Chairs</v>
      </c>
    </row>
    <row r="3711" spans="1:5" x14ac:dyDescent="0.35">
      <c r="A3711" s="12">
        <v>7283</v>
      </c>
      <c r="B3711" s="17" t="s">
        <v>1578</v>
      </c>
      <c r="C3711" s="17" t="s">
        <v>1579</v>
      </c>
      <c r="D3711" s="17" t="str">
        <f>HLOOKUP(LEFT(Products!$B3711,3),$G$4:$J$5,2,0)</f>
        <v>Office Supplies</v>
      </c>
      <c r="E3711" s="12" t="str">
        <f>VLOOKUP(MID(Products!$B3711,5,2),$G$8:$H$25,2,0)</f>
        <v>Binders</v>
      </c>
    </row>
    <row r="3712" spans="1:5" x14ac:dyDescent="0.35">
      <c r="A3712" s="11">
        <v>2766</v>
      </c>
      <c r="B3712" s="13" t="s">
        <v>6634</v>
      </c>
      <c r="C3712" s="13" t="s">
        <v>6635</v>
      </c>
      <c r="D3712" s="13" t="str">
        <f>HLOOKUP(LEFT(Products!$B3712,3),$G$4:$J$5,2,0)</f>
        <v>Office Supplies</v>
      </c>
      <c r="E3712" s="11" t="str">
        <f>VLOOKUP(MID(Products!$B3712,5,2),$G$8:$H$25,2,0)</f>
        <v>Storage</v>
      </c>
    </row>
    <row r="3713" spans="1:5" x14ac:dyDescent="0.35">
      <c r="A3713" s="12">
        <v>2764</v>
      </c>
      <c r="B3713" s="17" t="s">
        <v>3783</v>
      </c>
      <c r="C3713" s="17" t="s">
        <v>3784</v>
      </c>
      <c r="D3713" s="17" t="str">
        <f>HLOOKUP(LEFT(Products!$B3713,3),$G$4:$J$5,2,0)</f>
        <v>Office Supplies</v>
      </c>
      <c r="E3713" s="12" t="str">
        <f>VLOOKUP(MID(Products!$B3713,5,2),$G$8:$H$25,2,0)</f>
        <v>Binders</v>
      </c>
    </row>
    <row r="3714" spans="1:5" x14ac:dyDescent="0.35">
      <c r="A3714" s="11">
        <v>2765</v>
      </c>
      <c r="B3714" s="13" t="s">
        <v>4901</v>
      </c>
      <c r="C3714" s="13" t="s">
        <v>4902</v>
      </c>
      <c r="D3714" s="13" t="str">
        <f>HLOOKUP(LEFT(Products!$B3714,3),$G$4:$J$5,2,0)</f>
        <v>Office Supplies</v>
      </c>
      <c r="E3714" s="11" t="str">
        <f>VLOOKUP(MID(Products!$B3714,5,2),$G$8:$H$25,2,0)</f>
        <v>Binders</v>
      </c>
    </row>
    <row r="3715" spans="1:5" x14ac:dyDescent="0.35">
      <c r="A3715" s="12">
        <v>2500</v>
      </c>
      <c r="B3715" s="17" t="s">
        <v>419</v>
      </c>
      <c r="C3715" s="17" t="s">
        <v>420</v>
      </c>
      <c r="D3715" s="17" t="str">
        <f>HLOOKUP(LEFT(Products!$B3715,3),$G$4:$J$5,2,0)</f>
        <v>Office Supplies</v>
      </c>
      <c r="E3715" s="12" t="str">
        <f>VLOOKUP(MID(Products!$B3715,5,2),$G$8:$H$25,2,0)</f>
        <v>Envelopes</v>
      </c>
    </row>
    <row r="3716" spans="1:5" x14ac:dyDescent="0.35">
      <c r="A3716" s="11">
        <v>417</v>
      </c>
      <c r="B3716" s="13" t="s">
        <v>2897</v>
      </c>
      <c r="C3716" s="13" t="s">
        <v>2898</v>
      </c>
      <c r="D3716" s="13" t="str">
        <f>HLOOKUP(LEFT(Products!$B3716,3),$G$4:$J$5,2,0)</f>
        <v>Office Supplies</v>
      </c>
      <c r="E3716" s="11" t="str">
        <f>VLOOKUP(MID(Products!$B3716,5,2),$G$8:$H$25,2,0)</f>
        <v>Art</v>
      </c>
    </row>
    <row r="3717" spans="1:5" x14ac:dyDescent="0.35">
      <c r="A3717" s="12">
        <v>9937</v>
      </c>
      <c r="B3717" s="17" t="s">
        <v>5380</v>
      </c>
      <c r="C3717" s="17" t="s">
        <v>5381</v>
      </c>
      <c r="D3717" s="17" t="str">
        <f>HLOOKUP(LEFT(Products!$B3717,3),$G$4:$J$5,2,0)</f>
        <v>Office Supplies</v>
      </c>
      <c r="E3717" s="12" t="str">
        <f>VLOOKUP(MID(Products!$B3717,5,2),$G$8:$H$25,2,0)</f>
        <v>Binders</v>
      </c>
    </row>
    <row r="3718" spans="1:5" x14ac:dyDescent="0.35">
      <c r="A3718" s="11">
        <v>4051</v>
      </c>
      <c r="B3718" s="13" t="s">
        <v>6920</v>
      </c>
      <c r="C3718" s="13" t="s">
        <v>6921</v>
      </c>
      <c r="D3718" s="13" t="str">
        <f>HLOOKUP(LEFT(Products!$B3718,3),$G$4:$J$5,2,0)</f>
        <v>Furniture</v>
      </c>
      <c r="E3718" s="11" t="str">
        <f>VLOOKUP(MID(Products!$B3718,5,2),$G$8:$H$25,2,0)</f>
        <v>Chairs</v>
      </c>
    </row>
    <row r="3719" spans="1:5" x14ac:dyDescent="0.35">
      <c r="A3719" s="12">
        <v>4083</v>
      </c>
      <c r="B3719" s="17" t="s">
        <v>900</v>
      </c>
      <c r="C3719" s="17" t="s">
        <v>5181</v>
      </c>
      <c r="D3719" s="17" t="str">
        <f>HLOOKUP(LEFT(Products!$B3719,3),$G$4:$J$5,2,0)</f>
        <v>Office Supplies</v>
      </c>
      <c r="E3719" s="12" t="str">
        <f>VLOOKUP(MID(Products!$B3719,5,2),$G$8:$H$25,2,0)</f>
        <v>Binders</v>
      </c>
    </row>
    <row r="3720" spans="1:5" x14ac:dyDescent="0.35">
      <c r="A3720" s="11">
        <v>4050</v>
      </c>
      <c r="B3720" s="13" t="s">
        <v>452</v>
      </c>
      <c r="C3720" s="13" t="s">
        <v>453</v>
      </c>
      <c r="D3720" s="13" t="str">
        <f>HLOOKUP(LEFT(Products!$B3720,3),$G$4:$J$5,2,0)</f>
        <v>Furniture</v>
      </c>
      <c r="E3720" s="11" t="str">
        <f>VLOOKUP(MID(Products!$B3720,5,2),$G$8:$H$25,2,0)</f>
        <v>Furnishings</v>
      </c>
    </row>
    <row r="3721" spans="1:5" x14ac:dyDescent="0.35">
      <c r="A3721" s="12">
        <v>1511</v>
      </c>
      <c r="B3721" s="17" t="s">
        <v>3026</v>
      </c>
      <c r="C3721" s="17" t="s">
        <v>3027</v>
      </c>
      <c r="D3721" s="17" t="str">
        <f>HLOOKUP(LEFT(Products!$B3721,3),$G$4:$J$5,2,0)</f>
        <v>Office Supplies</v>
      </c>
      <c r="E3721" s="12" t="str">
        <f>VLOOKUP(MID(Products!$B3721,5,2),$G$8:$H$25,2,0)</f>
        <v>Art</v>
      </c>
    </row>
    <row r="3722" spans="1:5" x14ac:dyDescent="0.35">
      <c r="A3722" s="11">
        <v>4084</v>
      </c>
      <c r="B3722" s="13" t="s">
        <v>3887</v>
      </c>
      <c r="C3722" s="13" t="s">
        <v>3888</v>
      </c>
      <c r="D3722" s="13" t="str">
        <f>HLOOKUP(LEFT(Products!$B3722,3),$G$4:$J$5,2,0)</f>
        <v>Office Supplies</v>
      </c>
      <c r="E3722" s="11" t="str">
        <f>VLOOKUP(MID(Products!$B3722,5,2),$G$8:$H$25,2,0)</f>
        <v>Paper</v>
      </c>
    </row>
    <row r="3723" spans="1:5" x14ac:dyDescent="0.35">
      <c r="A3723" s="12">
        <v>201</v>
      </c>
      <c r="B3723" s="17" t="s">
        <v>1740</v>
      </c>
      <c r="C3723" s="17" t="s">
        <v>1741</v>
      </c>
      <c r="D3723" s="17" t="str">
        <f>HLOOKUP(LEFT(Products!$B3723,3),$G$4:$J$5,2,0)</f>
        <v>Office Supplies</v>
      </c>
      <c r="E3723" s="12" t="str">
        <f>VLOOKUP(MID(Products!$B3723,5,2),$G$8:$H$25,2,0)</f>
        <v>Paper</v>
      </c>
    </row>
    <row r="3724" spans="1:5" x14ac:dyDescent="0.35">
      <c r="A3724" s="11">
        <v>4655</v>
      </c>
      <c r="B3724" s="13" t="s">
        <v>787</v>
      </c>
      <c r="C3724" s="13" t="s">
        <v>788</v>
      </c>
      <c r="D3724" s="13" t="str">
        <f>HLOOKUP(LEFT(Products!$B3724,3),$G$4:$J$5,2,0)</f>
        <v>Office Supplies</v>
      </c>
      <c r="E3724" s="11" t="str">
        <f>VLOOKUP(MID(Products!$B3724,5,2),$G$8:$H$25,2,0)</f>
        <v>Fasteners</v>
      </c>
    </row>
    <row r="3725" spans="1:5" x14ac:dyDescent="0.35">
      <c r="A3725" s="12">
        <v>1512</v>
      </c>
      <c r="B3725" s="17" t="s">
        <v>2008</v>
      </c>
      <c r="C3725" s="17" t="s">
        <v>2009</v>
      </c>
      <c r="D3725" s="17" t="str">
        <f>HLOOKUP(LEFT(Products!$B3725,3),$G$4:$J$5,2,0)</f>
        <v>Office Supplies</v>
      </c>
      <c r="E3725" s="12" t="str">
        <f>VLOOKUP(MID(Products!$B3725,5,2),$G$8:$H$25,2,0)</f>
        <v>Art</v>
      </c>
    </row>
    <row r="3726" spans="1:5" x14ac:dyDescent="0.35">
      <c r="A3726" s="11">
        <v>1993</v>
      </c>
      <c r="B3726" s="13" t="s">
        <v>1953</v>
      </c>
      <c r="C3726" s="13" t="s">
        <v>1954</v>
      </c>
      <c r="D3726" s="13" t="str">
        <f>HLOOKUP(LEFT(Products!$B3726,3),$G$4:$J$5,2,0)</f>
        <v>Office Supplies</v>
      </c>
      <c r="E3726" s="11" t="str">
        <f>VLOOKUP(MID(Products!$B3726,5,2),$G$8:$H$25,2,0)</f>
        <v>Labels</v>
      </c>
    </row>
    <row r="3727" spans="1:5" x14ac:dyDescent="0.35">
      <c r="A3727" s="12">
        <v>7454</v>
      </c>
      <c r="B3727" s="17" t="s">
        <v>3868</v>
      </c>
      <c r="C3727" s="17" t="s">
        <v>3869</v>
      </c>
      <c r="D3727" s="17" t="str">
        <f>HLOOKUP(LEFT(Products!$B3727,3),$G$4:$J$5,2,0)</f>
        <v>Technology</v>
      </c>
      <c r="E3727" s="12" t="str">
        <f>VLOOKUP(MID(Products!$B3727,5,2),$G$8:$H$25,2,0)</f>
        <v>Phones</v>
      </c>
    </row>
    <row r="3728" spans="1:5" x14ac:dyDescent="0.35">
      <c r="A3728" s="11">
        <v>9584</v>
      </c>
      <c r="B3728" s="13" t="s">
        <v>276</v>
      </c>
      <c r="C3728" s="13" t="s">
        <v>5231</v>
      </c>
      <c r="D3728" s="13" t="str">
        <f>HLOOKUP(LEFT(Products!$B3728,3),$G$4:$J$5,2,0)</f>
        <v>Furniture</v>
      </c>
      <c r="E3728" s="11" t="str">
        <f>VLOOKUP(MID(Products!$B3728,5,2),$G$8:$H$25,2,0)</f>
        <v>Bookcases</v>
      </c>
    </row>
    <row r="3729" spans="1:5" x14ac:dyDescent="0.35">
      <c r="A3729" s="12">
        <v>4270</v>
      </c>
      <c r="B3729" s="17" t="s">
        <v>6798</v>
      </c>
      <c r="C3729" s="17" t="s">
        <v>6799</v>
      </c>
      <c r="D3729" s="17" t="str">
        <f>HLOOKUP(LEFT(Products!$B3729,3),$G$4:$J$5,2,0)</f>
        <v>Furniture</v>
      </c>
      <c r="E3729" s="12" t="str">
        <f>VLOOKUP(MID(Products!$B3729,5,2),$G$8:$H$25,2,0)</f>
        <v>Tables</v>
      </c>
    </row>
    <row r="3730" spans="1:5" x14ac:dyDescent="0.35">
      <c r="A3730" s="11">
        <v>1995</v>
      </c>
      <c r="B3730" s="13" t="s">
        <v>6730</v>
      </c>
      <c r="C3730" s="13" t="s">
        <v>6731</v>
      </c>
      <c r="D3730" s="13" t="str">
        <f>HLOOKUP(LEFT(Products!$B3730,3),$G$4:$J$5,2,0)</f>
        <v>Office Supplies</v>
      </c>
      <c r="E3730" s="11" t="str">
        <f>VLOOKUP(MID(Products!$B3730,5,2),$G$8:$H$25,2,0)</f>
        <v>Fasteners</v>
      </c>
    </row>
    <row r="3731" spans="1:5" x14ac:dyDescent="0.35">
      <c r="A3731" s="12">
        <v>1994</v>
      </c>
      <c r="B3731" s="17" t="s">
        <v>4149</v>
      </c>
      <c r="C3731" s="17" t="s">
        <v>4150</v>
      </c>
      <c r="D3731" s="17" t="str">
        <f>HLOOKUP(LEFT(Products!$B3731,3),$G$4:$J$5,2,0)</f>
        <v>Office Supplies</v>
      </c>
      <c r="E3731" s="12" t="str">
        <f>VLOOKUP(MID(Products!$B3731,5,2),$G$8:$H$25,2,0)</f>
        <v>Art</v>
      </c>
    </row>
    <row r="3732" spans="1:5" x14ac:dyDescent="0.35">
      <c r="A3732" s="11">
        <v>6943</v>
      </c>
      <c r="B3732" s="13" t="s">
        <v>2334</v>
      </c>
      <c r="C3732" s="13" t="s">
        <v>2335</v>
      </c>
      <c r="D3732" s="13" t="str">
        <f>HLOOKUP(LEFT(Products!$B3732,3),$G$4:$J$5,2,0)</f>
        <v>Office Supplies</v>
      </c>
      <c r="E3732" s="11" t="str">
        <f>VLOOKUP(MID(Products!$B3732,5,2),$G$8:$H$25,2,0)</f>
        <v>Paper</v>
      </c>
    </row>
    <row r="3733" spans="1:5" x14ac:dyDescent="0.35">
      <c r="A3733" s="12">
        <v>887</v>
      </c>
      <c r="B3733" s="17" t="s">
        <v>2960</v>
      </c>
      <c r="C3733" s="17" t="s">
        <v>2961</v>
      </c>
      <c r="D3733" s="17" t="str">
        <f>HLOOKUP(LEFT(Products!$B3733,3),$G$4:$J$5,2,0)</f>
        <v>Office Supplies</v>
      </c>
      <c r="E3733" s="12" t="str">
        <f>VLOOKUP(MID(Products!$B3733,5,2),$G$8:$H$25,2,0)</f>
        <v>Storage</v>
      </c>
    </row>
    <row r="3734" spans="1:5" x14ac:dyDescent="0.35">
      <c r="A3734" s="11">
        <v>6940</v>
      </c>
      <c r="B3734" s="13" t="s">
        <v>744</v>
      </c>
      <c r="C3734" s="13" t="s">
        <v>745</v>
      </c>
      <c r="D3734" s="13" t="str">
        <f>HLOOKUP(LEFT(Products!$B3734,3),$G$4:$J$5,2,0)</f>
        <v>Office Supplies</v>
      </c>
      <c r="E3734" s="11" t="str">
        <f>VLOOKUP(MID(Products!$B3734,5,2),$G$8:$H$25,2,0)</f>
        <v>Binders</v>
      </c>
    </row>
    <row r="3735" spans="1:5" x14ac:dyDescent="0.35">
      <c r="A3735" s="12">
        <v>4865</v>
      </c>
      <c r="B3735" s="17" t="s">
        <v>3095</v>
      </c>
      <c r="C3735" s="17" t="s">
        <v>3096</v>
      </c>
      <c r="D3735" s="17" t="str">
        <f>HLOOKUP(LEFT(Products!$B3735,3),$G$4:$J$5,2,0)</f>
        <v>Technology</v>
      </c>
      <c r="E3735" s="12" t="str">
        <f>VLOOKUP(MID(Products!$B3735,5,2),$G$8:$H$25,2,0)</f>
        <v>Phones</v>
      </c>
    </row>
    <row r="3736" spans="1:5" x14ac:dyDescent="0.35">
      <c r="A3736" s="11">
        <v>6761</v>
      </c>
      <c r="B3736" s="13" t="s">
        <v>2151</v>
      </c>
      <c r="C3736" s="13" t="s">
        <v>2152</v>
      </c>
      <c r="D3736" s="13" t="str">
        <f>HLOOKUP(LEFT(Products!$B3736,3),$G$4:$J$5,2,0)</f>
        <v>Office Supplies</v>
      </c>
      <c r="E3736" s="11" t="str">
        <f>VLOOKUP(MID(Products!$B3736,5,2),$G$8:$H$25,2,0)</f>
        <v>Storage</v>
      </c>
    </row>
    <row r="3737" spans="1:5" x14ac:dyDescent="0.35">
      <c r="A3737" s="12">
        <v>5629</v>
      </c>
      <c r="B3737" s="17" t="s">
        <v>604</v>
      </c>
      <c r="C3737" s="17" t="s">
        <v>605</v>
      </c>
      <c r="D3737" s="17" t="str">
        <f>HLOOKUP(LEFT(Products!$B3737,3),$G$4:$J$5,2,0)</f>
        <v>Furniture</v>
      </c>
      <c r="E3737" s="12" t="str">
        <f>VLOOKUP(MID(Products!$B3737,5,2),$G$8:$H$25,2,0)</f>
        <v>Chairs</v>
      </c>
    </row>
    <row r="3738" spans="1:5" x14ac:dyDescent="0.35">
      <c r="A3738" s="11">
        <v>5385</v>
      </c>
      <c r="B3738" s="13" t="s">
        <v>2511</v>
      </c>
      <c r="C3738" s="13" t="s">
        <v>2512</v>
      </c>
      <c r="D3738" s="13" t="str">
        <f>HLOOKUP(LEFT(Products!$B3738,3),$G$4:$J$5,2,0)</f>
        <v>Technology</v>
      </c>
      <c r="E3738" s="11" t="str">
        <f>VLOOKUP(MID(Products!$B3738,5,2),$G$8:$H$25,2,0)</f>
        <v>Phones</v>
      </c>
    </row>
    <row r="3739" spans="1:5" x14ac:dyDescent="0.35">
      <c r="A3739" s="12">
        <v>3601</v>
      </c>
      <c r="B3739" s="17" t="s">
        <v>1416</v>
      </c>
      <c r="C3739" s="17" t="s">
        <v>1417</v>
      </c>
      <c r="D3739" s="17" t="str">
        <f>HLOOKUP(LEFT(Products!$B3739,3),$G$4:$J$5,2,0)</f>
        <v>Technology</v>
      </c>
      <c r="E3739" s="12" t="str">
        <f>VLOOKUP(MID(Products!$B3739,5,2),$G$8:$H$25,2,0)</f>
        <v>Accessories</v>
      </c>
    </row>
    <row r="3740" spans="1:5" x14ac:dyDescent="0.35">
      <c r="A3740" s="11">
        <v>2232</v>
      </c>
      <c r="B3740" s="13" t="s">
        <v>5901</v>
      </c>
      <c r="C3740" s="13" t="s">
        <v>5902</v>
      </c>
      <c r="D3740" s="13" t="str">
        <f>HLOOKUP(LEFT(Products!$B3740,3),$G$4:$J$5,2,0)</f>
        <v>Furniture</v>
      </c>
      <c r="E3740" s="11" t="str">
        <f>VLOOKUP(MID(Products!$B3740,5,2),$G$8:$H$25,2,0)</f>
        <v>Furnishings</v>
      </c>
    </row>
    <row r="3741" spans="1:5" x14ac:dyDescent="0.35">
      <c r="A3741" s="12">
        <v>5386</v>
      </c>
      <c r="B3741" s="17" t="s">
        <v>1084</v>
      </c>
      <c r="C3741" s="17" t="s">
        <v>1085</v>
      </c>
      <c r="D3741" s="17" t="str">
        <f>HLOOKUP(LEFT(Products!$B3741,3),$G$4:$J$5,2,0)</f>
        <v>Technology</v>
      </c>
      <c r="E3741" s="12" t="str">
        <f>VLOOKUP(MID(Products!$B3741,5,2),$G$8:$H$25,2,0)</f>
        <v>Phones</v>
      </c>
    </row>
    <row r="3742" spans="1:5" x14ac:dyDescent="0.35">
      <c r="A3742" s="11">
        <v>894</v>
      </c>
      <c r="B3742" s="13" t="s">
        <v>3885</v>
      </c>
      <c r="C3742" s="13" t="s">
        <v>3886</v>
      </c>
      <c r="D3742" s="13" t="str">
        <f>HLOOKUP(LEFT(Products!$B3742,3),$G$4:$J$5,2,0)</f>
        <v>Technology</v>
      </c>
      <c r="E3742" s="11" t="str">
        <f>VLOOKUP(MID(Products!$B3742,5,2),$G$8:$H$25,2,0)</f>
        <v>Phones</v>
      </c>
    </row>
    <row r="3743" spans="1:5" x14ac:dyDescent="0.35">
      <c r="A3743" s="12">
        <v>6942</v>
      </c>
      <c r="B3743" s="17" t="s">
        <v>2014</v>
      </c>
      <c r="C3743" s="17" t="s">
        <v>2015</v>
      </c>
      <c r="D3743" s="17" t="str">
        <f>HLOOKUP(LEFT(Products!$B3743,3),$G$4:$J$5,2,0)</f>
        <v>Office Supplies</v>
      </c>
      <c r="E3743" s="12" t="str">
        <f>VLOOKUP(MID(Products!$B3743,5,2),$G$8:$H$25,2,0)</f>
        <v>Storage</v>
      </c>
    </row>
    <row r="3744" spans="1:5" x14ac:dyDescent="0.35">
      <c r="A3744" s="11">
        <v>893</v>
      </c>
      <c r="B3744" s="13" t="s">
        <v>5739</v>
      </c>
      <c r="C3744" s="13" t="s">
        <v>5740</v>
      </c>
      <c r="D3744" s="13" t="str">
        <f>HLOOKUP(LEFT(Products!$B3744,3),$G$4:$J$5,2,0)</f>
        <v>Office Supplies</v>
      </c>
      <c r="E3744" s="11" t="str">
        <f>VLOOKUP(MID(Products!$B3744,5,2),$G$8:$H$25,2,0)</f>
        <v>Art</v>
      </c>
    </row>
    <row r="3745" spans="1:5" x14ac:dyDescent="0.35">
      <c r="A3745" s="12">
        <v>6941</v>
      </c>
      <c r="B3745" s="17" t="s">
        <v>3829</v>
      </c>
      <c r="C3745" s="17" t="s">
        <v>3830</v>
      </c>
      <c r="D3745" s="17" t="str">
        <f>HLOOKUP(LEFT(Products!$B3745,3),$G$4:$J$5,2,0)</f>
        <v>Office Supplies</v>
      </c>
      <c r="E3745" s="12" t="str">
        <f>VLOOKUP(MID(Products!$B3745,5,2),$G$8:$H$25,2,0)</f>
        <v>Supplies</v>
      </c>
    </row>
    <row r="3746" spans="1:5" x14ac:dyDescent="0.35">
      <c r="A3746" s="11">
        <v>892</v>
      </c>
      <c r="B3746" s="13" t="s">
        <v>5097</v>
      </c>
      <c r="C3746" s="13" t="s">
        <v>5098</v>
      </c>
      <c r="D3746" s="13" t="str">
        <f>HLOOKUP(LEFT(Products!$B3746,3),$G$4:$J$5,2,0)</f>
        <v>Office Supplies</v>
      </c>
      <c r="E3746" s="11" t="str">
        <f>VLOOKUP(MID(Products!$B3746,5,2),$G$8:$H$25,2,0)</f>
        <v>Paper</v>
      </c>
    </row>
    <row r="3747" spans="1:5" x14ac:dyDescent="0.35">
      <c r="A3747" s="12">
        <v>5628</v>
      </c>
      <c r="B3747" s="17" t="s">
        <v>368</v>
      </c>
      <c r="C3747" s="17" t="s">
        <v>369</v>
      </c>
      <c r="D3747" s="17" t="str">
        <f>HLOOKUP(LEFT(Products!$B3747,3),$G$4:$J$5,2,0)</f>
        <v>Office Supplies</v>
      </c>
      <c r="E3747" s="12" t="str">
        <f>VLOOKUP(MID(Products!$B3747,5,2),$G$8:$H$25,2,0)</f>
        <v>Labels</v>
      </c>
    </row>
    <row r="3748" spans="1:5" x14ac:dyDescent="0.35">
      <c r="A3748" s="11">
        <v>8734</v>
      </c>
      <c r="B3748" s="13" t="s">
        <v>6944</v>
      </c>
      <c r="C3748" s="13" t="s">
        <v>6945</v>
      </c>
      <c r="D3748" s="13" t="str">
        <f>HLOOKUP(LEFT(Products!$B3748,3),$G$4:$J$5,2,0)</f>
        <v>Furniture</v>
      </c>
      <c r="E3748" s="11" t="str">
        <f>VLOOKUP(MID(Products!$B3748,5,2),$G$8:$H$25,2,0)</f>
        <v>Furnishings</v>
      </c>
    </row>
    <row r="3749" spans="1:5" x14ac:dyDescent="0.35">
      <c r="A3749" s="12">
        <v>2957</v>
      </c>
      <c r="B3749" s="17" t="s">
        <v>896</v>
      </c>
      <c r="C3749" s="17" t="s">
        <v>897</v>
      </c>
      <c r="D3749" s="17" t="str">
        <f>HLOOKUP(LEFT(Products!$B3749,3),$G$4:$J$5,2,0)</f>
        <v>Furniture</v>
      </c>
      <c r="E3749" s="12" t="str">
        <f>VLOOKUP(MID(Products!$B3749,5,2),$G$8:$H$25,2,0)</f>
        <v>Chairs</v>
      </c>
    </row>
    <row r="3750" spans="1:5" x14ac:dyDescent="0.35">
      <c r="A3750" s="11">
        <v>8735</v>
      </c>
      <c r="B3750" s="13" t="s">
        <v>1201</v>
      </c>
      <c r="C3750" s="13" t="s">
        <v>1202</v>
      </c>
      <c r="D3750" s="13" t="str">
        <f>HLOOKUP(LEFT(Products!$B3750,3),$G$4:$J$5,2,0)</f>
        <v>Technology</v>
      </c>
      <c r="E3750" s="11" t="str">
        <f>VLOOKUP(MID(Products!$B3750,5,2),$G$8:$H$25,2,0)</f>
        <v>Accessories</v>
      </c>
    </row>
    <row r="3751" spans="1:5" x14ac:dyDescent="0.35">
      <c r="A3751" s="12">
        <v>6145</v>
      </c>
      <c r="B3751" s="17" t="s">
        <v>2317</v>
      </c>
      <c r="C3751" s="17" t="s">
        <v>2318</v>
      </c>
      <c r="D3751" s="17" t="str">
        <f>HLOOKUP(LEFT(Products!$B3751,3),$G$4:$J$5,2,0)</f>
        <v>Office Supplies</v>
      </c>
      <c r="E3751" s="12" t="str">
        <f>VLOOKUP(MID(Products!$B3751,5,2),$G$8:$H$25,2,0)</f>
        <v>Paper</v>
      </c>
    </row>
    <row r="3752" spans="1:5" x14ac:dyDescent="0.35">
      <c r="A3752" s="11">
        <v>8733</v>
      </c>
      <c r="B3752" s="13" t="s">
        <v>3560</v>
      </c>
      <c r="C3752" s="13" t="s">
        <v>3561</v>
      </c>
      <c r="D3752" s="13" t="str">
        <f>HLOOKUP(LEFT(Products!$B3752,3),$G$4:$J$5,2,0)</f>
        <v>Office Supplies</v>
      </c>
      <c r="E3752" s="11" t="str">
        <f>VLOOKUP(MID(Products!$B3752,5,2),$G$8:$H$25,2,0)</f>
        <v>Paper</v>
      </c>
    </row>
    <row r="3753" spans="1:5" x14ac:dyDescent="0.35">
      <c r="A3753" s="12">
        <v>4709</v>
      </c>
      <c r="B3753" s="17" t="s">
        <v>6949</v>
      </c>
      <c r="C3753" s="17" t="s">
        <v>6950</v>
      </c>
      <c r="D3753" s="17" t="str">
        <f>HLOOKUP(LEFT(Products!$B3753,3),$G$4:$J$5,2,0)</f>
        <v>Office Supplies</v>
      </c>
      <c r="E3753" s="12" t="str">
        <f>VLOOKUP(MID(Products!$B3753,5,2),$G$8:$H$25,2,0)</f>
        <v>Storage</v>
      </c>
    </row>
    <row r="3754" spans="1:5" x14ac:dyDescent="0.35">
      <c r="A3754" s="11">
        <v>9625</v>
      </c>
      <c r="B3754" s="13" t="s">
        <v>6952</v>
      </c>
      <c r="C3754" s="13" t="s">
        <v>6953</v>
      </c>
      <c r="D3754" s="13" t="str">
        <f>HLOOKUP(LEFT(Products!$B3754,3),$G$4:$J$5,2,0)</f>
        <v>Furniture</v>
      </c>
      <c r="E3754" s="11" t="str">
        <f>VLOOKUP(MID(Products!$B3754,5,2),$G$8:$H$25,2,0)</f>
        <v>Tables</v>
      </c>
    </row>
    <row r="3755" spans="1:5" x14ac:dyDescent="0.35">
      <c r="A3755" s="12">
        <v>2685</v>
      </c>
      <c r="B3755" s="17" t="s">
        <v>866</v>
      </c>
      <c r="C3755" s="17" t="s">
        <v>867</v>
      </c>
      <c r="D3755" s="17" t="str">
        <f>HLOOKUP(LEFT(Products!$B3755,3),$G$4:$J$5,2,0)</f>
        <v>Office Supplies</v>
      </c>
      <c r="E3755" s="12" t="str">
        <f>VLOOKUP(MID(Products!$B3755,5,2),$G$8:$H$25,2,0)</f>
        <v>Binders</v>
      </c>
    </row>
    <row r="3756" spans="1:5" x14ac:dyDescent="0.35">
      <c r="A3756" s="11">
        <v>1160</v>
      </c>
      <c r="B3756" s="13" t="s">
        <v>3528</v>
      </c>
      <c r="C3756" s="13" t="s">
        <v>5477</v>
      </c>
      <c r="D3756" s="13" t="str">
        <f>HLOOKUP(LEFT(Products!$B3756,3),$G$4:$J$5,2,0)</f>
        <v>Office Supplies</v>
      </c>
      <c r="E3756" s="11" t="str">
        <f>VLOOKUP(MID(Products!$B3756,5,2),$G$8:$H$25,2,0)</f>
        <v>Appliances</v>
      </c>
    </row>
    <row r="3757" spans="1:5" x14ac:dyDescent="0.35">
      <c r="A3757" s="12">
        <v>9626</v>
      </c>
      <c r="B3757" s="17" t="s">
        <v>4353</v>
      </c>
      <c r="C3757" s="17" t="s">
        <v>4354</v>
      </c>
      <c r="D3757" s="17" t="str">
        <f>HLOOKUP(LEFT(Products!$B3757,3),$G$4:$J$5,2,0)</f>
        <v>Furniture</v>
      </c>
      <c r="E3757" s="12" t="str">
        <f>VLOOKUP(MID(Products!$B3757,5,2),$G$8:$H$25,2,0)</f>
        <v>Bookcases</v>
      </c>
    </row>
    <row r="3758" spans="1:5" x14ac:dyDescent="0.35">
      <c r="A3758" s="11">
        <v>5733</v>
      </c>
      <c r="B3758" s="13" t="s">
        <v>5130</v>
      </c>
      <c r="C3758" s="13" t="s">
        <v>5131</v>
      </c>
      <c r="D3758" s="13" t="str">
        <f>HLOOKUP(LEFT(Products!$B3758,3),$G$4:$J$5,2,0)</f>
        <v>Furniture</v>
      </c>
      <c r="E3758" s="11" t="str">
        <f>VLOOKUP(MID(Products!$B3758,5,2),$G$8:$H$25,2,0)</f>
        <v>Bookcases</v>
      </c>
    </row>
    <row r="3759" spans="1:5" x14ac:dyDescent="0.35">
      <c r="A3759" s="12">
        <v>4708</v>
      </c>
      <c r="B3759" s="17" t="s">
        <v>6093</v>
      </c>
      <c r="C3759" s="17" t="s">
        <v>6094</v>
      </c>
      <c r="D3759" s="17" t="str">
        <f>HLOOKUP(LEFT(Products!$B3759,3),$G$4:$J$5,2,0)</f>
        <v>Office Supplies</v>
      </c>
      <c r="E3759" s="12" t="str">
        <f>VLOOKUP(MID(Products!$B3759,5,2),$G$8:$H$25,2,0)</f>
        <v>Binders</v>
      </c>
    </row>
    <row r="3760" spans="1:5" x14ac:dyDescent="0.35">
      <c r="A3760" s="11">
        <v>555</v>
      </c>
      <c r="B3760" s="13" t="s">
        <v>1631</v>
      </c>
      <c r="C3760" s="13" t="s">
        <v>1632</v>
      </c>
      <c r="D3760" s="13" t="str">
        <f>HLOOKUP(LEFT(Products!$B3760,3),$G$4:$J$5,2,0)</f>
        <v>Office Supplies</v>
      </c>
      <c r="E3760" s="11" t="str">
        <f>VLOOKUP(MID(Products!$B3760,5,2),$G$8:$H$25,2,0)</f>
        <v>Storage</v>
      </c>
    </row>
    <row r="3761" spans="1:5" x14ac:dyDescent="0.35">
      <c r="A3761" s="12">
        <v>4710</v>
      </c>
      <c r="B3761" s="17" t="s">
        <v>4369</v>
      </c>
      <c r="C3761" s="17" t="s">
        <v>4370</v>
      </c>
      <c r="D3761" s="17" t="str">
        <f>HLOOKUP(LEFT(Products!$B3761,3),$G$4:$J$5,2,0)</f>
        <v>Office Supplies</v>
      </c>
      <c r="E3761" s="12" t="str">
        <f>VLOOKUP(MID(Products!$B3761,5,2),$G$8:$H$25,2,0)</f>
        <v>Art</v>
      </c>
    </row>
    <row r="3762" spans="1:5" x14ac:dyDescent="0.35">
      <c r="A3762" s="11">
        <v>9624</v>
      </c>
      <c r="B3762" s="13" t="s">
        <v>6958</v>
      </c>
      <c r="C3762" s="13" t="s">
        <v>6959</v>
      </c>
      <c r="D3762" s="13" t="str">
        <f>HLOOKUP(LEFT(Products!$B3762,3),$G$4:$J$5,2,0)</f>
        <v>Office Supplies</v>
      </c>
      <c r="E3762" s="11" t="str">
        <f>VLOOKUP(MID(Products!$B3762,5,2),$G$8:$H$25,2,0)</f>
        <v>Appliances</v>
      </c>
    </row>
    <row r="3763" spans="1:5" x14ac:dyDescent="0.35">
      <c r="A3763" s="12">
        <v>5735</v>
      </c>
      <c r="B3763" s="17" t="s">
        <v>2853</v>
      </c>
      <c r="C3763" s="17" t="s">
        <v>2854</v>
      </c>
      <c r="D3763" s="17" t="str">
        <f>HLOOKUP(LEFT(Products!$B3763,3),$G$4:$J$5,2,0)</f>
        <v>Furniture</v>
      </c>
      <c r="E3763" s="12" t="str">
        <f>VLOOKUP(MID(Products!$B3763,5,2),$G$8:$H$25,2,0)</f>
        <v>Furnishings</v>
      </c>
    </row>
    <row r="3764" spans="1:5" x14ac:dyDescent="0.35">
      <c r="A3764" s="11">
        <v>3573</v>
      </c>
      <c r="B3764" s="13" t="s">
        <v>287</v>
      </c>
      <c r="C3764" s="13" t="s">
        <v>288</v>
      </c>
      <c r="D3764" s="13" t="str">
        <f>HLOOKUP(LEFT(Products!$B3764,3),$G$4:$J$5,2,0)</f>
        <v>Office Supplies</v>
      </c>
      <c r="E3764" s="11" t="str">
        <f>VLOOKUP(MID(Products!$B3764,5,2),$G$8:$H$25,2,0)</f>
        <v>Paper</v>
      </c>
    </row>
    <row r="3765" spans="1:5" x14ac:dyDescent="0.35">
      <c r="A3765" s="12">
        <v>1161</v>
      </c>
      <c r="B3765" s="17" t="s">
        <v>3983</v>
      </c>
      <c r="C3765" s="17" t="s">
        <v>4141</v>
      </c>
      <c r="D3765" s="17" t="str">
        <f>HLOOKUP(LEFT(Products!$B3765,3),$G$4:$J$5,2,0)</f>
        <v>Office Supplies</v>
      </c>
      <c r="E3765" s="12" t="str">
        <f>VLOOKUP(MID(Products!$B3765,5,2),$G$8:$H$25,2,0)</f>
        <v>Binders</v>
      </c>
    </row>
    <row r="3766" spans="1:5" x14ac:dyDescent="0.35">
      <c r="A3766" s="11">
        <v>5734</v>
      </c>
      <c r="B3766" s="13" t="s">
        <v>2483</v>
      </c>
      <c r="C3766" s="13" t="s">
        <v>2484</v>
      </c>
      <c r="D3766" s="13" t="str">
        <f>HLOOKUP(LEFT(Products!$B3766,3),$G$4:$J$5,2,0)</f>
        <v>Office Supplies</v>
      </c>
      <c r="E3766" s="11" t="str">
        <f>VLOOKUP(MID(Products!$B3766,5,2),$G$8:$H$25,2,0)</f>
        <v>Supplies</v>
      </c>
    </row>
    <row r="3767" spans="1:5" x14ac:dyDescent="0.35">
      <c r="A3767" s="12">
        <v>4711</v>
      </c>
      <c r="B3767" s="17" t="s">
        <v>6962</v>
      </c>
      <c r="C3767" s="17" t="s">
        <v>6963</v>
      </c>
      <c r="D3767" s="17" t="str">
        <f>HLOOKUP(LEFT(Products!$B3767,3),$G$4:$J$5,2,0)</f>
        <v>Technology</v>
      </c>
      <c r="E3767" s="12" t="str">
        <f>VLOOKUP(MID(Products!$B3767,5,2),$G$8:$H$25,2,0)</f>
        <v>Accessories</v>
      </c>
    </row>
    <row r="3768" spans="1:5" x14ac:dyDescent="0.35">
      <c r="A3768" s="11">
        <v>395</v>
      </c>
      <c r="B3768" s="13" t="s">
        <v>6343</v>
      </c>
      <c r="C3768" s="13" t="s">
        <v>6344</v>
      </c>
      <c r="D3768" s="13" t="str">
        <f>HLOOKUP(LEFT(Products!$B3768,3),$G$4:$J$5,2,0)</f>
        <v>Office Supplies</v>
      </c>
      <c r="E3768" s="11" t="str">
        <f>VLOOKUP(MID(Products!$B3768,5,2),$G$8:$H$25,2,0)</f>
        <v>Binders</v>
      </c>
    </row>
    <row r="3769" spans="1:5" x14ac:dyDescent="0.35">
      <c r="A3769" s="12">
        <v>8118</v>
      </c>
      <c r="B3769" s="17" t="s">
        <v>3682</v>
      </c>
      <c r="C3769" s="17" t="s">
        <v>3683</v>
      </c>
      <c r="D3769" s="17" t="str">
        <f>HLOOKUP(LEFT(Products!$B3769,3),$G$4:$J$5,2,0)</f>
        <v>Office Supplies</v>
      </c>
      <c r="E3769" s="12" t="str">
        <f>VLOOKUP(MID(Products!$B3769,5,2),$G$8:$H$25,2,0)</f>
        <v>Paper</v>
      </c>
    </row>
    <row r="3770" spans="1:5" x14ac:dyDescent="0.35">
      <c r="A3770" s="11">
        <v>2587</v>
      </c>
      <c r="B3770" s="13" t="s">
        <v>3164</v>
      </c>
      <c r="C3770" s="13" t="s">
        <v>3165</v>
      </c>
      <c r="D3770" s="13" t="str">
        <f>HLOOKUP(LEFT(Products!$B3770,3),$G$4:$J$5,2,0)</f>
        <v>Office Supplies</v>
      </c>
      <c r="E3770" s="11" t="str">
        <f>VLOOKUP(MID(Products!$B3770,5,2),$G$8:$H$25,2,0)</f>
        <v>Storage</v>
      </c>
    </row>
    <row r="3771" spans="1:5" x14ac:dyDescent="0.35">
      <c r="A3771" s="12">
        <v>8039</v>
      </c>
      <c r="B3771" s="17" t="s">
        <v>4922</v>
      </c>
      <c r="C3771" s="17" t="s">
        <v>4923</v>
      </c>
      <c r="D3771" s="17" t="str">
        <f>HLOOKUP(LEFT(Products!$B3771,3),$G$4:$J$5,2,0)</f>
        <v>Furniture</v>
      </c>
      <c r="E3771" s="12" t="str">
        <f>VLOOKUP(MID(Products!$B3771,5,2),$G$8:$H$25,2,0)</f>
        <v>Bookcases</v>
      </c>
    </row>
    <row r="3772" spans="1:5" x14ac:dyDescent="0.35">
      <c r="A3772" s="11">
        <v>5158</v>
      </c>
      <c r="B3772" s="13" t="s">
        <v>2618</v>
      </c>
      <c r="C3772" s="13" t="s">
        <v>2619</v>
      </c>
      <c r="D3772" s="13" t="str">
        <f>HLOOKUP(LEFT(Products!$B3772,3),$G$4:$J$5,2,0)</f>
        <v>Furniture</v>
      </c>
      <c r="E3772" s="11" t="str">
        <f>VLOOKUP(MID(Products!$B3772,5,2),$G$8:$H$25,2,0)</f>
        <v>Chairs</v>
      </c>
    </row>
    <row r="3773" spans="1:5" x14ac:dyDescent="0.35">
      <c r="A3773" s="12">
        <v>5157</v>
      </c>
      <c r="B3773" s="17" t="s">
        <v>4361</v>
      </c>
      <c r="C3773" s="17" t="s">
        <v>4362</v>
      </c>
      <c r="D3773" s="17" t="str">
        <f>HLOOKUP(LEFT(Products!$B3773,3),$G$4:$J$5,2,0)</f>
        <v>Technology</v>
      </c>
      <c r="E3773" s="12" t="str">
        <f>VLOOKUP(MID(Products!$B3773,5,2),$G$8:$H$25,2,0)</f>
        <v>Phones</v>
      </c>
    </row>
    <row r="3774" spans="1:5" x14ac:dyDescent="0.35">
      <c r="A3774" s="11">
        <v>1563</v>
      </c>
      <c r="B3774" s="13" t="s">
        <v>5512</v>
      </c>
      <c r="C3774" s="13" t="s">
        <v>5513</v>
      </c>
      <c r="D3774" s="13" t="str">
        <f>HLOOKUP(LEFT(Products!$B3774,3),$G$4:$J$5,2,0)</f>
        <v>Furniture</v>
      </c>
      <c r="E3774" s="11" t="str">
        <f>VLOOKUP(MID(Products!$B3774,5,2),$G$8:$H$25,2,0)</f>
        <v>Tables</v>
      </c>
    </row>
    <row r="3775" spans="1:5" x14ac:dyDescent="0.35">
      <c r="A3775" s="12">
        <v>8275</v>
      </c>
      <c r="B3775" s="17" t="s">
        <v>4723</v>
      </c>
      <c r="C3775" s="17" t="s">
        <v>4724</v>
      </c>
      <c r="D3775" s="17" t="str">
        <f>HLOOKUP(LEFT(Products!$B3775,3),$G$4:$J$5,2,0)</f>
        <v>Office Supplies</v>
      </c>
      <c r="E3775" s="12" t="str">
        <f>VLOOKUP(MID(Products!$B3775,5,2),$G$8:$H$25,2,0)</f>
        <v>Storage</v>
      </c>
    </row>
    <row r="3776" spans="1:5" x14ac:dyDescent="0.35">
      <c r="A3776" s="11">
        <v>2588</v>
      </c>
      <c r="B3776" s="13" t="s">
        <v>5302</v>
      </c>
      <c r="C3776" s="13" t="s">
        <v>5303</v>
      </c>
      <c r="D3776" s="13" t="str">
        <f>HLOOKUP(LEFT(Products!$B3776,3),$G$4:$J$5,2,0)</f>
        <v>Furniture</v>
      </c>
      <c r="E3776" s="11" t="str">
        <f>VLOOKUP(MID(Products!$B3776,5,2),$G$8:$H$25,2,0)</f>
        <v>Furnishings</v>
      </c>
    </row>
    <row r="3777" spans="1:5" x14ac:dyDescent="0.35">
      <c r="A3777" s="12">
        <v>5618</v>
      </c>
      <c r="B3777" s="17" t="s">
        <v>3378</v>
      </c>
      <c r="C3777" s="17" t="s">
        <v>3379</v>
      </c>
      <c r="D3777" s="17" t="str">
        <f>HLOOKUP(LEFT(Products!$B3777,3),$G$4:$J$5,2,0)</f>
        <v>Furniture</v>
      </c>
      <c r="E3777" s="12" t="str">
        <f>VLOOKUP(MID(Products!$B3777,5,2),$G$8:$H$25,2,0)</f>
        <v>Furnishings</v>
      </c>
    </row>
    <row r="3778" spans="1:5" x14ac:dyDescent="0.35">
      <c r="A3778" s="11">
        <v>5159</v>
      </c>
      <c r="B3778" s="13" t="s">
        <v>1333</v>
      </c>
      <c r="C3778" s="13" t="s">
        <v>1334</v>
      </c>
      <c r="D3778" s="13" t="str">
        <f>HLOOKUP(LEFT(Products!$B3778,3),$G$4:$J$5,2,0)</f>
        <v>Furniture</v>
      </c>
      <c r="E3778" s="11" t="str">
        <f>VLOOKUP(MID(Products!$B3778,5,2),$G$8:$H$25,2,0)</f>
        <v>Furnishings</v>
      </c>
    </row>
    <row r="3779" spans="1:5" x14ac:dyDescent="0.35">
      <c r="A3779" s="12">
        <v>3397</v>
      </c>
      <c r="B3779" s="17" t="s">
        <v>4192</v>
      </c>
      <c r="C3779" s="17" t="s">
        <v>4193</v>
      </c>
      <c r="D3779" s="17" t="str">
        <f>HLOOKUP(LEFT(Products!$B3779,3),$G$4:$J$5,2,0)</f>
        <v>Office Supplies</v>
      </c>
      <c r="E3779" s="12" t="str">
        <f>VLOOKUP(MID(Products!$B3779,5,2),$G$8:$H$25,2,0)</f>
        <v>Binders</v>
      </c>
    </row>
    <row r="3780" spans="1:5" x14ac:dyDescent="0.35">
      <c r="A3780" s="11">
        <v>3396</v>
      </c>
      <c r="B3780" s="13" t="s">
        <v>4731</v>
      </c>
      <c r="C3780" s="13" t="s">
        <v>4732</v>
      </c>
      <c r="D3780" s="13" t="str">
        <f>HLOOKUP(LEFT(Products!$B3780,3),$G$4:$J$5,2,0)</f>
        <v>Office Supplies</v>
      </c>
      <c r="E3780" s="11" t="str">
        <f>VLOOKUP(MID(Products!$B3780,5,2),$G$8:$H$25,2,0)</f>
        <v>Storage</v>
      </c>
    </row>
    <row r="3781" spans="1:5" x14ac:dyDescent="0.35">
      <c r="A3781" s="12">
        <v>3398</v>
      </c>
      <c r="B3781" s="17" t="s">
        <v>1771</v>
      </c>
      <c r="C3781" s="17" t="s">
        <v>1772</v>
      </c>
      <c r="D3781" s="17" t="str">
        <f>HLOOKUP(LEFT(Products!$B3781,3),$G$4:$J$5,2,0)</f>
        <v>Office Supplies</v>
      </c>
      <c r="E3781" s="12" t="str">
        <f>VLOOKUP(MID(Products!$B3781,5,2),$G$8:$H$25,2,0)</f>
        <v>Paper</v>
      </c>
    </row>
    <row r="3782" spans="1:5" x14ac:dyDescent="0.35">
      <c r="A3782" s="11">
        <v>7696</v>
      </c>
      <c r="B3782" s="13" t="s">
        <v>497</v>
      </c>
      <c r="C3782" s="13" t="s">
        <v>498</v>
      </c>
      <c r="D3782" s="13" t="str">
        <f>HLOOKUP(LEFT(Products!$B3782,3),$G$4:$J$5,2,0)</f>
        <v>Office Supplies</v>
      </c>
      <c r="E3782" s="11" t="str">
        <f>VLOOKUP(MID(Products!$B3782,5,2),$G$8:$H$25,2,0)</f>
        <v>Paper</v>
      </c>
    </row>
    <row r="3783" spans="1:5" x14ac:dyDescent="0.35">
      <c r="A3783" s="12">
        <v>7697</v>
      </c>
      <c r="B3783" s="17" t="s">
        <v>6659</v>
      </c>
      <c r="C3783" s="17" t="s">
        <v>6660</v>
      </c>
      <c r="D3783" s="17" t="str">
        <f>HLOOKUP(LEFT(Products!$B3783,3),$G$4:$J$5,2,0)</f>
        <v>Office Supplies</v>
      </c>
      <c r="E3783" s="12" t="str">
        <f>VLOOKUP(MID(Products!$B3783,5,2),$G$8:$H$25,2,0)</f>
        <v>Binders</v>
      </c>
    </row>
    <row r="3784" spans="1:5" x14ac:dyDescent="0.35">
      <c r="A3784" s="11">
        <v>6153</v>
      </c>
      <c r="B3784" s="13" t="s">
        <v>1236</v>
      </c>
      <c r="C3784" s="13" t="s">
        <v>1237</v>
      </c>
      <c r="D3784" s="13" t="str">
        <f>HLOOKUP(LEFT(Products!$B3784,3),$G$4:$J$5,2,0)</f>
        <v>Office Supplies</v>
      </c>
      <c r="E3784" s="11" t="str">
        <f>VLOOKUP(MID(Products!$B3784,5,2),$G$8:$H$25,2,0)</f>
        <v>Storage</v>
      </c>
    </row>
    <row r="3785" spans="1:5" x14ac:dyDescent="0.35">
      <c r="A3785" s="12">
        <v>8577</v>
      </c>
      <c r="B3785" s="17" t="s">
        <v>6321</v>
      </c>
      <c r="C3785" s="17" t="s">
        <v>6322</v>
      </c>
      <c r="D3785" s="17" t="str">
        <f>HLOOKUP(LEFT(Products!$B3785,3),$G$4:$J$5,2,0)</f>
        <v>Furniture</v>
      </c>
      <c r="E3785" s="12" t="str">
        <f>VLOOKUP(MID(Products!$B3785,5,2),$G$8:$H$25,2,0)</f>
        <v>Furnishings</v>
      </c>
    </row>
    <row r="3786" spans="1:5" x14ac:dyDescent="0.35">
      <c r="A3786" s="11">
        <v>4296</v>
      </c>
      <c r="B3786" s="13" t="s">
        <v>5737</v>
      </c>
      <c r="C3786" s="13" t="s">
        <v>5738</v>
      </c>
      <c r="D3786" s="13" t="str">
        <f>HLOOKUP(LEFT(Products!$B3786,3),$G$4:$J$5,2,0)</f>
        <v>Furniture</v>
      </c>
      <c r="E3786" s="11" t="str">
        <f>VLOOKUP(MID(Products!$B3786,5,2),$G$8:$H$25,2,0)</f>
        <v>Furnishings</v>
      </c>
    </row>
    <row r="3787" spans="1:5" x14ac:dyDescent="0.35">
      <c r="A3787" s="12">
        <v>1673</v>
      </c>
      <c r="B3787" s="17" t="s">
        <v>147</v>
      </c>
      <c r="C3787" s="17" t="s">
        <v>148</v>
      </c>
      <c r="D3787" s="17" t="str">
        <f>HLOOKUP(LEFT(Products!$B3787,3),$G$4:$J$5,2,0)</f>
        <v>Technology</v>
      </c>
      <c r="E3787" s="12" t="str">
        <f>VLOOKUP(MID(Products!$B3787,5,2),$G$8:$H$25,2,0)</f>
        <v>Phones</v>
      </c>
    </row>
    <row r="3788" spans="1:5" x14ac:dyDescent="0.35">
      <c r="A3788" s="11">
        <v>3429</v>
      </c>
      <c r="B3788" s="13" t="s">
        <v>6982</v>
      </c>
      <c r="C3788" s="13" t="s">
        <v>6983</v>
      </c>
      <c r="D3788" s="13" t="str">
        <f>HLOOKUP(LEFT(Products!$B3788,3),$G$4:$J$5,2,0)</f>
        <v>Furniture</v>
      </c>
      <c r="E3788" s="11" t="str">
        <f>VLOOKUP(MID(Products!$B3788,5,2),$G$8:$H$25,2,0)</f>
        <v>Tables</v>
      </c>
    </row>
    <row r="3789" spans="1:5" x14ac:dyDescent="0.35">
      <c r="A3789" s="12">
        <v>1912</v>
      </c>
      <c r="B3789" s="17" t="s">
        <v>4428</v>
      </c>
      <c r="C3789" s="17" t="s">
        <v>4429</v>
      </c>
      <c r="D3789" s="17" t="str">
        <f>HLOOKUP(LEFT(Products!$B3789,3),$G$4:$J$5,2,0)</f>
        <v>Office Supplies</v>
      </c>
      <c r="E3789" s="12" t="str">
        <f>VLOOKUP(MID(Products!$B3789,5,2),$G$8:$H$25,2,0)</f>
        <v>Paper</v>
      </c>
    </row>
    <row r="3790" spans="1:5" x14ac:dyDescent="0.35">
      <c r="A3790" s="11">
        <v>3663</v>
      </c>
      <c r="B3790" s="13" t="s">
        <v>6439</v>
      </c>
      <c r="C3790" s="13" t="s">
        <v>6440</v>
      </c>
      <c r="D3790" s="13" t="str">
        <f>HLOOKUP(LEFT(Products!$B3790,3),$G$4:$J$5,2,0)</f>
        <v>Technology</v>
      </c>
      <c r="E3790" s="11" t="str">
        <f>VLOOKUP(MID(Products!$B3790,5,2),$G$8:$H$25,2,0)</f>
        <v>Accessories</v>
      </c>
    </row>
    <row r="3791" spans="1:5" x14ac:dyDescent="0.35">
      <c r="A3791" s="12">
        <v>1305</v>
      </c>
      <c r="B3791" s="17" t="s">
        <v>746</v>
      </c>
      <c r="C3791" s="17" t="s">
        <v>747</v>
      </c>
      <c r="D3791" s="17" t="str">
        <f>HLOOKUP(LEFT(Products!$B3791,3),$G$4:$J$5,2,0)</f>
        <v>Technology</v>
      </c>
      <c r="E3791" s="12" t="str">
        <f>VLOOKUP(MID(Products!$B3791,5,2),$G$8:$H$25,2,0)</f>
        <v>Phones</v>
      </c>
    </row>
    <row r="3792" spans="1:5" x14ac:dyDescent="0.35">
      <c r="A3792" s="11">
        <v>2437</v>
      </c>
      <c r="B3792" s="13" t="s">
        <v>6991</v>
      </c>
      <c r="C3792" s="13" t="s">
        <v>6992</v>
      </c>
      <c r="D3792" s="13" t="str">
        <f>HLOOKUP(LEFT(Products!$B3792,3),$G$4:$J$5,2,0)</f>
        <v>Furniture</v>
      </c>
      <c r="E3792" s="11" t="str">
        <f>VLOOKUP(MID(Products!$B3792,5,2),$G$8:$H$25,2,0)</f>
        <v>Furnishings</v>
      </c>
    </row>
    <row r="3793" spans="1:5" x14ac:dyDescent="0.35">
      <c r="A3793" s="12">
        <v>1913</v>
      </c>
      <c r="B3793" s="17" t="s">
        <v>6993</v>
      </c>
      <c r="C3793" s="17" t="s">
        <v>6994</v>
      </c>
      <c r="D3793" s="17" t="str">
        <f>HLOOKUP(LEFT(Products!$B3793,3),$G$4:$J$5,2,0)</f>
        <v>Technology</v>
      </c>
      <c r="E3793" s="12" t="str">
        <f>VLOOKUP(MID(Products!$B3793,5,2),$G$8:$H$25,2,0)</f>
        <v>Machines</v>
      </c>
    </row>
    <row r="3794" spans="1:5" x14ac:dyDescent="0.35">
      <c r="A3794" s="11">
        <v>3571</v>
      </c>
      <c r="B3794" s="13" t="s">
        <v>246</v>
      </c>
      <c r="C3794" s="13" t="s">
        <v>3782</v>
      </c>
      <c r="D3794" s="13" t="str">
        <f>HLOOKUP(LEFT(Products!$B3794,3),$G$4:$J$5,2,0)</f>
        <v>Technology</v>
      </c>
      <c r="E3794" s="11" t="str">
        <f>VLOOKUP(MID(Products!$B3794,5,2),$G$8:$H$25,2,0)</f>
        <v>Accessories</v>
      </c>
    </row>
    <row r="3795" spans="1:5" x14ac:dyDescent="0.35">
      <c r="A3795" s="12">
        <v>3570</v>
      </c>
      <c r="B3795" s="17" t="s">
        <v>1022</v>
      </c>
      <c r="C3795" s="17" t="s">
        <v>1023</v>
      </c>
      <c r="D3795" s="17" t="str">
        <f>HLOOKUP(LEFT(Products!$B3795,3),$G$4:$J$5,2,0)</f>
        <v>Technology</v>
      </c>
      <c r="E3795" s="12" t="str">
        <f>VLOOKUP(MID(Products!$B3795,5,2),$G$8:$H$25,2,0)</f>
        <v>Machines</v>
      </c>
    </row>
    <row r="3796" spans="1:5" x14ac:dyDescent="0.35">
      <c r="A3796" s="11">
        <v>1394</v>
      </c>
      <c r="B3796" s="13" t="s">
        <v>2008</v>
      </c>
      <c r="C3796" s="13" t="s">
        <v>2009</v>
      </c>
      <c r="D3796" s="13" t="str">
        <f>HLOOKUP(LEFT(Products!$B3796,3),$G$4:$J$5,2,0)</f>
        <v>Office Supplies</v>
      </c>
      <c r="E3796" s="11" t="str">
        <f>VLOOKUP(MID(Products!$B3796,5,2),$G$8:$H$25,2,0)</f>
        <v>Art</v>
      </c>
    </row>
    <row r="3797" spans="1:5" x14ac:dyDescent="0.35">
      <c r="A3797" s="12">
        <v>3572</v>
      </c>
      <c r="B3797" s="17" t="s">
        <v>6999</v>
      </c>
      <c r="C3797" s="17" t="s">
        <v>7000</v>
      </c>
      <c r="D3797" s="17" t="str">
        <f>HLOOKUP(LEFT(Products!$B3797,3),$G$4:$J$5,2,0)</f>
        <v>Technology</v>
      </c>
      <c r="E3797" s="12" t="str">
        <f>VLOOKUP(MID(Products!$B3797,5,2),$G$8:$H$25,2,0)</f>
        <v>Phones</v>
      </c>
    </row>
    <row r="3798" spans="1:5" x14ac:dyDescent="0.35">
      <c r="A3798" s="11">
        <v>3428</v>
      </c>
      <c r="B3798" s="13" t="s">
        <v>7001</v>
      </c>
      <c r="C3798" s="13" t="s">
        <v>7002</v>
      </c>
      <c r="D3798" s="13" t="str">
        <f>HLOOKUP(LEFT(Products!$B3798,3),$G$4:$J$5,2,0)</f>
        <v>Office Supplies</v>
      </c>
      <c r="E3798" s="11" t="str">
        <f>VLOOKUP(MID(Products!$B3798,5,2),$G$8:$H$25,2,0)</f>
        <v>Paper</v>
      </c>
    </row>
    <row r="3799" spans="1:5" x14ac:dyDescent="0.35">
      <c r="A3799" s="12">
        <v>3664</v>
      </c>
      <c r="B3799" s="17" t="s">
        <v>1793</v>
      </c>
      <c r="C3799" s="17" t="s">
        <v>1794</v>
      </c>
      <c r="D3799" s="17" t="str">
        <f>HLOOKUP(LEFT(Products!$B3799,3),$G$4:$J$5,2,0)</f>
        <v>Office Supplies</v>
      </c>
      <c r="E3799" s="12" t="str">
        <f>VLOOKUP(MID(Products!$B3799,5,2),$G$8:$H$25,2,0)</f>
        <v>Paper</v>
      </c>
    </row>
    <row r="3800" spans="1:5" x14ac:dyDescent="0.35">
      <c r="A3800" s="11">
        <v>1304</v>
      </c>
      <c r="B3800" s="13" t="s">
        <v>6064</v>
      </c>
      <c r="C3800" s="13" t="s">
        <v>6065</v>
      </c>
      <c r="D3800" s="13" t="str">
        <f>HLOOKUP(LEFT(Products!$B3800,3),$G$4:$J$5,2,0)</f>
        <v>Furniture</v>
      </c>
      <c r="E3800" s="11" t="str">
        <f>VLOOKUP(MID(Products!$B3800,5,2),$G$8:$H$25,2,0)</f>
        <v>Furnishings</v>
      </c>
    </row>
    <row r="3801" spans="1:5" x14ac:dyDescent="0.35">
      <c r="A3801" s="12">
        <v>7870</v>
      </c>
      <c r="B3801" s="17" t="s">
        <v>2680</v>
      </c>
      <c r="C3801" s="17" t="s">
        <v>2681</v>
      </c>
      <c r="D3801" s="17" t="str">
        <f>HLOOKUP(LEFT(Products!$B3801,3),$G$4:$J$5,2,0)</f>
        <v>Technology</v>
      </c>
      <c r="E3801" s="12" t="str">
        <f>VLOOKUP(MID(Products!$B3801,5,2),$G$8:$H$25,2,0)</f>
        <v>Accessories</v>
      </c>
    </row>
    <row r="3802" spans="1:5" x14ac:dyDescent="0.35">
      <c r="A3802" s="11">
        <v>3430</v>
      </c>
      <c r="B3802" s="13" t="s">
        <v>3701</v>
      </c>
      <c r="C3802" s="13" t="s">
        <v>3702</v>
      </c>
      <c r="D3802" s="13" t="str">
        <f>HLOOKUP(LEFT(Products!$B3802,3),$G$4:$J$5,2,0)</f>
        <v>Office Supplies</v>
      </c>
      <c r="E3802" s="11" t="str">
        <f>VLOOKUP(MID(Products!$B3802,5,2),$G$8:$H$25,2,0)</f>
        <v>Paper</v>
      </c>
    </row>
    <row r="3803" spans="1:5" x14ac:dyDescent="0.35">
      <c r="A3803" s="12">
        <v>3569</v>
      </c>
      <c r="B3803" s="17" t="s">
        <v>244</v>
      </c>
      <c r="C3803" s="17" t="s">
        <v>245</v>
      </c>
      <c r="D3803" s="17" t="str">
        <f>HLOOKUP(LEFT(Products!$B3803,3),$G$4:$J$5,2,0)</f>
        <v>Technology</v>
      </c>
      <c r="E3803" s="12" t="str">
        <f>VLOOKUP(MID(Products!$B3803,5,2),$G$8:$H$25,2,0)</f>
        <v>Accessories</v>
      </c>
    </row>
    <row r="3804" spans="1:5" x14ac:dyDescent="0.35">
      <c r="A3804" s="11">
        <v>4230</v>
      </c>
      <c r="B3804" s="13" t="s">
        <v>452</v>
      </c>
      <c r="C3804" s="13" t="s">
        <v>453</v>
      </c>
      <c r="D3804" s="13" t="str">
        <f>HLOOKUP(LEFT(Products!$B3804,3),$G$4:$J$5,2,0)</f>
        <v>Furniture</v>
      </c>
      <c r="E3804" s="11" t="str">
        <f>VLOOKUP(MID(Products!$B3804,5,2),$G$8:$H$25,2,0)</f>
        <v>Furnishings</v>
      </c>
    </row>
    <row r="3805" spans="1:5" x14ac:dyDescent="0.35">
      <c r="A3805" s="12">
        <v>4234</v>
      </c>
      <c r="B3805" s="17" t="s">
        <v>6343</v>
      </c>
      <c r="C3805" s="17" t="s">
        <v>6344</v>
      </c>
      <c r="D3805" s="17" t="str">
        <f>HLOOKUP(LEFT(Products!$B3805,3),$G$4:$J$5,2,0)</f>
        <v>Office Supplies</v>
      </c>
      <c r="E3805" s="12" t="str">
        <f>VLOOKUP(MID(Products!$B3805,5,2),$G$8:$H$25,2,0)</f>
        <v>Binders</v>
      </c>
    </row>
    <row r="3806" spans="1:5" x14ac:dyDescent="0.35">
      <c r="A3806" s="11">
        <v>4231</v>
      </c>
      <c r="B3806" s="13" t="s">
        <v>2206</v>
      </c>
      <c r="C3806" s="13" t="s">
        <v>2207</v>
      </c>
      <c r="D3806" s="13" t="str">
        <f>HLOOKUP(LEFT(Products!$B3806,3),$G$4:$J$5,2,0)</f>
        <v>Office Supplies</v>
      </c>
      <c r="E3806" s="11" t="str">
        <f>VLOOKUP(MID(Products!$B3806,5,2),$G$8:$H$25,2,0)</f>
        <v>Binders</v>
      </c>
    </row>
    <row r="3807" spans="1:5" x14ac:dyDescent="0.35">
      <c r="A3807" s="12">
        <v>4232</v>
      </c>
      <c r="B3807" s="17" t="s">
        <v>2616</v>
      </c>
      <c r="C3807" s="17" t="s">
        <v>2617</v>
      </c>
      <c r="D3807" s="17" t="str">
        <f>HLOOKUP(LEFT(Products!$B3807,3),$G$4:$J$5,2,0)</f>
        <v>Office Supplies</v>
      </c>
      <c r="E3807" s="12" t="str">
        <f>VLOOKUP(MID(Products!$B3807,5,2),$G$8:$H$25,2,0)</f>
        <v>Paper</v>
      </c>
    </row>
    <row r="3808" spans="1:5" x14ac:dyDescent="0.35">
      <c r="A3808" s="11">
        <v>4233</v>
      </c>
      <c r="B3808" s="13" t="s">
        <v>3835</v>
      </c>
      <c r="C3808" s="13" t="s">
        <v>4092</v>
      </c>
      <c r="D3808" s="13" t="str">
        <f>HLOOKUP(LEFT(Products!$B3808,3),$G$4:$J$5,2,0)</f>
        <v>Office Supplies</v>
      </c>
      <c r="E3808" s="11" t="str">
        <f>VLOOKUP(MID(Products!$B3808,5,2),$G$8:$H$25,2,0)</f>
        <v>Paper</v>
      </c>
    </row>
    <row r="3809" spans="1:5" x14ac:dyDescent="0.35">
      <c r="A3809" s="12">
        <v>9569</v>
      </c>
      <c r="B3809" s="17" t="s">
        <v>2410</v>
      </c>
      <c r="C3809" s="17" t="s">
        <v>2411</v>
      </c>
      <c r="D3809" s="17" t="str">
        <f>HLOOKUP(LEFT(Products!$B3809,3),$G$4:$J$5,2,0)</f>
        <v>Technology</v>
      </c>
      <c r="E3809" s="12" t="str">
        <f>VLOOKUP(MID(Products!$B3809,5,2),$G$8:$H$25,2,0)</f>
        <v>Phones</v>
      </c>
    </row>
    <row r="3810" spans="1:5" x14ac:dyDescent="0.35">
      <c r="A3810" s="11">
        <v>6743</v>
      </c>
      <c r="B3810" s="13" t="s">
        <v>2808</v>
      </c>
      <c r="C3810" s="13" t="s">
        <v>3925</v>
      </c>
      <c r="D3810" s="13" t="str">
        <f>HLOOKUP(LEFT(Products!$B3810,3),$G$4:$J$5,2,0)</f>
        <v>Furniture</v>
      </c>
      <c r="E3810" s="11" t="str">
        <f>VLOOKUP(MID(Products!$B3810,5,2),$G$8:$H$25,2,0)</f>
        <v>Chairs</v>
      </c>
    </row>
    <row r="3811" spans="1:5" x14ac:dyDescent="0.35">
      <c r="A3811" s="12">
        <v>6031</v>
      </c>
      <c r="B3811" s="17" t="s">
        <v>7010</v>
      </c>
      <c r="C3811" s="17" t="s">
        <v>7011</v>
      </c>
      <c r="D3811" s="17" t="str">
        <f>HLOOKUP(LEFT(Products!$B3811,3),$G$4:$J$5,2,0)</f>
        <v>Furniture</v>
      </c>
      <c r="E3811" s="12" t="str">
        <f>VLOOKUP(MID(Products!$B3811,5,2),$G$8:$H$25,2,0)</f>
        <v>Chairs</v>
      </c>
    </row>
    <row r="3812" spans="1:5" x14ac:dyDescent="0.35">
      <c r="A3812" s="11">
        <v>199</v>
      </c>
      <c r="B3812" s="13" t="s">
        <v>2199</v>
      </c>
      <c r="C3812" s="13" t="s">
        <v>2200</v>
      </c>
      <c r="D3812" s="13" t="str">
        <f>HLOOKUP(LEFT(Products!$B3812,3),$G$4:$J$5,2,0)</f>
        <v>Office Supplies</v>
      </c>
      <c r="E3812" s="11" t="str">
        <f>VLOOKUP(MID(Products!$B3812,5,2),$G$8:$H$25,2,0)</f>
        <v>Binders</v>
      </c>
    </row>
    <row r="3813" spans="1:5" x14ac:dyDescent="0.35">
      <c r="A3813" s="12">
        <v>200</v>
      </c>
      <c r="B3813" s="17" t="s">
        <v>7013</v>
      </c>
      <c r="C3813" s="17" t="s">
        <v>7014</v>
      </c>
      <c r="D3813" s="17" t="str">
        <f>HLOOKUP(LEFT(Products!$B3813,3),$G$4:$J$5,2,0)</f>
        <v>Office Supplies</v>
      </c>
      <c r="E3813" s="12" t="str">
        <f>VLOOKUP(MID(Products!$B3813,5,2),$G$8:$H$25,2,0)</f>
        <v>Paper</v>
      </c>
    </row>
    <row r="3814" spans="1:5" x14ac:dyDescent="0.35">
      <c r="A3814" s="11">
        <v>5930</v>
      </c>
      <c r="B3814" s="13" t="s">
        <v>6817</v>
      </c>
      <c r="C3814" s="13" t="s">
        <v>6818</v>
      </c>
      <c r="D3814" s="13" t="str">
        <f>HLOOKUP(LEFT(Products!$B3814,3),$G$4:$J$5,2,0)</f>
        <v>Furniture</v>
      </c>
      <c r="E3814" s="11" t="str">
        <f>VLOOKUP(MID(Products!$B3814,5,2),$G$8:$H$25,2,0)</f>
        <v>Bookcases</v>
      </c>
    </row>
    <row r="3815" spans="1:5" x14ac:dyDescent="0.35">
      <c r="A3815" s="12">
        <v>2371</v>
      </c>
      <c r="B3815" s="17" t="s">
        <v>5655</v>
      </c>
      <c r="C3815" s="17" t="s">
        <v>5656</v>
      </c>
      <c r="D3815" s="17" t="str">
        <f>HLOOKUP(LEFT(Products!$B3815,3),$G$4:$J$5,2,0)</f>
        <v>Technology</v>
      </c>
      <c r="E3815" s="12" t="str">
        <f>VLOOKUP(MID(Products!$B3815,5,2),$G$8:$H$25,2,0)</f>
        <v>Accessories</v>
      </c>
    </row>
    <row r="3816" spans="1:5" x14ac:dyDescent="0.35">
      <c r="A3816" s="11">
        <v>5935</v>
      </c>
      <c r="B3816" s="13" t="s">
        <v>2376</v>
      </c>
      <c r="C3816" s="13" t="s">
        <v>2377</v>
      </c>
      <c r="D3816" s="13" t="str">
        <f>HLOOKUP(LEFT(Products!$B3816,3),$G$4:$J$5,2,0)</f>
        <v>Technology</v>
      </c>
      <c r="E3816" s="11" t="str">
        <f>VLOOKUP(MID(Products!$B3816,5,2),$G$8:$H$25,2,0)</f>
        <v>Accessories</v>
      </c>
    </row>
    <row r="3817" spans="1:5" x14ac:dyDescent="0.35">
      <c r="A3817" s="12">
        <v>5932</v>
      </c>
      <c r="B3817" s="17" t="s">
        <v>7017</v>
      </c>
      <c r="C3817" s="17" t="s">
        <v>7018</v>
      </c>
      <c r="D3817" s="17" t="str">
        <f>HLOOKUP(LEFT(Products!$B3817,3),$G$4:$J$5,2,0)</f>
        <v>Technology</v>
      </c>
      <c r="E3817" s="12" t="str">
        <f>VLOOKUP(MID(Products!$B3817,5,2),$G$8:$H$25,2,0)</f>
        <v>Phones</v>
      </c>
    </row>
    <row r="3818" spans="1:5" x14ac:dyDescent="0.35">
      <c r="A3818" s="11">
        <v>5933</v>
      </c>
      <c r="B3818" s="13" t="s">
        <v>6634</v>
      </c>
      <c r="C3818" s="13" t="s">
        <v>6635</v>
      </c>
      <c r="D3818" s="13" t="str">
        <f>HLOOKUP(LEFT(Products!$B3818,3),$G$4:$J$5,2,0)</f>
        <v>Office Supplies</v>
      </c>
      <c r="E3818" s="11" t="str">
        <f>VLOOKUP(MID(Products!$B3818,5,2),$G$8:$H$25,2,0)</f>
        <v>Storage</v>
      </c>
    </row>
    <row r="3819" spans="1:5" x14ac:dyDescent="0.35">
      <c r="A3819" s="12">
        <v>1263</v>
      </c>
      <c r="B3819" s="17" t="s">
        <v>234</v>
      </c>
      <c r="C3819" s="17" t="s">
        <v>235</v>
      </c>
      <c r="D3819" s="17" t="str">
        <f>HLOOKUP(LEFT(Products!$B3819,3),$G$4:$J$5,2,0)</f>
        <v>Office Supplies</v>
      </c>
      <c r="E3819" s="12" t="str">
        <f>VLOOKUP(MID(Products!$B3819,5,2),$G$8:$H$25,2,0)</f>
        <v>Binders</v>
      </c>
    </row>
    <row r="3820" spans="1:5" x14ac:dyDescent="0.35">
      <c r="A3820" s="11">
        <v>8492</v>
      </c>
      <c r="B3820" s="13" t="s">
        <v>2945</v>
      </c>
      <c r="C3820" s="13" t="s">
        <v>2946</v>
      </c>
      <c r="D3820" s="13" t="str">
        <f>HLOOKUP(LEFT(Products!$B3820,3),$G$4:$J$5,2,0)</f>
        <v>Office Supplies</v>
      </c>
      <c r="E3820" s="11" t="str">
        <f>VLOOKUP(MID(Products!$B3820,5,2),$G$8:$H$25,2,0)</f>
        <v>Fasteners</v>
      </c>
    </row>
    <row r="3821" spans="1:5" x14ac:dyDescent="0.35">
      <c r="A3821" s="12">
        <v>5931</v>
      </c>
      <c r="B3821" s="17" t="s">
        <v>3223</v>
      </c>
      <c r="C3821" s="17" t="s">
        <v>3224</v>
      </c>
      <c r="D3821" s="17" t="str">
        <f>HLOOKUP(LEFT(Products!$B3821,3),$G$4:$J$5,2,0)</f>
        <v>Office Supplies</v>
      </c>
      <c r="E3821" s="12" t="str">
        <f>VLOOKUP(MID(Products!$B3821,5,2),$G$8:$H$25,2,0)</f>
        <v>Paper</v>
      </c>
    </row>
    <row r="3822" spans="1:5" x14ac:dyDescent="0.35">
      <c r="A3822" s="11">
        <v>5934</v>
      </c>
      <c r="B3822" s="13" t="s">
        <v>2849</v>
      </c>
      <c r="C3822" s="13" t="s">
        <v>2850</v>
      </c>
      <c r="D3822" s="13" t="str">
        <f>HLOOKUP(LEFT(Products!$B3822,3),$G$4:$J$5,2,0)</f>
        <v>Technology</v>
      </c>
      <c r="E3822" s="11" t="str">
        <f>VLOOKUP(MID(Products!$B3822,5,2),$G$8:$H$25,2,0)</f>
        <v>Accessories</v>
      </c>
    </row>
    <row r="3823" spans="1:5" x14ac:dyDescent="0.35">
      <c r="A3823" s="12">
        <v>3216</v>
      </c>
      <c r="B3823" s="17" t="s">
        <v>7023</v>
      </c>
      <c r="C3823" s="17" t="s">
        <v>7024</v>
      </c>
      <c r="D3823" s="17" t="str">
        <f>HLOOKUP(LEFT(Products!$B3823,3),$G$4:$J$5,2,0)</f>
        <v>Office Supplies</v>
      </c>
      <c r="E3823" s="12" t="str">
        <f>VLOOKUP(MID(Products!$B3823,5,2),$G$8:$H$25,2,0)</f>
        <v>Labels</v>
      </c>
    </row>
    <row r="3824" spans="1:5" x14ac:dyDescent="0.35">
      <c r="A3824" s="11">
        <v>8405</v>
      </c>
      <c r="B3824" s="13" t="s">
        <v>2310</v>
      </c>
      <c r="C3824" s="13" t="s">
        <v>2311</v>
      </c>
      <c r="D3824" s="13" t="str">
        <f>HLOOKUP(LEFT(Products!$B3824,3),$G$4:$J$5,2,0)</f>
        <v>Furniture</v>
      </c>
      <c r="E3824" s="11" t="str">
        <f>VLOOKUP(MID(Products!$B3824,5,2),$G$8:$H$25,2,0)</f>
        <v>Furnishings</v>
      </c>
    </row>
    <row r="3825" spans="1:5" x14ac:dyDescent="0.35">
      <c r="A3825" s="12">
        <v>4537</v>
      </c>
      <c r="B3825" s="17" t="s">
        <v>4860</v>
      </c>
      <c r="C3825" s="17" t="s">
        <v>4861</v>
      </c>
      <c r="D3825" s="17" t="str">
        <f>HLOOKUP(LEFT(Products!$B3825,3),$G$4:$J$5,2,0)</f>
        <v>Office Supplies</v>
      </c>
      <c r="E3825" s="12" t="str">
        <f>VLOOKUP(MID(Products!$B3825,5,2),$G$8:$H$25,2,0)</f>
        <v>Binders</v>
      </c>
    </row>
    <row r="3826" spans="1:5" x14ac:dyDescent="0.35">
      <c r="A3826" s="11">
        <v>1369</v>
      </c>
      <c r="B3826" s="13" t="s">
        <v>7029</v>
      </c>
      <c r="C3826" s="13" t="s">
        <v>7030</v>
      </c>
      <c r="D3826" s="13" t="str">
        <f>HLOOKUP(LEFT(Products!$B3826,3),$G$4:$J$5,2,0)</f>
        <v>Furniture</v>
      </c>
      <c r="E3826" s="11" t="str">
        <f>VLOOKUP(MID(Products!$B3826,5,2),$G$8:$H$25,2,0)</f>
        <v>Furnishings</v>
      </c>
    </row>
    <row r="3827" spans="1:5" x14ac:dyDescent="0.35">
      <c r="A3827" s="12">
        <v>8406</v>
      </c>
      <c r="B3827" s="17" t="s">
        <v>4538</v>
      </c>
      <c r="C3827" s="17" t="s">
        <v>4539</v>
      </c>
      <c r="D3827" s="17" t="str">
        <f>HLOOKUP(LEFT(Products!$B3827,3),$G$4:$J$5,2,0)</f>
        <v>Technology</v>
      </c>
      <c r="E3827" s="12" t="str">
        <f>VLOOKUP(MID(Products!$B3827,5,2),$G$8:$H$25,2,0)</f>
        <v>Accessories</v>
      </c>
    </row>
    <row r="3828" spans="1:5" x14ac:dyDescent="0.35">
      <c r="A3828" s="11">
        <v>8409</v>
      </c>
      <c r="B3828" s="13" t="s">
        <v>5780</v>
      </c>
      <c r="C3828" s="13" t="s">
        <v>5781</v>
      </c>
      <c r="D3828" s="13" t="str">
        <f>HLOOKUP(LEFT(Products!$B3828,3),$G$4:$J$5,2,0)</f>
        <v>Office Supplies</v>
      </c>
      <c r="E3828" s="11" t="str">
        <f>VLOOKUP(MID(Products!$B3828,5,2),$G$8:$H$25,2,0)</f>
        <v>Art</v>
      </c>
    </row>
    <row r="3829" spans="1:5" x14ac:dyDescent="0.35">
      <c r="A3829" s="12">
        <v>1621</v>
      </c>
      <c r="B3829" s="17" t="s">
        <v>2059</v>
      </c>
      <c r="C3829" s="17" t="s">
        <v>2060</v>
      </c>
      <c r="D3829" s="17" t="str">
        <f>HLOOKUP(LEFT(Products!$B3829,3),$G$4:$J$5,2,0)</f>
        <v>Furniture</v>
      </c>
      <c r="E3829" s="12" t="str">
        <f>VLOOKUP(MID(Products!$B3829,5,2),$G$8:$H$25,2,0)</f>
        <v>Furnishings</v>
      </c>
    </row>
    <row r="3830" spans="1:5" x14ac:dyDescent="0.35">
      <c r="A3830" s="11">
        <v>1622</v>
      </c>
      <c r="B3830" s="13" t="s">
        <v>4782</v>
      </c>
      <c r="C3830" s="13" t="s">
        <v>4783</v>
      </c>
      <c r="D3830" s="13" t="str">
        <f>HLOOKUP(LEFT(Products!$B3830,3),$G$4:$J$5,2,0)</f>
        <v>Office Supplies</v>
      </c>
      <c r="E3830" s="11" t="str">
        <f>VLOOKUP(MID(Products!$B3830,5,2),$G$8:$H$25,2,0)</f>
        <v>Labels</v>
      </c>
    </row>
    <row r="3831" spans="1:5" x14ac:dyDescent="0.35">
      <c r="A3831" s="12">
        <v>4536</v>
      </c>
      <c r="B3831" s="17" t="s">
        <v>5662</v>
      </c>
      <c r="C3831" s="17" t="s">
        <v>5663</v>
      </c>
      <c r="D3831" s="17" t="str">
        <f>HLOOKUP(LEFT(Products!$B3831,3),$G$4:$J$5,2,0)</f>
        <v>Furniture</v>
      </c>
      <c r="E3831" s="12" t="str">
        <f>VLOOKUP(MID(Products!$B3831,5,2),$G$8:$H$25,2,0)</f>
        <v>Furnishings</v>
      </c>
    </row>
    <row r="3832" spans="1:5" x14ac:dyDescent="0.35">
      <c r="A3832" s="11">
        <v>4538</v>
      </c>
      <c r="B3832" s="13" t="s">
        <v>3778</v>
      </c>
      <c r="C3832" s="13" t="s">
        <v>3779</v>
      </c>
      <c r="D3832" s="13" t="str">
        <f>HLOOKUP(LEFT(Products!$B3832,3),$G$4:$J$5,2,0)</f>
        <v>Office Supplies</v>
      </c>
      <c r="E3832" s="11" t="str">
        <f>VLOOKUP(MID(Products!$B3832,5,2),$G$8:$H$25,2,0)</f>
        <v>Art</v>
      </c>
    </row>
    <row r="3833" spans="1:5" x14ac:dyDescent="0.35">
      <c r="A3833" s="12">
        <v>347</v>
      </c>
      <c r="B3833" s="17" t="s">
        <v>7035</v>
      </c>
      <c r="C3833" s="17" t="s">
        <v>7036</v>
      </c>
      <c r="D3833" s="17" t="str">
        <f>HLOOKUP(LEFT(Products!$B3833,3),$G$4:$J$5,2,0)</f>
        <v>Office Supplies</v>
      </c>
      <c r="E3833" s="12" t="str">
        <f>VLOOKUP(MID(Products!$B3833,5,2),$G$8:$H$25,2,0)</f>
        <v>Art</v>
      </c>
    </row>
    <row r="3834" spans="1:5" x14ac:dyDescent="0.35">
      <c r="A3834" s="11">
        <v>4539</v>
      </c>
      <c r="B3834" s="13" t="s">
        <v>5518</v>
      </c>
      <c r="C3834" s="13" t="s">
        <v>5519</v>
      </c>
      <c r="D3834" s="13" t="str">
        <f>HLOOKUP(LEFT(Products!$B3834,3),$G$4:$J$5,2,0)</f>
        <v>Office Supplies</v>
      </c>
      <c r="E3834" s="11" t="str">
        <f>VLOOKUP(MID(Products!$B3834,5,2),$G$8:$H$25,2,0)</f>
        <v>Art</v>
      </c>
    </row>
    <row r="3835" spans="1:5" x14ac:dyDescent="0.35">
      <c r="A3835" s="12">
        <v>8408</v>
      </c>
      <c r="B3835" s="17" t="s">
        <v>3288</v>
      </c>
      <c r="C3835" s="17" t="s">
        <v>3289</v>
      </c>
      <c r="D3835" s="17" t="str">
        <f>HLOOKUP(LEFT(Products!$B3835,3),$G$4:$J$5,2,0)</f>
        <v>Office Supplies</v>
      </c>
      <c r="E3835" s="12" t="str">
        <f>VLOOKUP(MID(Products!$B3835,5,2),$G$8:$H$25,2,0)</f>
        <v>Art</v>
      </c>
    </row>
    <row r="3836" spans="1:5" x14ac:dyDescent="0.35">
      <c r="A3836" s="11">
        <v>349</v>
      </c>
      <c r="B3836" s="13" t="s">
        <v>6670</v>
      </c>
      <c r="C3836" s="13" t="s">
        <v>6671</v>
      </c>
      <c r="D3836" s="13" t="str">
        <f>HLOOKUP(LEFT(Products!$B3836,3),$G$4:$J$5,2,0)</f>
        <v>Office Supplies</v>
      </c>
      <c r="E3836" s="11" t="str">
        <f>VLOOKUP(MID(Products!$B3836,5,2),$G$8:$H$25,2,0)</f>
        <v>Art</v>
      </c>
    </row>
    <row r="3837" spans="1:5" x14ac:dyDescent="0.35">
      <c r="A3837" s="12">
        <v>1623</v>
      </c>
      <c r="B3837" s="17" t="s">
        <v>5329</v>
      </c>
      <c r="C3837" s="17" t="s">
        <v>5330</v>
      </c>
      <c r="D3837" s="17" t="str">
        <f>HLOOKUP(LEFT(Products!$B3837,3),$G$4:$J$5,2,0)</f>
        <v>Office Supplies</v>
      </c>
      <c r="E3837" s="12" t="str">
        <f>VLOOKUP(MID(Products!$B3837,5,2),$G$8:$H$25,2,0)</f>
        <v>Binders</v>
      </c>
    </row>
    <row r="3838" spans="1:5" x14ac:dyDescent="0.35">
      <c r="A3838" s="11">
        <v>348</v>
      </c>
      <c r="B3838" s="13" t="s">
        <v>3356</v>
      </c>
      <c r="C3838" s="13" t="s">
        <v>400</v>
      </c>
      <c r="D3838" s="13" t="str">
        <f>HLOOKUP(LEFT(Products!$B3838,3),$G$4:$J$5,2,0)</f>
        <v>Office Supplies</v>
      </c>
      <c r="E3838" s="11" t="str">
        <f>VLOOKUP(MID(Products!$B3838,5,2),$G$8:$H$25,2,0)</f>
        <v>Paper</v>
      </c>
    </row>
    <row r="3839" spans="1:5" x14ac:dyDescent="0.35">
      <c r="A3839" s="12">
        <v>8407</v>
      </c>
      <c r="B3839" s="17" t="s">
        <v>7037</v>
      </c>
      <c r="C3839" s="17" t="s">
        <v>7038</v>
      </c>
      <c r="D3839" s="17" t="str">
        <f>HLOOKUP(LEFT(Products!$B3839,3),$G$4:$J$5,2,0)</f>
        <v>Furniture</v>
      </c>
      <c r="E3839" s="12" t="str">
        <f>VLOOKUP(MID(Products!$B3839,5,2),$G$8:$H$25,2,0)</f>
        <v>Furnishings</v>
      </c>
    </row>
    <row r="3840" spans="1:5" x14ac:dyDescent="0.35">
      <c r="A3840" s="11">
        <v>9531</v>
      </c>
      <c r="B3840" s="13" t="s">
        <v>728</v>
      </c>
      <c r="C3840" s="13" t="s">
        <v>400</v>
      </c>
      <c r="D3840" s="13" t="str">
        <f>HLOOKUP(LEFT(Products!$B3840,3),$G$4:$J$5,2,0)</f>
        <v>Office Supplies</v>
      </c>
      <c r="E3840" s="11" t="str">
        <f>VLOOKUP(MID(Products!$B3840,5,2),$G$8:$H$25,2,0)</f>
        <v>Paper</v>
      </c>
    </row>
    <row r="3841" spans="1:5" x14ac:dyDescent="0.35">
      <c r="A3841" s="12">
        <v>1624</v>
      </c>
      <c r="B3841" s="17" t="s">
        <v>520</v>
      </c>
      <c r="C3841" s="17" t="s">
        <v>521</v>
      </c>
      <c r="D3841" s="17" t="str">
        <f>HLOOKUP(LEFT(Products!$B3841,3),$G$4:$J$5,2,0)</f>
        <v>Technology</v>
      </c>
      <c r="E3841" s="12" t="str">
        <f>VLOOKUP(MID(Products!$B3841,5,2),$G$8:$H$25,2,0)</f>
        <v>Accessories</v>
      </c>
    </row>
    <row r="3842" spans="1:5" x14ac:dyDescent="0.35">
      <c r="A3842" s="11">
        <v>6144</v>
      </c>
      <c r="B3842" s="13" t="s">
        <v>3837</v>
      </c>
      <c r="C3842" s="13" t="s">
        <v>3838</v>
      </c>
      <c r="D3842" s="13" t="str">
        <f>HLOOKUP(LEFT(Products!$B3842,3),$G$4:$J$5,2,0)</f>
        <v>Office Supplies</v>
      </c>
      <c r="E3842" s="11" t="str">
        <f>VLOOKUP(MID(Products!$B3842,5,2),$G$8:$H$25,2,0)</f>
        <v>Art</v>
      </c>
    </row>
    <row r="3843" spans="1:5" x14ac:dyDescent="0.35">
      <c r="A3843" s="12">
        <v>6142</v>
      </c>
      <c r="B3843" s="17" t="s">
        <v>1873</v>
      </c>
      <c r="C3843" s="17" t="s">
        <v>1874</v>
      </c>
      <c r="D3843" s="17" t="str">
        <f>HLOOKUP(LEFT(Products!$B3843,3),$G$4:$J$5,2,0)</f>
        <v>Office Supplies</v>
      </c>
      <c r="E3843" s="12" t="str">
        <f>VLOOKUP(MID(Products!$B3843,5,2),$G$8:$H$25,2,0)</f>
        <v>Storage</v>
      </c>
    </row>
    <row r="3844" spans="1:5" x14ac:dyDescent="0.35">
      <c r="A3844" s="11">
        <v>2233</v>
      </c>
      <c r="B3844" s="13" t="s">
        <v>45</v>
      </c>
      <c r="C3844" s="13" t="s">
        <v>48</v>
      </c>
      <c r="D3844" s="13" t="str">
        <f>HLOOKUP(LEFT(Products!$B3844,3),$G$4:$J$5,2,0)</f>
        <v>Office Supplies</v>
      </c>
      <c r="E3844" s="11" t="str">
        <f>VLOOKUP(MID(Products!$B3844,5,2),$G$8:$H$25,2,0)</f>
        <v>Storage</v>
      </c>
    </row>
    <row r="3845" spans="1:5" x14ac:dyDescent="0.35">
      <c r="A3845" s="12">
        <v>6143</v>
      </c>
      <c r="B3845" s="17" t="s">
        <v>2214</v>
      </c>
      <c r="C3845" s="17" t="s">
        <v>2215</v>
      </c>
      <c r="D3845" s="17" t="str">
        <f>HLOOKUP(LEFT(Products!$B3845,3),$G$4:$J$5,2,0)</f>
        <v>Technology</v>
      </c>
      <c r="E3845" s="12" t="str">
        <f>VLOOKUP(MID(Products!$B3845,5,2),$G$8:$H$25,2,0)</f>
        <v>Phones</v>
      </c>
    </row>
    <row r="3846" spans="1:5" x14ac:dyDescent="0.35">
      <c r="A3846" s="11">
        <v>6141</v>
      </c>
      <c r="B3846" s="13" t="s">
        <v>1828</v>
      </c>
      <c r="C3846" s="13" t="s">
        <v>1829</v>
      </c>
      <c r="D3846" s="13" t="str">
        <f>HLOOKUP(LEFT(Products!$B3846,3),$G$4:$J$5,2,0)</f>
        <v>Office Supplies</v>
      </c>
      <c r="E3846" s="11" t="str">
        <f>VLOOKUP(MID(Products!$B3846,5,2),$G$8:$H$25,2,0)</f>
        <v>Paper</v>
      </c>
    </row>
    <row r="3847" spans="1:5" x14ac:dyDescent="0.35">
      <c r="A3847" s="12">
        <v>2574</v>
      </c>
      <c r="B3847" s="17" t="s">
        <v>5901</v>
      </c>
      <c r="C3847" s="17" t="s">
        <v>5902</v>
      </c>
      <c r="D3847" s="17" t="str">
        <f>HLOOKUP(LEFT(Products!$B3847,3),$G$4:$J$5,2,0)</f>
        <v>Furniture</v>
      </c>
      <c r="E3847" s="12" t="str">
        <f>VLOOKUP(MID(Products!$B3847,5,2),$G$8:$H$25,2,0)</f>
        <v>Furnishings</v>
      </c>
    </row>
    <row r="3848" spans="1:5" x14ac:dyDescent="0.35">
      <c r="A3848" s="11">
        <v>977</v>
      </c>
      <c r="B3848" s="13" t="s">
        <v>3227</v>
      </c>
      <c r="C3848" s="13" t="s">
        <v>3228</v>
      </c>
      <c r="D3848" s="13" t="str">
        <f>HLOOKUP(LEFT(Products!$B3848,3),$G$4:$J$5,2,0)</f>
        <v>Office Supplies</v>
      </c>
      <c r="E3848" s="11" t="str">
        <f>VLOOKUP(MID(Products!$B3848,5,2),$G$8:$H$25,2,0)</f>
        <v>Binders</v>
      </c>
    </row>
    <row r="3849" spans="1:5" x14ac:dyDescent="0.35">
      <c r="A3849" s="12">
        <v>1044</v>
      </c>
      <c r="B3849" s="17" t="s">
        <v>7049</v>
      </c>
      <c r="C3849" s="17" t="s">
        <v>7050</v>
      </c>
      <c r="D3849" s="17" t="str">
        <f>HLOOKUP(LEFT(Products!$B3849,3),$G$4:$J$5,2,0)</f>
        <v>Office Supplies</v>
      </c>
      <c r="E3849" s="12" t="str">
        <f>VLOOKUP(MID(Products!$B3849,5,2),$G$8:$H$25,2,0)</f>
        <v>Art</v>
      </c>
    </row>
    <row r="3850" spans="1:5" x14ac:dyDescent="0.35">
      <c r="A3850" s="11">
        <v>1045</v>
      </c>
      <c r="B3850" s="13" t="s">
        <v>4906</v>
      </c>
      <c r="C3850" s="13" t="s">
        <v>4907</v>
      </c>
      <c r="D3850" s="13" t="str">
        <f>HLOOKUP(LEFT(Products!$B3850,3),$G$4:$J$5,2,0)</f>
        <v>Office Supplies</v>
      </c>
      <c r="E3850" s="11" t="str">
        <f>VLOOKUP(MID(Products!$B3850,5,2),$G$8:$H$25,2,0)</f>
        <v>Appliances</v>
      </c>
    </row>
    <row r="3851" spans="1:5" x14ac:dyDescent="0.35">
      <c r="A3851" s="12">
        <v>3107</v>
      </c>
      <c r="B3851" s="17" t="s">
        <v>506</v>
      </c>
      <c r="C3851" s="17" t="s">
        <v>507</v>
      </c>
      <c r="D3851" s="17" t="str">
        <f>HLOOKUP(LEFT(Products!$B3851,3),$G$4:$J$5,2,0)</f>
        <v>Office Supplies</v>
      </c>
      <c r="E3851" s="12" t="str">
        <f>VLOOKUP(MID(Products!$B3851,5,2),$G$8:$H$25,2,0)</f>
        <v>Storage</v>
      </c>
    </row>
    <row r="3852" spans="1:5" x14ac:dyDescent="0.35">
      <c r="A3852" s="11">
        <v>2927</v>
      </c>
      <c r="B3852" s="13" t="s">
        <v>5636</v>
      </c>
      <c r="C3852" s="13" t="s">
        <v>5637</v>
      </c>
      <c r="D3852" s="13" t="str">
        <f>HLOOKUP(LEFT(Products!$B3852,3),$G$4:$J$5,2,0)</f>
        <v>Furniture</v>
      </c>
      <c r="E3852" s="11" t="str">
        <f>VLOOKUP(MID(Products!$B3852,5,2),$G$8:$H$25,2,0)</f>
        <v>Furnishings</v>
      </c>
    </row>
    <row r="3853" spans="1:5" x14ac:dyDescent="0.35">
      <c r="A3853" s="12">
        <v>8038</v>
      </c>
      <c r="B3853" s="17" t="s">
        <v>1393</v>
      </c>
      <c r="C3853" s="17" t="s">
        <v>1394</v>
      </c>
      <c r="D3853" s="17" t="str">
        <f>HLOOKUP(LEFT(Products!$B3853,3),$G$4:$J$5,2,0)</f>
        <v>Office Supplies</v>
      </c>
      <c r="E3853" s="12" t="str">
        <f>VLOOKUP(MID(Products!$B3853,5,2),$G$8:$H$25,2,0)</f>
        <v>Appliances</v>
      </c>
    </row>
    <row r="3854" spans="1:5" x14ac:dyDescent="0.35">
      <c r="A3854" s="11">
        <v>8714</v>
      </c>
      <c r="B3854" s="13" t="s">
        <v>1145</v>
      </c>
      <c r="C3854" s="13" t="s">
        <v>1146</v>
      </c>
      <c r="D3854" s="13" t="str">
        <f>HLOOKUP(LEFT(Products!$B3854,3),$G$4:$J$5,2,0)</f>
        <v>Technology</v>
      </c>
      <c r="E3854" s="11" t="str">
        <f>VLOOKUP(MID(Products!$B3854,5,2),$G$8:$H$25,2,0)</f>
        <v>Phones</v>
      </c>
    </row>
    <row r="3855" spans="1:5" x14ac:dyDescent="0.35">
      <c r="A3855" s="12">
        <v>2705</v>
      </c>
      <c r="B3855" s="17" t="s">
        <v>4621</v>
      </c>
      <c r="C3855" s="17" t="s">
        <v>4622</v>
      </c>
      <c r="D3855" s="17" t="str">
        <f>HLOOKUP(LEFT(Products!$B3855,3),$G$4:$J$5,2,0)</f>
        <v>Technology</v>
      </c>
      <c r="E3855" s="12" t="str">
        <f>VLOOKUP(MID(Products!$B3855,5,2),$G$8:$H$25,2,0)</f>
        <v>Accessories</v>
      </c>
    </row>
    <row r="3856" spans="1:5" x14ac:dyDescent="0.35">
      <c r="A3856" s="11">
        <v>8588</v>
      </c>
      <c r="B3856" s="13" t="s">
        <v>6290</v>
      </c>
      <c r="C3856" s="13" t="s">
        <v>6291</v>
      </c>
      <c r="D3856" s="13" t="str">
        <f>HLOOKUP(LEFT(Products!$B3856,3),$G$4:$J$5,2,0)</f>
        <v>Office Supplies</v>
      </c>
      <c r="E3856" s="11" t="str">
        <f>VLOOKUP(MID(Products!$B3856,5,2),$G$8:$H$25,2,0)</f>
        <v>Appliances</v>
      </c>
    </row>
    <row r="3857" spans="1:5" x14ac:dyDescent="0.35">
      <c r="A3857" s="12">
        <v>8587</v>
      </c>
      <c r="B3857" s="17" t="s">
        <v>1201</v>
      </c>
      <c r="C3857" s="17" t="s">
        <v>1202</v>
      </c>
      <c r="D3857" s="17" t="str">
        <f>HLOOKUP(LEFT(Products!$B3857,3),$G$4:$J$5,2,0)</f>
        <v>Technology</v>
      </c>
      <c r="E3857" s="12" t="str">
        <f>VLOOKUP(MID(Products!$B3857,5,2),$G$8:$H$25,2,0)</f>
        <v>Accessories</v>
      </c>
    </row>
    <row r="3858" spans="1:5" x14ac:dyDescent="0.35">
      <c r="A3858" s="11">
        <v>1473</v>
      </c>
      <c r="B3858" s="13" t="s">
        <v>7062</v>
      </c>
      <c r="C3858" s="13" t="s">
        <v>7063</v>
      </c>
      <c r="D3858" s="13" t="str">
        <f>HLOOKUP(LEFT(Products!$B3858,3),$G$4:$J$5,2,0)</f>
        <v>Office Supplies</v>
      </c>
      <c r="E3858" s="11" t="str">
        <f>VLOOKUP(MID(Products!$B3858,5,2),$G$8:$H$25,2,0)</f>
        <v>Labels</v>
      </c>
    </row>
    <row r="3859" spans="1:5" x14ac:dyDescent="0.35">
      <c r="A3859" s="12">
        <v>6231</v>
      </c>
      <c r="B3859" s="17" t="s">
        <v>7066</v>
      </c>
      <c r="C3859" s="17" t="s">
        <v>4403</v>
      </c>
      <c r="D3859" s="17" t="str">
        <f>HLOOKUP(LEFT(Products!$B3859,3),$G$4:$J$5,2,0)</f>
        <v>Office Supplies</v>
      </c>
      <c r="E3859" s="12" t="str">
        <f>VLOOKUP(MID(Products!$B3859,5,2),$G$8:$H$25,2,0)</f>
        <v>Art</v>
      </c>
    </row>
    <row r="3860" spans="1:5" x14ac:dyDescent="0.35">
      <c r="A3860" s="11">
        <v>8715</v>
      </c>
      <c r="B3860" s="13" t="s">
        <v>1252</v>
      </c>
      <c r="C3860" s="13" t="s">
        <v>1253</v>
      </c>
      <c r="D3860" s="13" t="str">
        <f>HLOOKUP(LEFT(Products!$B3860,3),$G$4:$J$5,2,0)</f>
        <v>Office Supplies</v>
      </c>
      <c r="E3860" s="11" t="str">
        <f>VLOOKUP(MID(Products!$B3860,5,2),$G$8:$H$25,2,0)</f>
        <v>Binders</v>
      </c>
    </row>
    <row r="3861" spans="1:5" x14ac:dyDescent="0.35">
      <c r="A3861" s="12">
        <v>9010</v>
      </c>
      <c r="B3861" s="17" t="s">
        <v>570</v>
      </c>
      <c r="C3861" s="17" t="s">
        <v>571</v>
      </c>
      <c r="D3861" s="17" t="str">
        <f>HLOOKUP(LEFT(Products!$B3861,3),$G$4:$J$5,2,0)</f>
        <v>Office Supplies</v>
      </c>
      <c r="E3861" s="12" t="str">
        <f>VLOOKUP(MID(Products!$B3861,5,2),$G$8:$H$25,2,0)</f>
        <v>Paper</v>
      </c>
    </row>
    <row r="3862" spans="1:5" x14ac:dyDescent="0.35">
      <c r="A3862" s="11">
        <v>4805</v>
      </c>
      <c r="B3862" s="13" t="s">
        <v>4275</v>
      </c>
      <c r="C3862" s="13" t="s">
        <v>4276</v>
      </c>
      <c r="D3862" s="13" t="str">
        <f>HLOOKUP(LEFT(Products!$B3862,3),$G$4:$J$5,2,0)</f>
        <v>Furniture</v>
      </c>
      <c r="E3862" s="11" t="str">
        <f>VLOOKUP(MID(Products!$B3862,5,2),$G$8:$H$25,2,0)</f>
        <v>Furnishings</v>
      </c>
    </row>
    <row r="3863" spans="1:5" x14ac:dyDescent="0.35">
      <c r="A3863" s="12">
        <v>5976</v>
      </c>
      <c r="B3863" s="17" t="s">
        <v>669</v>
      </c>
      <c r="C3863" s="17" t="s">
        <v>670</v>
      </c>
      <c r="D3863" s="17" t="str">
        <f>HLOOKUP(LEFT(Products!$B3863,3),$G$4:$J$5,2,0)</f>
        <v>Office Supplies</v>
      </c>
      <c r="E3863" s="12" t="str">
        <f>VLOOKUP(MID(Products!$B3863,5,2),$G$8:$H$25,2,0)</f>
        <v>Storage</v>
      </c>
    </row>
    <row r="3864" spans="1:5" x14ac:dyDescent="0.35">
      <c r="A3864" s="11">
        <v>5977</v>
      </c>
      <c r="B3864" s="13" t="s">
        <v>5596</v>
      </c>
      <c r="C3864" s="13" t="s">
        <v>5597</v>
      </c>
      <c r="D3864" s="13" t="str">
        <f>HLOOKUP(LEFT(Products!$B3864,3),$G$4:$J$5,2,0)</f>
        <v>Office Supplies</v>
      </c>
      <c r="E3864" s="11" t="str">
        <f>VLOOKUP(MID(Products!$B3864,5,2),$G$8:$H$25,2,0)</f>
        <v>Paper</v>
      </c>
    </row>
    <row r="3865" spans="1:5" x14ac:dyDescent="0.35">
      <c r="A3865" s="12">
        <v>4804</v>
      </c>
      <c r="B3865" s="17" t="s">
        <v>2289</v>
      </c>
      <c r="C3865" s="17" t="s">
        <v>2290</v>
      </c>
      <c r="D3865" s="17" t="str">
        <f>HLOOKUP(LEFT(Products!$B3865,3),$G$4:$J$5,2,0)</f>
        <v>Technology</v>
      </c>
      <c r="E3865" s="12" t="str">
        <f>VLOOKUP(MID(Products!$B3865,5,2),$G$8:$H$25,2,0)</f>
        <v>Phones</v>
      </c>
    </row>
    <row r="3866" spans="1:5" x14ac:dyDescent="0.35">
      <c r="A3866" s="11">
        <v>7499</v>
      </c>
      <c r="B3866" s="13" t="s">
        <v>7071</v>
      </c>
      <c r="C3866" s="13" t="s">
        <v>7072</v>
      </c>
      <c r="D3866" s="13" t="str">
        <f>HLOOKUP(LEFT(Products!$B3866,3),$G$4:$J$5,2,0)</f>
        <v>Office Supplies</v>
      </c>
      <c r="E3866" s="11" t="str">
        <f>VLOOKUP(MID(Products!$B3866,5,2),$G$8:$H$25,2,0)</f>
        <v>Art</v>
      </c>
    </row>
    <row r="3867" spans="1:5" x14ac:dyDescent="0.35">
      <c r="A3867" s="12">
        <v>7511</v>
      </c>
      <c r="B3867" s="17" t="s">
        <v>1352</v>
      </c>
      <c r="C3867" s="17" t="s">
        <v>1353</v>
      </c>
      <c r="D3867" s="17" t="str">
        <f>HLOOKUP(LEFT(Products!$B3867,3),$G$4:$J$5,2,0)</f>
        <v>Office Supplies</v>
      </c>
      <c r="E3867" s="12" t="str">
        <f>VLOOKUP(MID(Products!$B3867,5,2),$G$8:$H$25,2,0)</f>
        <v>Storage</v>
      </c>
    </row>
    <row r="3868" spans="1:5" x14ac:dyDescent="0.35">
      <c r="A3868" s="11">
        <v>7501</v>
      </c>
      <c r="B3868" s="13" t="s">
        <v>1987</v>
      </c>
      <c r="C3868" s="13" t="s">
        <v>1988</v>
      </c>
      <c r="D3868" s="13" t="str">
        <f>HLOOKUP(LEFT(Products!$B3868,3),$G$4:$J$5,2,0)</f>
        <v>Technology</v>
      </c>
      <c r="E3868" s="11" t="str">
        <f>VLOOKUP(MID(Products!$B3868,5,2),$G$8:$H$25,2,0)</f>
        <v>Accessories</v>
      </c>
    </row>
    <row r="3869" spans="1:5" x14ac:dyDescent="0.35">
      <c r="A3869" s="12">
        <v>7513</v>
      </c>
      <c r="B3869" s="17" t="s">
        <v>2837</v>
      </c>
      <c r="C3869" s="17" t="s">
        <v>2838</v>
      </c>
      <c r="D3869" s="17" t="str">
        <f>HLOOKUP(LEFT(Products!$B3869,3),$G$4:$J$5,2,0)</f>
        <v>Office Supplies</v>
      </c>
      <c r="E3869" s="12" t="str">
        <f>VLOOKUP(MID(Products!$B3869,5,2),$G$8:$H$25,2,0)</f>
        <v>Storage</v>
      </c>
    </row>
    <row r="3870" spans="1:5" x14ac:dyDescent="0.35">
      <c r="A3870" s="11">
        <v>7497</v>
      </c>
      <c r="B3870" s="13" t="s">
        <v>452</v>
      </c>
      <c r="C3870" s="13" t="s">
        <v>453</v>
      </c>
      <c r="D3870" s="13" t="str">
        <f>HLOOKUP(LEFT(Products!$B3870,3),$G$4:$J$5,2,0)</f>
        <v>Furniture</v>
      </c>
      <c r="E3870" s="11" t="str">
        <f>VLOOKUP(MID(Products!$B3870,5,2),$G$8:$H$25,2,0)</f>
        <v>Furnishings</v>
      </c>
    </row>
    <row r="3871" spans="1:5" x14ac:dyDescent="0.35">
      <c r="A3871" s="12">
        <v>7512</v>
      </c>
      <c r="B3871" s="17" t="s">
        <v>2059</v>
      </c>
      <c r="C3871" s="17" t="s">
        <v>2060</v>
      </c>
      <c r="D3871" s="17" t="str">
        <f>HLOOKUP(LEFT(Products!$B3871,3),$G$4:$J$5,2,0)</f>
        <v>Furniture</v>
      </c>
      <c r="E3871" s="12" t="str">
        <f>VLOOKUP(MID(Products!$B3871,5,2),$G$8:$H$25,2,0)</f>
        <v>Furnishings</v>
      </c>
    </row>
    <row r="3872" spans="1:5" x14ac:dyDescent="0.35">
      <c r="A3872" s="11">
        <v>7502</v>
      </c>
      <c r="B3872" s="13" t="s">
        <v>5415</v>
      </c>
      <c r="C3872" s="13" t="s">
        <v>5416</v>
      </c>
      <c r="D3872" s="13" t="str">
        <f>HLOOKUP(LEFT(Products!$B3872,3),$G$4:$J$5,2,0)</f>
        <v>Technology</v>
      </c>
      <c r="E3872" s="11" t="str">
        <f>VLOOKUP(MID(Products!$B3872,5,2),$G$8:$H$25,2,0)</f>
        <v>Phones</v>
      </c>
    </row>
    <row r="3873" spans="1:5" x14ac:dyDescent="0.35">
      <c r="A3873" s="12">
        <v>7510</v>
      </c>
      <c r="B3873" s="17" t="s">
        <v>5374</v>
      </c>
      <c r="C3873" s="17" t="s">
        <v>5375</v>
      </c>
      <c r="D3873" s="17" t="str">
        <f>HLOOKUP(LEFT(Products!$B3873,3),$G$4:$J$5,2,0)</f>
        <v>Technology</v>
      </c>
      <c r="E3873" s="12" t="str">
        <f>VLOOKUP(MID(Products!$B3873,5,2),$G$8:$H$25,2,0)</f>
        <v>Phones</v>
      </c>
    </row>
    <row r="3874" spans="1:5" x14ac:dyDescent="0.35">
      <c r="A3874" s="11">
        <v>7496</v>
      </c>
      <c r="B3874" s="13" t="s">
        <v>4219</v>
      </c>
      <c r="C3874" s="13" t="s">
        <v>4220</v>
      </c>
      <c r="D3874" s="13" t="str">
        <f>HLOOKUP(LEFT(Products!$B3874,3),$G$4:$J$5,2,0)</f>
        <v>Office Supplies</v>
      </c>
      <c r="E3874" s="11" t="str">
        <f>VLOOKUP(MID(Products!$B3874,5,2),$G$8:$H$25,2,0)</f>
        <v>Binders</v>
      </c>
    </row>
    <row r="3875" spans="1:5" x14ac:dyDescent="0.35">
      <c r="A3875" s="12">
        <v>7498</v>
      </c>
      <c r="B3875" s="17" t="s">
        <v>7074</v>
      </c>
      <c r="C3875" s="17" t="s">
        <v>7075</v>
      </c>
      <c r="D3875" s="17" t="str">
        <f>HLOOKUP(LEFT(Products!$B3875,3),$G$4:$J$5,2,0)</f>
        <v>Office Supplies</v>
      </c>
      <c r="E3875" s="12" t="str">
        <f>VLOOKUP(MID(Products!$B3875,5,2),$G$8:$H$25,2,0)</f>
        <v>Fasteners</v>
      </c>
    </row>
    <row r="3876" spans="1:5" x14ac:dyDescent="0.35">
      <c r="A3876" s="11">
        <v>7500</v>
      </c>
      <c r="B3876" s="13" t="s">
        <v>6768</v>
      </c>
      <c r="C3876" s="13" t="s">
        <v>6769</v>
      </c>
      <c r="D3876" s="13" t="str">
        <f>HLOOKUP(LEFT(Products!$B3876,3),$G$4:$J$5,2,0)</f>
        <v>Furniture</v>
      </c>
      <c r="E3876" s="11" t="str">
        <f>VLOOKUP(MID(Products!$B3876,5,2),$G$8:$H$25,2,0)</f>
        <v>Furnishings</v>
      </c>
    </row>
    <row r="3877" spans="1:5" x14ac:dyDescent="0.35">
      <c r="A3877" s="12">
        <v>7509</v>
      </c>
      <c r="B3877" s="17" t="s">
        <v>3650</v>
      </c>
      <c r="C3877" s="17" t="s">
        <v>3651</v>
      </c>
      <c r="D3877" s="17" t="str">
        <f>HLOOKUP(LEFT(Products!$B3877,3),$G$4:$J$5,2,0)</f>
        <v>Office Supplies</v>
      </c>
      <c r="E3877" s="12" t="str">
        <f>VLOOKUP(MID(Products!$B3877,5,2),$G$8:$H$25,2,0)</f>
        <v>Paper</v>
      </c>
    </row>
    <row r="3878" spans="1:5" x14ac:dyDescent="0.35">
      <c r="A3878" s="11">
        <v>7514</v>
      </c>
      <c r="B3878" s="13" t="s">
        <v>5518</v>
      </c>
      <c r="C3878" s="13" t="s">
        <v>5519</v>
      </c>
      <c r="D3878" s="13" t="str">
        <f>HLOOKUP(LEFT(Products!$B3878,3),$G$4:$J$5,2,0)</f>
        <v>Office Supplies</v>
      </c>
      <c r="E3878" s="11" t="str">
        <f>VLOOKUP(MID(Products!$B3878,5,2),$G$8:$H$25,2,0)</f>
        <v>Art</v>
      </c>
    </row>
    <row r="3879" spans="1:5" x14ac:dyDescent="0.35">
      <c r="A3879" s="12">
        <v>7690</v>
      </c>
      <c r="B3879" s="17" t="s">
        <v>7077</v>
      </c>
      <c r="C3879" s="17" t="s">
        <v>7078</v>
      </c>
      <c r="D3879" s="17" t="str">
        <f>HLOOKUP(LEFT(Products!$B3879,3),$G$4:$J$5,2,0)</f>
        <v>Office Supplies</v>
      </c>
      <c r="E3879" s="12" t="str">
        <f>VLOOKUP(MID(Products!$B3879,5,2),$G$8:$H$25,2,0)</f>
        <v>Appliances</v>
      </c>
    </row>
    <row r="3880" spans="1:5" x14ac:dyDescent="0.35">
      <c r="A3880" s="11">
        <v>2092</v>
      </c>
      <c r="B3880" s="13" t="s">
        <v>7080</v>
      </c>
      <c r="C3880" s="13" t="s">
        <v>7081</v>
      </c>
      <c r="D3880" s="13" t="str">
        <f>HLOOKUP(LEFT(Products!$B3880,3),$G$4:$J$5,2,0)</f>
        <v>Furniture</v>
      </c>
      <c r="E3880" s="11" t="str">
        <f>VLOOKUP(MID(Products!$B3880,5,2),$G$8:$H$25,2,0)</f>
        <v>Tables</v>
      </c>
    </row>
    <row r="3881" spans="1:5" x14ac:dyDescent="0.35">
      <c r="A3881" s="12">
        <v>5501</v>
      </c>
      <c r="B3881" s="17" t="s">
        <v>1955</v>
      </c>
      <c r="C3881" s="17" t="s">
        <v>1956</v>
      </c>
      <c r="D3881" s="17" t="str">
        <f>HLOOKUP(LEFT(Products!$B3881,3),$G$4:$J$5,2,0)</f>
        <v>Furniture</v>
      </c>
      <c r="E3881" s="12" t="str">
        <f>VLOOKUP(MID(Products!$B3881,5,2),$G$8:$H$25,2,0)</f>
        <v>Chairs</v>
      </c>
    </row>
    <row r="3882" spans="1:5" x14ac:dyDescent="0.35">
      <c r="A3882" s="11">
        <v>7691</v>
      </c>
      <c r="B3882" s="13" t="s">
        <v>4519</v>
      </c>
      <c r="C3882" s="13" t="s">
        <v>4520</v>
      </c>
      <c r="D3882" s="13" t="str">
        <f>HLOOKUP(LEFT(Products!$B3882,3),$G$4:$J$5,2,0)</f>
        <v>Furniture</v>
      </c>
      <c r="E3882" s="11" t="str">
        <f>VLOOKUP(MID(Products!$B3882,5,2),$G$8:$H$25,2,0)</f>
        <v>Tables</v>
      </c>
    </row>
    <row r="3883" spans="1:5" x14ac:dyDescent="0.35">
      <c r="A3883" s="12">
        <v>5502</v>
      </c>
      <c r="B3883" s="17" t="s">
        <v>7083</v>
      </c>
      <c r="C3883" s="17" t="s">
        <v>7084</v>
      </c>
      <c r="D3883" s="17" t="str">
        <f>HLOOKUP(LEFT(Products!$B3883,3),$G$4:$J$5,2,0)</f>
        <v>Office Supplies</v>
      </c>
      <c r="E3883" s="12" t="str">
        <f>VLOOKUP(MID(Products!$B3883,5,2),$G$8:$H$25,2,0)</f>
        <v>Paper</v>
      </c>
    </row>
    <row r="3884" spans="1:5" x14ac:dyDescent="0.35">
      <c r="A3884" s="11">
        <v>5498</v>
      </c>
      <c r="B3884" s="13" t="s">
        <v>7085</v>
      </c>
      <c r="C3884" s="13" t="s">
        <v>7086</v>
      </c>
      <c r="D3884" s="13" t="str">
        <f>HLOOKUP(LEFT(Products!$B3884,3),$G$4:$J$5,2,0)</f>
        <v>Office Supplies</v>
      </c>
      <c r="E3884" s="11" t="str">
        <f>VLOOKUP(MID(Products!$B3884,5,2),$G$8:$H$25,2,0)</f>
        <v>Art</v>
      </c>
    </row>
    <row r="3885" spans="1:5" x14ac:dyDescent="0.35">
      <c r="A3885" s="12">
        <v>5499</v>
      </c>
      <c r="B3885" s="17" t="s">
        <v>4040</v>
      </c>
      <c r="C3885" s="17" t="s">
        <v>4041</v>
      </c>
      <c r="D3885" s="17" t="str">
        <f>HLOOKUP(LEFT(Products!$B3885,3),$G$4:$J$5,2,0)</f>
        <v>Office Supplies</v>
      </c>
      <c r="E3885" s="12" t="str">
        <f>VLOOKUP(MID(Products!$B3885,5,2),$G$8:$H$25,2,0)</f>
        <v>Labels</v>
      </c>
    </row>
    <row r="3886" spans="1:5" x14ac:dyDescent="0.35">
      <c r="A3886" s="11">
        <v>7692</v>
      </c>
      <c r="B3886" s="13" t="s">
        <v>4561</v>
      </c>
      <c r="C3886" s="13" t="s">
        <v>4562</v>
      </c>
      <c r="D3886" s="13" t="str">
        <f>HLOOKUP(LEFT(Products!$B3886,3),$G$4:$J$5,2,0)</f>
        <v>Office Supplies</v>
      </c>
      <c r="E3886" s="11" t="str">
        <f>VLOOKUP(MID(Products!$B3886,5,2),$G$8:$H$25,2,0)</f>
        <v>Paper</v>
      </c>
    </row>
    <row r="3887" spans="1:5" x14ac:dyDescent="0.35">
      <c r="A3887" s="12">
        <v>2091</v>
      </c>
      <c r="B3887" s="17" t="s">
        <v>3059</v>
      </c>
      <c r="C3887" s="17" t="s">
        <v>3060</v>
      </c>
      <c r="D3887" s="17" t="str">
        <f>HLOOKUP(LEFT(Products!$B3887,3),$G$4:$J$5,2,0)</f>
        <v>Office Supplies</v>
      </c>
      <c r="E3887" s="12" t="str">
        <f>VLOOKUP(MID(Products!$B3887,5,2),$G$8:$H$25,2,0)</f>
        <v>Binders</v>
      </c>
    </row>
    <row r="3888" spans="1:5" x14ac:dyDescent="0.35">
      <c r="A3888" s="11">
        <v>5500</v>
      </c>
      <c r="B3888" s="13" t="s">
        <v>7087</v>
      </c>
      <c r="C3888" s="13" t="s">
        <v>7088</v>
      </c>
      <c r="D3888" s="13" t="str">
        <f>HLOOKUP(LEFT(Products!$B3888,3),$G$4:$J$5,2,0)</f>
        <v>Technology</v>
      </c>
      <c r="E3888" s="11" t="str">
        <f>VLOOKUP(MID(Products!$B3888,5,2),$G$8:$H$25,2,0)</f>
        <v>Accessories</v>
      </c>
    </row>
    <row r="3889" spans="1:5" x14ac:dyDescent="0.35">
      <c r="A3889" s="12">
        <v>24</v>
      </c>
      <c r="B3889" s="17" t="s">
        <v>2536</v>
      </c>
      <c r="C3889" s="17" t="s">
        <v>2537</v>
      </c>
      <c r="D3889" s="17" t="str">
        <f>HLOOKUP(LEFT(Products!$B3889,3),$G$4:$J$5,2,0)</f>
        <v>Furniture</v>
      </c>
      <c r="E3889" s="12" t="str">
        <f>VLOOKUP(MID(Products!$B3889,5,2),$G$8:$H$25,2,0)</f>
        <v>Chairs</v>
      </c>
    </row>
    <row r="3890" spans="1:5" x14ac:dyDescent="0.35">
      <c r="A3890" s="11">
        <v>9830</v>
      </c>
      <c r="B3890" s="13" t="s">
        <v>4302</v>
      </c>
      <c r="C3890" s="13" t="s">
        <v>4303</v>
      </c>
      <c r="D3890" s="13" t="str">
        <f>HLOOKUP(LEFT(Products!$B3890,3),$G$4:$J$5,2,0)</f>
        <v>Furniture</v>
      </c>
      <c r="E3890" s="11" t="str">
        <f>VLOOKUP(MID(Products!$B3890,5,2),$G$8:$H$25,2,0)</f>
        <v>Chairs</v>
      </c>
    </row>
    <row r="3891" spans="1:5" x14ac:dyDescent="0.35">
      <c r="A3891" s="12">
        <v>2572</v>
      </c>
      <c r="B3891" s="17" t="s">
        <v>4029</v>
      </c>
      <c r="C3891" s="17" t="s">
        <v>4030</v>
      </c>
      <c r="D3891" s="17" t="str">
        <f>HLOOKUP(LEFT(Products!$B3891,3),$G$4:$J$5,2,0)</f>
        <v>Office Supplies</v>
      </c>
      <c r="E3891" s="12" t="str">
        <f>VLOOKUP(MID(Products!$B3891,5,2),$G$8:$H$25,2,0)</f>
        <v>Art</v>
      </c>
    </row>
    <row r="3892" spans="1:5" x14ac:dyDescent="0.35">
      <c r="A3892" s="11">
        <v>5650</v>
      </c>
      <c r="B3892" s="13" t="s">
        <v>5710</v>
      </c>
      <c r="C3892" s="13" t="s">
        <v>5711</v>
      </c>
      <c r="D3892" s="13" t="str">
        <f>HLOOKUP(LEFT(Products!$B3892,3),$G$4:$J$5,2,0)</f>
        <v>Office Supplies</v>
      </c>
      <c r="E3892" s="11" t="str">
        <f>VLOOKUP(MID(Products!$B3892,5,2),$G$8:$H$25,2,0)</f>
        <v>Envelopes</v>
      </c>
    </row>
    <row r="3893" spans="1:5" x14ac:dyDescent="0.35">
      <c r="A3893" s="12">
        <v>4527</v>
      </c>
      <c r="B3893" s="17" t="s">
        <v>3689</v>
      </c>
      <c r="C3893" s="17" t="s">
        <v>3690</v>
      </c>
      <c r="D3893" s="17" t="str">
        <f>HLOOKUP(LEFT(Products!$B3893,3),$G$4:$J$5,2,0)</f>
        <v>Office Supplies</v>
      </c>
      <c r="E3893" s="12" t="str">
        <f>VLOOKUP(MID(Products!$B3893,5,2),$G$8:$H$25,2,0)</f>
        <v>Paper</v>
      </c>
    </row>
    <row r="3894" spans="1:5" x14ac:dyDescent="0.35">
      <c r="A3894" s="11">
        <v>4526</v>
      </c>
      <c r="B3894" s="13" t="s">
        <v>5079</v>
      </c>
      <c r="C3894" s="13" t="s">
        <v>5080</v>
      </c>
      <c r="D3894" s="13" t="str">
        <f>HLOOKUP(LEFT(Products!$B3894,3),$G$4:$J$5,2,0)</f>
        <v>Technology</v>
      </c>
      <c r="E3894" s="11" t="str">
        <f>VLOOKUP(MID(Products!$B3894,5,2),$G$8:$H$25,2,0)</f>
        <v>Phones</v>
      </c>
    </row>
    <row r="3895" spans="1:5" x14ac:dyDescent="0.35">
      <c r="A3895" s="12">
        <v>4573</v>
      </c>
      <c r="B3895" s="17" t="s">
        <v>5393</v>
      </c>
      <c r="C3895" s="17" t="s">
        <v>5394</v>
      </c>
      <c r="D3895" s="17" t="str">
        <f>HLOOKUP(LEFT(Products!$B3895,3),$G$4:$J$5,2,0)</f>
        <v>Technology</v>
      </c>
      <c r="E3895" s="12" t="str">
        <f>VLOOKUP(MID(Products!$B3895,5,2),$G$8:$H$25,2,0)</f>
        <v>Copiers</v>
      </c>
    </row>
    <row r="3896" spans="1:5" x14ac:dyDescent="0.35">
      <c r="A3896" s="11">
        <v>5652</v>
      </c>
      <c r="B3896" s="13" t="s">
        <v>4310</v>
      </c>
      <c r="C3896" s="13" t="s">
        <v>4311</v>
      </c>
      <c r="D3896" s="13" t="str">
        <f>HLOOKUP(LEFT(Products!$B3896,3),$G$4:$J$5,2,0)</f>
        <v>Furniture</v>
      </c>
      <c r="E3896" s="11" t="str">
        <f>VLOOKUP(MID(Products!$B3896,5,2),$G$8:$H$25,2,0)</f>
        <v>Bookcases</v>
      </c>
    </row>
    <row r="3897" spans="1:5" x14ac:dyDescent="0.35">
      <c r="A3897" s="12">
        <v>2440</v>
      </c>
      <c r="B3897" s="17" t="s">
        <v>1430</v>
      </c>
      <c r="C3897" s="17" t="s">
        <v>1431</v>
      </c>
      <c r="D3897" s="17" t="str">
        <f>HLOOKUP(LEFT(Products!$B3897,3),$G$4:$J$5,2,0)</f>
        <v>Furniture</v>
      </c>
      <c r="E3897" s="12" t="str">
        <f>VLOOKUP(MID(Products!$B3897,5,2),$G$8:$H$25,2,0)</f>
        <v>Furnishings</v>
      </c>
    </row>
    <row r="3898" spans="1:5" x14ac:dyDescent="0.35">
      <c r="A3898" s="11">
        <v>5649</v>
      </c>
      <c r="B3898" s="13" t="s">
        <v>5471</v>
      </c>
      <c r="C3898" s="13" t="s">
        <v>5472</v>
      </c>
      <c r="D3898" s="13" t="str">
        <f>HLOOKUP(LEFT(Products!$B3898,3),$G$4:$J$5,2,0)</f>
        <v>Office Supplies</v>
      </c>
      <c r="E3898" s="11" t="str">
        <f>VLOOKUP(MID(Products!$B3898,5,2),$G$8:$H$25,2,0)</f>
        <v>Paper</v>
      </c>
    </row>
    <row r="3899" spans="1:5" x14ac:dyDescent="0.35">
      <c r="A3899" s="12">
        <v>4528</v>
      </c>
      <c r="B3899" s="17" t="s">
        <v>1254</v>
      </c>
      <c r="C3899" s="17" t="s">
        <v>1938</v>
      </c>
      <c r="D3899" s="17" t="str">
        <f>HLOOKUP(LEFT(Products!$B3899,3),$G$4:$J$5,2,0)</f>
        <v>Furniture</v>
      </c>
      <c r="E3899" s="12" t="str">
        <f>VLOOKUP(MID(Products!$B3899,5,2),$G$8:$H$25,2,0)</f>
        <v>Furnishings</v>
      </c>
    </row>
    <row r="3900" spans="1:5" x14ac:dyDescent="0.35">
      <c r="A3900" s="11">
        <v>5651</v>
      </c>
      <c r="B3900" s="13" t="s">
        <v>1846</v>
      </c>
      <c r="C3900" s="13" t="s">
        <v>1847</v>
      </c>
      <c r="D3900" s="13" t="str">
        <f>HLOOKUP(LEFT(Products!$B3900,3),$G$4:$J$5,2,0)</f>
        <v>Office Supplies</v>
      </c>
      <c r="E3900" s="11" t="str">
        <f>VLOOKUP(MID(Products!$B3900,5,2),$G$8:$H$25,2,0)</f>
        <v>Storage</v>
      </c>
    </row>
    <row r="3901" spans="1:5" x14ac:dyDescent="0.35">
      <c r="A3901" s="12">
        <v>3916</v>
      </c>
      <c r="B3901" s="17" t="s">
        <v>4302</v>
      </c>
      <c r="C3901" s="17" t="s">
        <v>4303</v>
      </c>
      <c r="D3901" s="17" t="str">
        <f>HLOOKUP(LEFT(Products!$B3901,3),$G$4:$J$5,2,0)</f>
        <v>Furniture</v>
      </c>
      <c r="E3901" s="12" t="str">
        <f>VLOOKUP(MID(Products!$B3901,5,2),$G$8:$H$25,2,0)</f>
        <v>Chairs</v>
      </c>
    </row>
    <row r="3902" spans="1:5" x14ac:dyDescent="0.35">
      <c r="A3902" s="11">
        <v>7044</v>
      </c>
      <c r="B3902" s="13" t="s">
        <v>896</v>
      </c>
      <c r="C3902" s="13" t="s">
        <v>897</v>
      </c>
      <c r="D3902" s="13" t="str">
        <f>HLOOKUP(LEFT(Products!$B3902,3),$G$4:$J$5,2,0)</f>
        <v>Furniture</v>
      </c>
      <c r="E3902" s="11" t="str">
        <f>VLOOKUP(MID(Products!$B3902,5,2),$G$8:$H$25,2,0)</f>
        <v>Chairs</v>
      </c>
    </row>
    <row r="3903" spans="1:5" x14ac:dyDescent="0.35">
      <c r="A3903" s="12">
        <v>3919</v>
      </c>
      <c r="B3903" s="17" t="s">
        <v>4347</v>
      </c>
      <c r="C3903" s="17" t="s">
        <v>4348</v>
      </c>
      <c r="D3903" s="17" t="str">
        <f>HLOOKUP(LEFT(Products!$B3903,3),$G$4:$J$5,2,0)</f>
        <v>Furniture</v>
      </c>
      <c r="E3903" s="12" t="str">
        <f>VLOOKUP(MID(Products!$B3903,5,2),$G$8:$H$25,2,0)</f>
        <v>Chairs</v>
      </c>
    </row>
    <row r="3904" spans="1:5" x14ac:dyDescent="0.35">
      <c r="A3904" s="11">
        <v>7043</v>
      </c>
      <c r="B3904" s="13" t="s">
        <v>4017</v>
      </c>
      <c r="C3904" s="13" t="s">
        <v>4018</v>
      </c>
      <c r="D3904" s="13" t="str">
        <f>HLOOKUP(LEFT(Products!$B3904,3),$G$4:$J$5,2,0)</f>
        <v>Technology</v>
      </c>
      <c r="E3904" s="11" t="str">
        <f>VLOOKUP(MID(Products!$B3904,5,2),$G$8:$H$25,2,0)</f>
        <v>Copiers</v>
      </c>
    </row>
    <row r="3905" spans="1:5" x14ac:dyDescent="0.35">
      <c r="A3905" s="12">
        <v>3915</v>
      </c>
      <c r="B3905" s="17" t="s">
        <v>3418</v>
      </c>
      <c r="C3905" s="17" t="s">
        <v>3419</v>
      </c>
      <c r="D3905" s="17" t="str">
        <f>HLOOKUP(LEFT(Products!$B3905,3),$G$4:$J$5,2,0)</f>
        <v>Furniture</v>
      </c>
      <c r="E3905" s="12" t="str">
        <f>VLOOKUP(MID(Products!$B3905,5,2),$G$8:$H$25,2,0)</f>
        <v>Tables</v>
      </c>
    </row>
    <row r="3906" spans="1:5" x14ac:dyDescent="0.35">
      <c r="A3906" s="11">
        <v>3918</v>
      </c>
      <c r="B3906" s="13" t="s">
        <v>3815</v>
      </c>
      <c r="C3906" s="13" t="s">
        <v>3816</v>
      </c>
      <c r="D3906" s="13" t="str">
        <f>HLOOKUP(LEFT(Products!$B3906,3),$G$4:$J$5,2,0)</f>
        <v>Office Supplies</v>
      </c>
      <c r="E3906" s="11" t="str">
        <f>VLOOKUP(MID(Products!$B3906,5,2),$G$8:$H$25,2,0)</f>
        <v>Binders</v>
      </c>
    </row>
    <row r="3907" spans="1:5" x14ac:dyDescent="0.35">
      <c r="A3907" s="12">
        <v>7045</v>
      </c>
      <c r="B3907" s="17" t="s">
        <v>7098</v>
      </c>
      <c r="C3907" s="17" t="s">
        <v>7099</v>
      </c>
      <c r="D3907" s="17" t="str">
        <f>HLOOKUP(LEFT(Products!$B3907,3),$G$4:$J$5,2,0)</f>
        <v>Office Supplies</v>
      </c>
      <c r="E3907" s="12" t="str">
        <f>VLOOKUP(MID(Products!$B3907,5,2),$G$8:$H$25,2,0)</f>
        <v>Supplies</v>
      </c>
    </row>
    <row r="3908" spans="1:5" x14ac:dyDescent="0.35">
      <c r="A3908" s="11">
        <v>3917</v>
      </c>
      <c r="B3908" s="13" t="s">
        <v>2429</v>
      </c>
      <c r="C3908" s="13" t="s">
        <v>2430</v>
      </c>
      <c r="D3908" s="13" t="str">
        <f>HLOOKUP(LEFT(Products!$B3908,3),$G$4:$J$5,2,0)</f>
        <v>Office Supplies</v>
      </c>
      <c r="E3908" s="11" t="str">
        <f>VLOOKUP(MID(Products!$B3908,5,2),$G$8:$H$25,2,0)</f>
        <v>Paper</v>
      </c>
    </row>
    <row r="3909" spans="1:5" x14ac:dyDescent="0.35">
      <c r="A3909" s="12">
        <v>9320</v>
      </c>
      <c r="B3909" s="17" t="s">
        <v>7101</v>
      </c>
      <c r="C3909" s="17" t="s">
        <v>7102</v>
      </c>
      <c r="D3909" s="17" t="str">
        <f>HLOOKUP(LEFT(Products!$B3909,3),$G$4:$J$5,2,0)</f>
        <v>Furniture</v>
      </c>
      <c r="E3909" s="12" t="str">
        <f>VLOOKUP(MID(Products!$B3909,5,2),$G$8:$H$25,2,0)</f>
        <v>Chairs</v>
      </c>
    </row>
    <row r="3910" spans="1:5" x14ac:dyDescent="0.35">
      <c r="A3910" s="11">
        <v>2317</v>
      </c>
      <c r="B3910" s="13" t="s">
        <v>2327</v>
      </c>
      <c r="C3910" s="13" t="s">
        <v>2328</v>
      </c>
      <c r="D3910" s="13" t="str">
        <f>HLOOKUP(LEFT(Products!$B3910,3),$G$4:$J$5,2,0)</f>
        <v>Furniture</v>
      </c>
      <c r="E3910" s="11" t="str">
        <f>VLOOKUP(MID(Products!$B3910,5,2),$G$8:$H$25,2,0)</f>
        <v>Chairs</v>
      </c>
    </row>
    <row r="3911" spans="1:5" x14ac:dyDescent="0.35">
      <c r="A3911" s="12">
        <v>9321</v>
      </c>
      <c r="B3911" s="17" t="s">
        <v>348</v>
      </c>
      <c r="C3911" s="17" t="s">
        <v>349</v>
      </c>
      <c r="D3911" s="17" t="str">
        <f>HLOOKUP(LEFT(Products!$B3911,3),$G$4:$J$5,2,0)</f>
        <v>Furniture</v>
      </c>
      <c r="E3911" s="12" t="str">
        <f>VLOOKUP(MID(Products!$B3911,5,2),$G$8:$H$25,2,0)</f>
        <v>Furnishings</v>
      </c>
    </row>
    <row r="3912" spans="1:5" x14ac:dyDescent="0.35">
      <c r="A3912" s="11">
        <v>2319</v>
      </c>
      <c r="B3912" s="13" t="s">
        <v>2565</v>
      </c>
      <c r="C3912" s="13" t="s">
        <v>2566</v>
      </c>
      <c r="D3912" s="13" t="str">
        <f>HLOOKUP(LEFT(Products!$B3912,3),$G$4:$J$5,2,0)</f>
        <v>Technology</v>
      </c>
      <c r="E3912" s="11" t="str">
        <f>VLOOKUP(MID(Products!$B3912,5,2),$G$8:$H$25,2,0)</f>
        <v>Accessories</v>
      </c>
    </row>
    <row r="3913" spans="1:5" x14ac:dyDescent="0.35">
      <c r="A3913" s="12">
        <v>2315</v>
      </c>
      <c r="B3913" s="17" t="s">
        <v>2578</v>
      </c>
      <c r="C3913" s="17" t="s">
        <v>2579</v>
      </c>
      <c r="D3913" s="17" t="str">
        <f>HLOOKUP(LEFT(Products!$B3913,3),$G$4:$J$5,2,0)</f>
        <v>Office Supplies</v>
      </c>
      <c r="E3913" s="12" t="str">
        <f>VLOOKUP(MID(Products!$B3913,5,2),$G$8:$H$25,2,0)</f>
        <v>Appliances</v>
      </c>
    </row>
    <row r="3914" spans="1:5" x14ac:dyDescent="0.35">
      <c r="A3914" s="11">
        <v>3155</v>
      </c>
      <c r="B3914" s="13" t="s">
        <v>1346</v>
      </c>
      <c r="C3914" s="13" t="s">
        <v>1347</v>
      </c>
      <c r="D3914" s="13" t="str">
        <f>HLOOKUP(LEFT(Products!$B3914,3),$G$4:$J$5,2,0)</f>
        <v>Office Supplies</v>
      </c>
      <c r="E3914" s="11" t="str">
        <f>VLOOKUP(MID(Products!$B3914,5,2),$G$8:$H$25,2,0)</f>
        <v>Binders</v>
      </c>
    </row>
    <row r="3915" spans="1:5" x14ac:dyDescent="0.35">
      <c r="A3915" s="12">
        <v>580</v>
      </c>
      <c r="B3915" s="17" t="s">
        <v>282</v>
      </c>
      <c r="C3915" s="17" t="s">
        <v>283</v>
      </c>
      <c r="D3915" s="17" t="str">
        <f>HLOOKUP(LEFT(Products!$B3915,3),$G$4:$J$5,2,0)</f>
        <v>Furniture</v>
      </c>
      <c r="E3915" s="12" t="str">
        <f>VLOOKUP(MID(Products!$B3915,5,2),$G$8:$H$25,2,0)</f>
        <v>Furnishings</v>
      </c>
    </row>
    <row r="3916" spans="1:5" x14ac:dyDescent="0.35">
      <c r="A3916" s="11">
        <v>9319</v>
      </c>
      <c r="B3916" s="13" t="s">
        <v>5404</v>
      </c>
      <c r="C3916" s="13" t="s">
        <v>5405</v>
      </c>
      <c r="D3916" s="13" t="str">
        <f>HLOOKUP(LEFT(Products!$B3916,3),$G$4:$J$5,2,0)</f>
        <v>Office Supplies</v>
      </c>
      <c r="E3916" s="11" t="str">
        <f>VLOOKUP(MID(Products!$B3916,5,2),$G$8:$H$25,2,0)</f>
        <v>Paper</v>
      </c>
    </row>
    <row r="3917" spans="1:5" x14ac:dyDescent="0.35">
      <c r="A3917" s="12">
        <v>2314</v>
      </c>
      <c r="B3917" s="17" t="s">
        <v>2563</v>
      </c>
      <c r="C3917" s="17" t="s">
        <v>2564</v>
      </c>
      <c r="D3917" s="17" t="str">
        <f>HLOOKUP(LEFT(Products!$B3917,3),$G$4:$J$5,2,0)</f>
        <v>Office Supplies</v>
      </c>
      <c r="E3917" s="12" t="str">
        <f>VLOOKUP(MID(Products!$B3917,5,2),$G$8:$H$25,2,0)</f>
        <v>Labels</v>
      </c>
    </row>
    <row r="3918" spans="1:5" x14ac:dyDescent="0.35">
      <c r="A3918" s="11">
        <v>2316</v>
      </c>
      <c r="B3918" s="13" t="s">
        <v>3172</v>
      </c>
      <c r="C3918" s="13" t="s">
        <v>3173</v>
      </c>
      <c r="D3918" s="13" t="str">
        <f>HLOOKUP(LEFT(Products!$B3918,3),$G$4:$J$5,2,0)</f>
        <v>Office Supplies</v>
      </c>
      <c r="E3918" s="11" t="str">
        <f>VLOOKUP(MID(Products!$B3918,5,2),$G$8:$H$25,2,0)</f>
        <v>Binders</v>
      </c>
    </row>
    <row r="3919" spans="1:5" x14ac:dyDescent="0.35">
      <c r="A3919" s="12">
        <v>2318</v>
      </c>
      <c r="B3919" s="17" t="s">
        <v>4966</v>
      </c>
      <c r="C3919" s="17" t="s">
        <v>4967</v>
      </c>
      <c r="D3919" s="17" t="str">
        <f>HLOOKUP(LEFT(Products!$B3919,3),$G$4:$J$5,2,0)</f>
        <v>Office Supplies</v>
      </c>
      <c r="E3919" s="12" t="str">
        <f>VLOOKUP(MID(Products!$B3919,5,2),$G$8:$H$25,2,0)</f>
        <v>Binders</v>
      </c>
    </row>
    <row r="3920" spans="1:5" x14ac:dyDescent="0.35">
      <c r="A3920" s="11">
        <v>579</v>
      </c>
      <c r="B3920" s="13" t="s">
        <v>6949</v>
      </c>
      <c r="C3920" s="13" t="s">
        <v>6950</v>
      </c>
      <c r="D3920" s="13" t="str">
        <f>HLOOKUP(LEFT(Products!$B3920,3),$G$4:$J$5,2,0)</f>
        <v>Office Supplies</v>
      </c>
      <c r="E3920" s="11" t="str">
        <f>VLOOKUP(MID(Products!$B3920,5,2),$G$8:$H$25,2,0)</f>
        <v>Storage</v>
      </c>
    </row>
    <row r="3921" spans="1:5" x14ac:dyDescent="0.35">
      <c r="A3921" s="12">
        <v>4273</v>
      </c>
      <c r="B3921" s="17" t="s">
        <v>4210</v>
      </c>
      <c r="C3921" s="17" t="s">
        <v>4211</v>
      </c>
      <c r="D3921" s="17" t="str">
        <f>HLOOKUP(LEFT(Products!$B3921,3),$G$4:$J$5,2,0)</f>
        <v>Technology</v>
      </c>
      <c r="E3921" s="12" t="str">
        <f>VLOOKUP(MID(Products!$B3921,5,2),$G$8:$H$25,2,0)</f>
        <v>Phones</v>
      </c>
    </row>
    <row r="3922" spans="1:5" x14ac:dyDescent="0.35">
      <c r="A3922" s="11">
        <v>6584</v>
      </c>
      <c r="B3922" s="13" t="s">
        <v>796</v>
      </c>
      <c r="C3922" s="13" t="s">
        <v>797</v>
      </c>
      <c r="D3922" s="13" t="str">
        <f>HLOOKUP(LEFT(Products!$B3922,3),$G$4:$J$5,2,0)</f>
        <v>Office Supplies</v>
      </c>
      <c r="E3922" s="11" t="str">
        <f>VLOOKUP(MID(Products!$B3922,5,2),$G$8:$H$25,2,0)</f>
        <v>Art</v>
      </c>
    </row>
    <row r="3923" spans="1:5" x14ac:dyDescent="0.35">
      <c r="A3923" s="12">
        <v>8328</v>
      </c>
      <c r="B3923" s="17" t="s">
        <v>1427</v>
      </c>
      <c r="C3923" s="17" t="s">
        <v>1428</v>
      </c>
      <c r="D3923" s="17" t="str">
        <f>HLOOKUP(LEFT(Products!$B3923,3),$G$4:$J$5,2,0)</f>
        <v>Office Supplies</v>
      </c>
      <c r="E3923" s="12" t="str">
        <f>VLOOKUP(MID(Products!$B3923,5,2),$G$8:$H$25,2,0)</f>
        <v>Binders</v>
      </c>
    </row>
    <row r="3924" spans="1:5" x14ac:dyDescent="0.35">
      <c r="A3924" s="11">
        <v>7845</v>
      </c>
      <c r="B3924" s="13" t="s">
        <v>1915</v>
      </c>
      <c r="C3924" s="13" t="s">
        <v>1916</v>
      </c>
      <c r="D3924" s="13" t="str">
        <f>HLOOKUP(LEFT(Products!$B3924,3),$G$4:$J$5,2,0)</f>
        <v>Furniture</v>
      </c>
      <c r="E3924" s="11" t="str">
        <f>VLOOKUP(MID(Products!$B3924,5,2),$G$8:$H$25,2,0)</f>
        <v>Tables</v>
      </c>
    </row>
    <row r="3925" spans="1:5" x14ac:dyDescent="0.35">
      <c r="A3925" s="12">
        <v>5015</v>
      </c>
      <c r="B3925" s="17" t="s">
        <v>7113</v>
      </c>
      <c r="C3925" s="17" t="s">
        <v>7114</v>
      </c>
      <c r="D3925" s="17" t="str">
        <f>HLOOKUP(LEFT(Products!$B3925,3),$G$4:$J$5,2,0)</f>
        <v>Technology</v>
      </c>
      <c r="E3925" s="12" t="str">
        <f>VLOOKUP(MID(Products!$B3925,5,2),$G$8:$H$25,2,0)</f>
        <v>Phones</v>
      </c>
    </row>
    <row r="3926" spans="1:5" x14ac:dyDescent="0.35">
      <c r="A3926" s="11">
        <v>6700</v>
      </c>
      <c r="B3926" s="13" t="s">
        <v>3148</v>
      </c>
      <c r="C3926" s="13" t="s">
        <v>3149</v>
      </c>
      <c r="D3926" s="13" t="str">
        <f>HLOOKUP(LEFT(Products!$B3926,3),$G$4:$J$5,2,0)</f>
        <v>Furniture</v>
      </c>
      <c r="E3926" s="11" t="str">
        <f>VLOOKUP(MID(Products!$B3926,5,2),$G$8:$H$25,2,0)</f>
        <v>Chairs</v>
      </c>
    </row>
    <row r="3927" spans="1:5" x14ac:dyDescent="0.35">
      <c r="A3927" s="12">
        <v>6590</v>
      </c>
      <c r="B3927" s="17" t="s">
        <v>1702</v>
      </c>
      <c r="C3927" s="17" t="s">
        <v>1703</v>
      </c>
      <c r="D3927" s="17" t="str">
        <f>HLOOKUP(LEFT(Products!$B3927,3),$G$4:$J$5,2,0)</f>
        <v>Office Supplies</v>
      </c>
      <c r="E3927" s="12" t="str">
        <f>VLOOKUP(MID(Products!$B3927,5,2),$G$8:$H$25,2,0)</f>
        <v>Supplies</v>
      </c>
    </row>
    <row r="3928" spans="1:5" x14ac:dyDescent="0.35">
      <c r="A3928" s="11">
        <v>5014</v>
      </c>
      <c r="B3928" s="13" t="s">
        <v>4437</v>
      </c>
      <c r="C3928" s="13" t="s">
        <v>4438</v>
      </c>
      <c r="D3928" s="13" t="str">
        <f>HLOOKUP(LEFT(Products!$B3928,3),$G$4:$J$5,2,0)</f>
        <v>Office Supplies</v>
      </c>
      <c r="E3928" s="11" t="str">
        <f>VLOOKUP(MID(Products!$B3928,5,2),$G$8:$H$25,2,0)</f>
        <v>Storage</v>
      </c>
    </row>
    <row r="3929" spans="1:5" x14ac:dyDescent="0.35">
      <c r="A3929" s="12">
        <v>6585</v>
      </c>
      <c r="B3929" s="17" t="s">
        <v>3885</v>
      </c>
      <c r="C3929" s="17" t="s">
        <v>3886</v>
      </c>
      <c r="D3929" s="17" t="str">
        <f>HLOOKUP(LEFT(Products!$B3929,3),$G$4:$J$5,2,0)</f>
        <v>Technology</v>
      </c>
      <c r="E3929" s="12" t="str">
        <f>VLOOKUP(MID(Products!$B3929,5,2),$G$8:$H$25,2,0)</f>
        <v>Phones</v>
      </c>
    </row>
    <row r="3930" spans="1:5" x14ac:dyDescent="0.35">
      <c r="A3930" s="11">
        <v>6588</v>
      </c>
      <c r="B3930" s="13" t="s">
        <v>1605</v>
      </c>
      <c r="C3930" s="13" t="s">
        <v>1606</v>
      </c>
      <c r="D3930" s="13" t="str">
        <f>HLOOKUP(LEFT(Products!$B3930,3),$G$4:$J$5,2,0)</f>
        <v>Furniture</v>
      </c>
      <c r="E3930" s="11" t="str">
        <f>VLOOKUP(MID(Products!$B3930,5,2),$G$8:$H$25,2,0)</f>
        <v>Bookcases</v>
      </c>
    </row>
    <row r="3931" spans="1:5" x14ac:dyDescent="0.35">
      <c r="A3931" s="12">
        <v>7085</v>
      </c>
      <c r="B3931" s="17" t="s">
        <v>5015</v>
      </c>
      <c r="C3931" s="17" t="s">
        <v>5016</v>
      </c>
      <c r="D3931" s="17" t="str">
        <f>HLOOKUP(LEFT(Products!$B3931,3),$G$4:$J$5,2,0)</f>
        <v>Technology</v>
      </c>
      <c r="E3931" s="12" t="str">
        <f>VLOOKUP(MID(Products!$B3931,5,2),$G$8:$H$25,2,0)</f>
        <v>Phones</v>
      </c>
    </row>
    <row r="3932" spans="1:5" x14ac:dyDescent="0.35">
      <c r="A3932" s="11">
        <v>9809</v>
      </c>
      <c r="B3932" s="13" t="s">
        <v>3190</v>
      </c>
      <c r="C3932" s="13" t="s">
        <v>3191</v>
      </c>
      <c r="D3932" s="13" t="str">
        <f>HLOOKUP(LEFT(Products!$B3932,3),$G$4:$J$5,2,0)</f>
        <v>Office Supplies</v>
      </c>
      <c r="E3932" s="11" t="str">
        <f>VLOOKUP(MID(Products!$B3932,5,2),$G$8:$H$25,2,0)</f>
        <v>Binders</v>
      </c>
    </row>
    <row r="3933" spans="1:5" x14ac:dyDescent="0.35">
      <c r="A3933" s="12">
        <v>7084</v>
      </c>
      <c r="B3933" s="17" t="s">
        <v>2614</v>
      </c>
      <c r="C3933" s="17" t="s">
        <v>2615</v>
      </c>
      <c r="D3933" s="17" t="str">
        <f>HLOOKUP(LEFT(Products!$B3933,3),$G$4:$J$5,2,0)</f>
        <v>Office Supplies</v>
      </c>
      <c r="E3933" s="12" t="str">
        <f>VLOOKUP(MID(Products!$B3933,5,2),$G$8:$H$25,2,0)</f>
        <v>Art</v>
      </c>
    </row>
    <row r="3934" spans="1:5" x14ac:dyDescent="0.35">
      <c r="A3934" s="11">
        <v>8327</v>
      </c>
      <c r="B3934" s="13" t="s">
        <v>1922</v>
      </c>
      <c r="C3934" s="13" t="s">
        <v>1923</v>
      </c>
      <c r="D3934" s="13" t="str">
        <f>HLOOKUP(LEFT(Products!$B3934,3),$G$4:$J$5,2,0)</f>
        <v>Office Supplies</v>
      </c>
      <c r="E3934" s="11" t="str">
        <f>VLOOKUP(MID(Products!$B3934,5,2),$G$8:$H$25,2,0)</f>
        <v>Binders</v>
      </c>
    </row>
    <row r="3935" spans="1:5" x14ac:dyDescent="0.35">
      <c r="A3935" s="12">
        <v>645</v>
      </c>
      <c r="B3935" s="17" t="s">
        <v>864</v>
      </c>
      <c r="C3935" s="17" t="s">
        <v>865</v>
      </c>
      <c r="D3935" s="17" t="str">
        <f>HLOOKUP(LEFT(Products!$B3935,3),$G$4:$J$5,2,0)</f>
        <v>Office Supplies</v>
      </c>
      <c r="E3935" s="12" t="str">
        <f>VLOOKUP(MID(Products!$B3935,5,2),$G$8:$H$25,2,0)</f>
        <v>Paper</v>
      </c>
    </row>
    <row r="3936" spans="1:5" x14ac:dyDescent="0.35">
      <c r="A3936" s="11">
        <v>6699</v>
      </c>
      <c r="B3936" s="13" t="s">
        <v>7119</v>
      </c>
      <c r="C3936" s="13" t="s">
        <v>7120</v>
      </c>
      <c r="D3936" s="13" t="str">
        <f>HLOOKUP(LEFT(Products!$B3936,3),$G$4:$J$5,2,0)</f>
        <v>Office Supplies</v>
      </c>
      <c r="E3936" s="11" t="str">
        <f>VLOOKUP(MID(Products!$B3936,5,2),$G$8:$H$25,2,0)</f>
        <v>Paper</v>
      </c>
    </row>
    <row r="3937" spans="1:5" x14ac:dyDescent="0.35">
      <c r="A3937" s="12">
        <v>6586</v>
      </c>
      <c r="B3937" s="17" t="s">
        <v>576</v>
      </c>
      <c r="C3937" s="17" t="s">
        <v>577</v>
      </c>
      <c r="D3937" s="17" t="str">
        <f>HLOOKUP(LEFT(Products!$B3937,3),$G$4:$J$5,2,0)</f>
        <v>Furniture</v>
      </c>
      <c r="E3937" s="12" t="str">
        <f>VLOOKUP(MID(Products!$B3937,5,2),$G$8:$H$25,2,0)</f>
        <v>Furnishings</v>
      </c>
    </row>
    <row r="3938" spans="1:5" x14ac:dyDescent="0.35">
      <c r="A3938" s="11">
        <v>6589</v>
      </c>
      <c r="B3938" s="13" t="s">
        <v>1765</v>
      </c>
      <c r="C3938" s="13" t="s">
        <v>1766</v>
      </c>
      <c r="D3938" s="13" t="str">
        <f>HLOOKUP(LEFT(Products!$B3938,3),$G$4:$J$5,2,0)</f>
        <v>Office Supplies</v>
      </c>
      <c r="E3938" s="11" t="str">
        <f>VLOOKUP(MID(Products!$B3938,5,2),$G$8:$H$25,2,0)</f>
        <v>Binders</v>
      </c>
    </row>
    <row r="3939" spans="1:5" x14ac:dyDescent="0.35">
      <c r="A3939" s="12">
        <v>6832</v>
      </c>
      <c r="B3939" s="17" t="s">
        <v>4098</v>
      </c>
      <c r="C3939" s="17" t="s">
        <v>4099</v>
      </c>
      <c r="D3939" s="17" t="str">
        <f>HLOOKUP(LEFT(Products!$B3939,3),$G$4:$J$5,2,0)</f>
        <v>Office Supplies</v>
      </c>
      <c r="E3939" s="12" t="str">
        <f>VLOOKUP(MID(Products!$B3939,5,2),$G$8:$H$25,2,0)</f>
        <v>Appliances</v>
      </c>
    </row>
    <row r="3940" spans="1:5" x14ac:dyDescent="0.35">
      <c r="A3940" s="11">
        <v>6587</v>
      </c>
      <c r="B3940" s="13" t="s">
        <v>2706</v>
      </c>
      <c r="C3940" s="13" t="s">
        <v>2707</v>
      </c>
      <c r="D3940" s="13" t="str">
        <f>HLOOKUP(LEFT(Products!$B3940,3),$G$4:$J$5,2,0)</f>
        <v>Office Supplies</v>
      </c>
      <c r="E3940" s="11" t="str">
        <f>VLOOKUP(MID(Products!$B3940,5,2),$G$8:$H$25,2,0)</f>
        <v>Art</v>
      </c>
    </row>
    <row r="3941" spans="1:5" x14ac:dyDescent="0.35">
      <c r="A3941" s="12">
        <v>6701</v>
      </c>
      <c r="B3941" s="17" t="s">
        <v>2875</v>
      </c>
      <c r="C3941" s="17" t="s">
        <v>2876</v>
      </c>
      <c r="D3941" s="17" t="str">
        <f>HLOOKUP(LEFT(Products!$B3941,3),$G$4:$J$5,2,0)</f>
        <v>Office Supplies</v>
      </c>
      <c r="E3941" s="12" t="str">
        <f>VLOOKUP(MID(Products!$B3941,5,2),$G$8:$H$25,2,0)</f>
        <v>Binders</v>
      </c>
    </row>
    <row r="3942" spans="1:5" x14ac:dyDescent="0.35">
      <c r="A3942" s="11">
        <v>5013</v>
      </c>
      <c r="B3942" s="13" t="s">
        <v>1858</v>
      </c>
      <c r="C3942" s="13" t="s">
        <v>1859</v>
      </c>
      <c r="D3942" s="13" t="str">
        <f>HLOOKUP(LEFT(Products!$B3942,3),$G$4:$J$5,2,0)</f>
        <v>Office Supplies</v>
      </c>
      <c r="E3942" s="11" t="str">
        <f>VLOOKUP(MID(Products!$B3942,5,2),$G$8:$H$25,2,0)</f>
        <v>Binders</v>
      </c>
    </row>
    <row r="3943" spans="1:5" x14ac:dyDescent="0.35">
      <c r="A3943" s="12">
        <v>4274</v>
      </c>
      <c r="B3943" s="17" t="s">
        <v>1039</v>
      </c>
      <c r="C3943" s="17" t="s">
        <v>1040</v>
      </c>
      <c r="D3943" s="17" t="str">
        <f>HLOOKUP(LEFT(Products!$B3943,3),$G$4:$J$5,2,0)</f>
        <v>Office Supplies</v>
      </c>
      <c r="E3943" s="12" t="str">
        <f>VLOOKUP(MID(Products!$B3943,5,2),$G$8:$H$25,2,0)</f>
        <v>Art</v>
      </c>
    </row>
    <row r="3944" spans="1:5" x14ac:dyDescent="0.35">
      <c r="A3944" s="11">
        <v>8119</v>
      </c>
      <c r="B3944" s="13" t="s">
        <v>4950</v>
      </c>
      <c r="C3944" s="13" t="s">
        <v>4951</v>
      </c>
      <c r="D3944" s="13" t="str">
        <f>HLOOKUP(LEFT(Products!$B3944,3),$G$4:$J$5,2,0)</f>
        <v>Furniture</v>
      </c>
      <c r="E3944" s="11" t="str">
        <f>VLOOKUP(MID(Products!$B3944,5,2),$G$8:$H$25,2,0)</f>
        <v>Chairs</v>
      </c>
    </row>
    <row r="3945" spans="1:5" x14ac:dyDescent="0.35">
      <c r="A3945" s="12">
        <v>3197</v>
      </c>
      <c r="B3945" s="17" t="s">
        <v>6999</v>
      </c>
      <c r="C3945" s="17" t="s">
        <v>7000</v>
      </c>
      <c r="D3945" s="17" t="str">
        <f>HLOOKUP(LEFT(Products!$B3945,3),$G$4:$J$5,2,0)</f>
        <v>Technology</v>
      </c>
      <c r="E3945" s="12" t="str">
        <f>VLOOKUP(MID(Products!$B3945,5,2),$G$8:$H$25,2,0)</f>
        <v>Phones</v>
      </c>
    </row>
    <row r="3946" spans="1:5" x14ac:dyDescent="0.35">
      <c r="A3946" s="11">
        <v>9589</v>
      </c>
      <c r="B3946" s="13" t="s">
        <v>4742</v>
      </c>
      <c r="C3946" s="13" t="s">
        <v>4743</v>
      </c>
      <c r="D3946" s="13" t="str">
        <f>HLOOKUP(LEFT(Products!$B3946,3),$G$4:$J$5,2,0)</f>
        <v>Office Supplies</v>
      </c>
      <c r="E3946" s="11" t="str">
        <f>VLOOKUP(MID(Products!$B3946,5,2),$G$8:$H$25,2,0)</f>
        <v>Art</v>
      </c>
    </row>
    <row r="3947" spans="1:5" x14ac:dyDescent="0.35">
      <c r="A3947" s="12">
        <v>4374</v>
      </c>
      <c r="B3947" s="17" t="s">
        <v>4892</v>
      </c>
      <c r="C3947" s="17" t="s">
        <v>4893</v>
      </c>
      <c r="D3947" s="17" t="str">
        <f>HLOOKUP(LEFT(Products!$B3947,3),$G$4:$J$5,2,0)</f>
        <v>Technology</v>
      </c>
      <c r="E3947" s="12" t="str">
        <f>VLOOKUP(MID(Products!$B3947,5,2),$G$8:$H$25,2,0)</f>
        <v>Accessories</v>
      </c>
    </row>
    <row r="3948" spans="1:5" x14ac:dyDescent="0.35">
      <c r="A3948" s="11">
        <v>8639</v>
      </c>
      <c r="B3948" s="13" t="s">
        <v>6556</v>
      </c>
      <c r="C3948" s="13" t="s">
        <v>6557</v>
      </c>
      <c r="D3948" s="13" t="str">
        <f>HLOOKUP(LEFT(Products!$B3948,3),$G$4:$J$5,2,0)</f>
        <v>Technology</v>
      </c>
      <c r="E3948" s="11" t="str">
        <f>VLOOKUP(MID(Products!$B3948,5,2),$G$8:$H$25,2,0)</f>
        <v>Accessories</v>
      </c>
    </row>
    <row r="3949" spans="1:5" x14ac:dyDescent="0.35">
      <c r="A3949" s="12">
        <v>7894</v>
      </c>
      <c r="B3949" s="17" t="s">
        <v>612</v>
      </c>
      <c r="C3949" s="17" t="s">
        <v>613</v>
      </c>
      <c r="D3949" s="17" t="str">
        <f>HLOOKUP(LEFT(Products!$B3949,3),$G$4:$J$5,2,0)</f>
        <v>Office Supplies</v>
      </c>
      <c r="E3949" s="12" t="str">
        <f>VLOOKUP(MID(Products!$B3949,5,2),$G$8:$H$25,2,0)</f>
        <v>Binders</v>
      </c>
    </row>
    <row r="3950" spans="1:5" x14ac:dyDescent="0.35">
      <c r="A3950" s="11">
        <v>9230</v>
      </c>
      <c r="B3950" s="13" t="s">
        <v>2206</v>
      </c>
      <c r="C3950" s="13" t="s">
        <v>2207</v>
      </c>
      <c r="D3950" s="13" t="str">
        <f>HLOOKUP(LEFT(Products!$B3950,3),$G$4:$J$5,2,0)</f>
        <v>Office Supplies</v>
      </c>
      <c r="E3950" s="11" t="str">
        <f>VLOOKUP(MID(Products!$B3950,5,2),$G$8:$H$25,2,0)</f>
        <v>Binders</v>
      </c>
    </row>
    <row r="3951" spans="1:5" x14ac:dyDescent="0.35">
      <c r="A3951" s="12">
        <v>4373</v>
      </c>
      <c r="B3951" s="17" t="s">
        <v>5894</v>
      </c>
      <c r="C3951" s="17" t="s">
        <v>5895</v>
      </c>
      <c r="D3951" s="17" t="str">
        <f>HLOOKUP(LEFT(Products!$B3951,3),$G$4:$J$5,2,0)</f>
        <v>Office Supplies</v>
      </c>
      <c r="E3951" s="12" t="str">
        <f>VLOOKUP(MID(Products!$B3951,5,2),$G$8:$H$25,2,0)</f>
        <v>Art</v>
      </c>
    </row>
    <row r="3952" spans="1:5" x14ac:dyDescent="0.35">
      <c r="A3952" s="11">
        <v>759</v>
      </c>
      <c r="B3952" s="13" t="s">
        <v>2366</v>
      </c>
      <c r="C3952" s="13" t="s">
        <v>2367</v>
      </c>
      <c r="D3952" s="13" t="str">
        <f>HLOOKUP(LEFT(Products!$B3952,3),$G$4:$J$5,2,0)</f>
        <v>Office Supplies</v>
      </c>
      <c r="E3952" s="11" t="str">
        <f>VLOOKUP(MID(Products!$B3952,5,2),$G$8:$H$25,2,0)</f>
        <v>Binders</v>
      </c>
    </row>
    <row r="3953" spans="1:5" x14ac:dyDescent="0.35">
      <c r="A3953" s="12">
        <v>8185</v>
      </c>
      <c r="B3953" s="17" t="s">
        <v>1887</v>
      </c>
      <c r="C3953" s="17" t="s">
        <v>1888</v>
      </c>
      <c r="D3953" s="17" t="str">
        <f>HLOOKUP(LEFT(Products!$B3953,3),$G$4:$J$5,2,0)</f>
        <v>Office Supplies</v>
      </c>
      <c r="E3953" s="12" t="str">
        <f>VLOOKUP(MID(Products!$B3953,5,2),$G$8:$H$25,2,0)</f>
        <v>Paper</v>
      </c>
    </row>
    <row r="3954" spans="1:5" x14ac:dyDescent="0.35">
      <c r="A3954" s="11">
        <v>9231</v>
      </c>
      <c r="B3954" s="13" t="s">
        <v>2272</v>
      </c>
      <c r="C3954" s="13" t="s">
        <v>2273</v>
      </c>
      <c r="D3954" s="13" t="str">
        <f>HLOOKUP(LEFT(Products!$B3954,3),$G$4:$J$5,2,0)</f>
        <v>Office Supplies</v>
      </c>
      <c r="E3954" s="11" t="str">
        <f>VLOOKUP(MID(Products!$B3954,5,2),$G$8:$H$25,2,0)</f>
        <v>Paper</v>
      </c>
    </row>
    <row r="3955" spans="1:5" x14ac:dyDescent="0.35">
      <c r="A3955" s="12">
        <v>6262</v>
      </c>
      <c r="B3955" s="17" t="s">
        <v>4221</v>
      </c>
      <c r="C3955" s="17" t="s">
        <v>4222</v>
      </c>
      <c r="D3955" s="17" t="str">
        <f>HLOOKUP(LEFT(Products!$B3955,3),$G$4:$J$5,2,0)</f>
        <v>Office Supplies</v>
      </c>
      <c r="E3955" s="12" t="str">
        <f>VLOOKUP(MID(Products!$B3955,5,2),$G$8:$H$25,2,0)</f>
        <v>Labels</v>
      </c>
    </row>
    <row r="3956" spans="1:5" x14ac:dyDescent="0.35">
      <c r="A3956" s="11">
        <v>6902</v>
      </c>
      <c r="B3956" s="13" t="s">
        <v>3265</v>
      </c>
      <c r="C3956" s="13" t="s">
        <v>3266</v>
      </c>
      <c r="D3956" s="13" t="str">
        <f>HLOOKUP(LEFT(Products!$B3956,3),$G$4:$J$5,2,0)</f>
        <v>Technology</v>
      </c>
      <c r="E3956" s="11" t="str">
        <f>VLOOKUP(MID(Products!$B3956,5,2),$G$8:$H$25,2,0)</f>
        <v>Copiers</v>
      </c>
    </row>
    <row r="3957" spans="1:5" x14ac:dyDescent="0.35">
      <c r="A3957" s="12">
        <v>6785</v>
      </c>
      <c r="B3957" s="17" t="s">
        <v>2542</v>
      </c>
      <c r="C3957" s="17" t="s">
        <v>2543</v>
      </c>
      <c r="D3957" s="17" t="str">
        <f>HLOOKUP(LEFT(Products!$B3957,3),$G$4:$J$5,2,0)</f>
        <v>Furniture</v>
      </c>
      <c r="E3957" s="12" t="str">
        <f>VLOOKUP(MID(Products!$B3957,5,2),$G$8:$H$25,2,0)</f>
        <v>Tables</v>
      </c>
    </row>
    <row r="3958" spans="1:5" x14ac:dyDescent="0.35">
      <c r="A3958" s="11">
        <v>6786</v>
      </c>
      <c r="B3958" s="13" t="s">
        <v>1513</v>
      </c>
      <c r="C3958" s="13" t="s">
        <v>1514</v>
      </c>
      <c r="D3958" s="13" t="str">
        <f>HLOOKUP(LEFT(Products!$B3958,3),$G$4:$J$5,2,0)</f>
        <v>Office Supplies</v>
      </c>
      <c r="E3958" s="11" t="str">
        <f>VLOOKUP(MID(Products!$B3958,5,2),$G$8:$H$25,2,0)</f>
        <v>Storage</v>
      </c>
    </row>
    <row r="3959" spans="1:5" x14ac:dyDescent="0.35">
      <c r="A3959" s="12">
        <v>7930</v>
      </c>
      <c r="B3959" s="17" t="s">
        <v>1169</v>
      </c>
      <c r="C3959" s="17" t="s">
        <v>1170</v>
      </c>
      <c r="D3959" s="17" t="str">
        <f>HLOOKUP(LEFT(Products!$B3959,3),$G$4:$J$5,2,0)</f>
        <v>Furniture</v>
      </c>
      <c r="E3959" s="12" t="str">
        <f>VLOOKUP(MID(Products!$B3959,5,2),$G$8:$H$25,2,0)</f>
        <v>Tables</v>
      </c>
    </row>
    <row r="3960" spans="1:5" x14ac:dyDescent="0.35">
      <c r="A3960" s="11">
        <v>5116</v>
      </c>
      <c r="B3960" s="13" t="s">
        <v>6654</v>
      </c>
      <c r="C3960" s="13" t="s">
        <v>6655</v>
      </c>
      <c r="D3960" s="13" t="str">
        <f>HLOOKUP(LEFT(Products!$B3960,3),$G$4:$J$5,2,0)</f>
        <v>Office Supplies</v>
      </c>
      <c r="E3960" s="11" t="str">
        <f>VLOOKUP(MID(Products!$B3960,5,2),$G$8:$H$25,2,0)</f>
        <v>Labels</v>
      </c>
    </row>
    <row r="3961" spans="1:5" x14ac:dyDescent="0.35">
      <c r="A3961" s="12">
        <v>2856</v>
      </c>
      <c r="B3961" s="17" t="s">
        <v>3336</v>
      </c>
      <c r="C3961" s="17" t="s">
        <v>3337</v>
      </c>
      <c r="D3961" s="17" t="str">
        <f>HLOOKUP(LEFT(Products!$B3961,3),$G$4:$J$5,2,0)</f>
        <v>Office Supplies</v>
      </c>
      <c r="E3961" s="12" t="str">
        <f>VLOOKUP(MID(Products!$B3961,5,2),$G$8:$H$25,2,0)</f>
        <v>Labels</v>
      </c>
    </row>
    <row r="3962" spans="1:5" x14ac:dyDescent="0.35">
      <c r="A3962" s="11">
        <v>6783</v>
      </c>
      <c r="B3962" s="13" t="s">
        <v>1856</v>
      </c>
      <c r="C3962" s="13" t="s">
        <v>1857</v>
      </c>
      <c r="D3962" s="13" t="str">
        <f>HLOOKUP(LEFT(Products!$B3962,3),$G$4:$J$5,2,0)</f>
        <v>Furniture</v>
      </c>
      <c r="E3962" s="11" t="str">
        <f>VLOOKUP(MID(Products!$B3962,5,2),$G$8:$H$25,2,0)</f>
        <v>Furnishings</v>
      </c>
    </row>
    <row r="3963" spans="1:5" x14ac:dyDescent="0.35">
      <c r="A3963" s="12">
        <v>6787</v>
      </c>
      <c r="B3963" s="17" t="s">
        <v>3223</v>
      </c>
      <c r="C3963" s="17" t="s">
        <v>3224</v>
      </c>
      <c r="D3963" s="17" t="str">
        <f>HLOOKUP(LEFT(Products!$B3963,3),$G$4:$J$5,2,0)</f>
        <v>Office Supplies</v>
      </c>
      <c r="E3963" s="12" t="str">
        <f>VLOOKUP(MID(Products!$B3963,5,2),$G$8:$H$25,2,0)</f>
        <v>Paper</v>
      </c>
    </row>
    <row r="3964" spans="1:5" x14ac:dyDescent="0.35">
      <c r="A3964" s="11">
        <v>6784</v>
      </c>
      <c r="B3964" s="13" t="s">
        <v>5760</v>
      </c>
      <c r="C3964" s="13" t="s">
        <v>5761</v>
      </c>
      <c r="D3964" s="13" t="str">
        <f>HLOOKUP(LEFT(Products!$B3964,3),$G$4:$J$5,2,0)</f>
        <v>Office Supplies</v>
      </c>
      <c r="E3964" s="11" t="str">
        <f>VLOOKUP(MID(Products!$B3964,5,2),$G$8:$H$25,2,0)</f>
        <v>Supplies</v>
      </c>
    </row>
    <row r="3965" spans="1:5" x14ac:dyDescent="0.35">
      <c r="A3965" s="12">
        <v>8303</v>
      </c>
      <c r="B3965" s="17" t="s">
        <v>1162</v>
      </c>
      <c r="C3965" s="17" t="s">
        <v>1163</v>
      </c>
      <c r="D3965" s="17" t="str">
        <f>HLOOKUP(LEFT(Products!$B3965,3),$G$4:$J$5,2,0)</f>
        <v>Furniture</v>
      </c>
      <c r="E3965" s="12" t="str">
        <f>VLOOKUP(MID(Products!$B3965,5,2),$G$8:$H$25,2,0)</f>
        <v>Chairs</v>
      </c>
    </row>
    <row r="3966" spans="1:5" x14ac:dyDescent="0.35">
      <c r="A3966" s="11">
        <v>8302</v>
      </c>
      <c r="B3966" s="13" t="s">
        <v>5048</v>
      </c>
      <c r="C3966" s="13" t="s">
        <v>5049</v>
      </c>
      <c r="D3966" s="13" t="str">
        <f>HLOOKUP(LEFT(Products!$B3966,3),$G$4:$J$5,2,0)</f>
        <v>Technology</v>
      </c>
      <c r="E3966" s="11" t="str">
        <f>VLOOKUP(MID(Products!$B3966,5,2),$G$8:$H$25,2,0)</f>
        <v>Accessories</v>
      </c>
    </row>
    <row r="3967" spans="1:5" x14ac:dyDescent="0.35">
      <c r="A3967" s="12">
        <v>4126</v>
      </c>
      <c r="B3967" s="17" t="s">
        <v>1802</v>
      </c>
      <c r="C3967" s="17" t="s">
        <v>1803</v>
      </c>
      <c r="D3967" s="17" t="str">
        <f>HLOOKUP(LEFT(Products!$B3967,3),$G$4:$J$5,2,0)</f>
        <v>Furniture</v>
      </c>
      <c r="E3967" s="12" t="str">
        <f>VLOOKUP(MID(Products!$B3967,5,2),$G$8:$H$25,2,0)</f>
        <v>Furnishings</v>
      </c>
    </row>
    <row r="3968" spans="1:5" x14ac:dyDescent="0.35">
      <c r="A3968" s="11">
        <v>9808</v>
      </c>
      <c r="B3968" s="13" t="s">
        <v>2808</v>
      </c>
      <c r="C3968" s="13" t="s">
        <v>2809</v>
      </c>
      <c r="D3968" s="13" t="str">
        <f>HLOOKUP(LEFT(Products!$B3968,3),$G$4:$J$5,2,0)</f>
        <v>Furniture</v>
      </c>
      <c r="E3968" s="11" t="str">
        <f>VLOOKUP(MID(Products!$B3968,5,2),$G$8:$H$25,2,0)</f>
        <v>Chairs</v>
      </c>
    </row>
    <row r="3969" spans="1:5" x14ac:dyDescent="0.35">
      <c r="A3969" s="12">
        <v>8097</v>
      </c>
      <c r="B3969" s="17" t="s">
        <v>1987</v>
      </c>
      <c r="C3969" s="17" t="s">
        <v>1988</v>
      </c>
      <c r="D3969" s="17" t="str">
        <f>HLOOKUP(LEFT(Products!$B3969,3),$G$4:$J$5,2,0)</f>
        <v>Technology</v>
      </c>
      <c r="E3969" s="12" t="str">
        <f>VLOOKUP(MID(Products!$B3969,5,2),$G$8:$H$25,2,0)</f>
        <v>Accessories</v>
      </c>
    </row>
    <row r="3970" spans="1:5" x14ac:dyDescent="0.35">
      <c r="A3970" s="11">
        <v>5298</v>
      </c>
      <c r="B3970" s="13" t="s">
        <v>3885</v>
      </c>
      <c r="C3970" s="13" t="s">
        <v>3886</v>
      </c>
      <c r="D3970" s="13" t="str">
        <f>HLOOKUP(LEFT(Products!$B3970,3),$G$4:$J$5,2,0)</f>
        <v>Technology</v>
      </c>
      <c r="E3970" s="11" t="str">
        <f>VLOOKUP(MID(Products!$B3970,5,2),$G$8:$H$25,2,0)</f>
        <v>Phones</v>
      </c>
    </row>
    <row r="3971" spans="1:5" x14ac:dyDescent="0.35">
      <c r="A3971" s="12">
        <v>8095</v>
      </c>
      <c r="B3971" s="17" t="s">
        <v>7148</v>
      </c>
      <c r="C3971" s="17" t="s">
        <v>7149</v>
      </c>
      <c r="D3971" s="17" t="str">
        <f>HLOOKUP(LEFT(Products!$B3971,3),$G$4:$J$5,2,0)</f>
        <v>Office Supplies</v>
      </c>
      <c r="E3971" s="12" t="str">
        <f>VLOOKUP(MID(Products!$B3971,5,2),$G$8:$H$25,2,0)</f>
        <v>Paper</v>
      </c>
    </row>
    <row r="3972" spans="1:5" x14ac:dyDescent="0.35">
      <c r="A3972" s="11">
        <v>8096</v>
      </c>
      <c r="B3972" s="13" t="s">
        <v>1472</v>
      </c>
      <c r="C3972" s="13" t="s">
        <v>1473</v>
      </c>
      <c r="D3972" s="13" t="str">
        <f>HLOOKUP(LEFT(Products!$B3972,3),$G$4:$J$5,2,0)</f>
        <v>Office Supplies</v>
      </c>
      <c r="E3972" s="11" t="str">
        <f>VLOOKUP(MID(Products!$B3972,5,2),$G$8:$H$25,2,0)</f>
        <v>Paper</v>
      </c>
    </row>
    <row r="3973" spans="1:5" x14ac:dyDescent="0.35">
      <c r="A3973" s="12">
        <v>5297</v>
      </c>
      <c r="B3973" s="17" t="s">
        <v>5976</v>
      </c>
      <c r="C3973" s="17" t="s">
        <v>5977</v>
      </c>
      <c r="D3973" s="17" t="str">
        <f>HLOOKUP(LEFT(Products!$B3973,3),$G$4:$J$5,2,0)</f>
        <v>Furniture</v>
      </c>
      <c r="E3973" s="12" t="str">
        <f>VLOOKUP(MID(Products!$B3973,5,2),$G$8:$H$25,2,0)</f>
        <v>Furnishings</v>
      </c>
    </row>
    <row r="3974" spans="1:5" x14ac:dyDescent="0.35">
      <c r="A3974" s="11">
        <v>8094</v>
      </c>
      <c r="B3974" s="13" t="s">
        <v>1961</v>
      </c>
      <c r="C3974" s="13" t="s">
        <v>1962</v>
      </c>
      <c r="D3974" s="13" t="str">
        <f>HLOOKUP(LEFT(Products!$B3974,3),$G$4:$J$5,2,0)</f>
        <v>Furniture</v>
      </c>
      <c r="E3974" s="11" t="str">
        <f>VLOOKUP(MID(Products!$B3974,5,2),$G$8:$H$25,2,0)</f>
        <v>Furnishings</v>
      </c>
    </row>
    <row r="3975" spans="1:5" x14ac:dyDescent="0.35">
      <c r="A3975" s="12">
        <v>2221</v>
      </c>
      <c r="B3975" s="17" t="s">
        <v>2341</v>
      </c>
      <c r="C3975" s="17" t="s">
        <v>2342</v>
      </c>
      <c r="D3975" s="17" t="str">
        <f>HLOOKUP(LEFT(Products!$B3975,3),$G$4:$J$5,2,0)</f>
        <v>Technology</v>
      </c>
      <c r="E3975" s="12" t="str">
        <f>VLOOKUP(MID(Products!$B3975,5,2),$G$8:$H$25,2,0)</f>
        <v>Phones</v>
      </c>
    </row>
    <row r="3976" spans="1:5" x14ac:dyDescent="0.35">
      <c r="A3976" s="11">
        <v>2219</v>
      </c>
      <c r="B3976" s="13" t="s">
        <v>2926</v>
      </c>
      <c r="C3976" s="13" t="s">
        <v>2927</v>
      </c>
      <c r="D3976" s="13" t="str">
        <f>HLOOKUP(LEFT(Products!$B3976,3),$G$4:$J$5,2,0)</f>
        <v>Office Supplies</v>
      </c>
      <c r="E3976" s="11" t="str">
        <f>VLOOKUP(MID(Products!$B3976,5,2),$G$8:$H$25,2,0)</f>
        <v>Binders</v>
      </c>
    </row>
    <row r="3977" spans="1:5" x14ac:dyDescent="0.35">
      <c r="A3977" s="12">
        <v>2220</v>
      </c>
      <c r="B3977" s="17" t="s">
        <v>1836</v>
      </c>
      <c r="C3977" s="17" t="s">
        <v>1837</v>
      </c>
      <c r="D3977" s="17" t="str">
        <f>HLOOKUP(LEFT(Products!$B3977,3),$G$4:$J$5,2,0)</f>
        <v>Office Supplies</v>
      </c>
      <c r="E3977" s="12" t="str">
        <f>VLOOKUP(MID(Products!$B3977,5,2),$G$8:$H$25,2,0)</f>
        <v>Storage</v>
      </c>
    </row>
    <row r="3978" spans="1:5" x14ac:dyDescent="0.35">
      <c r="A3978" s="11">
        <v>1845</v>
      </c>
      <c r="B3978" s="13" t="s">
        <v>236</v>
      </c>
      <c r="C3978" s="13" t="s">
        <v>237</v>
      </c>
      <c r="D3978" s="13" t="str">
        <f>HLOOKUP(LEFT(Products!$B3978,3),$G$4:$J$5,2,0)</f>
        <v>Technology</v>
      </c>
      <c r="E3978" s="11" t="str">
        <f>VLOOKUP(MID(Products!$B3978,5,2),$G$8:$H$25,2,0)</f>
        <v>Accessories</v>
      </c>
    </row>
    <row r="3979" spans="1:5" x14ac:dyDescent="0.35">
      <c r="A3979" s="12">
        <v>6911</v>
      </c>
      <c r="B3979" s="17" t="s">
        <v>27</v>
      </c>
      <c r="C3979" s="17" t="s">
        <v>30</v>
      </c>
      <c r="D3979" s="17" t="str">
        <f>HLOOKUP(LEFT(Products!$B3979,3),$G$4:$J$5,2,0)</f>
        <v>Furniture</v>
      </c>
      <c r="E3979" s="12" t="str">
        <f>VLOOKUP(MID(Products!$B3979,5,2),$G$8:$H$25,2,0)</f>
        <v>Bookcases</v>
      </c>
    </row>
    <row r="3980" spans="1:5" x14ac:dyDescent="0.35">
      <c r="A3980" s="11">
        <v>2228</v>
      </c>
      <c r="B3980" s="13" t="s">
        <v>3802</v>
      </c>
      <c r="C3980" s="13" t="s">
        <v>3803</v>
      </c>
      <c r="D3980" s="13" t="str">
        <f>HLOOKUP(LEFT(Products!$B3980,3),$G$4:$J$5,2,0)</f>
        <v>Technology</v>
      </c>
      <c r="E3980" s="11" t="str">
        <f>VLOOKUP(MID(Products!$B3980,5,2),$G$8:$H$25,2,0)</f>
        <v>Phones</v>
      </c>
    </row>
    <row r="3981" spans="1:5" x14ac:dyDescent="0.35">
      <c r="A3981" s="12">
        <v>5027</v>
      </c>
      <c r="B3981" s="17" t="s">
        <v>2887</v>
      </c>
      <c r="C3981" s="17" t="s">
        <v>2888</v>
      </c>
      <c r="D3981" s="17" t="str">
        <f>HLOOKUP(LEFT(Products!$B3981,3),$G$4:$J$5,2,0)</f>
        <v>Office Supplies</v>
      </c>
      <c r="E3981" s="12" t="str">
        <f>VLOOKUP(MID(Products!$B3981,5,2),$G$8:$H$25,2,0)</f>
        <v>Appliances</v>
      </c>
    </row>
    <row r="3982" spans="1:5" x14ac:dyDescent="0.35">
      <c r="A3982" s="11">
        <v>5028</v>
      </c>
      <c r="B3982" s="13" t="s">
        <v>3293</v>
      </c>
      <c r="C3982" s="13" t="s">
        <v>3294</v>
      </c>
      <c r="D3982" s="13" t="str">
        <f>HLOOKUP(LEFT(Products!$B3982,3),$G$4:$J$5,2,0)</f>
        <v>Furniture</v>
      </c>
      <c r="E3982" s="11" t="str">
        <f>VLOOKUP(MID(Products!$B3982,5,2),$G$8:$H$25,2,0)</f>
        <v>Chairs</v>
      </c>
    </row>
    <row r="3983" spans="1:5" x14ac:dyDescent="0.35">
      <c r="A3983" s="12">
        <v>5026</v>
      </c>
      <c r="B3983" s="17" t="s">
        <v>1786</v>
      </c>
      <c r="C3983" s="17" t="s">
        <v>1787</v>
      </c>
      <c r="D3983" s="17" t="str">
        <f>HLOOKUP(LEFT(Products!$B3983,3),$G$4:$J$5,2,0)</f>
        <v>Technology</v>
      </c>
      <c r="E3983" s="12" t="str">
        <f>VLOOKUP(MID(Products!$B3983,5,2),$G$8:$H$25,2,0)</f>
        <v>Phones</v>
      </c>
    </row>
    <row r="3984" spans="1:5" x14ac:dyDescent="0.35">
      <c r="A3984" s="11">
        <v>2227</v>
      </c>
      <c r="B3984" s="13" t="s">
        <v>4719</v>
      </c>
      <c r="C3984" s="13" t="s">
        <v>4720</v>
      </c>
      <c r="D3984" s="13" t="str">
        <f>HLOOKUP(LEFT(Products!$B3984,3),$G$4:$J$5,2,0)</f>
        <v>Office Supplies</v>
      </c>
      <c r="E3984" s="11" t="str">
        <f>VLOOKUP(MID(Products!$B3984,5,2),$G$8:$H$25,2,0)</f>
        <v>Fasteners</v>
      </c>
    </row>
    <row r="3985" spans="1:5" x14ac:dyDescent="0.35">
      <c r="A3985" s="12">
        <v>1737</v>
      </c>
      <c r="B3985" s="17" t="s">
        <v>1382</v>
      </c>
      <c r="C3985" s="17" t="s">
        <v>1383</v>
      </c>
      <c r="D3985" s="17" t="str">
        <f>HLOOKUP(LEFT(Products!$B3985,3),$G$4:$J$5,2,0)</f>
        <v>Office Supplies</v>
      </c>
      <c r="E3985" s="12" t="str">
        <f>VLOOKUP(MID(Products!$B3985,5,2),$G$8:$H$25,2,0)</f>
        <v>Art</v>
      </c>
    </row>
    <row r="3986" spans="1:5" x14ac:dyDescent="0.35">
      <c r="A3986" s="11">
        <v>1736</v>
      </c>
      <c r="B3986" s="13" t="s">
        <v>3642</v>
      </c>
      <c r="C3986" s="13" t="s">
        <v>3643</v>
      </c>
      <c r="D3986" s="13" t="str">
        <f>HLOOKUP(LEFT(Products!$B3986,3),$G$4:$J$5,2,0)</f>
        <v>Technology</v>
      </c>
      <c r="E3986" s="11" t="str">
        <f>VLOOKUP(MID(Products!$B3986,5,2),$G$8:$H$25,2,0)</f>
        <v>Phones</v>
      </c>
    </row>
    <row r="3987" spans="1:5" x14ac:dyDescent="0.35">
      <c r="A3987" s="12">
        <v>5025</v>
      </c>
      <c r="B3987" s="17" t="s">
        <v>4204</v>
      </c>
      <c r="C3987" s="17" t="s">
        <v>4205</v>
      </c>
      <c r="D3987" s="17" t="str">
        <f>HLOOKUP(LEFT(Products!$B3987,3),$G$4:$J$5,2,0)</f>
        <v>Office Supplies</v>
      </c>
      <c r="E3987" s="12" t="str">
        <f>VLOOKUP(MID(Products!$B3987,5,2),$G$8:$H$25,2,0)</f>
        <v>Binders</v>
      </c>
    </row>
    <row r="3988" spans="1:5" x14ac:dyDescent="0.35">
      <c r="A3988" s="11">
        <v>1735</v>
      </c>
      <c r="B3988" s="13" t="s">
        <v>2279</v>
      </c>
      <c r="C3988" s="13" t="s">
        <v>2280</v>
      </c>
      <c r="D3988" s="13" t="str">
        <f>HLOOKUP(LEFT(Products!$B3988,3),$G$4:$J$5,2,0)</f>
        <v>Office Supplies</v>
      </c>
      <c r="E3988" s="11" t="str">
        <f>VLOOKUP(MID(Products!$B3988,5,2),$G$8:$H$25,2,0)</f>
        <v>Appliances</v>
      </c>
    </row>
    <row r="3989" spans="1:5" x14ac:dyDescent="0.35">
      <c r="A3989" s="12">
        <v>2713</v>
      </c>
      <c r="B3989" s="17" t="s">
        <v>4127</v>
      </c>
      <c r="C3989" s="17" t="s">
        <v>4128</v>
      </c>
      <c r="D3989" s="17" t="str">
        <f>HLOOKUP(LEFT(Products!$B3989,3),$G$4:$J$5,2,0)</f>
        <v>Office Supplies</v>
      </c>
      <c r="E3989" s="12" t="str">
        <f>VLOOKUP(MID(Products!$B3989,5,2),$G$8:$H$25,2,0)</f>
        <v>Art</v>
      </c>
    </row>
    <row r="3990" spans="1:5" x14ac:dyDescent="0.35">
      <c r="A3990" s="11">
        <v>7659</v>
      </c>
      <c r="B3990" s="13" t="s">
        <v>744</v>
      </c>
      <c r="C3990" s="13" t="s">
        <v>745</v>
      </c>
      <c r="D3990" s="13" t="str">
        <f>HLOOKUP(LEFT(Products!$B3990,3),$G$4:$J$5,2,0)</f>
        <v>Office Supplies</v>
      </c>
      <c r="E3990" s="11" t="str">
        <f>VLOOKUP(MID(Products!$B3990,5,2),$G$8:$H$25,2,0)</f>
        <v>Binders</v>
      </c>
    </row>
    <row r="3991" spans="1:5" x14ac:dyDescent="0.35">
      <c r="A3991" s="12">
        <v>642</v>
      </c>
      <c r="B3991" s="17" t="s">
        <v>7159</v>
      </c>
      <c r="C3991" s="17" t="s">
        <v>7160</v>
      </c>
      <c r="D3991" s="17" t="str">
        <f>HLOOKUP(LEFT(Products!$B3991,3),$G$4:$J$5,2,0)</f>
        <v>Office Supplies</v>
      </c>
      <c r="E3991" s="12" t="str">
        <f>VLOOKUP(MID(Products!$B3991,5,2),$G$8:$H$25,2,0)</f>
        <v>Storage</v>
      </c>
    </row>
    <row r="3992" spans="1:5" x14ac:dyDescent="0.35">
      <c r="A3992" s="11">
        <v>643</v>
      </c>
      <c r="B3992" s="13" t="s">
        <v>4158</v>
      </c>
      <c r="C3992" s="13" t="s">
        <v>4159</v>
      </c>
      <c r="D3992" s="13" t="str">
        <f>HLOOKUP(LEFT(Products!$B3992,3),$G$4:$J$5,2,0)</f>
        <v>Office Supplies</v>
      </c>
      <c r="E3992" s="11" t="str">
        <f>VLOOKUP(MID(Products!$B3992,5,2),$G$8:$H$25,2,0)</f>
        <v>Labels</v>
      </c>
    </row>
    <row r="3993" spans="1:5" x14ac:dyDescent="0.35">
      <c r="A3993" s="12">
        <v>7739</v>
      </c>
      <c r="B3993" s="17" t="s">
        <v>3184</v>
      </c>
      <c r="C3993" s="17" t="s">
        <v>3185</v>
      </c>
      <c r="D3993" s="17" t="str">
        <f>HLOOKUP(LEFT(Products!$B3993,3),$G$4:$J$5,2,0)</f>
        <v>Technology</v>
      </c>
      <c r="E3993" s="12" t="str">
        <f>VLOOKUP(MID(Products!$B3993,5,2),$G$8:$H$25,2,0)</f>
        <v>Phones</v>
      </c>
    </row>
    <row r="3994" spans="1:5" x14ac:dyDescent="0.35">
      <c r="A3994" s="11">
        <v>6692</v>
      </c>
      <c r="B3994" s="13" t="s">
        <v>7163</v>
      </c>
      <c r="C3994" s="13" t="s">
        <v>7164</v>
      </c>
      <c r="D3994" s="13" t="str">
        <f>HLOOKUP(LEFT(Products!$B3994,3),$G$4:$J$5,2,0)</f>
        <v>Office Supplies</v>
      </c>
      <c r="E3994" s="11" t="str">
        <f>VLOOKUP(MID(Products!$B3994,5,2),$G$8:$H$25,2,0)</f>
        <v>Appliances</v>
      </c>
    </row>
    <row r="3995" spans="1:5" x14ac:dyDescent="0.35">
      <c r="A3995" s="12">
        <v>9439</v>
      </c>
      <c r="B3995" s="17" t="s">
        <v>3346</v>
      </c>
      <c r="C3995" s="17" t="s">
        <v>3347</v>
      </c>
      <c r="D3995" s="17" t="str">
        <f>HLOOKUP(LEFT(Products!$B3995,3),$G$4:$J$5,2,0)</f>
        <v>Technology</v>
      </c>
      <c r="E3995" s="12" t="str">
        <f>VLOOKUP(MID(Products!$B3995,5,2),$G$8:$H$25,2,0)</f>
        <v>Phones</v>
      </c>
    </row>
    <row r="3996" spans="1:5" x14ac:dyDescent="0.35">
      <c r="A3996" s="11">
        <v>9704</v>
      </c>
      <c r="B3996" s="13" t="s">
        <v>4192</v>
      </c>
      <c r="C3996" s="13" t="s">
        <v>4193</v>
      </c>
      <c r="D3996" s="13" t="str">
        <f>HLOOKUP(LEFT(Products!$B3996,3),$G$4:$J$5,2,0)</f>
        <v>Office Supplies</v>
      </c>
      <c r="E3996" s="11" t="str">
        <f>VLOOKUP(MID(Products!$B3996,5,2),$G$8:$H$25,2,0)</f>
        <v>Binders</v>
      </c>
    </row>
    <row r="3997" spans="1:5" x14ac:dyDescent="0.35">
      <c r="A3997" s="12">
        <v>6691</v>
      </c>
      <c r="B3997" s="17" t="s">
        <v>5087</v>
      </c>
      <c r="C3997" s="17" t="s">
        <v>5088</v>
      </c>
      <c r="D3997" s="17" t="str">
        <f>HLOOKUP(LEFT(Products!$B3997,3),$G$4:$J$5,2,0)</f>
        <v>Office Supplies</v>
      </c>
      <c r="E3997" s="12" t="str">
        <f>VLOOKUP(MID(Products!$B3997,5,2),$G$8:$H$25,2,0)</f>
        <v>Binders</v>
      </c>
    </row>
    <row r="3998" spans="1:5" x14ac:dyDescent="0.35">
      <c r="A3998" s="11">
        <v>9703</v>
      </c>
      <c r="B3998" s="13" t="s">
        <v>3712</v>
      </c>
      <c r="C3998" s="13" t="s">
        <v>3713</v>
      </c>
      <c r="D3998" s="13" t="str">
        <f>HLOOKUP(LEFT(Products!$B3998,3),$G$4:$J$5,2,0)</f>
        <v>Office Supplies</v>
      </c>
      <c r="E3998" s="11" t="str">
        <f>VLOOKUP(MID(Products!$B3998,5,2),$G$8:$H$25,2,0)</f>
        <v>Paper</v>
      </c>
    </row>
    <row r="3999" spans="1:5" x14ac:dyDescent="0.35">
      <c r="A3999" s="12">
        <v>9705</v>
      </c>
      <c r="B3999" s="17" t="s">
        <v>5497</v>
      </c>
      <c r="C3999" s="17" t="s">
        <v>5498</v>
      </c>
      <c r="D3999" s="17" t="str">
        <f>HLOOKUP(LEFT(Products!$B3999,3),$G$4:$J$5,2,0)</f>
        <v>Office Supplies</v>
      </c>
      <c r="E3999" s="12" t="str">
        <f>VLOOKUP(MID(Products!$B3999,5,2),$G$8:$H$25,2,0)</f>
        <v>Binders</v>
      </c>
    </row>
    <row r="4000" spans="1:5" x14ac:dyDescent="0.35">
      <c r="A4000" s="11">
        <v>6456</v>
      </c>
      <c r="B4000" s="13" t="s">
        <v>5662</v>
      </c>
      <c r="C4000" s="13" t="s">
        <v>5663</v>
      </c>
      <c r="D4000" s="13" t="str">
        <f>HLOOKUP(LEFT(Products!$B4000,3),$G$4:$J$5,2,0)</f>
        <v>Furniture</v>
      </c>
      <c r="E4000" s="11" t="str">
        <f>VLOOKUP(MID(Products!$B4000,5,2),$G$8:$H$25,2,0)</f>
        <v>Furnishings</v>
      </c>
    </row>
    <row r="4001" spans="1:5" x14ac:dyDescent="0.35">
      <c r="A4001" s="12">
        <v>3785</v>
      </c>
      <c r="B4001" s="17" t="s">
        <v>6439</v>
      </c>
      <c r="C4001" s="17" t="s">
        <v>6440</v>
      </c>
      <c r="D4001" s="17" t="str">
        <f>HLOOKUP(LEFT(Products!$B4001,3),$G$4:$J$5,2,0)</f>
        <v>Technology</v>
      </c>
      <c r="E4001" s="12" t="str">
        <f>VLOOKUP(MID(Products!$B4001,5,2),$G$8:$H$25,2,0)</f>
        <v>Accessories</v>
      </c>
    </row>
    <row r="4002" spans="1:5" x14ac:dyDescent="0.35">
      <c r="A4002" s="11">
        <v>5713</v>
      </c>
      <c r="B4002" s="13" t="s">
        <v>1593</v>
      </c>
      <c r="C4002" s="13" t="s">
        <v>1594</v>
      </c>
      <c r="D4002" s="13" t="str">
        <f>HLOOKUP(LEFT(Products!$B4002,3),$G$4:$J$5,2,0)</f>
        <v>Technology</v>
      </c>
      <c r="E4002" s="11" t="str">
        <f>VLOOKUP(MID(Products!$B4002,5,2),$G$8:$H$25,2,0)</f>
        <v>Phones</v>
      </c>
    </row>
    <row r="4003" spans="1:5" x14ac:dyDescent="0.35">
      <c r="A4003" s="12">
        <v>2225</v>
      </c>
      <c r="B4003" s="17" t="s">
        <v>2334</v>
      </c>
      <c r="C4003" s="17" t="s">
        <v>2335</v>
      </c>
      <c r="D4003" s="17" t="str">
        <f>HLOOKUP(LEFT(Products!$B4003,3),$G$4:$J$5,2,0)</f>
        <v>Office Supplies</v>
      </c>
      <c r="E4003" s="12" t="str">
        <f>VLOOKUP(MID(Products!$B4003,5,2),$G$8:$H$25,2,0)</f>
        <v>Paper</v>
      </c>
    </row>
    <row r="4004" spans="1:5" x14ac:dyDescent="0.35">
      <c r="A4004" s="11">
        <v>6455</v>
      </c>
      <c r="B4004" s="13" t="s">
        <v>1359</v>
      </c>
      <c r="C4004" s="13" t="s">
        <v>1360</v>
      </c>
      <c r="D4004" s="13" t="str">
        <f>HLOOKUP(LEFT(Products!$B4004,3),$G$4:$J$5,2,0)</f>
        <v>Office Supplies</v>
      </c>
      <c r="E4004" s="11" t="str">
        <f>VLOOKUP(MID(Products!$B4004,5,2),$G$8:$H$25,2,0)</f>
        <v>Storage</v>
      </c>
    </row>
    <row r="4005" spans="1:5" x14ac:dyDescent="0.35">
      <c r="A4005" s="12">
        <v>1010</v>
      </c>
      <c r="B4005" s="17" t="s">
        <v>5298</v>
      </c>
      <c r="C4005" s="17" t="s">
        <v>5299</v>
      </c>
      <c r="D4005" s="17" t="str">
        <f>HLOOKUP(LEFT(Products!$B4005,3),$G$4:$J$5,2,0)</f>
        <v>Technology</v>
      </c>
      <c r="E4005" s="12" t="str">
        <f>VLOOKUP(MID(Products!$B4005,5,2),$G$8:$H$25,2,0)</f>
        <v>Phones</v>
      </c>
    </row>
    <row r="4006" spans="1:5" x14ac:dyDescent="0.35">
      <c r="A4006" s="11">
        <v>6912</v>
      </c>
      <c r="B4006" s="13" t="s">
        <v>506</v>
      </c>
      <c r="C4006" s="13" t="s">
        <v>507</v>
      </c>
      <c r="D4006" s="13" t="str">
        <f>HLOOKUP(LEFT(Products!$B4006,3),$G$4:$J$5,2,0)</f>
        <v>Office Supplies</v>
      </c>
      <c r="E4006" s="11" t="str">
        <f>VLOOKUP(MID(Products!$B4006,5,2),$G$8:$H$25,2,0)</f>
        <v>Storage</v>
      </c>
    </row>
    <row r="4007" spans="1:5" x14ac:dyDescent="0.35">
      <c r="A4007" s="12">
        <v>1206</v>
      </c>
      <c r="B4007" s="17" t="s">
        <v>3885</v>
      </c>
      <c r="C4007" s="17" t="s">
        <v>3886</v>
      </c>
      <c r="D4007" s="17" t="str">
        <f>HLOOKUP(LEFT(Products!$B4007,3),$G$4:$J$5,2,0)</f>
        <v>Technology</v>
      </c>
      <c r="E4007" s="12" t="str">
        <f>VLOOKUP(MID(Products!$B4007,5,2),$G$8:$H$25,2,0)</f>
        <v>Phones</v>
      </c>
    </row>
    <row r="4008" spans="1:5" x14ac:dyDescent="0.35">
      <c r="A4008" s="11">
        <v>1834</v>
      </c>
      <c r="B4008" s="13" t="s">
        <v>1957</v>
      </c>
      <c r="C4008" s="13" t="s">
        <v>1958</v>
      </c>
      <c r="D4008" s="13" t="str">
        <f>HLOOKUP(LEFT(Products!$B4008,3),$G$4:$J$5,2,0)</f>
        <v>Technology</v>
      </c>
      <c r="E4008" s="11" t="str">
        <f>VLOOKUP(MID(Products!$B4008,5,2),$G$8:$H$25,2,0)</f>
        <v>Machines</v>
      </c>
    </row>
    <row r="4009" spans="1:5" x14ac:dyDescent="0.35">
      <c r="A4009" s="12">
        <v>1835</v>
      </c>
      <c r="B4009" s="17" t="s">
        <v>7177</v>
      </c>
      <c r="C4009" s="17" t="s">
        <v>7178</v>
      </c>
      <c r="D4009" s="17" t="str">
        <f>HLOOKUP(LEFT(Products!$B4009,3),$G$4:$J$5,2,0)</f>
        <v>Office Supplies</v>
      </c>
      <c r="E4009" s="12" t="str">
        <f>VLOOKUP(MID(Products!$B4009,5,2),$G$8:$H$25,2,0)</f>
        <v>Paper</v>
      </c>
    </row>
    <row r="4010" spans="1:5" x14ac:dyDescent="0.35">
      <c r="A4010" s="11">
        <v>2186</v>
      </c>
      <c r="B4010" s="13" t="s">
        <v>5380</v>
      </c>
      <c r="C4010" s="13" t="s">
        <v>5381</v>
      </c>
      <c r="D4010" s="13" t="str">
        <f>HLOOKUP(LEFT(Products!$B4010,3),$G$4:$J$5,2,0)</f>
        <v>Office Supplies</v>
      </c>
      <c r="E4010" s="11" t="str">
        <f>VLOOKUP(MID(Products!$B4010,5,2),$G$8:$H$25,2,0)</f>
        <v>Binders</v>
      </c>
    </row>
    <row r="4011" spans="1:5" x14ac:dyDescent="0.35">
      <c r="A4011" s="12">
        <v>7088</v>
      </c>
      <c r="B4011" s="17" t="s">
        <v>4526</v>
      </c>
      <c r="C4011" s="17" t="s">
        <v>4527</v>
      </c>
      <c r="D4011" s="17" t="str">
        <f>HLOOKUP(LEFT(Products!$B4011,3),$G$4:$J$5,2,0)</f>
        <v>Office Supplies</v>
      </c>
      <c r="E4011" s="12" t="str">
        <f>VLOOKUP(MID(Products!$B4011,5,2),$G$8:$H$25,2,0)</f>
        <v>Storage</v>
      </c>
    </row>
    <row r="4012" spans="1:5" x14ac:dyDescent="0.35">
      <c r="A4012" s="11">
        <v>4633</v>
      </c>
      <c r="B4012" s="13" t="s">
        <v>515</v>
      </c>
      <c r="C4012" s="13" t="s">
        <v>516</v>
      </c>
      <c r="D4012" s="13" t="str">
        <f>HLOOKUP(LEFT(Products!$B4012,3),$G$4:$J$5,2,0)</f>
        <v>Furniture</v>
      </c>
      <c r="E4012" s="11" t="str">
        <f>VLOOKUP(MID(Products!$B4012,5,2),$G$8:$H$25,2,0)</f>
        <v>Furnishings</v>
      </c>
    </row>
    <row r="4013" spans="1:5" x14ac:dyDescent="0.35">
      <c r="A4013" s="12">
        <v>2008</v>
      </c>
      <c r="B4013" s="17" t="s">
        <v>4392</v>
      </c>
      <c r="C4013" s="17" t="s">
        <v>4393</v>
      </c>
      <c r="D4013" s="17" t="str">
        <f>HLOOKUP(LEFT(Products!$B4013,3),$G$4:$J$5,2,0)</f>
        <v>Furniture</v>
      </c>
      <c r="E4013" s="12" t="str">
        <f>VLOOKUP(MID(Products!$B4013,5,2),$G$8:$H$25,2,0)</f>
        <v>Bookcases</v>
      </c>
    </row>
    <row r="4014" spans="1:5" x14ac:dyDescent="0.35">
      <c r="A4014" s="11">
        <v>9209</v>
      </c>
      <c r="B4014" s="13" t="s">
        <v>7186</v>
      </c>
      <c r="C4014" s="13" t="s">
        <v>7187</v>
      </c>
      <c r="D4014" s="13" t="str">
        <f>HLOOKUP(LEFT(Products!$B4014,3),$G$4:$J$5,2,0)</f>
        <v>Office Supplies</v>
      </c>
      <c r="E4014" s="11" t="str">
        <f>VLOOKUP(MID(Products!$B4014,5,2),$G$8:$H$25,2,0)</f>
        <v>Storage</v>
      </c>
    </row>
    <row r="4015" spans="1:5" x14ac:dyDescent="0.35">
      <c r="A4015" s="12">
        <v>9982</v>
      </c>
      <c r="B4015" s="17" t="s">
        <v>295</v>
      </c>
      <c r="C4015" s="17" t="s">
        <v>296</v>
      </c>
      <c r="D4015" s="17" t="str">
        <f>HLOOKUP(LEFT(Products!$B4015,3),$G$4:$J$5,2,0)</f>
        <v>Office Supplies</v>
      </c>
      <c r="E4015" s="12" t="str">
        <f>VLOOKUP(MID(Products!$B4015,5,2),$G$8:$H$25,2,0)</f>
        <v>Labels</v>
      </c>
    </row>
    <row r="4016" spans="1:5" x14ac:dyDescent="0.35">
      <c r="A4016" s="11">
        <v>4632</v>
      </c>
      <c r="B4016" s="13" t="s">
        <v>1305</v>
      </c>
      <c r="C4016" s="13" t="s">
        <v>1306</v>
      </c>
      <c r="D4016" s="13" t="str">
        <f>HLOOKUP(LEFT(Products!$B4016,3),$G$4:$J$5,2,0)</f>
        <v>Office Supplies</v>
      </c>
      <c r="E4016" s="11" t="str">
        <f>VLOOKUP(MID(Products!$B4016,5,2),$G$8:$H$25,2,0)</f>
        <v>Labels</v>
      </c>
    </row>
    <row r="4017" spans="1:5" x14ac:dyDescent="0.35">
      <c r="A4017" s="12">
        <v>9208</v>
      </c>
      <c r="B4017" s="17" t="s">
        <v>4748</v>
      </c>
      <c r="C4017" s="17" t="s">
        <v>4749</v>
      </c>
      <c r="D4017" s="17" t="str">
        <f>HLOOKUP(LEFT(Products!$B4017,3),$G$4:$J$5,2,0)</f>
        <v>Technology</v>
      </c>
      <c r="E4017" s="12" t="str">
        <f>VLOOKUP(MID(Products!$B4017,5,2),$G$8:$H$25,2,0)</f>
        <v>Accessories</v>
      </c>
    </row>
    <row r="4018" spans="1:5" x14ac:dyDescent="0.35">
      <c r="A4018" s="11">
        <v>5090</v>
      </c>
      <c r="B4018" s="13" t="s">
        <v>6602</v>
      </c>
      <c r="C4018" s="13" t="s">
        <v>6603</v>
      </c>
      <c r="D4018" s="13" t="str">
        <f>HLOOKUP(LEFT(Products!$B4018,3),$G$4:$J$5,2,0)</f>
        <v>Office Supplies</v>
      </c>
      <c r="E4018" s="11" t="str">
        <f>VLOOKUP(MID(Products!$B4018,5,2),$G$8:$H$25,2,0)</f>
        <v>Paper</v>
      </c>
    </row>
    <row r="4019" spans="1:5" x14ac:dyDescent="0.35">
      <c r="A4019" s="12">
        <v>5091</v>
      </c>
      <c r="B4019" s="17" t="s">
        <v>2040</v>
      </c>
      <c r="C4019" s="17" t="s">
        <v>2041</v>
      </c>
      <c r="D4019" s="17" t="str">
        <f>HLOOKUP(LEFT(Products!$B4019,3),$G$4:$J$5,2,0)</f>
        <v>Office Supplies</v>
      </c>
      <c r="E4019" s="12" t="str">
        <f>VLOOKUP(MID(Products!$B4019,5,2),$G$8:$H$25,2,0)</f>
        <v>Envelopes</v>
      </c>
    </row>
    <row r="4020" spans="1:5" x14ac:dyDescent="0.35">
      <c r="A4020" s="11">
        <v>5243</v>
      </c>
      <c r="B4020" s="13" t="s">
        <v>3573</v>
      </c>
      <c r="C4020" s="13" t="s">
        <v>3574</v>
      </c>
      <c r="D4020" s="13" t="str">
        <f>HLOOKUP(LEFT(Products!$B4020,3),$G$4:$J$5,2,0)</f>
        <v>Office Supplies</v>
      </c>
      <c r="E4020" s="11" t="str">
        <f>VLOOKUP(MID(Products!$B4020,5,2),$G$8:$H$25,2,0)</f>
        <v>Binders</v>
      </c>
    </row>
    <row r="4021" spans="1:5" x14ac:dyDescent="0.35">
      <c r="A4021" s="12">
        <v>6642</v>
      </c>
      <c r="B4021" s="17" t="s">
        <v>99</v>
      </c>
      <c r="C4021" s="17" t="s">
        <v>100</v>
      </c>
      <c r="D4021" s="17" t="str">
        <f>HLOOKUP(LEFT(Products!$B4021,3),$G$4:$J$5,2,0)</f>
        <v>Technology</v>
      </c>
      <c r="E4021" s="12" t="str">
        <f>VLOOKUP(MID(Products!$B4021,5,2),$G$8:$H$25,2,0)</f>
        <v>Accessories</v>
      </c>
    </row>
    <row r="4022" spans="1:5" x14ac:dyDescent="0.35">
      <c r="A4022" s="11">
        <v>6643</v>
      </c>
      <c r="B4022" s="13" t="s">
        <v>292</v>
      </c>
      <c r="C4022" s="13" t="s">
        <v>294</v>
      </c>
      <c r="D4022" s="13" t="str">
        <f>HLOOKUP(LEFT(Products!$B4022,3),$G$4:$J$5,2,0)</f>
        <v>Office Supplies</v>
      </c>
      <c r="E4022" s="11" t="str">
        <f>VLOOKUP(MID(Products!$B4022,5,2),$G$8:$H$25,2,0)</f>
        <v>Labels</v>
      </c>
    </row>
    <row r="4023" spans="1:5" x14ac:dyDescent="0.35">
      <c r="A4023" s="12">
        <v>6641</v>
      </c>
      <c r="B4023" s="17" t="s">
        <v>2633</v>
      </c>
      <c r="C4023" s="17" t="s">
        <v>2634</v>
      </c>
      <c r="D4023" s="17" t="str">
        <f>HLOOKUP(LEFT(Products!$B4023,3),$G$4:$J$5,2,0)</f>
        <v>Office Supplies</v>
      </c>
      <c r="E4023" s="12" t="str">
        <f>VLOOKUP(MID(Products!$B4023,5,2),$G$8:$H$25,2,0)</f>
        <v>Binders</v>
      </c>
    </row>
    <row r="4024" spans="1:5" x14ac:dyDescent="0.35">
      <c r="A4024" s="11">
        <v>6081</v>
      </c>
      <c r="B4024" s="13" t="s">
        <v>7195</v>
      </c>
      <c r="C4024" s="13" t="s">
        <v>7196</v>
      </c>
      <c r="D4024" s="13" t="str">
        <f>HLOOKUP(LEFT(Products!$B4024,3),$G$4:$J$5,2,0)</f>
        <v>Office Supplies</v>
      </c>
      <c r="E4024" s="11" t="str">
        <f>VLOOKUP(MID(Products!$B4024,5,2),$G$8:$H$25,2,0)</f>
        <v>Storage</v>
      </c>
    </row>
    <row r="4025" spans="1:5" x14ac:dyDescent="0.35">
      <c r="A4025" s="12">
        <v>1443</v>
      </c>
      <c r="B4025" s="17" t="s">
        <v>1404</v>
      </c>
      <c r="C4025" s="17" t="s">
        <v>1405</v>
      </c>
      <c r="D4025" s="17" t="str">
        <f>HLOOKUP(LEFT(Products!$B4025,3),$G$4:$J$5,2,0)</f>
        <v>Office Supplies</v>
      </c>
      <c r="E4025" s="12" t="str">
        <f>VLOOKUP(MID(Products!$B4025,5,2),$G$8:$H$25,2,0)</f>
        <v>Paper</v>
      </c>
    </row>
    <row r="4026" spans="1:5" x14ac:dyDescent="0.35">
      <c r="A4026" s="11">
        <v>7403</v>
      </c>
      <c r="B4026" s="13" t="s">
        <v>3376</v>
      </c>
      <c r="C4026" s="13" t="s">
        <v>3377</v>
      </c>
      <c r="D4026" s="13" t="str">
        <f>HLOOKUP(LEFT(Products!$B4026,3),$G$4:$J$5,2,0)</f>
        <v>Office Supplies</v>
      </c>
      <c r="E4026" s="11" t="str">
        <f>VLOOKUP(MID(Products!$B4026,5,2),$G$8:$H$25,2,0)</f>
        <v>Supplies</v>
      </c>
    </row>
    <row r="4027" spans="1:5" x14ac:dyDescent="0.35">
      <c r="A4027" s="12">
        <v>5530</v>
      </c>
      <c r="B4027" s="17" t="s">
        <v>3896</v>
      </c>
      <c r="C4027" s="17" t="s">
        <v>3897</v>
      </c>
      <c r="D4027" s="17" t="str">
        <f>HLOOKUP(LEFT(Products!$B4027,3),$G$4:$J$5,2,0)</f>
        <v>Office Supplies</v>
      </c>
      <c r="E4027" s="12" t="str">
        <f>VLOOKUP(MID(Products!$B4027,5,2),$G$8:$H$25,2,0)</f>
        <v>Paper</v>
      </c>
    </row>
    <row r="4028" spans="1:5" x14ac:dyDescent="0.35">
      <c r="A4028" s="11">
        <v>1933</v>
      </c>
      <c r="B4028" s="13" t="s">
        <v>375</v>
      </c>
      <c r="C4028" s="13" t="s">
        <v>376</v>
      </c>
      <c r="D4028" s="13" t="str">
        <f>HLOOKUP(LEFT(Products!$B4028,3),$G$4:$J$5,2,0)</f>
        <v>Furniture</v>
      </c>
      <c r="E4028" s="11" t="str">
        <f>VLOOKUP(MID(Products!$B4028,5,2),$G$8:$H$25,2,0)</f>
        <v>Bookcases</v>
      </c>
    </row>
    <row r="4029" spans="1:5" x14ac:dyDescent="0.35">
      <c r="A4029" s="12">
        <v>6401</v>
      </c>
      <c r="B4029" s="17" t="s">
        <v>4742</v>
      </c>
      <c r="C4029" s="17" t="s">
        <v>4743</v>
      </c>
      <c r="D4029" s="17" t="str">
        <f>HLOOKUP(LEFT(Products!$B4029,3),$G$4:$J$5,2,0)</f>
        <v>Office Supplies</v>
      </c>
      <c r="E4029" s="12" t="str">
        <f>VLOOKUP(MID(Products!$B4029,5,2),$G$8:$H$25,2,0)</f>
        <v>Art</v>
      </c>
    </row>
    <row r="4030" spans="1:5" x14ac:dyDescent="0.35">
      <c r="A4030" s="11">
        <v>6399</v>
      </c>
      <c r="B4030" s="13" t="s">
        <v>5834</v>
      </c>
      <c r="C4030" s="13" t="s">
        <v>5835</v>
      </c>
      <c r="D4030" s="13" t="str">
        <f>HLOOKUP(LEFT(Products!$B4030,3),$G$4:$J$5,2,0)</f>
        <v>Technology</v>
      </c>
      <c r="E4030" s="11" t="str">
        <f>VLOOKUP(MID(Products!$B4030,5,2),$G$8:$H$25,2,0)</f>
        <v>Phones</v>
      </c>
    </row>
    <row r="4031" spans="1:5" x14ac:dyDescent="0.35">
      <c r="A4031" s="12">
        <v>6400</v>
      </c>
      <c r="B4031" s="17" t="s">
        <v>2117</v>
      </c>
      <c r="C4031" s="17" t="s">
        <v>2118</v>
      </c>
      <c r="D4031" s="17" t="str">
        <f>HLOOKUP(LEFT(Products!$B4031,3),$G$4:$J$5,2,0)</f>
        <v>Office Supplies</v>
      </c>
      <c r="E4031" s="12" t="str">
        <f>VLOOKUP(MID(Products!$B4031,5,2),$G$8:$H$25,2,0)</f>
        <v>Labels</v>
      </c>
    </row>
    <row r="4032" spans="1:5" x14ac:dyDescent="0.35">
      <c r="A4032" s="11">
        <v>1934</v>
      </c>
      <c r="B4032" s="13" t="s">
        <v>4514</v>
      </c>
      <c r="C4032" s="13" t="s">
        <v>4515</v>
      </c>
      <c r="D4032" s="13" t="str">
        <f>HLOOKUP(LEFT(Products!$B4032,3),$G$4:$J$5,2,0)</f>
        <v>Furniture</v>
      </c>
      <c r="E4032" s="11" t="str">
        <f>VLOOKUP(MID(Products!$B4032,5,2),$G$8:$H$25,2,0)</f>
        <v>Furnishings</v>
      </c>
    </row>
    <row r="4033" spans="1:5" x14ac:dyDescent="0.35">
      <c r="A4033" s="12">
        <v>9185</v>
      </c>
      <c r="B4033" s="17" t="s">
        <v>1254</v>
      </c>
      <c r="C4033" s="17" t="s">
        <v>1255</v>
      </c>
      <c r="D4033" s="17" t="str">
        <f>HLOOKUP(LEFT(Products!$B4033,3),$G$4:$J$5,2,0)</f>
        <v>Furniture</v>
      </c>
      <c r="E4033" s="12" t="str">
        <f>VLOOKUP(MID(Products!$B4033,5,2),$G$8:$H$25,2,0)</f>
        <v>Furnishings</v>
      </c>
    </row>
    <row r="4034" spans="1:5" x14ac:dyDescent="0.35">
      <c r="A4034" s="11">
        <v>2746</v>
      </c>
      <c r="B4034" s="13" t="s">
        <v>3627</v>
      </c>
      <c r="C4034" s="13" t="s">
        <v>3628</v>
      </c>
      <c r="D4034" s="13" t="str">
        <f>HLOOKUP(LEFT(Products!$B4034,3),$G$4:$J$5,2,0)</f>
        <v>Technology</v>
      </c>
      <c r="E4034" s="11" t="str">
        <f>VLOOKUP(MID(Products!$B4034,5,2),$G$8:$H$25,2,0)</f>
        <v>Accessories</v>
      </c>
    </row>
    <row r="4035" spans="1:5" x14ac:dyDescent="0.35">
      <c r="A4035" s="12">
        <v>4262</v>
      </c>
      <c r="B4035" s="17" t="s">
        <v>3647</v>
      </c>
      <c r="C4035" s="17" t="s">
        <v>3648</v>
      </c>
      <c r="D4035" s="17" t="str">
        <f>HLOOKUP(LEFT(Products!$B4035,3),$G$4:$J$5,2,0)</f>
        <v>Technology</v>
      </c>
      <c r="E4035" s="12" t="str">
        <f>VLOOKUP(MID(Products!$B4035,5,2),$G$8:$H$25,2,0)</f>
        <v>Accessories</v>
      </c>
    </row>
    <row r="4036" spans="1:5" x14ac:dyDescent="0.35">
      <c r="A4036" s="11">
        <v>3575</v>
      </c>
      <c r="B4036" s="13" t="s">
        <v>6709</v>
      </c>
      <c r="C4036" s="13" t="s">
        <v>4403</v>
      </c>
      <c r="D4036" s="13" t="str">
        <f>HLOOKUP(LEFT(Products!$B4036,3),$G$4:$J$5,2,0)</f>
        <v>Office Supplies</v>
      </c>
      <c r="E4036" s="11" t="str">
        <f>VLOOKUP(MID(Products!$B4036,5,2),$G$8:$H$25,2,0)</f>
        <v>Art</v>
      </c>
    </row>
    <row r="4037" spans="1:5" x14ac:dyDescent="0.35">
      <c r="A4037" s="12">
        <v>7652</v>
      </c>
      <c r="B4037" s="17" t="s">
        <v>6162</v>
      </c>
      <c r="C4037" s="17" t="s">
        <v>6163</v>
      </c>
      <c r="D4037" s="17" t="str">
        <f>HLOOKUP(LEFT(Products!$B4037,3),$G$4:$J$5,2,0)</f>
        <v>Technology</v>
      </c>
      <c r="E4037" s="12" t="str">
        <f>VLOOKUP(MID(Products!$B4037,5,2),$G$8:$H$25,2,0)</f>
        <v>Accessories</v>
      </c>
    </row>
    <row r="4038" spans="1:5" x14ac:dyDescent="0.35">
      <c r="A4038" s="11">
        <v>7653</v>
      </c>
      <c r="B4038" s="13" t="s">
        <v>4134</v>
      </c>
      <c r="C4038" s="13" t="s">
        <v>4135</v>
      </c>
      <c r="D4038" s="13" t="str">
        <f>HLOOKUP(LEFT(Products!$B4038,3),$G$4:$J$5,2,0)</f>
        <v>Office Supplies</v>
      </c>
      <c r="E4038" s="11" t="str">
        <f>VLOOKUP(MID(Products!$B4038,5,2),$G$8:$H$25,2,0)</f>
        <v>Storage</v>
      </c>
    </row>
    <row r="4039" spans="1:5" x14ac:dyDescent="0.35">
      <c r="A4039" s="12">
        <v>4105</v>
      </c>
      <c r="B4039" s="17" t="s">
        <v>3533</v>
      </c>
      <c r="C4039" s="17" t="s">
        <v>3534</v>
      </c>
      <c r="D4039" s="17" t="str">
        <f>HLOOKUP(LEFT(Products!$B4039,3),$G$4:$J$5,2,0)</f>
        <v>Technology</v>
      </c>
      <c r="E4039" s="12" t="str">
        <f>VLOOKUP(MID(Products!$B4039,5,2),$G$8:$H$25,2,0)</f>
        <v>Phones</v>
      </c>
    </row>
    <row r="4040" spans="1:5" x14ac:dyDescent="0.35">
      <c r="A4040" s="11">
        <v>9186</v>
      </c>
      <c r="B4040" s="13" t="s">
        <v>7210</v>
      </c>
      <c r="C4040" s="13" t="s">
        <v>7211</v>
      </c>
      <c r="D4040" s="13" t="str">
        <f>HLOOKUP(LEFT(Products!$B4040,3),$G$4:$J$5,2,0)</f>
        <v>Furniture</v>
      </c>
      <c r="E4040" s="11" t="str">
        <f>VLOOKUP(MID(Products!$B4040,5,2),$G$8:$H$25,2,0)</f>
        <v>Chairs</v>
      </c>
    </row>
    <row r="4041" spans="1:5" x14ac:dyDescent="0.35">
      <c r="A4041" s="12">
        <v>4458</v>
      </c>
      <c r="B4041" s="17" t="s">
        <v>4428</v>
      </c>
      <c r="C4041" s="17" t="s">
        <v>4429</v>
      </c>
      <c r="D4041" s="17" t="str">
        <f>HLOOKUP(LEFT(Products!$B4041,3),$G$4:$J$5,2,0)</f>
        <v>Office Supplies</v>
      </c>
      <c r="E4041" s="12" t="str">
        <f>VLOOKUP(MID(Products!$B4041,5,2),$G$8:$H$25,2,0)</f>
        <v>Paper</v>
      </c>
    </row>
    <row r="4042" spans="1:5" x14ac:dyDescent="0.35">
      <c r="A4042" s="11">
        <v>9180</v>
      </c>
      <c r="B4042" s="13" t="s">
        <v>7213</v>
      </c>
      <c r="C4042" s="13" t="s">
        <v>7214</v>
      </c>
      <c r="D4042" s="13" t="str">
        <f>HLOOKUP(LEFT(Products!$B4042,3),$G$4:$J$5,2,0)</f>
        <v>Technology</v>
      </c>
      <c r="E4042" s="11" t="str">
        <f>VLOOKUP(MID(Products!$B4042,5,2),$G$8:$H$25,2,0)</f>
        <v>Phones</v>
      </c>
    </row>
    <row r="4043" spans="1:5" x14ac:dyDescent="0.35">
      <c r="A4043" s="12">
        <v>9187</v>
      </c>
      <c r="B4043" s="17" t="s">
        <v>3476</v>
      </c>
      <c r="C4043" s="17" t="s">
        <v>3477</v>
      </c>
      <c r="D4043" s="17" t="str">
        <f>HLOOKUP(LEFT(Products!$B4043,3),$G$4:$J$5,2,0)</f>
        <v>Office Supplies</v>
      </c>
      <c r="E4043" s="12" t="str">
        <f>VLOOKUP(MID(Products!$B4043,5,2),$G$8:$H$25,2,0)</f>
        <v>Appliances</v>
      </c>
    </row>
    <row r="4044" spans="1:5" x14ac:dyDescent="0.35">
      <c r="A4044" s="11">
        <v>9181</v>
      </c>
      <c r="B4044" s="13" t="s">
        <v>1765</v>
      </c>
      <c r="C4044" s="13" t="s">
        <v>1766</v>
      </c>
      <c r="D4044" s="13" t="str">
        <f>HLOOKUP(LEFT(Products!$B4044,3),$G$4:$J$5,2,0)</f>
        <v>Office Supplies</v>
      </c>
      <c r="E4044" s="11" t="str">
        <f>VLOOKUP(MID(Products!$B4044,5,2),$G$8:$H$25,2,0)</f>
        <v>Binders</v>
      </c>
    </row>
    <row r="4045" spans="1:5" x14ac:dyDescent="0.35">
      <c r="A4045" s="12">
        <v>4106</v>
      </c>
      <c r="B4045" s="17" t="s">
        <v>3172</v>
      </c>
      <c r="C4045" s="17" t="s">
        <v>3173</v>
      </c>
      <c r="D4045" s="17" t="str">
        <f>HLOOKUP(LEFT(Products!$B4045,3),$G$4:$J$5,2,0)</f>
        <v>Office Supplies</v>
      </c>
      <c r="E4045" s="12" t="str">
        <f>VLOOKUP(MID(Products!$B4045,5,2),$G$8:$H$25,2,0)</f>
        <v>Binders</v>
      </c>
    </row>
    <row r="4046" spans="1:5" x14ac:dyDescent="0.35">
      <c r="A4046" s="11">
        <v>9184</v>
      </c>
      <c r="B4046" s="13" t="s">
        <v>1793</v>
      </c>
      <c r="C4046" s="13" t="s">
        <v>1794</v>
      </c>
      <c r="D4046" s="13" t="str">
        <f>HLOOKUP(LEFT(Products!$B4046,3),$G$4:$J$5,2,0)</f>
        <v>Office Supplies</v>
      </c>
      <c r="E4046" s="11" t="str">
        <f>VLOOKUP(MID(Products!$B4046,5,2),$G$8:$H$25,2,0)</f>
        <v>Paper</v>
      </c>
    </row>
    <row r="4047" spans="1:5" x14ac:dyDescent="0.35">
      <c r="A4047" s="12">
        <v>3574</v>
      </c>
      <c r="B4047" s="17" t="s">
        <v>5894</v>
      </c>
      <c r="C4047" s="17" t="s">
        <v>5895</v>
      </c>
      <c r="D4047" s="17" t="str">
        <f>HLOOKUP(LEFT(Products!$B4047,3),$G$4:$J$5,2,0)</f>
        <v>Office Supplies</v>
      </c>
      <c r="E4047" s="12" t="str">
        <f>VLOOKUP(MID(Products!$B4047,5,2),$G$8:$H$25,2,0)</f>
        <v>Art</v>
      </c>
    </row>
    <row r="4048" spans="1:5" x14ac:dyDescent="0.35">
      <c r="A4048" s="11">
        <v>9182</v>
      </c>
      <c r="B4048" s="13" t="s">
        <v>7215</v>
      </c>
      <c r="C4048" s="13" t="s">
        <v>7216</v>
      </c>
      <c r="D4048" s="13" t="str">
        <f>HLOOKUP(LEFT(Products!$B4048,3),$G$4:$J$5,2,0)</f>
        <v>Office Supplies</v>
      </c>
      <c r="E4048" s="11" t="str">
        <f>VLOOKUP(MID(Products!$B4048,5,2),$G$8:$H$25,2,0)</f>
        <v>Binders</v>
      </c>
    </row>
    <row r="4049" spans="1:5" x14ac:dyDescent="0.35">
      <c r="A4049" s="12">
        <v>9183</v>
      </c>
      <c r="B4049" s="17" t="s">
        <v>3370</v>
      </c>
      <c r="C4049" s="17" t="s">
        <v>3371</v>
      </c>
      <c r="D4049" s="17" t="str">
        <f>HLOOKUP(LEFT(Products!$B4049,3),$G$4:$J$5,2,0)</f>
        <v>Technology</v>
      </c>
      <c r="E4049" s="12" t="str">
        <f>VLOOKUP(MID(Products!$B4049,5,2),$G$8:$H$25,2,0)</f>
        <v>Accessories</v>
      </c>
    </row>
    <row r="4050" spans="1:5" x14ac:dyDescent="0.35">
      <c r="A4050" s="11">
        <v>2189</v>
      </c>
      <c r="B4050" s="13" t="s">
        <v>6991</v>
      </c>
      <c r="C4050" s="13" t="s">
        <v>6992</v>
      </c>
      <c r="D4050" s="13" t="str">
        <f>HLOOKUP(LEFT(Products!$B4050,3),$G$4:$J$5,2,0)</f>
        <v>Furniture</v>
      </c>
      <c r="E4050" s="11" t="str">
        <f>VLOOKUP(MID(Products!$B4050,5,2),$G$8:$H$25,2,0)</f>
        <v>Furnishings</v>
      </c>
    </row>
    <row r="4051" spans="1:5" x14ac:dyDescent="0.35">
      <c r="A4051" s="12">
        <v>6728</v>
      </c>
      <c r="B4051" s="17" t="s">
        <v>5653</v>
      </c>
      <c r="C4051" s="17" t="s">
        <v>5654</v>
      </c>
      <c r="D4051" s="17" t="str">
        <f>HLOOKUP(LEFT(Products!$B4051,3),$G$4:$J$5,2,0)</f>
        <v>Office Supplies</v>
      </c>
      <c r="E4051" s="12" t="str">
        <f>VLOOKUP(MID(Products!$B4051,5,2),$G$8:$H$25,2,0)</f>
        <v>Paper</v>
      </c>
    </row>
    <row r="4052" spans="1:5" x14ac:dyDescent="0.35">
      <c r="A4052" s="11">
        <v>2190</v>
      </c>
      <c r="B4052" s="13" t="s">
        <v>495</v>
      </c>
      <c r="C4052" s="13" t="s">
        <v>496</v>
      </c>
      <c r="D4052" s="13" t="str">
        <f>HLOOKUP(LEFT(Products!$B4052,3),$G$4:$J$5,2,0)</f>
        <v>Technology</v>
      </c>
      <c r="E4052" s="11" t="str">
        <f>VLOOKUP(MID(Products!$B4052,5,2),$G$8:$H$25,2,0)</f>
        <v>Phones</v>
      </c>
    </row>
    <row r="4053" spans="1:5" x14ac:dyDescent="0.35">
      <c r="A4053" s="12">
        <v>2188</v>
      </c>
      <c r="B4053" s="17" t="s">
        <v>411</v>
      </c>
      <c r="C4053" s="17" t="s">
        <v>412</v>
      </c>
      <c r="D4053" s="17" t="str">
        <f>HLOOKUP(LEFT(Products!$B4053,3),$G$4:$J$5,2,0)</f>
        <v>Office Supplies</v>
      </c>
      <c r="E4053" s="12" t="str">
        <f>VLOOKUP(MID(Products!$B4053,5,2),$G$8:$H$25,2,0)</f>
        <v>Envelopes</v>
      </c>
    </row>
    <row r="4054" spans="1:5" x14ac:dyDescent="0.35">
      <c r="A4054" s="11">
        <v>4028</v>
      </c>
      <c r="B4054" s="13" t="s">
        <v>746</v>
      </c>
      <c r="C4054" s="13" t="s">
        <v>747</v>
      </c>
      <c r="D4054" s="13" t="str">
        <f>HLOOKUP(LEFT(Products!$B4054,3),$G$4:$J$5,2,0)</f>
        <v>Technology</v>
      </c>
      <c r="E4054" s="11" t="str">
        <f>VLOOKUP(MID(Products!$B4054,5,2),$G$8:$H$25,2,0)</f>
        <v>Phones</v>
      </c>
    </row>
    <row r="4055" spans="1:5" x14ac:dyDescent="0.35">
      <c r="A4055" s="12">
        <v>6693</v>
      </c>
      <c r="B4055" s="17" t="s">
        <v>866</v>
      </c>
      <c r="C4055" s="17" t="s">
        <v>867</v>
      </c>
      <c r="D4055" s="17" t="str">
        <f>HLOOKUP(LEFT(Products!$B4055,3),$G$4:$J$5,2,0)</f>
        <v>Office Supplies</v>
      </c>
      <c r="E4055" s="12" t="str">
        <f>VLOOKUP(MID(Products!$B4055,5,2),$G$8:$H$25,2,0)</f>
        <v>Binders</v>
      </c>
    </row>
    <row r="4056" spans="1:5" x14ac:dyDescent="0.35">
      <c r="A4056" s="11">
        <v>9385</v>
      </c>
      <c r="B4056" s="13" t="s">
        <v>1771</v>
      </c>
      <c r="C4056" s="13" t="s">
        <v>1772</v>
      </c>
      <c r="D4056" s="13" t="str">
        <f>HLOOKUP(LEFT(Products!$B4056,3),$G$4:$J$5,2,0)</f>
        <v>Office Supplies</v>
      </c>
      <c r="E4056" s="11" t="str">
        <f>VLOOKUP(MID(Products!$B4056,5,2),$G$8:$H$25,2,0)</f>
        <v>Paper</v>
      </c>
    </row>
    <row r="4057" spans="1:5" x14ac:dyDescent="0.35">
      <c r="A4057" s="12">
        <v>4027</v>
      </c>
      <c r="B4057" s="17" t="s">
        <v>1665</v>
      </c>
      <c r="C4057" s="17" t="s">
        <v>1666</v>
      </c>
      <c r="D4057" s="17" t="str">
        <f>HLOOKUP(LEFT(Products!$B4057,3),$G$4:$J$5,2,0)</f>
        <v>Office Supplies</v>
      </c>
      <c r="E4057" s="12" t="str">
        <f>VLOOKUP(MID(Products!$B4057,5,2),$G$8:$H$25,2,0)</f>
        <v>Art</v>
      </c>
    </row>
    <row r="4058" spans="1:5" x14ac:dyDescent="0.35">
      <c r="A4058" s="11">
        <v>4026</v>
      </c>
      <c r="B4058" s="13" t="s">
        <v>1341</v>
      </c>
      <c r="C4058" s="13" t="s">
        <v>1342</v>
      </c>
      <c r="D4058" s="13" t="str">
        <f>HLOOKUP(LEFT(Products!$B4058,3),$G$4:$J$5,2,0)</f>
        <v>Office Supplies</v>
      </c>
      <c r="E4058" s="11" t="str">
        <f>VLOOKUP(MID(Products!$B4058,5,2),$G$8:$H$25,2,0)</f>
        <v>Paper</v>
      </c>
    </row>
    <row r="4059" spans="1:5" x14ac:dyDescent="0.35">
      <c r="A4059" s="12">
        <v>4029</v>
      </c>
      <c r="B4059" s="17" t="s">
        <v>3006</v>
      </c>
      <c r="C4059" s="17" t="s">
        <v>3007</v>
      </c>
      <c r="D4059" s="17" t="str">
        <f>HLOOKUP(LEFT(Products!$B4059,3),$G$4:$J$5,2,0)</f>
        <v>Office Supplies</v>
      </c>
      <c r="E4059" s="12" t="str">
        <f>VLOOKUP(MID(Products!$B4059,5,2),$G$8:$H$25,2,0)</f>
        <v>Binders</v>
      </c>
    </row>
    <row r="4060" spans="1:5" x14ac:dyDescent="0.35">
      <c r="A4060" s="11">
        <v>8259</v>
      </c>
      <c r="B4060" s="13" t="s">
        <v>2243</v>
      </c>
      <c r="C4060" s="13" t="s">
        <v>2244</v>
      </c>
      <c r="D4060" s="13" t="str">
        <f>HLOOKUP(LEFT(Products!$B4060,3),$G$4:$J$5,2,0)</f>
        <v>Office Supplies</v>
      </c>
      <c r="E4060" s="11" t="str">
        <f>VLOOKUP(MID(Products!$B4060,5,2),$G$8:$H$25,2,0)</f>
        <v>Binders</v>
      </c>
    </row>
    <row r="4061" spans="1:5" x14ac:dyDescent="0.35">
      <c r="A4061" s="12">
        <v>8255</v>
      </c>
      <c r="B4061" s="17" t="s">
        <v>2716</v>
      </c>
      <c r="C4061" s="17" t="s">
        <v>2717</v>
      </c>
      <c r="D4061" s="17" t="str">
        <f>HLOOKUP(LEFT(Products!$B4061,3),$G$4:$J$5,2,0)</f>
        <v>Office Supplies</v>
      </c>
      <c r="E4061" s="12" t="str">
        <f>VLOOKUP(MID(Products!$B4061,5,2),$G$8:$H$25,2,0)</f>
        <v>Paper</v>
      </c>
    </row>
    <row r="4062" spans="1:5" x14ac:dyDescent="0.35">
      <c r="A4062" s="11">
        <v>8258</v>
      </c>
      <c r="B4062" s="13" t="s">
        <v>2851</v>
      </c>
      <c r="C4062" s="13" t="s">
        <v>2852</v>
      </c>
      <c r="D4062" s="13" t="str">
        <f>HLOOKUP(LEFT(Products!$B4062,3),$G$4:$J$5,2,0)</f>
        <v>Technology</v>
      </c>
      <c r="E4062" s="11" t="str">
        <f>VLOOKUP(MID(Products!$B4062,5,2),$G$8:$H$25,2,0)</f>
        <v>Accessories</v>
      </c>
    </row>
    <row r="4063" spans="1:5" x14ac:dyDescent="0.35">
      <c r="A4063" s="12">
        <v>7767</v>
      </c>
      <c r="B4063" s="17" t="s">
        <v>1287</v>
      </c>
      <c r="C4063" s="17" t="s">
        <v>1288</v>
      </c>
      <c r="D4063" s="17" t="str">
        <f>HLOOKUP(LEFT(Products!$B4063,3),$G$4:$J$5,2,0)</f>
        <v>Office Supplies</v>
      </c>
      <c r="E4063" s="12" t="str">
        <f>VLOOKUP(MID(Products!$B4063,5,2),$G$8:$H$25,2,0)</f>
        <v>Art</v>
      </c>
    </row>
    <row r="4064" spans="1:5" x14ac:dyDescent="0.35">
      <c r="A4064" s="11">
        <v>8256</v>
      </c>
      <c r="B4064" s="13" t="s">
        <v>830</v>
      </c>
      <c r="C4064" s="13" t="s">
        <v>831</v>
      </c>
      <c r="D4064" s="13" t="str">
        <f>HLOOKUP(LEFT(Products!$B4064,3),$G$4:$J$5,2,0)</f>
        <v>Technology</v>
      </c>
      <c r="E4064" s="11" t="str">
        <f>VLOOKUP(MID(Products!$B4064,5,2),$G$8:$H$25,2,0)</f>
        <v>Phones</v>
      </c>
    </row>
    <row r="4065" spans="1:5" x14ac:dyDescent="0.35">
      <c r="A4065" s="12">
        <v>8254</v>
      </c>
      <c r="B4065" s="17" t="s">
        <v>80</v>
      </c>
      <c r="C4065" s="17" t="s">
        <v>82</v>
      </c>
      <c r="D4065" s="17" t="str">
        <f>HLOOKUP(LEFT(Products!$B4065,3),$G$4:$J$5,2,0)</f>
        <v>Technology</v>
      </c>
      <c r="E4065" s="12" t="str">
        <f>VLOOKUP(MID(Products!$B4065,5,2),$G$8:$H$25,2,0)</f>
        <v>Copiers</v>
      </c>
    </row>
    <row r="4066" spans="1:5" x14ac:dyDescent="0.35">
      <c r="A4066" s="11">
        <v>5762</v>
      </c>
      <c r="B4066" s="13" t="s">
        <v>5813</v>
      </c>
      <c r="C4066" s="13" t="s">
        <v>5814</v>
      </c>
      <c r="D4066" s="13" t="str">
        <f>HLOOKUP(LEFT(Products!$B4066,3),$G$4:$J$5,2,0)</f>
        <v>Office Supplies</v>
      </c>
      <c r="E4066" s="11" t="str">
        <f>VLOOKUP(MID(Products!$B4066,5,2),$G$8:$H$25,2,0)</f>
        <v>Appliances</v>
      </c>
    </row>
    <row r="4067" spans="1:5" x14ac:dyDescent="0.35">
      <c r="A4067" s="12">
        <v>7766</v>
      </c>
      <c r="B4067" s="17" t="s">
        <v>3142</v>
      </c>
      <c r="C4067" s="17" t="s">
        <v>3143</v>
      </c>
      <c r="D4067" s="17" t="str">
        <f>HLOOKUP(LEFT(Products!$B4067,3),$G$4:$J$5,2,0)</f>
        <v>Furniture</v>
      </c>
      <c r="E4067" s="12" t="str">
        <f>VLOOKUP(MID(Products!$B4067,5,2),$G$8:$H$25,2,0)</f>
        <v>Chairs</v>
      </c>
    </row>
    <row r="4068" spans="1:5" x14ac:dyDescent="0.35">
      <c r="A4068" s="11">
        <v>7765</v>
      </c>
      <c r="B4068" s="13" t="s">
        <v>88</v>
      </c>
      <c r="C4068" s="13" t="s">
        <v>90</v>
      </c>
      <c r="D4068" s="13" t="str">
        <f>HLOOKUP(LEFT(Products!$B4068,3),$G$4:$J$5,2,0)</f>
        <v>Office Supplies</v>
      </c>
      <c r="E4068" s="11" t="str">
        <f>VLOOKUP(MID(Products!$B4068,5,2),$G$8:$H$25,2,0)</f>
        <v>Art</v>
      </c>
    </row>
    <row r="4069" spans="1:5" x14ac:dyDescent="0.35">
      <c r="A4069" s="12">
        <v>2863</v>
      </c>
      <c r="B4069" s="17" t="s">
        <v>7232</v>
      </c>
      <c r="C4069" s="17" t="s">
        <v>7233</v>
      </c>
      <c r="D4069" s="17" t="str">
        <f>HLOOKUP(LEFT(Products!$B4069,3),$G$4:$J$5,2,0)</f>
        <v>Office Supplies</v>
      </c>
      <c r="E4069" s="12" t="str">
        <f>VLOOKUP(MID(Products!$B4069,5,2),$G$8:$H$25,2,0)</f>
        <v>Paper</v>
      </c>
    </row>
    <row r="4070" spans="1:5" x14ac:dyDescent="0.35">
      <c r="A4070" s="11">
        <v>5763</v>
      </c>
      <c r="B4070" s="13" t="s">
        <v>6402</v>
      </c>
      <c r="C4070" s="13" t="s">
        <v>6722</v>
      </c>
      <c r="D4070" s="13" t="str">
        <f>HLOOKUP(LEFT(Products!$B4070,3),$G$4:$J$5,2,0)</f>
        <v>Furniture</v>
      </c>
      <c r="E4070" s="11" t="str">
        <f>VLOOKUP(MID(Products!$B4070,5,2),$G$8:$H$25,2,0)</f>
        <v>Furnishings</v>
      </c>
    </row>
    <row r="4071" spans="1:5" x14ac:dyDescent="0.35">
      <c r="A4071" s="12">
        <v>8257</v>
      </c>
      <c r="B4071" s="17" t="s">
        <v>1530</v>
      </c>
      <c r="C4071" s="17" t="s">
        <v>6809</v>
      </c>
      <c r="D4071" s="17" t="str">
        <f>HLOOKUP(LEFT(Products!$B4071,3),$G$4:$J$5,2,0)</f>
        <v>Office Supplies</v>
      </c>
      <c r="E4071" s="12" t="str">
        <f>VLOOKUP(MID(Products!$B4071,5,2),$G$8:$H$25,2,0)</f>
        <v>Storage</v>
      </c>
    </row>
    <row r="4072" spans="1:5" x14ac:dyDescent="0.35">
      <c r="A4072" s="11">
        <v>2866</v>
      </c>
      <c r="B4072" s="13" t="s">
        <v>353</v>
      </c>
      <c r="C4072" s="13" t="s">
        <v>354</v>
      </c>
      <c r="D4072" s="13" t="str">
        <f>HLOOKUP(LEFT(Products!$B4072,3),$G$4:$J$5,2,0)</f>
        <v>Office Supplies</v>
      </c>
      <c r="E4072" s="11" t="str">
        <f>VLOOKUP(MID(Products!$B4072,5,2),$G$8:$H$25,2,0)</f>
        <v>Art</v>
      </c>
    </row>
    <row r="4073" spans="1:5" x14ac:dyDescent="0.35">
      <c r="A4073" s="12">
        <v>2865</v>
      </c>
      <c r="B4073" s="17" t="s">
        <v>6848</v>
      </c>
      <c r="C4073" s="17" t="s">
        <v>2054</v>
      </c>
      <c r="D4073" s="17" t="str">
        <f>HLOOKUP(LEFT(Products!$B4073,3),$G$4:$J$5,2,0)</f>
        <v>Office Supplies</v>
      </c>
      <c r="E4073" s="12" t="str">
        <f>VLOOKUP(MID(Products!$B4073,5,2),$G$8:$H$25,2,0)</f>
        <v>Appliances</v>
      </c>
    </row>
    <row r="4074" spans="1:5" x14ac:dyDescent="0.35">
      <c r="A4074" s="11">
        <v>7898</v>
      </c>
      <c r="B4074" s="13" t="s">
        <v>2149</v>
      </c>
      <c r="C4074" s="13" t="s">
        <v>2150</v>
      </c>
      <c r="D4074" s="13" t="str">
        <f>HLOOKUP(LEFT(Products!$B4074,3),$G$4:$J$5,2,0)</f>
        <v>Office Supplies</v>
      </c>
      <c r="E4074" s="11" t="str">
        <f>VLOOKUP(MID(Products!$B4074,5,2),$G$8:$H$25,2,0)</f>
        <v>Appliances</v>
      </c>
    </row>
    <row r="4075" spans="1:5" x14ac:dyDescent="0.35">
      <c r="A4075" s="12">
        <v>7904</v>
      </c>
      <c r="B4075" s="17" t="s">
        <v>4045</v>
      </c>
      <c r="C4075" s="17" t="s">
        <v>4046</v>
      </c>
      <c r="D4075" s="17" t="str">
        <f>HLOOKUP(LEFT(Products!$B4075,3),$G$4:$J$5,2,0)</f>
        <v>Furniture</v>
      </c>
      <c r="E4075" s="12" t="str">
        <f>VLOOKUP(MID(Products!$B4075,5,2),$G$8:$H$25,2,0)</f>
        <v>Chairs</v>
      </c>
    </row>
    <row r="4076" spans="1:5" x14ac:dyDescent="0.35">
      <c r="A4076" s="11">
        <v>7899</v>
      </c>
      <c r="B4076" s="13" t="s">
        <v>5560</v>
      </c>
      <c r="C4076" s="13" t="s">
        <v>5561</v>
      </c>
      <c r="D4076" s="13" t="str">
        <f>HLOOKUP(LEFT(Products!$B4076,3),$G$4:$J$5,2,0)</f>
        <v>Office Supplies</v>
      </c>
      <c r="E4076" s="11" t="str">
        <f>VLOOKUP(MID(Products!$B4076,5,2),$G$8:$H$25,2,0)</f>
        <v>Binders</v>
      </c>
    </row>
    <row r="4077" spans="1:5" x14ac:dyDescent="0.35">
      <c r="A4077" s="12">
        <v>7903</v>
      </c>
      <c r="B4077" s="17" t="s">
        <v>6187</v>
      </c>
      <c r="C4077" s="17" t="s">
        <v>6188</v>
      </c>
      <c r="D4077" s="17" t="str">
        <f>HLOOKUP(LEFT(Products!$B4077,3),$G$4:$J$5,2,0)</f>
        <v>Office Supplies</v>
      </c>
      <c r="E4077" s="12" t="str">
        <f>VLOOKUP(MID(Products!$B4077,5,2),$G$8:$H$25,2,0)</f>
        <v>Envelopes</v>
      </c>
    </row>
    <row r="4078" spans="1:5" x14ac:dyDescent="0.35">
      <c r="A4078" s="11">
        <v>7901</v>
      </c>
      <c r="B4078" s="13" t="s">
        <v>7236</v>
      </c>
      <c r="C4078" s="13" t="s">
        <v>7237</v>
      </c>
      <c r="D4078" s="13" t="str">
        <f>HLOOKUP(LEFT(Products!$B4078,3),$G$4:$J$5,2,0)</f>
        <v>Technology</v>
      </c>
      <c r="E4078" s="11" t="str">
        <f>VLOOKUP(MID(Products!$B4078,5,2),$G$8:$H$25,2,0)</f>
        <v>Accessories</v>
      </c>
    </row>
    <row r="4079" spans="1:5" x14ac:dyDescent="0.35">
      <c r="A4079" s="12">
        <v>7900</v>
      </c>
      <c r="B4079" s="17" t="s">
        <v>722</v>
      </c>
      <c r="C4079" s="17" t="s">
        <v>723</v>
      </c>
      <c r="D4079" s="17" t="str">
        <f>HLOOKUP(LEFT(Products!$B4079,3),$G$4:$J$5,2,0)</f>
        <v>Office Supplies</v>
      </c>
      <c r="E4079" s="12" t="str">
        <f>VLOOKUP(MID(Products!$B4079,5,2),$G$8:$H$25,2,0)</f>
        <v>Fasteners</v>
      </c>
    </row>
    <row r="4080" spans="1:5" x14ac:dyDescent="0.35">
      <c r="A4080" s="11">
        <v>2864</v>
      </c>
      <c r="B4080" s="13" t="s">
        <v>3023</v>
      </c>
      <c r="C4080" s="13" t="s">
        <v>3024</v>
      </c>
      <c r="D4080" s="13" t="str">
        <f>HLOOKUP(LEFT(Products!$B4080,3),$G$4:$J$5,2,0)</f>
        <v>Office Supplies</v>
      </c>
      <c r="E4080" s="11" t="str">
        <f>VLOOKUP(MID(Products!$B4080,5,2),$G$8:$H$25,2,0)</f>
        <v>Storage</v>
      </c>
    </row>
    <row r="4081" spans="1:5" x14ac:dyDescent="0.35">
      <c r="A4081" s="12">
        <v>7902</v>
      </c>
      <c r="B4081" s="17" t="s">
        <v>1447</v>
      </c>
      <c r="C4081" s="17" t="s">
        <v>1448</v>
      </c>
      <c r="D4081" s="17" t="str">
        <f>HLOOKUP(LEFT(Products!$B4081,3),$G$4:$J$5,2,0)</f>
        <v>Furniture</v>
      </c>
      <c r="E4081" s="12" t="str">
        <f>VLOOKUP(MID(Products!$B4081,5,2),$G$8:$H$25,2,0)</f>
        <v>Furnishings</v>
      </c>
    </row>
    <row r="4082" spans="1:5" x14ac:dyDescent="0.35">
      <c r="A4082" s="11">
        <v>6071</v>
      </c>
      <c r="B4082" s="13" t="s">
        <v>2563</v>
      </c>
      <c r="C4082" s="13" t="s">
        <v>2564</v>
      </c>
      <c r="D4082" s="13" t="str">
        <f>HLOOKUP(LEFT(Products!$B4082,3),$G$4:$J$5,2,0)</f>
        <v>Office Supplies</v>
      </c>
      <c r="E4082" s="11" t="str">
        <f>VLOOKUP(MID(Products!$B4082,5,2),$G$8:$H$25,2,0)</f>
        <v>Labels</v>
      </c>
    </row>
    <row r="4083" spans="1:5" x14ac:dyDescent="0.35">
      <c r="A4083" s="12">
        <v>2867</v>
      </c>
      <c r="B4083" s="17" t="s">
        <v>1314</v>
      </c>
      <c r="C4083" s="17" t="s">
        <v>1315</v>
      </c>
      <c r="D4083" s="17" t="str">
        <f>HLOOKUP(LEFT(Products!$B4083,3),$G$4:$J$5,2,0)</f>
        <v>Office Supplies</v>
      </c>
      <c r="E4083" s="12" t="str">
        <f>VLOOKUP(MID(Products!$B4083,5,2),$G$8:$H$25,2,0)</f>
        <v>Supplies</v>
      </c>
    </row>
    <row r="4084" spans="1:5" x14ac:dyDescent="0.35">
      <c r="A4084" s="11">
        <v>7376</v>
      </c>
      <c r="B4084" s="13" t="s">
        <v>1483</v>
      </c>
      <c r="C4084" s="13" t="s">
        <v>1484</v>
      </c>
      <c r="D4084" s="13" t="str">
        <f>HLOOKUP(LEFT(Products!$B4084,3),$G$4:$J$5,2,0)</f>
        <v>Office Supplies</v>
      </c>
      <c r="E4084" s="11" t="str">
        <f>VLOOKUP(MID(Products!$B4084,5,2),$G$8:$H$25,2,0)</f>
        <v>Binders</v>
      </c>
    </row>
    <row r="4085" spans="1:5" x14ac:dyDescent="0.35">
      <c r="A4085" s="12">
        <v>4491</v>
      </c>
      <c r="B4085" s="17" t="s">
        <v>346</v>
      </c>
      <c r="C4085" s="17" t="s">
        <v>347</v>
      </c>
      <c r="D4085" s="17" t="str">
        <f>HLOOKUP(LEFT(Products!$B4085,3),$G$4:$J$5,2,0)</f>
        <v>Furniture</v>
      </c>
      <c r="E4085" s="12" t="str">
        <f>VLOOKUP(MID(Products!$B4085,5,2),$G$8:$H$25,2,0)</f>
        <v>Tables</v>
      </c>
    </row>
    <row r="4086" spans="1:5" x14ac:dyDescent="0.35">
      <c r="A4086" s="11">
        <v>2398</v>
      </c>
      <c r="B4086" s="13" t="s">
        <v>4884</v>
      </c>
      <c r="C4086" s="13" t="s">
        <v>4885</v>
      </c>
      <c r="D4086" s="13" t="str">
        <f>HLOOKUP(LEFT(Products!$B4086,3),$G$4:$J$5,2,0)</f>
        <v>Office Supplies</v>
      </c>
      <c r="E4086" s="11" t="str">
        <f>VLOOKUP(MID(Products!$B4086,5,2),$G$8:$H$25,2,0)</f>
        <v>Labels</v>
      </c>
    </row>
    <row r="4087" spans="1:5" x14ac:dyDescent="0.35">
      <c r="A4087" s="12">
        <v>2399</v>
      </c>
      <c r="B4087" s="17" t="s">
        <v>5443</v>
      </c>
      <c r="C4087" s="17" t="s">
        <v>5444</v>
      </c>
      <c r="D4087" s="17" t="str">
        <f>HLOOKUP(LEFT(Products!$B4087,3),$G$4:$J$5,2,0)</f>
        <v>Office Supplies</v>
      </c>
      <c r="E4087" s="12" t="str">
        <f>VLOOKUP(MID(Products!$B4087,5,2),$G$8:$H$25,2,0)</f>
        <v>Art</v>
      </c>
    </row>
    <row r="4088" spans="1:5" x14ac:dyDescent="0.35">
      <c r="A4088" s="11">
        <v>2460</v>
      </c>
      <c r="B4088" s="13" t="s">
        <v>1704</v>
      </c>
      <c r="C4088" s="13" t="s">
        <v>1705</v>
      </c>
      <c r="D4088" s="13" t="str">
        <f>HLOOKUP(LEFT(Products!$B4088,3),$G$4:$J$5,2,0)</f>
        <v>Office Supplies</v>
      </c>
      <c r="E4088" s="11" t="str">
        <f>VLOOKUP(MID(Products!$B4088,5,2),$G$8:$H$25,2,0)</f>
        <v>Appliances</v>
      </c>
    </row>
    <row r="4089" spans="1:5" x14ac:dyDescent="0.35">
      <c r="A4089" s="12">
        <v>2535</v>
      </c>
      <c r="B4089" s="17" t="s">
        <v>5267</v>
      </c>
      <c r="C4089" s="17" t="s">
        <v>5268</v>
      </c>
      <c r="D4089" s="17" t="str">
        <f>HLOOKUP(LEFT(Products!$B4089,3),$G$4:$J$5,2,0)</f>
        <v>Office Supplies</v>
      </c>
      <c r="E4089" s="12" t="str">
        <f>VLOOKUP(MID(Products!$B4089,5,2),$G$8:$H$25,2,0)</f>
        <v>Storage</v>
      </c>
    </row>
    <row r="4090" spans="1:5" x14ac:dyDescent="0.35">
      <c r="A4090" s="11">
        <v>5295</v>
      </c>
      <c r="B4090" s="13" t="s">
        <v>3307</v>
      </c>
      <c r="C4090" s="13" t="s">
        <v>3308</v>
      </c>
      <c r="D4090" s="13" t="str">
        <f>HLOOKUP(LEFT(Products!$B4090,3),$G$4:$J$5,2,0)</f>
        <v>Office Supplies</v>
      </c>
      <c r="E4090" s="11" t="str">
        <f>VLOOKUP(MID(Products!$B4090,5,2),$G$8:$H$25,2,0)</f>
        <v>Labels</v>
      </c>
    </row>
    <row r="4091" spans="1:5" x14ac:dyDescent="0.35">
      <c r="A4091" s="12">
        <v>7267</v>
      </c>
      <c r="B4091" s="17" t="s">
        <v>2153</v>
      </c>
      <c r="C4091" s="17" t="s">
        <v>2154</v>
      </c>
      <c r="D4091" s="17" t="str">
        <f>HLOOKUP(LEFT(Products!$B4091,3),$G$4:$J$5,2,0)</f>
        <v>Office Supplies</v>
      </c>
      <c r="E4091" s="12" t="str">
        <f>VLOOKUP(MID(Products!$B4091,5,2),$G$8:$H$25,2,0)</f>
        <v>Binders</v>
      </c>
    </row>
    <row r="4092" spans="1:5" x14ac:dyDescent="0.35">
      <c r="A4092" s="11">
        <v>7268</v>
      </c>
      <c r="B4092" s="13" t="s">
        <v>4618</v>
      </c>
      <c r="C4092" s="13" t="s">
        <v>7246</v>
      </c>
      <c r="D4092" s="13" t="str">
        <f>HLOOKUP(LEFT(Products!$B4092,3),$G$4:$J$5,2,0)</f>
        <v>Office Supplies</v>
      </c>
      <c r="E4092" s="11" t="str">
        <f>VLOOKUP(MID(Products!$B4092,5,2),$G$8:$H$25,2,0)</f>
        <v>Storage</v>
      </c>
    </row>
    <row r="4093" spans="1:5" x14ac:dyDescent="0.35">
      <c r="A4093" s="12">
        <v>6414</v>
      </c>
      <c r="B4093" s="17" t="s">
        <v>1942</v>
      </c>
      <c r="C4093" s="17" t="s">
        <v>1943</v>
      </c>
      <c r="D4093" s="17" t="str">
        <f>HLOOKUP(LEFT(Products!$B4093,3),$G$4:$J$5,2,0)</f>
        <v>Technology</v>
      </c>
      <c r="E4093" s="12" t="str">
        <f>VLOOKUP(MID(Products!$B4093,5,2),$G$8:$H$25,2,0)</f>
        <v>Accessories</v>
      </c>
    </row>
    <row r="4094" spans="1:5" x14ac:dyDescent="0.35">
      <c r="A4094" s="11">
        <v>6413</v>
      </c>
      <c r="B4094" s="13" t="s">
        <v>5380</v>
      </c>
      <c r="C4094" s="13" t="s">
        <v>5381</v>
      </c>
      <c r="D4094" s="13" t="str">
        <f>HLOOKUP(LEFT(Products!$B4094,3),$G$4:$J$5,2,0)</f>
        <v>Office Supplies</v>
      </c>
      <c r="E4094" s="11" t="str">
        <f>VLOOKUP(MID(Products!$B4094,5,2),$G$8:$H$25,2,0)</f>
        <v>Binders</v>
      </c>
    </row>
    <row r="4095" spans="1:5" x14ac:dyDescent="0.35">
      <c r="A4095" s="12">
        <v>7940</v>
      </c>
      <c r="B4095" s="17" t="s">
        <v>7250</v>
      </c>
      <c r="C4095" s="17" t="s">
        <v>7251</v>
      </c>
      <c r="D4095" s="17" t="str">
        <f>HLOOKUP(LEFT(Products!$B4095,3),$G$4:$J$5,2,0)</f>
        <v>Office Supplies</v>
      </c>
      <c r="E4095" s="12" t="str">
        <f>VLOOKUP(MID(Products!$B4095,5,2),$G$8:$H$25,2,0)</f>
        <v>Binders</v>
      </c>
    </row>
    <row r="4096" spans="1:5" x14ac:dyDescent="0.35">
      <c r="A4096" s="11">
        <v>1921</v>
      </c>
      <c r="B4096" s="13" t="s">
        <v>2864</v>
      </c>
      <c r="C4096" s="13" t="s">
        <v>2865</v>
      </c>
      <c r="D4096" s="13" t="str">
        <f>HLOOKUP(LEFT(Products!$B4096,3),$G$4:$J$5,2,0)</f>
        <v>Furniture</v>
      </c>
      <c r="E4096" s="11" t="str">
        <f>VLOOKUP(MID(Products!$B4096,5,2),$G$8:$H$25,2,0)</f>
        <v>Chairs</v>
      </c>
    </row>
    <row r="4097" spans="1:5" x14ac:dyDescent="0.35">
      <c r="A4097" s="12">
        <v>7939</v>
      </c>
      <c r="B4097" s="17" t="s">
        <v>669</v>
      </c>
      <c r="C4097" s="17" t="s">
        <v>670</v>
      </c>
      <c r="D4097" s="17" t="str">
        <f>HLOOKUP(LEFT(Products!$B4097,3),$G$4:$J$5,2,0)</f>
        <v>Office Supplies</v>
      </c>
      <c r="E4097" s="12" t="str">
        <f>VLOOKUP(MID(Products!$B4097,5,2),$G$8:$H$25,2,0)</f>
        <v>Storage</v>
      </c>
    </row>
    <row r="4098" spans="1:5" x14ac:dyDescent="0.35">
      <c r="A4098" s="11">
        <v>1920</v>
      </c>
      <c r="B4098" s="13" t="s">
        <v>6093</v>
      </c>
      <c r="C4098" s="13" t="s">
        <v>6094</v>
      </c>
      <c r="D4098" s="13" t="str">
        <f>HLOOKUP(LEFT(Products!$B4098,3),$G$4:$J$5,2,0)</f>
        <v>Office Supplies</v>
      </c>
      <c r="E4098" s="11" t="str">
        <f>VLOOKUP(MID(Products!$B4098,5,2),$G$8:$H$25,2,0)</f>
        <v>Binders</v>
      </c>
    </row>
    <row r="4099" spans="1:5" x14ac:dyDescent="0.35">
      <c r="A4099" s="12">
        <v>7938</v>
      </c>
      <c r="B4099" s="17" t="s">
        <v>2742</v>
      </c>
      <c r="C4099" s="17" t="s">
        <v>2743</v>
      </c>
      <c r="D4099" s="17" t="str">
        <f>HLOOKUP(LEFT(Products!$B4099,3),$G$4:$J$5,2,0)</f>
        <v>Office Supplies</v>
      </c>
      <c r="E4099" s="12" t="str">
        <f>VLOOKUP(MID(Products!$B4099,5,2),$G$8:$H$25,2,0)</f>
        <v>Appliances</v>
      </c>
    </row>
    <row r="4100" spans="1:5" x14ac:dyDescent="0.35">
      <c r="A4100" s="11">
        <v>7244</v>
      </c>
      <c r="B4100" s="13" t="s">
        <v>1553</v>
      </c>
      <c r="C4100" s="13" t="s">
        <v>1554</v>
      </c>
      <c r="D4100" s="13" t="str">
        <f>HLOOKUP(LEFT(Products!$B4100,3),$G$4:$J$5,2,0)</f>
        <v>Furniture</v>
      </c>
      <c r="E4100" s="11" t="str">
        <f>VLOOKUP(MID(Products!$B4100,5,2),$G$8:$H$25,2,0)</f>
        <v>Chairs</v>
      </c>
    </row>
    <row r="4101" spans="1:5" x14ac:dyDescent="0.35">
      <c r="A4101" s="12">
        <v>7185</v>
      </c>
      <c r="B4101" s="17" t="s">
        <v>7255</v>
      </c>
      <c r="C4101" s="17" t="s">
        <v>7256</v>
      </c>
      <c r="D4101" s="17" t="str">
        <f>HLOOKUP(LEFT(Products!$B4101,3),$G$4:$J$5,2,0)</f>
        <v>Office Supplies</v>
      </c>
      <c r="E4101" s="12" t="str">
        <f>VLOOKUP(MID(Products!$B4101,5,2),$G$8:$H$25,2,0)</f>
        <v>Supplies</v>
      </c>
    </row>
    <row r="4102" spans="1:5" x14ac:dyDescent="0.35">
      <c r="A4102" s="11">
        <v>7186</v>
      </c>
      <c r="B4102" s="13" t="s">
        <v>4507</v>
      </c>
      <c r="C4102" s="13" t="s">
        <v>4508</v>
      </c>
      <c r="D4102" s="13" t="str">
        <f>HLOOKUP(LEFT(Products!$B4102,3),$G$4:$J$5,2,0)</f>
        <v>Office Supplies</v>
      </c>
      <c r="E4102" s="11" t="str">
        <f>VLOOKUP(MID(Products!$B4102,5,2),$G$8:$H$25,2,0)</f>
        <v>Art</v>
      </c>
    </row>
    <row r="4103" spans="1:5" x14ac:dyDescent="0.35">
      <c r="A4103" s="12">
        <v>7937</v>
      </c>
      <c r="B4103" s="17" t="s">
        <v>647</v>
      </c>
      <c r="C4103" s="17" t="s">
        <v>648</v>
      </c>
      <c r="D4103" s="17" t="str">
        <f>HLOOKUP(LEFT(Products!$B4103,3),$G$4:$J$5,2,0)</f>
        <v>Office Supplies</v>
      </c>
      <c r="E4103" s="12" t="str">
        <f>VLOOKUP(MID(Products!$B4103,5,2),$G$8:$H$25,2,0)</f>
        <v>Binders</v>
      </c>
    </row>
    <row r="4104" spans="1:5" x14ac:dyDescent="0.35">
      <c r="A4104" s="11">
        <v>7189</v>
      </c>
      <c r="B4104" s="13" t="s">
        <v>2149</v>
      </c>
      <c r="C4104" s="13" t="s">
        <v>2150</v>
      </c>
      <c r="D4104" s="13" t="str">
        <f>HLOOKUP(LEFT(Products!$B4104,3),$G$4:$J$5,2,0)</f>
        <v>Office Supplies</v>
      </c>
      <c r="E4104" s="11" t="str">
        <f>VLOOKUP(MID(Products!$B4104,5,2),$G$8:$H$25,2,0)</f>
        <v>Appliances</v>
      </c>
    </row>
    <row r="4105" spans="1:5" x14ac:dyDescent="0.35">
      <c r="A4105" s="12">
        <v>7934</v>
      </c>
      <c r="B4105" s="17" t="s">
        <v>411</v>
      </c>
      <c r="C4105" s="17" t="s">
        <v>412</v>
      </c>
      <c r="D4105" s="17" t="str">
        <f>HLOOKUP(LEFT(Products!$B4105,3),$G$4:$J$5,2,0)</f>
        <v>Office Supplies</v>
      </c>
      <c r="E4105" s="12" t="str">
        <f>VLOOKUP(MID(Products!$B4105,5,2),$G$8:$H$25,2,0)</f>
        <v>Envelopes</v>
      </c>
    </row>
    <row r="4106" spans="1:5" x14ac:dyDescent="0.35">
      <c r="A4106" s="11">
        <v>7936</v>
      </c>
      <c r="B4106" s="13" t="s">
        <v>1338</v>
      </c>
      <c r="C4106" s="13" t="s">
        <v>1339</v>
      </c>
      <c r="D4106" s="13" t="str">
        <f>HLOOKUP(LEFT(Products!$B4106,3),$G$4:$J$5,2,0)</f>
        <v>Office Supplies</v>
      </c>
      <c r="E4106" s="11" t="str">
        <f>VLOOKUP(MID(Products!$B4106,5,2),$G$8:$H$25,2,0)</f>
        <v>Paper</v>
      </c>
    </row>
    <row r="4107" spans="1:5" x14ac:dyDescent="0.35">
      <c r="A4107" s="12">
        <v>7188</v>
      </c>
      <c r="B4107" s="17" t="s">
        <v>2310</v>
      </c>
      <c r="C4107" s="17" t="s">
        <v>2311</v>
      </c>
      <c r="D4107" s="17" t="str">
        <f>HLOOKUP(LEFT(Products!$B4107,3),$G$4:$J$5,2,0)</f>
        <v>Furniture</v>
      </c>
      <c r="E4107" s="12" t="str">
        <f>VLOOKUP(MID(Products!$B4107,5,2),$G$8:$H$25,2,0)</f>
        <v>Furnishings</v>
      </c>
    </row>
    <row r="4108" spans="1:5" x14ac:dyDescent="0.35">
      <c r="A4108" s="11">
        <v>7935</v>
      </c>
      <c r="B4108" s="13" t="s">
        <v>2963</v>
      </c>
      <c r="C4108" s="13" t="s">
        <v>2964</v>
      </c>
      <c r="D4108" s="13" t="str">
        <f>HLOOKUP(LEFT(Products!$B4108,3),$G$4:$J$5,2,0)</f>
        <v>Technology</v>
      </c>
      <c r="E4108" s="11" t="str">
        <f>VLOOKUP(MID(Products!$B4108,5,2),$G$8:$H$25,2,0)</f>
        <v>Phones</v>
      </c>
    </row>
    <row r="4109" spans="1:5" x14ac:dyDescent="0.35">
      <c r="A4109" s="12">
        <v>7187</v>
      </c>
      <c r="B4109" s="17" t="s">
        <v>6553</v>
      </c>
      <c r="C4109" s="17" t="s">
        <v>6554</v>
      </c>
      <c r="D4109" s="17" t="str">
        <f>HLOOKUP(LEFT(Products!$B4109,3),$G$4:$J$5,2,0)</f>
        <v>Furniture</v>
      </c>
      <c r="E4109" s="12" t="str">
        <f>VLOOKUP(MID(Products!$B4109,5,2),$G$8:$H$25,2,0)</f>
        <v>Chairs</v>
      </c>
    </row>
    <row r="4110" spans="1:5" x14ac:dyDescent="0.35">
      <c r="A4110" s="11">
        <v>6212</v>
      </c>
      <c r="B4110" s="13" t="s">
        <v>282</v>
      </c>
      <c r="C4110" s="13" t="s">
        <v>283</v>
      </c>
      <c r="D4110" s="13" t="str">
        <f>HLOOKUP(LEFT(Products!$B4110,3),$G$4:$J$5,2,0)</f>
        <v>Furniture</v>
      </c>
      <c r="E4110" s="11" t="str">
        <f>VLOOKUP(MID(Products!$B4110,5,2),$G$8:$H$25,2,0)</f>
        <v>Furnishings</v>
      </c>
    </row>
    <row r="4111" spans="1:5" x14ac:dyDescent="0.35">
      <c r="A4111" s="12">
        <v>621</v>
      </c>
      <c r="B4111" s="17" t="s">
        <v>7259</v>
      </c>
      <c r="C4111" s="17" t="s">
        <v>7260</v>
      </c>
      <c r="D4111" s="17" t="str">
        <f>HLOOKUP(LEFT(Products!$B4111,3),$G$4:$J$5,2,0)</f>
        <v>Furniture</v>
      </c>
      <c r="E4111" s="12" t="str">
        <f>VLOOKUP(MID(Products!$B4111,5,2),$G$8:$H$25,2,0)</f>
        <v>Furnishings</v>
      </c>
    </row>
    <row r="4112" spans="1:5" x14ac:dyDescent="0.35">
      <c r="A4112" s="11">
        <v>619</v>
      </c>
      <c r="B4112" s="13" t="s">
        <v>2153</v>
      </c>
      <c r="C4112" s="13" t="s">
        <v>2154</v>
      </c>
      <c r="D4112" s="13" t="str">
        <f>HLOOKUP(LEFT(Products!$B4112,3),$G$4:$J$5,2,0)</f>
        <v>Office Supplies</v>
      </c>
      <c r="E4112" s="11" t="str">
        <f>VLOOKUP(MID(Products!$B4112,5,2),$G$8:$H$25,2,0)</f>
        <v>Binders</v>
      </c>
    </row>
    <row r="4113" spans="1:5" x14ac:dyDescent="0.35">
      <c r="A4113" s="12">
        <v>1513</v>
      </c>
      <c r="B4113" s="17" t="s">
        <v>3192</v>
      </c>
      <c r="C4113" s="17" t="s">
        <v>3193</v>
      </c>
      <c r="D4113" s="17" t="str">
        <f>HLOOKUP(LEFT(Products!$B4113,3),$G$4:$J$5,2,0)</f>
        <v>Office Supplies</v>
      </c>
      <c r="E4113" s="12" t="str">
        <f>VLOOKUP(MID(Products!$B4113,5,2),$G$8:$H$25,2,0)</f>
        <v>Storage</v>
      </c>
    </row>
    <row r="4114" spans="1:5" x14ac:dyDescent="0.35">
      <c r="A4114" s="11">
        <v>4277</v>
      </c>
      <c r="B4114" s="13" t="s">
        <v>7265</v>
      </c>
      <c r="C4114" s="13" t="s">
        <v>7266</v>
      </c>
      <c r="D4114" s="13" t="str">
        <f>HLOOKUP(LEFT(Products!$B4114,3),$G$4:$J$5,2,0)</f>
        <v>Office Supplies</v>
      </c>
      <c r="E4114" s="11" t="str">
        <f>VLOOKUP(MID(Products!$B4114,5,2),$G$8:$H$25,2,0)</f>
        <v>Storage</v>
      </c>
    </row>
    <row r="4115" spans="1:5" x14ac:dyDescent="0.35">
      <c r="A4115" s="12">
        <v>5612</v>
      </c>
      <c r="B4115" s="17" t="s">
        <v>246</v>
      </c>
      <c r="C4115" s="17" t="s">
        <v>3782</v>
      </c>
      <c r="D4115" s="17" t="str">
        <f>HLOOKUP(LEFT(Products!$B4115,3),$G$4:$J$5,2,0)</f>
        <v>Technology</v>
      </c>
      <c r="E4115" s="12" t="str">
        <f>VLOOKUP(MID(Products!$B4115,5,2),$G$8:$H$25,2,0)</f>
        <v>Accessories</v>
      </c>
    </row>
    <row r="4116" spans="1:5" x14ac:dyDescent="0.35">
      <c r="A4116" s="11">
        <v>6211</v>
      </c>
      <c r="B4116" s="13" t="s">
        <v>2488</v>
      </c>
      <c r="C4116" s="13" t="s">
        <v>2489</v>
      </c>
      <c r="D4116" s="13" t="str">
        <f>HLOOKUP(LEFT(Products!$B4116,3),$G$4:$J$5,2,0)</f>
        <v>Office Supplies</v>
      </c>
      <c r="E4116" s="11" t="str">
        <f>VLOOKUP(MID(Products!$B4116,5,2),$G$8:$H$25,2,0)</f>
        <v>Storage</v>
      </c>
    </row>
    <row r="4117" spans="1:5" x14ac:dyDescent="0.35">
      <c r="A4117" s="12">
        <v>5613</v>
      </c>
      <c r="B4117" s="17" t="s">
        <v>7268</v>
      </c>
      <c r="C4117" s="17" t="s">
        <v>7269</v>
      </c>
      <c r="D4117" s="17" t="str">
        <f>HLOOKUP(LEFT(Products!$B4117,3),$G$4:$J$5,2,0)</f>
        <v>Technology</v>
      </c>
      <c r="E4117" s="12" t="str">
        <f>VLOOKUP(MID(Products!$B4117,5,2),$G$8:$H$25,2,0)</f>
        <v>Accessories</v>
      </c>
    </row>
    <row r="4118" spans="1:5" x14ac:dyDescent="0.35">
      <c r="A4118" s="11">
        <v>6210</v>
      </c>
      <c r="B4118" s="13" t="s">
        <v>7270</v>
      </c>
      <c r="C4118" s="13" t="s">
        <v>7271</v>
      </c>
      <c r="D4118" s="13" t="str">
        <f>HLOOKUP(LEFT(Products!$B4118,3),$G$4:$J$5,2,0)</f>
        <v>Office Supplies</v>
      </c>
      <c r="E4118" s="11" t="str">
        <f>VLOOKUP(MID(Products!$B4118,5,2),$G$8:$H$25,2,0)</f>
        <v>Binders</v>
      </c>
    </row>
    <row r="4119" spans="1:5" x14ac:dyDescent="0.35">
      <c r="A4119" s="12">
        <v>1514</v>
      </c>
      <c r="B4119" s="17" t="s">
        <v>5799</v>
      </c>
      <c r="C4119" s="17" t="s">
        <v>5800</v>
      </c>
      <c r="D4119" s="17" t="str">
        <f>HLOOKUP(LEFT(Products!$B4119,3),$G$4:$J$5,2,0)</f>
        <v>Office Supplies</v>
      </c>
      <c r="E4119" s="12" t="str">
        <f>VLOOKUP(MID(Products!$B4119,5,2),$G$8:$H$25,2,0)</f>
        <v>Binders</v>
      </c>
    </row>
    <row r="4120" spans="1:5" x14ac:dyDescent="0.35">
      <c r="A4120" s="11">
        <v>1515</v>
      </c>
      <c r="B4120" s="13" t="s">
        <v>4837</v>
      </c>
      <c r="C4120" s="13" t="s">
        <v>4838</v>
      </c>
      <c r="D4120" s="13" t="str">
        <f>HLOOKUP(LEFT(Products!$B4120,3),$G$4:$J$5,2,0)</f>
        <v>Office Supplies</v>
      </c>
      <c r="E4120" s="11" t="str">
        <f>VLOOKUP(MID(Products!$B4120,5,2),$G$8:$H$25,2,0)</f>
        <v>Binders</v>
      </c>
    </row>
    <row r="4121" spans="1:5" x14ac:dyDescent="0.35">
      <c r="A4121" s="12">
        <v>618</v>
      </c>
      <c r="B4121" s="17" t="s">
        <v>169</v>
      </c>
      <c r="C4121" s="17" t="s">
        <v>170</v>
      </c>
      <c r="D4121" s="17" t="str">
        <f>HLOOKUP(LEFT(Products!$B4121,3),$G$4:$J$5,2,0)</f>
        <v>Furniture</v>
      </c>
      <c r="E4121" s="12" t="str">
        <f>VLOOKUP(MID(Products!$B4121,5,2),$G$8:$H$25,2,0)</f>
        <v>Furnishings</v>
      </c>
    </row>
    <row r="4122" spans="1:5" x14ac:dyDescent="0.35">
      <c r="A4122" s="11">
        <v>6898</v>
      </c>
      <c r="B4122" s="13" t="s">
        <v>2158</v>
      </c>
      <c r="C4122" s="13" t="s">
        <v>2159</v>
      </c>
      <c r="D4122" s="13" t="str">
        <f>HLOOKUP(LEFT(Products!$B4122,3),$G$4:$J$5,2,0)</f>
        <v>Office Supplies</v>
      </c>
      <c r="E4122" s="11" t="str">
        <f>VLOOKUP(MID(Products!$B4122,5,2),$G$8:$H$25,2,0)</f>
        <v>Binders</v>
      </c>
    </row>
    <row r="4123" spans="1:5" x14ac:dyDescent="0.35">
      <c r="A4123" s="12">
        <v>6712</v>
      </c>
      <c r="B4123" s="17" t="s">
        <v>3288</v>
      </c>
      <c r="C4123" s="17" t="s">
        <v>3289</v>
      </c>
      <c r="D4123" s="17" t="str">
        <f>HLOOKUP(LEFT(Products!$B4123,3),$G$4:$J$5,2,0)</f>
        <v>Office Supplies</v>
      </c>
      <c r="E4123" s="12" t="str">
        <f>VLOOKUP(MID(Products!$B4123,5,2),$G$8:$H$25,2,0)</f>
        <v>Art</v>
      </c>
    </row>
    <row r="4124" spans="1:5" x14ac:dyDescent="0.35">
      <c r="A4124" s="11">
        <v>620</v>
      </c>
      <c r="B4124" s="13" t="s">
        <v>830</v>
      </c>
      <c r="C4124" s="13" t="s">
        <v>831</v>
      </c>
      <c r="D4124" s="13" t="str">
        <f>HLOOKUP(LEFT(Products!$B4124,3),$G$4:$J$5,2,0)</f>
        <v>Technology</v>
      </c>
      <c r="E4124" s="11" t="str">
        <f>VLOOKUP(MID(Products!$B4124,5,2),$G$8:$H$25,2,0)</f>
        <v>Phones</v>
      </c>
    </row>
    <row r="4125" spans="1:5" x14ac:dyDescent="0.35">
      <c r="A4125" s="12">
        <v>8607</v>
      </c>
      <c r="B4125" s="17" t="s">
        <v>6159</v>
      </c>
      <c r="C4125" s="17" t="s">
        <v>6160</v>
      </c>
      <c r="D4125" s="17" t="str">
        <f>HLOOKUP(LEFT(Products!$B4125,3),$G$4:$J$5,2,0)</f>
        <v>Technology</v>
      </c>
      <c r="E4125" s="12" t="str">
        <f>VLOOKUP(MID(Products!$B4125,5,2),$G$8:$H$25,2,0)</f>
        <v>Accessories</v>
      </c>
    </row>
    <row r="4126" spans="1:5" x14ac:dyDescent="0.35">
      <c r="A4126" s="11">
        <v>617</v>
      </c>
      <c r="B4126" s="13" t="s">
        <v>7276</v>
      </c>
      <c r="C4126" s="13" t="s">
        <v>7277</v>
      </c>
      <c r="D4126" s="13" t="str">
        <f>HLOOKUP(LEFT(Products!$B4126,3),$G$4:$J$5,2,0)</f>
        <v>Furniture</v>
      </c>
      <c r="E4126" s="11" t="str">
        <f>VLOOKUP(MID(Products!$B4126,5,2),$G$8:$H$25,2,0)</f>
        <v>Furnishings</v>
      </c>
    </row>
    <row r="4127" spans="1:5" x14ac:dyDescent="0.35">
      <c r="A4127" s="12">
        <v>8806</v>
      </c>
      <c r="B4127" s="17" t="s">
        <v>5108</v>
      </c>
      <c r="C4127" s="17" t="s">
        <v>5109</v>
      </c>
      <c r="D4127" s="17" t="str">
        <f>HLOOKUP(LEFT(Products!$B4127,3),$G$4:$J$5,2,0)</f>
        <v>Office Supplies</v>
      </c>
      <c r="E4127" s="12" t="str">
        <f>VLOOKUP(MID(Products!$B4127,5,2),$G$8:$H$25,2,0)</f>
        <v>Binders</v>
      </c>
    </row>
    <row r="4128" spans="1:5" x14ac:dyDescent="0.35">
      <c r="A4128" s="11">
        <v>4415</v>
      </c>
      <c r="B4128" s="13" t="s">
        <v>7270</v>
      </c>
      <c r="C4128" s="13" t="s">
        <v>7271</v>
      </c>
      <c r="D4128" s="13" t="str">
        <f>HLOOKUP(LEFT(Products!$B4128,3),$G$4:$J$5,2,0)</f>
        <v>Office Supplies</v>
      </c>
      <c r="E4128" s="11" t="str">
        <f>VLOOKUP(MID(Products!$B4128,5,2),$G$8:$H$25,2,0)</f>
        <v>Binders</v>
      </c>
    </row>
    <row r="4129" spans="1:5" x14ac:dyDescent="0.35">
      <c r="A4129" s="12">
        <v>4921</v>
      </c>
      <c r="B4129" s="17" t="s">
        <v>2090</v>
      </c>
      <c r="C4129" s="17" t="s">
        <v>2091</v>
      </c>
      <c r="D4129" s="17" t="str">
        <f>HLOOKUP(LEFT(Products!$B4129,3),$G$4:$J$5,2,0)</f>
        <v>Office Supplies</v>
      </c>
      <c r="E4129" s="12" t="str">
        <f>VLOOKUP(MID(Products!$B4129,5,2),$G$8:$H$25,2,0)</f>
        <v>Binders</v>
      </c>
    </row>
    <row r="4130" spans="1:5" x14ac:dyDescent="0.35">
      <c r="A4130" s="11">
        <v>6425</v>
      </c>
      <c r="B4130" s="13" t="s">
        <v>2943</v>
      </c>
      <c r="C4130" s="13" t="s">
        <v>2944</v>
      </c>
      <c r="D4130" s="13" t="str">
        <f>HLOOKUP(LEFT(Products!$B4130,3),$G$4:$J$5,2,0)</f>
        <v>Office Supplies</v>
      </c>
      <c r="E4130" s="11" t="str">
        <f>VLOOKUP(MID(Products!$B4130,5,2),$G$8:$H$25,2,0)</f>
        <v>Paper</v>
      </c>
    </row>
    <row r="4131" spans="1:5" x14ac:dyDescent="0.35">
      <c r="A4131" s="12">
        <v>5967</v>
      </c>
      <c r="B4131" s="17" t="s">
        <v>763</v>
      </c>
      <c r="C4131" s="17" t="s">
        <v>764</v>
      </c>
      <c r="D4131" s="17" t="str">
        <f>HLOOKUP(LEFT(Products!$B4131,3),$G$4:$J$5,2,0)</f>
        <v>Technology</v>
      </c>
      <c r="E4131" s="12" t="str">
        <f>VLOOKUP(MID(Products!$B4131,5,2),$G$8:$H$25,2,0)</f>
        <v>Phones</v>
      </c>
    </row>
    <row r="4132" spans="1:5" x14ac:dyDescent="0.35">
      <c r="A4132" s="11">
        <v>5966</v>
      </c>
      <c r="B4132" s="13" t="s">
        <v>2585</v>
      </c>
      <c r="C4132" s="13" t="s">
        <v>2586</v>
      </c>
      <c r="D4132" s="13" t="str">
        <f>HLOOKUP(LEFT(Products!$B4132,3),$G$4:$J$5,2,0)</f>
        <v>Office Supplies</v>
      </c>
      <c r="E4132" s="11" t="str">
        <f>VLOOKUP(MID(Products!$B4132,5,2),$G$8:$H$25,2,0)</f>
        <v>Storage</v>
      </c>
    </row>
    <row r="4133" spans="1:5" x14ac:dyDescent="0.35">
      <c r="A4133" s="12">
        <v>2025</v>
      </c>
      <c r="B4133" s="17" t="s">
        <v>6335</v>
      </c>
      <c r="C4133" s="17" t="s">
        <v>6336</v>
      </c>
      <c r="D4133" s="17" t="str">
        <f>HLOOKUP(LEFT(Products!$B4133,3),$G$4:$J$5,2,0)</f>
        <v>Office Supplies</v>
      </c>
      <c r="E4133" s="12" t="str">
        <f>VLOOKUP(MID(Products!$B4133,5,2),$G$8:$H$25,2,0)</f>
        <v>Binders</v>
      </c>
    </row>
    <row r="4134" spans="1:5" x14ac:dyDescent="0.35">
      <c r="A4134" s="11">
        <v>5965</v>
      </c>
      <c r="B4134" s="13" t="s">
        <v>7098</v>
      </c>
      <c r="C4134" s="13" t="s">
        <v>7099</v>
      </c>
      <c r="D4134" s="13" t="str">
        <f>HLOOKUP(LEFT(Products!$B4134,3),$G$4:$J$5,2,0)</f>
        <v>Office Supplies</v>
      </c>
      <c r="E4134" s="11" t="str">
        <f>VLOOKUP(MID(Products!$B4134,5,2),$G$8:$H$25,2,0)</f>
        <v>Supplies</v>
      </c>
    </row>
    <row r="4135" spans="1:5" x14ac:dyDescent="0.35">
      <c r="A4135" s="12">
        <v>7743</v>
      </c>
      <c r="B4135" s="17" t="s">
        <v>6832</v>
      </c>
      <c r="C4135" s="17" t="s">
        <v>6833</v>
      </c>
      <c r="D4135" s="17" t="str">
        <f>HLOOKUP(LEFT(Products!$B4135,3),$G$4:$J$5,2,0)</f>
        <v>Office Supplies</v>
      </c>
      <c r="E4135" s="12" t="str">
        <f>VLOOKUP(MID(Products!$B4135,5,2),$G$8:$H$25,2,0)</f>
        <v>Paper</v>
      </c>
    </row>
    <row r="4136" spans="1:5" x14ac:dyDescent="0.35">
      <c r="A4136" s="11">
        <v>8860</v>
      </c>
      <c r="B4136" s="13" t="s">
        <v>763</v>
      </c>
      <c r="C4136" s="13" t="s">
        <v>764</v>
      </c>
      <c r="D4136" s="13" t="str">
        <f>HLOOKUP(LEFT(Products!$B4136,3),$G$4:$J$5,2,0)</f>
        <v>Technology</v>
      </c>
      <c r="E4136" s="11" t="str">
        <f>VLOOKUP(MID(Products!$B4136,5,2),$G$8:$H$25,2,0)</f>
        <v>Phones</v>
      </c>
    </row>
    <row r="4137" spans="1:5" x14ac:dyDescent="0.35">
      <c r="A4137" s="12">
        <v>2855</v>
      </c>
      <c r="B4137" s="17" t="s">
        <v>6139</v>
      </c>
      <c r="C4137" s="17" t="s">
        <v>6140</v>
      </c>
      <c r="D4137" s="17" t="str">
        <f>HLOOKUP(LEFT(Products!$B4137,3),$G$4:$J$5,2,0)</f>
        <v>Office Supplies</v>
      </c>
      <c r="E4137" s="12" t="str">
        <f>VLOOKUP(MID(Products!$B4137,5,2),$G$8:$H$25,2,0)</f>
        <v>Storage</v>
      </c>
    </row>
    <row r="4138" spans="1:5" x14ac:dyDescent="0.35">
      <c r="A4138" s="11">
        <v>6416</v>
      </c>
      <c r="B4138" s="13" t="s">
        <v>7290</v>
      </c>
      <c r="C4138" s="13" t="s">
        <v>7291</v>
      </c>
      <c r="D4138" s="13" t="str">
        <f>HLOOKUP(LEFT(Products!$B4138,3),$G$4:$J$5,2,0)</f>
        <v>Office Supplies</v>
      </c>
      <c r="E4138" s="11" t="str">
        <f>VLOOKUP(MID(Products!$B4138,5,2),$G$8:$H$25,2,0)</f>
        <v>Paper</v>
      </c>
    </row>
    <row r="4139" spans="1:5" x14ac:dyDescent="0.35">
      <c r="A4139" s="12">
        <v>3606</v>
      </c>
      <c r="B4139" s="17" t="s">
        <v>5573</v>
      </c>
      <c r="C4139" s="17" t="s">
        <v>5574</v>
      </c>
      <c r="D4139" s="17" t="str">
        <f>HLOOKUP(LEFT(Products!$B4139,3),$G$4:$J$5,2,0)</f>
        <v>Furniture</v>
      </c>
      <c r="E4139" s="12" t="str">
        <f>VLOOKUP(MID(Products!$B4139,5,2),$G$8:$H$25,2,0)</f>
        <v>Furnishings</v>
      </c>
    </row>
    <row r="4140" spans="1:5" x14ac:dyDescent="0.35">
      <c r="A4140" s="11">
        <v>3337</v>
      </c>
      <c r="B4140" s="13" t="s">
        <v>6434</v>
      </c>
      <c r="C4140" s="13" t="s">
        <v>6435</v>
      </c>
      <c r="D4140" s="13" t="str">
        <f>HLOOKUP(LEFT(Products!$B4140,3),$G$4:$J$5,2,0)</f>
        <v>Furniture</v>
      </c>
      <c r="E4140" s="11" t="str">
        <f>VLOOKUP(MID(Products!$B4140,5,2),$G$8:$H$25,2,0)</f>
        <v>Furnishings</v>
      </c>
    </row>
    <row r="4141" spans="1:5" x14ac:dyDescent="0.35">
      <c r="A4141" s="12">
        <v>3339</v>
      </c>
      <c r="B4141" s="17" t="s">
        <v>1086</v>
      </c>
      <c r="C4141" s="17" t="s">
        <v>1087</v>
      </c>
      <c r="D4141" s="17" t="str">
        <f>HLOOKUP(LEFT(Products!$B4141,3),$G$4:$J$5,2,0)</f>
        <v>Office Supplies</v>
      </c>
      <c r="E4141" s="12" t="str">
        <f>VLOOKUP(MID(Products!$B4141,5,2),$G$8:$H$25,2,0)</f>
        <v>Binders</v>
      </c>
    </row>
    <row r="4142" spans="1:5" x14ac:dyDescent="0.35">
      <c r="A4142" s="11">
        <v>3340</v>
      </c>
      <c r="B4142" s="13" t="s">
        <v>5041</v>
      </c>
      <c r="C4142" s="13" t="s">
        <v>5042</v>
      </c>
      <c r="D4142" s="13" t="str">
        <f>HLOOKUP(LEFT(Products!$B4142,3),$G$4:$J$5,2,0)</f>
        <v>Office Supplies</v>
      </c>
      <c r="E4142" s="11" t="str">
        <f>VLOOKUP(MID(Products!$B4142,5,2),$G$8:$H$25,2,0)</f>
        <v>Appliances</v>
      </c>
    </row>
    <row r="4143" spans="1:5" x14ac:dyDescent="0.35">
      <c r="A4143" s="12">
        <v>9901</v>
      </c>
      <c r="B4143" s="17" t="s">
        <v>659</v>
      </c>
      <c r="C4143" s="17" t="s">
        <v>660</v>
      </c>
      <c r="D4143" s="17" t="str">
        <f>HLOOKUP(LEFT(Products!$B4143,3),$G$4:$J$5,2,0)</f>
        <v>Office Supplies</v>
      </c>
      <c r="E4143" s="12" t="str">
        <f>VLOOKUP(MID(Products!$B4143,5,2),$G$8:$H$25,2,0)</f>
        <v>Storage</v>
      </c>
    </row>
    <row r="4144" spans="1:5" x14ac:dyDescent="0.35">
      <c r="A4144" s="11">
        <v>3604</v>
      </c>
      <c r="B4144" s="13" t="s">
        <v>497</v>
      </c>
      <c r="C4144" s="13" t="s">
        <v>6198</v>
      </c>
      <c r="D4144" s="13" t="str">
        <f>HLOOKUP(LEFT(Products!$B4144,3),$G$4:$J$5,2,0)</f>
        <v>Office Supplies</v>
      </c>
      <c r="E4144" s="11" t="str">
        <f>VLOOKUP(MID(Products!$B4144,5,2),$G$8:$H$25,2,0)</f>
        <v>Paper</v>
      </c>
    </row>
    <row r="4145" spans="1:5" x14ac:dyDescent="0.35">
      <c r="A4145" s="12">
        <v>8040</v>
      </c>
      <c r="B4145" s="17" t="s">
        <v>5211</v>
      </c>
      <c r="C4145" s="17" t="s">
        <v>5212</v>
      </c>
      <c r="D4145" s="17" t="str">
        <f>HLOOKUP(LEFT(Products!$B4145,3),$G$4:$J$5,2,0)</f>
        <v>Furniture</v>
      </c>
      <c r="E4145" s="12" t="str">
        <f>VLOOKUP(MID(Products!$B4145,5,2),$G$8:$H$25,2,0)</f>
        <v>Chairs</v>
      </c>
    </row>
    <row r="4146" spans="1:5" x14ac:dyDescent="0.35">
      <c r="A4146" s="11">
        <v>3336</v>
      </c>
      <c r="B4146" s="13" t="s">
        <v>4013</v>
      </c>
      <c r="C4146" s="13" t="s">
        <v>4014</v>
      </c>
      <c r="D4146" s="13" t="str">
        <f>HLOOKUP(LEFT(Products!$B4146,3),$G$4:$J$5,2,0)</f>
        <v>Technology</v>
      </c>
      <c r="E4146" s="11" t="str">
        <f>VLOOKUP(MID(Products!$B4146,5,2),$G$8:$H$25,2,0)</f>
        <v>Phones</v>
      </c>
    </row>
    <row r="4147" spans="1:5" x14ac:dyDescent="0.35">
      <c r="A4147" s="12">
        <v>3338</v>
      </c>
      <c r="B4147" s="17" t="s">
        <v>3797</v>
      </c>
      <c r="C4147" s="17" t="s">
        <v>3798</v>
      </c>
      <c r="D4147" s="17" t="str">
        <f>HLOOKUP(LEFT(Products!$B4147,3),$G$4:$J$5,2,0)</f>
        <v>Furniture</v>
      </c>
      <c r="E4147" s="12" t="str">
        <f>VLOOKUP(MID(Products!$B4147,5,2),$G$8:$H$25,2,0)</f>
        <v>Tables</v>
      </c>
    </row>
    <row r="4148" spans="1:5" x14ac:dyDescent="0.35">
      <c r="A4148" s="11">
        <v>8041</v>
      </c>
      <c r="B4148" s="13" t="s">
        <v>6515</v>
      </c>
      <c r="C4148" s="13" t="s">
        <v>6516</v>
      </c>
      <c r="D4148" s="13" t="str">
        <f>HLOOKUP(LEFT(Products!$B4148,3),$G$4:$J$5,2,0)</f>
        <v>Office Supplies</v>
      </c>
      <c r="E4148" s="11" t="str">
        <f>VLOOKUP(MID(Products!$B4148,5,2),$G$8:$H$25,2,0)</f>
        <v>Storage</v>
      </c>
    </row>
    <row r="4149" spans="1:5" x14ac:dyDescent="0.35">
      <c r="A4149" s="12">
        <v>425</v>
      </c>
      <c r="B4149" s="17" t="s">
        <v>459</v>
      </c>
      <c r="C4149" s="17" t="s">
        <v>460</v>
      </c>
      <c r="D4149" s="17" t="str">
        <f>HLOOKUP(LEFT(Products!$B4149,3),$G$4:$J$5,2,0)</f>
        <v>Furniture</v>
      </c>
      <c r="E4149" s="12" t="str">
        <f>VLOOKUP(MID(Products!$B4149,5,2),$G$8:$H$25,2,0)</f>
        <v>Chairs</v>
      </c>
    </row>
    <row r="4150" spans="1:5" x14ac:dyDescent="0.35">
      <c r="A4150" s="11">
        <v>9271</v>
      </c>
      <c r="B4150" s="13" t="s">
        <v>5560</v>
      </c>
      <c r="C4150" s="13" t="s">
        <v>5561</v>
      </c>
      <c r="D4150" s="13" t="str">
        <f>HLOOKUP(LEFT(Products!$B4150,3),$G$4:$J$5,2,0)</f>
        <v>Office Supplies</v>
      </c>
      <c r="E4150" s="11" t="str">
        <f>VLOOKUP(MID(Products!$B4150,5,2),$G$8:$H$25,2,0)</f>
        <v>Binders</v>
      </c>
    </row>
    <row r="4151" spans="1:5" x14ac:dyDescent="0.35">
      <c r="A4151" s="12">
        <v>829</v>
      </c>
      <c r="B4151" s="17" t="s">
        <v>964</v>
      </c>
      <c r="C4151" s="17" t="s">
        <v>965</v>
      </c>
      <c r="D4151" s="17" t="str">
        <f>HLOOKUP(LEFT(Products!$B4151,3),$G$4:$J$5,2,0)</f>
        <v>Office Supplies</v>
      </c>
      <c r="E4151" s="12" t="str">
        <f>VLOOKUP(MID(Products!$B4151,5,2),$G$8:$H$25,2,0)</f>
        <v>Envelopes</v>
      </c>
    </row>
    <row r="4152" spans="1:5" x14ac:dyDescent="0.35">
      <c r="A4152" s="11">
        <v>9902</v>
      </c>
      <c r="B4152" s="13" t="s">
        <v>946</v>
      </c>
      <c r="C4152" s="13" t="s">
        <v>947</v>
      </c>
      <c r="D4152" s="13" t="str">
        <f>HLOOKUP(LEFT(Products!$B4152,3),$G$4:$J$5,2,0)</f>
        <v>Furniture</v>
      </c>
      <c r="E4152" s="11" t="str">
        <f>VLOOKUP(MID(Products!$B4152,5,2),$G$8:$H$25,2,0)</f>
        <v>Furnishings</v>
      </c>
    </row>
    <row r="4153" spans="1:5" x14ac:dyDescent="0.35">
      <c r="A4153" s="12">
        <v>3335</v>
      </c>
      <c r="B4153" s="17" t="s">
        <v>7302</v>
      </c>
      <c r="C4153" s="17" t="s">
        <v>7303</v>
      </c>
      <c r="D4153" s="17" t="str">
        <f>HLOOKUP(LEFT(Products!$B4153,3),$G$4:$J$5,2,0)</f>
        <v>Office Supplies</v>
      </c>
      <c r="E4153" s="12" t="str">
        <f>VLOOKUP(MID(Products!$B4153,5,2),$G$8:$H$25,2,0)</f>
        <v>Art</v>
      </c>
    </row>
    <row r="4154" spans="1:5" x14ac:dyDescent="0.35">
      <c r="A4154" s="11">
        <v>9903</v>
      </c>
      <c r="B4154" s="13" t="s">
        <v>2921</v>
      </c>
      <c r="C4154" s="13" t="s">
        <v>2922</v>
      </c>
      <c r="D4154" s="13" t="str">
        <f>HLOOKUP(LEFT(Products!$B4154,3),$G$4:$J$5,2,0)</f>
        <v>Office Supplies</v>
      </c>
      <c r="E4154" s="11" t="str">
        <f>VLOOKUP(MID(Products!$B4154,5,2),$G$8:$H$25,2,0)</f>
        <v>Paper</v>
      </c>
    </row>
    <row r="4155" spans="1:5" x14ac:dyDescent="0.35">
      <c r="A4155" s="12">
        <v>9270</v>
      </c>
      <c r="B4155" s="17" t="s">
        <v>7304</v>
      </c>
      <c r="C4155" s="17" t="s">
        <v>7305</v>
      </c>
      <c r="D4155" s="17" t="str">
        <f>HLOOKUP(LEFT(Products!$B4155,3),$G$4:$J$5,2,0)</f>
        <v>Office Supplies</v>
      </c>
      <c r="E4155" s="12" t="str">
        <f>VLOOKUP(MID(Products!$B4155,5,2),$G$8:$H$25,2,0)</f>
        <v>Binders</v>
      </c>
    </row>
    <row r="4156" spans="1:5" x14ac:dyDescent="0.35">
      <c r="A4156" s="11">
        <v>3605</v>
      </c>
      <c r="B4156" s="13" t="s">
        <v>2853</v>
      </c>
      <c r="C4156" s="13" t="s">
        <v>2854</v>
      </c>
      <c r="D4156" s="13" t="str">
        <f>HLOOKUP(LEFT(Products!$B4156,3),$G$4:$J$5,2,0)</f>
        <v>Furniture</v>
      </c>
      <c r="E4156" s="11" t="str">
        <f>VLOOKUP(MID(Products!$B4156,5,2),$G$8:$H$25,2,0)</f>
        <v>Furnishings</v>
      </c>
    </row>
    <row r="4157" spans="1:5" x14ac:dyDescent="0.35">
      <c r="A4157" s="12">
        <v>827</v>
      </c>
      <c r="B4157" s="17" t="s">
        <v>1445</v>
      </c>
      <c r="C4157" s="17" t="s">
        <v>1446</v>
      </c>
      <c r="D4157" s="17" t="str">
        <f>HLOOKUP(LEFT(Products!$B4157,3),$G$4:$J$5,2,0)</f>
        <v>Office Supplies</v>
      </c>
      <c r="E4157" s="12" t="str">
        <f>VLOOKUP(MID(Products!$B4157,5,2),$G$8:$H$25,2,0)</f>
        <v>Fasteners</v>
      </c>
    </row>
    <row r="4158" spans="1:5" x14ac:dyDescent="0.35">
      <c r="A4158" s="11">
        <v>8042</v>
      </c>
      <c r="B4158" s="13" t="s">
        <v>4748</v>
      </c>
      <c r="C4158" s="13" t="s">
        <v>4749</v>
      </c>
      <c r="D4158" s="13" t="str">
        <f>HLOOKUP(LEFT(Products!$B4158,3),$G$4:$J$5,2,0)</f>
        <v>Technology</v>
      </c>
      <c r="E4158" s="11" t="str">
        <f>VLOOKUP(MID(Products!$B4158,5,2),$G$8:$H$25,2,0)</f>
        <v>Accessories</v>
      </c>
    </row>
    <row r="4159" spans="1:5" x14ac:dyDescent="0.35">
      <c r="A4159" s="12">
        <v>828</v>
      </c>
      <c r="B4159" s="17" t="s">
        <v>2127</v>
      </c>
      <c r="C4159" s="17" t="s">
        <v>2128</v>
      </c>
      <c r="D4159" s="17" t="str">
        <f>HLOOKUP(LEFT(Products!$B4159,3),$G$4:$J$5,2,0)</f>
        <v>Office Supplies</v>
      </c>
      <c r="E4159" s="12" t="str">
        <f>VLOOKUP(MID(Products!$B4159,5,2),$G$8:$H$25,2,0)</f>
        <v>Supplies</v>
      </c>
    </row>
    <row r="4160" spans="1:5" x14ac:dyDescent="0.35">
      <c r="A4160" s="11">
        <v>3341</v>
      </c>
      <c r="B4160" s="13" t="s">
        <v>4221</v>
      </c>
      <c r="C4160" s="13" t="s">
        <v>4222</v>
      </c>
      <c r="D4160" s="13" t="str">
        <f>HLOOKUP(LEFT(Products!$B4160,3),$G$4:$J$5,2,0)</f>
        <v>Office Supplies</v>
      </c>
      <c r="E4160" s="11" t="str">
        <f>VLOOKUP(MID(Products!$B4160,5,2),$G$8:$H$25,2,0)</f>
        <v>Labels</v>
      </c>
    </row>
    <row r="4161" spans="1:5" x14ac:dyDescent="0.35">
      <c r="A4161" s="12">
        <v>5235</v>
      </c>
      <c r="B4161" s="17" t="s">
        <v>3780</v>
      </c>
      <c r="C4161" s="17" t="s">
        <v>3781</v>
      </c>
      <c r="D4161" s="17" t="str">
        <f>HLOOKUP(LEFT(Products!$B4161,3),$G$4:$J$5,2,0)</f>
        <v>Furniture</v>
      </c>
      <c r="E4161" s="12" t="str">
        <f>VLOOKUP(MID(Products!$B4161,5,2),$G$8:$H$25,2,0)</f>
        <v>Tables</v>
      </c>
    </row>
    <row r="4162" spans="1:5" x14ac:dyDescent="0.35">
      <c r="A4162" s="11">
        <v>6105</v>
      </c>
      <c r="B4162" s="13" t="s">
        <v>574</v>
      </c>
      <c r="C4162" s="13" t="s">
        <v>575</v>
      </c>
      <c r="D4162" s="13" t="str">
        <f>HLOOKUP(LEFT(Products!$B4162,3),$G$4:$J$5,2,0)</f>
        <v>Furniture</v>
      </c>
      <c r="E4162" s="11" t="str">
        <f>VLOOKUP(MID(Products!$B4162,5,2),$G$8:$H$25,2,0)</f>
        <v>Tables</v>
      </c>
    </row>
    <row r="4163" spans="1:5" x14ac:dyDescent="0.35">
      <c r="A4163" s="12">
        <v>4300</v>
      </c>
      <c r="B4163" s="17" t="s">
        <v>6290</v>
      </c>
      <c r="C4163" s="17" t="s">
        <v>6291</v>
      </c>
      <c r="D4163" s="17" t="str">
        <f>HLOOKUP(LEFT(Products!$B4163,3),$G$4:$J$5,2,0)</f>
        <v>Office Supplies</v>
      </c>
      <c r="E4163" s="12" t="str">
        <f>VLOOKUP(MID(Products!$B4163,5,2),$G$8:$H$25,2,0)</f>
        <v>Appliances</v>
      </c>
    </row>
    <row r="4164" spans="1:5" x14ac:dyDescent="0.35">
      <c r="A4164" s="11">
        <v>4298</v>
      </c>
      <c r="B4164" s="13" t="s">
        <v>2507</v>
      </c>
      <c r="C4164" s="13" t="s">
        <v>2508</v>
      </c>
      <c r="D4164" s="13" t="str">
        <f>HLOOKUP(LEFT(Products!$B4164,3),$G$4:$J$5,2,0)</f>
        <v>Technology</v>
      </c>
      <c r="E4164" s="11" t="str">
        <f>VLOOKUP(MID(Products!$B4164,5,2),$G$8:$H$25,2,0)</f>
        <v>Phones</v>
      </c>
    </row>
    <row r="4165" spans="1:5" x14ac:dyDescent="0.35">
      <c r="A4165" s="12">
        <v>4301</v>
      </c>
      <c r="B4165" s="17" t="s">
        <v>4939</v>
      </c>
      <c r="C4165" s="17" t="s">
        <v>4940</v>
      </c>
      <c r="D4165" s="17" t="str">
        <f>HLOOKUP(LEFT(Products!$B4165,3),$G$4:$J$5,2,0)</f>
        <v>Furniture</v>
      </c>
      <c r="E4165" s="12" t="str">
        <f>VLOOKUP(MID(Products!$B4165,5,2),$G$8:$H$25,2,0)</f>
        <v>Furnishings</v>
      </c>
    </row>
    <row r="4166" spans="1:5" x14ac:dyDescent="0.35">
      <c r="A4166" s="11">
        <v>4302</v>
      </c>
      <c r="B4166" s="13" t="s">
        <v>4313</v>
      </c>
      <c r="C4166" s="13" t="s">
        <v>4314</v>
      </c>
      <c r="D4166" s="13" t="str">
        <f>HLOOKUP(LEFT(Products!$B4166,3),$G$4:$J$5,2,0)</f>
        <v>Office Supplies</v>
      </c>
      <c r="E4166" s="11" t="str">
        <f>VLOOKUP(MID(Products!$B4166,5,2),$G$8:$H$25,2,0)</f>
        <v>Paper</v>
      </c>
    </row>
    <row r="4167" spans="1:5" x14ac:dyDescent="0.35">
      <c r="A4167" s="12">
        <v>4299</v>
      </c>
      <c r="B4167" s="17" t="s">
        <v>2601</v>
      </c>
      <c r="C4167" s="17" t="s">
        <v>2602</v>
      </c>
      <c r="D4167" s="17" t="str">
        <f>HLOOKUP(LEFT(Products!$B4167,3),$G$4:$J$5,2,0)</f>
        <v>Office Supplies</v>
      </c>
      <c r="E4167" s="12" t="str">
        <f>VLOOKUP(MID(Products!$B4167,5,2),$G$8:$H$25,2,0)</f>
        <v>Paper</v>
      </c>
    </row>
    <row r="4168" spans="1:5" x14ac:dyDescent="0.35">
      <c r="A4168" s="11">
        <v>6025</v>
      </c>
      <c r="B4168" s="13" t="s">
        <v>2948</v>
      </c>
      <c r="C4168" s="13" t="s">
        <v>2949</v>
      </c>
      <c r="D4168" s="13" t="str">
        <f>HLOOKUP(LEFT(Products!$B4168,3),$G$4:$J$5,2,0)</f>
        <v>Office Supplies</v>
      </c>
      <c r="E4168" s="11" t="str">
        <f>VLOOKUP(MID(Products!$B4168,5,2),$G$8:$H$25,2,0)</f>
        <v>Appliances</v>
      </c>
    </row>
    <row r="4169" spans="1:5" x14ac:dyDescent="0.35">
      <c r="A4169" s="12">
        <v>6026</v>
      </c>
      <c r="B4169" s="17" t="s">
        <v>3835</v>
      </c>
      <c r="C4169" s="17" t="s">
        <v>4092</v>
      </c>
      <c r="D4169" s="17" t="str">
        <f>HLOOKUP(LEFT(Products!$B4169,3),$G$4:$J$5,2,0)</f>
        <v>Office Supplies</v>
      </c>
      <c r="E4169" s="12" t="str">
        <f>VLOOKUP(MID(Products!$B4169,5,2),$G$8:$H$25,2,0)</f>
        <v>Paper</v>
      </c>
    </row>
    <row r="4170" spans="1:5" x14ac:dyDescent="0.35">
      <c r="A4170" s="11">
        <v>5404</v>
      </c>
      <c r="B4170" s="13" t="s">
        <v>2433</v>
      </c>
      <c r="C4170" s="13" t="s">
        <v>2434</v>
      </c>
      <c r="D4170" s="13" t="str">
        <f>HLOOKUP(LEFT(Products!$B4170,3),$G$4:$J$5,2,0)</f>
        <v>Office Supplies</v>
      </c>
      <c r="E4170" s="11" t="str">
        <f>VLOOKUP(MID(Products!$B4170,5,2),$G$8:$H$25,2,0)</f>
        <v>Binders</v>
      </c>
    </row>
    <row r="4171" spans="1:5" x14ac:dyDescent="0.35">
      <c r="A4171" s="12">
        <v>5403</v>
      </c>
      <c r="B4171" s="17" t="s">
        <v>2583</v>
      </c>
      <c r="C4171" s="17" t="s">
        <v>2584</v>
      </c>
      <c r="D4171" s="17" t="str">
        <f>HLOOKUP(LEFT(Products!$B4171,3),$G$4:$J$5,2,0)</f>
        <v>Office Supplies</v>
      </c>
      <c r="E4171" s="12" t="str">
        <f>VLOOKUP(MID(Products!$B4171,5,2),$G$8:$H$25,2,0)</f>
        <v>Binders</v>
      </c>
    </row>
    <row r="4172" spans="1:5" x14ac:dyDescent="0.35">
      <c r="A4172" s="11">
        <v>8635</v>
      </c>
      <c r="B4172" s="13" t="s">
        <v>1463</v>
      </c>
      <c r="C4172" s="13" t="s">
        <v>1464</v>
      </c>
      <c r="D4172" s="13" t="str">
        <f>HLOOKUP(LEFT(Products!$B4172,3),$G$4:$J$5,2,0)</f>
        <v>Furniture</v>
      </c>
      <c r="E4172" s="11" t="str">
        <f>VLOOKUP(MID(Products!$B4172,5,2),$G$8:$H$25,2,0)</f>
        <v>Bookcases</v>
      </c>
    </row>
    <row r="4173" spans="1:5" x14ac:dyDescent="0.35">
      <c r="A4173" s="12">
        <v>875</v>
      </c>
      <c r="B4173" s="17" t="s">
        <v>2303</v>
      </c>
      <c r="C4173" s="17" t="s">
        <v>2304</v>
      </c>
      <c r="D4173" s="17" t="str">
        <f>HLOOKUP(LEFT(Products!$B4173,3),$G$4:$J$5,2,0)</f>
        <v>Office Supplies</v>
      </c>
      <c r="E4173" s="12" t="str">
        <f>VLOOKUP(MID(Products!$B4173,5,2),$G$8:$H$25,2,0)</f>
        <v>Paper</v>
      </c>
    </row>
    <row r="4174" spans="1:5" x14ac:dyDescent="0.35">
      <c r="A4174" s="11">
        <v>1484</v>
      </c>
      <c r="B4174" s="13" t="s">
        <v>3428</v>
      </c>
      <c r="C4174" s="13" t="s">
        <v>3429</v>
      </c>
      <c r="D4174" s="13" t="str">
        <f>HLOOKUP(LEFT(Products!$B4174,3),$G$4:$J$5,2,0)</f>
        <v>Office Supplies</v>
      </c>
      <c r="E4174" s="11" t="str">
        <f>VLOOKUP(MID(Products!$B4174,5,2),$G$8:$H$25,2,0)</f>
        <v>Paper</v>
      </c>
    </row>
    <row r="4175" spans="1:5" x14ac:dyDescent="0.35">
      <c r="A4175" s="12">
        <v>1483</v>
      </c>
      <c r="B4175" s="17" t="s">
        <v>3778</v>
      </c>
      <c r="C4175" s="17" t="s">
        <v>3779</v>
      </c>
      <c r="D4175" s="17" t="str">
        <f>HLOOKUP(LEFT(Products!$B4175,3),$G$4:$J$5,2,0)</f>
        <v>Office Supplies</v>
      </c>
      <c r="E4175" s="12" t="str">
        <f>VLOOKUP(MID(Products!$B4175,5,2),$G$8:$H$25,2,0)</f>
        <v>Art</v>
      </c>
    </row>
    <row r="4176" spans="1:5" x14ac:dyDescent="0.35">
      <c r="A4176" s="11">
        <v>7914</v>
      </c>
      <c r="B4176" s="13" t="s">
        <v>7186</v>
      </c>
      <c r="C4176" s="13" t="s">
        <v>7187</v>
      </c>
      <c r="D4176" s="13" t="str">
        <f>HLOOKUP(LEFT(Products!$B4176,3),$G$4:$J$5,2,0)</f>
        <v>Office Supplies</v>
      </c>
      <c r="E4176" s="11" t="str">
        <f>VLOOKUP(MID(Products!$B4176,5,2),$G$8:$H$25,2,0)</f>
        <v>Storage</v>
      </c>
    </row>
    <row r="4177" spans="1:5" x14ac:dyDescent="0.35">
      <c r="A4177" s="12">
        <v>9585</v>
      </c>
      <c r="B4177" s="17" t="s">
        <v>6139</v>
      </c>
      <c r="C4177" s="17" t="s">
        <v>6140</v>
      </c>
      <c r="D4177" s="17" t="str">
        <f>HLOOKUP(LEFT(Products!$B4177,3),$G$4:$J$5,2,0)</f>
        <v>Office Supplies</v>
      </c>
      <c r="E4177" s="12" t="str">
        <f>VLOOKUP(MID(Products!$B4177,5,2),$G$8:$H$25,2,0)</f>
        <v>Storage</v>
      </c>
    </row>
    <row r="4178" spans="1:5" x14ac:dyDescent="0.35">
      <c r="A4178" s="11">
        <v>8129</v>
      </c>
      <c r="B4178" s="13" t="s">
        <v>6499</v>
      </c>
      <c r="C4178" s="13" t="s">
        <v>6500</v>
      </c>
      <c r="D4178" s="13" t="str">
        <f>HLOOKUP(LEFT(Products!$B4178,3),$G$4:$J$5,2,0)</f>
        <v>Furniture</v>
      </c>
      <c r="E4178" s="11" t="str">
        <f>VLOOKUP(MID(Products!$B4178,5,2),$G$8:$H$25,2,0)</f>
        <v>Furnishings</v>
      </c>
    </row>
    <row r="4179" spans="1:5" x14ac:dyDescent="0.35">
      <c r="A4179" s="12">
        <v>2717</v>
      </c>
      <c r="B4179" s="17" t="s">
        <v>3470</v>
      </c>
      <c r="C4179" s="17" t="s">
        <v>3471</v>
      </c>
      <c r="D4179" s="17" t="str">
        <f>HLOOKUP(LEFT(Products!$B4179,3),$G$4:$J$5,2,0)</f>
        <v>Technology</v>
      </c>
      <c r="E4179" s="12" t="str">
        <f>VLOOKUP(MID(Products!$B4179,5,2),$G$8:$H$25,2,0)</f>
        <v>Accessories</v>
      </c>
    </row>
    <row r="4180" spans="1:5" x14ac:dyDescent="0.35">
      <c r="A4180" s="11">
        <v>3753</v>
      </c>
      <c r="B4180" s="13" t="s">
        <v>483</v>
      </c>
      <c r="C4180" s="13" t="s">
        <v>484</v>
      </c>
      <c r="D4180" s="13" t="str">
        <f>HLOOKUP(LEFT(Products!$B4180,3),$G$4:$J$5,2,0)</f>
        <v>Office Supplies</v>
      </c>
      <c r="E4180" s="11" t="str">
        <f>VLOOKUP(MID(Products!$B4180,5,2),$G$8:$H$25,2,0)</f>
        <v>Paper</v>
      </c>
    </row>
    <row r="4181" spans="1:5" x14ac:dyDescent="0.35">
      <c r="A4181" s="12">
        <v>9386</v>
      </c>
      <c r="B4181" s="17" t="s">
        <v>1810</v>
      </c>
      <c r="C4181" s="17" t="s">
        <v>1811</v>
      </c>
      <c r="D4181" s="17" t="str">
        <f>HLOOKUP(LEFT(Products!$B4181,3),$G$4:$J$5,2,0)</f>
        <v>Furniture</v>
      </c>
      <c r="E4181" s="12" t="str">
        <f>VLOOKUP(MID(Products!$B4181,5,2),$G$8:$H$25,2,0)</f>
        <v>Furnishings</v>
      </c>
    </row>
    <row r="4182" spans="1:5" x14ac:dyDescent="0.35">
      <c r="A4182" s="11">
        <v>3748</v>
      </c>
      <c r="B4182" s="13" t="s">
        <v>2059</v>
      </c>
      <c r="C4182" s="13" t="s">
        <v>2060</v>
      </c>
      <c r="D4182" s="13" t="str">
        <f>HLOOKUP(LEFT(Products!$B4182,3),$G$4:$J$5,2,0)</f>
        <v>Furniture</v>
      </c>
      <c r="E4182" s="11" t="str">
        <f>VLOOKUP(MID(Products!$B4182,5,2),$G$8:$H$25,2,0)</f>
        <v>Furnishings</v>
      </c>
    </row>
    <row r="4183" spans="1:5" x14ac:dyDescent="0.35">
      <c r="A4183" s="12">
        <v>3752</v>
      </c>
      <c r="B4183" s="17" t="s">
        <v>1525</v>
      </c>
      <c r="C4183" s="17" t="s">
        <v>1526</v>
      </c>
      <c r="D4183" s="17" t="str">
        <f>HLOOKUP(LEFT(Products!$B4183,3),$G$4:$J$5,2,0)</f>
        <v>Furniture</v>
      </c>
      <c r="E4183" s="12" t="str">
        <f>VLOOKUP(MID(Products!$B4183,5,2),$G$8:$H$25,2,0)</f>
        <v>Chairs</v>
      </c>
    </row>
    <row r="4184" spans="1:5" x14ac:dyDescent="0.35">
      <c r="A4184" s="11">
        <v>3749</v>
      </c>
      <c r="B4184" s="13" t="s">
        <v>2610</v>
      </c>
      <c r="C4184" s="13" t="s">
        <v>2611</v>
      </c>
      <c r="D4184" s="13" t="str">
        <f>HLOOKUP(LEFT(Products!$B4184,3),$G$4:$J$5,2,0)</f>
        <v>Office Supplies</v>
      </c>
      <c r="E4184" s="11" t="str">
        <f>VLOOKUP(MID(Products!$B4184,5,2),$G$8:$H$25,2,0)</f>
        <v>Appliances</v>
      </c>
    </row>
    <row r="4185" spans="1:5" x14ac:dyDescent="0.35">
      <c r="A4185" s="12">
        <v>1797</v>
      </c>
      <c r="B4185" s="17" t="s">
        <v>32</v>
      </c>
      <c r="C4185" s="17" t="s">
        <v>35</v>
      </c>
      <c r="D4185" s="17" t="str">
        <f>HLOOKUP(LEFT(Products!$B4185,3),$G$4:$J$5,2,0)</f>
        <v>Technology</v>
      </c>
      <c r="E4185" s="12" t="str">
        <f>VLOOKUP(MID(Products!$B4185,5,2),$G$8:$H$25,2,0)</f>
        <v>Phones</v>
      </c>
    </row>
    <row r="4186" spans="1:5" x14ac:dyDescent="0.35">
      <c r="A4186" s="11">
        <v>3755</v>
      </c>
      <c r="B4186" s="13" t="s">
        <v>4280</v>
      </c>
      <c r="C4186" s="13" t="s">
        <v>4281</v>
      </c>
      <c r="D4186" s="13" t="str">
        <f>HLOOKUP(LEFT(Products!$B4186,3),$G$4:$J$5,2,0)</f>
        <v>Office Supplies</v>
      </c>
      <c r="E4186" s="11" t="str">
        <f>VLOOKUP(MID(Products!$B4186,5,2),$G$8:$H$25,2,0)</f>
        <v>Storage</v>
      </c>
    </row>
    <row r="4187" spans="1:5" x14ac:dyDescent="0.35">
      <c r="A4187" s="12">
        <v>3754</v>
      </c>
      <c r="B4187" s="17" t="s">
        <v>4074</v>
      </c>
      <c r="C4187" s="17" t="s">
        <v>4075</v>
      </c>
      <c r="D4187" s="17" t="str">
        <f>HLOOKUP(LEFT(Products!$B4187,3),$G$4:$J$5,2,0)</f>
        <v>Office Supplies</v>
      </c>
      <c r="E4187" s="12" t="str">
        <f>VLOOKUP(MID(Products!$B4187,5,2),$G$8:$H$25,2,0)</f>
        <v>Binders</v>
      </c>
    </row>
    <row r="4188" spans="1:5" x14ac:dyDescent="0.35">
      <c r="A4188" s="11">
        <v>3750</v>
      </c>
      <c r="B4188" s="13" t="s">
        <v>7322</v>
      </c>
      <c r="C4188" s="13" t="s">
        <v>7323</v>
      </c>
      <c r="D4188" s="13" t="str">
        <f>HLOOKUP(LEFT(Products!$B4188,3),$G$4:$J$5,2,0)</f>
        <v>Technology</v>
      </c>
      <c r="E4188" s="11" t="str">
        <f>VLOOKUP(MID(Products!$B4188,5,2),$G$8:$H$25,2,0)</f>
        <v>Copiers</v>
      </c>
    </row>
    <row r="4189" spans="1:5" x14ac:dyDescent="0.35">
      <c r="A4189" s="12">
        <v>8936</v>
      </c>
      <c r="B4189" s="17" t="s">
        <v>1735</v>
      </c>
      <c r="C4189" s="17" t="s">
        <v>1736</v>
      </c>
      <c r="D4189" s="17" t="str">
        <f>HLOOKUP(LEFT(Products!$B4189,3),$G$4:$J$5,2,0)</f>
        <v>Technology</v>
      </c>
      <c r="E4189" s="12" t="str">
        <f>VLOOKUP(MID(Products!$B4189,5,2),$G$8:$H$25,2,0)</f>
        <v>Accessories</v>
      </c>
    </row>
    <row r="4190" spans="1:5" x14ac:dyDescent="0.35">
      <c r="A4190" s="11">
        <v>378</v>
      </c>
      <c r="B4190" s="13" t="s">
        <v>768</v>
      </c>
      <c r="C4190" s="13" t="s">
        <v>769</v>
      </c>
      <c r="D4190" s="13" t="str">
        <f>HLOOKUP(LEFT(Products!$B4190,3),$G$4:$J$5,2,0)</f>
        <v>Furniture</v>
      </c>
      <c r="E4190" s="11" t="str">
        <f>VLOOKUP(MID(Products!$B4190,5,2),$G$8:$H$25,2,0)</f>
        <v>Tables</v>
      </c>
    </row>
    <row r="4191" spans="1:5" x14ac:dyDescent="0.35">
      <c r="A4191" s="12">
        <v>2918</v>
      </c>
      <c r="B4191" s="17" t="s">
        <v>3101</v>
      </c>
      <c r="C4191" s="17" t="s">
        <v>3102</v>
      </c>
      <c r="D4191" s="17" t="str">
        <f>HLOOKUP(LEFT(Products!$B4191,3),$G$4:$J$5,2,0)</f>
        <v>Office Supplies</v>
      </c>
      <c r="E4191" s="12" t="str">
        <f>VLOOKUP(MID(Products!$B4191,5,2),$G$8:$H$25,2,0)</f>
        <v>Art</v>
      </c>
    </row>
    <row r="4192" spans="1:5" x14ac:dyDescent="0.35">
      <c r="A4192" s="11">
        <v>4340</v>
      </c>
      <c r="B4192" s="13" t="s">
        <v>2397</v>
      </c>
      <c r="C4192" s="13" t="s">
        <v>2398</v>
      </c>
      <c r="D4192" s="13" t="str">
        <f>HLOOKUP(LEFT(Products!$B4192,3),$G$4:$J$5,2,0)</f>
        <v>Office Supplies</v>
      </c>
      <c r="E4192" s="11" t="str">
        <f>VLOOKUP(MID(Products!$B4192,5,2),$G$8:$H$25,2,0)</f>
        <v>Paper</v>
      </c>
    </row>
    <row r="4193" spans="1:5" x14ac:dyDescent="0.35">
      <c r="A4193" s="12">
        <v>8576</v>
      </c>
      <c r="B4193" s="17" t="s">
        <v>6150</v>
      </c>
      <c r="C4193" s="17" t="s">
        <v>6151</v>
      </c>
      <c r="D4193" s="17" t="str">
        <f>HLOOKUP(LEFT(Products!$B4193,3),$G$4:$J$5,2,0)</f>
        <v>Office Supplies</v>
      </c>
      <c r="E4193" s="12" t="str">
        <f>VLOOKUP(MID(Products!$B4193,5,2),$G$8:$H$25,2,0)</f>
        <v>Appliances</v>
      </c>
    </row>
    <row r="4194" spans="1:5" x14ac:dyDescent="0.35">
      <c r="A4194" s="11">
        <v>3382</v>
      </c>
      <c r="B4194" s="13" t="s">
        <v>3513</v>
      </c>
      <c r="C4194" s="13" t="s">
        <v>3514</v>
      </c>
      <c r="D4194" s="13" t="str">
        <f>HLOOKUP(LEFT(Products!$B4194,3),$G$4:$J$5,2,0)</f>
        <v>Office Supplies</v>
      </c>
      <c r="E4194" s="11" t="str">
        <f>VLOOKUP(MID(Products!$B4194,5,2),$G$8:$H$25,2,0)</f>
        <v>Envelopes</v>
      </c>
    </row>
    <row r="4195" spans="1:5" x14ac:dyDescent="0.35">
      <c r="A4195" s="12">
        <v>8935</v>
      </c>
      <c r="B4195" s="17" t="s">
        <v>7330</v>
      </c>
      <c r="C4195" s="17" t="s">
        <v>7331</v>
      </c>
      <c r="D4195" s="17" t="str">
        <f>HLOOKUP(LEFT(Products!$B4195,3),$G$4:$J$5,2,0)</f>
        <v>Office Supplies</v>
      </c>
      <c r="E4195" s="12" t="str">
        <f>VLOOKUP(MID(Products!$B4195,5,2),$G$8:$H$25,2,0)</f>
        <v>Paper</v>
      </c>
    </row>
    <row r="4196" spans="1:5" x14ac:dyDescent="0.35">
      <c r="A4196" s="11">
        <v>1798</v>
      </c>
      <c r="B4196" s="13" t="s">
        <v>2583</v>
      </c>
      <c r="C4196" s="13" t="s">
        <v>2584</v>
      </c>
      <c r="D4196" s="13" t="str">
        <f>HLOOKUP(LEFT(Products!$B4196,3),$G$4:$J$5,2,0)</f>
        <v>Office Supplies</v>
      </c>
      <c r="E4196" s="11" t="str">
        <f>VLOOKUP(MID(Products!$B4196,5,2),$G$8:$H$25,2,0)</f>
        <v>Binders</v>
      </c>
    </row>
    <row r="4197" spans="1:5" x14ac:dyDescent="0.35">
      <c r="A4197" s="12">
        <v>3751</v>
      </c>
      <c r="B4197" s="17" t="s">
        <v>3829</v>
      </c>
      <c r="C4197" s="17" t="s">
        <v>3830</v>
      </c>
      <c r="D4197" s="17" t="str">
        <f>HLOOKUP(LEFT(Products!$B4197,3),$G$4:$J$5,2,0)</f>
        <v>Office Supplies</v>
      </c>
      <c r="E4197" s="12" t="str">
        <f>VLOOKUP(MID(Products!$B4197,5,2),$G$8:$H$25,2,0)</f>
        <v>Supplies</v>
      </c>
    </row>
    <row r="4198" spans="1:5" x14ac:dyDescent="0.35">
      <c r="A4198" s="11">
        <v>1796</v>
      </c>
      <c r="B4198" s="13" t="s">
        <v>6205</v>
      </c>
      <c r="C4198" s="13" t="s">
        <v>6206</v>
      </c>
      <c r="D4198" s="13" t="str">
        <f>HLOOKUP(LEFT(Products!$B4198,3),$G$4:$J$5,2,0)</f>
        <v>Office Supplies</v>
      </c>
      <c r="E4198" s="11" t="str">
        <f>VLOOKUP(MID(Products!$B4198,5,2),$G$8:$H$25,2,0)</f>
        <v>Storage</v>
      </c>
    </row>
    <row r="4199" spans="1:5" x14ac:dyDescent="0.35">
      <c r="A4199" s="12">
        <v>4599</v>
      </c>
      <c r="B4199" s="17" t="s">
        <v>5066</v>
      </c>
      <c r="C4199" s="17" t="s">
        <v>5067</v>
      </c>
      <c r="D4199" s="17" t="str">
        <f>HLOOKUP(LEFT(Products!$B4199,3),$G$4:$J$5,2,0)</f>
        <v>Office Supplies</v>
      </c>
      <c r="E4199" s="12" t="str">
        <f>VLOOKUP(MID(Products!$B4199,5,2),$G$8:$H$25,2,0)</f>
        <v>Appliances</v>
      </c>
    </row>
    <row r="4200" spans="1:5" x14ac:dyDescent="0.35">
      <c r="A4200" s="11">
        <v>2485</v>
      </c>
      <c r="B4200" s="13" t="s">
        <v>2358</v>
      </c>
      <c r="C4200" s="13" t="s">
        <v>2359</v>
      </c>
      <c r="D4200" s="13" t="str">
        <f>HLOOKUP(LEFT(Products!$B4200,3),$G$4:$J$5,2,0)</f>
        <v>Office Supplies</v>
      </c>
      <c r="E4200" s="11" t="str">
        <f>VLOOKUP(MID(Products!$B4200,5,2),$G$8:$H$25,2,0)</f>
        <v>Binders</v>
      </c>
    </row>
    <row r="4201" spans="1:5" x14ac:dyDescent="0.35">
      <c r="A4201" s="12">
        <v>2484</v>
      </c>
      <c r="B4201" s="17" t="s">
        <v>67</v>
      </c>
      <c r="C4201" s="17" t="s">
        <v>69</v>
      </c>
      <c r="D4201" s="17" t="str">
        <f>HLOOKUP(LEFT(Products!$B4201,3),$G$4:$J$5,2,0)</f>
        <v>Furniture</v>
      </c>
      <c r="E4201" s="12" t="str">
        <f>VLOOKUP(MID(Products!$B4201,5,2),$G$8:$H$25,2,0)</f>
        <v>Tables</v>
      </c>
    </row>
    <row r="4202" spans="1:5" x14ac:dyDescent="0.35">
      <c r="A4202" s="11">
        <v>2486</v>
      </c>
      <c r="B4202" s="13" t="s">
        <v>2085</v>
      </c>
      <c r="C4202" s="13" t="s">
        <v>2086</v>
      </c>
      <c r="D4202" s="13" t="str">
        <f>HLOOKUP(LEFT(Products!$B4202,3),$G$4:$J$5,2,0)</f>
        <v>Office Supplies</v>
      </c>
      <c r="E4202" s="11" t="str">
        <f>VLOOKUP(MID(Products!$B4202,5,2),$G$8:$H$25,2,0)</f>
        <v>Art</v>
      </c>
    </row>
    <row r="4203" spans="1:5" x14ac:dyDescent="0.35">
      <c r="A4203" s="12">
        <v>3924</v>
      </c>
      <c r="B4203" s="17" t="s">
        <v>3105</v>
      </c>
      <c r="C4203" s="17" t="s">
        <v>3106</v>
      </c>
      <c r="D4203" s="17" t="str">
        <f>HLOOKUP(LEFT(Products!$B4203,3),$G$4:$J$5,2,0)</f>
        <v>Office Supplies</v>
      </c>
      <c r="E4203" s="12" t="str">
        <f>VLOOKUP(MID(Products!$B4203,5,2),$G$8:$H$25,2,0)</f>
        <v>Paper</v>
      </c>
    </row>
    <row r="4204" spans="1:5" x14ac:dyDescent="0.35">
      <c r="A4204" s="11">
        <v>4598</v>
      </c>
      <c r="B4204" s="13" t="s">
        <v>3044</v>
      </c>
      <c r="C4204" s="13" t="s">
        <v>3045</v>
      </c>
      <c r="D4204" s="13" t="str">
        <f>HLOOKUP(LEFT(Products!$B4204,3),$G$4:$J$5,2,0)</f>
        <v>Office Supplies</v>
      </c>
      <c r="E4204" s="11" t="str">
        <f>VLOOKUP(MID(Products!$B4204,5,2),$G$8:$H$25,2,0)</f>
        <v>Supplies</v>
      </c>
    </row>
    <row r="4205" spans="1:5" x14ac:dyDescent="0.35">
      <c r="A4205" s="12">
        <v>3923</v>
      </c>
      <c r="B4205" s="17" t="s">
        <v>4994</v>
      </c>
      <c r="C4205" s="17" t="s">
        <v>4995</v>
      </c>
      <c r="D4205" s="17" t="str">
        <f>HLOOKUP(LEFT(Products!$B4205,3),$G$4:$J$5,2,0)</f>
        <v>Office Supplies</v>
      </c>
      <c r="E4205" s="12" t="str">
        <f>VLOOKUP(MID(Products!$B4205,5,2),$G$8:$H$25,2,0)</f>
        <v>Paper</v>
      </c>
    </row>
    <row r="4206" spans="1:5" x14ac:dyDescent="0.35">
      <c r="A4206" s="11">
        <v>2483</v>
      </c>
      <c r="B4206" s="13" t="s">
        <v>7335</v>
      </c>
      <c r="C4206" s="13" t="s">
        <v>7336</v>
      </c>
      <c r="D4206" s="13" t="str">
        <f>HLOOKUP(LEFT(Products!$B4206,3),$G$4:$J$5,2,0)</f>
        <v>Technology</v>
      </c>
      <c r="E4206" s="11" t="str">
        <f>VLOOKUP(MID(Products!$B4206,5,2),$G$8:$H$25,2,0)</f>
        <v>Phones</v>
      </c>
    </row>
    <row r="4207" spans="1:5" x14ac:dyDescent="0.35">
      <c r="A4207" s="12">
        <v>8116</v>
      </c>
      <c r="B4207" s="17" t="s">
        <v>193</v>
      </c>
      <c r="C4207" s="17" t="s">
        <v>194</v>
      </c>
      <c r="D4207" s="17" t="str">
        <f>HLOOKUP(LEFT(Products!$B4207,3),$G$4:$J$5,2,0)</f>
        <v>Furniture</v>
      </c>
      <c r="E4207" s="12" t="str">
        <f>VLOOKUP(MID(Products!$B4207,5,2),$G$8:$H$25,2,0)</f>
        <v>Furnishings</v>
      </c>
    </row>
    <row r="4208" spans="1:5" x14ac:dyDescent="0.35">
      <c r="A4208" s="11">
        <v>4238</v>
      </c>
      <c r="B4208" s="13" t="s">
        <v>6075</v>
      </c>
      <c r="C4208" s="13" t="s">
        <v>6076</v>
      </c>
      <c r="D4208" s="13" t="str">
        <f>HLOOKUP(LEFT(Products!$B4208,3),$G$4:$J$5,2,0)</f>
        <v>Office Supplies</v>
      </c>
      <c r="E4208" s="11" t="str">
        <f>VLOOKUP(MID(Products!$B4208,5,2),$G$8:$H$25,2,0)</f>
        <v>Art</v>
      </c>
    </row>
    <row r="4209" spans="1:5" x14ac:dyDescent="0.35">
      <c r="A4209" s="12">
        <v>1943</v>
      </c>
      <c r="B4209" s="17" t="s">
        <v>4332</v>
      </c>
      <c r="C4209" s="17" t="s">
        <v>4333</v>
      </c>
      <c r="D4209" s="17" t="str">
        <f>HLOOKUP(LEFT(Products!$B4209,3),$G$4:$J$5,2,0)</f>
        <v>Office Supplies</v>
      </c>
      <c r="E4209" s="12" t="str">
        <f>VLOOKUP(MID(Products!$B4209,5,2),$G$8:$H$25,2,0)</f>
        <v>Storage</v>
      </c>
    </row>
    <row r="4210" spans="1:5" x14ac:dyDescent="0.35">
      <c r="A4210" s="11">
        <v>1944</v>
      </c>
      <c r="B4210" s="13" t="s">
        <v>3227</v>
      </c>
      <c r="C4210" s="13" t="s">
        <v>3228</v>
      </c>
      <c r="D4210" s="13" t="str">
        <f>HLOOKUP(LEFT(Products!$B4210,3),$G$4:$J$5,2,0)</f>
        <v>Office Supplies</v>
      </c>
      <c r="E4210" s="11" t="str">
        <f>VLOOKUP(MID(Products!$B4210,5,2),$G$8:$H$25,2,0)</f>
        <v>Binders</v>
      </c>
    </row>
    <row r="4211" spans="1:5" x14ac:dyDescent="0.35">
      <c r="A4211" s="12">
        <v>1942</v>
      </c>
      <c r="B4211" s="17" t="s">
        <v>6536</v>
      </c>
      <c r="C4211" s="17" t="s">
        <v>6537</v>
      </c>
      <c r="D4211" s="17" t="str">
        <f>HLOOKUP(LEFT(Products!$B4211,3),$G$4:$J$5,2,0)</f>
        <v>Office Supplies</v>
      </c>
      <c r="E4211" s="12" t="str">
        <f>VLOOKUP(MID(Products!$B4211,5,2),$G$8:$H$25,2,0)</f>
        <v>Labels</v>
      </c>
    </row>
    <row r="4212" spans="1:5" x14ac:dyDescent="0.35">
      <c r="A4212" s="11">
        <v>6407</v>
      </c>
      <c r="B4212" s="13" t="s">
        <v>4230</v>
      </c>
      <c r="C4212" s="13" t="s">
        <v>4231</v>
      </c>
      <c r="D4212" s="13" t="str">
        <f>HLOOKUP(LEFT(Products!$B4212,3),$G$4:$J$5,2,0)</f>
        <v>Office Supplies</v>
      </c>
      <c r="E4212" s="11" t="str">
        <f>VLOOKUP(MID(Products!$B4212,5,2),$G$8:$H$25,2,0)</f>
        <v>Storage</v>
      </c>
    </row>
    <row r="4213" spans="1:5" x14ac:dyDescent="0.35">
      <c r="A4213" s="12">
        <v>9664</v>
      </c>
      <c r="B4213" s="17" t="s">
        <v>5887</v>
      </c>
      <c r="C4213" s="17" t="s">
        <v>5888</v>
      </c>
      <c r="D4213" s="17" t="str">
        <f>HLOOKUP(LEFT(Products!$B4213,3),$G$4:$J$5,2,0)</f>
        <v>Office Supplies</v>
      </c>
      <c r="E4213" s="12" t="str">
        <f>VLOOKUP(MID(Products!$B4213,5,2),$G$8:$H$25,2,0)</f>
        <v>Storage</v>
      </c>
    </row>
    <row r="4214" spans="1:5" x14ac:dyDescent="0.35">
      <c r="A4214" s="11">
        <v>2842</v>
      </c>
      <c r="B4214" s="13" t="s">
        <v>1495</v>
      </c>
      <c r="C4214" s="13" t="s">
        <v>1496</v>
      </c>
      <c r="D4214" s="13" t="str">
        <f>HLOOKUP(LEFT(Products!$B4214,3),$G$4:$J$5,2,0)</f>
        <v>Office Supplies</v>
      </c>
      <c r="E4214" s="11" t="str">
        <f>VLOOKUP(MID(Products!$B4214,5,2),$G$8:$H$25,2,0)</f>
        <v>Paper</v>
      </c>
    </row>
    <row r="4215" spans="1:5" x14ac:dyDescent="0.35">
      <c r="A4215" s="12">
        <v>6406</v>
      </c>
      <c r="B4215" s="17" t="s">
        <v>3142</v>
      </c>
      <c r="C4215" s="17" t="s">
        <v>3143</v>
      </c>
      <c r="D4215" s="17" t="str">
        <f>HLOOKUP(LEFT(Products!$B4215,3),$G$4:$J$5,2,0)</f>
        <v>Furniture</v>
      </c>
      <c r="E4215" s="12" t="str">
        <f>VLOOKUP(MID(Products!$B4215,5,2),$G$8:$H$25,2,0)</f>
        <v>Chairs</v>
      </c>
    </row>
    <row r="4216" spans="1:5" x14ac:dyDescent="0.35">
      <c r="A4216" s="11">
        <v>3655</v>
      </c>
      <c r="B4216" s="13" t="s">
        <v>3571</v>
      </c>
      <c r="C4216" s="13" t="s">
        <v>3572</v>
      </c>
      <c r="D4216" s="13" t="str">
        <f>HLOOKUP(LEFT(Products!$B4216,3),$G$4:$J$5,2,0)</f>
        <v>Office Supplies</v>
      </c>
      <c r="E4216" s="11" t="str">
        <f>VLOOKUP(MID(Products!$B4216,5,2),$G$8:$H$25,2,0)</f>
        <v>Appliances</v>
      </c>
    </row>
    <row r="4217" spans="1:5" x14ac:dyDescent="0.35">
      <c r="A4217" s="12">
        <v>5610</v>
      </c>
      <c r="B4217" s="17" t="s">
        <v>2376</v>
      </c>
      <c r="C4217" s="17" t="s">
        <v>2377</v>
      </c>
      <c r="D4217" s="17" t="str">
        <f>HLOOKUP(LEFT(Products!$B4217,3),$G$4:$J$5,2,0)</f>
        <v>Technology</v>
      </c>
      <c r="E4217" s="12" t="str">
        <f>VLOOKUP(MID(Products!$B4217,5,2),$G$8:$H$25,2,0)</f>
        <v>Accessories</v>
      </c>
    </row>
    <row r="4218" spans="1:5" x14ac:dyDescent="0.35">
      <c r="A4218" s="11">
        <v>4991</v>
      </c>
      <c r="B4218" s="13" t="s">
        <v>5642</v>
      </c>
      <c r="C4218" s="13" t="s">
        <v>6632</v>
      </c>
      <c r="D4218" s="13" t="str">
        <f>HLOOKUP(LEFT(Products!$B4218,3),$G$4:$J$5,2,0)</f>
        <v>Technology</v>
      </c>
      <c r="E4218" s="11" t="str">
        <f>VLOOKUP(MID(Products!$B4218,5,2),$G$8:$H$25,2,0)</f>
        <v>Phones</v>
      </c>
    </row>
    <row r="4219" spans="1:5" x14ac:dyDescent="0.35">
      <c r="A4219" s="12">
        <v>1533</v>
      </c>
      <c r="B4219" s="17" t="s">
        <v>3410</v>
      </c>
      <c r="C4219" s="17" t="s">
        <v>3411</v>
      </c>
      <c r="D4219" s="17" t="str">
        <f>HLOOKUP(LEFT(Products!$B4219,3),$G$4:$J$5,2,0)</f>
        <v>Office Supplies</v>
      </c>
      <c r="E4219" s="12" t="str">
        <f>VLOOKUP(MID(Products!$B4219,5,2),$G$8:$H$25,2,0)</f>
        <v>Fasteners</v>
      </c>
    </row>
    <row r="4220" spans="1:5" x14ac:dyDescent="0.35">
      <c r="A4220" s="11">
        <v>7064</v>
      </c>
      <c r="B4220" s="13" t="s">
        <v>1669</v>
      </c>
      <c r="C4220" s="13" t="s">
        <v>1670</v>
      </c>
      <c r="D4220" s="13" t="str">
        <f>HLOOKUP(LEFT(Products!$B4220,3),$G$4:$J$5,2,0)</f>
        <v>Office Supplies</v>
      </c>
      <c r="E4220" s="11" t="str">
        <f>VLOOKUP(MID(Products!$B4220,5,2),$G$8:$H$25,2,0)</f>
        <v>Supplies</v>
      </c>
    </row>
    <row r="4221" spans="1:5" x14ac:dyDescent="0.35">
      <c r="A4221" s="12">
        <v>4990</v>
      </c>
      <c r="B4221" s="17" t="s">
        <v>4219</v>
      </c>
      <c r="C4221" s="17" t="s">
        <v>4220</v>
      </c>
      <c r="D4221" s="17" t="str">
        <f>HLOOKUP(LEFT(Products!$B4221,3),$G$4:$J$5,2,0)</f>
        <v>Office Supplies</v>
      </c>
      <c r="E4221" s="12" t="str">
        <f>VLOOKUP(MID(Products!$B4221,5,2),$G$8:$H$25,2,0)</f>
        <v>Binders</v>
      </c>
    </row>
    <row r="4222" spans="1:5" x14ac:dyDescent="0.35">
      <c r="A4222" s="11">
        <v>1532</v>
      </c>
      <c r="B4222" s="13" t="s">
        <v>6139</v>
      </c>
      <c r="C4222" s="13" t="s">
        <v>6140</v>
      </c>
      <c r="D4222" s="13" t="str">
        <f>HLOOKUP(LEFT(Products!$B4222,3),$G$4:$J$5,2,0)</f>
        <v>Office Supplies</v>
      </c>
      <c r="E4222" s="11" t="str">
        <f>VLOOKUP(MID(Products!$B4222,5,2),$G$8:$H$25,2,0)</f>
        <v>Storage</v>
      </c>
    </row>
    <row r="4223" spans="1:5" x14ac:dyDescent="0.35">
      <c r="A4223" s="12">
        <v>3231</v>
      </c>
      <c r="B4223" s="17" t="s">
        <v>5573</v>
      </c>
      <c r="C4223" s="17" t="s">
        <v>5574</v>
      </c>
      <c r="D4223" s="17" t="str">
        <f>HLOOKUP(LEFT(Products!$B4223,3),$G$4:$J$5,2,0)</f>
        <v>Furniture</v>
      </c>
      <c r="E4223" s="12" t="str">
        <f>VLOOKUP(MID(Products!$B4223,5,2),$G$8:$H$25,2,0)</f>
        <v>Furnishings</v>
      </c>
    </row>
    <row r="4224" spans="1:5" x14ac:dyDescent="0.35">
      <c r="A4224" s="11">
        <v>9032</v>
      </c>
      <c r="B4224" s="13" t="s">
        <v>2445</v>
      </c>
      <c r="C4224" s="13" t="s">
        <v>2446</v>
      </c>
      <c r="D4224" s="13" t="str">
        <f>HLOOKUP(LEFT(Products!$B4224,3),$G$4:$J$5,2,0)</f>
        <v>Furniture</v>
      </c>
      <c r="E4224" s="11" t="str">
        <f>VLOOKUP(MID(Products!$B4224,5,2),$G$8:$H$25,2,0)</f>
        <v>Tables</v>
      </c>
    </row>
    <row r="4225" spans="1:5" x14ac:dyDescent="0.35">
      <c r="A4225" s="12">
        <v>9031</v>
      </c>
      <c r="B4225" s="17" t="s">
        <v>3342</v>
      </c>
      <c r="C4225" s="17" t="s">
        <v>3343</v>
      </c>
      <c r="D4225" s="17" t="str">
        <f>HLOOKUP(LEFT(Products!$B4225,3),$G$4:$J$5,2,0)</f>
        <v>Office Supplies</v>
      </c>
      <c r="E4225" s="12" t="str">
        <f>VLOOKUP(MID(Products!$B4225,5,2),$G$8:$H$25,2,0)</f>
        <v>Appliances</v>
      </c>
    </row>
    <row r="4226" spans="1:5" x14ac:dyDescent="0.35">
      <c r="A4226" s="11">
        <v>5220</v>
      </c>
      <c r="B4226" s="13" t="s">
        <v>4119</v>
      </c>
      <c r="C4226" s="13" t="s">
        <v>4120</v>
      </c>
      <c r="D4226" s="13" t="str">
        <f>HLOOKUP(LEFT(Products!$B4226,3),$G$4:$J$5,2,0)</f>
        <v>Furniture</v>
      </c>
      <c r="E4226" s="11" t="str">
        <f>VLOOKUP(MID(Products!$B4226,5,2),$G$8:$H$25,2,0)</f>
        <v>Chairs</v>
      </c>
    </row>
    <row r="4227" spans="1:5" x14ac:dyDescent="0.35">
      <c r="A4227" s="12">
        <v>4332</v>
      </c>
      <c r="B4227" s="17" t="s">
        <v>6427</v>
      </c>
      <c r="C4227" s="17" t="s">
        <v>6428</v>
      </c>
      <c r="D4227" s="17" t="str">
        <f>HLOOKUP(LEFT(Products!$B4227,3),$G$4:$J$5,2,0)</f>
        <v>Technology</v>
      </c>
      <c r="E4227" s="12" t="str">
        <f>VLOOKUP(MID(Products!$B4227,5,2),$G$8:$H$25,2,0)</f>
        <v>Accessories</v>
      </c>
    </row>
    <row r="4228" spans="1:5" x14ac:dyDescent="0.35">
      <c r="A4228" s="11">
        <v>4723</v>
      </c>
      <c r="B4228" s="13" t="s">
        <v>7066</v>
      </c>
      <c r="C4228" s="13" t="s">
        <v>4403</v>
      </c>
      <c r="D4228" s="13" t="str">
        <f>HLOOKUP(LEFT(Products!$B4228,3),$G$4:$J$5,2,0)</f>
        <v>Office Supplies</v>
      </c>
      <c r="E4228" s="11" t="str">
        <f>VLOOKUP(MID(Products!$B4228,5,2),$G$8:$H$25,2,0)</f>
        <v>Art</v>
      </c>
    </row>
    <row r="4229" spans="1:5" x14ac:dyDescent="0.35">
      <c r="A4229" s="12">
        <v>4333</v>
      </c>
      <c r="B4229" s="17" t="s">
        <v>7304</v>
      </c>
      <c r="C4229" s="17" t="s">
        <v>7305</v>
      </c>
      <c r="D4229" s="17" t="str">
        <f>HLOOKUP(LEFT(Products!$B4229,3),$G$4:$J$5,2,0)</f>
        <v>Office Supplies</v>
      </c>
      <c r="E4229" s="12" t="str">
        <f>VLOOKUP(MID(Products!$B4229,5,2),$G$8:$H$25,2,0)</f>
        <v>Binders</v>
      </c>
    </row>
    <row r="4230" spans="1:5" x14ac:dyDescent="0.35">
      <c r="A4230" s="11">
        <v>6681</v>
      </c>
      <c r="B4230" s="13" t="s">
        <v>2494</v>
      </c>
      <c r="C4230" s="13" t="s">
        <v>2495</v>
      </c>
      <c r="D4230" s="13" t="str">
        <f>HLOOKUP(LEFT(Products!$B4230,3),$G$4:$J$5,2,0)</f>
        <v>Office Supplies</v>
      </c>
      <c r="E4230" s="11" t="str">
        <f>VLOOKUP(MID(Products!$B4230,5,2),$G$8:$H$25,2,0)</f>
        <v>Paper</v>
      </c>
    </row>
    <row r="4231" spans="1:5" x14ac:dyDescent="0.35">
      <c r="A4231" s="12">
        <v>3935</v>
      </c>
      <c r="B4231" s="17" t="s">
        <v>6536</v>
      </c>
      <c r="C4231" s="17" t="s">
        <v>6537</v>
      </c>
      <c r="D4231" s="17" t="str">
        <f>HLOOKUP(LEFT(Products!$B4231,3),$G$4:$J$5,2,0)</f>
        <v>Office Supplies</v>
      </c>
      <c r="E4231" s="12" t="str">
        <f>VLOOKUP(MID(Products!$B4231,5,2),$G$8:$H$25,2,0)</f>
        <v>Labels</v>
      </c>
    </row>
    <row r="4232" spans="1:5" x14ac:dyDescent="0.35">
      <c r="A4232" s="11">
        <v>6682</v>
      </c>
      <c r="B4232" s="13" t="s">
        <v>7357</v>
      </c>
      <c r="C4232" s="13" t="s">
        <v>7358</v>
      </c>
      <c r="D4232" s="13" t="str">
        <f>HLOOKUP(LEFT(Products!$B4232,3),$G$4:$J$5,2,0)</f>
        <v>Office Supplies</v>
      </c>
      <c r="E4232" s="11" t="str">
        <f>VLOOKUP(MID(Products!$B4232,5,2),$G$8:$H$25,2,0)</f>
        <v>Paper</v>
      </c>
    </row>
    <row r="4233" spans="1:5" x14ac:dyDescent="0.35">
      <c r="A4233" s="12">
        <v>9849</v>
      </c>
      <c r="B4233" s="17" t="s">
        <v>1328</v>
      </c>
      <c r="C4233" s="17" t="s">
        <v>1329</v>
      </c>
      <c r="D4233" s="17" t="str">
        <f>HLOOKUP(LEFT(Products!$B4233,3),$G$4:$J$5,2,0)</f>
        <v>Office Supplies</v>
      </c>
      <c r="E4233" s="12" t="str">
        <f>VLOOKUP(MID(Products!$B4233,5,2),$G$8:$H$25,2,0)</f>
        <v>Binders</v>
      </c>
    </row>
    <row r="4234" spans="1:5" x14ac:dyDescent="0.35">
      <c r="A4234" s="11">
        <v>1957</v>
      </c>
      <c r="B4234" s="13" t="s">
        <v>2405</v>
      </c>
      <c r="C4234" s="13" t="s">
        <v>2406</v>
      </c>
      <c r="D4234" s="13" t="str">
        <f>HLOOKUP(LEFT(Products!$B4234,3),$G$4:$J$5,2,0)</f>
        <v>Technology</v>
      </c>
      <c r="E4234" s="11" t="str">
        <f>VLOOKUP(MID(Products!$B4234,5,2),$G$8:$H$25,2,0)</f>
        <v>Accessories</v>
      </c>
    </row>
    <row r="4235" spans="1:5" x14ac:dyDescent="0.35">
      <c r="A4235" s="12">
        <v>9262</v>
      </c>
      <c r="B4235" s="17" t="s">
        <v>2981</v>
      </c>
      <c r="C4235" s="17" t="s">
        <v>2982</v>
      </c>
      <c r="D4235" s="17" t="str">
        <f>HLOOKUP(LEFT(Products!$B4235,3),$G$4:$J$5,2,0)</f>
        <v>Furniture</v>
      </c>
      <c r="E4235" s="12" t="str">
        <f>VLOOKUP(MID(Products!$B4235,5,2),$G$8:$H$25,2,0)</f>
        <v>Chairs</v>
      </c>
    </row>
    <row r="4236" spans="1:5" x14ac:dyDescent="0.35">
      <c r="A4236" s="11">
        <v>1952</v>
      </c>
      <c r="B4236" s="13" t="s">
        <v>2289</v>
      </c>
      <c r="C4236" s="13" t="s">
        <v>2290</v>
      </c>
      <c r="D4236" s="13" t="str">
        <f>HLOOKUP(LEFT(Products!$B4236,3),$G$4:$J$5,2,0)</f>
        <v>Technology</v>
      </c>
      <c r="E4236" s="11" t="str">
        <f>VLOOKUP(MID(Products!$B4236,5,2),$G$8:$H$25,2,0)</f>
        <v>Phones</v>
      </c>
    </row>
    <row r="4237" spans="1:5" x14ac:dyDescent="0.35">
      <c r="A4237" s="12">
        <v>3936</v>
      </c>
      <c r="B4237" s="17" t="s">
        <v>2625</v>
      </c>
      <c r="C4237" s="17" t="s">
        <v>2626</v>
      </c>
      <c r="D4237" s="17" t="str">
        <f>HLOOKUP(LEFT(Products!$B4237,3),$G$4:$J$5,2,0)</f>
        <v>Technology</v>
      </c>
      <c r="E4237" s="12" t="str">
        <f>VLOOKUP(MID(Products!$B4237,5,2),$G$8:$H$25,2,0)</f>
        <v>Phones</v>
      </c>
    </row>
    <row r="4238" spans="1:5" x14ac:dyDescent="0.35">
      <c r="A4238" s="11">
        <v>6905</v>
      </c>
      <c r="B4238" s="13" t="s">
        <v>436</v>
      </c>
      <c r="C4238" s="13" t="s">
        <v>437</v>
      </c>
      <c r="D4238" s="13" t="str">
        <f>HLOOKUP(LEFT(Products!$B4238,3),$G$4:$J$5,2,0)</f>
        <v>Office Supplies</v>
      </c>
      <c r="E4238" s="11" t="str">
        <f>VLOOKUP(MID(Products!$B4238,5,2),$G$8:$H$25,2,0)</f>
        <v>Storage</v>
      </c>
    </row>
    <row r="4239" spans="1:5" x14ac:dyDescent="0.35">
      <c r="A4239" s="12">
        <v>7441</v>
      </c>
      <c r="B4239" s="17" t="s">
        <v>7080</v>
      </c>
      <c r="C4239" s="17" t="s">
        <v>7081</v>
      </c>
      <c r="D4239" s="17" t="str">
        <f>HLOOKUP(LEFT(Products!$B4239,3),$G$4:$J$5,2,0)</f>
        <v>Furniture</v>
      </c>
      <c r="E4239" s="12" t="str">
        <f>VLOOKUP(MID(Products!$B4239,5,2),$G$8:$H$25,2,0)</f>
        <v>Tables</v>
      </c>
    </row>
    <row r="4240" spans="1:5" x14ac:dyDescent="0.35">
      <c r="A4240" s="11">
        <v>1956</v>
      </c>
      <c r="B4240" s="13" t="s">
        <v>3603</v>
      </c>
      <c r="C4240" s="13" t="s">
        <v>3604</v>
      </c>
      <c r="D4240" s="13" t="str">
        <f>HLOOKUP(LEFT(Products!$B4240,3),$G$4:$J$5,2,0)</f>
        <v>Technology</v>
      </c>
      <c r="E4240" s="11" t="str">
        <f>VLOOKUP(MID(Products!$B4240,5,2),$G$8:$H$25,2,0)</f>
        <v>Accessories</v>
      </c>
    </row>
    <row r="4241" spans="1:5" x14ac:dyDescent="0.35">
      <c r="A4241" s="12">
        <v>1949</v>
      </c>
      <c r="B4241" s="17" t="s">
        <v>1698</v>
      </c>
      <c r="C4241" s="17" t="s">
        <v>1699</v>
      </c>
      <c r="D4241" s="17" t="str">
        <f>HLOOKUP(LEFT(Products!$B4241,3),$G$4:$J$5,2,0)</f>
        <v>Furniture</v>
      </c>
      <c r="E4241" s="12" t="str">
        <f>VLOOKUP(MID(Products!$B4241,5,2),$G$8:$H$25,2,0)</f>
        <v>Tables</v>
      </c>
    </row>
    <row r="4242" spans="1:5" x14ac:dyDescent="0.35">
      <c r="A4242" s="11">
        <v>912</v>
      </c>
      <c r="B4242" s="13" t="s">
        <v>3328</v>
      </c>
      <c r="C4242" s="13" t="s">
        <v>3329</v>
      </c>
      <c r="D4242" s="13" t="str">
        <f>HLOOKUP(LEFT(Products!$B4242,3),$G$4:$J$5,2,0)</f>
        <v>Office Supplies</v>
      </c>
      <c r="E4242" s="11" t="str">
        <f>VLOOKUP(MID(Products!$B4242,5,2),$G$8:$H$25,2,0)</f>
        <v>Storage</v>
      </c>
    </row>
    <row r="4243" spans="1:5" x14ac:dyDescent="0.35">
      <c r="A4243" s="12">
        <v>9848</v>
      </c>
      <c r="B4243" s="17" t="s">
        <v>6321</v>
      </c>
      <c r="C4243" s="17" t="s">
        <v>6322</v>
      </c>
      <c r="D4243" s="17" t="str">
        <f>HLOOKUP(LEFT(Products!$B4243,3),$G$4:$J$5,2,0)</f>
        <v>Furniture</v>
      </c>
      <c r="E4243" s="12" t="str">
        <f>VLOOKUP(MID(Products!$B4243,5,2),$G$8:$H$25,2,0)</f>
        <v>Furnishings</v>
      </c>
    </row>
    <row r="4244" spans="1:5" x14ac:dyDescent="0.35">
      <c r="A4244" s="11">
        <v>910</v>
      </c>
      <c r="B4244" s="13" t="s">
        <v>1012</v>
      </c>
      <c r="C4244" s="13" t="s">
        <v>1013</v>
      </c>
      <c r="D4244" s="13" t="str">
        <f>HLOOKUP(LEFT(Products!$B4244,3),$G$4:$J$5,2,0)</f>
        <v>Technology</v>
      </c>
      <c r="E4244" s="11" t="str">
        <f>VLOOKUP(MID(Products!$B4244,5,2),$G$8:$H$25,2,0)</f>
        <v>Phones</v>
      </c>
    </row>
    <row r="4245" spans="1:5" x14ac:dyDescent="0.35">
      <c r="A4245" s="12">
        <v>1954</v>
      </c>
      <c r="B4245" s="17" t="s">
        <v>5452</v>
      </c>
      <c r="C4245" s="17" t="s">
        <v>5453</v>
      </c>
      <c r="D4245" s="17" t="str">
        <f>HLOOKUP(LEFT(Products!$B4245,3),$G$4:$J$5,2,0)</f>
        <v>Furniture</v>
      </c>
      <c r="E4245" s="12" t="str">
        <f>VLOOKUP(MID(Products!$B4245,5,2),$G$8:$H$25,2,0)</f>
        <v>Chairs</v>
      </c>
    </row>
    <row r="4246" spans="1:5" x14ac:dyDescent="0.35">
      <c r="A4246" s="11">
        <v>9274</v>
      </c>
      <c r="B4246" s="13" t="s">
        <v>4074</v>
      </c>
      <c r="C4246" s="13" t="s">
        <v>4075</v>
      </c>
      <c r="D4246" s="13" t="str">
        <f>HLOOKUP(LEFT(Products!$B4246,3),$G$4:$J$5,2,0)</f>
        <v>Office Supplies</v>
      </c>
      <c r="E4246" s="11" t="str">
        <f>VLOOKUP(MID(Products!$B4246,5,2),$G$8:$H$25,2,0)</f>
        <v>Binders</v>
      </c>
    </row>
    <row r="4247" spans="1:5" x14ac:dyDescent="0.35">
      <c r="A4247" s="12">
        <v>911</v>
      </c>
      <c r="B4247" s="17" t="s">
        <v>7366</v>
      </c>
      <c r="C4247" s="17" t="s">
        <v>7367</v>
      </c>
      <c r="D4247" s="17" t="str">
        <f>HLOOKUP(LEFT(Products!$B4247,3),$G$4:$J$5,2,0)</f>
        <v>Technology</v>
      </c>
      <c r="E4247" s="12" t="str">
        <f>VLOOKUP(MID(Products!$B4247,5,2),$G$8:$H$25,2,0)</f>
        <v>Accessories</v>
      </c>
    </row>
    <row r="4248" spans="1:5" x14ac:dyDescent="0.35">
      <c r="A4248" s="11">
        <v>933</v>
      </c>
      <c r="B4248" s="13" t="s">
        <v>3835</v>
      </c>
      <c r="C4248" s="13" t="s">
        <v>3836</v>
      </c>
      <c r="D4248" s="13" t="str">
        <f>HLOOKUP(LEFT(Products!$B4248,3),$G$4:$J$5,2,0)</f>
        <v>Office Supplies</v>
      </c>
      <c r="E4248" s="11" t="str">
        <f>VLOOKUP(MID(Products!$B4248,5,2),$G$8:$H$25,2,0)</f>
        <v>Paper</v>
      </c>
    </row>
    <row r="4249" spans="1:5" x14ac:dyDescent="0.35">
      <c r="A4249" s="12">
        <v>1955</v>
      </c>
      <c r="B4249" s="17" t="s">
        <v>1665</v>
      </c>
      <c r="C4249" s="17" t="s">
        <v>1666</v>
      </c>
      <c r="D4249" s="17" t="str">
        <f>HLOOKUP(LEFT(Products!$B4249,3),$G$4:$J$5,2,0)</f>
        <v>Office Supplies</v>
      </c>
      <c r="E4249" s="12" t="str">
        <f>VLOOKUP(MID(Products!$B4249,5,2),$G$8:$H$25,2,0)</f>
        <v>Art</v>
      </c>
    </row>
    <row r="4250" spans="1:5" x14ac:dyDescent="0.35">
      <c r="A4250" s="11">
        <v>6904</v>
      </c>
      <c r="B4250" s="13" t="s">
        <v>1393</v>
      </c>
      <c r="C4250" s="13" t="s">
        <v>1394</v>
      </c>
      <c r="D4250" s="13" t="str">
        <f>HLOOKUP(LEFT(Products!$B4250,3),$G$4:$J$5,2,0)</f>
        <v>Office Supplies</v>
      </c>
      <c r="E4250" s="11" t="str">
        <f>VLOOKUP(MID(Products!$B4250,5,2),$G$8:$H$25,2,0)</f>
        <v>Appliances</v>
      </c>
    </row>
    <row r="4251" spans="1:5" x14ac:dyDescent="0.35">
      <c r="A4251" s="12">
        <v>1958</v>
      </c>
      <c r="B4251" s="17" t="s">
        <v>1338</v>
      </c>
      <c r="C4251" s="17" t="s">
        <v>1339</v>
      </c>
      <c r="D4251" s="17" t="str">
        <f>HLOOKUP(LEFT(Products!$B4251,3),$G$4:$J$5,2,0)</f>
        <v>Office Supplies</v>
      </c>
      <c r="E4251" s="12" t="str">
        <f>VLOOKUP(MID(Products!$B4251,5,2),$G$8:$H$25,2,0)</f>
        <v>Paper</v>
      </c>
    </row>
    <row r="4252" spans="1:5" x14ac:dyDescent="0.35">
      <c r="A4252" s="11">
        <v>1950</v>
      </c>
      <c r="B4252" s="13" t="s">
        <v>3935</v>
      </c>
      <c r="C4252" s="13" t="s">
        <v>3936</v>
      </c>
      <c r="D4252" s="13" t="str">
        <f>HLOOKUP(LEFT(Products!$B4252,3),$G$4:$J$5,2,0)</f>
        <v>Office Supplies</v>
      </c>
      <c r="E4252" s="11" t="str">
        <f>VLOOKUP(MID(Products!$B4252,5,2),$G$8:$H$25,2,0)</f>
        <v>Appliances</v>
      </c>
    </row>
    <row r="4253" spans="1:5" x14ac:dyDescent="0.35">
      <c r="A4253" s="12">
        <v>7440</v>
      </c>
      <c r="B4253" s="17" t="s">
        <v>2433</v>
      </c>
      <c r="C4253" s="17" t="s">
        <v>2434</v>
      </c>
      <c r="D4253" s="17" t="str">
        <f>HLOOKUP(LEFT(Products!$B4253,3),$G$4:$J$5,2,0)</f>
        <v>Office Supplies</v>
      </c>
      <c r="E4253" s="12" t="str">
        <f>VLOOKUP(MID(Products!$B4253,5,2),$G$8:$H$25,2,0)</f>
        <v>Binders</v>
      </c>
    </row>
    <row r="4254" spans="1:5" x14ac:dyDescent="0.35">
      <c r="A4254" s="11">
        <v>1951</v>
      </c>
      <c r="B4254" s="13" t="s">
        <v>3762</v>
      </c>
      <c r="C4254" s="13" t="s">
        <v>3763</v>
      </c>
      <c r="D4254" s="13" t="str">
        <f>HLOOKUP(LEFT(Products!$B4254,3),$G$4:$J$5,2,0)</f>
        <v>Office Supplies</v>
      </c>
      <c r="E4254" s="11" t="str">
        <f>VLOOKUP(MID(Products!$B4254,5,2),$G$8:$H$25,2,0)</f>
        <v>Binders</v>
      </c>
    </row>
    <row r="4255" spans="1:5" x14ac:dyDescent="0.35">
      <c r="A4255" s="12">
        <v>6680</v>
      </c>
      <c r="B4255" s="17" t="s">
        <v>3811</v>
      </c>
      <c r="C4255" s="17" t="s">
        <v>3812</v>
      </c>
      <c r="D4255" s="17" t="str">
        <f>HLOOKUP(LEFT(Products!$B4255,3),$G$4:$J$5,2,0)</f>
        <v>Office Supplies</v>
      </c>
      <c r="E4255" s="12" t="str">
        <f>VLOOKUP(MID(Products!$B4255,5,2),$G$8:$H$25,2,0)</f>
        <v>Storage</v>
      </c>
    </row>
    <row r="4256" spans="1:5" x14ac:dyDescent="0.35">
      <c r="A4256" s="11">
        <v>1266</v>
      </c>
      <c r="B4256" s="13" t="s">
        <v>6359</v>
      </c>
      <c r="C4256" s="13" t="s">
        <v>6360</v>
      </c>
      <c r="D4256" s="13" t="str">
        <f>HLOOKUP(LEFT(Products!$B4256,3),$G$4:$J$5,2,0)</f>
        <v>Office Supplies</v>
      </c>
      <c r="E4256" s="11" t="str">
        <f>VLOOKUP(MID(Products!$B4256,5,2),$G$8:$H$25,2,0)</f>
        <v>Art</v>
      </c>
    </row>
    <row r="4257" spans="1:5" x14ac:dyDescent="0.35">
      <c r="A4257" s="12">
        <v>702</v>
      </c>
      <c r="B4257" s="17" t="s">
        <v>6768</v>
      </c>
      <c r="C4257" s="17" t="s">
        <v>6769</v>
      </c>
      <c r="D4257" s="17" t="str">
        <f>HLOOKUP(LEFT(Products!$B4257,3),$G$4:$J$5,2,0)</f>
        <v>Furniture</v>
      </c>
      <c r="E4257" s="12" t="str">
        <f>VLOOKUP(MID(Products!$B4257,5,2),$G$8:$H$25,2,0)</f>
        <v>Furnishings</v>
      </c>
    </row>
    <row r="4258" spans="1:5" x14ac:dyDescent="0.35">
      <c r="A4258" s="11">
        <v>9284</v>
      </c>
      <c r="B4258" s="13" t="s">
        <v>2129</v>
      </c>
      <c r="C4258" s="13" t="s">
        <v>2130</v>
      </c>
      <c r="D4258" s="13" t="str">
        <f>HLOOKUP(LEFT(Products!$B4258,3),$G$4:$J$5,2,0)</f>
        <v>Office Supplies</v>
      </c>
      <c r="E4258" s="11" t="str">
        <f>VLOOKUP(MID(Products!$B4258,5,2),$G$8:$H$25,2,0)</f>
        <v>Labels</v>
      </c>
    </row>
    <row r="4259" spans="1:5" x14ac:dyDescent="0.35">
      <c r="A4259" s="12">
        <v>3934</v>
      </c>
      <c r="B4259" s="17" t="s">
        <v>2277</v>
      </c>
      <c r="C4259" s="17" t="s">
        <v>2278</v>
      </c>
      <c r="D4259" s="17" t="str">
        <f>HLOOKUP(LEFT(Products!$B4259,3),$G$4:$J$5,2,0)</f>
        <v>Office Supplies</v>
      </c>
      <c r="E4259" s="12" t="str">
        <f>VLOOKUP(MID(Products!$B4259,5,2),$G$8:$H$25,2,0)</f>
        <v>Art</v>
      </c>
    </row>
    <row r="4260" spans="1:5" x14ac:dyDescent="0.35">
      <c r="A4260" s="11">
        <v>1948</v>
      </c>
      <c r="B4260" s="13" t="s">
        <v>4636</v>
      </c>
      <c r="C4260" s="13" t="s">
        <v>4637</v>
      </c>
      <c r="D4260" s="13" t="str">
        <f>HLOOKUP(LEFT(Products!$B4260,3),$G$4:$J$5,2,0)</f>
        <v>Furniture</v>
      </c>
      <c r="E4260" s="11" t="str">
        <f>VLOOKUP(MID(Products!$B4260,5,2),$G$8:$H$25,2,0)</f>
        <v>Furnishings</v>
      </c>
    </row>
    <row r="4261" spans="1:5" x14ac:dyDescent="0.35">
      <c r="A4261" s="12">
        <v>6903</v>
      </c>
      <c r="B4261" s="17" t="s">
        <v>1445</v>
      </c>
      <c r="C4261" s="17" t="s">
        <v>1446</v>
      </c>
      <c r="D4261" s="17" t="str">
        <f>HLOOKUP(LEFT(Products!$B4261,3),$G$4:$J$5,2,0)</f>
        <v>Office Supplies</v>
      </c>
      <c r="E4261" s="12" t="str">
        <f>VLOOKUP(MID(Products!$B4261,5,2),$G$8:$H$25,2,0)</f>
        <v>Fasteners</v>
      </c>
    </row>
    <row r="4262" spans="1:5" x14ac:dyDescent="0.35">
      <c r="A4262" s="11">
        <v>1947</v>
      </c>
      <c r="B4262" s="13" t="s">
        <v>5252</v>
      </c>
      <c r="C4262" s="13" t="s">
        <v>5253</v>
      </c>
      <c r="D4262" s="13" t="str">
        <f>HLOOKUP(LEFT(Products!$B4262,3),$G$4:$J$5,2,0)</f>
        <v>Office Supplies</v>
      </c>
      <c r="E4262" s="11" t="str">
        <f>VLOOKUP(MID(Products!$B4262,5,2),$G$8:$H$25,2,0)</f>
        <v>Art</v>
      </c>
    </row>
    <row r="4263" spans="1:5" x14ac:dyDescent="0.35">
      <c r="A4263" s="12">
        <v>1953</v>
      </c>
      <c r="B4263" s="17" t="s">
        <v>802</v>
      </c>
      <c r="C4263" s="17" t="s">
        <v>803</v>
      </c>
      <c r="D4263" s="17" t="str">
        <f>HLOOKUP(LEFT(Products!$B4263,3),$G$4:$J$5,2,0)</f>
        <v>Office Supplies</v>
      </c>
      <c r="E4263" s="12" t="str">
        <f>VLOOKUP(MID(Products!$B4263,5,2),$G$8:$H$25,2,0)</f>
        <v>Labels</v>
      </c>
    </row>
    <row r="4264" spans="1:5" x14ac:dyDescent="0.35">
      <c r="A4264" s="11">
        <v>7223</v>
      </c>
      <c r="B4264" s="13" t="s">
        <v>5265</v>
      </c>
      <c r="C4264" s="13" t="s">
        <v>5266</v>
      </c>
      <c r="D4264" s="13" t="str">
        <f>HLOOKUP(LEFT(Products!$B4264,3),$G$4:$J$5,2,0)</f>
        <v>Technology</v>
      </c>
      <c r="E4264" s="11" t="str">
        <f>VLOOKUP(MID(Products!$B4264,5,2),$G$8:$H$25,2,0)</f>
        <v>Accessories</v>
      </c>
    </row>
    <row r="4265" spans="1:5" x14ac:dyDescent="0.35">
      <c r="A4265" s="12">
        <v>9847</v>
      </c>
      <c r="B4265" s="17" t="s">
        <v>3608</v>
      </c>
      <c r="C4265" s="17" t="s">
        <v>3609</v>
      </c>
      <c r="D4265" s="17" t="str">
        <f>HLOOKUP(LEFT(Products!$B4265,3),$G$4:$J$5,2,0)</f>
        <v>Office Supplies</v>
      </c>
      <c r="E4265" s="12" t="str">
        <f>VLOOKUP(MID(Products!$B4265,5,2),$G$8:$H$25,2,0)</f>
        <v>Appliances</v>
      </c>
    </row>
    <row r="4266" spans="1:5" x14ac:dyDescent="0.35">
      <c r="A4266" s="11">
        <v>5827</v>
      </c>
      <c r="B4266" s="13" t="s">
        <v>3293</v>
      </c>
      <c r="C4266" s="13" t="s">
        <v>3294</v>
      </c>
      <c r="D4266" s="13" t="str">
        <f>HLOOKUP(LEFT(Products!$B4266,3),$G$4:$J$5,2,0)</f>
        <v>Furniture</v>
      </c>
      <c r="E4266" s="11" t="str">
        <f>VLOOKUP(MID(Products!$B4266,5,2),$G$8:$H$25,2,0)</f>
        <v>Chairs</v>
      </c>
    </row>
    <row r="4267" spans="1:5" x14ac:dyDescent="0.35">
      <c r="A4267" s="12">
        <v>5636</v>
      </c>
      <c r="B4267" s="17" t="s">
        <v>224</v>
      </c>
      <c r="C4267" s="17" t="s">
        <v>225</v>
      </c>
      <c r="D4267" s="17" t="str">
        <f>HLOOKUP(LEFT(Products!$B4267,3),$G$4:$J$5,2,0)</f>
        <v>Office Supplies</v>
      </c>
      <c r="E4267" s="12" t="str">
        <f>VLOOKUP(MID(Products!$B4267,5,2),$G$8:$H$25,2,0)</f>
        <v>Binders</v>
      </c>
    </row>
    <row r="4268" spans="1:5" x14ac:dyDescent="0.35">
      <c r="A4268" s="11">
        <v>7323</v>
      </c>
      <c r="B4268" s="13" t="s">
        <v>5655</v>
      </c>
      <c r="C4268" s="13" t="s">
        <v>5656</v>
      </c>
      <c r="D4268" s="13" t="str">
        <f>HLOOKUP(LEFT(Products!$B4268,3),$G$4:$J$5,2,0)</f>
        <v>Technology</v>
      </c>
      <c r="E4268" s="11" t="str">
        <f>VLOOKUP(MID(Products!$B4268,5,2),$G$8:$H$25,2,0)</f>
        <v>Accessories</v>
      </c>
    </row>
    <row r="4269" spans="1:5" x14ac:dyDescent="0.35">
      <c r="A4269" s="12">
        <v>6351</v>
      </c>
      <c r="B4269" s="17" t="s">
        <v>6418</v>
      </c>
      <c r="C4269" s="17" t="s">
        <v>6419</v>
      </c>
      <c r="D4269" s="17" t="str">
        <f>HLOOKUP(LEFT(Products!$B4269,3),$G$4:$J$5,2,0)</f>
        <v>Furniture</v>
      </c>
      <c r="E4269" s="12" t="str">
        <f>VLOOKUP(MID(Products!$B4269,5,2),$G$8:$H$25,2,0)</f>
        <v>Furnishings</v>
      </c>
    </row>
    <row r="4270" spans="1:5" x14ac:dyDescent="0.35">
      <c r="A4270" s="11">
        <v>5828</v>
      </c>
      <c r="B4270" s="13" t="s">
        <v>2291</v>
      </c>
      <c r="C4270" s="13" t="s">
        <v>2292</v>
      </c>
      <c r="D4270" s="13" t="str">
        <f>HLOOKUP(LEFT(Products!$B4270,3),$G$4:$J$5,2,0)</f>
        <v>Furniture</v>
      </c>
      <c r="E4270" s="11" t="str">
        <f>VLOOKUP(MID(Products!$B4270,5,2),$G$8:$H$25,2,0)</f>
        <v>Chairs</v>
      </c>
    </row>
    <row r="4271" spans="1:5" x14ac:dyDescent="0.35">
      <c r="A4271" s="12">
        <v>5859</v>
      </c>
      <c r="B4271" s="17" t="s">
        <v>2643</v>
      </c>
      <c r="C4271" s="17" t="s">
        <v>2644</v>
      </c>
      <c r="D4271" s="17" t="str">
        <f>HLOOKUP(LEFT(Products!$B4271,3),$G$4:$J$5,2,0)</f>
        <v>Furniture</v>
      </c>
      <c r="E4271" s="12" t="str">
        <f>VLOOKUP(MID(Products!$B4271,5,2),$G$8:$H$25,2,0)</f>
        <v>Bookcases</v>
      </c>
    </row>
    <row r="4272" spans="1:5" x14ac:dyDescent="0.35">
      <c r="A4272" s="11">
        <v>5637</v>
      </c>
      <c r="B4272" s="13" t="s">
        <v>1010</v>
      </c>
      <c r="C4272" s="13" t="s">
        <v>1011</v>
      </c>
      <c r="D4272" s="13" t="str">
        <f>HLOOKUP(LEFT(Products!$B4272,3),$G$4:$J$5,2,0)</f>
        <v>Technology</v>
      </c>
      <c r="E4272" s="11" t="str">
        <f>VLOOKUP(MID(Products!$B4272,5,2),$G$8:$H$25,2,0)</f>
        <v>Accessories</v>
      </c>
    </row>
    <row r="4273" spans="1:5" x14ac:dyDescent="0.35">
      <c r="A4273" s="12">
        <v>5826</v>
      </c>
      <c r="B4273" s="17" t="s">
        <v>1643</v>
      </c>
      <c r="C4273" s="17" t="s">
        <v>1644</v>
      </c>
      <c r="D4273" s="17" t="str">
        <f>HLOOKUP(LEFT(Products!$B4273,3),$G$4:$J$5,2,0)</f>
        <v>Office Supplies</v>
      </c>
      <c r="E4273" s="12" t="str">
        <f>VLOOKUP(MID(Products!$B4273,5,2),$G$8:$H$25,2,0)</f>
        <v>Paper</v>
      </c>
    </row>
    <row r="4274" spans="1:5" x14ac:dyDescent="0.35">
      <c r="A4274" s="11">
        <v>5829</v>
      </c>
      <c r="B4274" s="13" t="s">
        <v>5496</v>
      </c>
      <c r="C4274" s="13" t="s">
        <v>882</v>
      </c>
      <c r="D4274" s="13" t="str">
        <f>HLOOKUP(LEFT(Products!$B4274,3),$G$4:$J$5,2,0)</f>
        <v>Office Supplies</v>
      </c>
      <c r="E4274" s="11" t="str">
        <f>VLOOKUP(MID(Products!$B4274,5,2),$G$8:$H$25,2,0)</f>
        <v>Art</v>
      </c>
    </row>
    <row r="4275" spans="1:5" x14ac:dyDescent="0.35">
      <c r="A4275" s="12">
        <v>7322</v>
      </c>
      <c r="B4275" s="17" t="s">
        <v>7383</v>
      </c>
      <c r="C4275" s="17" t="s">
        <v>7384</v>
      </c>
      <c r="D4275" s="17" t="str">
        <f>HLOOKUP(LEFT(Products!$B4275,3),$G$4:$J$5,2,0)</f>
        <v>Office Supplies</v>
      </c>
      <c r="E4275" s="12" t="str">
        <f>VLOOKUP(MID(Products!$B4275,5,2),$G$8:$H$25,2,0)</f>
        <v>Paper</v>
      </c>
    </row>
    <row r="4276" spans="1:5" x14ac:dyDescent="0.35">
      <c r="A4276" s="11">
        <v>3587</v>
      </c>
      <c r="B4276" s="13" t="s">
        <v>4584</v>
      </c>
      <c r="C4276" s="13" t="s">
        <v>4585</v>
      </c>
      <c r="D4276" s="13" t="str">
        <f>HLOOKUP(LEFT(Products!$B4276,3),$G$4:$J$5,2,0)</f>
        <v>Office Supplies</v>
      </c>
      <c r="E4276" s="11" t="str">
        <f>VLOOKUP(MID(Products!$B4276,5,2),$G$8:$H$25,2,0)</f>
        <v>Art</v>
      </c>
    </row>
    <row r="4277" spans="1:5" x14ac:dyDescent="0.35">
      <c r="A4277" s="12">
        <v>712</v>
      </c>
      <c r="B4277" s="17" t="s">
        <v>5308</v>
      </c>
      <c r="C4277" s="17" t="s">
        <v>5309</v>
      </c>
      <c r="D4277" s="17" t="str">
        <f>HLOOKUP(LEFT(Products!$B4277,3),$G$4:$J$5,2,0)</f>
        <v>Office Supplies</v>
      </c>
      <c r="E4277" s="12" t="str">
        <f>VLOOKUP(MID(Products!$B4277,5,2),$G$8:$H$25,2,0)</f>
        <v>Envelopes</v>
      </c>
    </row>
    <row r="4278" spans="1:5" x14ac:dyDescent="0.35">
      <c r="A4278" s="11">
        <v>537</v>
      </c>
      <c r="B4278" s="13" t="s">
        <v>3330</v>
      </c>
      <c r="C4278" s="13" t="s">
        <v>3331</v>
      </c>
      <c r="D4278" s="13" t="str">
        <f>HLOOKUP(LEFT(Products!$B4278,3),$G$4:$J$5,2,0)</f>
        <v>Office Supplies</v>
      </c>
      <c r="E4278" s="11" t="str">
        <f>VLOOKUP(MID(Products!$B4278,5,2),$G$8:$H$25,2,0)</f>
        <v>Binders</v>
      </c>
    </row>
    <row r="4279" spans="1:5" x14ac:dyDescent="0.35">
      <c r="A4279" s="12">
        <v>9129</v>
      </c>
      <c r="B4279" s="17" t="s">
        <v>7389</v>
      </c>
      <c r="C4279" s="17" t="s">
        <v>7390</v>
      </c>
      <c r="D4279" s="17" t="str">
        <f>HLOOKUP(LEFT(Products!$B4279,3),$G$4:$J$5,2,0)</f>
        <v>Office Supplies</v>
      </c>
      <c r="E4279" s="12" t="str">
        <f>VLOOKUP(MID(Products!$B4279,5,2),$G$8:$H$25,2,0)</f>
        <v>Binders</v>
      </c>
    </row>
    <row r="4280" spans="1:5" x14ac:dyDescent="0.35">
      <c r="A4280" s="11">
        <v>7304</v>
      </c>
      <c r="B4280" s="13" t="s">
        <v>1279</v>
      </c>
      <c r="C4280" s="13" t="s">
        <v>1280</v>
      </c>
      <c r="D4280" s="13" t="str">
        <f>HLOOKUP(LEFT(Products!$B4280,3),$G$4:$J$5,2,0)</f>
        <v>Furniture</v>
      </c>
      <c r="E4280" s="11" t="str">
        <f>VLOOKUP(MID(Products!$B4280,5,2),$G$8:$H$25,2,0)</f>
        <v>Chairs</v>
      </c>
    </row>
    <row r="4281" spans="1:5" x14ac:dyDescent="0.35">
      <c r="A4281" s="12">
        <v>1556</v>
      </c>
      <c r="B4281" s="17" t="s">
        <v>303</v>
      </c>
      <c r="C4281" s="17" t="s">
        <v>304</v>
      </c>
      <c r="D4281" s="17" t="str">
        <f>HLOOKUP(LEFT(Products!$B4281,3),$G$4:$J$5,2,0)</f>
        <v>Technology</v>
      </c>
      <c r="E4281" s="12" t="str">
        <f>VLOOKUP(MID(Products!$B4281,5,2),$G$8:$H$25,2,0)</f>
        <v>Accessories</v>
      </c>
    </row>
    <row r="4282" spans="1:5" x14ac:dyDescent="0.35">
      <c r="A4282" s="11">
        <v>3620</v>
      </c>
      <c r="B4282" s="13" t="s">
        <v>6949</v>
      </c>
      <c r="C4282" s="13" t="s">
        <v>6950</v>
      </c>
      <c r="D4282" s="13" t="str">
        <f>HLOOKUP(LEFT(Products!$B4282,3),$G$4:$J$5,2,0)</f>
        <v>Office Supplies</v>
      </c>
      <c r="E4282" s="11" t="str">
        <f>VLOOKUP(MID(Products!$B4282,5,2),$G$8:$H$25,2,0)</f>
        <v>Storage</v>
      </c>
    </row>
    <row r="4283" spans="1:5" x14ac:dyDescent="0.35">
      <c r="A4283" s="12">
        <v>7104</v>
      </c>
      <c r="B4283" s="17" t="s">
        <v>5269</v>
      </c>
      <c r="C4283" s="17" t="s">
        <v>5270</v>
      </c>
      <c r="D4283" s="17" t="str">
        <f>HLOOKUP(LEFT(Products!$B4283,3),$G$4:$J$5,2,0)</f>
        <v>Office Supplies</v>
      </c>
      <c r="E4283" s="12" t="str">
        <f>VLOOKUP(MID(Products!$B4283,5,2),$G$8:$H$25,2,0)</f>
        <v>Storage</v>
      </c>
    </row>
    <row r="4284" spans="1:5" x14ac:dyDescent="0.35">
      <c r="A4284" s="11">
        <v>3618</v>
      </c>
      <c r="B4284" s="13" t="s">
        <v>900</v>
      </c>
      <c r="C4284" s="13" t="s">
        <v>5181</v>
      </c>
      <c r="D4284" s="13" t="str">
        <f>HLOOKUP(LEFT(Products!$B4284,3),$G$4:$J$5,2,0)</f>
        <v>Office Supplies</v>
      </c>
      <c r="E4284" s="11" t="str">
        <f>VLOOKUP(MID(Products!$B4284,5,2),$G$8:$H$25,2,0)</f>
        <v>Binders</v>
      </c>
    </row>
    <row r="4285" spans="1:5" x14ac:dyDescent="0.35">
      <c r="A4285" s="12">
        <v>3513</v>
      </c>
      <c r="B4285" s="17" t="s">
        <v>7396</v>
      </c>
      <c r="C4285" s="17" t="s">
        <v>7397</v>
      </c>
      <c r="D4285" s="17" t="str">
        <f>HLOOKUP(LEFT(Products!$B4285,3),$G$4:$J$5,2,0)</f>
        <v>Furniture</v>
      </c>
      <c r="E4285" s="12" t="str">
        <f>VLOOKUP(MID(Products!$B4285,5,2),$G$8:$H$25,2,0)</f>
        <v>Bookcases</v>
      </c>
    </row>
    <row r="4286" spans="1:5" x14ac:dyDescent="0.35">
      <c r="A4286" s="11">
        <v>2478</v>
      </c>
      <c r="B4286" s="13" t="s">
        <v>5528</v>
      </c>
      <c r="C4286" s="13" t="s">
        <v>5529</v>
      </c>
      <c r="D4286" s="13" t="str">
        <f>HLOOKUP(LEFT(Products!$B4286,3),$G$4:$J$5,2,0)</f>
        <v>Furniture</v>
      </c>
      <c r="E4286" s="11" t="str">
        <f>VLOOKUP(MID(Products!$B4286,5,2),$G$8:$H$25,2,0)</f>
        <v>Tables</v>
      </c>
    </row>
    <row r="4287" spans="1:5" x14ac:dyDescent="0.35">
      <c r="A4287" s="12">
        <v>5460</v>
      </c>
      <c r="B4287" s="17" t="s">
        <v>2542</v>
      </c>
      <c r="C4287" s="17" t="s">
        <v>2543</v>
      </c>
      <c r="D4287" s="17" t="str">
        <f>HLOOKUP(LEFT(Products!$B4287,3),$G$4:$J$5,2,0)</f>
        <v>Furniture</v>
      </c>
      <c r="E4287" s="12" t="str">
        <f>VLOOKUP(MID(Products!$B4287,5,2),$G$8:$H$25,2,0)</f>
        <v>Tables</v>
      </c>
    </row>
    <row r="4288" spans="1:5" x14ac:dyDescent="0.35">
      <c r="A4288" s="11">
        <v>3563</v>
      </c>
      <c r="B4288" s="13" t="s">
        <v>234</v>
      </c>
      <c r="C4288" s="13" t="s">
        <v>235</v>
      </c>
      <c r="D4288" s="13" t="str">
        <f>HLOOKUP(LEFT(Products!$B4288,3),$G$4:$J$5,2,0)</f>
        <v>Office Supplies</v>
      </c>
      <c r="E4288" s="11" t="str">
        <f>VLOOKUP(MID(Products!$B4288,5,2),$G$8:$H$25,2,0)</f>
        <v>Binders</v>
      </c>
    </row>
    <row r="4289" spans="1:5" x14ac:dyDescent="0.35">
      <c r="A4289" s="12">
        <v>3515</v>
      </c>
      <c r="B4289" s="17" t="s">
        <v>4376</v>
      </c>
      <c r="C4289" s="17" t="s">
        <v>4377</v>
      </c>
      <c r="D4289" s="17" t="str">
        <f>HLOOKUP(LEFT(Products!$B4289,3),$G$4:$J$5,2,0)</f>
        <v>Office Supplies</v>
      </c>
      <c r="E4289" s="12" t="str">
        <f>VLOOKUP(MID(Products!$B4289,5,2),$G$8:$H$25,2,0)</f>
        <v>Art</v>
      </c>
    </row>
    <row r="4290" spans="1:5" x14ac:dyDescent="0.35">
      <c r="A4290" s="11">
        <v>1496</v>
      </c>
      <c r="B4290" s="13" t="s">
        <v>4029</v>
      </c>
      <c r="C4290" s="13" t="s">
        <v>4030</v>
      </c>
      <c r="D4290" s="13" t="str">
        <f>HLOOKUP(LEFT(Products!$B4290,3),$G$4:$J$5,2,0)</f>
        <v>Office Supplies</v>
      </c>
      <c r="E4290" s="11" t="str">
        <f>VLOOKUP(MID(Products!$B4290,5,2),$G$8:$H$25,2,0)</f>
        <v>Art</v>
      </c>
    </row>
    <row r="4291" spans="1:5" x14ac:dyDescent="0.35">
      <c r="A4291" s="12">
        <v>3080</v>
      </c>
      <c r="B4291" s="17" t="s">
        <v>7404</v>
      </c>
      <c r="C4291" s="17" t="s">
        <v>7405</v>
      </c>
      <c r="D4291" s="17" t="str">
        <f>HLOOKUP(LEFT(Products!$B4291,3),$G$4:$J$5,2,0)</f>
        <v>Office Supplies</v>
      </c>
      <c r="E4291" s="12" t="str">
        <f>VLOOKUP(MID(Products!$B4291,5,2),$G$8:$H$25,2,0)</f>
        <v>Paper</v>
      </c>
    </row>
    <row r="4292" spans="1:5" x14ac:dyDescent="0.35">
      <c r="A4292" s="11">
        <v>4121</v>
      </c>
      <c r="B4292" s="13" t="s">
        <v>5445</v>
      </c>
      <c r="C4292" s="13" t="s">
        <v>5446</v>
      </c>
      <c r="D4292" s="13" t="str">
        <f>HLOOKUP(LEFT(Products!$B4292,3),$G$4:$J$5,2,0)</f>
        <v>Technology</v>
      </c>
      <c r="E4292" s="11" t="str">
        <f>VLOOKUP(MID(Products!$B4292,5,2),$G$8:$H$25,2,0)</f>
        <v>Accessories</v>
      </c>
    </row>
    <row r="4293" spans="1:5" x14ac:dyDescent="0.35">
      <c r="A4293" s="12">
        <v>5459</v>
      </c>
      <c r="B4293" s="17" t="s">
        <v>4219</v>
      </c>
      <c r="C4293" s="17" t="s">
        <v>4220</v>
      </c>
      <c r="D4293" s="17" t="str">
        <f>HLOOKUP(LEFT(Products!$B4293,3),$G$4:$J$5,2,0)</f>
        <v>Office Supplies</v>
      </c>
      <c r="E4293" s="12" t="str">
        <f>VLOOKUP(MID(Products!$B4293,5,2),$G$8:$H$25,2,0)</f>
        <v>Binders</v>
      </c>
    </row>
    <row r="4294" spans="1:5" x14ac:dyDescent="0.35">
      <c r="A4294" s="11">
        <v>7918</v>
      </c>
      <c r="B4294" s="13" t="s">
        <v>4742</v>
      </c>
      <c r="C4294" s="13" t="s">
        <v>4743</v>
      </c>
      <c r="D4294" s="13" t="str">
        <f>HLOOKUP(LEFT(Products!$B4294,3),$G$4:$J$5,2,0)</f>
        <v>Office Supplies</v>
      </c>
      <c r="E4294" s="11" t="str">
        <f>VLOOKUP(MID(Products!$B4294,5,2),$G$8:$H$25,2,0)</f>
        <v>Art</v>
      </c>
    </row>
    <row r="4295" spans="1:5" x14ac:dyDescent="0.35">
      <c r="A4295" s="12">
        <v>3561</v>
      </c>
      <c r="B4295" s="17" t="s">
        <v>2733</v>
      </c>
      <c r="C4295" s="17" t="s">
        <v>2734</v>
      </c>
      <c r="D4295" s="17" t="str">
        <f>HLOOKUP(LEFT(Products!$B4295,3),$G$4:$J$5,2,0)</f>
        <v>Office Supplies</v>
      </c>
      <c r="E4295" s="12" t="str">
        <f>VLOOKUP(MID(Products!$B4295,5,2),$G$8:$H$25,2,0)</f>
        <v>Art</v>
      </c>
    </row>
    <row r="4296" spans="1:5" x14ac:dyDescent="0.35">
      <c r="A4296" s="11">
        <v>3564</v>
      </c>
      <c r="B4296" s="13" t="s">
        <v>339</v>
      </c>
      <c r="C4296" s="13" t="s">
        <v>340</v>
      </c>
      <c r="D4296" s="13" t="str">
        <f>HLOOKUP(LEFT(Products!$B4296,3),$G$4:$J$5,2,0)</f>
        <v>Office Supplies</v>
      </c>
      <c r="E4296" s="11" t="str">
        <f>VLOOKUP(MID(Products!$B4296,5,2),$G$8:$H$25,2,0)</f>
        <v>Paper</v>
      </c>
    </row>
    <row r="4297" spans="1:5" x14ac:dyDescent="0.35">
      <c r="A4297" s="12">
        <v>7305</v>
      </c>
      <c r="B4297" s="17" t="s">
        <v>3014</v>
      </c>
      <c r="C4297" s="17" t="s">
        <v>3015</v>
      </c>
      <c r="D4297" s="17" t="str">
        <f>HLOOKUP(LEFT(Products!$B4297,3),$G$4:$J$5,2,0)</f>
        <v>Office Supplies</v>
      </c>
      <c r="E4297" s="12" t="str">
        <f>VLOOKUP(MID(Products!$B4297,5,2),$G$8:$H$25,2,0)</f>
        <v>Paper</v>
      </c>
    </row>
    <row r="4298" spans="1:5" x14ac:dyDescent="0.35">
      <c r="A4298" s="11">
        <v>8386</v>
      </c>
      <c r="B4298" s="13" t="s">
        <v>871</v>
      </c>
      <c r="C4298" s="13" t="s">
        <v>872</v>
      </c>
      <c r="D4298" s="13" t="str">
        <f>HLOOKUP(LEFT(Products!$B4298,3),$G$4:$J$5,2,0)</f>
        <v>Office Supplies</v>
      </c>
      <c r="E4298" s="11" t="str">
        <f>VLOOKUP(MID(Products!$B4298,5,2),$G$8:$H$25,2,0)</f>
        <v>Binders</v>
      </c>
    </row>
    <row r="4299" spans="1:5" x14ac:dyDescent="0.35">
      <c r="A4299" s="12">
        <v>1497</v>
      </c>
      <c r="B4299" s="17" t="s">
        <v>4618</v>
      </c>
      <c r="C4299" s="17" t="s">
        <v>7246</v>
      </c>
      <c r="D4299" s="17" t="str">
        <f>HLOOKUP(LEFT(Products!$B4299,3),$G$4:$J$5,2,0)</f>
        <v>Office Supplies</v>
      </c>
      <c r="E4299" s="12" t="str">
        <f>VLOOKUP(MID(Products!$B4299,5,2),$G$8:$H$25,2,0)</f>
        <v>Storage</v>
      </c>
    </row>
    <row r="4300" spans="1:5" x14ac:dyDescent="0.35">
      <c r="A4300" s="11">
        <v>3619</v>
      </c>
      <c r="B4300" s="13" t="s">
        <v>6626</v>
      </c>
      <c r="C4300" s="13" t="s">
        <v>6627</v>
      </c>
      <c r="D4300" s="13" t="str">
        <f>HLOOKUP(LEFT(Products!$B4300,3),$G$4:$J$5,2,0)</f>
        <v>Technology</v>
      </c>
      <c r="E4300" s="11" t="str">
        <f>VLOOKUP(MID(Products!$B4300,5,2),$G$8:$H$25,2,0)</f>
        <v>Phones</v>
      </c>
    </row>
    <row r="4301" spans="1:5" x14ac:dyDescent="0.35">
      <c r="A4301" s="12">
        <v>1498</v>
      </c>
      <c r="B4301" s="17" t="s">
        <v>7410</v>
      </c>
      <c r="C4301" s="17" t="s">
        <v>7411</v>
      </c>
      <c r="D4301" s="17" t="str">
        <f>HLOOKUP(LEFT(Products!$B4301,3),$G$4:$J$5,2,0)</f>
        <v>Office Supplies</v>
      </c>
      <c r="E4301" s="12" t="str">
        <f>VLOOKUP(MID(Products!$B4301,5,2),$G$8:$H$25,2,0)</f>
        <v>Art</v>
      </c>
    </row>
    <row r="4302" spans="1:5" x14ac:dyDescent="0.35">
      <c r="A4302" s="11">
        <v>3081</v>
      </c>
      <c r="B4302" s="13" t="s">
        <v>3184</v>
      </c>
      <c r="C4302" s="13" t="s">
        <v>3185</v>
      </c>
      <c r="D4302" s="13" t="str">
        <f>HLOOKUP(LEFT(Products!$B4302,3),$G$4:$J$5,2,0)</f>
        <v>Technology</v>
      </c>
      <c r="E4302" s="11" t="str">
        <f>VLOOKUP(MID(Products!$B4302,5,2),$G$8:$H$25,2,0)</f>
        <v>Phones</v>
      </c>
    </row>
    <row r="4303" spans="1:5" x14ac:dyDescent="0.35">
      <c r="A4303" s="12">
        <v>6724</v>
      </c>
      <c r="B4303" s="17" t="s">
        <v>3901</v>
      </c>
      <c r="C4303" s="17" t="s">
        <v>723</v>
      </c>
      <c r="D4303" s="17" t="str">
        <f>HLOOKUP(LEFT(Products!$B4303,3),$G$4:$J$5,2,0)</f>
        <v>Office Supplies</v>
      </c>
      <c r="E4303" s="12" t="str">
        <f>VLOOKUP(MID(Products!$B4303,5,2),$G$8:$H$25,2,0)</f>
        <v>Fasteners</v>
      </c>
    </row>
    <row r="4304" spans="1:5" x14ac:dyDescent="0.35">
      <c r="A4304" s="11">
        <v>3562</v>
      </c>
      <c r="B4304" s="13" t="s">
        <v>4350</v>
      </c>
      <c r="C4304" s="13" t="s">
        <v>4351</v>
      </c>
      <c r="D4304" s="13" t="str">
        <f>HLOOKUP(LEFT(Products!$B4304,3),$G$4:$J$5,2,0)</f>
        <v>Office Supplies</v>
      </c>
      <c r="E4304" s="11" t="str">
        <f>VLOOKUP(MID(Products!$B4304,5,2),$G$8:$H$25,2,0)</f>
        <v>Binders</v>
      </c>
    </row>
    <row r="4305" spans="1:5" x14ac:dyDescent="0.35">
      <c r="A4305" s="12">
        <v>3514</v>
      </c>
      <c r="B4305" s="17" t="s">
        <v>5684</v>
      </c>
      <c r="C4305" s="17" t="s">
        <v>5685</v>
      </c>
      <c r="D4305" s="17" t="str">
        <f>HLOOKUP(LEFT(Products!$B4305,3),$G$4:$J$5,2,0)</f>
        <v>Office Supplies</v>
      </c>
      <c r="E4305" s="12" t="str">
        <f>VLOOKUP(MID(Products!$B4305,5,2),$G$8:$H$25,2,0)</f>
        <v>Paper</v>
      </c>
    </row>
    <row r="4306" spans="1:5" x14ac:dyDescent="0.35">
      <c r="A4306" s="11">
        <v>4297</v>
      </c>
      <c r="B4306" s="13" t="s">
        <v>2688</v>
      </c>
      <c r="C4306" s="13" t="s">
        <v>2689</v>
      </c>
      <c r="D4306" s="13" t="str">
        <f>HLOOKUP(LEFT(Products!$B4306,3),$G$4:$J$5,2,0)</f>
        <v>Office Supplies</v>
      </c>
      <c r="E4306" s="11" t="str">
        <f>VLOOKUP(MID(Products!$B4306,5,2),$G$8:$H$25,2,0)</f>
        <v>Storage</v>
      </c>
    </row>
    <row r="4307" spans="1:5" x14ac:dyDescent="0.35">
      <c r="A4307" s="12">
        <v>8198</v>
      </c>
      <c r="B4307" s="17" t="s">
        <v>5671</v>
      </c>
      <c r="C4307" s="17" t="s">
        <v>5672</v>
      </c>
      <c r="D4307" s="17" t="str">
        <f>HLOOKUP(LEFT(Products!$B4307,3),$G$4:$J$5,2,0)</f>
        <v>Office Supplies</v>
      </c>
      <c r="E4307" s="12" t="str">
        <f>VLOOKUP(MID(Products!$B4307,5,2),$G$8:$H$25,2,0)</f>
        <v>Art</v>
      </c>
    </row>
    <row r="4308" spans="1:5" x14ac:dyDescent="0.35">
      <c r="A4308" s="11">
        <v>8197</v>
      </c>
      <c r="B4308" s="13" t="s">
        <v>6080</v>
      </c>
      <c r="C4308" s="13" t="s">
        <v>6081</v>
      </c>
      <c r="D4308" s="13" t="str">
        <f>HLOOKUP(LEFT(Products!$B4308,3),$G$4:$J$5,2,0)</f>
        <v>Technology</v>
      </c>
      <c r="E4308" s="11" t="str">
        <f>VLOOKUP(MID(Products!$B4308,5,2),$G$8:$H$25,2,0)</f>
        <v>Accessories</v>
      </c>
    </row>
    <row r="4309" spans="1:5" x14ac:dyDescent="0.35">
      <c r="A4309" s="12">
        <v>3488</v>
      </c>
      <c r="B4309" s="17" t="s">
        <v>1207</v>
      </c>
      <c r="C4309" s="17" t="s">
        <v>1208</v>
      </c>
      <c r="D4309" s="17" t="str">
        <f>HLOOKUP(LEFT(Products!$B4309,3),$G$4:$J$5,2,0)</f>
        <v>Office Supplies</v>
      </c>
      <c r="E4309" s="12" t="str">
        <f>VLOOKUP(MID(Products!$B4309,5,2),$G$8:$H$25,2,0)</f>
        <v>Storage</v>
      </c>
    </row>
    <row r="4310" spans="1:5" x14ac:dyDescent="0.35">
      <c r="A4310" s="11">
        <v>1562</v>
      </c>
      <c r="B4310" s="13" t="s">
        <v>2350</v>
      </c>
      <c r="C4310" s="13" t="s">
        <v>2351</v>
      </c>
      <c r="D4310" s="13" t="str">
        <f>HLOOKUP(LEFT(Products!$B4310,3),$G$4:$J$5,2,0)</f>
        <v>Office Supplies</v>
      </c>
      <c r="E4310" s="11" t="str">
        <f>VLOOKUP(MID(Products!$B4310,5,2),$G$8:$H$25,2,0)</f>
        <v>Art</v>
      </c>
    </row>
    <row r="4311" spans="1:5" x14ac:dyDescent="0.35">
      <c r="A4311" s="12">
        <v>8199</v>
      </c>
      <c r="B4311" s="17" t="s">
        <v>7404</v>
      </c>
      <c r="C4311" s="17" t="s">
        <v>7405</v>
      </c>
      <c r="D4311" s="17" t="str">
        <f>HLOOKUP(LEFT(Products!$B4311,3),$G$4:$J$5,2,0)</f>
        <v>Office Supplies</v>
      </c>
      <c r="E4311" s="12" t="str">
        <f>VLOOKUP(MID(Products!$B4311,5,2),$G$8:$H$25,2,0)</f>
        <v>Paper</v>
      </c>
    </row>
    <row r="4312" spans="1:5" x14ac:dyDescent="0.35">
      <c r="A4312" s="11">
        <v>8211</v>
      </c>
      <c r="B4312" s="13" t="s">
        <v>1624</v>
      </c>
      <c r="C4312" s="13" t="s">
        <v>1625</v>
      </c>
      <c r="D4312" s="13" t="str">
        <f>HLOOKUP(LEFT(Products!$B4312,3),$G$4:$J$5,2,0)</f>
        <v>Office Supplies</v>
      </c>
      <c r="E4312" s="11" t="str">
        <f>VLOOKUP(MID(Products!$B4312,5,2),$G$8:$H$25,2,0)</f>
        <v>Appliances</v>
      </c>
    </row>
    <row r="4313" spans="1:5" x14ac:dyDescent="0.35">
      <c r="A4313" s="12">
        <v>9327</v>
      </c>
      <c r="B4313" s="17" t="s">
        <v>712</v>
      </c>
      <c r="C4313" s="17" t="s">
        <v>713</v>
      </c>
      <c r="D4313" s="17" t="str">
        <f>HLOOKUP(LEFT(Products!$B4313,3),$G$4:$J$5,2,0)</f>
        <v>Furniture</v>
      </c>
      <c r="E4313" s="12" t="str">
        <f>VLOOKUP(MID(Products!$B4313,5,2),$G$8:$H$25,2,0)</f>
        <v>Furnishings</v>
      </c>
    </row>
    <row r="4314" spans="1:5" x14ac:dyDescent="0.35">
      <c r="A4314" s="11">
        <v>7141</v>
      </c>
      <c r="B4314" s="13" t="s">
        <v>4538</v>
      </c>
      <c r="C4314" s="13" t="s">
        <v>4539</v>
      </c>
      <c r="D4314" s="13" t="str">
        <f>HLOOKUP(LEFT(Products!$B4314,3),$G$4:$J$5,2,0)</f>
        <v>Technology</v>
      </c>
      <c r="E4314" s="11" t="str">
        <f>VLOOKUP(MID(Products!$B4314,5,2),$G$8:$H$25,2,0)</f>
        <v>Accessories</v>
      </c>
    </row>
    <row r="4315" spans="1:5" x14ac:dyDescent="0.35">
      <c r="A4315" s="12">
        <v>5548</v>
      </c>
      <c r="B4315" s="17" t="s">
        <v>7424</v>
      </c>
      <c r="C4315" s="17" t="s">
        <v>7425</v>
      </c>
      <c r="D4315" s="17" t="str">
        <f>HLOOKUP(LEFT(Products!$B4315,3),$G$4:$J$5,2,0)</f>
        <v>Technology</v>
      </c>
      <c r="E4315" s="12" t="str">
        <f>VLOOKUP(MID(Products!$B4315,5,2),$G$8:$H$25,2,0)</f>
        <v>Phones</v>
      </c>
    </row>
    <row r="4316" spans="1:5" x14ac:dyDescent="0.35">
      <c r="A4316" s="11">
        <v>7142</v>
      </c>
      <c r="B4316" s="13" t="s">
        <v>7426</v>
      </c>
      <c r="C4316" s="13" t="s">
        <v>7427</v>
      </c>
      <c r="D4316" s="13" t="str">
        <f>HLOOKUP(LEFT(Products!$B4316,3),$G$4:$J$5,2,0)</f>
        <v>Furniture</v>
      </c>
      <c r="E4316" s="11" t="str">
        <f>VLOOKUP(MID(Products!$B4316,5,2),$G$8:$H$25,2,0)</f>
        <v>Furnishings</v>
      </c>
    </row>
    <row r="4317" spans="1:5" x14ac:dyDescent="0.35">
      <c r="A4317" s="12">
        <v>8125</v>
      </c>
      <c r="B4317" s="17" t="s">
        <v>2291</v>
      </c>
      <c r="C4317" s="17" t="s">
        <v>2292</v>
      </c>
      <c r="D4317" s="17" t="str">
        <f>HLOOKUP(LEFT(Products!$B4317,3),$G$4:$J$5,2,0)</f>
        <v>Furniture</v>
      </c>
      <c r="E4317" s="12" t="str">
        <f>VLOOKUP(MID(Products!$B4317,5,2),$G$8:$H$25,2,0)</f>
        <v>Chairs</v>
      </c>
    </row>
    <row r="4318" spans="1:5" x14ac:dyDescent="0.35">
      <c r="A4318" s="11">
        <v>2100</v>
      </c>
      <c r="B4318" s="13" t="s">
        <v>320</v>
      </c>
      <c r="C4318" s="13" t="s">
        <v>321</v>
      </c>
      <c r="D4318" s="13" t="str">
        <f>HLOOKUP(LEFT(Products!$B4318,3),$G$4:$J$5,2,0)</f>
        <v>Technology</v>
      </c>
      <c r="E4318" s="11" t="str">
        <f>VLOOKUP(MID(Products!$B4318,5,2),$G$8:$H$25,2,0)</f>
        <v>Accessories</v>
      </c>
    </row>
    <row r="4319" spans="1:5" x14ac:dyDescent="0.35">
      <c r="A4319" s="12">
        <v>9328</v>
      </c>
      <c r="B4319" s="17" t="s">
        <v>7431</v>
      </c>
      <c r="C4319" s="17" t="s">
        <v>7432</v>
      </c>
      <c r="D4319" s="17" t="str">
        <f>HLOOKUP(LEFT(Products!$B4319,3),$G$4:$J$5,2,0)</f>
        <v>Technology</v>
      </c>
      <c r="E4319" s="12" t="str">
        <f>VLOOKUP(MID(Products!$B4319,5,2),$G$8:$H$25,2,0)</f>
        <v>Phones</v>
      </c>
    </row>
    <row r="4320" spans="1:5" x14ac:dyDescent="0.35">
      <c r="A4320" s="11">
        <v>2569</v>
      </c>
      <c r="B4320" s="13" t="s">
        <v>6270</v>
      </c>
      <c r="C4320" s="13" t="s">
        <v>6271</v>
      </c>
      <c r="D4320" s="13" t="str">
        <f>HLOOKUP(LEFT(Products!$B4320,3),$G$4:$J$5,2,0)</f>
        <v>Office Supplies</v>
      </c>
      <c r="E4320" s="11" t="str">
        <f>VLOOKUP(MID(Products!$B4320,5,2),$G$8:$H$25,2,0)</f>
        <v>Storage</v>
      </c>
    </row>
    <row r="4321" spans="1:5" x14ac:dyDescent="0.35">
      <c r="A4321" s="12">
        <v>3567</v>
      </c>
      <c r="B4321" s="17" t="s">
        <v>4074</v>
      </c>
      <c r="C4321" s="17" t="s">
        <v>4075</v>
      </c>
      <c r="D4321" s="17" t="str">
        <f>HLOOKUP(LEFT(Products!$B4321,3),$G$4:$J$5,2,0)</f>
        <v>Office Supplies</v>
      </c>
      <c r="E4321" s="12" t="str">
        <f>VLOOKUP(MID(Products!$B4321,5,2),$G$8:$H$25,2,0)</f>
        <v>Binders</v>
      </c>
    </row>
    <row r="4322" spans="1:5" x14ac:dyDescent="0.35">
      <c r="A4322" s="11">
        <v>4154</v>
      </c>
      <c r="B4322" s="13" t="s">
        <v>1520</v>
      </c>
      <c r="C4322" s="13" t="s">
        <v>1521</v>
      </c>
      <c r="D4322" s="13" t="str">
        <f>HLOOKUP(LEFT(Products!$B4322,3),$G$4:$J$5,2,0)</f>
        <v>Office Supplies</v>
      </c>
      <c r="E4322" s="11" t="str">
        <f>VLOOKUP(MID(Products!$B4322,5,2),$G$8:$H$25,2,0)</f>
        <v>Envelopes</v>
      </c>
    </row>
    <row r="4323" spans="1:5" x14ac:dyDescent="0.35">
      <c r="A4323" s="12">
        <v>4085</v>
      </c>
      <c r="B4323" s="17" t="s">
        <v>934</v>
      </c>
      <c r="C4323" s="17" t="s">
        <v>935</v>
      </c>
      <c r="D4323" s="17" t="str">
        <f>HLOOKUP(LEFT(Products!$B4323,3),$G$4:$J$5,2,0)</f>
        <v>Office Supplies</v>
      </c>
      <c r="E4323" s="12" t="str">
        <f>VLOOKUP(MID(Products!$B4323,5,2),$G$8:$H$25,2,0)</f>
        <v>Binders</v>
      </c>
    </row>
    <row r="4324" spans="1:5" x14ac:dyDescent="0.35">
      <c r="A4324" s="11">
        <v>5280</v>
      </c>
      <c r="B4324" s="13" t="s">
        <v>2509</v>
      </c>
      <c r="C4324" s="13" t="s">
        <v>2510</v>
      </c>
      <c r="D4324" s="13" t="str">
        <f>HLOOKUP(LEFT(Products!$B4324,3),$G$4:$J$5,2,0)</f>
        <v>Technology</v>
      </c>
      <c r="E4324" s="11" t="str">
        <f>VLOOKUP(MID(Products!$B4324,5,2),$G$8:$H$25,2,0)</f>
        <v>Accessories</v>
      </c>
    </row>
    <row r="4325" spans="1:5" x14ac:dyDescent="0.35">
      <c r="A4325" s="12">
        <v>4153</v>
      </c>
      <c r="B4325" s="17" t="s">
        <v>4650</v>
      </c>
      <c r="C4325" s="17" t="s">
        <v>4651</v>
      </c>
      <c r="D4325" s="17" t="str">
        <f>HLOOKUP(LEFT(Products!$B4325,3),$G$4:$J$5,2,0)</f>
        <v>Office Supplies</v>
      </c>
      <c r="E4325" s="12" t="str">
        <f>VLOOKUP(MID(Products!$B4325,5,2),$G$8:$H$25,2,0)</f>
        <v>Paper</v>
      </c>
    </row>
    <row r="4326" spans="1:5" x14ac:dyDescent="0.35">
      <c r="A4326" s="11">
        <v>4152</v>
      </c>
      <c r="B4326" s="13" t="s">
        <v>2129</v>
      </c>
      <c r="C4326" s="13" t="s">
        <v>2130</v>
      </c>
      <c r="D4326" s="13" t="str">
        <f>HLOOKUP(LEFT(Products!$B4326,3),$G$4:$J$5,2,0)</f>
        <v>Office Supplies</v>
      </c>
      <c r="E4326" s="11" t="str">
        <f>VLOOKUP(MID(Products!$B4326,5,2),$G$8:$H$25,2,0)</f>
        <v>Labels</v>
      </c>
    </row>
    <row r="4327" spans="1:5" x14ac:dyDescent="0.35">
      <c r="A4327" s="12">
        <v>9539</v>
      </c>
      <c r="B4327" s="17" t="s">
        <v>7440</v>
      </c>
      <c r="C4327" s="17" t="s">
        <v>7441</v>
      </c>
      <c r="D4327" s="17" t="str">
        <f>HLOOKUP(LEFT(Products!$B4327,3),$G$4:$J$5,2,0)</f>
        <v>Office Supplies</v>
      </c>
      <c r="E4327" s="12" t="str">
        <f>VLOOKUP(MID(Products!$B4327,5,2),$G$8:$H$25,2,0)</f>
        <v>Paper</v>
      </c>
    </row>
    <row r="4328" spans="1:5" x14ac:dyDescent="0.35">
      <c r="A4328" s="11">
        <v>5547</v>
      </c>
      <c r="B4328" s="13" t="s">
        <v>2068</v>
      </c>
      <c r="C4328" s="13" t="s">
        <v>2069</v>
      </c>
      <c r="D4328" s="13" t="str">
        <f>HLOOKUP(LEFT(Products!$B4328,3),$G$4:$J$5,2,0)</f>
        <v>Furniture</v>
      </c>
      <c r="E4328" s="11" t="str">
        <f>VLOOKUP(MID(Products!$B4328,5,2),$G$8:$H$25,2,0)</f>
        <v>Furnishings</v>
      </c>
    </row>
    <row r="4329" spans="1:5" x14ac:dyDescent="0.35">
      <c r="A4329" s="12">
        <v>2099</v>
      </c>
      <c r="B4329" s="17" t="s">
        <v>1233</v>
      </c>
      <c r="C4329" s="17" t="s">
        <v>1234</v>
      </c>
      <c r="D4329" s="17" t="str">
        <f>HLOOKUP(LEFT(Products!$B4329,3),$G$4:$J$5,2,0)</f>
        <v>Office Supplies</v>
      </c>
      <c r="E4329" s="12" t="str">
        <f>VLOOKUP(MID(Products!$B4329,5,2),$G$8:$H$25,2,0)</f>
        <v>Storage</v>
      </c>
    </row>
    <row r="4330" spans="1:5" x14ac:dyDescent="0.35">
      <c r="A4330" s="11">
        <v>6005</v>
      </c>
      <c r="B4330" s="13" t="s">
        <v>1430</v>
      </c>
      <c r="C4330" s="13" t="s">
        <v>1431</v>
      </c>
      <c r="D4330" s="13" t="str">
        <f>HLOOKUP(LEFT(Products!$B4330,3),$G$4:$J$5,2,0)</f>
        <v>Furniture</v>
      </c>
      <c r="E4330" s="11" t="str">
        <f>VLOOKUP(MID(Products!$B4330,5,2),$G$8:$H$25,2,0)</f>
        <v>Furnishings</v>
      </c>
    </row>
    <row r="4331" spans="1:5" x14ac:dyDescent="0.35">
      <c r="A4331" s="12">
        <v>533</v>
      </c>
      <c r="B4331" s="17" t="s">
        <v>5075</v>
      </c>
      <c r="C4331" s="17" t="s">
        <v>5076</v>
      </c>
      <c r="D4331" s="17" t="str">
        <f>HLOOKUP(LEFT(Products!$B4331,3),$G$4:$J$5,2,0)</f>
        <v>Furniture</v>
      </c>
      <c r="E4331" s="12" t="str">
        <f>VLOOKUP(MID(Products!$B4331,5,2),$G$8:$H$25,2,0)</f>
        <v>Furnishings</v>
      </c>
    </row>
    <row r="4332" spans="1:5" x14ac:dyDescent="0.35">
      <c r="A4332" s="11">
        <v>9329</v>
      </c>
      <c r="B4332" s="13" t="s">
        <v>6839</v>
      </c>
      <c r="C4332" s="13" t="s">
        <v>6840</v>
      </c>
      <c r="D4332" s="13" t="str">
        <f>HLOOKUP(LEFT(Products!$B4332,3),$G$4:$J$5,2,0)</f>
        <v>Office Supplies</v>
      </c>
      <c r="E4332" s="11" t="str">
        <f>VLOOKUP(MID(Products!$B4332,5,2),$G$8:$H$25,2,0)</f>
        <v>Art</v>
      </c>
    </row>
    <row r="4333" spans="1:5" x14ac:dyDescent="0.35">
      <c r="A4333" s="12">
        <v>9540</v>
      </c>
      <c r="B4333" s="17" t="s">
        <v>2494</v>
      </c>
      <c r="C4333" s="17" t="s">
        <v>2495</v>
      </c>
      <c r="D4333" s="17" t="str">
        <f>HLOOKUP(LEFT(Products!$B4333,3),$G$4:$J$5,2,0)</f>
        <v>Office Supplies</v>
      </c>
      <c r="E4333" s="12" t="str">
        <f>VLOOKUP(MID(Products!$B4333,5,2),$G$8:$H$25,2,0)</f>
        <v>Paper</v>
      </c>
    </row>
    <row r="4334" spans="1:5" x14ac:dyDescent="0.35">
      <c r="A4334" s="11">
        <v>3358</v>
      </c>
      <c r="B4334" s="13" t="s">
        <v>5214</v>
      </c>
      <c r="C4334" s="13" t="s">
        <v>400</v>
      </c>
      <c r="D4334" s="13" t="str">
        <f>HLOOKUP(LEFT(Products!$B4334,3),$G$4:$J$5,2,0)</f>
        <v>Office Supplies</v>
      </c>
      <c r="E4334" s="11" t="str">
        <f>VLOOKUP(MID(Products!$B4334,5,2),$G$8:$H$25,2,0)</f>
        <v>Paper</v>
      </c>
    </row>
    <row r="4335" spans="1:5" x14ac:dyDescent="0.35">
      <c r="A4335" s="12">
        <v>8325</v>
      </c>
      <c r="B4335" s="17" t="s">
        <v>7446</v>
      </c>
      <c r="C4335" s="17" t="s">
        <v>7447</v>
      </c>
      <c r="D4335" s="17" t="str">
        <f>HLOOKUP(LEFT(Products!$B4335,3),$G$4:$J$5,2,0)</f>
        <v>Office Supplies</v>
      </c>
      <c r="E4335" s="12" t="str">
        <f>VLOOKUP(MID(Products!$B4335,5,2),$G$8:$H$25,2,0)</f>
        <v>Storage</v>
      </c>
    </row>
    <row r="4336" spans="1:5" x14ac:dyDescent="0.35">
      <c r="A4336" s="11">
        <v>4529</v>
      </c>
      <c r="B4336" s="13" t="s">
        <v>5277</v>
      </c>
      <c r="C4336" s="13" t="s">
        <v>5278</v>
      </c>
      <c r="D4336" s="13" t="str">
        <f>HLOOKUP(LEFT(Products!$B4336,3),$G$4:$J$5,2,0)</f>
        <v>Technology</v>
      </c>
      <c r="E4336" s="11" t="str">
        <f>VLOOKUP(MID(Products!$B4336,5,2),$G$8:$H$25,2,0)</f>
        <v>Accessories</v>
      </c>
    </row>
    <row r="4337" spans="1:5" x14ac:dyDescent="0.35">
      <c r="A4337" s="12">
        <v>8326</v>
      </c>
      <c r="B4337" s="17" t="s">
        <v>5631</v>
      </c>
      <c r="C4337" s="17" t="s">
        <v>5632</v>
      </c>
      <c r="D4337" s="17" t="str">
        <f>HLOOKUP(LEFT(Products!$B4337,3),$G$4:$J$5,2,0)</f>
        <v>Technology</v>
      </c>
      <c r="E4337" s="12" t="str">
        <f>VLOOKUP(MID(Products!$B4337,5,2),$G$8:$H$25,2,0)</f>
        <v>Phones</v>
      </c>
    </row>
    <row r="4338" spans="1:5" x14ac:dyDescent="0.35">
      <c r="A4338" s="11">
        <v>6654</v>
      </c>
      <c r="B4338" s="13" t="s">
        <v>2881</v>
      </c>
      <c r="C4338" s="13" t="s">
        <v>2882</v>
      </c>
      <c r="D4338" s="13" t="str">
        <f>HLOOKUP(LEFT(Products!$B4338,3),$G$4:$J$5,2,0)</f>
        <v>Furniture</v>
      </c>
      <c r="E4338" s="11" t="str">
        <f>VLOOKUP(MID(Products!$B4338,5,2),$G$8:$H$25,2,0)</f>
        <v>Chairs</v>
      </c>
    </row>
    <row r="4339" spans="1:5" x14ac:dyDescent="0.35">
      <c r="A4339" s="12">
        <v>3127</v>
      </c>
      <c r="B4339" s="17" t="s">
        <v>5642</v>
      </c>
      <c r="C4339" s="17" t="s">
        <v>6632</v>
      </c>
      <c r="D4339" s="17" t="str">
        <f>HLOOKUP(LEFT(Products!$B4339,3),$G$4:$J$5,2,0)</f>
        <v>Technology</v>
      </c>
      <c r="E4339" s="12" t="str">
        <f>VLOOKUP(MID(Products!$B4339,5,2),$G$8:$H$25,2,0)</f>
        <v>Phones</v>
      </c>
    </row>
    <row r="4340" spans="1:5" x14ac:dyDescent="0.35">
      <c r="A4340" s="11">
        <v>6650</v>
      </c>
      <c r="B4340" s="13" t="s">
        <v>4017</v>
      </c>
      <c r="C4340" s="13" t="s">
        <v>4018</v>
      </c>
      <c r="D4340" s="13" t="str">
        <f>HLOOKUP(LEFT(Products!$B4340,3),$G$4:$J$5,2,0)</f>
        <v>Technology</v>
      </c>
      <c r="E4340" s="11" t="str">
        <f>VLOOKUP(MID(Products!$B4340,5,2),$G$8:$H$25,2,0)</f>
        <v>Copiers</v>
      </c>
    </row>
    <row r="4341" spans="1:5" x14ac:dyDescent="0.35">
      <c r="A4341" s="12">
        <v>1714</v>
      </c>
      <c r="B4341" s="17" t="s">
        <v>7452</v>
      </c>
      <c r="C4341" s="17" t="s">
        <v>7453</v>
      </c>
      <c r="D4341" s="17" t="str">
        <f>HLOOKUP(LEFT(Products!$B4341,3),$G$4:$J$5,2,0)</f>
        <v>Furniture</v>
      </c>
      <c r="E4341" s="12" t="str">
        <f>VLOOKUP(MID(Products!$B4341,5,2),$G$8:$H$25,2,0)</f>
        <v>Tables</v>
      </c>
    </row>
    <row r="4342" spans="1:5" x14ac:dyDescent="0.35">
      <c r="A4342" s="11">
        <v>6652</v>
      </c>
      <c r="B4342" s="13" t="s">
        <v>6254</v>
      </c>
      <c r="C4342" s="13" t="s">
        <v>6255</v>
      </c>
      <c r="D4342" s="13" t="str">
        <f>HLOOKUP(LEFT(Products!$B4342,3),$G$4:$J$5,2,0)</f>
        <v>Furniture</v>
      </c>
      <c r="E4342" s="11" t="str">
        <f>VLOOKUP(MID(Products!$B4342,5,2),$G$8:$H$25,2,0)</f>
        <v>Furnishings</v>
      </c>
    </row>
    <row r="4343" spans="1:5" x14ac:dyDescent="0.35">
      <c r="A4343" s="12">
        <v>3657</v>
      </c>
      <c r="B4343" s="17" t="s">
        <v>7455</v>
      </c>
      <c r="C4343" s="17" t="s">
        <v>7456</v>
      </c>
      <c r="D4343" s="17" t="str">
        <f>HLOOKUP(LEFT(Products!$B4343,3),$G$4:$J$5,2,0)</f>
        <v>Technology</v>
      </c>
      <c r="E4343" s="12" t="str">
        <f>VLOOKUP(MID(Products!$B4343,5,2),$G$8:$H$25,2,0)</f>
        <v>Accessories</v>
      </c>
    </row>
    <row r="4344" spans="1:5" x14ac:dyDescent="0.35">
      <c r="A4344" s="11">
        <v>6653</v>
      </c>
      <c r="B4344" s="13" t="s">
        <v>7457</v>
      </c>
      <c r="C4344" s="13" t="s">
        <v>7458</v>
      </c>
      <c r="D4344" s="13" t="str">
        <f>HLOOKUP(LEFT(Products!$B4344,3),$G$4:$J$5,2,0)</f>
        <v>Office Supplies</v>
      </c>
      <c r="E4344" s="11" t="str">
        <f>VLOOKUP(MID(Products!$B4344,5,2),$G$8:$H$25,2,0)</f>
        <v>Paper</v>
      </c>
    </row>
    <row r="4345" spans="1:5" x14ac:dyDescent="0.35">
      <c r="A4345" s="12">
        <v>6651</v>
      </c>
      <c r="B4345" s="17" t="s">
        <v>5949</v>
      </c>
      <c r="C4345" s="17" t="s">
        <v>5950</v>
      </c>
      <c r="D4345" s="17" t="str">
        <f>HLOOKUP(LEFT(Products!$B4345,3),$G$4:$J$5,2,0)</f>
        <v>Office Supplies</v>
      </c>
      <c r="E4345" s="12" t="str">
        <f>VLOOKUP(MID(Products!$B4345,5,2),$G$8:$H$25,2,0)</f>
        <v>Fasteners</v>
      </c>
    </row>
    <row r="4346" spans="1:5" x14ac:dyDescent="0.35">
      <c r="A4346" s="11">
        <v>6649</v>
      </c>
      <c r="B4346" s="13" t="s">
        <v>3330</v>
      </c>
      <c r="C4346" s="13" t="s">
        <v>3331</v>
      </c>
      <c r="D4346" s="13" t="str">
        <f>HLOOKUP(LEFT(Products!$B4346,3),$G$4:$J$5,2,0)</f>
        <v>Office Supplies</v>
      </c>
      <c r="E4346" s="11" t="str">
        <f>VLOOKUP(MID(Products!$B4346,5,2),$G$8:$H$25,2,0)</f>
        <v>Binders</v>
      </c>
    </row>
    <row r="4347" spans="1:5" x14ac:dyDescent="0.35">
      <c r="A4347" s="12">
        <v>8620</v>
      </c>
      <c r="B4347" s="17" t="s">
        <v>6257</v>
      </c>
      <c r="C4347" s="17" t="s">
        <v>6258</v>
      </c>
      <c r="D4347" s="17" t="str">
        <f>HLOOKUP(LEFT(Products!$B4347,3),$G$4:$J$5,2,0)</f>
        <v>Office Supplies</v>
      </c>
      <c r="E4347" s="12" t="str">
        <f>VLOOKUP(MID(Products!$B4347,5,2),$G$8:$H$25,2,0)</f>
        <v>Storage</v>
      </c>
    </row>
    <row r="4348" spans="1:5" x14ac:dyDescent="0.35">
      <c r="A4348" s="11">
        <v>5768</v>
      </c>
      <c r="B4348" s="13" t="s">
        <v>3291</v>
      </c>
      <c r="C4348" s="13" t="s">
        <v>3292</v>
      </c>
      <c r="D4348" s="13" t="str">
        <f>HLOOKUP(LEFT(Products!$B4348,3),$G$4:$J$5,2,0)</f>
        <v>Technology</v>
      </c>
      <c r="E4348" s="11" t="str">
        <f>VLOOKUP(MID(Products!$B4348,5,2),$G$8:$H$25,2,0)</f>
        <v>Accessories</v>
      </c>
    </row>
    <row r="4349" spans="1:5" x14ac:dyDescent="0.35">
      <c r="A4349" s="12">
        <v>2401</v>
      </c>
      <c r="B4349" s="17" t="s">
        <v>426</v>
      </c>
      <c r="C4349" s="17" t="s">
        <v>427</v>
      </c>
      <c r="D4349" s="17" t="str">
        <f>HLOOKUP(LEFT(Products!$B4349,3),$G$4:$J$5,2,0)</f>
        <v>Office Supplies</v>
      </c>
      <c r="E4349" s="12" t="str">
        <f>VLOOKUP(MID(Products!$B4349,5,2),$G$8:$H$25,2,0)</f>
        <v>Storage</v>
      </c>
    </row>
    <row r="4350" spans="1:5" x14ac:dyDescent="0.35">
      <c r="A4350" s="11">
        <v>5895</v>
      </c>
      <c r="B4350" s="13" t="s">
        <v>4526</v>
      </c>
      <c r="C4350" s="13" t="s">
        <v>4527</v>
      </c>
      <c r="D4350" s="13" t="str">
        <f>HLOOKUP(LEFT(Products!$B4350,3),$G$4:$J$5,2,0)</f>
        <v>Office Supplies</v>
      </c>
      <c r="E4350" s="11" t="str">
        <f>VLOOKUP(MID(Products!$B4350,5,2),$G$8:$H$25,2,0)</f>
        <v>Storage</v>
      </c>
    </row>
    <row r="4351" spans="1:5" x14ac:dyDescent="0.35">
      <c r="A4351" s="12">
        <v>1217</v>
      </c>
      <c r="B4351" s="17" t="s">
        <v>887</v>
      </c>
      <c r="C4351" s="17" t="s">
        <v>888</v>
      </c>
      <c r="D4351" s="17" t="str">
        <f>HLOOKUP(LEFT(Products!$B4351,3),$G$4:$J$5,2,0)</f>
        <v>Technology</v>
      </c>
      <c r="E4351" s="12" t="str">
        <f>VLOOKUP(MID(Products!$B4351,5,2),$G$8:$H$25,2,0)</f>
        <v>Accessories</v>
      </c>
    </row>
    <row r="4352" spans="1:5" x14ac:dyDescent="0.35">
      <c r="A4352" s="11">
        <v>1213</v>
      </c>
      <c r="B4352" s="13" t="s">
        <v>2291</v>
      </c>
      <c r="C4352" s="13" t="s">
        <v>2292</v>
      </c>
      <c r="D4352" s="13" t="str">
        <f>HLOOKUP(LEFT(Products!$B4352,3),$G$4:$J$5,2,0)</f>
        <v>Furniture</v>
      </c>
      <c r="E4352" s="11" t="str">
        <f>VLOOKUP(MID(Products!$B4352,5,2),$G$8:$H$25,2,0)</f>
        <v>Chairs</v>
      </c>
    </row>
    <row r="4353" spans="1:5" x14ac:dyDescent="0.35">
      <c r="A4353" s="12">
        <v>7719</v>
      </c>
      <c r="B4353" s="17" t="s">
        <v>5989</v>
      </c>
      <c r="C4353" s="17" t="s">
        <v>5990</v>
      </c>
      <c r="D4353" s="17" t="str">
        <f>HLOOKUP(LEFT(Products!$B4353,3),$G$4:$J$5,2,0)</f>
        <v>Technology</v>
      </c>
      <c r="E4353" s="12" t="str">
        <f>VLOOKUP(MID(Products!$B4353,5,2),$G$8:$H$25,2,0)</f>
        <v>Accessories</v>
      </c>
    </row>
    <row r="4354" spans="1:5" x14ac:dyDescent="0.35">
      <c r="A4354" s="11">
        <v>4624</v>
      </c>
      <c r="B4354" s="13" t="s">
        <v>497</v>
      </c>
      <c r="C4354" s="13" t="s">
        <v>6198</v>
      </c>
      <c r="D4354" s="13" t="str">
        <f>HLOOKUP(LEFT(Products!$B4354,3),$G$4:$J$5,2,0)</f>
        <v>Office Supplies</v>
      </c>
      <c r="E4354" s="11" t="str">
        <f>VLOOKUP(MID(Products!$B4354,5,2),$G$8:$H$25,2,0)</f>
        <v>Paper</v>
      </c>
    </row>
    <row r="4355" spans="1:5" x14ac:dyDescent="0.35">
      <c r="A4355" s="12">
        <v>5580</v>
      </c>
      <c r="B4355" s="17" t="s">
        <v>2327</v>
      </c>
      <c r="C4355" s="17" t="s">
        <v>2328</v>
      </c>
      <c r="D4355" s="17" t="str">
        <f>HLOOKUP(LEFT(Products!$B4355,3),$G$4:$J$5,2,0)</f>
        <v>Furniture</v>
      </c>
      <c r="E4355" s="12" t="str">
        <f>VLOOKUP(MID(Products!$B4355,5,2),$G$8:$H$25,2,0)</f>
        <v>Chairs</v>
      </c>
    </row>
    <row r="4356" spans="1:5" x14ac:dyDescent="0.35">
      <c r="A4356" s="11">
        <v>4625</v>
      </c>
      <c r="B4356" s="13" t="s">
        <v>7265</v>
      </c>
      <c r="C4356" s="13" t="s">
        <v>7266</v>
      </c>
      <c r="D4356" s="13" t="str">
        <f>HLOOKUP(LEFT(Products!$B4356,3),$G$4:$J$5,2,0)</f>
        <v>Office Supplies</v>
      </c>
      <c r="E4356" s="11" t="str">
        <f>VLOOKUP(MID(Products!$B4356,5,2),$G$8:$H$25,2,0)</f>
        <v>Storage</v>
      </c>
    </row>
    <row r="4357" spans="1:5" x14ac:dyDescent="0.35">
      <c r="A4357" s="12">
        <v>1219</v>
      </c>
      <c r="B4357" s="17" t="s">
        <v>1760</v>
      </c>
      <c r="C4357" s="17" t="s">
        <v>1761</v>
      </c>
      <c r="D4357" s="17" t="str">
        <f>HLOOKUP(LEFT(Products!$B4357,3),$G$4:$J$5,2,0)</f>
        <v>Technology</v>
      </c>
      <c r="E4357" s="12" t="str">
        <f>VLOOKUP(MID(Products!$B4357,5,2),$G$8:$H$25,2,0)</f>
        <v>Accessories</v>
      </c>
    </row>
    <row r="4358" spans="1:5" x14ac:dyDescent="0.35">
      <c r="A4358" s="11">
        <v>2400</v>
      </c>
      <c r="B4358" s="13" t="s">
        <v>649</v>
      </c>
      <c r="C4358" s="13" t="s">
        <v>650</v>
      </c>
      <c r="D4358" s="13" t="str">
        <f>HLOOKUP(LEFT(Products!$B4358,3),$G$4:$J$5,2,0)</f>
        <v>Office Supplies</v>
      </c>
      <c r="E4358" s="11" t="str">
        <f>VLOOKUP(MID(Products!$B4358,5,2),$G$8:$H$25,2,0)</f>
        <v>Storage</v>
      </c>
    </row>
    <row r="4359" spans="1:5" x14ac:dyDescent="0.35">
      <c r="A4359" s="12">
        <v>1220</v>
      </c>
      <c r="B4359" s="17" t="s">
        <v>5642</v>
      </c>
      <c r="C4359" s="17" t="s">
        <v>5643</v>
      </c>
      <c r="D4359" s="17" t="str">
        <f>HLOOKUP(LEFT(Products!$B4359,3),$G$4:$J$5,2,0)</f>
        <v>Technology</v>
      </c>
      <c r="E4359" s="12" t="str">
        <f>VLOOKUP(MID(Products!$B4359,5,2),$G$8:$H$25,2,0)</f>
        <v>Phones</v>
      </c>
    </row>
    <row r="4360" spans="1:5" x14ac:dyDescent="0.35">
      <c r="A4360" s="11">
        <v>1214</v>
      </c>
      <c r="B4360" s="13" t="s">
        <v>1578</v>
      </c>
      <c r="C4360" s="13" t="s">
        <v>1579</v>
      </c>
      <c r="D4360" s="13" t="str">
        <f>HLOOKUP(LEFT(Products!$B4360,3),$G$4:$J$5,2,0)</f>
        <v>Office Supplies</v>
      </c>
      <c r="E4360" s="11" t="str">
        <f>VLOOKUP(MID(Products!$B4360,5,2),$G$8:$H$25,2,0)</f>
        <v>Binders</v>
      </c>
    </row>
    <row r="4361" spans="1:5" x14ac:dyDescent="0.35">
      <c r="A4361" s="12">
        <v>8756</v>
      </c>
      <c r="B4361" s="17" t="s">
        <v>4552</v>
      </c>
      <c r="C4361" s="17" t="s">
        <v>4553</v>
      </c>
      <c r="D4361" s="17" t="str">
        <f>HLOOKUP(LEFT(Products!$B4361,3),$G$4:$J$5,2,0)</f>
        <v>Office Supplies</v>
      </c>
      <c r="E4361" s="12" t="str">
        <f>VLOOKUP(MID(Products!$B4361,5,2),$G$8:$H$25,2,0)</f>
        <v>Binders</v>
      </c>
    </row>
    <row r="4362" spans="1:5" x14ac:dyDescent="0.35">
      <c r="A4362" s="11">
        <v>5442</v>
      </c>
      <c r="B4362" s="13" t="s">
        <v>6244</v>
      </c>
      <c r="C4362" s="13" t="s">
        <v>6245</v>
      </c>
      <c r="D4362" s="13" t="str">
        <f>HLOOKUP(LEFT(Products!$B4362,3),$G$4:$J$5,2,0)</f>
        <v>Office Supplies</v>
      </c>
      <c r="E4362" s="11" t="str">
        <f>VLOOKUP(MID(Products!$B4362,5,2),$G$8:$H$25,2,0)</f>
        <v>Paper</v>
      </c>
    </row>
    <row r="4363" spans="1:5" x14ac:dyDescent="0.35">
      <c r="A4363" s="12">
        <v>5217</v>
      </c>
      <c r="B4363" s="17" t="s">
        <v>7472</v>
      </c>
      <c r="C4363" s="17" t="s">
        <v>7473</v>
      </c>
      <c r="D4363" s="17" t="str">
        <f>HLOOKUP(LEFT(Products!$B4363,3),$G$4:$J$5,2,0)</f>
        <v>Office Supplies</v>
      </c>
      <c r="E4363" s="12" t="str">
        <f>VLOOKUP(MID(Products!$B4363,5,2),$G$8:$H$25,2,0)</f>
        <v>Envelopes</v>
      </c>
    </row>
    <row r="4364" spans="1:5" x14ac:dyDescent="0.35">
      <c r="A4364" s="11">
        <v>1218</v>
      </c>
      <c r="B4364" s="13" t="s">
        <v>7474</v>
      </c>
      <c r="C4364" s="13" t="s">
        <v>7475</v>
      </c>
      <c r="D4364" s="13" t="str">
        <f>HLOOKUP(LEFT(Products!$B4364,3),$G$4:$J$5,2,0)</f>
        <v>Furniture</v>
      </c>
      <c r="E4364" s="11" t="str">
        <f>VLOOKUP(MID(Products!$B4364,5,2),$G$8:$H$25,2,0)</f>
        <v>Furnishings</v>
      </c>
    </row>
    <row r="4365" spans="1:5" x14ac:dyDescent="0.35">
      <c r="A4365" s="12">
        <v>1215</v>
      </c>
      <c r="B4365" s="17" t="s">
        <v>1483</v>
      </c>
      <c r="C4365" s="17" t="s">
        <v>1484</v>
      </c>
      <c r="D4365" s="17" t="str">
        <f>HLOOKUP(LEFT(Products!$B4365,3),$G$4:$J$5,2,0)</f>
        <v>Office Supplies</v>
      </c>
      <c r="E4365" s="12" t="str">
        <f>VLOOKUP(MID(Products!$B4365,5,2),$G$8:$H$25,2,0)</f>
        <v>Binders</v>
      </c>
    </row>
    <row r="4366" spans="1:5" x14ac:dyDescent="0.35">
      <c r="A4366" s="11">
        <v>5579</v>
      </c>
      <c r="B4366" s="13" t="s">
        <v>2706</v>
      </c>
      <c r="C4366" s="13" t="s">
        <v>2707</v>
      </c>
      <c r="D4366" s="13" t="str">
        <f>HLOOKUP(LEFT(Products!$B4366,3),$G$4:$J$5,2,0)</f>
        <v>Office Supplies</v>
      </c>
      <c r="E4366" s="11" t="str">
        <f>VLOOKUP(MID(Products!$B4366,5,2),$G$8:$H$25,2,0)</f>
        <v>Art</v>
      </c>
    </row>
    <row r="4367" spans="1:5" x14ac:dyDescent="0.35">
      <c r="A4367" s="12">
        <v>1216</v>
      </c>
      <c r="B4367" s="17" t="s">
        <v>5894</v>
      </c>
      <c r="C4367" s="17" t="s">
        <v>5895</v>
      </c>
      <c r="D4367" s="17" t="str">
        <f>HLOOKUP(LEFT(Products!$B4367,3),$G$4:$J$5,2,0)</f>
        <v>Office Supplies</v>
      </c>
      <c r="E4367" s="12" t="str">
        <f>VLOOKUP(MID(Products!$B4367,5,2),$G$8:$H$25,2,0)</f>
        <v>Art</v>
      </c>
    </row>
    <row r="4368" spans="1:5" x14ac:dyDescent="0.35">
      <c r="A4368" s="11">
        <v>4623</v>
      </c>
      <c r="B4368" s="13" t="s">
        <v>4601</v>
      </c>
      <c r="C4368" s="13" t="s">
        <v>1315</v>
      </c>
      <c r="D4368" s="13" t="str">
        <f>HLOOKUP(LEFT(Products!$B4368,3),$G$4:$J$5,2,0)</f>
        <v>Office Supplies</v>
      </c>
      <c r="E4368" s="11" t="str">
        <f>VLOOKUP(MID(Products!$B4368,5,2),$G$8:$H$25,2,0)</f>
        <v>Supplies</v>
      </c>
    </row>
    <row r="4369" spans="1:5" x14ac:dyDescent="0.35">
      <c r="A4369" s="12">
        <v>8755</v>
      </c>
      <c r="B4369" s="17" t="s">
        <v>6068</v>
      </c>
      <c r="C4369" s="17" t="s">
        <v>6069</v>
      </c>
      <c r="D4369" s="17" t="str">
        <f>HLOOKUP(LEFT(Products!$B4369,3),$G$4:$J$5,2,0)</f>
        <v>Office Supplies</v>
      </c>
      <c r="E4369" s="12" t="str">
        <f>VLOOKUP(MID(Products!$B4369,5,2),$G$8:$H$25,2,0)</f>
        <v>Binders</v>
      </c>
    </row>
    <row r="4370" spans="1:5" x14ac:dyDescent="0.35">
      <c r="A4370" s="11">
        <v>7284</v>
      </c>
      <c r="B4370" s="13" t="s">
        <v>6670</v>
      </c>
      <c r="C4370" s="13" t="s">
        <v>6671</v>
      </c>
      <c r="D4370" s="13" t="str">
        <f>HLOOKUP(LEFT(Products!$B4370,3),$G$4:$J$5,2,0)</f>
        <v>Office Supplies</v>
      </c>
      <c r="E4370" s="11" t="str">
        <f>VLOOKUP(MID(Products!$B4370,5,2),$G$8:$H$25,2,0)</f>
        <v>Art</v>
      </c>
    </row>
    <row r="4371" spans="1:5" x14ac:dyDescent="0.35">
      <c r="A4371" s="12">
        <v>7877</v>
      </c>
      <c r="B4371" s="17" t="s">
        <v>1393</v>
      </c>
      <c r="C4371" s="17" t="s">
        <v>1394</v>
      </c>
      <c r="D4371" s="17" t="str">
        <f>HLOOKUP(LEFT(Products!$B4371,3),$G$4:$J$5,2,0)</f>
        <v>Office Supplies</v>
      </c>
      <c r="E4371" s="12" t="str">
        <f>VLOOKUP(MID(Products!$B4371,5,2),$G$8:$H$25,2,0)</f>
        <v>Appliances</v>
      </c>
    </row>
    <row r="4372" spans="1:5" x14ac:dyDescent="0.35">
      <c r="A4372" s="11">
        <v>6256</v>
      </c>
      <c r="B4372" s="13" t="s">
        <v>4466</v>
      </c>
      <c r="C4372" s="13" t="s">
        <v>4467</v>
      </c>
      <c r="D4372" s="13" t="str">
        <f>HLOOKUP(LEFT(Products!$B4372,3),$G$4:$J$5,2,0)</f>
        <v>Office Supplies</v>
      </c>
      <c r="E4372" s="11" t="str">
        <f>VLOOKUP(MID(Products!$B4372,5,2),$G$8:$H$25,2,0)</f>
        <v>Labels</v>
      </c>
    </row>
    <row r="4373" spans="1:5" x14ac:dyDescent="0.35">
      <c r="A4373" s="12">
        <v>8754</v>
      </c>
      <c r="B4373" s="17" t="s">
        <v>6591</v>
      </c>
      <c r="C4373" s="17" t="s">
        <v>6592</v>
      </c>
      <c r="D4373" s="17" t="str">
        <f>HLOOKUP(LEFT(Products!$B4373,3),$G$4:$J$5,2,0)</f>
        <v>Office Supplies</v>
      </c>
      <c r="E4373" s="12" t="str">
        <f>VLOOKUP(MID(Products!$B4373,5,2),$G$8:$H$25,2,0)</f>
        <v>Labels</v>
      </c>
    </row>
    <row r="4374" spans="1:5" x14ac:dyDescent="0.35">
      <c r="A4374" s="11">
        <v>4626</v>
      </c>
      <c r="B4374" s="13" t="s">
        <v>1696</v>
      </c>
      <c r="C4374" s="13" t="s">
        <v>1697</v>
      </c>
      <c r="D4374" s="13" t="str">
        <f>HLOOKUP(LEFT(Products!$B4374,3),$G$4:$J$5,2,0)</f>
        <v>Furniture</v>
      </c>
      <c r="E4374" s="11" t="str">
        <f>VLOOKUP(MID(Products!$B4374,5,2),$G$8:$H$25,2,0)</f>
        <v>Furnishings</v>
      </c>
    </row>
    <row r="4375" spans="1:5" x14ac:dyDescent="0.35">
      <c r="A4375" s="12">
        <v>7876</v>
      </c>
      <c r="B4375" s="17" t="s">
        <v>3902</v>
      </c>
      <c r="C4375" s="17" t="s">
        <v>3903</v>
      </c>
      <c r="D4375" s="17" t="str">
        <f>HLOOKUP(LEFT(Products!$B4375,3),$G$4:$J$5,2,0)</f>
        <v>Office Supplies</v>
      </c>
      <c r="E4375" s="12" t="str">
        <f>VLOOKUP(MID(Products!$B4375,5,2),$G$8:$H$25,2,0)</f>
        <v>Paper</v>
      </c>
    </row>
    <row r="4376" spans="1:5" x14ac:dyDescent="0.35">
      <c r="A4376" s="11">
        <v>7285</v>
      </c>
      <c r="B4376" s="13" t="s">
        <v>515</v>
      </c>
      <c r="C4376" s="13" t="s">
        <v>516</v>
      </c>
      <c r="D4376" s="13" t="str">
        <f>HLOOKUP(LEFT(Products!$B4376,3),$G$4:$J$5,2,0)</f>
        <v>Furniture</v>
      </c>
      <c r="E4376" s="11" t="str">
        <f>VLOOKUP(MID(Products!$B4376,5,2),$G$8:$H$25,2,0)</f>
        <v>Furnishings</v>
      </c>
    </row>
    <row r="4377" spans="1:5" x14ac:dyDescent="0.35">
      <c r="A4377" s="12">
        <v>5581</v>
      </c>
      <c r="B4377" s="17" t="s">
        <v>4463</v>
      </c>
      <c r="C4377" s="17" t="s">
        <v>4464</v>
      </c>
      <c r="D4377" s="17" t="str">
        <f>HLOOKUP(LEFT(Products!$B4377,3),$G$4:$J$5,2,0)</f>
        <v>Office Supplies</v>
      </c>
      <c r="E4377" s="12" t="str">
        <f>VLOOKUP(MID(Products!$B4377,5,2),$G$8:$H$25,2,0)</f>
        <v>Paper</v>
      </c>
    </row>
    <row r="4378" spans="1:5" x14ac:dyDescent="0.35">
      <c r="A4378" s="11">
        <v>5370</v>
      </c>
      <c r="B4378" s="13" t="s">
        <v>5653</v>
      </c>
      <c r="C4378" s="13" t="s">
        <v>5654</v>
      </c>
      <c r="D4378" s="13" t="str">
        <f>HLOOKUP(LEFT(Products!$B4378,3),$G$4:$J$5,2,0)</f>
        <v>Office Supplies</v>
      </c>
      <c r="E4378" s="11" t="str">
        <f>VLOOKUP(MID(Products!$B4378,5,2),$G$8:$H$25,2,0)</f>
        <v>Paper</v>
      </c>
    </row>
    <row r="4379" spans="1:5" x14ac:dyDescent="0.35">
      <c r="A4379" s="12">
        <v>1962</v>
      </c>
      <c r="B4379" s="17" t="s">
        <v>55</v>
      </c>
      <c r="C4379" s="17" t="s">
        <v>57</v>
      </c>
      <c r="D4379" s="17" t="str">
        <f>HLOOKUP(LEFT(Products!$B4379,3),$G$4:$J$5,2,0)</f>
        <v>Technology</v>
      </c>
      <c r="E4379" s="12" t="str">
        <f>VLOOKUP(MID(Products!$B4379,5,2),$G$8:$H$25,2,0)</f>
        <v>Accessories</v>
      </c>
    </row>
    <row r="4380" spans="1:5" x14ac:dyDescent="0.35">
      <c r="A4380" s="11">
        <v>42</v>
      </c>
      <c r="B4380" s="13" t="s">
        <v>301</v>
      </c>
      <c r="C4380" s="13" t="s">
        <v>302</v>
      </c>
      <c r="D4380" s="13" t="str">
        <f>HLOOKUP(LEFT(Products!$B4380,3),$G$4:$J$5,2,0)</f>
        <v>Technology</v>
      </c>
      <c r="E4380" s="11" t="str">
        <f>VLOOKUP(MID(Products!$B4380,5,2),$G$8:$H$25,2,0)</f>
        <v>Phones</v>
      </c>
    </row>
    <row r="4381" spans="1:5" x14ac:dyDescent="0.35">
      <c r="A4381" s="12">
        <v>6887</v>
      </c>
      <c r="B4381" s="17" t="s">
        <v>3488</v>
      </c>
      <c r="C4381" s="17" t="s">
        <v>3489</v>
      </c>
      <c r="D4381" s="17" t="str">
        <f>HLOOKUP(LEFT(Products!$B4381,3),$G$4:$J$5,2,0)</f>
        <v>Technology</v>
      </c>
      <c r="E4381" s="12" t="str">
        <f>VLOOKUP(MID(Products!$B4381,5,2),$G$8:$H$25,2,0)</f>
        <v>Phones</v>
      </c>
    </row>
    <row r="4382" spans="1:5" x14ac:dyDescent="0.35">
      <c r="A4382" s="11">
        <v>1965</v>
      </c>
      <c r="B4382" s="13" t="s">
        <v>6515</v>
      </c>
      <c r="C4382" s="13" t="s">
        <v>6516</v>
      </c>
      <c r="D4382" s="13" t="str">
        <f>HLOOKUP(LEFT(Products!$B4382,3),$G$4:$J$5,2,0)</f>
        <v>Office Supplies</v>
      </c>
      <c r="E4382" s="11" t="str">
        <f>VLOOKUP(MID(Products!$B4382,5,2),$G$8:$H$25,2,0)</f>
        <v>Storage</v>
      </c>
    </row>
    <row r="4383" spans="1:5" x14ac:dyDescent="0.35">
      <c r="A4383" s="12">
        <v>1961</v>
      </c>
      <c r="B4383" s="17" t="s">
        <v>5166</v>
      </c>
      <c r="C4383" s="17" t="s">
        <v>5167</v>
      </c>
      <c r="D4383" s="17" t="str">
        <f>HLOOKUP(LEFT(Products!$B4383,3),$G$4:$J$5,2,0)</f>
        <v>Technology</v>
      </c>
      <c r="E4383" s="12" t="str">
        <f>VLOOKUP(MID(Products!$B4383,5,2),$G$8:$H$25,2,0)</f>
        <v>Accessories</v>
      </c>
    </row>
    <row r="4384" spans="1:5" x14ac:dyDescent="0.35">
      <c r="A4384" s="11">
        <v>1848</v>
      </c>
      <c r="B4384" s="13" t="s">
        <v>3262</v>
      </c>
      <c r="C4384" s="13" t="s">
        <v>3263</v>
      </c>
      <c r="D4384" s="13" t="str">
        <f>HLOOKUP(LEFT(Products!$B4384,3),$G$4:$J$5,2,0)</f>
        <v>Furniture</v>
      </c>
      <c r="E4384" s="11" t="str">
        <f>VLOOKUP(MID(Products!$B4384,5,2),$G$8:$H$25,2,0)</f>
        <v>Chairs</v>
      </c>
    </row>
    <row r="4385" spans="1:5" x14ac:dyDescent="0.35">
      <c r="A4385" s="12">
        <v>2847</v>
      </c>
      <c r="B4385" s="17" t="s">
        <v>417</v>
      </c>
      <c r="C4385" s="17" t="s">
        <v>418</v>
      </c>
      <c r="D4385" s="17" t="str">
        <f>HLOOKUP(LEFT(Products!$B4385,3),$G$4:$J$5,2,0)</f>
        <v>Office Supplies</v>
      </c>
      <c r="E4385" s="12" t="str">
        <f>VLOOKUP(MID(Products!$B4385,5,2),$G$8:$H$25,2,0)</f>
        <v>Binders</v>
      </c>
    </row>
    <row r="4386" spans="1:5" x14ac:dyDescent="0.35">
      <c r="A4386" s="11">
        <v>5894</v>
      </c>
      <c r="B4386" s="13" t="s">
        <v>7489</v>
      </c>
      <c r="C4386" s="13" t="s">
        <v>7490</v>
      </c>
      <c r="D4386" s="13" t="str">
        <f>HLOOKUP(LEFT(Products!$B4386,3),$G$4:$J$5,2,0)</f>
        <v>Office Supplies</v>
      </c>
      <c r="E4386" s="11" t="str">
        <f>VLOOKUP(MID(Products!$B4386,5,2),$G$8:$H$25,2,0)</f>
        <v>Binders</v>
      </c>
    </row>
    <row r="4387" spans="1:5" x14ac:dyDescent="0.35">
      <c r="A4387" s="12">
        <v>3178</v>
      </c>
      <c r="B4387" s="17" t="s">
        <v>3510</v>
      </c>
      <c r="C4387" s="17" t="s">
        <v>3511</v>
      </c>
      <c r="D4387" s="17" t="str">
        <f>HLOOKUP(LEFT(Products!$B4387,3),$G$4:$J$5,2,0)</f>
        <v>Office Supplies</v>
      </c>
      <c r="E4387" s="12" t="str">
        <f>VLOOKUP(MID(Products!$B4387,5,2),$G$8:$H$25,2,0)</f>
        <v>Paper</v>
      </c>
    </row>
    <row r="4388" spans="1:5" x14ac:dyDescent="0.35">
      <c r="A4388" s="11">
        <v>1849</v>
      </c>
      <c r="B4388" s="13" t="s">
        <v>1316</v>
      </c>
      <c r="C4388" s="13" t="s">
        <v>1317</v>
      </c>
      <c r="D4388" s="13" t="str">
        <f>HLOOKUP(LEFT(Products!$B4388,3),$G$4:$J$5,2,0)</f>
        <v>Office Supplies</v>
      </c>
      <c r="E4388" s="11" t="str">
        <f>VLOOKUP(MID(Products!$B4388,5,2),$G$8:$H$25,2,0)</f>
        <v>Binders</v>
      </c>
    </row>
    <row r="4389" spans="1:5" x14ac:dyDescent="0.35">
      <c r="A4389" s="12">
        <v>1959</v>
      </c>
      <c r="B4389" s="17" t="s">
        <v>6068</v>
      </c>
      <c r="C4389" s="17" t="s">
        <v>6069</v>
      </c>
      <c r="D4389" s="17" t="str">
        <f>HLOOKUP(LEFT(Products!$B4389,3),$G$4:$J$5,2,0)</f>
        <v>Office Supplies</v>
      </c>
      <c r="E4389" s="12" t="str">
        <f>VLOOKUP(MID(Products!$B4389,5,2),$G$8:$H$25,2,0)</f>
        <v>Binders</v>
      </c>
    </row>
    <row r="4390" spans="1:5" x14ac:dyDescent="0.35">
      <c r="A4390" s="11">
        <v>1964</v>
      </c>
      <c r="B4390" s="13" t="s">
        <v>4259</v>
      </c>
      <c r="C4390" s="13" t="s">
        <v>4260</v>
      </c>
      <c r="D4390" s="13" t="str">
        <f>HLOOKUP(LEFT(Products!$B4390,3),$G$4:$J$5,2,0)</f>
        <v>Office Supplies</v>
      </c>
      <c r="E4390" s="11" t="str">
        <f>VLOOKUP(MID(Products!$B4390,5,2),$G$8:$H$25,2,0)</f>
        <v>Paper</v>
      </c>
    </row>
    <row r="4391" spans="1:5" x14ac:dyDescent="0.35">
      <c r="A4391" s="12">
        <v>1963</v>
      </c>
      <c r="B4391" s="17" t="s">
        <v>1822</v>
      </c>
      <c r="C4391" s="17" t="s">
        <v>1823</v>
      </c>
      <c r="D4391" s="17" t="str">
        <f>HLOOKUP(LEFT(Products!$B4391,3),$G$4:$J$5,2,0)</f>
        <v>Office Supplies</v>
      </c>
      <c r="E4391" s="12" t="str">
        <f>VLOOKUP(MID(Products!$B4391,5,2),$G$8:$H$25,2,0)</f>
        <v>Binders</v>
      </c>
    </row>
    <row r="4392" spans="1:5" x14ac:dyDescent="0.35">
      <c r="A4392" s="11">
        <v>1966</v>
      </c>
      <c r="B4392" s="13" t="s">
        <v>7492</v>
      </c>
      <c r="C4392" s="13" t="s">
        <v>7493</v>
      </c>
      <c r="D4392" s="13" t="str">
        <f>HLOOKUP(LEFT(Products!$B4392,3),$G$4:$J$5,2,0)</f>
        <v>Office Supplies</v>
      </c>
      <c r="E4392" s="11" t="str">
        <f>VLOOKUP(MID(Products!$B4392,5,2),$G$8:$H$25,2,0)</f>
        <v>Appliances</v>
      </c>
    </row>
    <row r="4393" spans="1:5" x14ac:dyDescent="0.35">
      <c r="A4393" s="12">
        <v>4926</v>
      </c>
      <c r="B4393" s="17" t="s">
        <v>3101</v>
      </c>
      <c r="C4393" s="17" t="s">
        <v>3102</v>
      </c>
      <c r="D4393" s="17" t="str">
        <f>HLOOKUP(LEFT(Products!$B4393,3),$G$4:$J$5,2,0)</f>
        <v>Office Supplies</v>
      </c>
      <c r="E4393" s="12" t="str">
        <f>VLOOKUP(MID(Products!$B4393,5,2),$G$8:$H$25,2,0)</f>
        <v>Art</v>
      </c>
    </row>
    <row r="4394" spans="1:5" x14ac:dyDescent="0.35">
      <c r="A4394" s="11">
        <v>6886</v>
      </c>
      <c r="B4394" s="13" t="s">
        <v>7495</v>
      </c>
      <c r="C4394" s="13" t="s">
        <v>7496</v>
      </c>
      <c r="D4394" s="13" t="str">
        <f>HLOOKUP(LEFT(Products!$B4394,3),$G$4:$J$5,2,0)</f>
        <v>Technology</v>
      </c>
      <c r="E4394" s="11" t="str">
        <f>VLOOKUP(MID(Products!$B4394,5,2),$G$8:$H$25,2,0)</f>
        <v>Accessories</v>
      </c>
    </row>
    <row r="4395" spans="1:5" x14ac:dyDescent="0.35">
      <c r="A4395" s="12">
        <v>1960</v>
      </c>
      <c r="B4395" s="17" t="s">
        <v>5936</v>
      </c>
      <c r="C4395" s="17" t="s">
        <v>5937</v>
      </c>
      <c r="D4395" s="17" t="str">
        <f>HLOOKUP(LEFT(Products!$B4395,3),$G$4:$J$5,2,0)</f>
        <v>Office Supplies</v>
      </c>
      <c r="E4395" s="12" t="str">
        <f>VLOOKUP(MID(Products!$B4395,5,2),$G$8:$H$25,2,0)</f>
        <v>Appliances</v>
      </c>
    </row>
    <row r="4396" spans="1:5" x14ac:dyDescent="0.35">
      <c r="A4396" s="11">
        <v>6234</v>
      </c>
      <c r="B4396" s="13" t="s">
        <v>1139</v>
      </c>
      <c r="C4396" s="13" t="s">
        <v>1140</v>
      </c>
      <c r="D4396" s="13" t="str">
        <f>HLOOKUP(LEFT(Products!$B4396,3),$G$4:$J$5,2,0)</f>
        <v>Office Supplies</v>
      </c>
      <c r="E4396" s="11" t="str">
        <f>VLOOKUP(MID(Products!$B4396,5,2),$G$8:$H$25,2,0)</f>
        <v>Paper</v>
      </c>
    </row>
    <row r="4397" spans="1:5" x14ac:dyDescent="0.35">
      <c r="A4397" s="12">
        <v>9081</v>
      </c>
      <c r="B4397" s="17" t="s">
        <v>2963</v>
      </c>
      <c r="C4397" s="17" t="s">
        <v>2964</v>
      </c>
      <c r="D4397" s="17" t="str">
        <f>HLOOKUP(LEFT(Products!$B4397,3),$G$4:$J$5,2,0)</f>
        <v>Technology</v>
      </c>
      <c r="E4397" s="12" t="str">
        <f>VLOOKUP(MID(Products!$B4397,5,2),$G$8:$H$25,2,0)</f>
        <v>Phones</v>
      </c>
    </row>
    <row r="4398" spans="1:5" x14ac:dyDescent="0.35">
      <c r="A4398" s="11">
        <v>2902</v>
      </c>
      <c r="B4398" s="13" t="s">
        <v>177</v>
      </c>
      <c r="C4398" s="13" t="s">
        <v>178</v>
      </c>
      <c r="D4398" s="13" t="str">
        <f>HLOOKUP(LEFT(Products!$B4398,3),$G$4:$J$5,2,0)</f>
        <v>Office Supplies</v>
      </c>
      <c r="E4398" s="11" t="str">
        <f>VLOOKUP(MID(Products!$B4398,5,2),$G$8:$H$25,2,0)</f>
        <v>Paper</v>
      </c>
    </row>
    <row r="4399" spans="1:5" x14ac:dyDescent="0.35">
      <c r="A4399" s="12">
        <v>6232</v>
      </c>
      <c r="B4399" s="17" t="s">
        <v>4267</v>
      </c>
      <c r="C4399" s="17" t="s">
        <v>4268</v>
      </c>
      <c r="D4399" s="17" t="str">
        <f>HLOOKUP(LEFT(Products!$B4399,3),$G$4:$J$5,2,0)</f>
        <v>Furniture</v>
      </c>
      <c r="E4399" s="12" t="str">
        <f>VLOOKUP(MID(Products!$B4399,5,2),$G$8:$H$25,2,0)</f>
        <v>Chairs</v>
      </c>
    </row>
    <row r="4400" spans="1:5" x14ac:dyDescent="0.35">
      <c r="A4400" s="11">
        <v>9333</v>
      </c>
      <c r="B4400" s="13" t="s">
        <v>1704</v>
      </c>
      <c r="C4400" s="13" t="s">
        <v>1705</v>
      </c>
      <c r="D4400" s="13" t="str">
        <f>HLOOKUP(LEFT(Products!$B4400,3),$G$4:$J$5,2,0)</f>
        <v>Office Supplies</v>
      </c>
      <c r="E4400" s="11" t="str">
        <f>VLOOKUP(MID(Products!$B4400,5,2),$G$8:$H$25,2,0)</f>
        <v>Appliances</v>
      </c>
    </row>
    <row r="4401" spans="1:5" x14ac:dyDescent="0.35">
      <c r="A4401" s="12">
        <v>5271</v>
      </c>
      <c r="B4401" s="17" t="s">
        <v>1678</v>
      </c>
      <c r="C4401" s="17" t="s">
        <v>1679</v>
      </c>
      <c r="D4401" s="17" t="str">
        <f>HLOOKUP(LEFT(Products!$B4401,3),$G$4:$J$5,2,0)</f>
        <v>Office Supplies</v>
      </c>
      <c r="E4401" s="12" t="str">
        <f>VLOOKUP(MID(Products!$B4401,5,2),$G$8:$H$25,2,0)</f>
        <v>Appliances</v>
      </c>
    </row>
    <row r="4402" spans="1:5" x14ac:dyDescent="0.35">
      <c r="A4402" s="11">
        <v>7494</v>
      </c>
      <c r="B4402" s="13" t="s">
        <v>6952</v>
      </c>
      <c r="C4402" s="13" t="s">
        <v>6953</v>
      </c>
      <c r="D4402" s="13" t="str">
        <f>HLOOKUP(LEFT(Products!$B4402,3),$G$4:$J$5,2,0)</f>
        <v>Furniture</v>
      </c>
      <c r="E4402" s="11" t="str">
        <f>VLOOKUP(MID(Products!$B4402,5,2),$G$8:$H$25,2,0)</f>
        <v>Tables</v>
      </c>
    </row>
    <row r="4403" spans="1:5" x14ac:dyDescent="0.35">
      <c r="A4403" s="12">
        <v>6235</v>
      </c>
      <c r="B4403" s="17" t="s">
        <v>1346</v>
      </c>
      <c r="C4403" s="17" t="s">
        <v>1347</v>
      </c>
      <c r="D4403" s="17" t="str">
        <f>HLOOKUP(LEFT(Products!$B4403,3),$G$4:$J$5,2,0)</f>
        <v>Office Supplies</v>
      </c>
      <c r="E4403" s="12" t="str">
        <f>VLOOKUP(MID(Products!$B4403,5,2),$G$8:$H$25,2,0)</f>
        <v>Binders</v>
      </c>
    </row>
    <row r="4404" spans="1:5" x14ac:dyDescent="0.35">
      <c r="A4404" s="11">
        <v>3044</v>
      </c>
      <c r="B4404" s="13" t="s">
        <v>7506</v>
      </c>
      <c r="C4404" s="13" t="s">
        <v>7507</v>
      </c>
      <c r="D4404" s="13" t="str">
        <f>HLOOKUP(LEFT(Products!$B4404,3),$G$4:$J$5,2,0)</f>
        <v>Furniture</v>
      </c>
      <c r="E4404" s="11" t="str">
        <f>VLOOKUP(MID(Products!$B4404,5,2),$G$8:$H$25,2,0)</f>
        <v>Chairs</v>
      </c>
    </row>
    <row r="4405" spans="1:5" x14ac:dyDescent="0.35">
      <c r="A4405" s="12">
        <v>7495</v>
      </c>
      <c r="B4405" s="17" t="s">
        <v>833</v>
      </c>
      <c r="C4405" s="17" t="s">
        <v>834</v>
      </c>
      <c r="D4405" s="17" t="str">
        <f>HLOOKUP(LEFT(Products!$B4405,3),$G$4:$J$5,2,0)</f>
        <v>Office Supplies</v>
      </c>
      <c r="E4405" s="12" t="str">
        <f>VLOOKUP(MID(Products!$B4405,5,2),$G$8:$H$25,2,0)</f>
        <v>Appliances</v>
      </c>
    </row>
    <row r="4406" spans="1:5" x14ac:dyDescent="0.35">
      <c r="A4406" s="11">
        <v>9334</v>
      </c>
      <c r="B4406" s="13" t="s">
        <v>687</v>
      </c>
      <c r="C4406" s="13" t="s">
        <v>688</v>
      </c>
      <c r="D4406" s="13" t="str">
        <f>HLOOKUP(LEFT(Products!$B4406,3),$G$4:$J$5,2,0)</f>
        <v>Office Supplies</v>
      </c>
      <c r="E4406" s="11" t="str">
        <f>VLOOKUP(MID(Products!$B4406,5,2),$G$8:$H$25,2,0)</f>
        <v>Fasteners</v>
      </c>
    </row>
    <row r="4407" spans="1:5" x14ac:dyDescent="0.35">
      <c r="A4407" s="12">
        <v>4368</v>
      </c>
      <c r="B4407" s="17" t="s">
        <v>2136</v>
      </c>
      <c r="C4407" s="17" t="s">
        <v>2137</v>
      </c>
      <c r="D4407" s="17" t="str">
        <f>HLOOKUP(LEFT(Products!$B4407,3),$G$4:$J$5,2,0)</f>
        <v>Office Supplies</v>
      </c>
      <c r="E4407" s="12" t="str">
        <f>VLOOKUP(MID(Products!$B4407,5,2),$G$8:$H$25,2,0)</f>
        <v>Fasteners</v>
      </c>
    </row>
    <row r="4408" spans="1:5" x14ac:dyDescent="0.35">
      <c r="A4408" s="11">
        <v>6233</v>
      </c>
      <c r="B4408" s="13" t="s">
        <v>1135</v>
      </c>
      <c r="C4408" s="13" t="s">
        <v>1136</v>
      </c>
      <c r="D4408" s="13" t="str">
        <f>HLOOKUP(LEFT(Products!$B4408,3),$G$4:$J$5,2,0)</f>
        <v>Office Supplies</v>
      </c>
      <c r="E4408" s="11" t="str">
        <f>VLOOKUP(MID(Products!$B4408,5,2),$G$8:$H$25,2,0)</f>
        <v>Paper</v>
      </c>
    </row>
    <row r="4409" spans="1:5" x14ac:dyDescent="0.35">
      <c r="A4409" s="12">
        <v>9082</v>
      </c>
      <c r="B4409" s="17" t="s">
        <v>3215</v>
      </c>
      <c r="C4409" s="17" t="s">
        <v>3216</v>
      </c>
      <c r="D4409" s="17" t="str">
        <f>HLOOKUP(LEFT(Products!$B4409,3),$G$4:$J$5,2,0)</f>
        <v>Office Supplies</v>
      </c>
      <c r="E4409" s="12" t="str">
        <f>VLOOKUP(MID(Products!$B4409,5,2),$G$8:$H$25,2,0)</f>
        <v>Paper</v>
      </c>
    </row>
    <row r="4410" spans="1:5" x14ac:dyDescent="0.35">
      <c r="A4410" s="11">
        <v>3043</v>
      </c>
      <c r="B4410" s="13" t="s">
        <v>1425</v>
      </c>
      <c r="C4410" s="13" t="s">
        <v>1426</v>
      </c>
      <c r="D4410" s="13" t="str">
        <f>HLOOKUP(LEFT(Products!$B4410,3),$G$4:$J$5,2,0)</f>
        <v>Office Supplies</v>
      </c>
      <c r="E4410" s="11" t="str">
        <f>VLOOKUP(MID(Products!$B4410,5,2),$G$8:$H$25,2,0)</f>
        <v>Envelopes</v>
      </c>
    </row>
    <row r="4411" spans="1:5" x14ac:dyDescent="0.35">
      <c r="A4411" s="12">
        <v>553</v>
      </c>
      <c r="B4411" s="17" t="s">
        <v>2973</v>
      </c>
      <c r="C4411" s="17" t="s">
        <v>2974</v>
      </c>
      <c r="D4411" s="17" t="str">
        <f>HLOOKUP(LEFT(Products!$B4411,3),$G$4:$J$5,2,0)</f>
        <v>Furniture</v>
      </c>
      <c r="E4411" s="12" t="str">
        <f>VLOOKUP(MID(Products!$B4411,5,2),$G$8:$H$25,2,0)</f>
        <v>Furnishings</v>
      </c>
    </row>
    <row r="4412" spans="1:5" x14ac:dyDescent="0.35">
      <c r="A4412" s="11">
        <v>3042</v>
      </c>
      <c r="B4412" s="13" t="s">
        <v>4874</v>
      </c>
      <c r="C4412" s="13" t="s">
        <v>4875</v>
      </c>
      <c r="D4412" s="13" t="str">
        <f>HLOOKUP(LEFT(Products!$B4412,3),$G$4:$J$5,2,0)</f>
        <v>Office Supplies</v>
      </c>
      <c r="E4412" s="11" t="str">
        <f>VLOOKUP(MID(Products!$B4412,5,2),$G$8:$H$25,2,0)</f>
        <v>Paper</v>
      </c>
    </row>
    <row r="4413" spans="1:5" x14ac:dyDescent="0.35">
      <c r="A4413" s="12">
        <v>5270</v>
      </c>
      <c r="B4413" s="17" t="s">
        <v>3852</v>
      </c>
      <c r="C4413" s="17" t="s">
        <v>3853</v>
      </c>
      <c r="D4413" s="17" t="str">
        <f>HLOOKUP(LEFT(Products!$B4413,3),$G$4:$J$5,2,0)</f>
        <v>Furniture</v>
      </c>
      <c r="E4413" s="12" t="str">
        <f>VLOOKUP(MID(Products!$B4413,5,2),$G$8:$H$25,2,0)</f>
        <v>Furnishings</v>
      </c>
    </row>
    <row r="4414" spans="1:5" x14ac:dyDescent="0.35">
      <c r="A4414" s="11">
        <v>4369</v>
      </c>
      <c r="B4414" s="13" t="s">
        <v>6576</v>
      </c>
      <c r="C4414" s="13" t="s">
        <v>6577</v>
      </c>
      <c r="D4414" s="13" t="str">
        <f>HLOOKUP(LEFT(Products!$B4414,3),$G$4:$J$5,2,0)</f>
        <v>Office Supplies</v>
      </c>
      <c r="E4414" s="11" t="str">
        <f>VLOOKUP(MID(Products!$B4414,5,2),$G$8:$H$25,2,0)</f>
        <v>Paper</v>
      </c>
    </row>
    <row r="4415" spans="1:5" x14ac:dyDescent="0.35">
      <c r="A4415" s="12">
        <v>7493</v>
      </c>
      <c r="B4415" s="17" t="s">
        <v>6211</v>
      </c>
      <c r="C4415" s="17" t="s">
        <v>6212</v>
      </c>
      <c r="D4415" s="17" t="str">
        <f>HLOOKUP(LEFT(Products!$B4415,3),$G$4:$J$5,2,0)</f>
        <v>Office Supplies</v>
      </c>
      <c r="E4415" s="12" t="str">
        <f>VLOOKUP(MID(Products!$B4415,5,2),$G$8:$H$25,2,0)</f>
        <v>Paper</v>
      </c>
    </row>
    <row r="4416" spans="1:5" x14ac:dyDescent="0.35">
      <c r="A4416" s="11">
        <v>9282</v>
      </c>
      <c r="B4416" s="13" t="s">
        <v>5749</v>
      </c>
      <c r="C4416" s="13" t="s">
        <v>5750</v>
      </c>
      <c r="D4416" s="13" t="str">
        <f>HLOOKUP(LEFT(Products!$B4416,3),$G$4:$J$5,2,0)</f>
        <v>Office Supplies</v>
      </c>
      <c r="E4416" s="11" t="str">
        <f>VLOOKUP(MID(Products!$B4416,5,2),$G$8:$H$25,2,0)</f>
        <v>Appliances</v>
      </c>
    </row>
    <row r="4417" spans="1:5" x14ac:dyDescent="0.35">
      <c r="A4417" s="12">
        <v>6236</v>
      </c>
      <c r="B4417" s="17" t="s">
        <v>7511</v>
      </c>
      <c r="C4417" s="17" t="s">
        <v>7512</v>
      </c>
      <c r="D4417" s="17" t="str">
        <f>HLOOKUP(LEFT(Products!$B4417,3),$G$4:$J$5,2,0)</f>
        <v>Technology</v>
      </c>
      <c r="E4417" s="12" t="str">
        <f>VLOOKUP(MID(Products!$B4417,5,2),$G$8:$H$25,2,0)</f>
        <v>Phones</v>
      </c>
    </row>
    <row r="4418" spans="1:5" x14ac:dyDescent="0.35">
      <c r="A4418" s="11">
        <v>2078</v>
      </c>
      <c r="B4418" s="13" t="s">
        <v>3935</v>
      </c>
      <c r="C4418" s="13" t="s">
        <v>3936</v>
      </c>
      <c r="D4418" s="13" t="str">
        <f>HLOOKUP(LEFT(Products!$B4418,3),$G$4:$J$5,2,0)</f>
        <v>Office Supplies</v>
      </c>
      <c r="E4418" s="11" t="str">
        <f>VLOOKUP(MID(Products!$B4418,5,2),$G$8:$H$25,2,0)</f>
        <v>Appliances</v>
      </c>
    </row>
    <row r="4419" spans="1:5" x14ac:dyDescent="0.35">
      <c r="A4419" s="12">
        <v>2079</v>
      </c>
      <c r="B4419" s="17" t="s">
        <v>1388</v>
      </c>
      <c r="C4419" s="17" t="s">
        <v>1389</v>
      </c>
      <c r="D4419" s="17" t="str">
        <f>HLOOKUP(LEFT(Products!$B4419,3),$G$4:$J$5,2,0)</f>
        <v>Office Supplies</v>
      </c>
      <c r="E4419" s="12" t="str">
        <f>VLOOKUP(MID(Products!$B4419,5,2),$G$8:$H$25,2,0)</f>
        <v>Paper</v>
      </c>
    </row>
    <row r="4420" spans="1:5" x14ac:dyDescent="0.35">
      <c r="A4420" s="11">
        <v>5225</v>
      </c>
      <c r="B4420" s="13" t="s">
        <v>3114</v>
      </c>
      <c r="C4420" s="13" t="s">
        <v>3115</v>
      </c>
      <c r="D4420" s="13" t="str">
        <f>HLOOKUP(LEFT(Products!$B4420,3),$G$4:$J$5,2,0)</f>
        <v>Office Supplies</v>
      </c>
      <c r="E4420" s="11" t="str">
        <f>VLOOKUP(MID(Products!$B4420,5,2),$G$8:$H$25,2,0)</f>
        <v>Paper</v>
      </c>
    </row>
    <row r="4421" spans="1:5" x14ac:dyDescent="0.35">
      <c r="A4421" s="12">
        <v>1510</v>
      </c>
      <c r="B4421" s="17" t="s">
        <v>116</v>
      </c>
      <c r="C4421" s="17" t="s">
        <v>1911</v>
      </c>
      <c r="D4421" s="17" t="str">
        <f>HLOOKUP(LEFT(Products!$B4421,3),$G$4:$J$5,2,0)</f>
        <v>Furniture</v>
      </c>
      <c r="E4421" s="12" t="str">
        <f>VLOOKUP(MID(Products!$B4421,5,2),$G$8:$H$25,2,0)</f>
        <v>Furnishings</v>
      </c>
    </row>
    <row r="4422" spans="1:5" x14ac:dyDescent="0.35">
      <c r="A4422" s="11">
        <v>2077</v>
      </c>
      <c r="B4422" s="13" t="s">
        <v>6727</v>
      </c>
      <c r="C4422" s="13" t="s">
        <v>6728</v>
      </c>
      <c r="D4422" s="13" t="str">
        <f>HLOOKUP(LEFT(Products!$B4422,3),$G$4:$J$5,2,0)</f>
        <v>Office Supplies</v>
      </c>
      <c r="E4422" s="11" t="str">
        <f>VLOOKUP(MID(Products!$B4422,5,2),$G$8:$H$25,2,0)</f>
        <v>Paper</v>
      </c>
    </row>
    <row r="4423" spans="1:5" x14ac:dyDescent="0.35">
      <c r="A4423" s="12">
        <v>5183</v>
      </c>
      <c r="B4423" s="17" t="s">
        <v>1509</v>
      </c>
      <c r="C4423" s="17" t="s">
        <v>1510</v>
      </c>
      <c r="D4423" s="17" t="str">
        <f>HLOOKUP(LEFT(Products!$B4423,3),$G$4:$J$5,2,0)</f>
        <v>Office Supplies</v>
      </c>
      <c r="E4423" s="12" t="str">
        <f>VLOOKUP(MID(Products!$B4423,5,2),$G$8:$H$25,2,0)</f>
        <v>Binders</v>
      </c>
    </row>
    <row r="4424" spans="1:5" x14ac:dyDescent="0.35">
      <c r="A4424" s="11">
        <v>5182</v>
      </c>
      <c r="B4424" s="13" t="s">
        <v>1690</v>
      </c>
      <c r="C4424" s="13" t="s">
        <v>1691</v>
      </c>
      <c r="D4424" s="13" t="str">
        <f>HLOOKUP(LEFT(Products!$B4424,3),$G$4:$J$5,2,0)</f>
        <v>Office Supplies</v>
      </c>
      <c r="E4424" s="11" t="str">
        <f>VLOOKUP(MID(Products!$B4424,5,2),$G$8:$H$25,2,0)</f>
        <v>Paper</v>
      </c>
    </row>
    <row r="4425" spans="1:5" x14ac:dyDescent="0.35">
      <c r="A4425" s="12">
        <v>7664</v>
      </c>
      <c r="B4425" s="17" t="s">
        <v>5739</v>
      </c>
      <c r="C4425" s="17" t="s">
        <v>5740</v>
      </c>
      <c r="D4425" s="17" t="str">
        <f>HLOOKUP(LEFT(Products!$B4425,3),$G$4:$J$5,2,0)</f>
        <v>Office Supplies</v>
      </c>
      <c r="E4425" s="12" t="str">
        <f>VLOOKUP(MID(Products!$B4425,5,2),$G$8:$H$25,2,0)</f>
        <v>Art</v>
      </c>
    </row>
    <row r="4426" spans="1:5" x14ac:dyDescent="0.35">
      <c r="A4426" s="11">
        <v>8773</v>
      </c>
      <c r="B4426" s="13" t="s">
        <v>5461</v>
      </c>
      <c r="C4426" s="13" t="s">
        <v>5462</v>
      </c>
      <c r="D4426" s="13" t="str">
        <f>HLOOKUP(LEFT(Products!$B4426,3),$G$4:$J$5,2,0)</f>
        <v>Office Supplies</v>
      </c>
      <c r="E4426" s="11" t="str">
        <f>VLOOKUP(MID(Products!$B4426,5,2),$G$8:$H$25,2,0)</f>
        <v>Paper</v>
      </c>
    </row>
    <row r="4427" spans="1:5" x14ac:dyDescent="0.35">
      <c r="A4427" s="12">
        <v>9580</v>
      </c>
      <c r="B4427" s="17" t="s">
        <v>4280</v>
      </c>
      <c r="C4427" s="17" t="s">
        <v>4281</v>
      </c>
      <c r="D4427" s="17" t="str">
        <f>HLOOKUP(LEFT(Products!$B4427,3),$G$4:$J$5,2,0)</f>
        <v>Office Supplies</v>
      </c>
      <c r="E4427" s="12" t="str">
        <f>VLOOKUP(MID(Products!$B4427,5,2),$G$8:$H$25,2,0)</f>
        <v>Storage</v>
      </c>
    </row>
    <row r="4428" spans="1:5" x14ac:dyDescent="0.35">
      <c r="A4428" s="11">
        <v>6222</v>
      </c>
      <c r="B4428" s="13" t="s">
        <v>6341</v>
      </c>
      <c r="C4428" s="13" t="s">
        <v>6342</v>
      </c>
      <c r="D4428" s="13" t="str">
        <f>HLOOKUP(LEFT(Products!$B4428,3),$G$4:$J$5,2,0)</f>
        <v>Office Supplies</v>
      </c>
      <c r="E4428" s="11" t="str">
        <f>VLOOKUP(MID(Products!$B4428,5,2),$G$8:$H$25,2,0)</f>
        <v>Labels</v>
      </c>
    </row>
    <row r="4429" spans="1:5" x14ac:dyDescent="0.35">
      <c r="A4429" s="12">
        <v>6814</v>
      </c>
      <c r="B4429" s="17" t="s">
        <v>7037</v>
      </c>
      <c r="C4429" s="17" t="s">
        <v>7038</v>
      </c>
      <c r="D4429" s="17" t="str">
        <f>HLOOKUP(LEFT(Products!$B4429,3),$G$4:$J$5,2,0)</f>
        <v>Furniture</v>
      </c>
      <c r="E4429" s="12" t="str">
        <f>VLOOKUP(MID(Products!$B4429,5,2),$G$8:$H$25,2,0)</f>
        <v>Furnishings</v>
      </c>
    </row>
    <row r="4430" spans="1:5" x14ac:dyDescent="0.35">
      <c r="A4430" s="11">
        <v>6812</v>
      </c>
      <c r="B4430" s="13" t="s">
        <v>3862</v>
      </c>
      <c r="C4430" s="13" t="s">
        <v>3863</v>
      </c>
      <c r="D4430" s="13" t="str">
        <f>HLOOKUP(LEFT(Products!$B4430,3),$G$4:$J$5,2,0)</f>
        <v>Furniture</v>
      </c>
      <c r="E4430" s="11" t="str">
        <f>VLOOKUP(MID(Products!$B4430,5,2),$G$8:$H$25,2,0)</f>
        <v>Chairs</v>
      </c>
    </row>
    <row r="4431" spans="1:5" x14ac:dyDescent="0.35">
      <c r="A4431" s="12">
        <v>6815</v>
      </c>
      <c r="B4431" s="17" t="s">
        <v>7527</v>
      </c>
      <c r="C4431" s="17" t="s">
        <v>7528</v>
      </c>
      <c r="D4431" s="17" t="str">
        <f>HLOOKUP(LEFT(Products!$B4431,3),$G$4:$J$5,2,0)</f>
        <v>Technology</v>
      </c>
      <c r="E4431" s="12" t="str">
        <f>VLOOKUP(MID(Products!$B4431,5,2),$G$8:$H$25,2,0)</f>
        <v>Machines</v>
      </c>
    </row>
    <row r="4432" spans="1:5" x14ac:dyDescent="0.35">
      <c r="A4432" s="11">
        <v>9582</v>
      </c>
      <c r="B4432" s="13" t="s">
        <v>1853</v>
      </c>
      <c r="C4432" s="13" t="s">
        <v>1854</v>
      </c>
      <c r="D4432" s="13" t="str">
        <f>HLOOKUP(LEFT(Products!$B4432,3),$G$4:$J$5,2,0)</f>
        <v>Furniture</v>
      </c>
      <c r="E4432" s="11" t="str">
        <f>VLOOKUP(MID(Products!$B4432,5,2),$G$8:$H$25,2,0)</f>
        <v>Chairs</v>
      </c>
    </row>
    <row r="4433" spans="1:5" x14ac:dyDescent="0.35">
      <c r="A4433" s="12">
        <v>9834</v>
      </c>
      <c r="B4433" s="17" t="s">
        <v>4866</v>
      </c>
      <c r="C4433" s="17" t="s">
        <v>4867</v>
      </c>
      <c r="D4433" s="17" t="str">
        <f>HLOOKUP(LEFT(Products!$B4433,3),$G$4:$J$5,2,0)</f>
        <v>Technology</v>
      </c>
      <c r="E4433" s="12" t="str">
        <f>VLOOKUP(MID(Products!$B4433,5,2),$G$8:$H$25,2,0)</f>
        <v>Accessories</v>
      </c>
    </row>
    <row r="4434" spans="1:5" x14ac:dyDescent="0.35">
      <c r="A4434" s="11">
        <v>8772</v>
      </c>
      <c r="B4434" s="13" t="s">
        <v>3476</v>
      </c>
      <c r="C4434" s="13" t="s">
        <v>3477</v>
      </c>
      <c r="D4434" s="13" t="str">
        <f>HLOOKUP(LEFT(Products!$B4434,3),$G$4:$J$5,2,0)</f>
        <v>Office Supplies</v>
      </c>
      <c r="E4434" s="11" t="str">
        <f>VLOOKUP(MID(Products!$B4434,5,2),$G$8:$H$25,2,0)</f>
        <v>Appliances</v>
      </c>
    </row>
    <row r="4435" spans="1:5" x14ac:dyDescent="0.35">
      <c r="A4435" s="12">
        <v>9579</v>
      </c>
      <c r="B4435" s="17" t="s">
        <v>826</v>
      </c>
      <c r="C4435" s="17" t="s">
        <v>827</v>
      </c>
      <c r="D4435" s="17" t="str">
        <f>HLOOKUP(LEFT(Products!$B4435,3),$G$4:$J$5,2,0)</f>
        <v>Technology</v>
      </c>
      <c r="E4435" s="12" t="str">
        <f>VLOOKUP(MID(Products!$B4435,5,2),$G$8:$H$25,2,0)</f>
        <v>Phones</v>
      </c>
    </row>
    <row r="4436" spans="1:5" x14ac:dyDescent="0.35">
      <c r="A4436" s="11">
        <v>6810</v>
      </c>
      <c r="B4436" s="13" t="s">
        <v>2096</v>
      </c>
      <c r="C4436" s="13" t="s">
        <v>2097</v>
      </c>
      <c r="D4436" s="13" t="str">
        <f>HLOOKUP(LEFT(Products!$B4436,3),$G$4:$J$5,2,0)</f>
        <v>Office Supplies</v>
      </c>
      <c r="E4436" s="11" t="str">
        <f>VLOOKUP(MID(Products!$B4436,5,2),$G$8:$H$25,2,0)</f>
        <v>Binders</v>
      </c>
    </row>
    <row r="4437" spans="1:5" x14ac:dyDescent="0.35">
      <c r="A4437" s="12">
        <v>9594</v>
      </c>
      <c r="B4437" s="17" t="s">
        <v>6194</v>
      </c>
      <c r="C4437" s="17" t="s">
        <v>6195</v>
      </c>
      <c r="D4437" s="17" t="str">
        <f>HLOOKUP(LEFT(Products!$B4437,3),$G$4:$J$5,2,0)</f>
        <v>Office Supplies</v>
      </c>
      <c r="E4437" s="12" t="str">
        <f>VLOOKUP(MID(Products!$B4437,5,2),$G$8:$H$25,2,0)</f>
        <v>Paper</v>
      </c>
    </row>
    <row r="4438" spans="1:5" x14ac:dyDescent="0.35">
      <c r="A4438" s="11">
        <v>9595</v>
      </c>
      <c r="B4438" s="13" t="s">
        <v>5120</v>
      </c>
      <c r="C4438" s="13" t="s">
        <v>5121</v>
      </c>
      <c r="D4438" s="13" t="str">
        <f>HLOOKUP(LEFT(Products!$B4438,3),$G$4:$J$5,2,0)</f>
        <v>Office Supplies</v>
      </c>
      <c r="E4438" s="11" t="str">
        <f>VLOOKUP(MID(Products!$B4438,5,2),$G$8:$H$25,2,0)</f>
        <v>Paper</v>
      </c>
    </row>
    <row r="4439" spans="1:5" x14ac:dyDescent="0.35">
      <c r="A4439" s="12">
        <v>9581</v>
      </c>
      <c r="B4439" s="17" t="s">
        <v>6678</v>
      </c>
      <c r="C4439" s="17" t="s">
        <v>6679</v>
      </c>
      <c r="D4439" s="17" t="str">
        <f>HLOOKUP(LEFT(Products!$B4439,3),$G$4:$J$5,2,0)</f>
        <v>Office Supplies</v>
      </c>
      <c r="E4439" s="12" t="str">
        <f>VLOOKUP(MID(Products!$B4439,5,2),$G$8:$H$25,2,0)</f>
        <v>Art</v>
      </c>
    </row>
    <row r="4440" spans="1:5" x14ac:dyDescent="0.35">
      <c r="A4440" s="11">
        <v>6811</v>
      </c>
      <c r="B4440" s="13" t="s">
        <v>7531</v>
      </c>
      <c r="C4440" s="13" t="s">
        <v>7532</v>
      </c>
      <c r="D4440" s="13" t="str">
        <f>HLOOKUP(LEFT(Products!$B4440,3),$G$4:$J$5,2,0)</f>
        <v>Technology</v>
      </c>
      <c r="E4440" s="11" t="str">
        <f>VLOOKUP(MID(Products!$B4440,5,2),$G$8:$H$25,2,0)</f>
        <v>Machines</v>
      </c>
    </row>
    <row r="4441" spans="1:5" x14ac:dyDescent="0.35">
      <c r="A4441" s="12">
        <v>72</v>
      </c>
      <c r="B4441" s="17" t="s">
        <v>2274</v>
      </c>
      <c r="C4441" s="17" t="s">
        <v>2275</v>
      </c>
      <c r="D4441" s="17" t="str">
        <f>HLOOKUP(LEFT(Products!$B4441,3),$G$4:$J$5,2,0)</f>
        <v>Office Supplies</v>
      </c>
      <c r="E4441" s="12" t="str">
        <f>VLOOKUP(MID(Products!$B4441,5,2),$G$8:$H$25,2,0)</f>
        <v>Paper</v>
      </c>
    </row>
    <row r="4442" spans="1:5" x14ac:dyDescent="0.35">
      <c r="A4442" s="11">
        <v>6813</v>
      </c>
      <c r="B4442" s="13" t="s">
        <v>1509</v>
      </c>
      <c r="C4442" s="13" t="s">
        <v>1510</v>
      </c>
      <c r="D4442" s="13" t="str">
        <f>HLOOKUP(LEFT(Products!$B4442,3),$G$4:$J$5,2,0)</f>
        <v>Office Supplies</v>
      </c>
      <c r="E4442" s="11" t="str">
        <f>VLOOKUP(MID(Products!$B4442,5,2),$G$8:$H$25,2,0)</f>
        <v>Binders</v>
      </c>
    </row>
    <row r="4443" spans="1:5" x14ac:dyDescent="0.35">
      <c r="A4443" s="12">
        <v>4430</v>
      </c>
      <c r="B4443" s="17" t="s">
        <v>5010</v>
      </c>
      <c r="C4443" s="17" t="s">
        <v>5011</v>
      </c>
      <c r="D4443" s="17" t="str">
        <f>HLOOKUP(LEFT(Products!$B4443,3),$G$4:$J$5,2,0)</f>
        <v>Office Supplies</v>
      </c>
      <c r="E4443" s="12" t="str">
        <f>VLOOKUP(MID(Products!$B4443,5,2),$G$8:$H$25,2,0)</f>
        <v>Art</v>
      </c>
    </row>
    <row r="4444" spans="1:5" x14ac:dyDescent="0.35">
      <c r="A4444" s="11">
        <v>6759</v>
      </c>
      <c r="B4444" s="13" t="s">
        <v>3953</v>
      </c>
      <c r="C4444" s="13" t="s">
        <v>3954</v>
      </c>
      <c r="D4444" s="13" t="str">
        <f>HLOOKUP(LEFT(Products!$B4444,3),$G$4:$J$5,2,0)</f>
        <v>Office Supplies</v>
      </c>
      <c r="E4444" s="11" t="str">
        <f>VLOOKUP(MID(Products!$B4444,5,2),$G$8:$H$25,2,0)</f>
        <v>Storage</v>
      </c>
    </row>
    <row r="4445" spans="1:5" x14ac:dyDescent="0.35">
      <c r="A4445" s="12">
        <v>6518</v>
      </c>
      <c r="B4445" s="17" t="s">
        <v>6154</v>
      </c>
      <c r="C4445" s="17" t="s">
        <v>6155</v>
      </c>
      <c r="D4445" s="17" t="str">
        <f>HLOOKUP(LEFT(Products!$B4445,3),$G$4:$J$5,2,0)</f>
        <v>Office Supplies</v>
      </c>
      <c r="E4445" s="12" t="str">
        <f>VLOOKUP(MID(Products!$B4445,5,2),$G$8:$H$25,2,0)</f>
        <v>Art</v>
      </c>
    </row>
    <row r="4446" spans="1:5" x14ac:dyDescent="0.35">
      <c r="A4446" s="11">
        <v>6519</v>
      </c>
      <c r="B4446" s="13" t="s">
        <v>678</v>
      </c>
      <c r="C4446" s="13" t="s">
        <v>679</v>
      </c>
      <c r="D4446" s="13" t="str">
        <f>HLOOKUP(LEFT(Products!$B4446,3),$G$4:$J$5,2,0)</f>
        <v>Office Supplies</v>
      </c>
      <c r="E4446" s="11" t="str">
        <f>VLOOKUP(MID(Products!$B4446,5,2),$G$8:$H$25,2,0)</f>
        <v>Appliances</v>
      </c>
    </row>
    <row r="4447" spans="1:5" x14ac:dyDescent="0.35">
      <c r="A4447" s="12">
        <v>6133</v>
      </c>
      <c r="B4447" s="17" t="s">
        <v>229</v>
      </c>
      <c r="C4447" s="17" t="s">
        <v>230</v>
      </c>
      <c r="D4447" s="17" t="str">
        <f>HLOOKUP(LEFT(Products!$B4447,3),$G$4:$J$5,2,0)</f>
        <v>Office Supplies</v>
      </c>
      <c r="E4447" s="12" t="str">
        <f>VLOOKUP(MID(Products!$B4447,5,2),$G$8:$H$25,2,0)</f>
        <v>Paper</v>
      </c>
    </row>
    <row r="4448" spans="1:5" x14ac:dyDescent="0.35">
      <c r="A4448" s="11">
        <v>5993</v>
      </c>
      <c r="B4448" s="13" t="s">
        <v>4264</v>
      </c>
      <c r="C4448" s="13" t="s">
        <v>4265</v>
      </c>
      <c r="D4448" s="13" t="str">
        <f>HLOOKUP(LEFT(Products!$B4448,3),$G$4:$J$5,2,0)</f>
        <v>Furniture</v>
      </c>
      <c r="E4448" s="11" t="str">
        <f>VLOOKUP(MID(Products!$B4448,5,2),$G$8:$H$25,2,0)</f>
        <v>Chairs</v>
      </c>
    </row>
    <row r="4449" spans="1:5" x14ac:dyDescent="0.35">
      <c r="A4449" s="12">
        <v>6516</v>
      </c>
      <c r="B4449" s="17" t="s">
        <v>3197</v>
      </c>
      <c r="C4449" s="17" t="s">
        <v>3198</v>
      </c>
      <c r="D4449" s="17" t="str">
        <f>HLOOKUP(LEFT(Products!$B4449,3),$G$4:$J$5,2,0)</f>
        <v>Furniture</v>
      </c>
      <c r="E4449" s="12" t="str">
        <f>VLOOKUP(MID(Products!$B4449,5,2),$G$8:$H$25,2,0)</f>
        <v>Chairs</v>
      </c>
    </row>
    <row r="4450" spans="1:5" x14ac:dyDescent="0.35">
      <c r="A4450" s="11">
        <v>1541</v>
      </c>
      <c r="B4450" s="13" t="s">
        <v>7542</v>
      </c>
      <c r="C4450" s="13" t="s">
        <v>7543</v>
      </c>
      <c r="D4450" s="13" t="str">
        <f>HLOOKUP(LEFT(Products!$B4450,3),$G$4:$J$5,2,0)</f>
        <v>Office Supplies</v>
      </c>
      <c r="E4450" s="11" t="str">
        <f>VLOOKUP(MID(Products!$B4450,5,2),$G$8:$H$25,2,0)</f>
        <v>Binders</v>
      </c>
    </row>
    <row r="4451" spans="1:5" x14ac:dyDescent="0.35">
      <c r="A4451" s="12">
        <v>8045</v>
      </c>
      <c r="B4451" s="17" t="s">
        <v>6095</v>
      </c>
      <c r="C4451" s="17" t="s">
        <v>6096</v>
      </c>
      <c r="D4451" s="17" t="str">
        <f>HLOOKUP(LEFT(Products!$B4451,3),$G$4:$J$5,2,0)</f>
        <v>Office Supplies</v>
      </c>
      <c r="E4451" s="12" t="str">
        <f>VLOOKUP(MID(Products!$B4451,5,2),$G$8:$H$25,2,0)</f>
        <v>Binders</v>
      </c>
    </row>
    <row r="4452" spans="1:5" x14ac:dyDescent="0.35">
      <c r="A4452" s="11">
        <v>8696</v>
      </c>
      <c r="B4452" s="13" t="s">
        <v>2570</v>
      </c>
      <c r="C4452" s="13" t="s">
        <v>2571</v>
      </c>
      <c r="D4452" s="13" t="str">
        <f>HLOOKUP(LEFT(Products!$B4452,3),$G$4:$J$5,2,0)</f>
        <v>Furniture</v>
      </c>
      <c r="E4452" s="11" t="str">
        <f>VLOOKUP(MID(Products!$B4452,5,2),$G$8:$H$25,2,0)</f>
        <v>Tables</v>
      </c>
    </row>
    <row r="4453" spans="1:5" x14ac:dyDescent="0.35">
      <c r="A4453" s="12">
        <v>903</v>
      </c>
      <c r="B4453" s="17" t="s">
        <v>5079</v>
      </c>
      <c r="C4453" s="17" t="s">
        <v>5080</v>
      </c>
      <c r="D4453" s="17" t="str">
        <f>HLOOKUP(LEFT(Products!$B4453,3),$G$4:$J$5,2,0)</f>
        <v>Technology</v>
      </c>
      <c r="E4453" s="12" t="str">
        <f>VLOOKUP(MID(Products!$B4453,5,2),$G$8:$H$25,2,0)</f>
        <v>Phones</v>
      </c>
    </row>
    <row r="4454" spans="1:5" x14ac:dyDescent="0.35">
      <c r="A4454" s="11">
        <v>5992</v>
      </c>
      <c r="B4454" s="13" t="s">
        <v>3398</v>
      </c>
      <c r="C4454" s="13" t="s">
        <v>3399</v>
      </c>
      <c r="D4454" s="13" t="str">
        <f>HLOOKUP(LEFT(Products!$B4454,3),$G$4:$J$5,2,0)</f>
        <v>Technology</v>
      </c>
      <c r="E4454" s="11" t="str">
        <f>VLOOKUP(MID(Products!$B4454,5,2),$G$8:$H$25,2,0)</f>
        <v>Phones</v>
      </c>
    </row>
    <row r="4455" spans="1:5" x14ac:dyDescent="0.35">
      <c r="A4455" s="12">
        <v>6758</v>
      </c>
      <c r="B4455" s="17" t="s">
        <v>7547</v>
      </c>
      <c r="C4455" s="17" t="s">
        <v>7548</v>
      </c>
      <c r="D4455" s="17" t="str">
        <f>HLOOKUP(LEFT(Products!$B4455,3),$G$4:$J$5,2,0)</f>
        <v>Technology</v>
      </c>
      <c r="E4455" s="12" t="str">
        <f>VLOOKUP(MID(Products!$B4455,5,2),$G$8:$H$25,2,0)</f>
        <v>Phones</v>
      </c>
    </row>
    <row r="4456" spans="1:5" x14ac:dyDescent="0.35">
      <c r="A4456" s="11">
        <v>6517</v>
      </c>
      <c r="B4456" s="13" t="s">
        <v>1966</v>
      </c>
      <c r="C4456" s="13" t="s">
        <v>1967</v>
      </c>
      <c r="D4456" s="13" t="str">
        <f>HLOOKUP(LEFT(Products!$B4456,3),$G$4:$J$5,2,0)</f>
        <v>Furniture</v>
      </c>
      <c r="E4456" s="11" t="str">
        <f>VLOOKUP(MID(Products!$B4456,5,2),$G$8:$H$25,2,0)</f>
        <v>Furnishings</v>
      </c>
    </row>
    <row r="4457" spans="1:5" x14ac:dyDescent="0.35">
      <c r="A4457" s="12">
        <v>6757</v>
      </c>
      <c r="B4457" s="17" t="s">
        <v>4536</v>
      </c>
      <c r="C4457" s="17" t="s">
        <v>4537</v>
      </c>
      <c r="D4457" s="17" t="str">
        <f>HLOOKUP(LEFT(Products!$B4457,3),$G$4:$J$5,2,0)</f>
        <v>Furniture</v>
      </c>
      <c r="E4457" s="12" t="str">
        <f>VLOOKUP(MID(Products!$B4457,5,2),$G$8:$H$25,2,0)</f>
        <v>Chairs</v>
      </c>
    </row>
    <row r="4458" spans="1:5" x14ac:dyDescent="0.35">
      <c r="A4458" s="11">
        <v>1540</v>
      </c>
      <c r="B4458" s="13" t="s">
        <v>127</v>
      </c>
      <c r="C4458" s="13" t="s">
        <v>128</v>
      </c>
      <c r="D4458" s="13" t="str">
        <f>HLOOKUP(LEFT(Products!$B4458,3),$G$4:$J$5,2,0)</f>
        <v>Furniture</v>
      </c>
      <c r="E4458" s="11" t="str">
        <f>VLOOKUP(MID(Products!$B4458,5,2),$G$8:$H$25,2,0)</f>
        <v>Bookcases</v>
      </c>
    </row>
    <row r="4459" spans="1:5" x14ac:dyDescent="0.35">
      <c r="A4459" s="12">
        <v>5991</v>
      </c>
      <c r="B4459" s="17" t="s">
        <v>4068</v>
      </c>
      <c r="C4459" s="17" t="s">
        <v>4069</v>
      </c>
      <c r="D4459" s="17" t="str">
        <f>HLOOKUP(LEFT(Products!$B4459,3),$G$4:$J$5,2,0)</f>
        <v>Office Supplies</v>
      </c>
      <c r="E4459" s="12" t="str">
        <f>VLOOKUP(MID(Products!$B4459,5,2),$G$8:$H$25,2,0)</f>
        <v>Binders</v>
      </c>
    </row>
    <row r="4460" spans="1:5" x14ac:dyDescent="0.35">
      <c r="A4460" s="11">
        <v>6520</v>
      </c>
      <c r="B4460" s="13" t="s">
        <v>7549</v>
      </c>
      <c r="C4460" s="13" t="s">
        <v>7550</v>
      </c>
      <c r="D4460" s="13" t="str">
        <f>HLOOKUP(LEFT(Products!$B4460,3),$G$4:$J$5,2,0)</f>
        <v>Office Supplies</v>
      </c>
      <c r="E4460" s="11" t="str">
        <f>VLOOKUP(MID(Products!$B4460,5,2),$G$8:$H$25,2,0)</f>
        <v>Binders</v>
      </c>
    </row>
    <row r="4461" spans="1:5" x14ac:dyDescent="0.35">
      <c r="A4461" s="12">
        <v>6975</v>
      </c>
      <c r="B4461" s="17" t="s">
        <v>3837</v>
      </c>
      <c r="C4461" s="17" t="s">
        <v>3838</v>
      </c>
      <c r="D4461" s="17" t="str">
        <f>HLOOKUP(LEFT(Products!$B4461,3),$G$4:$J$5,2,0)</f>
        <v>Office Supplies</v>
      </c>
      <c r="E4461" s="12" t="str">
        <f>VLOOKUP(MID(Products!$B4461,5,2),$G$8:$H$25,2,0)</f>
        <v>Art</v>
      </c>
    </row>
    <row r="4462" spans="1:5" x14ac:dyDescent="0.35">
      <c r="A4462" s="11">
        <v>7735</v>
      </c>
      <c r="B4462" s="13" t="s">
        <v>4297</v>
      </c>
      <c r="C4462" s="13" t="s">
        <v>4298</v>
      </c>
      <c r="D4462" s="13" t="str">
        <f>HLOOKUP(LEFT(Products!$B4462,3),$G$4:$J$5,2,0)</f>
        <v>Office Supplies</v>
      </c>
      <c r="E4462" s="11" t="str">
        <f>VLOOKUP(MID(Products!$B4462,5,2),$G$8:$H$25,2,0)</f>
        <v>Art</v>
      </c>
    </row>
    <row r="4463" spans="1:5" x14ac:dyDescent="0.35">
      <c r="A4463" s="12">
        <v>627</v>
      </c>
      <c r="B4463" s="17" t="s">
        <v>1125</v>
      </c>
      <c r="C4463" s="17" t="s">
        <v>1126</v>
      </c>
      <c r="D4463" s="17" t="str">
        <f>HLOOKUP(LEFT(Products!$B4463,3),$G$4:$J$5,2,0)</f>
        <v>Furniture</v>
      </c>
      <c r="E4463" s="12" t="str">
        <f>VLOOKUP(MID(Products!$B4463,5,2),$G$8:$H$25,2,0)</f>
        <v>Furnishings</v>
      </c>
    </row>
    <row r="4464" spans="1:5" x14ac:dyDescent="0.35">
      <c r="A4464" s="11">
        <v>1539</v>
      </c>
      <c r="B4464" s="13" t="s">
        <v>7554</v>
      </c>
      <c r="C4464" s="13" t="s">
        <v>7555</v>
      </c>
      <c r="D4464" s="13" t="str">
        <f>HLOOKUP(LEFT(Products!$B4464,3),$G$4:$J$5,2,0)</f>
        <v>Office Supplies</v>
      </c>
      <c r="E4464" s="11" t="str">
        <f>VLOOKUP(MID(Products!$B4464,5,2),$G$8:$H$25,2,0)</f>
        <v>Art</v>
      </c>
    </row>
    <row r="4465" spans="1:5" x14ac:dyDescent="0.35">
      <c r="A4465" s="12">
        <v>7920</v>
      </c>
      <c r="B4465" s="17" t="s">
        <v>7557</v>
      </c>
      <c r="C4465" s="17" t="s">
        <v>7558</v>
      </c>
      <c r="D4465" s="17" t="str">
        <f>HLOOKUP(LEFT(Products!$B4465,3),$G$4:$J$5,2,0)</f>
        <v>Office Supplies</v>
      </c>
      <c r="E4465" s="12" t="str">
        <f>VLOOKUP(MID(Products!$B4465,5,2),$G$8:$H$25,2,0)</f>
        <v>Storage</v>
      </c>
    </row>
    <row r="4466" spans="1:5" x14ac:dyDescent="0.35">
      <c r="A4466" s="11">
        <v>439</v>
      </c>
      <c r="B4466" s="13" t="s">
        <v>7560</v>
      </c>
      <c r="C4466" s="13" t="s">
        <v>7561</v>
      </c>
      <c r="D4466" s="13" t="str">
        <f>HLOOKUP(LEFT(Products!$B4466,3),$G$4:$J$5,2,0)</f>
        <v>Office Supplies</v>
      </c>
      <c r="E4466" s="11" t="str">
        <f>VLOOKUP(MID(Products!$B4466,5,2),$G$8:$H$25,2,0)</f>
        <v>Paper</v>
      </c>
    </row>
    <row r="4467" spans="1:5" x14ac:dyDescent="0.35">
      <c r="A4467" s="12">
        <v>7921</v>
      </c>
      <c r="B4467" s="17" t="s">
        <v>7562</v>
      </c>
      <c r="C4467" s="17" t="s">
        <v>7563</v>
      </c>
      <c r="D4467" s="17" t="str">
        <f>HLOOKUP(LEFT(Products!$B4467,3),$G$4:$J$5,2,0)</f>
        <v>Technology</v>
      </c>
      <c r="E4467" s="12" t="str">
        <f>VLOOKUP(MID(Products!$B4467,5,2),$G$8:$H$25,2,0)</f>
        <v>Accessories</v>
      </c>
    </row>
    <row r="4468" spans="1:5" x14ac:dyDescent="0.35">
      <c r="A4468" s="11">
        <v>6756</v>
      </c>
      <c r="B4468" s="13" t="s">
        <v>154</v>
      </c>
      <c r="C4468" s="13" t="s">
        <v>155</v>
      </c>
      <c r="D4468" s="13" t="str">
        <f>HLOOKUP(LEFT(Products!$B4468,3),$G$4:$J$5,2,0)</f>
        <v>Furniture</v>
      </c>
      <c r="E4468" s="11" t="str">
        <f>VLOOKUP(MID(Products!$B4468,5,2),$G$8:$H$25,2,0)</f>
        <v>Furnishings</v>
      </c>
    </row>
    <row r="4469" spans="1:5" x14ac:dyDescent="0.35">
      <c r="A4469" s="12">
        <v>1538</v>
      </c>
      <c r="B4469" s="17" t="s">
        <v>3533</v>
      </c>
      <c r="C4469" s="17" t="s">
        <v>3534</v>
      </c>
      <c r="D4469" s="17" t="str">
        <f>HLOOKUP(LEFT(Products!$B4469,3),$G$4:$J$5,2,0)</f>
        <v>Technology</v>
      </c>
      <c r="E4469" s="12" t="str">
        <f>VLOOKUP(MID(Products!$B4469,5,2),$G$8:$H$25,2,0)</f>
        <v>Phones</v>
      </c>
    </row>
    <row r="4470" spans="1:5" x14ac:dyDescent="0.35">
      <c r="A4470" s="11">
        <v>3457</v>
      </c>
      <c r="B4470" s="13" t="s">
        <v>1354</v>
      </c>
      <c r="C4470" s="13" t="s">
        <v>1355</v>
      </c>
      <c r="D4470" s="13" t="str">
        <f>HLOOKUP(LEFT(Products!$B4470,3),$G$4:$J$5,2,0)</f>
        <v>Technology</v>
      </c>
      <c r="E4470" s="11" t="str">
        <f>VLOOKUP(MID(Products!$B4470,5,2),$G$8:$H$25,2,0)</f>
        <v>Accessories</v>
      </c>
    </row>
    <row r="4471" spans="1:5" x14ac:dyDescent="0.35">
      <c r="A4471" s="12">
        <v>3460</v>
      </c>
      <c r="B4471" s="17" t="s">
        <v>5560</v>
      </c>
      <c r="C4471" s="17" t="s">
        <v>5561</v>
      </c>
      <c r="D4471" s="17" t="str">
        <f>HLOOKUP(LEFT(Products!$B4471,3),$G$4:$J$5,2,0)</f>
        <v>Office Supplies</v>
      </c>
      <c r="E4471" s="12" t="str">
        <f>VLOOKUP(MID(Products!$B4471,5,2),$G$8:$H$25,2,0)</f>
        <v>Binders</v>
      </c>
    </row>
    <row r="4472" spans="1:5" x14ac:dyDescent="0.35">
      <c r="A4472" s="11">
        <v>276</v>
      </c>
      <c r="B4472" s="13" t="s">
        <v>6865</v>
      </c>
      <c r="C4472" s="13" t="s">
        <v>6866</v>
      </c>
      <c r="D4472" s="13" t="str">
        <f>HLOOKUP(LEFT(Products!$B4472,3),$G$4:$J$5,2,0)</f>
        <v>Office Supplies</v>
      </c>
      <c r="E4472" s="11" t="str">
        <f>VLOOKUP(MID(Products!$B4472,5,2),$G$8:$H$25,2,0)</f>
        <v>Art</v>
      </c>
    </row>
    <row r="4473" spans="1:5" x14ac:dyDescent="0.35">
      <c r="A4473" s="12">
        <v>9337</v>
      </c>
      <c r="B4473" s="17" t="s">
        <v>4770</v>
      </c>
      <c r="C4473" s="17" t="s">
        <v>4771</v>
      </c>
      <c r="D4473" s="17" t="str">
        <f>HLOOKUP(LEFT(Products!$B4473,3),$G$4:$J$5,2,0)</f>
        <v>Office Supplies</v>
      </c>
      <c r="E4473" s="12" t="str">
        <f>VLOOKUP(MID(Products!$B4473,5,2),$G$8:$H$25,2,0)</f>
        <v>Fasteners</v>
      </c>
    </row>
    <row r="4474" spans="1:5" x14ac:dyDescent="0.35">
      <c r="A4474" s="11">
        <v>9961</v>
      </c>
      <c r="B4474" s="13" t="s">
        <v>4817</v>
      </c>
      <c r="C4474" s="13" t="s">
        <v>4818</v>
      </c>
      <c r="D4474" s="13" t="str">
        <f>HLOOKUP(LEFT(Products!$B4474,3),$G$4:$J$5,2,0)</f>
        <v>Technology</v>
      </c>
      <c r="E4474" s="11" t="str">
        <f>VLOOKUP(MID(Products!$B4474,5,2),$G$8:$H$25,2,0)</f>
        <v>Accessories</v>
      </c>
    </row>
    <row r="4475" spans="1:5" x14ac:dyDescent="0.35">
      <c r="A4475" s="12">
        <v>3034</v>
      </c>
      <c r="B4475" s="17" t="s">
        <v>3243</v>
      </c>
      <c r="C4475" s="17" t="s">
        <v>3244</v>
      </c>
      <c r="D4475" s="17" t="str">
        <f>HLOOKUP(LEFT(Products!$B4475,3),$G$4:$J$5,2,0)</f>
        <v>Office Supplies</v>
      </c>
      <c r="E4475" s="12" t="str">
        <f>VLOOKUP(MID(Products!$B4475,5,2),$G$8:$H$25,2,0)</f>
        <v>Paper</v>
      </c>
    </row>
    <row r="4476" spans="1:5" x14ac:dyDescent="0.35">
      <c r="A4476" s="11">
        <v>726</v>
      </c>
      <c r="B4476" s="13" t="s">
        <v>2040</v>
      </c>
      <c r="C4476" s="13" t="s">
        <v>2041</v>
      </c>
      <c r="D4476" s="13" t="str">
        <f>HLOOKUP(LEFT(Products!$B4476,3),$G$4:$J$5,2,0)</f>
        <v>Office Supplies</v>
      </c>
      <c r="E4476" s="11" t="str">
        <f>VLOOKUP(MID(Products!$B4476,5,2),$G$8:$H$25,2,0)</f>
        <v>Envelopes</v>
      </c>
    </row>
    <row r="4477" spans="1:5" x14ac:dyDescent="0.35">
      <c r="A4477" s="12">
        <v>275</v>
      </c>
      <c r="B4477" s="17" t="s">
        <v>3678</v>
      </c>
      <c r="C4477" s="17" t="s">
        <v>3679</v>
      </c>
      <c r="D4477" s="17" t="str">
        <f>HLOOKUP(LEFT(Products!$B4477,3),$G$4:$J$5,2,0)</f>
        <v>Office Supplies</v>
      </c>
      <c r="E4477" s="12" t="str">
        <f>VLOOKUP(MID(Products!$B4477,5,2),$G$8:$H$25,2,0)</f>
        <v>Paper</v>
      </c>
    </row>
    <row r="4478" spans="1:5" x14ac:dyDescent="0.35">
      <c r="A4478" s="11">
        <v>3459</v>
      </c>
      <c r="B4478" s="13" t="s">
        <v>2090</v>
      </c>
      <c r="C4478" s="13" t="s">
        <v>2091</v>
      </c>
      <c r="D4478" s="13" t="str">
        <f>HLOOKUP(LEFT(Products!$B4478,3),$G$4:$J$5,2,0)</f>
        <v>Office Supplies</v>
      </c>
      <c r="E4478" s="11" t="str">
        <f>VLOOKUP(MID(Products!$B4478,5,2),$G$8:$H$25,2,0)</f>
        <v>Binders</v>
      </c>
    </row>
    <row r="4479" spans="1:5" x14ac:dyDescent="0.35">
      <c r="A4479" s="12">
        <v>3458</v>
      </c>
      <c r="B4479" s="17" t="s">
        <v>3986</v>
      </c>
      <c r="C4479" s="17" t="s">
        <v>3987</v>
      </c>
      <c r="D4479" s="17" t="str">
        <f>HLOOKUP(LEFT(Products!$B4479,3),$G$4:$J$5,2,0)</f>
        <v>Furniture</v>
      </c>
      <c r="E4479" s="12" t="str">
        <f>VLOOKUP(MID(Products!$B4479,5,2),$G$8:$H$25,2,0)</f>
        <v>Furnishings</v>
      </c>
    </row>
    <row r="4480" spans="1:5" x14ac:dyDescent="0.35">
      <c r="A4480" s="11">
        <v>3461</v>
      </c>
      <c r="B4480" s="13" t="s">
        <v>244</v>
      </c>
      <c r="C4480" s="13" t="s">
        <v>245</v>
      </c>
      <c r="D4480" s="13" t="str">
        <f>HLOOKUP(LEFT(Products!$B4480,3),$G$4:$J$5,2,0)</f>
        <v>Technology</v>
      </c>
      <c r="E4480" s="11" t="str">
        <f>VLOOKUP(MID(Products!$B4480,5,2),$G$8:$H$25,2,0)</f>
        <v>Accessories</v>
      </c>
    </row>
    <row r="4481" spans="1:5" x14ac:dyDescent="0.35">
      <c r="A4481" s="12">
        <v>5984</v>
      </c>
      <c r="B4481" s="17" t="s">
        <v>6576</v>
      </c>
      <c r="C4481" s="17" t="s">
        <v>6577</v>
      </c>
      <c r="D4481" s="17" t="str">
        <f>HLOOKUP(LEFT(Products!$B4481,3),$G$4:$J$5,2,0)</f>
        <v>Office Supplies</v>
      </c>
      <c r="E4481" s="12" t="str">
        <f>VLOOKUP(MID(Products!$B4481,5,2),$G$8:$H$25,2,0)</f>
        <v>Paper</v>
      </c>
    </row>
    <row r="4482" spans="1:5" x14ac:dyDescent="0.35">
      <c r="A4482" s="11">
        <v>727</v>
      </c>
      <c r="B4482" s="13" t="s">
        <v>3652</v>
      </c>
      <c r="C4482" s="13" t="s">
        <v>3653</v>
      </c>
      <c r="D4482" s="13" t="str">
        <f>HLOOKUP(LEFT(Products!$B4482,3),$G$4:$J$5,2,0)</f>
        <v>Technology</v>
      </c>
      <c r="E4482" s="11" t="str">
        <f>VLOOKUP(MID(Products!$B4482,5,2),$G$8:$H$25,2,0)</f>
        <v>Phones</v>
      </c>
    </row>
    <row r="4483" spans="1:5" x14ac:dyDescent="0.35">
      <c r="A4483" s="12">
        <v>9726</v>
      </c>
      <c r="B4483" s="17" t="s">
        <v>1354</v>
      </c>
      <c r="C4483" s="17" t="s">
        <v>1355</v>
      </c>
      <c r="D4483" s="17" t="str">
        <f>HLOOKUP(LEFT(Products!$B4483,3),$G$4:$J$5,2,0)</f>
        <v>Technology</v>
      </c>
      <c r="E4483" s="12" t="str">
        <f>VLOOKUP(MID(Products!$B4483,5,2),$G$8:$H$25,2,0)</f>
        <v>Accessories</v>
      </c>
    </row>
    <row r="4484" spans="1:5" x14ac:dyDescent="0.35">
      <c r="A4484" s="11">
        <v>2305</v>
      </c>
      <c r="B4484" s="13" t="s">
        <v>3394</v>
      </c>
      <c r="C4484" s="13" t="s">
        <v>400</v>
      </c>
      <c r="D4484" s="13" t="str">
        <f>HLOOKUP(LEFT(Products!$B4484,3),$G$4:$J$5,2,0)</f>
        <v>Office Supplies</v>
      </c>
      <c r="E4484" s="11" t="str">
        <f>VLOOKUP(MID(Products!$B4484,5,2),$G$8:$H$25,2,0)</f>
        <v>Paper</v>
      </c>
    </row>
    <row r="4485" spans="1:5" x14ac:dyDescent="0.35">
      <c r="A4485" s="12">
        <v>2654</v>
      </c>
      <c r="B4485" s="17" t="s">
        <v>5334</v>
      </c>
      <c r="C4485" s="17" t="s">
        <v>5335</v>
      </c>
      <c r="D4485" s="17" t="str">
        <f>HLOOKUP(LEFT(Products!$B4485,3),$G$4:$J$5,2,0)</f>
        <v>Office Supplies</v>
      </c>
      <c r="E4485" s="12" t="str">
        <f>VLOOKUP(MID(Products!$B4485,5,2),$G$8:$H$25,2,0)</f>
        <v>Paper</v>
      </c>
    </row>
    <row r="4486" spans="1:5" x14ac:dyDescent="0.35">
      <c r="A4486" s="11">
        <v>2657</v>
      </c>
      <c r="B4486" s="13" t="s">
        <v>929</v>
      </c>
      <c r="C4486" s="13" t="s">
        <v>930</v>
      </c>
      <c r="D4486" s="13" t="str">
        <f>HLOOKUP(LEFT(Products!$B4486,3),$G$4:$J$5,2,0)</f>
        <v>Office Supplies</v>
      </c>
      <c r="E4486" s="11" t="str">
        <f>VLOOKUP(MID(Products!$B4486,5,2),$G$8:$H$25,2,0)</f>
        <v>Storage</v>
      </c>
    </row>
    <row r="4487" spans="1:5" x14ac:dyDescent="0.35">
      <c r="A4487" s="12">
        <v>7451</v>
      </c>
      <c r="B4487" s="17" t="s">
        <v>4943</v>
      </c>
      <c r="C4487" s="17" t="s">
        <v>4944</v>
      </c>
      <c r="D4487" s="17" t="str">
        <f>HLOOKUP(LEFT(Products!$B4487,3),$G$4:$J$5,2,0)</f>
        <v>Furniture</v>
      </c>
      <c r="E4487" s="12" t="str">
        <f>VLOOKUP(MID(Products!$B4487,5,2),$G$8:$H$25,2,0)</f>
        <v>Chairs</v>
      </c>
    </row>
    <row r="4488" spans="1:5" x14ac:dyDescent="0.35">
      <c r="A4488" s="11">
        <v>8878</v>
      </c>
      <c r="B4488" s="13" t="s">
        <v>7577</v>
      </c>
      <c r="C4488" s="13" t="s">
        <v>7578</v>
      </c>
      <c r="D4488" s="13" t="str">
        <f>HLOOKUP(LEFT(Products!$B4488,3),$G$4:$J$5,2,0)</f>
        <v>Technology</v>
      </c>
      <c r="E4488" s="11" t="str">
        <f>VLOOKUP(MID(Products!$B4488,5,2),$G$8:$H$25,2,0)</f>
        <v>Machines</v>
      </c>
    </row>
    <row r="4489" spans="1:5" x14ac:dyDescent="0.35">
      <c r="A4489" s="12">
        <v>2304</v>
      </c>
      <c r="B4489" s="17" t="s">
        <v>261</v>
      </c>
      <c r="C4489" s="17" t="s">
        <v>262</v>
      </c>
      <c r="D4489" s="17" t="str">
        <f>HLOOKUP(LEFT(Products!$B4489,3),$G$4:$J$5,2,0)</f>
        <v>Furniture</v>
      </c>
      <c r="E4489" s="12" t="str">
        <f>VLOOKUP(MID(Products!$B4489,5,2),$G$8:$H$25,2,0)</f>
        <v>Chairs</v>
      </c>
    </row>
    <row r="4490" spans="1:5" x14ac:dyDescent="0.35">
      <c r="A4490" s="11">
        <v>2655</v>
      </c>
      <c r="B4490" s="13" t="s">
        <v>7579</v>
      </c>
      <c r="C4490" s="13" t="s">
        <v>7580</v>
      </c>
      <c r="D4490" s="13" t="str">
        <f>HLOOKUP(LEFT(Products!$B4490,3),$G$4:$J$5,2,0)</f>
        <v>Furniture</v>
      </c>
      <c r="E4490" s="11" t="str">
        <f>VLOOKUP(MID(Products!$B4490,5,2),$G$8:$H$25,2,0)</f>
        <v>Bookcases</v>
      </c>
    </row>
    <row r="4491" spans="1:5" x14ac:dyDescent="0.35">
      <c r="A4491" s="12">
        <v>7453</v>
      </c>
      <c r="B4491" s="17" t="s">
        <v>7213</v>
      </c>
      <c r="C4491" s="17" t="s">
        <v>7214</v>
      </c>
      <c r="D4491" s="17" t="str">
        <f>HLOOKUP(LEFT(Products!$B4491,3),$G$4:$J$5,2,0)</f>
        <v>Technology</v>
      </c>
      <c r="E4491" s="12" t="str">
        <f>VLOOKUP(MID(Products!$B4491,5,2),$G$8:$H$25,2,0)</f>
        <v>Phones</v>
      </c>
    </row>
    <row r="4492" spans="1:5" x14ac:dyDescent="0.35">
      <c r="A4492" s="11">
        <v>2653</v>
      </c>
      <c r="B4492" s="13" t="s">
        <v>1452</v>
      </c>
      <c r="C4492" s="13" t="s">
        <v>1453</v>
      </c>
      <c r="D4492" s="13" t="str">
        <f>HLOOKUP(LEFT(Products!$B4492,3),$G$4:$J$5,2,0)</f>
        <v>Office Supplies</v>
      </c>
      <c r="E4492" s="11" t="str">
        <f>VLOOKUP(MID(Products!$B4492,5,2),$G$8:$H$25,2,0)</f>
        <v>Binders</v>
      </c>
    </row>
    <row r="4493" spans="1:5" x14ac:dyDescent="0.35">
      <c r="A4493" s="12">
        <v>7452</v>
      </c>
      <c r="B4493" s="17" t="s">
        <v>612</v>
      </c>
      <c r="C4493" s="17" t="s">
        <v>613</v>
      </c>
      <c r="D4493" s="17" t="str">
        <f>HLOOKUP(LEFT(Products!$B4493,3),$G$4:$J$5,2,0)</f>
        <v>Office Supplies</v>
      </c>
      <c r="E4493" s="12" t="str">
        <f>VLOOKUP(MID(Products!$B4493,5,2),$G$8:$H$25,2,0)</f>
        <v>Binders</v>
      </c>
    </row>
    <row r="4494" spans="1:5" x14ac:dyDescent="0.35">
      <c r="A4494" s="11">
        <v>2658</v>
      </c>
      <c r="B4494" s="13" t="s">
        <v>7581</v>
      </c>
      <c r="C4494" s="13" t="s">
        <v>7582</v>
      </c>
      <c r="D4494" s="13" t="str">
        <f>HLOOKUP(LEFT(Products!$B4494,3),$G$4:$J$5,2,0)</f>
        <v>Office Supplies</v>
      </c>
      <c r="E4494" s="11" t="str">
        <f>VLOOKUP(MID(Products!$B4494,5,2),$G$8:$H$25,2,0)</f>
        <v>Labels</v>
      </c>
    </row>
    <row r="4495" spans="1:5" x14ac:dyDescent="0.35">
      <c r="A4495" s="12">
        <v>2656</v>
      </c>
      <c r="B4495" s="17" t="s">
        <v>1075</v>
      </c>
      <c r="C4495" s="17" t="s">
        <v>1076</v>
      </c>
      <c r="D4495" s="17" t="str">
        <f>HLOOKUP(LEFT(Products!$B4495,3),$G$4:$J$5,2,0)</f>
        <v>Office Supplies</v>
      </c>
      <c r="E4495" s="12" t="str">
        <f>VLOOKUP(MID(Products!$B4495,5,2),$G$8:$H$25,2,0)</f>
        <v>Binders</v>
      </c>
    </row>
    <row r="4496" spans="1:5" x14ac:dyDescent="0.35">
      <c r="A4496" s="11">
        <v>7450</v>
      </c>
      <c r="B4496" s="13" t="s">
        <v>3639</v>
      </c>
      <c r="C4496" s="13" t="s">
        <v>3640</v>
      </c>
      <c r="D4496" s="13" t="str">
        <f>HLOOKUP(LEFT(Products!$B4496,3),$G$4:$J$5,2,0)</f>
        <v>Office Supplies</v>
      </c>
      <c r="E4496" s="11" t="str">
        <f>VLOOKUP(MID(Products!$B4496,5,2),$G$8:$H$25,2,0)</f>
        <v>Art</v>
      </c>
    </row>
    <row r="4497" spans="1:5" x14ac:dyDescent="0.35">
      <c r="A4497" s="12">
        <v>8879</v>
      </c>
      <c r="B4497" s="17" t="s">
        <v>5424</v>
      </c>
      <c r="C4497" s="17" t="s">
        <v>5425</v>
      </c>
      <c r="D4497" s="17" t="str">
        <f>HLOOKUP(LEFT(Products!$B4497,3),$G$4:$J$5,2,0)</f>
        <v>Office Supplies</v>
      </c>
      <c r="E4497" s="12" t="str">
        <f>VLOOKUP(MID(Products!$B4497,5,2),$G$8:$H$25,2,0)</f>
        <v>Storage</v>
      </c>
    </row>
    <row r="4498" spans="1:5" x14ac:dyDescent="0.35">
      <c r="A4498" s="11">
        <v>2652</v>
      </c>
      <c r="B4498" s="13" t="s">
        <v>2477</v>
      </c>
      <c r="C4498" s="13" t="s">
        <v>1317</v>
      </c>
      <c r="D4498" s="13" t="str">
        <f>HLOOKUP(LEFT(Products!$B4498,3),$G$4:$J$5,2,0)</f>
        <v>Office Supplies</v>
      </c>
      <c r="E4498" s="11" t="str">
        <f>VLOOKUP(MID(Products!$B4498,5,2),$G$8:$H$25,2,0)</f>
        <v>Binders</v>
      </c>
    </row>
    <row r="4499" spans="1:5" x14ac:dyDescent="0.35">
      <c r="A4499" s="12">
        <v>2268</v>
      </c>
      <c r="B4499" s="17" t="s">
        <v>7584</v>
      </c>
      <c r="C4499" s="17" t="s">
        <v>7585</v>
      </c>
      <c r="D4499" s="17" t="str">
        <f>HLOOKUP(LEFT(Products!$B4499,3),$G$4:$J$5,2,0)</f>
        <v>Office Supplies</v>
      </c>
      <c r="E4499" s="12" t="str">
        <f>VLOOKUP(MID(Products!$B4499,5,2),$G$8:$H$25,2,0)</f>
        <v>Paper</v>
      </c>
    </row>
    <row r="4500" spans="1:5" x14ac:dyDescent="0.35">
      <c r="A4500" s="11">
        <v>5413</v>
      </c>
      <c r="B4500" s="13" t="s">
        <v>6870</v>
      </c>
      <c r="C4500" s="13" t="s">
        <v>6871</v>
      </c>
      <c r="D4500" s="13" t="str">
        <f>HLOOKUP(LEFT(Products!$B4500,3),$G$4:$J$5,2,0)</f>
        <v>Technology</v>
      </c>
      <c r="E4500" s="11" t="str">
        <f>VLOOKUP(MID(Products!$B4500,5,2),$G$8:$H$25,2,0)</f>
        <v>Accessories</v>
      </c>
    </row>
    <row r="4501" spans="1:5" x14ac:dyDescent="0.35">
      <c r="A4501" s="12">
        <v>6890</v>
      </c>
      <c r="B4501" s="17" t="s">
        <v>2003</v>
      </c>
      <c r="C4501" s="17" t="s">
        <v>2004</v>
      </c>
      <c r="D4501" s="17" t="str">
        <f>HLOOKUP(LEFT(Products!$B4501,3),$G$4:$J$5,2,0)</f>
        <v>Technology</v>
      </c>
      <c r="E4501" s="12" t="str">
        <f>VLOOKUP(MID(Products!$B4501,5,2),$G$8:$H$25,2,0)</f>
        <v>Phones</v>
      </c>
    </row>
    <row r="4502" spans="1:5" x14ac:dyDescent="0.35">
      <c r="A4502" s="11">
        <v>7732</v>
      </c>
      <c r="B4502" s="13" t="s">
        <v>5400</v>
      </c>
      <c r="C4502" s="13" t="s">
        <v>5401</v>
      </c>
      <c r="D4502" s="13" t="str">
        <f>HLOOKUP(LEFT(Products!$B4502,3),$G$4:$J$5,2,0)</f>
        <v>Office Supplies</v>
      </c>
      <c r="E4502" s="11" t="str">
        <f>VLOOKUP(MID(Products!$B4502,5,2),$G$8:$H$25,2,0)</f>
        <v>Envelopes</v>
      </c>
    </row>
    <row r="4503" spans="1:5" x14ac:dyDescent="0.35">
      <c r="A4503" s="12">
        <v>6892</v>
      </c>
      <c r="B4503" s="17" t="s">
        <v>4742</v>
      </c>
      <c r="C4503" s="17" t="s">
        <v>4743</v>
      </c>
      <c r="D4503" s="17" t="str">
        <f>HLOOKUP(LEFT(Products!$B4503,3),$G$4:$J$5,2,0)</f>
        <v>Office Supplies</v>
      </c>
      <c r="E4503" s="12" t="str">
        <f>VLOOKUP(MID(Products!$B4503,5,2),$G$8:$H$25,2,0)</f>
        <v>Art</v>
      </c>
    </row>
    <row r="4504" spans="1:5" x14ac:dyDescent="0.35">
      <c r="A4504" s="11">
        <v>144</v>
      </c>
      <c r="B4504" s="13" t="s">
        <v>1564</v>
      </c>
      <c r="C4504" s="13" t="s">
        <v>1565</v>
      </c>
      <c r="D4504" s="13" t="str">
        <f>HLOOKUP(LEFT(Products!$B4504,3),$G$4:$J$5,2,0)</f>
        <v>Office Supplies</v>
      </c>
      <c r="E4504" s="11" t="str">
        <f>VLOOKUP(MID(Products!$B4504,5,2),$G$8:$H$25,2,0)</f>
        <v>Paper</v>
      </c>
    </row>
    <row r="4505" spans="1:5" x14ac:dyDescent="0.35">
      <c r="A4505" s="12">
        <v>6897</v>
      </c>
      <c r="B4505" s="17" t="s">
        <v>6609</v>
      </c>
      <c r="C4505" s="17" t="s">
        <v>6610</v>
      </c>
      <c r="D4505" s="17" t="str">
        <f>HLOOKUP(LEFT(Products!$B4505,3),$G$4:$J$5,2,0)</f>
        <v>Office Supplies</v>
      </c>
      <c r="E4505" s="12" t="str">
        <f>VLOOKUP(MID(Products!$B4505,5,2),$G$8:$H$25,2,0)</f>
        <v>Paper</v>
      </c>
    </row>
    <row r="4506" spans="1:5" x14ac:dyDescent="0.35">
      <c r="A4506" s="11">
        <v>6895</v>
      </c>
      <c r="B4506" s="13" t="s">
        <v>3948</v>
      </c>
      <c r="C4506" s="13" t="s">
        <v>3949</v>
      </c>
      <c r="D4506" s="13" t="str">
        <f>HLOOKUP(LEFT(Products!$B4506,3),$G$4:$J$5,2,0)</f>
        <v>Technology</v>
      </c>
      <c r="E4506" s="11" t="str">
        <f>VLOOKUP(MID(Products!$B4506,5,2),$G$8:$H$25,2,0)</f>
        <v>Phones</v>
      </c>
    </row>
    <row r="4507" spans="1:5" x14ac:dyDescent="0.35">
      <c r="A4507" s="12">
        <v>3914</v>
      </c>
      <c r="B4507" s="17" t="s">
        <v>185</v>
      </c>
      <c r="C4507" s="17" t="s">
        <v>186</v>
      </c>
      <c r="D4507" s="17" t="str">
        <f>HLOOKUP(LEFT(Products!$B4507,3),$G$4:$J$5,2,0)</f>
        <v>Furniture</v>
      </c>
      <c r="E4507" s="12" t="str">
        <f>VLOOKUP(MID(Products!$B4507,5,2),$G$8:$H$25,2,0)</f>
        <v>Furnishings</v>
      </c>
    </row>
    <row r="4508" spans="1:5" x14ac:dyDescent="0.35">
      <c r="A4508" s="11">
        <v>5412</v>
      </c>
      <c r="B4508" s="13" t="s">
        <v>3227</v>
      </c>
      <c r="C4508" s="13" t="s">
        <v>3228</v>
      </c>
      <c r="D4508" s="13" t="str">
        <f>HLOOKUP(LEFT(Products!$B4508,3),$G$4:$J$5,2,0)</f>
        <v>Office Supplies</v>
      </c>
      <c r="E4508" s="11" t="str">
        <f>VLOOKUP(MID(Products!$B4508,5,2),$G$8:$H$25,2,0)</f>
        <v>Binders</v>
      </c>
    </row>
    <row r="4509" spans="1:5" x14ac:dyDescent="0.35">
      <c r="A4509" s="12">
        <v>3913</v>
      </c>
      <c r="B4509" s="17" t="s">
        <v>6832</v>
      </c>
      <c r="C4509" s="17" t="s">
        <v>6833</v>
      </c>
      <c r="D4509" s="17" t="str">
        <f>HLOOKUP(LEFT(Products!$B4509,3),$G$4:$J$5,2,0)</f>
        <v>Office Supplies</v>
      </c>
      <c r="E4509" s="12" t="str">
        <f>VLOOKUP(MID(Products!$B4509,5,2),$G$8:$H$25,2,0)</f>
        <v>Paper</v>
      </c>
    </row>
    <row r="4510" spans="1:5" x14ac:dyDescent="0.35">
      <c r="A4510" s="11">
        <v>142</v>
      </c>
      <c r="B4510" s="13" t="s">
        <v>2395</v>
      </c>
      <c r="C4510" s="13" t="s">
        <v>2396</v>
      </c>
      <c r="D4510" s="13" t="str">
        <f>HLOOKUP(LEFT(Products!$B4510,3),$G$4:$J$5,2,0)</f>
        <v>Office Supplies</v>
      </c>
      <c r="E4510" s="11" t="str">
        <f>VLOOKUP(MID(Products!$B4510,5,2),$G$8:$H$25,2,0)</f>
        <v>Art</v>
      </c>
    </row>
    <row r="4511" spans="1:5" x14ac:dyDescent="0.35">
      <c r="A4511" s="12">
        <v>5324</v>
      </c>
      <c r="B4511" s="17" t="s">
        <v>6727</v>
      </c>
      <c r="C4511" s="17" t="s">
        <v>6728</v>
      </c>
      <c r="D4511" s="17" t="str">
        <f>HLOOKUP(LEFT(Products!$B4511,3),$G$4:$J$5,2,0)</f>
        <v>Office Supplies</v>
      </c>
      <c r="E4511" s="12" t="str">
        <f>VLOOKUP(MID(Products!$B4511,5,2),$G$8:$H$25,2,0)</f>
        <v>Paper</v>
      </c>
    </row>
    <row r="4512" spans="1:5" x14ac:dyDescent="0.35">
      <c r="A4512" s="11">
        <v>2823</v>
      </c>
      <c r="B4512" s="13" t="s">
        <v>2469</v>
      </c>
      <c r="C4512" s="13" t="s">
        <v>2470</v>
      </c>
      <c r="D4512" s="13" t="str">
        <f>HLOOKUP(LEFT(Products!$B4512,3),$G$4:$J$5,2,0)</f>
        <v>Office Supplies</v>
      </c>
      <c r="E4512" s="11" t="str">
        <f>VLOOKUP(MID(Products!$B4512,5,2),$G$8:$H$25,2,0)</f>
        <v>Art</v>
      </c>
    </row>
    <row r="4513" spans="1:5" x14ac:dyDescent="0.35">
      <c r="A4513" s="12">
        <v>760</v>
      </c>
      <c r="B4513" s="17" t="s">
        <v>1656</v>
      </c>
      <c r="C4513" s="17" t="s">
        <v>1657</v>
      </c>
      <c r="D4513" s="17" t="str">
        <f>HLOOKUP(LEFT(Products!$B4513,3),$G$4:$J$5,2,0)</f>
        <v>Office Supplies</v>
      </c>
      <c r="E4513" s="12" t="str">
        <f>VLOOKUP(MID(Products!$B4513,5,2),$G$8:$H$25,2,0)</f>
        <v>Paper</v>
      </c>
    </row>
    <row r="4514" spans="1:5" x14ac:dyDescent="0.35">
      <c r="A4514" s="11">
        <v>143</v>
      </c>
      <c r="B4514" s="13" t="s">
        <v>3513</v>
      </c>
      <c r="C4514" s="13" t="s">
        <v>3514</v>
      </c>
      <c r="D4514" s="13" t="str">
        <f>HLOOKUP(LEFT(Products!$B4514,3),$G$4:$J$5,2,0)</f>
        <v>Office Supplies</v>
      </c>
      <c r="E4514" s="11" t="str">
        <f>VLOOKUP(MID(Products!$B4514,5,2),$G$8:$H$25,2,0)</f>
        <v>Envelopes</v>
      </c>
    </row>
    <row r="4515" spans="1:5" x14ac:dyDescent="0.35">
      <c r="A4515" s="12">
        <v>6894</v>
      </c>
      <c r="B4515" s="17" t="s">
        <v>7596</v>
      </c>
      <c r="C4515" s="17" t="s">
        <v>7597</v>
      </c>
      <c r="D4515" s="17" t="str">
        <f>HLOOKUP(LEFT(Products!$B4515,3),$G$4:$J$5,2,0)</f>
        <v>Furniture</v>
      </c>
      <c r="E4515" s="12" t="str">
        <f>VLOOKUP(MID(Products!$B4515,5,2),$G$8:$H$25,2,0)</f>
        <v>Furnishings</v>
      </c>
    </row>
    <row r="4516" spans="1:5" x14ac:dyDescent="0.35">
      <c r="A4516" s="11">
        <v>6893</v>
      </c>
      <c r="B4516" s="13" t="s">
        <v>3560</v>
      </c>
      <c r="C4516" s="13" t="s">
        <v>3561</v>
      </c>
      <c r="D4516" s="13" t="str">
        <f>HLOOKUP(LEFT(Products!$B4516,3),$G$4:$J$5,2,0)</f>
        <v>Office Supplies</v>
      </c>
      <c r="E4516" s="11" t="str">
        <f>VLOOKUP(MID(Products!$B4516,5,2),$G$8:$H$25,2,0)</f>
        <v>Paper</v>
      </c>
    </row>
    <row r="4517" spans="1:5" x14ac:dyDescent="0.35">
      <c r="A4517" s="12">
        <v>2824</v>
      </c>
      <c r="B4517" s="17" t="s">
        <v>3991</v>
      </c>
      <c r="C4517" s="17" t="s">
        <v>3992</v>
      </c>
      <c r="D4517" s="17" t="str">
        <f>HLOOKUP(LEFT(Products!$B4517,3),$G$4:$J$5,2,0)</f>
        <v>Office Supplies</v>
      </c>
      <c r="E4517" s="12" t="str">
        <f>VLOOKUP(MID(Products!$B4517,5,2),$G$8:$H$25,2,0)</f>
        <v>Storage</v>
      </c>
    </row>
    <row r="4518" spans="1:5" x14ac:dyDescent="0.35">
      <c r="A4518" s="11">
        <v>6896</v>
      </c>
      <c r="B4518" s="13" t="s">
        <v>3220</v>
      </c>
      <c r="C4518" s="13" t="s">
        <v>3221</v>
      </c>
      <c r="D4518" s="13" t="str">
        <f>HLOOKUP(LEFT(Products!$B4518,3),$G$4:$J$5,2,0)</f>
        <v>Office Supplies</v>
      </c>
      <c r="E4518" s="11" t="str">
        <f>VLOOKUP(MID(Products!$B4518,5,2),$G$8:$H$25,2,0)</f>
        <v>Supplies</v>
      </c>
    </row>
    <row r="4519" spans="1:5" x14ac:dyDescent="0.35">
      <c r="A4519" s="12">
        <v>6891</v>
      </c>
      <c r="B4519" s="17" t="s">
        <v>7598</v>
      </c>
      <c r="C4519" s="17" t="s">
        <v>7599</v>
      </c>
      <c r="D4519" s="17" t="str">
        <f>HLOOKUP(LEFT(Products!$B4519,3),$G$4:$J$5,2,0)</f>
        <v>Office Supplies</v>
      </c>
      <c r="E4519" s="12" t="str">
        <f>VLOOKUP(MID(Products!$B4519,5,2),$G$8:$H$25,2,0)</f>
        <v>Paper</v>
      </c>
    </row>
    <row r="4520" spans="1:5" x14ac:dyDescent="0.35">
      <c r="A4520" s="11">
        <v>6122</v>
      </c>
      <c r="B4520" s="13" t="s">
        <v>6441</v>
      </c>
      <c r="C4520" s="13" t="s">
        <v>6442</v>
      </c>
      <c r="D4520" s="13" t="str">
        <f>HLOOKUP(LEFT(Products!$B4520,3),$G$4:$J$5,2,0)</f>
        <v>Furniture</v>
      </c>
      <c r="E4520" s="11" t="str">
        <f>VLOOKUP(MID(Products!$B4520,5,2),$G$8:$H$25,2,0)</f>
        <v>Bookcases</v>
      </c>
    </row>
    <row r="4521" spans="1:5" x14ac:dyDescent="0.35">
      <c r="A4521" s="12">
        <v>6972</v>
      </c>
      <c r="B4521" s="17" t="s">
        <v>2405</v>
      </c>
      <c r="C4521" s="17" t="s">
        <v>2406</v>
      </c>
      <c r="D4521" s="17" t="str">
        <f>HLOOKUP(LEFT(Products!$B4521,3),$G$4:$J$5,2,0)</f>
        <v>Technology</v>
      </c>
      <c r="E4521" s="12" t="str">
        <f>VLOOKUP(MID(Products!$B4521,5,2),$G$8:$H$25,2,0)</f>
        <v>Accessories</v>
      </c>
    </row>
    <row r="4522" spans="1:5" x14ac:dyDescent="0.35">
      <c r="A4522" s="11">
        <v>44</v>
      </c>
      <c r="B4522" s="13" t="s">
        <v>6270</v>
      </c>
      <c r="C4522" s="13" t="s">
        <v>6271</v>
      </c>
      <c r="D4522" s="13" t="str">
        <f>HLOOKUP(LEFT(Products!$B4522,3),$G$4:$J$5,2,0)</f>
        <v>Office Supplies</v>
      </c>
      <c r="E4522" s="11" t="str">
        <f>VLOOKUP(MID(Products!$B4522,5,2),$G$8:$H$25,2,0)</f>
        <v>Storage</v>
      </c>
    </row>
    <row r="4523" spans="1:5" x14ac:dyDescent="0.35">
      <c r="A4523" s="12">
        <v>6721</v>
      </c>
      <c r="B4523" s="17" t="s">
        <v>4826</v>
      </c>
      <c r="C4523" s="17" t="s">
        <v>4827</v>
      </c>
      <c r="D4523" s="17" t="str">
        <f>HLOOKUP(LEFT(Products!$B4523,3),$G$4:$J$5,2,0)</f>
        <v>Technology</v>
      </c>
      <c r="E4523" s="12" t="str">
        <f>VLOOKUP(MID(Products!$B4523,5,2),$G$8:$H$25,2,0)</f>
        <v>Accessories</v>
      </c>
    </row>
    <row r="4524" spans="1:5" x14ac:dyDescent="0.35">
      <c r="A4524" s="11">
        <v>6119</v>
      </c>
      <c r="B4524" s="13" t="s">
        <v>3095</v>
      </c>
      <c r="C4524" s="13" t="s">
        <v>3096</v>
      </c>
      <c r="D4524" s="13" t="str">
        <f>HLOOKUP(LEFT(Products!$B4524,3),$G$4:$J$5,2,0)</f>
        <v>Technology</v>
      </c>
      <c r="E4524" s="11" t="str">
        <f>VLOOKUP(MID(Products!$B4524,5,2),$G$8:$H$25,2,0)</f>
        <v>Phones</v>
      </c>
    </row>
    <row r="4525" spans="1:5" x14ac:dyDescent="0.35">
      <c r="A4525" s="12">
        <v>6121</v>
      </c>
      <c r="B4525" s="17" t="s">
        <v>994</v>
      </c>
      <c r="C4525" s="17" t="s">
        <v>995</v>
      </c>
      <c r="D4525" s="17" t="str">
        <f>HLOOKUP(LEFT(Products!$B4525,3),$G$4:$J$5,2,0)</f>
        <v>Furniture</v>
      </c>
      <c r="E4525" s="12" t="str">
        <f>VLOOKUP(MID(Products!$B4525,5,2),$G$8:$H$25,2,0)</f>
        <v>Furnishings</v>
      </c>
    </row>
    <row r="4526" spans="1:5" x14ac:dyDescent="0.35">
      <c r="A4526" s="11">
        <v>6973</v>
      </c>
      <c r="B4526" s="13" t="s">
        <v>7213</v>
      </c>
      <c r="C4526" s="13" t="s">
        <v>7214</v>
      </c>
      <c r="D4526" s="13" t="str">
        <f>HLOOKUP(LEFT(Products!$B4526,3),$G$4:$J$5,2,0)</f>
        <v>Technology</v>
      </c>
      <c r="E4526" s="11" t="str">
        <f>VLOOKUP(MID(Products!$B4526,5,2),$G$8:$H$25,2,0)</f>
        <v>Phones</v>
      </c>
    </row>
    <row r="4527" spans="1:5" x14ac:dyDescent="0.35">
      <c r="A4527" s="12">
        <v>7791</v>
      </c>
      <c r="B4527" s="17" t="s">
        <v>3789</v>
      </c>
      <c r="C4527" s="17" t="s">
        <v>3790</v>
      </c>
      <c r="D4527" s="17" t="str">
        <f>HLOOKUP(LEFT(Products!$B4527,3),$G$4:$J$5,2,0)</f>
        <v>Office Supplies</v>
      </c>
      <c r="E4527" s="12" t="str">
        <f>VLOOKUP(MID(Products!$B4527,5,2),$G$8:$H$25,2,0)</f>
        <v>Binders</v>
      </c>
    </row>
    <row r="4528" spans="1:5" x14ac:dyDescent="0.35">
      <c r="A4528" s="11">
        <v>6723</v>
      </c>
      <c r="B4528" s="13" t="s">
        <v>1164</v>
      </c>
      <c r="C4528" s="13" t="s">
        <v>1165</v>
      </c>
      <c r="D4528" s="13" t="str">
        <f>HLOOKUP(LEFT(Products!$B4528,3),$G$4:$J$5,2,0)</f>
        <v>Office Supplies</v>
      </c>
      <c r="E4528" s="11" t="str">
        <f>VLOOKUP(MID(Products!$B4528,5,2),$G$8:$H$25,2,0)</f>
        <v>Art</v>
      </c>
    </row>
    <row r="4529" spans="1:5" x14ac:dyDescent="0.35">
      <c r="A4529" s="12">
        <v>6974</v>
      </c>
      <c r="B4529" s="17" t="s">
        <v>129</v>
      </c>
      <c r="C4529" s="17" t="s">
        <v>130</v>
      </c>
      <c r="D4529" s="17" t="str">
        <f>HLOOKUP(LEFT(Products!$B4529,3),$G$4:$J$5,2,0)</f>
        <v>Office Supplies</v>
      </c>
      <c r="E4529" s="12" t="str">
        <f>VLOOKUP(MID(Products!$B4529,5,2),$G$8:$H$25,2,0)</f>
        <v>Binders</v>
      </c>
    </row>
    <row r="4530" spans="1:5" x14ac:dyDescent="0.35">
      <c r="A4530" s="11">
        <v>6971</v>
      </c>
      <c r="B4530" s="13" t="s">
        <v>1844</v>
      </c>
      <c r="C4530" s="13" t="s">
        <v>1845</v>
      </c>
      <c r="D4530" s="13" t="str">
        <f>HLOOKUP(LEFT(Products!$B4530,3),$G$4:$J$5,2,0)</f>
        <v>Office Supplies</v>
      </c>
      <c r="E4530" s="11" t="str">
        <f>VLOOKUP(MID(Products!$B4530,5,2),$G$8:$H$25,2,0)</f>
        <v>Storage</v>
      </c>
    </row>
    <row r="4531" spans="1:5" x14ac:dyDescent="0.35">
      <c r="A4531" s="12">
        <v>6722</v>
      </c>
      <c r="B4531" s="17" t="s">
        <v>3188</v>
      </c>
      <c r="C4531" s="17" t="s">
        <v>3189</v>
      </c>
      <c r="D4531" s="17" t="str">
        <f>HLOOKUP(LEFT(Products!$B4531,3),$G$4:$J$5,2,0)</f>
        <v>Office Supplies</v>
      </c>
      <c r="E4531" s="12" t="str">
        <f>VLOOKUP(MID(Products!$B4531,5,2),$G$8:$H$25,2,0)</f>
        <v>Art</v>
      </c>
    </row>
    <row r="4532" spans="1:5" x14ac:dyDescent="0.35">
      <c r="A4532" s="11">
        <v>6120</v>
      </c>
      <c r="B4532" s="13" t="s">
        <v>6154</v>
      </c>
      <c r="C4532" s="13" t="s">
        <v>6155</v>
      </c>
      <c r="D4532" s="13" t="str">
        <f>HLOOKUP(LEFT(Products!$B4532,3),$G$4:$J$5,2,0)</f>
        <v>Office Supplies</v>
      </c>
      <c r="E4532" s="11" t="str">
        <f>VLOOKUP(MID(Products!$B4532,5,2),$G$8:$H$25,2,0)</f>
        <v>Art</v>
      </c>
    </row>
    <row r="4533" spans="1:5" x14ac:dyDescent="0.35">
      <c r="A4533" s="12">
        <v>6490</v>
      </c>
      <c r="B4533" s="17" t="s">
        <v>2385</v>
      </c>
      <c r="C4533" s="17" t="s">
        <v>2386</v>
      </c>
      <c r="D4533" s="17" t="str">
        <f>HLOOKUP(LEFT(Products!$B4533,3),$G$4:$J$5,2,0)</f>
        <v>Office Supplies</v>
      </c>
      <c r="E4533" s="12" t="str">
        <f>VLOOKUP(MID(Products!$B4533,5,2),$G$8:$H$25,2,0)</f>
        <v>Paper</v>
      </c>
    </row>
    <row r="4534" spans="1:5" x14ac:dyDescent="0.35">
      <c r="A4534" s="11">
        <v>6770</v>
      </c>
      <c r="B4534" s="13" t="s">
        <v>4088</v>
      </c>
      <c r="C4534" s="13" t="s">
        <v>4089</v>
      </c>
      <c r="D4534" s="13" t="str">
        <f>HLOOKUP(LEFT(Products!$B4534,3),$G$4:$J$5,2,0)</f>
        <v>Office Supplies</v>
      </c>
      <c r="E4534" s="11" t="str">
        <f>VLOOKUP(MID(Products!$B4534,5,2),$G$8:$H$25,2,0)</f>
        <v>Art</v>
      </c>
    </row>
    <row r="4535" spans="1:5" x14ac:dyDescent="0.35">
      <c r="A4535" s="12">
        <v>6094</v>
      </c>
      <c r="B4535" s="17" t="s">
        <v>1977</v>
      </c>
      <c r="C4535" s="17" t="s">
        <v>1978</v>
      </c>
      <c r="D4535" s="17" t="str">
        <f>HLOOKUP(LEFT(Products!$B4535,3),$G$4:$J$5,2,0)</f>
        <v>Technology</v>
      </c>
      <c r="E4535" s="12" t="str">
        <f>VLOOKUP(MID(Products!$B4535,5,2),$G$8:$H$25,2,0)</f>
        <v>Accessories</v>
      </c>
    </row>
    <row r="4536" spans="1:5" x14ac:dyDescent="0.35">
      <c r="A4536" s="11">
        <v>6097</v>
      </c>
      <c r="B4536" s="13" t="s">
        <v>2981</v>
      </c>
      <c r="C4536" s="13" t="s">
        <v>2982</v>
      </c>
      <c r="D4536" s="13" t="str">
        <f>HLOOKUP(LEFT(Products!$B4536,3),$G$4:$J$5,2,0)</f>
        <v>Furniture</v>
      </c>
      <c r="E4536" s="11" t="str">
        <f>VLOOKUP(MID(Products!$B4536,5,2),$G$8:$H$25,2,0)</f>
        <v>Chairs</v>
      </c>
    </row>
    <row r="4537" spans="1:5" x14ac:dyDescent="0.35">
      <c r="A4537" s="12">
        <v>6103</v>
      </c>
      <c r="B4537" s="17" t="s">
        <v>493</v>
      </c>
      <c r="C4537" s="17" t="s">
        <v>494</v>
      </c>
      <c r="D4537" s="17" t="str">
        <f>HLOOKUP(LEFT(Products!$B4537,3),$G$4:$J$5,2,0)</f>
        <v>Technology</v>
      </c>
      <c r="E4537" s="12" t="str">
        <f>VLOOKUP(MID(Products!$B4537,5,2),$G$8:$H$25,2,0)</f>
        <v>Phones</v>
      </c>
    </row>
    <row r="4538" spans="1:5" x14ac:dyDescent="0.35">
      <c r="A4538" s="11">
        <v>6092</v>
      </c>
      <c r="B4538" s="13" t="s">
        <v>7609</v>
      </c>
      <c r="C4538" s="13" t="s">
        <v>7610</v>
      </c>
      <c r="D4538" s="13" t="str">
        <f>HLOOKUP(LEFT(Products!$B4538,3),$G$4:$J$5,2,0)</f>
        <v>Technology</v>
      </c>
      <c r="E4538" s="11" t="str">
        <f>VLOOKUP(MID(Products!$B4538,5,2),$G$8:$H$25,2,0)</f>
        <v>Accessories</v>
      </c>
    </row>
    <row r="4539" spans="1:5" x14ac:dyDescent="0.35">
      <c r="A4539" s="12">
        <v>6091</v>
      </c>
      <c r="B4539" s="17" t="s">
        <v>2747</v>
      </c>
      <c r="C4539" s="17" t="s">
        <v>2748</v>
      </c>
      <c r="D4539" s="17" t="str">
        <f>HLOOKUP(LEFT(Products!$B4539,3),$G$4:$J$5,2,0)</f>
        <v>Furniture</v>
      </c>
      <c r="E4539" s="12" t="str">
        <f>VLOOKUP(MID(Products!$B4539,5,2),$G$8:$H$25,2,0)</f>
        <v>Chairs</v>
      </c>
    </row>
    <row r="4540" spans="1:5" x14ac:dyDescent="0.35">
      <c r="A4540" s="11">
        <v>6101</v>
      </c>
      <c r="B4540" s="13" t="s">
        <v>917</v>
      </c>
      <c r="C4540" s="13" t="s">
        <v>918</v>
      </c>
      <c r="D4540" s="13" t="str">
        <f>HLOOKUP(LEFT(Products!$B4540,3),$G$4:$J$5,2,0)</f>
        <v>Technology</v>
      </c>
      <c r="E4540" s="11" t="str">
        <f>VLOOKUP(MID(Products!$B4540,5,2),$G$8:$H$25,2,0)</f>
        <v>Phones</v>
      </c>
    </row>
    <row r="4541" spans="1:5" x14ac:dyDescent="0.35">
      <c r="A4541" s="12">
        <v>6102</v>
      </c>
      <c r="B4541" s="17" t="s">
        <v>2360</v>
      </c>
      <c r="C4541" s="17" t="s">
        <v>2361</v>
      </c>
      <c r="D4541" s="17" t="str">
        <f>HLOOKUP(LEFT(Products!$B4541,3),$G$4:$J$5,2,0)</f>
        <v>Furniture</v>
      </c>
      <c r="E4541" s="12" t="str">
        <f>VLOOKUP(MID(Products!$B4541,5,2),$G$8:$H$25,2,0)</f>
        <v>Chairs</v>
      </c>
    </row>
    <row r="4542" spans="1:5" x14ac:dyDescent="0.35">
      <c r="A4542" s="11">
        <v>6100</v>
      </c>
      <c r="B4542" s="13" t="s">
        <v>1528</v>
      </c>
      <c r="C4542" s="13" t="s">
        <v>1529</v>
      </c>
      <c r="D4542" s="13" t="str">
        <f>HLOOKUP(LEFT(Products!$B4542,3),$G$4:$J$5,2,0)</f>
        <v>Furniture</v>
      </c>
      <c r="E4542" s="11" t="str">
        <f>VLOOKUP(MID(Products!$B4542,5,2),$G$8:$H$25,2,0)</f>
        <v>Chairs</v>
      </c>
    </row>
    <row r="4543" spans="1:5" x14ac:dyDescent="0.35">
      <c r="A4543" s="12">
        <v>6098</v>
      </c>
      <c r="B4543" s="17" t="s">
        <v>2199</v>
      </c>
      <c r="C4543" s="17" t="s">
        <v>2200</v>
      </c>
      <c r="D4543" s="17" t="str">
        <f>HLOOKUP(LEFT(Products!$B4543,3),$G$4:$J$5,2,0)</f>
        <v>Office Supplies</v>
      </c>
      <c r="E4543" s="12" t="str">
        <f>VLOOKUP(MID(Products!$B4543,5,2),$G$8:$H$25,2,0)</f>
        <v>Binders</v>
      </c>
    </row>
    <row r="4544" spans="1:5" x14ac:dyDescent="0.35">
      <c r="A4544" s="11">
        <v>6099</v>
      </c>
      <c r="B4544" s="13" t="s">
        <v>589</v>
      </c>
      <c r="C4544" s="13" t="s">
        <v>590</v>
      </c>
      <c r="D4544" s="13" t="str">
        <f>HLOOKUP(LEFT(Products!$B4544,3),$G$4:$J$5,2,0)</f>
        <v>Office Supplies</v>
      </c>
      <c r="E4544" s="11" t="str">
        <f>VLOOKUP(MID(Products!$B4544,5,2),$G$8:$H$25,2,0)</f>
        <v>Fasteners</v>
      </c>
    </row>
    <row r="4545" spans="1:5" x14ac:dyDescent="0.35">
      <c r="A4545" s="12">
        <v>6096</v>
      </c>
      <c r="B4545" s="17" t="s">
        <v>1404</v>
      </c>
      <c r="C4545" s="17" t="s">
        <v>1405</v>
      </c>
      <c r="D4545" s="17" t="str">
        <f>HLOOKUP(LEFT(Products!$B4545,3),$G$4:$J$5,2,0)</f>
        <v>Office Supplies</v>
      </c>
      <c r="E4545" s="12" t="str">
        <f>VLOOKUP(MID(Products!$B4545,5,2),$G$8:$H$25,2,0)</f>
        <v>Paper</v>
      </c>
    </row>
    <row r="4546" spans="1:5" x14ac:dyDescent="0.35">
      <c r="A4546" s="11">
        <v>6093</v>
      </c>
      <c r="B4546" s="13" t="s">
        <v>1515</v>
      </c>
      <c r="C4546" s="13" t="s">
        <v>1516</v>
      </c>
      <c r="D4546" s="13" t="str">
        <f>HLOOKUP(LEFT(Products!$B4546,3),$G$4:$J$5,2,0)</f>
        <v>Office Supplies</v>
      </c>
      <c r="E4546" s="11" t="str">
        <f>VLOOKUP(MID(Products!$B4546,5,2),$G$8:$H$25,2,0)</f>
        <v>Paper</v>
      </c>
    </row>
    <row r="4547" spans="1:5" x14ac:dyDescent="0.35">
      <c r="A4547" s="12">
        <v>6104</v>
      </c>
      <c r="B4547" s="17" t="s">
        <v>6427</v>
      </c>
      <c r="C4547" s="17" t="s">
        <v>6428</v>
      </c>
      <c r="D4547" s="17" t="str">
        <f>HLOOKUP(LEFT(Products!$B4547,3),$G$4:$J$5,2,0)</f>
        <v>Technology</v>
      </c>
      <c r="E4547" s="12" t="str">
        <f>VLOOKUP(MID(Products!$B4547,5,2),$G$8:$H$25,2,0)</f>
        <v>Accessories</v>
      </c>
    </row>
    <row r="4548" spans="1:5" x14ac:dyDescent="0.35">
      <c r="A4548" s="11">
        <v>6095</v>
      </c>
      <c r="B4548" s="13" t="s">
        <v>5424</v>
      </c>
      <c r="C4548" s="13" t="s">
        <v>5425</v>
      </c>
      <c r="D4548" s="13" t="str">
        <f>HLOOKUP(LEFT(Products!$B4548,3),$G$4:$J$5,2,0)</f>
        <v>Office Supplies</v>
      </c>
      <c r="E4548" s="11" t="str">
        <f>VLOOKUP(MID(Products!$B4548,5,2),$G$8:$H$25,2,0)</f>
        <v>Storage</v>
      </c>
    </row>
    <row r="4549" spans="1:5" x14ac:dyDescent="0.35">
      <c r="A4549" s="12">
        <v>5402</v>
      </c>
      <c r="B4549" s="17" t="s">
        <v>7614</v>
      </c>
      <c r="C4549" s="17" t="s">
        <v>7615</v>
      </c>
      <c r="D4549" s="17" t="str">
        <f>HLOOKUP(LEFT(Products!$B4549,3),$G$4:$J$5,2,0)</f>
        <v>Technology</v>
      </c>
      <c r="E4549" s="12" t="str">
        <f>VLOOKUP(MID(Products!$B4549,5,2),$G$8:$H$25,2,0)</f>
        <v>Accessories</v>
      </c>
    </row>
    <row r="4550" spans="1:5" x14ac:dyDescent="0.35">
      <c r="A4550" s="11">
        <v>4263</v>
      </c>
      <c r="B4550" s="13" t="s">
        <v>2610</v>
      </c>
      <c r="C4550" s="13" t="s">
        <v>2611</v>
      </c>
      <c r="D4550" s="13" t="str">
        <f>HLOOKUP(LEFT(Products!$B4550,3),$G$4:$J$5,2,0)</f>
        <v>Office Supplies</v>
      </c>
      <c r="E4550" s="11" t="str">
        <f>VLOOKUP(MID(Products!$B4550,5,2),$G$8:$H$25,2,0)</f>
        <v>Appliances</v>
      </c>
    </row>
    <row r="4551" spans="1:5" x14ac:dyDescent="0.35">
      <c r="A4551" s="12">
        <v>4757</v>
      </c>
      <c r="B4551" s="17" t="s">
        <v>986</v>
      </c>
      <c r="C4551" s="17" t="s">
        <v>987</v>
      </c>
      <c r="D4551" s="17" t="str">
        <f>HLOOKUP(LEFT(Products!$B4551,3),$G$4:$J$5,2,0)</f>
        <v>Office Supplies</v>
      </c>
      <c r="E4551" s="12" t="str">
        <f>VLOOKUP(MID(Products!$B4551,5,2),$G$8:$H$25,2,0)</f>
        <v>Binders</v>
      </c>
    </row>
    <row r="4552" spans="1:5" x14ac:dyDescent="0.35">
      <c r="A4552" s="11">
        <v>6004</v>
      </c>
      <c r="B4552" s="13" t="s">
        <v>6095</v>
      </c>
      <c r="C4552" s="13" t="s">
        <v>6096</v>
      </c>
      <c r="D4552" s="13" t="str">
        <f>HLOOKUP(LEFT(Products!$B4552,3),$G$4:$J$5,2,0)</f>
        <v>Office Supplies</v>
      </c>
      <c r="E4552" s="11" t="str">
        <f>VLOOKUP(MID(Products!$B4552,5,2),$G$8:$H$25,2,0)</f>
        <v>Binders</v>
      </c>
    </row>
    <row r="4553" spans="1:5" x14ac:dyDescent="0.35">
      <c r="A4553" s="12">
        <v>7338</v>
      </c>
      <c r="B4553" s="17" t="s">
        <v>4618</v>
      </c>
      <c r="C4553" s="17" t="s">
        <v>4619</v>
      </c>
      <c r="D4553" s="17" t="str">
        <f>HLOOKUP(LEFT(Products!$B4553,3),$G$4:$J$5,2,0)</f>
        <v>Office Supplies</v>
      </c>
      <c r="E4553" s="12" t="str">
        <f>VLOOKUP(MID(Products!$B4553,5,2),$G$8:$H$25,2,0)</f>
        <v>Storage</v>
      </c>
    </row>
    <row r="4554" spans="1:5" x14ac:dyDescent="0.35">
      <c r="A4554" s="11">
        <v>796</v>
      </c>
      <c r="B4554" s="13" t="s">
        <v>390</v>
      </c>
      <c r="C4554" s="13" t="s">
        <v>391</v>
      </c>
      <c r="D4554" s="13" t="str">
        <f>HLOOKUP(LEFT(Products!$B4554,3),$G$4:$J$5,2,0)</f>
        <v>Office Supplies</v>
      </c>
      <c r="E4554" s="11" t="str">
        <f>VLOOKUP(MID(Products!$B4554,5,2),$G$8:$H$25,2,0)</f>
        <v>Binders</v>
      </c>
    </row>
    <row r="4555" spans="1:5" x14ac:dyDescent="0.35">
      <c r="A4555" s="12">
        <v>8524</v>
      </c>
      <c r="B4555" s="17" t="s">
        <v>6727</v>
      </c>
      <c r="C4555" s="17" t="s">
        <v>6728</v>
      </c>
      <c r="D4555" s="17" t="str">
        <f>HLOOKUP(LEFT(Products!$B4555,3),$G$4:$J$5,2,0)</f>
        <v>Office Supplies</v>
      </c>
      <c r="E4555" s="12" t="str">
        <f>VLOOKUP(MID(Products!$B4555,5,2),$G$8:$H$25,2,0)</f>
        <v>Paper</v>
      </c>
    </row>
    <row r="4556" spans="1:5" x14ac:dyDescent="0.35">
      <c r="A4556" s="11">
        <v>5401</v>
      </c>
      <c r="B4556" s="13" t="s">
        <v>3470</v>
      </c>
      <c r="C4556" s="13" t="s">
        <v>3471</v>
      </c>
      <c r="D4556" s="13" t="str">
        <f>HLOOKUP(LEFT(Products!$B4556,3),$G$4:$J$5,2,0)</f>
        <v>Technology</v>
      </c>
      <c r="E4556" s="11" t="str">
        <f>VLOOKUP(MID(Products!$B4556,5,2),$G$8:$H$25,2,0)</f>
        <v>Accessories</v>
      </c>
    </row>
    <row r="4557" spans="1:5" x14ac:dyDescent="0.35">
      <c r="A4557" s="12">
        <v>5546</v>
      </c>
      <c r="B4557" s="17" t="s">
        <v>3945</v>
      </c>
      <c r="C4557" s="17" t="s">
        <v>3946</v>
      </c>
      <c r="D4557" s="17" t="str">
        <f>HLOOKUP(LEFT(Products!$B4557,3),$G$4:$J$5,2,0)</f>
        <v>Office Supplies</v>
      </c>
      <c r="E4557" s="12" t="str">
        <f>VLOOKUP(MID(Products!$B4557,5,2),$G$8:$H$25,2,0)</f>
        <v>Storage</v>
      </c>
    </row>
    <row r="4558" spans="1:5" x14ac:dyDescent="0.35">
      <c r="A4558" s="11">
        <v>1805</v>
      </c>
      <c r="B4558" s="13" t="s">
        <v>320</v>
      </c>
      <c r="C4558" s="13" t="s">
        <v>321</v>
      </c>
      <c r="D4558" s="13" t="str">
        <f>HLOOKUP(LEFT(Products!$B4558,3),$G$4:$J$5,2,0)</f>
        <v>Technology</v>
      </c>
      <c r="E4558" s="11" t="str">
        <f>VLOOKUP(MID(Products!$B4558,5,2),$G$8:$H$25,2,0)</f>
        <v>Accessories</v>
      </c>
    </row>
    <row r="4559" spans="1:5" x14ac:dyDescent="0.35">
      <c r="A4559" s="12">
        <v>1787</v>
      </c>
      <c r="B4559" s="17" t="s">
        <v>7625</v>
      </c>
      <c r="C4559" s="17" t="s">
        <v>7626</v>
      </c>
      <c r="D4559" s="17" t="str">
        <f>HLOOKUP(LEFT(Products!$B4559,3),$G$4:$J$5,2,0)</f>
        <v>Technology</v>
      </c>
      <c r="E4559" s="12" t="str">
        <f>VLOOKUP(MID(Products!$B4559,5,2),$G$8:$H$25,2,0)</f>
        <v>Phones</v>
      </c>
    </row>
    <row r="4560" spans="1:5" x14ac:dyDescent="0.35">
      <c r="A4560" s="11">
        <v>1785</v>
      </c>
      <c r="B4560" s="13" t="s">
        <v>1942</v>
      </c>
      <c r="C4560" s="13" t="s">
        <v>1943</v>
      </c>
      <c r="D4560" s="13" t="str">
        <f>HLOOKUP(LEFT(Products!$B4560,3),$G$4:$J$5,2,0)</f>
        <v>Technology</v>
      </c>
      <c r="E4560" s="11" t="str">
        <f>VLOOKUP(MID(Products!$B4560,5,2),$G$8:$H$25,2,0)</f>
        <v>Accessories</v>
      </c>
    </row>
    <row r="4561" spans="1:5" x14ac:dyDescent="0.35">
      <c r="A4561" s="12">
        <v>2123</v>
      </c>
      <c r="B4561" s="17" t="s">
        <v>6441</v>
      </c>
      <c r="C4561" s="17" t="s">
        <v>6442</v>
      </c>
      <c r="D4561" s="17" t="str">
        <f>HLOOKUP(LEFT(Products!$B4561,3),$G$4:$J$5,2,0)</f>
        <v>Furniture</v>
      </c>
      <c r="E4561" s="12" t="str">
        <f>VLOOKUP(MID(Products!$B4561,5,2),$G$8:$H$25,2,0)</f>
        <v>Bookcases</v>
      </c>
    </row>
    <row r="4562" spans="1:5" x14ac:dyDescent="0.35">
      <c r="A4562" s="11">
        <v>1784</v>
      </c>
      <c r="B4562" s="13" t="s">
        <v>7628</v>
      </c>
      <c r="C4562" s="13" t="s">
        <v>7629</v>
      </c>
      <c r="D4562" s="13" t="str">
        <f>HLOOKUP(LEFT(Products!$B4562,3),$G$4:$J$5,2,0)</f>
        <v>Office Supplies</v>
      </c>
      <c r="E4562" s="11" t="str">
        <f>VLOOKUP(MID(Products!$B4562,5,2),$G$8:$H$25,2,0)</f>
        <v>Paper</v>
      </c>
    </row>
    <row r="4563" spans="1:5" x14ac:dyDescent="0.35">
      <c r="A4563" s="12">
        <v>5065</v>
      </c>
      <c r="B4563" s="17" t="s">
        <v>5415</v>
      </c>
      <c r="C4563" s="17" t="s">
        <v>5416</v>
      </c>
      <c r="D4563" s="17" t="str">
        <f>HLOOKUP(LEFT(Products!$B4563,3),$G$4:$J$5,2,0)</f>
        <v>Technology</v>
      </c>
      <c r="E4563" s="12" t="str">
        <f>VLOOKUP(MID(Products!$B4563,5,2),$G$8:$H$25,2,0)</f>
        <v>Phones</v>
      </c>
    </row>
    <row r="4564" spans="1:5" x14ac:dyDescent="0.35">
      <c r="A4564" s="11">
        <v>3849</v>
      </c>
      <c r="B4564" s="13" t="s">
        <v>1014</v>
      </c>
      <c r="C4564" s="13" t="s">
        <v>1015</v>
      </c>
      <c r="D4564" s="13" t="str">
        <f>HLOOKUP(LEFT(Products!$B4564,3),$G$4:$J$5,2,0)</f>
        <v>Office Supplies</v>
      </c>
      <c r="E4564" s="11" t="str">
        <f>VLOOKUP(MID(Products!$B4564,5,2),$G$8:$H$25,2,0)</f>
        <v>Binders</v>
      </c>
    </row>
    <row r="4565" spans="1:5" x14ac:dyDescent="0.35">
      <c r="A4565" s="12">
        <v>9408</v>
      </c>
      <c r="B4565" s="17" t="s">
        <v>3603</v>
      </c>
      <c r="C4565" s="17" t="s">
        <v>3604</v>
      </c>
      <c r="D4565" s="17" t="str">
        <f>HLOOKUP(LEFT(Products!$B4565,3),$G$4:$J$5,2,0)</f>
        <v>Technology</v>
      </c>
      <c r="E4565" s="12" t="str">
        <f>VLOOKUP(MID(Products!$B4565,5,2),$G$8:$H$25,2,0)</f>
        <v>Accessories</v>
      </c>
    </row>
    <row r="4566" spans="1:5" x14ac:dyDescent="0.35">
      <c r="A4566" s="11">
        <v>1804</v>
      </c>
      <c r="B4566" s="13" t="s">
        <v>5782</v>
      </c>
      <c r="C4566" s="13" t="s">
        <v>5783</v>
      </c>
      <c r="D4566" s="13" t="str">
        <f>HLOOKUP(LEFT(Products!$B4566,3),$G$4:$J$5,2,0)</f>
        <v>Office Supplies</v>
      </c>
      <c r="E4566" s="11" t="str">
        <f>VLOOKUP(MID(Products!$B4566,5,2),$G$8:$H$25,2,0)</f>
        <v>Supplies</v>
      </c>
    </row>
    <row r="4567" spans="1:5" x14ac:dyDescent="0.35">
      <c r="A4567" s="12">
        <v>7039</v>
      </c>
      <c r="B4567" s="17" t="s">
        <v>7634</v>
      </c>
      <c r="C4567" s="17" t="s">
        <v>7635</v>
      </c>
      <c r="D4567" s="17" t="str">
        <f>HLOOKUP(LEFT(Products!$B4567,3),$G$4:$J$5,2,0)</f>
        <v>Office Supplies</v>
      </c>
      <c r="E4567" s="12" t="str">
        <f>VLOOKUP(MID(Products!$B4567,5,2),$G$8:$H$25,2,0)</f>
        <v>Art</v>
      </c>
    </row>
    <row r="4568" spans="1:5" x14ac:dyDescent="0.35">
      <c r="A4568" s="11">
        <v>7038</v>
      </c>
      <c r="B4568" s="13" t="s">
        <v>7636</v>
      </c>
      <c r="C4568" s="13" t="s">
        <v>7637</v>
      </c>
      <c r="D4568" s="13" t="str">
        <f>HLOOKUP(LEFT(Products!$B4568,3),$G$4:$J$5,2,0)</f>
        <v>Office Supplies</v>
      </c>
      <c r="E4568" s="11" t="str">
        <f>VLOOKUP(MID(Products!$B4568,5,2),$G$8:$H$25,2,0)</f>
        <v>Paper</v>
      </c>
    </row>
    <row r="4569" spans="1:5" x14ac:dyDescent="0.35">
      <c r="A4569" s="12">
        <v>3211</v>
      </c>
      <c r="B4569" s="17" t="s">
        <v>4320</v>
      </c>
      <c r="C4569" s="17" t="s">
        <v>412</v>
      </c>
      <c r="D4569" s="17" t="str">
        <f>HLOOKUP(LEFT(Products!$B4569,3),$G$4:$J$5,2,0)</f>
        <v>Office Supplies</v>
      </c>
      <c r="E4569" s="12" t="str">
        <f>VLOOKUP(MID(Products!$B4569,5,2),$G$8:$H$25,2,0)</f>
        <v>Envelopes</v>
      </c>
    </row>
    <row r="4570" spans="1:5" x14ac:dyDescent="0.35">
      <c r="A4570" s="11">
        <v>1803</v>
      </c>
      <c r="B4570" s="13" t="s">
        <v>1137</v>
      </c>
      <c r="C4570" s="13" t="s">
        <v>1138</v>
      </c>
      <c r="D4570" s="13" t="str">
        <f>HLOOKUP(LEFT(Products!$B4570,3),$G$4:$J$5,2,0)</f>
        <v>Office Supplies</v>
      </c>
      <c r="E4570" s="11" t="str">
        <f>VLOOKUP(MID(Products!$B4570,5,2),$G$8:$H$25,2,0)</f>
        <v>Binders</v>
      </c>
    </row>
    <row r="4571" spans="1:5" x14ac:dyDescent="0.35">
      <c r="A4571" s="12">
        <v>9055</v>
      </c>
      <c r="B4571" s="17" t="s">
        <v>1673</v>
      </c>
      <c r="C4571" s="17" t="s">
        <v>1674</v>
      </c>
      <c r="D4571" s="17" t="str">
        <f>HLOOKUP(LEFT(Products!$B4571,3),$G$4:$J$5,2,0)</f>
        <v>Office Supplies</v>
      </c>
      <c r="E4571" s="12" t="str">
        <f>VLOOKUP(MID(Products!$B4571,5,2),$G$8:$H$25,2,0)</f>
        <v>Supplies</v>
      </c>
    </row>
    <row r="4572" spans="1:5" x14ac:dyDescent="0.35">
      <c r="A4572" s="11">
        <v>3212</v>
      </c>
      <c r="B4572" s="13" t="s">
        <v>1940</v>
      </c>
      <c r="C4572" s="13" t="s">
        <v>1941</v>
      </c>
      <c r="D4572" s="13" t="str">
        <f>HLOOKUP(LEFT(Products!$B4572,3),$G$4:$J$5,2,0)</f>
        <v>Office Supplies</v>
      </c>
      <c r="E4572" s="11" t="str">
        <f>VLOOKUP(MID(Products!$B4572,5,2),$G$8:$H$25,2,0)</f>
        <v>Binders</v>
      </c>
    </row>
    <row r="4573" spans="1:5" x14ac:dyDescent="0.35">
      <c r="A4573" s="12">
        <v>3850</v>
      </c>
      <c r="B4573" s="17" t="s">
        <v>873</v>
      </c>
      <c r="C4573" s="17" t="s">
        <v>874</v>
      </c>
      <c r="D4573" s="17" t="str">
        <f>HLOOKUP(LEFT(Products!$B4573,3),$G$4:$J$5,2,0)</f>
        <v>Technology</v>
      </c>
      <c r="E4573" s="12" t="str">
        <f>VLOOKUP(MID(Products!$B4573,5,2),$G$8:$H$25,2,0)</f>
        <v>Accessories</v>
      </c>
    </row>
    <row r="4574" spans="1:5" x14ac:dyDescent="0.35">
      <c r="A4574" s="11">
        <v>9409</v>
      </c>
      <c r="B4574" s="13" t="s">
        <v>994</v>
      </c>
      <c r="C4574" s="13" t="s">
        <v>3361</v>
      </c>
      <c r="D4574" s="13" t="str">
        <f>HLOOKUP(LEFT(Products!$B4574,3),$G$4:$J$5,2,0)</f>
        <v>Furniture</v>
      </c>
      <c r="E4574" s="11" t="str">
        <f>VLOOKUP(MID(Products!$B4574,5,2),$G$8:$H$25,2,0)</f>
        <v>Furnishings</v>
      </c>
    </row>
    <row r="4575" spans="1:5" x14ac:dyDescent="0.35">
      <c r="A4575" s="12">
        <v>5707</v>
      </c>
      <c r="B4575" s="17" t="s">
        <v>4204</v>
      </c>
      <c r="C4575" s="17" t="s">
        <v>4205</v>
      </c>
      <c r="D4575" s="17" t="str">
        <f>HLOOKUP(LEFT(Products!$B4575,3),$G$4:$J$5,2,0)</f>
        <v>Office Supplies</v>
      </c>
      <c r="E4575" s="12" t="str">
        <f>VLOOKUP(MID(Products!$B4575,5,2),$G$8:$H$25,2,0)</f>
        <v>Binders</v>
      </c>
    </row>
    <row r="4576" spans="1:5" x14ac:dyDescent="0.35">
      <c r="A4576" s="11">
        <v>4428</v>
      </c>
      <c r="B4576" s="13" t="s">
        <v>1740</v>
      </c>
      <c r="C4576" s="13" t="s">
        <v>1741</v>
      </c>
      <c r="D4576" s="13" t="str">
        <f>HLOOKUP(LEFT(Products!$B4576,3),$G$4:$J$5,2,0)</f>
        <v>Office Supplies</v>
      </c>
      <c r="E4576" s="11" t="str">
        <f>VLOOKUP(MID(Products!$B4576,5,2),$G$8:$H$25,2,0)</f>
        <v>Paper</v>
      </c>
    </row>
    <row r="4577" spans="1:5" x14ac:dyDescent="0.35">
      <c r="A4577" s="12">
        <v>2124</v>
      </c>
      <c r="B4577" s="17" t="s">
        <v>4466</v>
      </c>
      <c r="C4577" s="17" t="s">
        <v>4467</v>
      </c>
      <c r="D4577" s="17" t="str">
        <f>HLOOKUP(LEFT(Products!$B4577,3),$G$4:$J$5,2,0)</f>
        <v>Office Supplies</v>
      </c>
      <c r="E4577" s="12" t="str">
        <f>VLOOKUP(MID(Products!$B4577,5,2),$G$8:$H$25,2,0)</f>
        <v>Labels</v>
      </c>
    </row>
    <row r="4578" spans="1:5" x14ac:dyDescent="0.35">
      <c r="A4578" s="11">
        <v>1786</v>
      </c>
      <c r="B4578" s="13" t="s">
        <v>5261</v>
      </c>
      <c r="C4578" s="13" t="s">
        <v>5262</v>
      </c>
      <c r="D4578" s="13" t="str">
        <f>HLOOKUP(LEFT(Products!$B4578,3),$G$4:$J$5,2,0)</f>
        <v>Office Supplies</v>
      </c>
      <c r="E4578" s="11" t="str">
        <f>VLOOKUP(MID(Products!$B4578,5,2),$G$8:$H$25,2,0)</f>
        <v>Binders</v>
      </c>
    </row>
    <row r="4579" spans="1:5" x14ac:dyDescent="0.35">
      <c r="A4579" s="12">
        <v>9326</v>
      </c>
      <c r="B4579" s="17" t="s">
        <v>4194</v>
      </c>
      <c r="C4579" s="17" t="s">
        <v>4195</v>
      </c>
      <c r="D4579" s="17" t="str">
        <f>HLOOKUP(LEFT(Products!$B4579,3),$G$4:$J$5,2,0)</f>
        <v>Office Supplies</v>
      </c>
      <c r="E4579" s="12" t="str">
        <f>VLOOKUP(MID(Products!$B4579,5,2),$G$8:$H$25,2,0)</f>
        <v>Binders</v>
      </c>
    </row>
    <row r="4580" spans="1:5" x14ac:dyDescent="0.35">
      <c r="A4580" s="11">
        <v>1078</v>
      </c>
      <c r="B4580" s="13" t="s">
        <v>7077</v>
      </c>
      <c r="C4580" s="13" t="s">
        <v>7078</v>
      </c>
      <c r="D4580" s="13" t="str">
        <f>HLOOKUP(LEFT(Products!$B4580,3),$G$4:$J$5,2,0)</f>
        <v>Office Supplies</v>
      </c>
      <c r="E4580" s="11" t="str">
        <f>VLOOKUP(MID(Products!$B4580,5,2),$G$8:$H$25,2,0)</f>
        <v>Appliances</v>
      </c>
    </row>
    <row r="4581" spans="1:5" x14ac:dyDescent="0.35">
      <c r="A4581" s="12">
        <v>3373</v>
      </c>
      <c r="B4581" s="17" t="s">
        <v>2610</v>
      </c>
      <c r="C4581" s="17" t="s">
        <v>2611</v>
      </c>
      <c r="D4581" s="17" t="str">
        <f>HLOOKUP(LEFT(Products!$B4581,3),$G$4:$J$5,2,0)</f>
        <v>Office Supplies</v>
      </c>
      <c r="E4581" s="12" t="str">
        <f>VLOOKUP(MID(Products!$B4581,5,2),$G$8:$H$25,2,0)</f>
        <v>Appliances</v>
      </c>
    </row>
    <row r="4582" spans="1:5" x14ac:dyDescent="0.35">
      <c r="A4582" s="11">
        <v>9324</v>
      </c>
      <c r="B4582" s="13" t="s">
        <v>1887</v>
      </c>
      <c r="C4582" s="13" t="s">
        <v>1888</v>
      </c>
      <c r="D4582" s="13" t="str">
        <f>HLOOKUP(LEFT(Products!$B4582,3),$G$4:$J$5,2,0)</f>
        <v>Office Supplies</v>
      </c>
      <c r="E4582" s="11" t="str">
        <f>VLOOKUP(MID(Products!$B4582,5,2),$G$8:$H$25,2,0)</f>
        <v>Paper</v>
      </c>
    </row>
    <row r="4583" spans="1:5" x14ac:dyDescent="0.35">
      <c r="A4583" s="12">
        <v>3176</v>
      </c>
      <c r="B4583" s="17" t="s">
        <v>2958</v>
      </c>
      <c r="C4583" s="17" t="s">
        <v>2959</v>
      </c>
      <c r="D4583" s="17" t="str">
        <f>HLOOKUP(LEFT(Products!$B4583,3),$G$4:$J$5,2,0)</f>
        <v>Furniture</v>
      </c>
      <c r="E4583" s="12" t="str">
        <f>VLOOKUP(MID(Products!$B4583,5,2),$G$8:$H$25,2,0)</f>
        <v>Bookcases</v>
      </c>
    </row>
    <row r="4584" spans="1:5" x14ac:dyDescent="0.35">
      <c r="A4584" s="11">
        <v>9253</v>
      </c>
      <c r="B4584" s="13" t="s">
        <v>5989</v>
      </c>
      <c r="C4584" s="13" t="s">
        <v>5990</v>
      </c>
      <c r="D4584" s="13" t="str">
        <f>HLOOKUP(LEFT(Products!$B4584,3),$G$4:$J$5,2,0)</f>
        <v>Technology</v>
      </c>
      <c r="E4584" s="11" t="str">
        <f>VLOOKUP(MID(Products!$B4584,5,2),$G$8:$H$25,2,0)</f>
        <v>Accessories</v>
      </c>
    </row>
    <row r="4585" spans="1:5" x14ac:dyDescent="0.35">
      <c r="A4585" s="12">
        <v>3798</v>
      </c>
      <c r="B4585" s="17" t="s">
        <v>7290</v>
      </c>
      <c r="C4585" s="17" t="s">
        <v>7291</v>
      </c>
      <c r="D4585" s="17" t="str">
        <f>HLOOKUP(LEFT(Products!$B4585,3),$G$4:$J$5,2,0)</f>
        <v>Office Supplies</v>
      </c>
      <c r="E4585" s="12" t="str">
        <f>VLOOKUP(MID(Products!$B4585,5,2),$G$8:$H$25,2,0)</f>
        <v>Paper</v>
      </c>
    </row>
    <row r="4586" spans="1:5" x14ac:dyDescent="0.35">
      <c r="A4586" s="11">
        <v>9325</v>
      </c>
      <c r="B4586" s="13" t="s">
        <v>6009</v>
      </c>
      <c r="C4586" s="13" t="s">
        <v>6010</v>
      </c>
      <c r="D4586" s="13" t="str">
        <f>HLOOKUP(LEFT(Products!$B4586,3),$G$4:$J$5,2,0)</f>
        <v>Furniture</v>
      </c>
      <c r="E4586" s="11" t="str">
        <f>VLOOKUP(MID(Products!$B4586,5,2),$G$8:$H$25,2,0)</f>
        <v>Chairs</v>
      </c>
    </row>
    <row r="4587" spans="1:5" x14ac:dyDescent="0.35">
      <c r="A4587" s="12">
        <v>1080</v>
      </c>
      <c r="B4587" s="17" t="s">
        <v>3172</v>
      </c>
      <c r="C4587" s="17" t="s">
        <v>3173</v>
      </c>
      <c r="D4587" s="17" t="str">
        <f>HLOOKUP(LEFT(Products!$B4587,3),$G$4:$J$5,2,0)</f>
        <v>Office Supplies</v>
      </c>
      <c r="E4587" s="12" t="str">
        <f>VLOOKUP(MID(Products!$B4587,5,2),$G$8:$H$25,2,0)</f>
        <v>Binders</v>
      </c>
    </row>
    <row r="4588" spans="1:5" x14ac:dyDescent="0.35">
      <c r="A4588" s="11">
        <v>9627</v>
      </c>
      <c r="B4588" s="13" t="s">
        <v>2416</v>
      </c>
      <c r="C4588" s="13" t="s">
        <v>2417</v>
      </c>
      <c r="D4588" s="13" t="str">
        <f>HLOOKUP(LEFT(Products!$B4588,3),$G$4:$J$5,2,0)</f>
        <v>Office Supplies</v>
      </c>
      <c r="E4588" s="11" t="str">
        <f>VLOOKUP(MID(Products!$B4588,5,2),$G$8:$H$25,2,0)</f>
        <v>Paper</v>
      </c>
    </row>
    <row r="4589" spans="1:5" x14ac:dyDescent="0.35">
      <c r="A4589" s="12">
        <v>2329</v>
      </c>
      <c r="B4589" s="17" t="s">
        <v>7653</v>
      </c>
      <c r="C4589" s="17" t="s">
        <v>7654</v>
      </c>
      <c r="D4589" s="17" t="str">
        <f>HLOOKUP(LEFT(Products!$B4589,3),$G$4:$J$5,2,0)</f>
        <v>Office Supplies</v>
      </c>
      <c r="E4589" s="12" t="str">
        <f>VLOOKUP(MID(Products!$B4589,5,2),$G$8:$H$25,2,0)</f>
        <v>Envelopes</v>
      </c>
    </row>
    <row r="4590" spans="1:5" x14ac:dyDescent="0.35">
      <c r="A4590" s="11">
        <v>1079</v>
      </c>
      <c r="B4590" s="13" t="s">
        <v>3023</v>
      </c>
      <c r="C4590" s="13" t="s">
        <v>3024</v>
      </c>
      <c r="D4590" s="13" t="str">
        <f>HLOOKUP(LEFT(Products!$B4590,3),$G$4:$J$5,2,0)</f>
        <v>Office Supplies</v>
      </c>
      <c r="E4590" s="11" t="str">
        <f>VLOOKUP(MID(Products!$B4590,5,2),$G$8:$H$25,2,0)</f>
        <v>Storage</v>
      </c>
    </row>
    <row r="4591" spans="1:5" x14ac:dyDescent="0.35">
      <c r="A4591" s="12">
        <v>9254</v>
      </c>
      <c r="B4591" s="17" t="s">
        <v>1135</v>
      </c>
      <c r="C4591" s="17" t="s">
        <v>1136</v>
      </c>
      <c r="D4591" s="17" t="str">
        <f>HLOOKUP(LEFT(Products!$B4591,3),$G$4:$J$5,2,0)</f>
        <v>Office Supplies</v>
      </c>
      <c r="E4591" s="12" t="str">
        <f>VLOOKUP(MID(Products!$B4591,5,2),$G$8:$H$25,2,0)</f>
        <v>Paper</v>
      </c>
    </row>
    <row r="4592" spans="1:5" x14ac:dyDescent="0.35">
      <c r="A4592" s="11">
        <v>3372</v>
      </c>
      <c r="B4592" s="13" t="s">
        <v>5158</v>
      </c>
      <c r="C4592" s="13" t="s">
        <v>5159</v>
      </c>
      <c r="D4592" s="13" t="str">
        <f>HLOOKUP(LEFT(Products!$B4592,3),$G$4:$J$5,2,0)</f>
        <v>Office Supplies</v>
      </c>
      <c r="E4592" s="11" t="str">
        <f>VLOOKUP(MID(Products!$B4592,5,2),$G$8:$H$25,2,0)</f>
        <v>Binders</v>
      </c>
    </row>
    <row r="4593" spans="1:5" x14ac:dyDescent="0.35">
      <c r="A4593" s="12">
        <v>5416</v>
      </c>
      <c r="B4593" s="17" t="s">
        <v>2397</v>
      </c>
      <c r="C4593" s="17" t="s">
        <v>2398</v>
      </c>
      <c r="D4593" s="17" t="str">
        <f>HLOOKUP(LEFT(Products!$B4593,3),$G$4:$J$5,2,0)</f>
        <v>Office Supplies</v>
      </c>
      <c r="E4593" s="12" t="str">
        <f>VLOOKUP(MID(Products!$B4593,5,2),$G$8:$H$25,2,0)</f>
        <v>Paper</v>
      </c>
    </row>
    <row r="4594" spans="1:5" x14ac:dyDescent="0.35">
      <c r="A4594" s="11">
        <v>3177</v>
      </c>
      <c r="B4594" s="13" t="s">
        <v>4933</v>
      </c>
      <c r="C4594" s="13" t="s">
        <v>4934</v>
      </c>
      <c r="D4594" s="13" t="str">
        <f>HLOOKUP(LEFT(Products!$B4594,3),$G$4:$J$5,2,0)</f>
        <v>Technology</v>
      </c>
      <c r="E4594" s="11" t="str">
        <f>VLOOKUP(MID(Products!$B4594,5,2),$G$8:$H$25,2,0)</f>
        <v>Accessories</v>
      </c>
    </row>
    <row r="4595" spans="1:5" x14ac:dyDescent="0.35">
      <c r="A4595" s="12">
        <v>5417</v>
      </c>
      <c r="B4595" s="17" t="s">
        <v>7656</v>
      </c>
      <c r="C4595" s="17" t="s">
        <v>7657</v>
      </c>
      <c r="D4595" s="17" t="str">
        <f>HLOOKUP(LEFT(Products!$B4595,3),$G$4:$J$5,2,0)</f>
        <v>Technology</v>
      </c>
      <c r="E4595" s="12" t="str">
        <f>VLOOKUP(MID(Products!$B4595,5,2),$G$8:$H$25,2,0)</f>
        <v>Phones</v>
      </c>
    </row>
    <row r="4596" spans="1:5" x14ac:dyDescent="0.35">
      <c r="A4596" s="11">
        <v>1269</v>
      </c>
      <c r="B4596" s="13" t="s">
        <v>3856</v>
      </c>
      <c r="C4596" s="13" t="s">
        <v>3857</v>
      </c>
      <c r="D4596" s="13" t="str">
        <f>HLOOKUP(LEFT(Products!$B4596,3),$G$4:$J$5,2,0)</f>
        <v>Furniture</v>
      </c>
      <c r="E4596" s="11" t="str">
        <f>VLOOKUP(MID(Products!$B4596,5,2),$G$8:$H$25,2,0)</f>
        <v>Furnishings</v>
      </c>
    </row>
    <row r="4597" spans="1:5" x14ac:dyDescent="0.35">
      <c r="A4597" s="12">
        <v>5415</v>
      </c>
      <c r="B4597" s="17" t="s">
        <v>2018</v>
      </c>
      <c r="C4597" s="17" t="s">
        <v>2019</v>
      </c>
      <c r="D4597" s="17" t="str">
        <f>HLOOKUP(LEFT(Products!$B4597,3),$G$4:$J$5,2,0)</f>
        <v>Office Supplies</v>
      </c>
      <c r="E4597" s="12" t="str">
        <f>VLOOKUP(MID(Products!$B4597,5,2),$G$8:$H$25,2,0)</f>
        <v>Appliances</v>
      </c>
    </row>
    <row r="4598" spans="1:5" x14ac:dyDescent="0.35">
      <c r="A4598" s="11">
        <v>8835</v>
      </c>
      <c r="B4598" s="13" t="s">
        <v>763</v>
      </c>
      <c r="C4598" s="13" t="s">
        <v>764</v>
      </c>
      <c r="D4598" s="13" t="str">
        <f>HLOOKUP(LEFT(Products!$B4598,3),$G$4:$J$5,2,0)</f>
        <v>Technology</v>
      </c>
      <c r="E4598" s="11" t="str">
        <f>VLOOKUP(MID(Products!$B4598,5,2),$G$8:$H$25,2,0)</f>
        <v>Phones</v>
      </c>
    </row>
    <row r="4599" spans="1:5" x14ac:dyDescent="0.35">
      <c r="A4599" s="12">
        <v>3494</v>
      </c>
      <c r="B4599" s="17" t="s">
        <v>4817</v>
      </c>
      <c r="C4599" s="17" t="s">
        <v>4818</v>
      </c>
      <c r="D4599" s="17" t="str">
        <f>HLOOKUP(LEFT(Products!$B4599,3),$G$4:$J$5,2,0)</f>
        <v>Technology</v>
      </c>
      <c r="E4599" s="12" t="str">
        <f>VLOOKUP(MID(Products!$B4599,5,2),$G$8:$H$25,2,0)</f>
        <v>Accessories</v>
      </c>
    </row>
    <row r="4600" spans="1:5" x14ac:dyDescent="0.35">
      <c r="A4600" s="11">
        <v>718</v>
      </c>
      <c r="B4600" s="13" t="s">
        <v>1862</v>
      </c>
      <c r="C4600" s="13" t="s">
        <v>1863</v>
      </c>
      <c r="D4600" s="13" t="str">
        <f>HLOOKUP(LEFT(Products!$B4600,3),$G$4:$J$5,2,0)</f>
        <v>Furniture</v>
      </c>
      <c r="E4600" s="11" t="str">
        <f>VLOOKUP(MID(Products!$B4600,5,2),$G$8:$H$25,2,0)</f>
        <v>Furnishings</v>
      </c>
    </row>
    <row r="4601" spans="1:5" x14ac:dyDescent="0.35">
      <c r="A4601" s="12">
        <v>8485</v>
      </c>
      <c r="B4601" s="17" t="s">
        <v>1815</v>
      </c>
      <c r="C4601" s="17" t="s">
        <v>1816</v>
      </c>
      <c r="D4601" s="17" t="str">
        <f>HLOOKUP(LEFT(Products!$B4601,3),$G$4:$J$5,2,0)</f>
        <v>Furniture</v>
      </c>
      <c r="E4601" s="12" t="str">
        <f>VLOOKUP(MID(Products!$B4601,5,2),$G$8:$H$25,2,0)</f>
        <v>Furnishings</v>
      </c>
    </row>
    <row r="4602" spans="1:5" x14ac:dyDescent="0.35">
      <c r="A4602" s="11">
        <v>635</v>
      </c>
      <c r="B4602" s="13" t="s">
        <v>4782</v>
      </c>
      <c r="C4602" s="13" t="s">
        <v>4783</v>
      </c>
      <c r="D4602" s="13" t="str">
        <f>HLOOKUP(LEFT(Products!$B4602,3),$G$4:$J$5,2,0)</f>
        <v>Office Supplies</v>
      </c>
      <c r="E4602" s="11" t="str">
        <f>VLOOKUP(MID(Products!$B4602,5,2),$G$8:$H$25,2,0)</f>
        <v>Labels</v>
      </c>
    </row>
    <row r="4603" spans="1:5" x14ac:dyDescent="0.35">
      <c r="A4603" s="12">
        <v>5595</v>
      </c>
      <c r="B4603" s="17" t="s">
        <v>2347</v>
      </c>
      <c r="C4603" s="17" t="s">
        <v>2348</v>
      </c>
      <c r="D4603" s="17" t="str">
        <f>HLOOKUP(LEFT(Products!$B4603,3),$G$4:$J$5,2,0)</f>
        <v>Technology</v>
      </c>
      <c r="E4603" s="12" t="str">
        <f>VLOOKUP(MID(Products!$B4603,5,2),$G$8:$H$25,2,0)</f>
        <v>Phones</v>
      </c>
    </row>
    <row r="4604" spans="1:5" x14ac:dyDescent="0.35">
      <c r="A4604" s="11">
        <v>7923</v>
      </c>
      <c r="B4604" s="13" t="s">
        <v>5953</v>
      </c>
      <c r="C4604" s="13" t="s">
        <v>5954</v>
      </c>
      <c r="D4604" s="13" t="str">
        <f>HLOOKUP(LEFT(Products!$B4604,3),$G$4:$J$5,2,0)</f>
        <v>Technology</v>
      </c>
      <c r="E4604" s="11" t="str">
        <f>VLOOKUP(MID(Products!$B4604,5,2),$G$8:$H$25,2,0)</f>
        <v>Phones</v>
      </c>
    </row>
    <row r="4605" spans="1:5" x14ac:dyDescent="0.35">
      <c r="A4605" s="12">
        <v>5596</v>
      </c>
      <c r="B4605" s="17" t="s">
        <v>4066</v>
      </c>
      <c r="C4605" s="17" t="s">
        <v>4067</v>
      </c>
      <c r="D4605" s="17" t="str">
        <f>HLOOKUP(LEFT(Products!$B4605,3),$G$4:$J$5,2,0)</f>
        <v>Technology</v>
      </c>
      <c r="E4605" s="12" t="str">
        <f>VLOOKUP(MID(Products!$B4605,5,2),$G$8:$H$25,2,0)</f>
        <v>Phones</v>
      </c>
    </row>
    <row r="4606" spans="1:5" x14ac:dyDescent="0.35">
      <c r="A4606" s="11">
        <v>6042</v>
      </c>
      <c r="B4606" s="13" t="s">
        <v>7668</v>
      </c>
      <c r="C4606" s="13" t="s">
        <v>7669</v>
      </c>
      <c r="D4606" s="13" t="str">
        <f>HLOOKUP(LEFT(Products!$B4606,3),$G$4:$J$5,2,0)</f>
        <v>Technology</v>
      </c>
      <c r="E4606" s="11" t="str">
        <f>VLOOKUP(MID(Products!$B4606,5,2),$G$8:$H$25,2,0)</f>
        <v>Machines</v>
      </c>
    </row>
    <row r="4607" spans="1:5" x14ac:dyDescent="0.35">
      <c r="A4607" s="12">
        <v>9353</v>
      </c>
      <c r="B4607" s="17" t="s">
        <v>6009</v>
      </c>
      <c r="C4607" s="17" t="s">
        <v>6010</v>
      </c>
      <c r="D4607" s="17" t="str">
        <f>HLOOKUP(LEFT(Products!$B4607,3),$G$4:$J$5,2,0)</f>
        <v>Furniture</v>
      </c>
      <c r="E4607" s="12" t="str">
        <f>VLOOKUP(MID(Products!$B4607,5,2),$G$8:$H$25,2,0)</f>
        <v>Chairs</v>
      </c>
    </row>
    <row r="4608" spans="1:5" x14ac:dyDescent="0.35">
      <c r="A4608" s="11">
        <v>3496</v>
      </c>
      <c r="B4608" s="13" t="s">
        <v>1162</v>
      </c>
      <c r="C4608" s="13" t="s">
        <v>1163</v>
      </c>
      <c r="D4608" s="13" t="str">
        <f>HLOOKUP(LEFT(Products!$B4608,3),$G$4:$J$5,2,0)</f>
        <v>Furniture</v>
      </c>
      <c r="E4608" s="11" t="str">
        <f>VLOOKUP(MID(Products!$B4608,5,2),$G$8:$H$25,2,0)</f>
        <v>Chairs</v>
      </c>
    </row>
    <row r="4609" spans="1:5" x14ac:dyDescent="0.35">
      <c r="A4609" s="12">
        <v>3495</v>
      </c>
      <c r="B4609" s="17" t="s">
        <v>6036</v>
      </c>
      <c r="C4609" s="17" t="s">
        <v>6037</v>
      </c>
      <c r="D4609" s="17" t="str">
        <f>HLOOKUP(LEFT(Products!$B4609,3),$G$4:$J$5,2,0)</f>
        <v>Technology</v>
      </c>
      <c r="E4609" s="12" t="str">
        <f>VLOOKUP(MID(Products!$B4609,5,2),$G$8:$H$25,2,0)</f>
        <v>Accessories</v>
      </c>
    </row>
    <row r="4610" spans="1:5" x14ac:dyDescent="0.35">
      <c r="A4610" s="11">
        <v>6041</v>
      </c>
      <c r="B4610" s="13" t="s">
        <v>2341</v>
      </c>
      <c r="C4610" s="13" t="s">
        <v>2342</v>
      </c>
      <c r="D4610" s="13" t="str">
        <f>HLOOKUP(LEFT(Products!$B4610,3),$G$4:$J$5,2,0)</f>
        <v>Technology</v>
      </c>
      <c r="E4610" s="11" t="str">
        <f>VLOOKUP(MID(Products!$B4610,5,2),$G$8:$H$25,2,0)</f>
        <v>Phones</v>
      </c>
    </row>
    <row r="4611" spans="1:5" x14ac:dyDescent="0.35">
      <c r="A4611" s="12">
        <v>3588</v>
      </c>
      <c r="B4611" s="17" t="s">
        <v>917</v>
      </c>
      <c r="C4611" s="17" t="s">
        <v>918</v>
      </c>
      <c r="D4611" s="17" t="str">
        <f>HLOOKUP(LEFT(Products!$B4611,3),$G$4:$J$5,2,0)</f>
        <v>Technology</v>
      </c>
      <c r="E4611" s="12" t="str">
        <f>VLOOKUP(MID(Products!$B4611,5,2),$G$8:$H$25,2,0)</f>
        <v>Phones</v>
      </c>
    </row>
    <row r="4612" spans="1:5" x14ac:dyDescent="0.35">
      <c r="A4612" s="11">
        <v>9695</v>
      </c>
      <c r="B4612" s="13" t="s">
        <v>1307</v>
      </c>
      <c r="C4612" s="13" t="s">
        <v>1308</v>
      </c>
      <c r="D4612" s="13" t="str">
        <f>HLOOKUP(LEFT(Products!$B4612,3),$G$4:$J$5,2,0)</f>
        <v>Office Supplies</v>
      </c>
      <c r="E4612" s="11" t="str">
        <f>VLOOKUP(MID(Products!$B4612,5,2),$G$8:$H$25,2,0)</f>
        <v>Supplies</v>
      </c>
    </row>
    <row r="4613" spans="1:5" x14ac:dyDescent="0.35">
      <c r="A4613" s="12">
        <v>9354</v>
      </c>
      <c r="B4613" s="17" t="s">
        <v>7673</v>
      </c>
      <c r="C4613" s="17" t="s">
        <v>7674</v>
      </c>
      <c r="D4613" s="17" t="str">
        <f>HLOOKUP(LEFT(Products!$B4613,3),$G$4:$J$5,2,0)</f>
        <v>Office Supplies</v>
      </c>
      <c r="E4613" s="12" t="str">
        <f>VLOOKUP(MID(Products!$B4613,5,2),$G$8:$H$25,2,0)</f>
        <v>Paper</v>
      </c>
    </row>
    <row r="4614" spans="1:5" x14ac:dyDescent="0.35">
      <c r="A4614" s="11">
        <v>8837</v>
      </c>
      <c r="B4614" s="13" t="s">
        <v>1488</v>
      </c>
      <c r="C4614" s="13" t="s">
        <v>1489</v>
      </c>
      <c r="D4614" s="13" t="str">
        <f>HLOOKUP(LEFT(Products!$B4614,3),$G$4:$J$5,2,0)</f>
        <v>Office Supplies</v>
      </c>
      <c r="E4614" s="11" t="str">
        <f>VLOOKUP(MID(Products!$B4614,5,2),$G$8:$H$25,2,0)</f>
        <v>Art</v>
      </c>
    </row>
    <row r="4615" spans="1:5" x14ac:dyDescent="0.35">
      <c r="A4615" s="12">
        <v>7924</v>
      </c>
      <c r="B4615" s="17" t="s">
        <v>2074</v>
      </c>
      <c r="C4615" s="17" t="s">
        <v>2075</v>
      </c>
      <c r="D4615" s="17" t="str">
        <f>HLOOKUP(LEFT(Products!$B4615,3),$G$4:$J$5,2,0)</f>
        <v>Office Supplies</v>
      </c>
      <c r="E4615" s="12" t="str">
        <f>VLOOKUP(MID(Products!$B4615,5,2),$G$8:$H$25,2,0)</f>
        <v>Binders</v>
      </c>
    </row>
    <row r="4616" spans="1:5" x14ac:dyDescent="0.35">
      <c r="A4616" s="11">
        <v>8838</v>
      </c>
      <c r="B4616" s="13" t="s">
        <v>3200</v>
      </c>
      <c r="C4616" s="13" t="s">
        <v>3201</v>
      </c>
      <c r="D4616" s="13" t="str">
        <f>HLOOKUP(LEFT(Products!$B4616,3),$G$4:$J$5,2,0)</f>
        <v>Office Supplies</v>
      </c>
      <c r="E4616" s="11" t="str">
        <f>VLOOKUP(MID(Products!$B4616,5,2),$G$8:$H$25,2,0)</f>
        <v>Labels</v>
      </c>
    </row>
    <row r="4617" spans="1:5" x14ac:dyDescent="0.35">
      <c r="A4617" s="12">
        <v>8836</v>
      </c>
      <c r="B4617" s="17" t="s">
        <v>1725</v>
      </c>
      <c r="C4617" s="17" t="s">
        <v>1726</v>
      </c>
      <c r="D4617" s="17" t="str">
        <f>HLOOKUP(LEFT(Products!$B4617,3),$G$4:$J$5,2,0)</f>
        <v>Office Supplies</v>
      </c>
      <c r="E4617" s="12" t="str">
        <f>VLOOKUP(MID(Products!$B4617,5,2),$G$8:$H$25,2,0)</f>
        <v>Art</v>
      </c>
    </row>
    <row r="4618" spans="1:5" x14ac:dyDescent="0.35">
      <c r="A4618" s="11">
        <v>8834</v>
      </c>
      <c r="B4618" s="13" t="s">
        <v>4618</v>
      </c>
      <c r="C4618" s="13" t="s">
        <v>4619</v>
      </c>
      <c r="D4618" s="13" t="str">
        <f>HLOOKUP(LEFT(Products!$B4618,3),$G$4:$J$5,2,0)</f>
        <v>Office Supplies</v>
      </c>
      <c r="E4618" s="11" t="str">
        <f>VLOOKUP(MID(Products!$B4618,5,2),$G$8:$H$25,2,0)</f>
        <v>Storage</v>
      </c>
    </row>
    <row r="4619" spans="1:5" x14ac:dyDescent="0.35">
      <c r="A4619" s="12">
        <v>634</v>
      </c>
      <c r="B4619" s="17" t="s">
        <v>791</v>
      </c>
      <c r="C4619" s="17" t="s">
        <v>792</v>
      </c>
      <c r="D4619" s="17" t="str">
        <f>HLOOKUP(LEFT(Products!$B4619,3),$G$4:$J$5,2,0)</f>
        <v>Technology</v>
      </c>
      <c r="E4619" s="12" t="str">
        <f>VLOOKUP(MID(Products!$B4619,5,2),$G$8:$H$25,2,0)</f>
        <v>Accessories</v>
      </c>
    </row>
    <row r="4620" spans="1:5" x14ac:dyDescent="0.35">
      <c r="A4620" s="11">
        <v>5184</v>
      </c>
      <c r="B4620" s="13" t="s">
        <v>5508</v>
      </c>
      <c r="C4620" s="13" t="s">
        <v>5509</v>
      </c>
      <c r="D4620" s="13" t="str">
        <f>HLOOKUP(LEFT(Products!$B4620,3),$G$4:$J$5,2,0)</f>
        <v>Office Supplies</v>
      </c>
      <c r="E4620" s="11" t="str">
        <f>VLOOKUP(MID(Products!$B4620,5,2),$G$8:$H$25,2,0)</f>
        <v>Storage</v>
      </c>
    </row>
    <row r="4621" spans="1:5" x14ac:dyDescent="0.35">
      <c r="A4621" s="12">
        <v>5185</v>
      </c>
      <c r="B4621" s="17" t="s">
        <v>3573</v>
      </c>
      <c r="C4621" s="17" t="s">
        <v>3574</v>
      </c>
      <c r="D4621" s="17" t="str">
        <f>HLOOKUP(LEFT(Products!$B4621,3),$G$4:$J$5,2,0)</f>
        <v>Office Supplies</v>
      </c>
      <c r="E4621" s="12" t="str">
        <f>VLOOKUP(MID(Products!$B4621,5,2),$G$8:$H$25,2,0)</f>
        <v>Binders</v>
      </c>
    </row>
    <row r="4622" spans="1:5" x14ac:dyDescent="0.35">
      <c r="A4622" s="11">
        <v>9694</v>
      </c>
      <c r="B4622" s="13" t="s">
        <v>3479</v>
      </c>
      <c r="C4622" s="13" t="s">
        <v>3480</v>
      </c>
      <c r="D4622" s="13" t="str">
        <f>HLOOKUP(LEFT(Products!$B4622,3),$G$4:$J$5,2,0)</f>
        <v>Office Supplies</v>
      </c>
      <c r="E4622" s="11" t="str">
        <f>VLOOKUP(MID(Products!$B4622,5,2),$G$8:$H$25,2,0)</f>
        <v>Paper</v>
      </c>
    </row>
    <row r="4623" spans="1:5" x14ac:dyDescent="0.35">
      <c r="A4623" s="12">
        <v>3143</v>
      </c>
      <c r="B4623" s="17" t="s">
        <v>244</v>
      </c>
      <c r="C4623" s="17" t="s">
        <v>245</v>
      </c>
      <c r="D4623" s="17" t="str">
        <f>HLOOKUP(LEFT(Products!$B4623,3),$G$4:$J$5,2,0)</f>
        <v>Technology</v>
      </c>
      <c r="E4623" s="12" t="str">
        <f>VLOOKUP(MID(Products!$B4623,5,2),$G$8:$H$25,2,0)</f>
        <v>Accessories</v>
      </c>
    </row>
    <row r="4624" spans="1:5" x14ac:dyDescent="0.35">
      <c r="A4624" s="11">
        <v>5715</v>
      </c>
      <c r="B4624" s="13" t="s">
        <v>3164</v>
      </c>
      <c r="C4624" s="13" t="s">
        <v>3165</v>
      </c>
      <c r="D4624" s="13" t="str">
        <f>HLOOKUP(LEFT(Products!$B4624,3),$G$4:$J$5,2,0)</f>
        <v>Office Supplies</v>
      </c>
      <c r="E4624" s="11" t="str">
        <f>VLOOKUP(MID(Products!$B4624,5,2),$G$8:$H$25,2,0)</f>
        <v>Storage</v>
      </c>
    </row>
    <row r="4625" spans="1:5" x14ac:dyDescent="0.35">
      <c r="A4625" s="12">
        <v>7087</v>
      </c>
      <c r="B4625" s="17" t="s">
        <v>2776</v>
      </c>
      <c r="C4625" s="17" t="s">
        <v>2777</v>
      </c>
      <c r="D4625" s="17" t="str">
        <f>HLOOKUP(LEFT(Products!$B4625,3),$G$4:$J$5,2,0)</f>
        <v>Office Supplies</v>
      </c>
      <c r="E4625" s="12" t="str">
        <f>VLOOKUP(MID(Products!$B4625,5,2),$G$8:$H$25,2,0)</f>
        <v>Supplies</v>
      </c>
    </row>
    <row r="4626" spans="1:5" x14ac:dyDescent="0.35">
      <c r="A4626" s="11">
        <v>2036</v>
      </c>
      <c r="B4626" s="13" t="s">
        <v>2981</v>
      </c>
      <c r="C4626" s="13" t="s">
        <v>2982</v>
      </c>
      <c r="D4626" s="13" t="str">
        <f>HLOOKUP(LEFT(Products!$B4626,3),$G$4:$J$5,2,0)</f>
        <v>Furniture</v>
      </c>
      <c r="E4626" s="11" t="str">
        <f>VLOOKUP(MID(Products!$B4626,5,2),$G$8:$H$25,2,0)</f>
        <v>Chairs</v>
      </c>
    </row>
    <row r="4627" spans="1:5" x14ac:dyDescent="0.35">
      <c r="A4627" s="12">
        <v>363</v>
      </c>
      <c r="B4627" s="17" t="s">
        <v>261</v>
      </c>
      <c r="C4627" s="17" t="s">
        <v>262</v>
      </c>
      <c r="D4627" s="17" t="str">
        <f>HLOOKUP(LEFT(Products!$B4627,3),$G$4:$J$5,2,0)</f>
        <v>Furniture</v>
      </c>
      <c r="E4627" s="12" t="str">
        <f>VLOOKUP(MID(Products!$B4627,5,2),$G$8:$H$25,2,0)</f>
        <v>Chairs</v>
      </c>
    </row>
    <row r="4628" spans="1:5" x14ac:dyDescent="0.35">
      <c r="A4628" s="11">
        <v>2035</v>
      </c>
      <c r="B4628" s="13" t="s">
        <v>5261</v>
      </c>
      <c r="C4628" s="13" t="s">
        <v>5262</v>
      </c>
      <c r="D4628" s="13" t="str">
        <f>HLOOKUP(LEFT(Products!$B4628,3),$G$4:$J$5,2,0)</f>
        <v>Office Supplies</v>
      </c>
      <c r="E4628" s="11" t="str">
        <f>VLOOKUP(MID(Products!$B4628,5,2),$G$8:$H$25,2,0)</f>
        <v>Binders</v>
      </c>
    </row>
    <row r="4629" spans="1:5" x14ac:dyDescent="0.35">
      <c r="A4629" s="12">
        <v>7086</v>
      </c>
      <c r="B4629" s="17" t="s">
        <v>7304</v>
      </c>
      <c r="C4629" s="17" t="s">
        <v>7305</v>
      </c>
      <c r="D4629" s="17" t="str">
        <f>HLOOKUP(LEFT(Products!$B4629,3),$G$4:$J$5,2,0)</f>
        <v>Office Supplies</v>
      </c>
      <c r="E4629" s="12" t="str">
        <f>VLOOKUP(MID(Products!$B4629,5,2),$G$8:$H$25,2,0)</f>
        <v>Binders</v>
      </c>
    </row>
    <row r="4630" spans="1:5" x14ac:dyDescent="0.35">
      <c r="A4630" s="11">
        <v>364</v>
      </c>
      <c r="B4630" s="13" t="s">
        <v>2350</v>
      </c>
      <c r="C4630" s="13" t="s">
        <v>2351</v>
      </c>
      <c r="D4630" s="13" t="str">
        <f>HLOOKUP(LEFT(Products!$B4630,3),$G$4:$J$5,2,0)</f>
        <v>Office Supplies</v>
      </c>
      <c r="E4630" s="11" t="str">
        <f>VLOOKUP(MID(Products!$B4630,5,2),$G$8:$H$25,2,0)</f>
        <v>Art</v>
      </c>
    </row>
    <row r="4631" spans="1:5" x14ac:dyDescent="0.35">
      <c r="A4631" s="12">
        <v>3144</v>
      </c>
      <c r="B4631" s="17" t="s">
        <v>2831</v>
      </c>
      <c r="C4631" s="17" t="s">
        <v>2832</v>
      </c>
      <c r="D4631" s="17" t="str">
        <f>HLOOKUP(LEFT(Products!$B4631,3),$G$4:$J$5,2,0)</f>
        <v>Office Supplies</v>
      </c>
      <c r="E4631" s="12" t="str">
        <f>VLOOKUP(MID(Products!$B4631,5,2),$G$8:$H$25,2,0)</f>
        <v>Art</v>
      </c>
    </row>
    <row r="4632" spans="1:5" x14ac:dyDescent="0.35">
      <c r="A4632" s="11">
        <v>362</v>
      </c>
      <c r="B4632" s="13" t="s">
        <v>4221</v>
      </c>
      <c r="C4632" s="13" t="s">
        <v>4222</v>
      </c>
      <c r="D4632" s="13" t="str">
        <f>HLOOKUP(LEFT(Products!$B4632,3),$G$4:$J$5,2,0)</f>
        <v>Office Supplies</v>
      </c>
      <c r="E4632" s="11" t="str">
        <f>VLOOKUP(MID(Products!$B4632,5,2),$G$8:$H$25,2,0)</f>
        <v>Labels</v>
      </c>
    </row>
    <row r="4633" spans="1:5" x14ac:dyDescent="0.35">
      <c r="A4633" s="12">
        <v>7871</v>
      </c>
      <c r="B4633" s="17" t="s">
        <v>964</v>
      </c>
      <c r="C4633" s="17" t="s">
        <v>965</v>
      </c>
      <c r="D4633" s="17" t="str">
        <f>HLOOKUP(LEFT(Products!$B4633,3),$G$4:$J$5,2,0)</f>
        <v>Office Supplies</v>
      </c>
      <c r="E4633" s="12" t="str">
        <f>VLOOKUP(MID(Products!$B4633,5,2),$G$8:$H$25,2,0)</f>
        <v>Envelopes</v>
      </c>
    </row>
    <row r="4634" spans="1:5" x14ac:dyDescent="0.35">
      <c r="A4634" s="11">
        <v>5152</v>
      </c>
      <c r="B4634" s="13" t="s">
        <v>6205</v>
      </c>
      <c r="C4634" s="13" t="s">
        <v>6206</v>
      </c>
      <c r="D4634" s="13" t="str">
        <f>HLOOKUP(LEFT(Products!$B4634,3),$G$4:$J$5,2,0)</f>
        <v>Office Supplies</v>
      </c>
      <c r="E4634" s="11" t="str">
        <f>VLOOKUP(MID(Products!$B4634,5,2),$G$8:$H$25,2,0)</f>
        <v>Storage</v>
      </c>
    </row>
    <row r="4635" spans="1:5" x14ac:dyDescent="0.35">
      <c r="A4635" s="12">
        <v>365</v>
      </c>
      <c r="B4635" s="17" t="s">
        <v>1696</v>
      </c>
      <c r="C4635" s="17" t="s">
        <v>1697</v>
      </c>
      <c r="D4635" s="17" t="str">
        <f>HLOOKUP(LEFT(Products!$B4635,3),$G$4:$J$5,2,0)</f>
        <v>Furniture</v>
      </c>
      <c r="E4635" s="12" t="str">
        <f>VLOOKUP(MID(Products!$B4635,5,2),$G$8:$H$25,2,0)</f>
        <v>Furnishings</v>
      </c>
    </row>
    <row r="4636" spans="1:5" x14ac:dyDescent="0.35">
      <c r="A4636" s="11">
        <v>4564</v>
      </c>
      <c r="B4636" s="13" t="s">
        <v>1853</v>
      </c>
      <c r="C4636" s="13" t="s">
        <v>1854</v>
      </c>
      <c r="D4636" s="13" t="str">
        <f>HLOOKUP(LEFT(Products!$B4636,3),$G$4:$J$5,2,0)</f>
        <v>Furniture</v>
      </c>
      <c r="E4636" s="11" t="str">
        <f>VLOOKUP(MID(Products!$B4636,5,2),$G$8:$H$25,2,0)</f>
        <v>Chairs</v>
      </c>
    </row>
    <row r="4637" spans="1:5" x14ac:dyDescent="0.35">
      <c r="A4637" s="12">
        <v>7531</v>
      </c>
      <c r="B4637" s="17" t="s">
        <v>7270</v>
      </c>
      <c r="C4637" s="17" t="s">
        <v>7271</v>
      </c>
      <c r="D4637" s="17" t="str">
        <f>HLOOKUP(LEFT(Products!$B4637,3),$G$4:$J$5,2,0)</f>
        <v>Office Supplies</v>
      </c>
      <c r="E4637" s="12" t="str">
        <f>VLOOKUP(MID(Products!$B4637,5,2),$G$8:$H$25,2,0)</f>
        <v>Binders</v>
      </c>
    </row>
    <row r="4638" spans="1:5" x14ac:dyDescent="0.35">
      <c r="A4638" s="11">
        <v>7763</v>
      </c>
      <c r="B4638" s="13" t="s">
        <v>5496</v>
      </c>
      <c r="C4638" s="13" t="s">
        <v>882</v>
      </c>
      <c r="D4638" s="13" t="str">
        <f>HLOOKUP(LEFT(Products!$B4638,3),$G$4:$J$5,2,0)</f>
        <v>Office Supplies</v>
      </c>
      <c r="E4638" s="11" t="str">
        <f>VLOOKUP(MID(Products!$B4638,5,2),$G$8:$H$25,2,0)</f>
        <v>Art</v>
      </c>
    </row>
    <row r="4639" spans="1:5" x14ac:dyDescent="0.35">
      <c r="A4639" s="12">
        <v>7528</v>
      </c>
      <c r="B4639" s="17" t="s">
        <v>6252</v>
      </c>
      <c r="C4639" s="17" t="s">
        <v>6253</v>
      </c>
      <c r="D4639" s="17" t="str">
        <f>HLOOKUP(LEFT(Products!$B4639,3),$G$4:$J$5,2,0)</f>
        <v>Furniture</v>
      </c>
      <c r="E4639" s="12" t="str">
        <f>VLOOKUP(MID(Products!$B4639,5,2),$G$8:$H$25,2,0)</f>
        <v>Furnishings</v>
      </c>
    </row>
    <row r="4640" spans="1:5" x14ac:dyDescent="0.35">
      <c r="A4640" s="11">
        <v>7530</v>
      </c>
      <c r="B4640" s="13" t="s">
        <v>1223</v>
      </c>
      <c r="C4640" s="13" t="s">
        <v>1224</v>
      </c>
      <c r="D4640" s="13" t="str">
        <f>HLOOKUP(LEFT(Products!$B4640,3),$G$4:$J$5,2,0)</f>
        <v>Office Supplies</v>
      </c>
      <c r="E4640" s="11" t="str">
        <f>VLOOKUP(MID(Products!$B4640,5,2),$G$8:$H$25,2,0)</f>
        <v>Binders</v>
      </c>
    </row>
    <row r="4641" spans="1:5" x14ac:dyDescent="0.35">
      <c r="A4641" s="12">
        <v>7529</v>
      </c>
      <c r="B4641" s="17" t="s">
        <v>4234</v>
      </c>
      <c r="C4641" s="17" t="s">
        <v>4235</v>
      </c>
      <c r="D4641" s="17" t="str">
        <f>HLOOKUP(LEFT(Products!$B4641,3),$G$4:$J$5,2,0)</f>
        <v>Office Supplies</v>
      </c>
      <c r="E4641" s="12" t="str">
        <f>VLOOKUP(MID(Products!$B4641,5,2),$G$8:$H$25,2,0)</f>
        <v>Paper</v>
      </c>
    </row>
    <row r="4642" spans="1:5" x14ac:dyDescent="0.35">
      <c r="A4642" s="11">
        <v>7527</v>
      </c>
      <c r="B4642" s="13" t="s">
        <v>7688</v>
      </c>
      <c r="C4642" s="13" t="s">
        <v>412</v>
      </c>
      <c r="D4642" s="13" t="str">
        <f>HLOOKUP(LEFT(Products!$B4642,3),$G$4:$J$5,2,0)</f>
        <v>Office Supplies</v>
      </c>
      <c r="E4642" s="11" t="str">
        <f>VLOOKUP(MID(Products!$B4642,5,2),$G$8:$H$25,2,0)</f>
        <v>Envelopes</v>
      </c>
    </row>
    <row r="4643" spans="1:5" x14ac:dyDescent="0.35">
      <c r="A4643" s="12">
        <v>4463</v>
      </c>
      <c r="B4643" s="17" t="s">
        <v>2064</v>
      </c>
      <c r="C4643" s="17" t="s">
        <v>2065</v>
      </c>
      <c r="D4643" s="17" t="str">
        <f>HLOOKUP(LEFT(Products!$B4643,3),$G$4:$J$5,2,0)</f>
        <v>Office Supplies</v>
      </c>
      <c r="E4643" s="12" t="str">
        <f>VLOOKUP(MID(Products!$B4643,5,2),$G$8:$H$25,2,0)</f>
        <v>Binders</v>
      </c>
    </row>
    <row r="4644" spans="1:5" x14ac:dyDescent="0.35">
      <c r="A4644" s="11">
        <v>4461</v>
      </c>
      <c r="B4644" s="13" t="s">
        <v>1207</v>
      </c>
      <c r="C4644" s="13" t="s">
        <v>1208</v>
      </c>
      <c r="D4644" s="13" t="str">
        <f>HLOOKUP(LEFT(Products!$B4644,3),$G$4:$J$5,2,0)</f>
        <v>Office Supplies</v>
      </c>
      <c r="E4644" s="11" t="str">
        <f>VLOOKUP(MID(Products!$B4644,5,2),$G$8:$H$25,2,0)</f>
        <v>Storage</v>
      </c>
    </row>
    <row r="4645" spans="1:5" x14ac:dyDescent="0.35">
      <c r="A4645" s="12">
        <v>4465</v>
      </c>
      <c r="B4645" s="17" t="s">
        <v>2332</v>
      </c>
      <c r="C4645" s="17" t="s">
        <v>2333</v>
      </c>
      <c r="D4645" s="17" t="str">
        <f>HLOOKUP(LEFT(Products!$B4645,3),$G$4:$J$5,2,0)</f>
        <v>Office Supplies</v>
      </c>
      <c r="E4645" s="12" t="str">
        <f>VLOOKUP(MID(Products!$B4645,5,2),$G$8:$H$25,2,0)</f>
        <v>Appliances</v>
      </c>
    </row>
    <row r="4646" spans="1:5" x14ac:dyDescent="0.35">
      <c r="A4646" s="11">
        <v>5462</v>
      </c>
      <c r="B4646" s="13" t="s">
        <v>4514</v>
      </c>
      <c r="C4646" s="13" t="s">
        <v>4515</v>
      </c>
      <c r="D4646" s="13" t="str">
        <f>HLOOKUP(LEFT(Products!$B4646,3),$G$4:$J$5,2,0)</f>
        <v>Furniture</v>
      </c>
      <c r="E4646" s="11" t="str">
        <f>VLOOKUP(MID(Products!$B4646,5,2),$G$8:$H$25,2,0)</f>
        <v>Furnishings</v>
      </c>
    </row>
    <row r="4647" spans="1:5" x14ac:dyDescent="0.35">
      <c r="A4647" s="12">
        <v>6321</v>
      </c>
      <c r="B4647" s="17" t="s">
        <v>7404</v>
      </c>
      <c r="C4647" s="17" t="s">
        <v>7405</v>
      </c>
      <c r="D4647" s="17" t="str">
        <f>HLOOKUP(LEFT(Products!$B4647,3),$G$4:$J$5,2,0)</f>
        <v>Office Supplies</v>
      </c>
      <c r="E4647" s="12" t="str">
        <f>VLOOKUP(MID(Products!$B4647,5,2),$G$8:$H$25,2,0)</f>
        <v>Paper</v>
      </c>
    </row>
    <row r="4648" spans="1:5" x14ac:dyDescent="0.35">
      <c r="A4648" s="11">
        <v>8054</v>
      </c>
      <c r="B4648" s="13" t="s">
        <v>3059</v>
      </c>
      <c r="C4648" s="13" t="s">
        <v>3060</v>
      </c>
      <c r="D4648" s="13" t="str">
        <f>HLOOKUP(LEFT(Products!$B4648,3),$G$4:$J$5,2,0)</f>
        <v>Office Supplies</v>
      </c>
      <c r="E4648" s="11" t="str">
        <f>VLOOKUP(MID(Products!$B4648,5,2),$G$8:$H$25,2,0)</f>
        <v>Binders</v>
      </c>
    </row>
    <row r="4649" spans="1:5" x14ac:dyDescent="0.35">
      <c r="A4649" s="12">
        <v>4464</v>
      </c>
      <c r="B4649" s="17" t="s">
        <v>1590</v>
      </c>
      <c r="C4649" s="17" t="s">
        <v>6853</v>
      </c>
      <c r="D4649" s="17" t="str">
        <f>HLOOKUP(LEFT(Products!$B4649,3),$G$4:$J$5,2,0)</f>
        <v>Office Supplies</v>
      </c>
      <c r="E4649" s="12" t="str">
        <f>VLOOKUP(MID(Products!$B4649,5,2),$G$8:$H$25,2,0)</f>
        <v>Paper</v>
      </c>
    </row>
    <row r="4650" spans="1:5" x14ac:dyDescent="0.35">
      <c r="A4650" s="11">
        <v>1069</v>
      </c>
      <c r="B4650" s="13" t="s">
        <v>6027</v>
      </c>
      <c r="C4650" s="13" t="s">
        <v>1315</v>
      </c>
      <c r="D4650" s="13" t="str">
        <f>HLOOKUP(LEFT(Products!$B4650,3),$G$4:$J$5,2,0)</f>
        <v>Office Supplies</v>
      </c>
      <c r="E4650" s="11" t="str">
        <f>VLOOKUP(MID(Products!$B4650,5,2),$G$8:$H$25,2,0)</f>
        <v>Supplies</v>
      </c>
    </row>
    <row r="4651" spans="1:5" x14ac:dyDescent="0.35">
      <c r="A4651" s="12">
        <v>4462</v>
      </c>
      <c r="B4651" s="17" t="s">
        <v>5126</v>
      </c>
      <c r="C4651" s="17" t="s">
        <v>5127</v>
      </c>
      <c r="D4651" s="17" t="str">
        <f>HLOOKUP(LEFT(Products!$B4651,3),$G$4:$J$5,2,0)</f>
        <v>Technology</v>
      </c>
      <c r="E4651" s="12" t="str">
        <f>VLOOKUP(MID(Products!$B4651,5,2),$G$8:$H$25,2,0)</f>
        <v>Accessories</v>
      </c>
    </row>
    <row r="4652" spans="1:5" x14ac:dyDescent="0.35">
      <c r="A4652" s="11">
        <v>4460</v>
      </c>
      <c r="B4652" s="13" t="s">
        <v>3592</v>
      </c>
      <c r="C4652" s="13" t="s">
        <v>3593</v>
      </c>
      <c r="D4652" s="13" t="str">
        <f>HLOOKUP(LEFT(Products!$B4652,3),$G$4:$J$5,2,0)</f>
        <v>Furniture</v>
      </c>
      <c r="E4652" s="11" t="str">
        <f>VLOOKUP(MID(Products!$B4652,5,2),$G$8:$H$25,2,0)</f>
        <v>Furnishings</v>
      </c>
    </row>
    <row r="4653" spans="1:5" x14ac:dyDescent="0.35">
      <c r="A4653" s="12">
        <v>4472</v>
      </c>
      <c r="B4653" s="17" t="s">
        <v>4943</v>
      </c>
      <c r="C4653" s="17" t="s">
        <v>4944</v>
      </c>
      <c r="D4653" s="17" t="str">
        <f>HLOOKUP(LEFT(Products!$B4653,3),$G$4:$J$5,2,0)</f>
        <v>Furniture</v>
      </c>
      <c r="E4653" s="12" t="str">
        <f>VLOOKUP(MID(Products!$B4653,5,2),$G$8:$H$25,2,0)</f>
        <v>Chairs</v>
      </c>
    </row>
    <row r="4654" spans="1:5" x14ac:dyDescent="0.35">
      <c r="A4654" s="11">
        <v>5794</v>
      </c>
      <c r="B4654" s="13" t="s">
        <v>1254</v>
      </c>
      <c r="C4654" s="13" t="s">
        <v>1255</v>
      </c>
      <c r="D4654" s="13" t="str">
        <f>HLOOKUP(LEFT(Products!$B4654,3),$G$4:$J$5,2,0)</f>
        <v>Furniture</v>
      </c>
      <c r="E4654" s="11" t="str">
        <f>VLOOKUP(MID(Products!$B4654,5,2),$G$8:$H$25,2,0)</f>
        <v>Furnishings</v>
      </c>
    </row>
    <row r="4655" spans="1:5" x14ac:dyDescent="0.35">
      <c r="A4655" s="12">
        <v>9802</v>
      </c>
      <c r="B4655" s="17" t="s">
        <v>2249</v>
      </c>
      <c r="C4655" s="17" t="s">
        <v>2250</v>
      </c>
      <c r="D4655" s="17" t="str">
        <f>HLOOKUP(LEFT(Products!$B4655,3),$G$4:$J$5,2,0)</f>
        <v>Office Supplies</v>
      </c>
      <c r="E4655" s="12" t="str">
        <f>VLOOKUP(MID(Products!$B4655,5,2),$G$8:$H$25,2,0)</f>
        <v>Supplies</v>
      </c>
    </row>
    <row r="4656" spans="1:5" x14ac:dyDescent="0.35">
      <c r="A4656" s="11">
        <v>5793</v>
      </c>
      <c r="B4656" s="13" t="s">
        <v>1704</v>
      </c>
      <c r="C4656" s="13" t="s">
        <v>1705</v>
      </c>
      <c r="D4656" s="13" t="str">
        <f>HLOOKUP(LEFT(Products!$B4656,3),$G$4:$J$5,2,0)</f>
        <v>Office Supplies</v>
      </c>
      <c r="E4656" s="11" t="str">
        <f>VLOOKUP(MID(Products!$B4656,5,2),$G$8:$H$25,2,0)</f>
        <v>Appliances</v>
      </c>
    </row>
    <row r="4657" spans="1:5" x14ac:dyDescent="0.35">
      <c r="A4657" s="12">
        <v>7663</v>
      </c>
      <c r="B4657" s="17" t="s">
        <v>4523</v>
      </c>
      <c r="C4657" s="17" t="s">
        <v>4524</v>
      </c>
      <c r="D4657" s="17" t="str">
        <f>HLOOKUP(LEFT(Products!$B4657,3),$G$4:$J$5,2,0)</f>
        <v>Office Supplies</v>
      </c>
      <c r="E4657" s="12" t="str">
        <f>VLOOKUP(MID(Products!$B4657,5,2),$G$8:$H$25,2,0)</f>
        <v>Art</v>
      </c>
    </row>
    <row r="4658" spans="1:5" x14ac:dyDescent="0.35">
      <c r="A4658" s="11">
        <v>4473</v>
      </c>
      <c r="B4658" s="13" t="s">
        <v>3627</v>
      </c>
      <c r="C4658" s="13" t="s">
        <v>3628</v>
      </c>
      <c r="D4658" s="13" t="str">
        <f>HLOOKUP(LEFT(Products!$B4658,3),$G$4:$J$5,2,0)</f>
        <v>Technology</v>
      </c>
      <c r="E4658" s="11" t="str">
        <f>VLOOKUP(MID(Products!$B4658,5,2),$G$8:$H$25,2,0)</f>
        <v>Accessories</v>
      </c>
    </row>
    <row r="4659" spans="1:5" x14ac:dyDescent="0.35">
      <c r="A4659" s="12">
        <v>4843</v>
      </c>
      <c r="B4659" s="17" t="s">
        <v>5366</v>
      </c>
      <c r="C4659" s="17" t="s">
        <v>5367</v>
      </c>
      <c r="D4659" s="17" t="str">
        <f>HLOOKUP(LEFT(Products!$B4659,3),$G$4:$J$5,2,0)</f>
        <v>Office Supplies</v>
      </c>
      <c r="E4659" s="12" t="str">
        <f>VLOOKUP(MID(Products!$B4659,5,2),$G$8:$H$25,2,0)</f>
        <v>Storage</v>
      </c>
    </row>
    <row r="4660" spans="1:5" x14ac:dyDescent="0.35">
      <c r="A4660" s="11">
        <v>987</v>
      </c>
      <c r="B4660" s="13" t="s">
        <v>7703</v>
      </c>
      <c r="C4660" s="13" t="s">
        <v>7704</v>
      </c>
      <c r="D4660" s="13" t="str">
        <f>HLOOKUP(LEFT(Products!$B4660,3),$G$4:$J$5,2,0)</f>
        <v>Technology</v>
      </c>
      <c r="E4660" s="11" t="str">
        <f>VLOOKUP(MID(Products!$B4660,5,2),$G$8:$H$25,2,0)</f>
        <v>Machines</v>
      </c>
    </row>
    <row r="4661" spans="1:5" x14ac:dyDescent="0.35">
      <c r="A4661" s="12">
        <v>4474</v>
      </c>
      <c r="B4661" s="17" t="s">
        <v>7705</v>
      </c>
      <c r="C4661" s="17" t="s">
        <v>7706</v>
      </c>
      <c r="D4661" s="17" t="str">
        <f>HLOOKUP(LEFT(Products!$B4661,3),$G$4:$J$5,2,0)</f>
        <v>Furniture</v>
      </c>
      <c r="E4661" s="12" t="str">
        <f>VLOOKUP(MID(Products!$B4661,5,2),$G$8:$H$25,2,0)</f>
        <v>Tables</v>
      </c>
    </row>
    <row r="4662" spans="1:5" x14ac:dyDescent="0.35">
      <c r="A4662" s="11">
        <v>4475</v>
      </c>
      <c r="B4662" s="13" t="s">
        <v>1472</v>
      </c>
      <c r="C4662" s="13" t="s">
        <v>1473</v>
      </c>
      <c r="D4662" s="13" t="str">
        <f>HLOOKUP(LEFT(Products!$B4662,3),$G$4:$J$5,2,0)</f>
        <v>Office Supplies</v>
      </c>
      <c r="E4662" s="11" t="str">
        <f>VLOOKUP(MID(Products!$B4662,5,2),$G$8:$H$25,2,0)</f>
        <v>Paper</v>
      </c>
    </row>
    <row r="4663" spans="1:5" x14ac:dyDescent="0.35">
      <c r="A4663" s="12">
        <v>985</v>
      </c>
      <c r="B4663" s="17" t="s">
        <v>1818</v>
      </c>
      <c r="C4663" s="17" t="s">
        <v>1819</v>
      </c>
      <c r="D4663" s="17" t="str">
        <f>HLOOKUP(LEFT(Products!$B4663,3),$G$4:$J$5,2,0)</f>
        <v>Office Supplies</v>
      </c>
      <c r="E4663" s="12" t="str">
        <f>VLOOKUP(MID(Products!$B4663,5,2),$G$8:$H$25,2,0)</f>
        <v>Labels</v>
      </c>
    </row>
    <row r="4664" spans="1:5" x14ac:dyDescent="0.35">
      <c r="A4664" s="11">
        <v>8591</v>
      </c>
      <c r="B4664" s="13" t="s">
        <v>5983</v>
      </c>
      <c r="C4664" s="13" t="s">
        <v>5984</v>
      </c>
      <c r="D4664" s="13" t="str">
        <f>HLOOKUP(LEFT(Products!$B4664,3),$G$4:$J$5,2,0)</f>
        <v>Office Supplies</v>
      </c>
      <c r="E4664" s="11" t="str">
        <f>VLOOKUP(MID(Products!$B4664,5,2),$G$8:$H$25,2,0)</f>
        <v>Envelopes</v>
      </c>
    </row>
    <row r="4665" spans="1:5" x14ac:dyDescent="0.35">
      <c r="A4665" s="12">
        <v>5139</v>
      </c>
      <c r="B4665" s="17" t="s">
        <v>7709</v>
      </c>
      <c r="C4665" s="17" t="s">
        <v>412</v>
      </c>
      <c r="D4665" s="17" t="str">
        <f>HLOOKUP(LEFT(Products!$B4665,3),$G$4:$J$5,2,0)</f>
        <v>Office Supplies</v>
      </c>
      <c r="E4665" s="12" t="str">
        <f>VLOOKUP(MID(Products!$B4665,5,2),$G$8:$H$25,2,0)</f>
        <v>Envelopes</v>
      </c>
    </row>
    <row r="4666" spans="1:5" x14ac:dyDescent="0.35">
      <c r="A4666" s="11">
        <v>986</v>
      </c>
      <c r="B4666" s="13" t="s">
        <v>7472</v>
      </c>
      <c r="C4666" s="13" t="s">
        <v>7473</v>
      </c>
      <c r="D4666" s="13" t="str">
        <f>HLOOKUP(LEFT(Products!$B4666,3),$G$4:$J$5,2,0)</f>
        <v>Office Supplies</v>
      </c>
      <c r="E4666" s="11" t="str">
        <f>VLOOKUP(MID(Products!$B4666,5,2),$G$8:$H$25,2,0)</f>
        <v>Envelopes</v>
      </c>
    </row>
    <row r="4667" spans="1:5" x14ac:dyDescent="0.35">
      <c r="A4667" s="12">
        <v>4476</v>
      </c>
      <c r="B4667" s="17" t="s">
        <v>4226</v>
      </c>
      <c r="C4667" s="17" t="s">
        <v>4227</v>
      </c>
      <c r="D4667" s="17" t="str">
        <f>HLOOKUP(LEFT(Products!$B4667,3),$G$4:$J$5,2,0)</f>
        <v>Furniture</v>
      </c>
      <c r="E4667" s="12" t="str">
        <f>VLOOKUP(MID(Products!$B4667,5,2),$G$8:$H$25,2,0)</f>
        <v>Furnishings</v>
      </c>
    </row>
    <row r="4668" spans="1:5" x14ac:dyDescent="0.35">
      <c r="A4668" s="11">
        <v>4477</v>
      </c>
      <c r="B4668" s="13" t="s">
        <v>3562</v>
      </c>
      <c r="C4668" s="13" t="s">
        <v>3563</v>
      </c>
      <c r="D4668" s="13" t="str">
        <f>HLOOKUP(LEFT(Products!$B4668,3),$G$4:$J$5,2,0)</f>
        <v>Office Supplies</v>
      </c>
      <c r="E4668" s="11" t="str">
        <f>VLOOKUP(MID(Products!$B4668,5,2),$G$8:$H$25,2,0)</f>
        <v>Paper</v>
      </c>
    </row>
    <row r="4669" spans="1:5" x14ac:dyDescent="0.35">
      <c r="A4669" s="12">
        <v>5140</v>
      </c>
      <c r="B4669" s="17" t="s">
        <v>640</v>
      </c>
      <c r="C4669" s="17" t="s">
        <v>641</v>
      </c>
      <c r="D4669" s="17" t="str">
        <f>HLOOKUP(LEFT(Products!$B4669,3),$G$4:$J$5,2,0)</f>
        <v>Office Supplies</v>
      </c>
      <c r="E4669" s="12" t="str">
        <f>VLOOKUP(MID(Products!$B4669,5,2),$G$8:$H$25,2,0)</f>
        <v>Paper</v>
      </c>
    </row>
    <row r="4670" spans="1:5" x14ac:dyDescent="0.35">
      <c r="A4670" s="11">
        <v>5795</v>
      </c>
      <c r="B4670" s="13" t="s">
        <v>2909</v>
      </c>
      <c r="C4670" s="13" t="s">
        <v>2910</v>
      </c>
      <c r="D4670" s="13" t="str">
        <f>HLOOKUP(LEFT(Products!$B4670,3),$G$4:$J$5,2,0)</f>
        <v>Office Supplies</v>
      </c>
      <c r="E4670" s="11" t="str">
        <f>VLOOKUP(MID(Products!$B4670,5,2),$G$8:$H$25,2,0)</f>
        <v>Binders</v>
      </c>
    </row>
    <row r="4671" spans="1:5" x14ac:dyDescent="0.35">
      <c r="A4671" s="12">
        <v>5791</v>
      </c>
      <c r="B4671" s="17" t="s">
        <v>1445</v>
      </c>
      <c r="C4671" s="17" t="s">
        <v>1446</v>
      </c>
      <c r="D4671" s="17" t="str">
        <f>HLOOKUP(LEFT(Products!$B4671,3),$G$4:$J$5,2,0)</f>
        <v>Office Supplies</v>
      </c>
      <c r="E4671" s="12" t="str">
        <f>VLOOKUP(MID(Products!$B4671,5,2),$G$8:$H$25,2,0)</f>
        <v>Fasteners</v>
      </c>
    </row>
    <row r="4672" spans="1:5" x14ac:dyDescent="0.35">
      <c r="A4672" s="11">
        <v>6209</v>
      </c>
      <c r="B4672" s="13" t="s">
        <v>1676</v>
      </c>
      <c r="C4672" s="13" t="s">
        <v>1677</v>
      </c>
      <c r="D4672" s="13" t="str">
        <f>HLOOKUP(LEFT(Products!$B4672,3),$G$4:$J$5,2,0)</f>
        <v>Office Supplies</v>
      </c>
      <c r="E4672" s="11" t="str">
        <f>VLOOKUP(MID(Products!$B4672,5,2),$G$8:$H$25,2,0)</f>
        <v>Storage</v>
      </c>
    </row>
    <row r="4673" spans="1:5" x14ac:dyDescent="0.35">
      <c r="A4673" s="12">
        <v>5792</v>
      </c>
      <c r="B4673" s="17" t="s">
        <v>3197</v>
      </c>
      <c r="C4673" s="17" t="s">
        <v>3198</v>
      </c>
      <c r="D4673" s="17" t="str">
        <f>HLOOKUP(LEFT(Products!$B4673,3),$G$4:$J$5,2,0)</f>
        <v>Furniture</v>
      </c>
      <c r="E4673" s="12" t="str">
        <f>VLOOKUP(MID(Products!$B4673,5,2),$G$8:$H$25,2,0)</f>
        <v>Chairs</v>
      </c>
    </row>
    <row r="4674" spans="1:5" x14ac:dyDescent="0.35">
      <c r="A4674" s="11">
        <v>6694</v>
      </c>
      <c r="B4674" s="13" t="s">
        <v>5334</v>
      </c>
      <c r="C4674" s="13" t="s">
        <v>5335</v>
      </c>
      <c r="D4674" s="13" t="str">
        <f>HLOOKUP(LEFT(Products!$B4674,3),$G$4:$J$5,2,0)</f>
        <v>Office Supplies</v>
      </c>
      <c r="E4674" s="11" t="str">
        <f>VLOOKUP(MID(Products!$B4674,5,2),$G$8:$H$25,2,0)</f>
        <v>Paper</v>
      </c>
    </row>
    <row r="4675" spans="1:5" x14ac:dyDescent="0.35">
      <c r="A4675" s="12">
        <v>5267</v>
      </c>
      <c r="B4675" s="17" t="s">
        <v>191</v>
      </c>
      <c r="C4675" s="17" t="s">
        <v>192</v>
      </c>
      <c r="D4675" s="17" t="str">
        <f>HLOOKUP(LEFT(Products!$B4675,3),$G$4:$J$5,2,0)</f>
        <v>Office Supplies</v>
      </c>
      <c r="E4675" s="12" t="str">
        <f>VLOOKUP(MID(Products!$B4675,5,2),$G$8:$H$25,2,0)</f>
        <v>Paper</v>
      </c>
    </row>
    <row r="4676" spans="1:5" x14ac:dyDescent="0.35">
      <c r="A4676" s="11">
        <v>9141</v>
      </c>
      <c r="B4676" s="13" t="s">
        <v>2560</v>
      </c>
      <c r="C4676" s="13" t="s">
        <v>2561</v>
      </c>
      <c r="D4676" s="13" t="str">
        <f>HLOOKUP(LEFT(Products!$B4676,3),$G$4:$J$5,2,0)</f>
        <v>Technology</v>
      </c>
      <c r="E4676" s="11" t="str">
        <f>VLOOKUP(MID(Products!$B4676,5,2),$G$8:$H$25,2,0)</f>
        <v>Accessories</v>
      </c>
    </row>
    <row r="4677" spans="1:5" x14ac:dyDescent="0.35">
      <c r="A4677" s="12">
        <v>5266</v>
      </c>
      <c r="B4677" s="17" t="s">
        <v>1221</v>
      </c>
      <c r="C4677" s="17" t="s">
        <v>1222</v>
      </c>
      <c r="D4677" s="17" t="str">
        <f>HLOOKUP(LEFT(Products!$B4677,3),$G$4:$J$5,2,0)</f>
        <v>Office Supplies</v>
      </c>
      <c r="E4677" s="12" t="str">
        <f>VLOOKUP(MID(Products!$B4677,5,2),$G$8:$H$25,2,0)</f>
        <v>Paper</v>
      </c>
    </row>
    <row r="4678" spans="1:5" x14ac:dyDescent="0.35">
      <c r="A4678" s="11">
        <v>5268</v>
      </c>
      <c r="B4678" s="13" t="s">
        <v>833</v>
      </c>
      <c r="C4678" s="13" t="s">
        <v>834</v>
      </c>
      <c r="D4678" s="13" t="str">
        <f>HLOOKUP(LEFT(Products!$B4678,3),$G$4:$J$5,2,0)</f>
        <v>Office Supplies</v>
      </c>
      <c r="E4678" s="11" t="str">
        <f>VLOOKUP(MID(Products!$B4678,5,2),$G$8:$H$25,2,0)</f>
        <v>Appliances</v>
      </c>
    </row>
    <row r="4679" spans="1:5" x14ac:dyDescent="0.35">
      <c r="A4679" s="12">
        <v>9688</v>
      </c>
      <c r="B4679" s="17" t="s">
        <v>2096</v>
      </c>
      <c r="C4679" s="17" t="s">
        <v>2097</v>
      </c>
      <c r="D4679" s="17" t="str">
        <f>HLOOKUP(LEFT(Products!$B4679,3),$G$4:$J$5,2,0)</f>
        <v>Office Supplies</v>
      </c>
      <c r="E4679" s="12" t="str">
        <f>VLOOKUP(MID(Products!$B4679,5,2),$G$8:$H$25,2,0)</f>
        <v>Binders</v>
      </c>
    </row>
    <row r="4680" spans="1:5" x14ac:dyDescent="0.35">
      <c r="A4680" s="11">
        <v>9215</v>
      </c>
      <c r="B4680" s="13" t="s">
        <v>7718</v>
      </c>
      <c r="C4680" s="13" t="s">
        <v>7719</v>
      </c>
      <c r="D4680" s="13" t="str">
        <f>HLOOKUP(LEFT(Products!$B4680,3),$G$4:$J$5,2,0)</f>
        <v>Office Supplies</v>
      </c>
      <c r="E4680" s="11" t="str">
        <f>VLOOKUP(MID(Products!$B4680,5,2),$G$8:$H$25,2,0)</f>
        <v>Labels</v>
      </c>
    </row>
    <row r="4681" spans="1:5" x14ac:dyDescent="0.35">
      <c r="A4681" s="12">
        <v>567</v>
      </c>
      <c r="B4681" s="17" t="s">
        <v>7721</v>
      </c>
      <c r="C4681" s="17" t="s">
        <v>7722</v>
      </c>
      <c r="D4681" s="17" t="str">
        <f>HLOOKUP(LEFT(Products!$B4681,3),$G$4:$J$5,2,0)</f>
        <v>Office Supplies</v>
      </c>
      <c r="E4681" s="12" t="str">
        <f>VLOOKUP(MID(Products!$B4681,5,2),$G$8:$H$25,2,0)</f>
        <v>Paper</v>
      </c>
    </row>
    <row r="4682" spans="1:5" x14ac:dyDescent="0.35">
      <c r="A4682" s="11">
        <v>568</v>
      </c>
      <c r="B4682" s="13" t="s">
        <v>5329</v>
      </c>
      <c r="C4682" s="13" t="s">
        <v>5330</v>
      </c>
      <c r="D4682" s="13" t="str">
        <f>HLOOKUP(LEFT(Products!$B4682,3),$G$4:$J$5,2,0)</f>
        <v>Office Supplies</v>
      </c>
      <c r="E4682" s="11" t="str">
        <f>VLOOKUP(MID(Products!$B4682,5,2),$G$8:$H$25,2,0)</f>
        <v>Binders</v>
      </c>
    </row>
    <row r="4683" spans="1:5" x14ac:dyDescent="0.35">
      <c r="A4683" s="12">
        <v>2217</v>
      </c>
      <c r="B4683" s="17" t="s">
        <v>4674</v>
      </c>
      <c r="C4683" s="17" t="s">
        <v>4675</v>
      </c>
      <c r="D4683" s="17" t="str">
        <f>HLOOKUP(LEFT(Products!$B4683,3),$G$4:$J$5,2,0)</f>
        <v>Furniture</v>
      </c>
      <c r="E4683" s="12" t="str">
        <f>VLOOKUP(MID(Products!$B4683,5,2),$G$8:$H$25,2,0)</f>
        <v>Chairs</v>
      </c>
    </row>
    <row r="4684" spans="1:5" x14ac:dyDescent="0.35">
      <c r="A4684" s="11">
        <v>3582</v>
      </c>
      <c r="B4684" s="13" t="s">
        <v>2305</v>
      </c>
      <c r="C4684" s="13" t="s">
        <v>2306</v>
      </c>
      <c r="D4684" s="13" t="str">
        <f>HLOOKUP(LEFT(Products!$B4684,3),$G$4:$J$5,2,0)</f>
        <v>Office Supplies</v>
      </c>
      <c r="E4684" s="11" t="str">
        <f>VLOOKUP(MID(Products!$B4684,5,2),$G$8:$H$25,2,0)</f>
        <v>Paper</v>
      </c>
    </row>
    <row r="4685" spans="1:5" x14ac:dyDescent="0.35">
      <c r="A4685" s="12">
        <v>8992</v>
      </c>
      <c r="B4685" s="17" t="s">
        <v>7087</v>
      </c>
      <c r="C4685" s="17" t="s">
        <v>7088</v>
      </c>
      <c r="D4685" s="17" t="str">
        <f>HLOOKUP(LEFT(Products!$B4685,3),$G$4:$J$5,2,0)</f>
        <v>Technology</v>
      </c>
      <c r="E4685" s="12" t="str">
        <f>VLOOKUP(MID(Products!$B4685,5,2),$G$8:$H$25,2,0)</f>
        <v>Accessories</v>
      </c>
    </row>
    <row r="4686" spans="1:5" x14ac:dyDescent="0.35">
      <c r="A4686" s="11">
        <v>2216</v>
      </c>
      <c r="B4686" s="13" t="s">
        <v>3528</v>
      </c>
      <c r="C4686" s="13" t="s">
        <v>5477</v>
      </c>
      <c r="D4686" s="13" t="str">
        <f>HLOOKUP(LEFT(Products!$B4686,3),$G$4:$J$5,2,0)</f>
        <v>Office Supplies</v>
      </c>
      <c r="E4686" s="11" t="str">
        <f>VLOOKUP(MID(Products!$B4686,5,2),$G$8:$H$25,2,0)</f>
        <v>Appliances</v>
      </c>
    </row>
    <row r="4687" spans="1:5" x14ac:dyDescent="0.35">
      <c r="A4687" s="12">
        <v>570</v>
      </c>
      <c r="B4687" s="17" t="s">
        <v>4950</v>
      </c>
      <c r="C4687" s="17" t="s">
        <v>4951</v>
      </c>
      <c r="D4687" s="17" t="str">
        <f>HLOOKUP(LEFT(Products!$B4687,3),$G$4:$J$5,2,0)</f>
        <v>Furniture</v>
      </c>
      <c r="E4687" s="12" t="str">
        <f>VLOOKUP(MID(Products!$B4687,5,2),$G$8:$H$25,2,0)</f>
        <v>Chairs</v>
      </c>
    </row>
    <row r="4688" spans="1:5" x14ac:dyDescent="0.35">
      <c r="A4688" s="11">
        <v>3296</v>
      </c>
      <c r="B4688" s="13" t="s">
        <v>2293</v>
      </c>
      <c r="C4688" s="13" t="s">
        <v>2294</v>
      </c>
      <c r="D4688" s="13" t="str">
        <f>HLOOKUP(LEFT(Products!$B4688,3),$G$4:$J$5,2,0)</f>
        <v>Technology</v>
      </c>
      <c r="E4688" s="11" t="str">
        <f>VLOOKUP(MID(Products!$B4688,5,2),$G$8:$H$25,2,0)</f>
        <v>Machines</v>
      </c>
    </row>
    <row r="4689" spans="1:5" x14ac:dyDescent="0.35">
      <c r="A4689" s="12">
        <v>2214</v>
      </c>
      <c r="B4689" s="17" t="s">
        <v>3227</v>
      </c>
      <c r="C4689" s="17" t="s">
        <v>3228</v>
      </c>
      <c r="D4689" s="17" t="str">
        <f>HLOOKUP(LEFT(Products!$B4689,3),$G$4:$J$5,2,0)</f>
        <v>Office Supplies</v>
      </c>
      <c r="E4689" s="12" t="str">
        <f>VLOOKUP(MID(Products!$B4689,5,2),$G$8:$H$25,2,0)</f>
        <v>Binders</v>
      </c>
    </row>
    <row r="4690" spans="1:5" x14ac:dyDescent="0.35">
      <c r="A4690" s="11">
        <v>569</v>
      </c>
      <c r="B4690" s="13" t="s">
        <v>1975</v>
      </c>
      <c r="C4690" s="13" t="s">
        <v>1976</v>
      </c>
      <c r="D4690" s="13" t="str">
        <f>HLOOKUP(LEFT(Products!$B4690,3),$G$4:$J$5,2,0)</f>
        <v>Office Supplies</v>
      </c>
      <c r="E4690" s="11" t="str">
        <f>VLOOKUP(MID(Products!$B4690,5,2),$G$8:$H$25,2,0)</f>
        <v>Paper</v>
      </c>
    </row>
    <row r="4691" spans="1:5" x14ac:dyDescent="0.35">
      <c r="A4691" s="12">
        <v>429</v>
      </c>
      <c r="B4691" s="17" t="s">
        <v>7728</v>
      </c>
      <c r="C4691" s="17" t="s">
        <v>7729</v>
      </c>
      <c r="D4691" s="17" t="str">
        <f>HLOOKUP(LEFT(Products!$B4691,3),$G$4:$J$5,2,0)</f>
        <v>Office Supplies</v>
      </c>
      <c r="E4691" s="12" t="str">
        <f>VLOOKUP(MID(Products!$B4691,5,2),$G$8:$H$25,2,0)</f>
        <v>Art</v>
      </c>
    </row>
    <row r="4692" spans="1:5" x14ac:dyDescent="0.35">
      <c r="A4692" s="11">
        <v>2215</v>
      </c>
      <c r="B4692" s="13" t="s">
        <v>6690</v>
      </c>
      <c r="C4692" s="13" t="s">
        <v>73</v>
      </c>
      <c r="D4692" s="13" t="str">
        <f>HLOOKUP(LEFT(Products!$B4692,3),$G$4:$J$5,2,0)</f>
        <v>Office Supplies</v>
      </c>
      <c r="E4692" s="11" t="str">
        <f>VLOOKUP(MID(Products!$B4692,5,2),$G$8:$H$25,2,0)</f>
        <v>Binders</v>
      </c>
    </row>
    <row r="4693" spans="1:5" x14ac:dyDescent="0.35">
      <c r="A4693" s="12">
        <v>752</v>
      </c>
      <c r="B4693" s="17" t="s">
        <v>7554</v>
      </c>
      <c r="C4693" s="17" t="s">
        <v>7555</v>
      </c>
      <c r="D4693" s="17" t="str">
        <f>HLOOKUP(LEFT(Products!$B4693,3),$G$4:$J$5,2,0)</f>
        <v>Office Supplies</v>
      </c>
      <c r="E4693" s="12" t="str">
        <f>VLOOKUP(MID(Products!$B4693,5,2),$G$8:$H$25,2,0)</f>
        <v>Art</v>
      </c>
    </row>
    <row r="4694" spans="1:5" x14ac:dyDescent="0.35">
      <c r="A4694" s="11">
        <v>3192</v>
      </c>
      <c r="B4694" s="13" t="s">
        <v>7547</v>
      </c>
      <c r="C4694" s="13" t="s">
        <v>7548</v>
      </c>
      <c r="D4694" s="13" t="str">
        <f>HLOOKUP(LEFT(Products!$B4694,3),$G$4:$J$5,2,0)</f>
        <v>Technology</v>
      </c>
      <c r="E4694" s="11" t="str">
        <f>VLOOKUP(MID(Products!$B4694,5,2),$G$8:$H$25,2,0)</f>
        <v>Phones</v>
      </c>
    </row>
    <row r="4695" spans="1:5" x14ac:dyDescent="0.35">
      <c r="A4695" s="12">
        <v>3979</v>
      </c>
      <c r="B4695" s="17" t="s">
        <v>1101</v>
      </c>
      <c r="C4695" s="17" t="s">
        <v>1102</v>
      </c>
      <c r="D4695" s="17" t="str">
        <f>HLOOKUP(LEFT(Products!$B4695,3),$G$4:$J$5,2,0)</f>
        <v>Technology</v>
      </c>
      <c r="E4695" s="12" t="str">
        <f>VLOOKUP(MID(Products!$B4695,5,2),$G$8:$H$25,2,0)</f>
        <v>Phones</v>
      </c>
    </row>
    <row r="4696" spans="1:5" x14ac:dyDescent="0.35">
      <c r="A4696" s="11">
        <v>5788</v>
      </c>
      <c r="B4696" s="13" t="s">
        <v>796</v>
      </c>
      <c r="C4696" s="13" t="s">
        <v>797</v>
      </c>
      <c r="D4696" s="13" t="str">
        <f>HLOOKUP(LEFT(Products!$B4696,3),$G$4:$J$5,2,0)</f>
        <v>Office Supplies</v>
      </c>
      <c r="E4696" s="11" t="str">
        <f>VLOOKUP(MID(Products!$B4696,5,2),$G$8:$H$25,2,0)</f>
        <v>Art</v>
      </c>
    </row>
    <row r="4697" spans="1:5" x14ac:dyDescent="0.35">
      <c r="A4697" s="12">
        <v>4136</v>
      </c>
      <c r="B4697" s="17" t="s">
        <v>1680</v>
      </c>
      <c r="C4697" s="17" t="s">
        <v>1681</v>
      </c>
      <c r="D4697" s="17" t="str">
        <f>HLOOKUP(LEFT(Products!$B4697,3),$G$4:$J$5,2,0)</f>
        <v>Office Supplies</v>
      </c>
      <c r="E4697" s="12" t="str">
        <f>VLOOKUP(MID(Products!$B4697,5,2),$G$8:$H$25,2,0)</f>
        <v>Binders</v>
      </c>
    </row>
    <row r="4698" spans="1:5" x14ac:dyDescent="0.35">
      <c r="A4698" s="11">
        <v>751</v>
      </c>
      <c r="B4698" s="13" t="s">
        <v>7737</v>
      </c>
      <c r="C4698" s="13" t="s">
        <v>7738</v>
      </c>
      <c r="D4698" s="13" t="str">
        <f>HLOOKUP(LEFT(Products!$B4698,3),$G$4:$J$5,2,0)</f>
        <v>Furniture</v>
      </c>
      <c r="E4698" s="11" t="str">
        <f>VLOOKUP(MID(Products!$B4698,5,2),$G$8:$H$25,2,0)</f>
        <v>Furnishings</v>
      </c>
    </row>
    <row r="4699" spans="1:5" x14ac:dyDescent="0.35">
      <c r="A4699" s="12">
        <v>5785</v>
      </c>
      <c r="B4699" s="17" t="s">
        <v>6441</v>
      </c>
      <c r="C4699" s="17" t="s">
        <v>6442</v>
      </c>
      <c r="D4699" s="17" t="str">
        <f>HLOOKUP(LEFT(Products!$B4699,3),$G$4:$J$5,2,0)</f>
        <v>Furniture</v>
      </c>
      <c r="E4699" s="12" t="str">
        <f>VLOOKUP(MID(Products!$B4699,5,2),$G$8:$H$25,2,0)</f>
        <v>Bookcases</v>
      </c>
    </row>
    <row r="4700" spans="1:5" x14ac:dyDescent="0.35">
      <c r="A4700" s="11">
        <v>7207</v>
      </c>
      <c r="B4700" s="13" t="s">
        <v>7531</v>
      </c>
      <c r="C4700" s="13" t="s">
        <v>7532</v>
      </c>
      <c r="D4700" s="13" t="str">
        <f>HLOOKUP(LEFT(Products!$B4700,3),$G$4:$J$5,2,0)</f>
        <v>Technology</v>
      </c>
      <c r="E4700" s="11" t="str">
        <f>VLOOKUP(MID(Products!$B4700,5,2),$G$8:$H$25,2,0)</f>
        <v>Machines</v>
      </c>
    </row>
    <row r="4701" spans="1:5" x14ac:dyDescent="0.35">
      <c r="A4701" s="12">
        <v>4137</v>
      </c>
      <c r="B4701" s="17" t="s">
        <v>557</v>
      </c>
      <c r="C4701" s="17" t="s">
        <v>558</v>
      </c>
      <c r="D4701" s="17" t="str">
        <f>HLOOKUP(LEFT(Products!$B4701,3),$G$4:$J$5,2,0)</f>
        <v>Office Supplies</v>
      </c>
      <c r="E4701" s="12" t="str">
        <f>VLOOKUP(MID(Products!$B4701,5,2),$G$8:$H$25,2,0)</f>
        <v>Storage</v>
      </c>
    </row>
    <row r="4702" spans="1:5" x14ac:dyDescent="0.35">
      <c r="A4702" s="11">
        <v>5321</v>
      </c>
      <c r="B4702" s="13" t="s">
        <v>5528</v>
      </c>
      <c r="C4702" s="13" t="s">
        <v>5529</v>
      </c>
      <c r="D4702" s="13" t="str">
        <f>HLOOKUP(LEFT(Products!$B4702,3),$G$4:$J$5,2,0)</f>
        <v>Furniture</v>
      </c>
      <c r="E4702" s="11" t="str">
        <f>VLOOKUP(MID(Products!$B4702,5,2),$G$8:$H$25,2,0)</f>
        <v>Tables</v>
      </c>
    </row>
    <row r="4703" spans="1:5" x14ac:dyDescent="0.35">
      <c r="A4703" s="12">
        <v>753</v>
      </c>
      <c r="B4703" s="17" t="s">
        <v>390</v>
      </c>
      <c r="C4703" s="17" t="s">
        <v>391</v>
      </c>
      <c r="D4703" s="17" t="str">
        <f>HLOOKUP(LEFT(Products!$B4703,3),$G$4:$J$5,2,0)</f>
        <v>Office Supplies</v>
      </c>
      <c r="E4703" s="12" t="str">
        <f>VLOOKUP(MID(Products!$B4703,5,2),$G$8:$H$25,2,0)</f>
        <v>Binders</v>
      </c>
    </row>
    <row r="4704" spans="1:5" x14ac:dyDescent="0.35">
      <c r="A4704" s="11">
        <v>3978</v>
      </c>
      <c r="B4704" s="13" t="s">
        <v>3742</v>
      </c>
      <c r="C4704" s="13" t="s">
        <v>723</v>
      </c>
      <c r="D4704" s="13" t="str">
        <f>HLOOKUP(LEFT(Products!$B4704,3),$G$4:$J$5,2,0)</f>
        <v>Office Supplies</v>
      </c>
      <c r="E4704" s="11" t="str">
        <f>VLOOKUP(MID(Products!$B4704,5,2),$G$8:$H$25,2,0)</f>
        <v>Fasteners</v>
      </c>
    </row>
    <row r="4705" spans="1:5" x14ac:dyDescent="0.35">
      <c r="A4705" s="12">
        <v>5318</v>
      </c>
      <c r="B4705" s="17" t="s">
        <v>994</v>
      </c>
      <c r="C4705" s="17" t="s">
        <v>3361</v>
      </c>
      <c r="D4705" s="17" t="str">
        <f>HLOOKUP(LEFT(Products!$B4705,3),$G$4:$J$5,2,0)</f>
        <v>Furniture</v>
      </c>
      <c r="E4705" s="12" t="str">
        <f>VLOOKUP(MID(Products!$B4705,5,2),$G$8:$H$25,2,0)</f>
        <v>Furnishings</v>
      </c>
    </row>
    <row r="4706" spans="1:5" x14ac:dyDescent="0.35">
      <c r="A4706" s="11">
        <v>9420</v>
      </c>
      <c r="B4706" s="13" t="s">
        <v>5742</v>
      </c>
      <c r="C4706" s="13" t="s">
        <v>5743</v>
      </c>
      <c r="D4706" s="13" t="str">
        <f>HLOOKUP(LEFT(Products!$B4706,3),$G$4:$J$5,2,0)</f>
        <v>Office Supplies</v>
      </c>
      <c r="E4706" s="11" t="str">
        <f>VLOOKUP(MID(Products!$B4706,5,2),$G$8:$H$25,2,0)</f>
        <v>Appliances</v>
      </c>
    </row>
    <row r="4707" spans="1:5" x14ac:dyDescent="0.35">
      <c r="A4707" s="12">
        <v>5323</v>
      </c>
      <c r="B4707" s="17" t="s">
        <v>1155</v>
      </c>
      <c r="C4707" s="17" t="s">
        <v>1156</v>
      </c>
      <c r="D4707" s="17" t="str">
        <f>HLOOKUP(LEFT(Products!$B4707,3),$G$4:$J$5,2,0)</f>
        <v>Furniture</v>
      </c>
      <c r="E4707" s="12" t="str">
        <f>VLOOKUP(MID(Products!$B4707,5,2),$G$8:$H$25,2,0)</f>
        <v>Furnishings</v>
      </c>
    </row>
    <row r="4708" spans="1:5" x14ac:dyDescent="0.35">
      <c r="A4708" s="11">
        <v>5317</v>
      </c>
      <c r="B4708" s="13" t="s">
        <v>2826</v>
      </c>
      <c r="C4708" s="13" t="s">
        <v>2827</v>
      </c>
      <c r="D4708" s="13" t="str">
        <f>HLOOKUP(LEFT(Products!$B4708,3),$G$4:$J$5,2,0)</f>
        <v>Furniture</v>
      </c>
      <c r="E4708" s="11" t="str">
        <f>VLOOKUP(MID(Products!$B4708,5,2),$G$8:$H$25,2,0)</f>
        <v>Furnishings</v>
      </c>
    </row>
    <row r="4709" spans="1:5" x14ac:dyDescent="0.35">
      <c r="A4709" s="12">
        <v>5320</v>
      </c>
      <c r="B4709" s="17" t="s">
        <v>4194</v>
      </c>
      <c r="C4709" s="17" t="s">
        <v>4195</v>
      </c>
      <c r="D4709" s="17" t="str">
        <f>HLOOKUP(LEFT(Products!$B4709,3),$G$4:$J$5,2,0)</f>
        <v>Office Supplies</v>
      </c>
      <c r="E4709" s="12" t="str">
        <f>VLOOKUP(MID(Products!$B4709,5,2),$G$8:$H$25,2,0)</f>
        <v>Binders</v>
      </c>
    </row>
    <row r="4710" spans="1:5" x14ac:dyDescent="0.35">
      <c r="A4710" s="11">
        <v>5786</v>
      </c>
      <c r="B4710" s="13" t="s">
        <v>2969</v>
      </c>
      <c r="C4710" s="13" t="s">
        <v>2970</v>
      </c>
      <c r="D4710" s="13" t="str">
        <f>HLOOKUP(LEFT(Products!$B4710,3),$G$4:$J$5,2,0)</f>
        <v>Office Supplies</v>
      </c>
      <c r="E4710" s="11" t="str">
        <f>VLOOKUP(MID(Products!$B4710,5,2),$G$8:$H$25,2,0)</f>
        <v>Supplies</v>
      </c>
    </row>
    <row r="4711" spans="1:5" x14ac:dyDescent="0.35">
      <c r="A4711" s="12">
        <v>5787</v>
      </c>
      <c r="B4711" s="17" t="s">
        <v>344</v>
      </c>
      <c r="C4711" s="17" t="s">
        <v>345</v>
      </c>
      <c r="D4711" s="17" t="str">
        <f>HLOOKUP(LEFT(Products!$B4711,3),$G$4:$J$5,2,0)</f>
        <v>Office Supplies</v>
      </c>
      <c r="E4711" s="12" t="str">
        <f>VLOOKUP(MID(Products!$B4711,5,2),$G$8:$H$25,2,0)</f>
        <v>Binders</v>
      </c>
    </row>
    <row r="4712" spans="1:5" x14ac:dyDescent="0.35">
      <c r="A4712" s="11">
        <v>9421</v>
      </c>
      <c r="B4712" s="13" t="s">
        <v>5066</v>
      </c>
      <c r="C4712" s="13" t="s">
        <v>5067</v>
      </c>
      <c r="D4712" s="13" t="str">
        <f>HLOOKUP(LEFT(Products!$B4712,3),$G$4:$J$5,2,0)</f>
        <v>Office Supplies</v>
      </c>
      <c r="E4712" s="11" t="str">
        <f>VLOOKUP(MID(Products!$B4712,5,2),$G$8:$H$25,2,0)</f>
        <v>Appliances</v>
      </c>
    </row>
    <row r="4713" spans="1:5" x14ac:dyDescent="0.35">
      <c r="A4713" s="12">
        <v>5556</v>
      </c>
      <c r="B4713" s="17" t="s">
        <v>7596</v>
      </c>
      <c r="C4713" s="17" t="s">
        <v>7597</v>
      </c>
      <c r="D4713" s="17" t="str">
        <f>HLOOKUP(LEFT(Products!$B4713,3),$G$4:$J$5,2,0)</f>
        <v>Furniture</v>
      </c>
      <c r="E4713" s="12" t="str">
        <f>VLOOKUP(MID(Products!$B4713,5,2),$G$8:$H$25,2,0)</f>
        <v>Furnishings</v>
      </c>
    </row>
    <row r="4714" spans="1:5" x14ac:dyDescent="0.35">
      <c r="A4714" s="11">
        <v>5319</v>
      </c>
      <c r="B4714" s="13" t="s">
        <v>4874</v>
      </c>
      <c r="C4714" s="13" t="s">
        <v>4875</v>
      </c>
      <c r="D4714" s="13" t="str">
        <f>HLOOKUP(LEFT(Products!$B4714,3),$G$4:$J$5,2,0)</f>
        <v>Office Supplies</v>
      </c>
      <c r="E4714" s="11" t="str">
        <f>VLOOKUP(MID(Products!$B4714,5,2),$G$8:$H$25,2,0)</f>
        <v>Paper</v>
      </c>
    </row>
    <row r="4715" spans="1:5" x14ac:dyDescent="0.35">
      <c r="A4715" s="12">
        <v>3128</v>
      </c>
      <c r="B4715" s="17" t="s">
        <v>5506</v>
      </c>
      <c r="C4715" s="17" t="s">
        <v>5507</v>
      </c>
      <c r="D4715" s="17" t="str">
        <f>HLOOKUP(LEFT(Products!$B4715,3),$G$4:$J$5,2,0)</f>
        <v>Office Supplies</v>
      </c>
      <c r="E4715" s="12" t="str">
        <f>VLOOKUP(MID(Products!$B4715,5,2),$G$8:$H$25,2,0)</f>
        <v>Paper</v>
      </c>
    </row>
    <row r="4716" spans="1:5" x14ac:dyDescent="0.35">
      <c r="A4716" s="11">
        <v>7206</v>
      </c>
      <c r="B4716" s="13" t="s">
        <v>2612</v>
      </c>
      <c r="C4716" s="13" t="s">
        <v>2613</v>
      </c>
      <c r="D4716" s="13" t="str">
        <f>HLOOKUP(LEFT(Products!$B4716,3),$G$4:$J$5,2,0)</f>
        <v>Furniture</v>
      </c>
      <c r="E4716" s="11" t="str">
        <f>VLOOKUP(MID(Products!$B4716,5,2),$G$8:$H$25,2,0)</f>
        <v>Furnishings</v>
      </c>
    </row>
    <row r="4717" spans="1:5" x14ac:dyDescent="0.35">
      <c r="A4717" s="12">
        <v>5322</v>
      </c>
      <c r="B4717" s="17" t="s">
        <v>5728</v>
      </c>
      <c r="C4717" s="17" t="s">
        <v>5729</v>
      </c>
      <c r="D4717" s="17" t="str">
        <f>HLOOKUP(LEFT(Products!$B4717,3),$G$4:$J$5,2,0)</f>
        <v>Office Supplies</v>
      </c>
      <c r="E4717" s="12" t="str">
        <f>VLOOKUP(MID(Products!$B4717,5,2),$G$8:$H$25,2,0)</f>
        <v>Binders</v>
      </c>
    </row>
    <row r="4718" spans="1:5" x14ac:dyDescent="0.35">
      <c r="A4718" s="11">
        <v>750</v>
      </c>
      <c r="B4718" s="13" t="s">
        <v>2179</v>
      </c>
      <c r="C4718" s="13" t="s">
        <v>2180</v>
      </c>
      <c r="D4718" s="13" t="str">
        <f>HLOOKUP(LEFT(Products!$B4718,3),$G$4:$J$5,2,0)</f>
        <v>Office Supplies</v>
      </c>
      <c r="E4718" s="11" t="str">
        <f>VLOOKUP(MID(Products!$B4718,5,2),$G$8:$H$25,2,0)</f>
        <v>Binders</v>
      </c>
    </row>
    <row r="4719" spans="1:5" x14ac:dyDescent="0.35">
      <c r="A4719" s="12">
        <v>6372</v>
      </c>
      <c r="B4719" s="17" t="s">
        <v>4948</v>
      </c>
      <c r="C4719" s="17" t="s">
        <v>4949</v>
      </c>
      <c r="D4719" s="17" t="str">
        <f>HLOOKUP(LEFT(Products!$B4719,3),$G$4:$J$5,2,0)</f>
        <v>Furniture</v>
      </c>
      <c r="E4719" s="12" t="str">
        <f>VLOOKUP(MID(Products!$B4719,5,2),$G$8:$H$25,2,0)</f>
        <v>Furnishings</v>
      </c>
    </row>
    <row r="4720" spans="1:5" x14ac:dyDescent="0.35">
      <c r="A4720" s="11">
        <v>3040</v>
      </c>
      <c r="B4720" s="13" t="s">
        <v>5807</v>
      </c>
      <c r="C4720" s="13" t="s">
        <v>5808</v>
      </c>
      <c r="D4720" s="13" t="str">
        <f>HLOOKUP(LEFT(Products!$B4720,3),$G$4:$J$5,2,0)</f>
        <v>Furniture</v>
      </c>
      <c r="E4720" s="11" t="str">
        <f>VLOOKUP(MID(Products!$B4720,5,2),$G$8:$H$25,2,0)</f>
        <v>Tables</v>
      </c>
    </row>
    <row r="4721" spans="1:5" x14ac:dyDescent="0.35">
      <c r="A4721" s="12">
        <v>6374</v>
      </c>
      <c r="B4721" s="17" t="s">
        <v>246</v>
      </c>
      <c r="C4721" s="17" t="s">
        <v>247</v>
      </c>
      <c r="D4721" s="17" t="str">
        <f>HLOOKUP(LEFT(Products!$B4721,3),$G$4:$J$5,2,0)</f>
        <v>Technology</v>
      </c>
      <c r="E4721" s="12" t="str">
        <f>VLOOKUP(MID(Products!$B4721,5,2),$G$8:$H$25,2,0)</f>
        <v>Accessories</v>
      </c>
    </row>
    <row r="4722" spans="1:5" x14ac:dyDescent="0.35">
      <c r="A4722" s="11">
        <v>1897</v>
      </c>
      <c r="B4722" s="13" t="s">
        <v>5560</v>
      </c>
      <c r="C4722" s="13" t="s">
        <v>5561</v>
      </c>
      <c r="D4722" s="13" t="str">
        <f>HLOOKUP(LEFT(Products!$B4722,3),$G$4:$J$5,2,0)</f>
        <v>Office Supplies</v>
      </c>
      <c r="E4722" s="11" t="str">
        <f>VLOOKUP(MID(Products!$B4722,5,2),$G$8:$H$25,2,0)</f>
        <v>Binders</v>
      </c>
    </row>
    <row r="4723" spans="1:5" x14ac:dyDescent="0.35">
      <c r="A4723" s="12">
        <v>4330</v>
      </c>
      <c r="B4723" s="17" t="s">
        <v>7748</v>
      </c>
      <c r="C4723" s="17" t="s">
        <v>7749</v>
      </c>
      <c r="D4723" s="17" t="str">
        <f>HLOOKUP(LEFT(Products!$B4723,3),$G$4:$J$5,2,0)</f>
        <v>Office Supplies</v>
      </c>
      <c r="E4723" s="12" t="str">
        <f>VLOOKUP(MID(Products!$B4723,5,2),$G$8:$H$25,2,0)</f>
        <v>Paper</v>
      </c>
    </row>
    <row r="4724" spans="1:5" x14ac:dyDescent="0.35">
      <c r="A4724" s="11">
        <v>8115</v>
      </c>
      <c r="B4724" s="13" t="s">
        <v>1688</v>
      </c>
      <c r="C4724" s="13" t="s">
        <v>1689</v>
      </c>
      <c r="D4724" s="13" t="str">
        <f>HLOOKUP(LEFT(Products!$B4724,3),$G$4:$J$5,2,0)</f>
        <v>Office Supplies</v>
      </c>
      <c r="E4724" s="11" t="str">
        <f>VLOOKUP(MID(Products!$B4724,5,2),$G$8:$H$25,2,0)</f>
        <v>Art</v>
      </c>
    </row>
    <row r="4725" spans="1:5" x14ac:dyDescent="0.35">
      <c r="A4725" s="12">
        <v>6373</v>
      </c>
      <c r="B4725" s="17" t="s">
        <v>7049</v>
      </c>
      <c r="C4725" s="17" t="s">
        <v>7050</v>
      </c>
      <c r="D4725" s="17" t="str">
        <f>HLOOKUP(LEFT(Products!$B4725,3),$G$4:$J$5,2,0)</f>
        <v>Office Supplies</v>
      </c>
      <c r="E4725" s="12" t="str">
        <f>VLOOKUP(MID(Products!$B4725,5,2),$G$8:$H$25,2,0)</f>
        <v>Art</v>
      </c>
    </row>
    <row r="4726" spans="1:5" x14ac:dyDescent="0.35">
      <c r="A4726" s="11">
        <v>4331</v>
      </c>
      <c r="B4726" s="13" t="s">
        <v>6150</v>
      </c>
      <c r="C4726" s="13" t="s">
        <v>6151</v>
      </c>
      <c r="D4726" s="13" t="str">
        <f>HLOOKUP(LEFT(Products!$B4726,3),$G$4:$J$5,2,0)</f>
        <v>Office Supplies</v>
      </c>
      <c r="E4726" s="11" t="str">
        <f>VLOOKUP(MID(Products!$B4726,5,2),$G$8:$H$25,2,0)</f>
        <v>Appliances</v>
      </c>
    </row>
    <row r="4727" spans="1:5" x14ac:dyDescent="0.35">
      <c r="A4727" s="12">
        <v>2978</v>
      </c>
      <c r="B4727" s="17" t="s">
        <v>426</v>
      </c>
      <c r="C4727" s="17" t="s">
        <v>427</v>
      </c>
      <c r="D4727" s="17" t="str">
        <f>HLOOKUP(LEFT(Products!$B4727,3),$G$4:$J$5,2,0)</f>
        <v>Office Supplies</v>
      </c>
      <c r="E4727" s="12" t="str">
        <f>VLOOKUP(MID(Products!$B4727,5,2),$G$8:$H$25,2,0)</f>
        <v>Storage</v>
      </c>
    </row>
    <row r="4728" spans="1:5" x14ac:dyDescent="0.35">
      <c r="A4728" s="11">
        <v>5582</v>
      </c>
      <c r="B4728" s="13" t="s">
        <v>161</v>
      </c>
      <c r="C4728" s="13" t="s">
        <v>162</v>
      </c>
      <c r="D4728" s="13" t="str">
        <f>HLOOKUP(LEFT(Products!$B4728,3),$G$4:$J$5,2,0)</f>
        <v>Furniture</v>
      </c>
      <c r="E4728" s="11" t="str">
        <f>VLOOKUP(MID(Products!$B4728,5,2),$G$8:$H$25,2,0)</f>
        <v>Furnishings</v>
      </c>
    </row>
    <row r="4729" spans="1:5" x14ac:dyDescent="0.35">
      <c r="A4729" s="12">
        <v>7959</v>
      </c>
      <c r="B4729" s="17" t="s">
        <v>7755</v>
      </c>
      <c r="C4729" s="17" t="s">
        <v>7756</v>
      </c>
      <c r="D4729" s="17" t="str">
        <f>HLOOKUP(LEFT(Products!$B4729,3),$G$4:$J$5,2,0)</f>
        <v>Furniture</v>
      </c>
      <c r="E4729" s="12" t="str">
        <f>VLOOKUP(MID(Products!$B4729,5,2),$G$8:$H$25,2,0)</f>
        <v>Furnishings</v>
      </c>
    </row>
    <row r="4730" spans="1:5" x14ac:dyDescent="0.35">
      <c r="A4730" s="11">
        <v>6339</v>
      </c>
      <c r="B4730" s="13" t="s">
        <v>4444</v>
      </c>
      <c r="C4730" s="13" t="s">
        <v>4445</v>
      </c>
      <c r="D4730" s="13" t="str">
        <f>HLOOKUP(LEFT(Products!$B4730,3),$G$4:$J$5,2,0)</f>
        <v>Technology</v>
      </c>
      <c r="E4730" s="11" t="str">
        <f>VLOOKUP(MID(Products!$B4730,5,2),$G$8:$H$25,2,0)</f>
        <v>Phones</v>
      </c>
    </row>
    <row r="4731" spans="1:5" x14ac:dyDescent="0.35">
      <c r="A4731" s="12">
        <v>975</v>
      </c>
      <c r="B4731" s="17" t="s">
        <v>2182</v>
      </c>
      <c r="C4731" s="17" t="s">
        <v>2183</v>
      </c>
      <c r="D4731" s="17" t="str">
        <f>HLOOKUP(LEFT(Products!$B4731,3),$G$4:$J$5,2,0)</f>
        <v>Technology</v>
      </c>
      <c r="E4731" s="12" t="str">
        <f>VLOOKUP(MID(Products!$B4731,5,2),$G$8:$H$25,2,0)</f>
        <v>Phones</v>
      </c>
    </row>
    <row r="4732" spans="1:5" x14ac:dyDescent="0.35">
      <c r="A4732" s="11">
        <v>7960</v>
      </c>
      <c r="B4732" s="13" t="s">
        <v>1493</v>
      </c>
      <c r="C4732" s="13" t="s">
        <v>1494</v>
      </c>
      <c r="D4732" s="13" t="str">
        <f>HLOOKUP(LEFT(Products!$B4732,3),$G$4:$J$5,2,0)</f>
        <v>Furniture</v>
      </c>
      <c r="E4732" s="11" t="str">
        <f>VLOOKUP(MID(Products!$B4732,5,2),$G$8:$H$25,2,0)</f>
        <v>Tables</v>
      </c>
    </row>
    <row r="4733" spans="1:5" x14ac:dyDescent="0.35">
      <c r="A4733" s="12">
        <v>6340</v>
      </c>
      <c r="B4733" s="17" t="s">
        <v>1044</v>
      </c>
      <c r="C4733" s="17" t="s">
        <v>1045</v>
      </c>
      <c r="D4733" s="17" t="str">
        <f>HLOOKUP(LEFT(Products!$B4733,3),$G$4:$J$5,2,0)</f>
        <v>Furniture</v>
      </c>
      <c r="E4733" s="12" t="str">
        <f>VLOOKUP(MID(Products!$B4733,5,2),$G$8:$H$25,2,0)</f>
        <v>Chairs</v>
      </c>
    </row>
    <row r="4734" spans="1:5" x14ac:dyDescent="0.35">
      <c r="A4734" s="11">
        <v>7956</v>
      </c>
      <c r="B4734" s="13" t="s">
        <v>373</v>
      </c>
      <c r="C4734" s="13" t="s">
        <v>374</v>
      </c>
      <c r="D4734" s="13" t="str">
        <f>HLOOKUP(LEFT(Products!$B4734,3),$G$4:$J$5,2,0)</f>
        <v>Furniture</v>
      </c>
      <c r="E4734" s="11" t="str">
        <f>VLOOKUP(MID(Products!$B4734,5,2),$G$8:$H$25,2,0)</f>
        <v>Chairs</v>
      </c>
    </row>
    <row r="4735" spans="1:5" x14ac:dyDescent="0.35">
      <c r="A4735" s="12">
        <v>6341</v>
      </c>
      <c r="B4735" s="17" t="s">
        <v>1574</v>
      </c>
      <c r="C4735" s="17" t="s">
        <v>1575</v>
      </c>
      <c r="D4735" s="17" t="str">
        <f>HLOOKUP(LEFT(Products!$B4735,3),$G$4:$J$5,2,0)</f>
        <v>Technology</v>
      </c>
      <c r="E4735" s="12" t="str">
        <f>VLOOKUP(MID(Products!$B4735,5,2),$G$8:$H$25,2,0)</f>
        <v>Machines</v>
      </c>
    </row>
    <row r="4736" spans="1:5" x14ac:dyDescent="0.35">
      <c r="A4736" s="11">
        <v>7958</v>
      </c>
      <c r="B4736" s="13" t="s">
        <v>3313</v>
      </c>
      <c r="C4736" s="13" t="s">
        <v>3314</v>
      </c>
      <c r="D4736" s="13" t="str">
        <f>HLOOKUP(LEFT(Products!$B4736,3),$G$4:$J$5,2,0)</f>
        <v>Office Supplies</v>
      </c>
      <c r="E4736" s="11" t="str">
        <f>VLOOKUP(MID(Products!$B4736,5,2),$G$8:$H$25,2,0)</f>
        <v>Appliances</v>
      </c>
    </row>
    <row r="4737" spans="1:5" x14ac:dyDescent="0.35">
      <c r="A4737" s="12">
        <v>7961</v>
      </c>
      <c r="B4737" s="17" t="s">
        <v>6999</v>
      </c>
      <c r="C4737" s="17" t="s">
        <v>7000</v>
      </c>
      <c r="D4737" s="17" t="str">
        <f>HLOOKUP(LEFT(Products!$B4737,3),$G$4:$J$5,2,0)</f>
        <v>Technology</v>
      </c>
      <c r="E4737" s="12" t="str">
        <f>VLOOKUP(MID(Products!$B4737,5,2),$G$8:$H$25,2,0)</f>
        <v>Phones</v>
      </c>
    </row>
    <row r="4738" spans="1:5" x14ac:dyDescent="0.35">
      <c r="A4738" s="11">
        <v>7957</v>
      </c>
      <c r="B4738" s="13" t="s">
        <v>3742</v>
      </c>
      <c r="C4738" s="13" t="s">
        <v>723</v>
      </c>
      <c r="D4738" s="13" t="str">
        <f>HLOOKUP(LEFT(Products!$B4738,3),$G$4:$J$5,2,0)</f>
        <v>Office Supplies</v>
      </c>
      <c r="E4738" s="11" t="str">
        <f>VLOOKUP(MID(Products!$B4738,5,2),$G$8:$H$25,2,0)</f>
        <v>Fasteners</v>
      </c>
    </row>
    <row r="4739" spans="1:5" x14ac:dyDescent="0.35">
      <c r="A4739" s="12">
        <v>4835</v>
      </c>
      <c r="B4739" s="17" t="s">
        <v>4455</v>
      </c>
      <c r="C4739" s="17" t="s">
        <v>4456</v>
      </c>
      <c r="D4739" s="17" t="str">
        <f>HLOOKUP(LEFT(Products!$B4739,3),$G$4:$J$5,2,0)</f>
        <v>Office Supplies</v>
      </c>
      <c r="E4739" s="12" t="str">
        <f>VLOOKUP(MID(Products!$B4739,5,2),$G$8:$H$25,2,0)</f>
        <v>Binders</v>
      </c>
    </row>
    <row r="4740" spans="1:5" x14ac:dyDescent="0.35">
      <c r="A4740" s="11">
        <v>4837</v>
      </c>
      <c r="B4740" s="13" t="s">
        <v>6054</v>
      </c>
      <c r="C4740" s="13" t="s">
        <v>6055</v>
      </c>
      <c r="D4740" s="13" t="str">
        <f>HLOOKUP(LEFT(Products!$B4740,3),$G$4:$J$5,2,0)</f>
        <v>Office Supplies</v>
      </c>
      <c r="E4740" s="11" t="str">
        <f>VLOOKUP(MID(Products!$B4740,5,2),$G$8:$H$25,2,0)</f>
        <v>Binders</v>
      </c>
    </row>
    <row r="4741" spans="1:5" x14ac:dyDescent="0.35">
      <c r="A4741" s="12">
        <v>4836</v>
      </c>
      <c r="B4741" s="17" t="s">
        <v>1936</v>
      </c>
      <c r="C4741" s="17" t="s">
        <v>1937</v>
      </c>
      <c r="D4741" s="17" t="str">
        <f>HLOOKUP(LEFT(Products!$B4741,3),$G$4:$J$5,2,0)</f>
        <v>Office Supplies</v>
      </c>
      <c r="E4741" s="12" t="str">
        <f>VLOOKUP(MID(Products!$B4741,5,2),$G$8:$H$25,2,0)</f>
        <v>Paper</v>
      </c>
    </row>
    <row r="4742" spans="1:5" x14ac:dyDescent="0.35">
      <c r="A4742" s="11">
        <v>976</v>
      </c>
      <c r="B4742" s="13" t="s">
        <v>6343</v>
      </c>
      <c r="C4742" s="13" t="s">
        <v>6344</v>
      </c>
      <c r="D4742" s="13" t="str">
        <f>HLOOKUP(LEFT(Products!$B4742,3),$G$4:$J$5,2,0)</f>
        <v>Office Supplies</v>
      </c>
      <c r="E4742" s="11" t="str">
        <f>VLOOKUP(MID(Products!$B4742,5,2),$G$8:$H$25,2,0)</f>
        <v>Binders</v>
      </c>
    </row>
    <row r="4743" spans="1:5" x14ac:dyDescent="0.35">
      <c r="A4743" s="12">
        <v>7564</v>
      </c>
      <c r="B4743" s="17" t="s">
        <v>99</v>
      </c>
      <c r="C4743" s="17" t="s">
        <v>100</v>
      </c>
      <c r="D4743" s="17" t="str">
        <f>HLOOKUP(LEFT(Products!$B4743,3),$G$4:$J$5,2,0)</f>
        <v>Technology</v>
      </c>
      <c r="E4743" s="12" t="str">
        <f>VLOOKUP(MID(Products!$B4743,5,2),$G$8:$H$25,2,0)</f>
        <v>Accessories</v>
      </c>
    </row>
    <row r="4744" spans="1:5" x14ac:dyDescent="0.35">
      <c r="A4744" s="11">
        <v>8329</v>
      </c>
      <c r="B4744" s="13" t="s">
        <v>3847</v>
      </c>
      <c r="C4744" s="13" t="s">
        <v>3848</v>
      </c>
      <c r="D4744" s="13" t="str">
        <f>HLOOKUP(LEFT(Products!$B4744,3),$G$4:$J$5,2,0)</f>
        <v>Office Supplies</v>
      </c>
      <c r="E4744" s="11" t="str">
        <f>VLOOKUP(MID(Products!$B4744,5,2),$G$8:$H$25,2,0)</f>
        <v>Paper</v>
      </c>
    </row>
    <row r="4745" spans="1:5" x14ac:dyDescent="0.35">
      <c r="A4745" s="12">
        <v>3052</v>
      </c>
      <c r="B4745" s="17" t="s">
        <v>701</v>
      </c>
      <c r="C4745" s="17" t="s">
        <v>702</v>
      </c>
      <c r="D4745" s="17" t="str">
        <f>HLOOKUP(LEFT(Products!$B4745,3),$G$4:$J$5,2,0)</f>
        <v>Office Supplies</v>
      </c>
      <c r="E4745" s="12" t="str">
        <f>VLOOKUP(MID(Products!$B4745,5,2),$G$8:$H$25,2,0)</f>
        <v>Appliances</v>
      </c>
    </row>
    <row r="4746" spans="1:5" x14ac:dyDescent="0.35">
      <c r="A4746" s="11">
        <v>9872</v>
      </c>
      <c r="B4746" s="13" t="s">
        <v>729</v>
      </c>
      <c r="C4746" s="13" t="s">
        <v>730</v>
      </c>
      <c r="D4746" s="13" t="str">
        <f>HLOOKUP(LEFT(Products!$B4746,3),$G$4:$J$5,2,0)</f>
        <v>Office Supplies</v>
      </c>
      <c r="E4746" s="11" t="str">
        <f>VLOOKUP(MID(Products!$B4746,5,2),$G$8:$H$25,2,0)</f>
        <v>Storage</v>
      </c>
    </row>
    <row r="4747" spans="1:5" x14ac:dyDescent="0.35">
      <c r="A4747" s="12">
        <v>4182</v>
      </c>
      <c r="B4747" s="17" t="s">
        <v>7768</v>
      </c>
      <c r="C4747" s="17" t="s">
        <v>7769</v>
      </c>
      <c r="D4747" s="17" t="str">
        <f>HLOOKUP(LEFT(Products!$B4747,3),$G$4:$J$5,2,0)</f>
        <v>Technology</v>
      </c>
      <c r="E4747" s="12" t="str">
        <f>VLOOKUP(MID(Products!$B4747,5,2),$G$8:$H$25,2,0)</f>
        <v>Accessories</v>
      </c>
    </row>
    <row r="4748" spans="1:5" x14ac:dyDescent="0.35">
      <c r="A4748" s="11">
        <v>4184</v>
      </c>
      <c r="B4748" s="13" t="s">
        <v>1667</v>
      </c>
      <c r="C4748" s="13" t="s">
        <v>1668</v>
      </c>
      <c r="D4748" s="13" t="str">
        <f>HLOOKUP(LEFT(Products!$B4748,3),$G$4:$J$5,2,0)</f>
        <v>Office Supplies</v>
      </c>
      <c r="E4748" s="11" t="str">
        <f>VLOOKUP(MID(Products!$B4748,5,2),$G$8:$H$25,2,0)</f>
        <v>Storage</v>
      </c>
    </row>
    <row r="4749" spans="1:5" x14ac:dyDescent="0.35">
      <c r="A4749" s="12">
        <v>9960</v>
      </c>
      <c r="B4749" s="17" t="s">
        <v>3213</v>
      </c>
      <c r="C4749" s="17" t="s">
        <v>3214</v>
      </c>
      <c r="D4749" s="17" t="str">
        <f>HLOOKUP(LEFT(Products!$B4749,3),$G$4:$J$5,2,0)</f>
        <v>Office Supplies</v>
      </c>
      <c r="E4749" s="12" t="str">
        <f>VLOOKUP(MID(Products!$B4749,5,2),$G$8:$H$25,2,0)</f>
        <v>Art</v>
      </c>
    </row>
    <row r="4750" spans="1:5" x14ac:dyDescent="0.35">
      <c r="A4750" s="11">
        <v>4183</v>
      </c>
      <c r="B4750" s="13" t="s">
        <v>1656</v>
      </c>
      <c r="C4750" s="13" t="s">
        <v>1657</v>
      </c>
      <c r="D4750" s="13" t="str">
        <f>HLOOKUP(LEFT(Products!$B4750,3),$G$4:$J$5,2,0)</f>
        <v>Office Supplies</v>
      </c>
      <c r="E4750" s="11" t="str">
        <f>VLOOKUP(MID(Products!$B4750,5,2),$G$8:$H$25,2,0)</f>
        <v>Paper</v>
      </c>
    </row>
    <row r="4751" spans="1:5" x14ac:dyDescent="0.35">
      <c r="A4751" s="12">
        <v>8330</v>
      </c>
      <c r="B4751" s="17" t="s">
        <v>2397</v>
      </c>
      <c r="C4751" s="17" t="s">
        <v>2398</v>
      </c>
      <c r="D4751" s="17" t="str">
        <f>HLOOKUP(LEFT(Products!$B4751,3),$G$4:$J$5,2,0)</f>
        <v>Office Supplies</v>
      </c>
      <c r="E4751" s="12" t="str">
        <f>VLOOKUP(MID(Products!$B4751,5,2),$G$8:$H$25,2,0)</f>
        <v>Paper</v>
      </c>
    </row>
    <row r="4752" spans="1:5" x14ac:dyDescent="0.35">
      <c r="A4752" s="11">
        <v>3051</v>
      </c>
      <c r="B4752" s="13" t="s">
        <v>2310</v>
      </c>
      <c r="C4752" s="13" t="s">
        <v>2311</v>
      </c>
      <c r="D4752" s="13" t="str">
        <f>HLOOKUP(LEFT(Products!$B4752,3),$G$4:$J$5,2,0)</f>
        <v>Furniture</v>
      </c>
      <c r="E4752" s="11" t="str">
        <f>VLOOKUP(MID(Products!$B4752,5,2),$G$8:$H$25,2,0)</f>
        <v>Furnishings</v>
      </c>
    </row>
    <row r="4753" spans="1:5" x14ac:dyDescent="0.35">
      <c r="A4753" s="12">
        <v>9873</v>
      </c>
      <c r="B4753" s="17" t="s">
        <v>7771</v>
      </c>
      <c r="C4753" s="17" t="s">
        <v>4403</v>
      </c>
      <c r="D4753" s="17" t="str">
        <f>HLOOKUP(LEFT(Products!$B4753,3),$G$4:$J$5,2,0)</f>
        <v>Office Supplies</v>
      </c>
      <c r="E4753" s="12" t="str">
        <f>VLOOKUP(MID(Products!$B4753,5,2),$G$8:$H$25,2,0)</f>
        <v>Art</v>
      </c>
    </row>
    <row r="4754" spans="1:5" x14ac:dyDescent="0.35">
      <c r="A4754" s="11">
        <v>5653</v>
      </c>
      <c r="B4754" s="13" t="s">
        <v>229</v>
      </c>
      <c r="C4754" s="13" t="s">
        <v>230</v>
      </c>
      <c r="D4754" s="13" t="str">
        <f>HLOOKUP(LEFT(Products!$B4754,3),$G$4:$J$5,2,0)</f>
        <v>Office Supplies</v>
      </c>
      <c r="E4754" s="11" t="str">
        <f>VLOOKUP(MID(Products!$B4754,5,2),$G$8:$H$25,2,0)</f>
        <v>Paper</v>
      </c>
    </row>
    <row r="4755" spans="1:5" x14ac:dyDescent="0.35">
      <c r="A4755" s="12">
        <v>3053</v>
      </c>
      <c r="B4755" s="17" t="s">
        <v>1243</v>
      </c>
      <c r="C4755" s="17" t="s">
        <v>1244</v>
      </c>
      <c r="D4755" s="17" t="str">
        <f>HLOOKUP(LEFT(Products!$B4755,3),$G$4:$J$5,2,0)</f>
        <v>Office Supplies</v>
      </c>
      <c r="E4755" s="12" t="str">
        <f>VLOOKUP(MID(Products!$B4755,5,2),$G$8:$H$25,2,0)</f>
        <v>Paper</v>
      </c>
    </row>
    <row r="4756" spans="1:5" x14ac:dyDescent="0.35">
      <c r="A4756" s="11">
        <v>5281</v>
      </c>
      <c r="B4756" s="13" t="s">
        <v>2837</v>
      </c>
      <c r="C4756" s="13" t="s">
        <v>2838</v>
      </c>
      <c r="D4756" s="13" t="str">
        <f>HLOOKUP(LEFT(Products!$B4756,3),$G$4:$J$5,2,0)</f>
        <v>Office Supplies</v>
      </c>
      <c r="E4756" s="11" t="str">
        <f>VLOOKUP(MID(Products!$B4756,5,2),$G$8:$H$25,2,0)</f>
        <v>Storage</v>
      </c>
    </row>
    <row r="4757" spans="1:5" x14ac:dyDescent="0.35">
      <c r="A4757" s="12">
        <v>2407</v>
      </c>
      <c r="B4757" s="17" t="s">
        <v>6999</v>
      </c>
      <c r="C4757" s="17" t="s">
        <v>7000</v>
      </c>
      <c r="D4757" s="17" t="str">
        <f>HLOOKUP(LEFT(Products!$B4757,3),$G$4:$J$5,2,0)</f>
        <v>Technology</v>
      </c>
      <c r="E4757" s="12" t="str">
        <f>VLOOKUP(MID(Products!$B4757,5,2),$G$8:$H$25,2,0)</f>
        <v>Phones</v>
      </c>
    </row>
    <row r="4758" spans="1:5" x14ac:dyDescent="0.35">
      <c r="A4758" s="11">
        <v>2406</v>
      </c>
      <c r="B4758" s="13" t="s">
        <v>2182</v>
      </c>
      <c r="C4758" s="13" t="s">
        <v>2183</v>
      </c>
      <c r="D4758" s="13" t="str">
        <f>HLOOKUP(LEFT(Products!$B4758,3),$G$4:$J$5,2,0)</f>
        <v>Technology</v>
      </c>
      <c r="E4758" s="11" t="str">
        <f>VLOOKUP(MID(Products!$B4758,5,2),$G$8:$H$25,2,0)</f>
        <v>Phones</v>
      </c>
    </row>
    <row r="4759" spans="1:5" x14ac:dyDescent="0.35">
      <c r="A4759" s="12">
        <v>3390</v>
      </c>
      <c r="B4759" s="17" t="s">
        <v>5244</v>
      </c>
      <c r="C4759" s="17" t="s">
        <v>1494</v>
      </c>
      <c r="D4759" s="17" t="str">
        <f>HLOOKUP(LEFT(Products!$B4759,3),$G$4:$J$5,2,0)</f>
        <v>Furniture</v>
      </c>
      <c r="E4759" s="12" t="str">
        <f>VLOOKUP(MID(Products!$B4759,5,2),$G$8:$H$25,2,0)</f>
        <v>Tables</v>
      </c>
    </row>
    <row r="4760" spans="1:5" x14ac:dyDescent="0.35">
      <c r="A4760" s="11">
        <v>3388</v>
      </c>
      <c r="B4760" s="13" t="s">
        <v>5981</v>
      </c>
      <c r="C4760" s="13" t="s">
        <v>5982</v>
      </c>
      <c r="D4760" s="13" t="str">
        <f>HLOOKUP(LEFT(Products!$B4760,3),$G$4:$J$5,2,0)</f>
        <v>Technology</v>
      </c>
      <c r="E4760" s="11" t="str">
        <f>VLOOKUP(MID(Products!$B4760,5,2),$G$8:$H$25,2,0)</f>
        <v>Phones</v>
      </c>
    </row>
    <row r="4761" spans="1:5" x14ac:dyDescent="0.35">
      <c r="A4761" s="12">
        <v>1715</v>
      </c>
      <c r="B4761" s="17" t="s">
        <v>7777</v>
      </c>
      <c r="C4761" s="17" t="s">
        <v>7778</v>
      </c>
      <c r="D4761" s="17" t="str">
        <f>HLOOKUP(LEFT(Products!$B4761,3),$G$4:$J$5,2,0)</f>
        <v>Furniture</v>
      </c>
      <c r="E4761" s="12" t="str">
        <f>VLOOKUP(MID(Products!$B4761,5,2),$G$8:$H$25,2,0)</f>
        <v>Bookcases</v>
      </c>
    </row>
    <row r="4762" spans="1:5" x14ac:dyDescent="0.35">
      <c r="A4762" s="11">
        <v>3386</v>
      </c>
      <c r="B4762" s="13" t="s">
        <v>729</v>
      </c>
      <c r="C4762" s="13" t="s">
        <v>730</v>
      </c>
      <c r="D4762" s="13" t="str">
        <f>HLOOKUP(LEFT(Products!$B4762,3),$G$4:$J$5,2,0)</f>
        <v>Office Supplies</v>
      </c>
      <c r="E4762" s="11" t="str">
        <f>VLOOKUP(MID(Products!$B4762,5,2),$G$8:$H$25,2,0)</f>
        <v>Storage</v>
      </c>
    </row>
    <row r="4763" spans="1:5" x14ac:dyDescent="0.35">
      <c r="A4763" s="12">
        <v>2405</v>
      </c>
      <c r="B4763" s="17" t="s">
        <v>246</v>
      </c>
      <c r="C4763" s="17" t="s">
        <v>247</v>
      </c>
      <c r="D4763" s="17" t="str">
        <f>HLOOKUP(LEFT(Products!$B4763,3),$G$4:$J$5,2,0)</f>
        <v>Technology</v>
      </c>
      <c r="E4763" s="12" t="str">
        <f>VLOOKUP(MID(Products!$B4763,5,2),$G$8:$H$25,2,0)</f>
        <v>Accessories</v>
      </c>
    </row>
    <row r="4764" spans="1:5" x14ac:dyDescent="0.35">
      <c r="A4764" s="11">
        <v>4181</v>
      </c>
      <c r="B4764" s="13" t="s">
        <v>4174</v>
      </c>
      <c r="C4764" s="13" t="s">
        <v>4175</v>
      </c>
      <c r="D4764" s="13" t="str">
        <f>HLOOKUP(LEFT(Products!$B4764,3),$G$4:$J$5,2,0)</f>
        <v>Office Supplies</v>
      </c>
      <c r="E4764" s="11" t="str">
        <f>VLOOKUP(MID(Products!$B4764,5,2),$G$8:$H$25,2,0)</f>
        <v>Binders</v>
      </c>
    </row>
    <row r="4765" spans="1:5" x14ac:dyDescent="0.35">
      <c r="A4765" s="12">
        <v>3389</v>
      </c>
      <c r="B4765" s="17" t="s">
        <v>1680</v>
      </c>
      <c r="C4765" s="17" t="s">
        <v>1681</v>
      </c>
      <c r="D4765" s="17" t="str">
        <f>HLOOKUP(LEFT(Products!$B4765,3),$G$4:$J$5,2,0)</f>
        <v>Office Supplies</v>
      </c>
      <c r="E4765" s="12" t="str">
        <f>VLOOKUP(MID(Products!$B4765,5,2),$G$8:$H$25,2,0)</f>
        <v>Binders</v>
      </c>
    </row>
    <row r="4766" spans="1:5" x14ac:dyDescent="0.35">
      <c r="A4766" s="11">
        <v>3387</v>
      </c>
      <c r="B4766" s="13" t="s">
        <v>1296</v>
      </c>
      <c r="C4766" s="13" t="s">
        <v>723</v>
      </c>
      <c r="D4766" s="13" t="str">
        <f>HLOOKUP(LEFT(Products!$B4766,3),$G$4:$J$5,2,0)</f>
        <v>Office Supplies</v>
      </c>
      <c r="E4766" s="11" t="str">
        <f>VLOOKUP(MID(Products!$B4766,5,2),$G$8:$H$25,2,0)</f>
        <v>Fasteners</v>
      </c>
    </row>
    <row r="4767" spans="1:5" x14ac:dyDescent="0.35">
      <c r="A4767" s="12">
        <v>5481</v>
      </c>
      <c r="B4767" s="17" t="s">
        <v>2214</v>
      </c>
      <c r="C4767" s="17" t="s">
        <v>2215</v>
      </c>
      <c r="D4767" s="17" t="str">
        <f>HLOOKUP(LEFT(Products!$B4767,3),$G$4:$J$5,2,0)</f>
        <v>Technology</v>
      </c>
      <c r="E4767" s="12" t="str">
        <f>VLOOKUP(MID(Products!$B4767,5,2),$G$8:$H$25,2,0)</f>
        <v>Phones</v>
      </c>
    </row>
    <row r="4768" spans="1:5" x14ac:dyDescent="0.35">
      <c r="A4768" s="11">
        <v>7171</v>
      </c>
      <c r="B4768" s="13" t="s">
        <v>3862</v>
      </c>
      <c r="C4768" s="13" t="s">
        <v>3863</v>
      </c>
      <c r="D4768" s="13" t="str">
        <f>HLOOKUP(LEFT(Products!$B4768,3),$G$4:$J$5,2,0)</f>
        <v>Furniture</v>
      </c>
      <c r="E4768" s="11" t="str">
        <f>VLOOKUP(MID(Products!$B4768,5,2),$G$8:$H$25,2,0)</f>
        <v>Chairs</v>
      </c>
    </row>
    <row r="4769" spans="1:5" x14ac:dyDescent="0.35">
      <c r="A4769" s="12">
        <v>5483</v>
      </c>
      <c r="B4769" s="17" t="s">
        <v>3407</v>
      </c>
      <c r="C4769" s="17" t="s">
        <v>3408</v>
      </c>
      <c r="D4769" s="17" t="str">
        <f>HLOOKUP(LEFT(Products!$B4769,3),$G$4:$J$5,2,0)</f>
        <v>Technology</v>
      </c>
      <c r="E4769" s="12" t="str">
        <f>VLOOKUP(MID(Products!$B4769,5,2),$G$8:$H$25,2,0)</f>
        <v>Accessories</v>
      </c>
    </row>
    <row r="4770" spans="1:5" x14ac:dyDescent="0.35">
      <c r="A4770" s="11">
        <v>5482</v>
      </c>
      <c r="B4770" s="13" t="s">
        <v>4817</v>
      </c>
      <c r="C4770" s="13" t="s">
        <v>4818</v>
      </c>
      <c r="D4770" s="13" t="str">
        <f>HLOOKUP(LEFT(Products!$B4770,3),$G$4:$J$5,2,0)</f>
        <v>Technology</v>
      </c>
      <c r="E4770" s="11" t="str">
        <f>VLOOKUP(MID(Products!$B4770,5,2),$G$8:$H$25,2,0)</f>
        <v>Accessories</v>
      </c>
    </row>
    <row r="4771" spans="1:5" x14ac:dyDescent="0.35">
      <c r="A4771" s="12">
        <v>5888</v>
      </c>
      <c r="B4771" s="17" t="s">
        <v>2837</v>
      </c>
      <c r="C4771" s="17" t="s">
        <v>2838</v>
      </c>
      <c r="D4771" s="17" t="str">
        <f>HLOOKUP(LEFT(Products!$B4771,3),$G$4:$J$5,2,0)</f>
        <v>Office Supplies</v>
      </c>
      <c r="E4771" s="12" t="str">
        <f>VLOOKUP(MID(Products!$B4771,5,2),$G$8:$H$25,2,0)</f>
        <v>Storage</v>
      </c>
    </row>
    <row r="4772" spans="1:5" x14ac:dyDescent="0.35">
      <c r="A4772" s="11">
        <v>5484</v>
      </c>
      <c r="B4772" s="13" t="s">
        <v>5272</v>
      </c>
      <c r="C4772" s="13" t="s">
        <v>5273</v>
      </c>
      <c r="D4772" s="13" t="str">
        <f>HLOOKUP(LEFT(Products!$B4772,3),$G$4:$J$5,2,0)</f>
        <v>Office Supplies</v>
      </c>
      <c r="E4772" s="11" t="str">
        <f>VLOOKUP(MID(Products!$B4772,5,2),$G$8:$H$25,2,0)</f>
        <v>Storage</v>
      </c>
    </row>
    <row r="4773" spans="1:5" x14ac:dyDescent="0.35">
      <c r="A4773" s="12">
        <v>3821</v>
      </c>
      <c r="B4773" s="17" t="s">
        <v>617</v>
      </c>
      <c r="C4773" s="17" t="s">
        <v>618</v>
      </c>
      <c r="D4773" s="17" t="str">
        <f>HLOOKUP(LEFT(Products!$B4773,3),$G$4:$J$5,2,0)</f>
        <v>Furniture</v>
      </c>
      <c r="E4773" s="12" t="str">
        <f>VLOOKUP(MID(Products!$B4773,5,2),$G$8:$H$25,2,0)</f>
        <v>Chairs</v>
      </c>
    </row>
    <row r="4774" spans="1:5" x14ac:dyDescent="0.35">
      <c r="A4774" s="11">
        <v>1395</v>
      </c>
      <c r="B4774" s="13" t="s">
        <v>4392</v>
      </c>
      <c r="C4774" s="13" t="s">
        <v>4393</v>
      </c>
      <c r="D4774" s="13" t="str">
        <f>HLOOKUP(LEFT(Products!$B4774,3),$G$4:$J$5,2,0)</f>
        <v>Furniture</v>
      </c>
      <c r="E4774" s="11" t="str">
        <f>VLOOKUP(MID(Products!$B4774,5,2),$G$8:$H$25,2,0)</f>
        <v>Bookcases</v>
      </c>
    </row>
    <row r="4775" spans="1:5" x14ac:dyDescent="0.35">
      <c r="A4775" s="12">
        <v>1324</v>
      </c>
      <c r="B4775" s="17" t="s">
        <v>5223</v>
      </c>
      <c r="C4775" s="17" t="s">
        <v>5224</v>
      </c>
      <c r="D4775" s="17" t="str">
        <f>HLOOKUP(LEFT(Products!$B4775,3),$G$4:$J$5,2,0)</f>
        <v>Furniture</v>
      </c>
      <c r="E4775" s="12" t="str">
        <f>VLOOKUP(MID(Products!$B4775,5,2),$G$8:$H$25,2,0)</f>
        <v>Tables</v>
      </c>
    </row>
    <row r="4776" spans="1:5" x14ac:dyDescent="0.35">
      <c r="A4776" s="11">
        <v>3822</v>
      </c>
      <c r="B4776" s="13" t="s">
        <v>7440</v>
      </c>
      <c r="C4776" s="13" t="s">
        <v>7441</v>
      </c>
      <c r="D4776" s="13" t="str">
        <f>HLOOKUP(LEFT(Products!$B4776,3),$G$4:$J$5,2,0)</f>
        <v>Office Supplies</v>
      </c>
      <c r="E4776" s="11" t="str">
        <f>VLOOKUP(MID(Products!$B4776,5,2),$G$8:$H$25,2,0)</f>
        <v>Paper</v>
      </c>
    </row>
    <row r="4777" spans="1:5" x14ac:dyDescent="0.35">
      <c r="A4777" s="12">
        <v>3820</v>
      </c>
      <c r="B4777" s="17" t="s">
        <v>7788</v>
      </c>
      <c r="C4777" s="17" t="s">
        <v>7789</v>
      </c>
      <c r="D4777" s="17" t="str">
        <f>HLOOKUP(LEFT(Products!$B4777,3),$G$4:$J$5,2,0)</f>
        <v>Office Supplies</v>
      </c>
      <c r="E4777" s="12" t="str">
        <f>VLOOKUP(MID(Products!$B4777,5,2),$G$8:$H$25,2,0)</f>
        <v>Paper</v>
      </c>
    </row>
    <row r="4778" spans="1:5" x14ac:dyDescent="0.35">
      <c r="A4778" s="11">
        <v>3823</v>
      </c>
      <c r="B4778" s="13" t="s">
        <v>3053</v>
      </c>
      <c r="C4778" s="13" t="s">
        <v>3054</v>
      </c>
      <c r="D4778" s="13" t="str">
        <f>HLOOKUP(LEFT(Products!$B4778,3),$G$4:$J$5,2,0)</f>
        <v>Office Supplies</v>
      </c>
      <c r="E4778" s="11" t="str">
        <f>VLOOKUP(MID(Products!$B4778,5,2),$G$8:$H$25,2,0)</f>
        <v>Binders</v>
      </c>
    </row>
    <row r="4779" spans="1:5" x14ac:dyDescent="0.35">
      <c r="A4779" s="12">
        <v>5259</v>
      </c>
      <c r="B4779" s="17" t="s">
        <v>7790</v>
      </c>
      <c r="C4779" s="17" t="s">
        <v>7791</v>
      </c>
      <c r="D4779" s="17" t="str">
        <f>HLOOKUP(LEFT(Products!$B4779,3),$G$4:$J$5,2,0)</f>
        <v>Office Supplies</v>
      </c>
      <c r="E4779" s="12" t="str">
        <f>VLOOKUP(MID(Products!$B4779,5,2),$G$8:$H$25,2,0)</f>
        <v>Binders</v>
      </c>
    </row>
    <row r="4780" spans="1:5" x14ac:dyDescent="0.35">
      <c r="A4780" s="11">
        <v>2712</v>
      </c>
      <c r="B4780" s="13" t="s">
        <v>2740</v>
      </c>
      <c r="C4780" s="13" t="s">
        <v>2741</v>
      </c>
      <c r="D4780" s="13" t="str">
        <f>HLOOKUP(LEFT(Products!$B4780,3),$G$4:$J$5,2,0)</f>
        <v>Office Supplies</v>
      </c>
      <c r="E4780" s="11" t="str">
        <f>VLOOKUP(MID(Products!$B4780,5,2),$G$8:$H$25,2,0)</f>
        <v>Paper</v>
      </c>
    </row>
    <row r="4781" spans="1:5" x14ac:dyDescent="0.35">
      <c r="A4781" s="12">
        <v>4917</v>
      </c>
      <c r="B4781" s="17" t="s">
        <v>7737</v>
      </c>
      <c r="C4781" s="17" t="s">
        <v>7738</v>
      </c>
      <c r="D4781" s="17" t="str">
        <f>HLOOKUP(LEFT(Products!$B4781,3),$G$4:$J$5,2,0)</f>
        <v>Furniture</v>
      </c>
      <c r="E4781" s="12" t="str">
        <f>VLOOKUP(MID(Products!$B4781,5,2),$G$8:$H$25,2,0)</f>
        <v>Furnishings</v>
      </c>
    </row>
    <row r="4782" spans="1:5" x14ac:dyDescent="0.35">
      <c r="A4782" s="11">
        <v>1396</v>
      </c>
      <c r="B4782" s="13" t="s">
        <v>2897</v>
      </c>
      <c r="C4782" s="13" t="s">
        <v>2898</v>
      </c>
      <c r="D4782" s="13" t="str">
        <f>HLOOKUP(LEFT(Products!$B4782,3),$G$4:$J$5,2,0)</f>
        <v>Office Supplies</v>
      </c>
      <c r="E4782" s="11" t="str">
        <f>VLOOKUP(MID(Products!$B4782,5,2),$G$8:$H$25,2,0)</f>
        <v>Art</v>
      </c>
    </row>
    <row r="4783" spans="1:5" x14ac:dyDescent="0.35">
      <c r="A4783" s="12">
        <v>8944</v>
      </c>
      <c r="B4783" s="17" t="s">
        <v>1915</v>
      </c>
      <c r="C4783" s="17" t="s">
        <v>1916</v>
      </c>
      <c r="D4783" s="17" t="str">
        <f>HLOOKUP(LEFT(Products!$B4783,3),$G$4:$J$5,2,0)</f>
        <v>Furniture</v>
      </c>
      <c r="E4783" s="12" t="str">
        <f>VLOOKUP(MID(Products!$B4783,5,2),$G$8:$H$25,2,0)</f>
        <v>Tables</v>
      </c>
    </row>
    <row r="4784" spans="1:5" x14ac:dyDescent="0.35">
      <c r="A4784" s="11">
        <v>2418</v>
      </c>
      <c r="B4784" s="13" t="s">
        <v>604</v>
      </c>
      <c r="C4784" s="13" t="s">
        <v>605</v>
      </c>
      <c r="D4784" s="13" t="str">
        <f>HLOOKUP(LEFT(Products!$B4784,3),$G$4:$J$5,2,0)</f>
        <v>Furniture</v>
      </c>
      <c r="E4784" s="11" t="str">
        <f>VLOOKUP(MID(Products!$B4784,5,2),$G$8:$H$25,2,0)</f>
        <v>Chairs</v>
      </c>
    </row>
    <row r="4785" spans="1:5" x14ac:dyDescent="0.35">
      <c r="A4785" s="12">
        <v>2763</v>
      </c>
      <c r="B4785" s="17" t="s">
        <v>2652</v>
      </c>
      <c r="C4785" s="17" t="s">
        <v>2653</v>
      </c>
      <c r="D4785" s="17" t="str">
        <f>HLOOKUP(LEFT(Products!$B4785,3),$G$4:$J$5,2,0)</f>
        <v>Office Supplies</v>
      </c>
      <c r="E4785" s="12" t="str">
        <f>VLOOKUP(MID(Products!$B4785,5,2),$G$8:$H$25,2,0)</f>
        <v>Binders</v>
      </c>
    </row>
    <row r="4786" spans="1:5" x14ac:dyDescent="0.35">
      <c r="A4786" s="11">
        <v>1046</v>
      </c>
      <c r="B4786" s="13" t="s">
        <v>4697</v>
      </c>
      <c r="C4786" s="13" t="s">
        <v>4698</v>
      </c>
      <c r="D4786" s="13" t="str">
        <f>HLOOKUP(LEFT(Products!$B4786,3),$G$4:$J$5,2,0)</f>
        <v>Office Supplies</v>
      </c>
      <c r="E4786" s="11" t="str">
        <f>VLOOKUP(MID(Products!$B4786,5,2),$G$8:$H$25,2,0)</f>
        <v>Binders</v>
      </c>
    </row>
    <row r="4787" spans="1:5" x14ac:dyDescent="0.35">
      <c r="A4787" s="12">
        <v>9099</v>
      </c>
      <c r="B4787" s="17" t="s">
        <v>1796</v>
      </c>
      <c r="C4787" s="17" t="s">
        <v>1797</v>
      </c>
      <c r="D4787" s="17" t="str">
        <f>HLOOKUP(LEFT(Products!$B4787,3),$G$4:$J$5,2,0)</f>
        <v>Furniture</v>
      </c>
      <c r="E4787" s="12" t="str">
        <f>VLOOKUP(MID(Products!$B4787,5,2),$G$8:$H$25,2,0)</f>
        <v>Chairs</v>
      </c>
    </row>
    <row r="4788" spans="1:5" x14ac:dyDescent="0.35">
      <c r="A4788" s="11">
        <v>5941</v>
      </c>
      <c r="B4788" s="13" t="s">
        <v>4121</v>
      </c>
      <c r="C4788" s="13" t="s">
        <v>4122</v>
      </c>
      <c r="D4788" s="13" t="str">
        <f>HLOOKUP(LEFT(Products!$B4788,3),$G$4:$J$5,2,0)</f>
        <v>Technology</v>
      </c>
      <c r="E4788" s="11" t="str">
        <f>VLOOKUP(MID(Products!$B4788,5,2),$G$8:$H$25,2,0)</f>
        <v>Phones</v>
      </c>
    </row>
    <row r="4789" spans="1:5" x14ac:dyDescent="0.35">
      <c r="A4789" s="12">
        <v>2417</v>
      </c>
      <c r="B4789" s="17" t="s">
        <v>1977</v>
      </c>
      <c r="C4789" s="17" t="s">
        <v>1978</v>
      </c>
      <c r="D4789" s="17" t="str">
        <f>HLOOKUP(LEFT(Products!$B4789,3),$G$4:$J$5,2,0)</f>
        <v>Technology</v>
      </c>
      <c r="E4789" s="12" t="str">
        <f>VLOOKUP(MID(Products!$B4789,5,2),$G$8:$H$25,2,0)</f>
        <v>Accessories</v>
      </c>
    </row>
    <row r="4790" spans="1:5" x14ac:dyDescent="0.35">
      <c r="A4790" s="11">
        <v>9487</v>
      </c>
      <c r="B4790" s="13" t="s">
        <v>3603</v>
      </c>
      <c r="C4790" s="13" t="s">
        <v>3604</v>
      </c>
      <c r="D4790" s="13" t="str">
        <f>HLOOKUP(LEFT(Products!$B4790,3),$G$4:$J$5,2,0)</f>
        <v>Technology</v>
      </c>
      <c r="E4790" s="11" t="str">
        <f>VLOOKUP(MID(Products!$B4790,5,2),$G$8:$H$25,2,0)</f>
        <v>Accessories</v>
      </c>
    </row>
    <row r="4791" spans="1:5" x14ac:dyDescent="0.35">
      <c r="A4791" s="12">
        <v>9101</v>
      </c>
      <c r="B4791" s="17" t="s">
        <v>3418</v>
      </c>
      <c r="C4791" s="17" t="s">
        <v>3419</v>
      </c>
      <c r="D4791" s="17" t="str">
        <f>HLOOKUP(LEFT(Products!$B4791,3),$G$4:$J$5,2,0)</f>
        <v>Furniture</v>
      </c>
      <c r="E4791" s="12" t="str">
        <f>VLOOKUP(MID(Products!$B4791,5,2),$G$8:$H$25,2,0)</f>
        <v>Tables</v>
      </c>
    </row>
    <row r="4792" spans="1:5" x14ac:dyDescent="0.35">
      <c r="A4792" s="11">
        <v>8425</v>
      </c>
      <c r="B4792" s="13" t="s">
        <v>2376</v>
      </c>
      <c r="C4792" s="13" t="s">
        <v>2377</v>
      </c>
      <c r="D4792" s="13" t="str">
        <f>HLOOKUP(LEFT(Products!$B4792,3),$G$4:$J$5,2,0)</f>
        <v>Technology</v>
      </c>
      <c r="E4792" s="11" t="str">
        <f>VLOOKUP(MID(Products!$B4792,5,2),$G$8:$H$25,2,0)</f>
        <v>Accessories</v>
      </c>
    </row>
    <row r="4793" spans="1:5" x14ac:dyDescent="0.35">
      <c r="A4793" s="12">
        <v>9100</v>
      </c>
      <c r="B4793" s="17" t="s">
        <v>7579</v>
      </c>
      <c r="C4793" s="17" t="s">
        <v>7580</v>
      </c>
      <c r="D4793" s="17" t="str">
        <f>HLOOKUP(LEFT(Products!$B4793,3),$G$4:$J$5,2,0)</f>
        <v>Furniture</v>
      </c>
      <c r="E4793" s="12" t="str">
        <f>VLOOKUP(MID(Products!$B4793,5,2),$G$8:$H$25,2,0)</f>
        <v>Bookcases</v>
      </c>
    </row>
    <row r="4794" spans="1:5" x14ac:dyDescent="0.35">
      <c r="A4794" s="11">
        <v>8423</v>
      </c>
      <c r="B4794" s="13" t="s">
        <v>864</v>
      </c>
      <c r="C4794" s="13" t="s">
        <v>865</v>
      </c>
      <c r="D4794" s="13" t="str">
        <f>HLOOKUP(LEFT(Products!$B4794,3),$G$4:$J$5,2,0)</f>
        <v>Office Supplies</v>
      </c>
      <c r="E4794" s="11" t="str">
        <f>VLOOKUP(MID(Products!$B4794,5,2),$G$8:$H$25,2,0)</f>
        <v>Paper</v>
      </c>
    </row>
    <row r="4795" spans="1:5" x14ac:dyDescent="0.35">
      <c r="A4795" s="12">
        <v>2762</v>
      </c>
      <c r="B4795" s="17" t="s">
        <v>4770</v>
      </c>
      <c r="C4795" s="17" t="s">
        <v>4771</v>
      </c>
      <c r="D4795" s="17" t="str">
        <f>HLOOKUP(LEFT(Products!$B4795,3),$G$4:$J$5,2,0)</f>
        <v>Office Supplies</v>
      </c>
      <c r="E4795" s="12" t="str">
        <f>VLOOKUP(MID(Products!$B4795,5,2),$G$8:$H$25,2,0)</f>
        <v>Fasteners</v>
      </c>
    </row>
    <row r="4796" spans="1:5" x14ac:dyDescent="0.35">
      <c r="A4796" s="11">
        <v>2267</v>
      </c>
      <c r="B4796" s="13" t="s">
        <v>7236</v>
      </c>
      <c r="C4796" s="13" t="s">
        <v>7237</v>
      </c>
      <c r="D4796" s="13" t="str">
        <f>HLOOKUP(LEFT(Products!$B4796,3),$G$4:$J$5,2,0)</f>
        <v>Technology</v>
      </c>
      <c r="E4796" s="11" t="str">
        <f>VLOOKUP(MID(Products!$B4796,5,2),$G$8:$H$25,2,0)</f>
        <v>Accessories</v>
      </c>
    </row>
    <row r="4797" spans="1:5" x14ac:dyDescent="0.35">
      <c r="A4797" s="12">
        <v>5942</v>
      </c>
      <c r="B4797" s="17" t="s">
        <v>7803</v>
      </c>
      <c r="C4797" s="17" t="s">
        <v>7804</v>
      </c>
      <c r="D4797" s="17" t="str">
        <f>HLOOKUP(LEFT(Products!$B4797,3),$G$4:$J$5,2,0)</f>
        <v>Office Supplies</v>
      </c>
      <c r="E4797" s="12" t="str">
        <f>VLOOKUP(MID(Products!$B4797,5,2),$G$8:$H$25,2,0)</f>
        <v>Paper</v>
      </c>
    </row>
    <row r="4798" spans="1:5" x14ac:dyDescent="0.35">
      <c r="A4798" s="11">
        <v>8424</v>
      </c>
      <c r="B4798" s="13" t="s">
        <v>2395</v>
      </c>
      <c r="C4798" s="13" t="s">
        <v>2396</v>
      </c>
      <c r="D4798" s="13" t="str">
        <f>HLOOKUP(LEFT(Products!$B4798,3),$G$4:$J$5,2,0)</f>
        <v>Office Supplies</v>
      </c>
      <c r="E4798" s="11" t="str">
        <f>VLOOKUP(MID(Products!$B4798,5,2),$G$8:$H$25,2,0)</f>
        <v>Art</v>
      </c>
    </row>
    <row r="4799" spans="1:5" x14ac:dyDescent="0.35">
      <c r="A4799" s="12">
        <v>9888</v>
      </c>
      <c r="B4799" s="17" t="s">
        <v>712</v>
      </c>
      <c r="C4799" s="17" t="s">
        <v>713</v>
      </c>
      <c r="D4799" s="17" t="str">
        <f>HLOOKUP(LEFT(Products!$B4799,3),$G$4:$J$5,2,0)</f>
        <v>Furniture</v>
      </c>
      <c r="E4799" s="12" t="str">
        <f>VLOOKUP(MID(Products!$B4799,5,2),$G$8:$H$25,2,0)</f>
        <v>Furnishings</v>
      </c>
    </row>
    <row r="4800" spans="1:5" x14ac:dyDescent="0.35">
      <c r="A4800" s="11">
        <v>7793</v>
      </c>
      <c r="B4800" s="13" t="s">
        <v>4758</v>
      </c>
      <c r="C4800" s="13" t="s">
        <v>5622</v>
      </c>
      <c r="D4800" s="13" t="str">
        <f>HLOOKUP(LEFT(Products!$B4800,3),$G$4:$J$5,2,0)</f>
        <v>Office Supplies</v>
      </c>
      <c r="E4800" s="11" t="str">
        <f>VLOOKUP(MID(Products!$B4800,5,2),$G$8:$H$25,2,0)</f>
        <v>Paper</v>
      </c>
    </row>
    <row r="4801" spans="1:5" x14ac:dyDescent="0.35">
      <c r="A4801" s="12">
        <v>8422</v>
      </c>
      <c r="B4801" s="17" t="s">
        <v>6406</v>
      </c>
      <c r="C4801" s="17" t="s">
        <v>6407</v>
      </c>
      <c r="D4801" s="17" t="str">
        <f>HLOOKUP(LEFT(Products!$B4801,3),$G$4:$J$5,2,0)</f>
        <v>Technology</v>
      </c>
      <c r="E4801" s="12" t="str">
        <f>VLOOKUP(MID(Products!$B4801,5,2),$G$8:$H$25,2,0)</f>
        <v>Accessories</v>
      </c>
    </row>
    <row r="4802" spans="1:5" x14ac:dyDescent="0.35">
      <c r="A4802" s="11">
        <v>4255</v>
      </c>
      <c r="B4802" s="13" t="s">
        <v>2680</v>
      </c>
      <c r="C4802" s="13" t="s">
        <v>2681</v>
      </c>
      <c r="D4802" s="13" t="str">
        <f>HLOOKUP(LEFT(Products!$B4802,3),$G$4:$J$5,2,0)</f>
        <v>Technology</v>
      </c>
      <c r="E4802" s="11" t="str">
        <f>VLOOKUP(MID(Products!$B4802,5,2),$G$8:$H$25,2,0)</f>
        <v>Accessories</v>
      </c>
    </row>
    <row r="4803" spans="1:5" x14ac:dyDescent="0.35">
      <c r="A4803" s="12">
        <v>4256</v>
      </c>
      <c r="B4803" s="17" t="s">
        <v>728</v>
      </c>
      <c r="C4803" s="17" t="s">
        <v>400</v>
      </c>
      <c r="D4803" s="17" t="str">
        <f>HLOOKUP(LEFT(Products!$B4803,3),$G$4:$J$5,2,0)</f>
        <v>Office Supplies</v>
      </c>
      <c r="E4803" s="12" t="str">
        <f>VLOOKUP(MID(Products!$B4803,5,2),$G$8:$H$25,2,0)</f>
        <v>Paper</v>
      </c>
    </row>
    <row r="4804" spans="1:5" x14ac:dyDescent="0.35">
      <c r="A4804" s="11">
        <v>8857</v>
      </c>
      <c r="B4804" s="13" t="s">
        <v>5571</v>
      </c>
      <c r="C4804" s="13" t="s">
        <v>5572</v>
      </c>
      <c r="D4804" s="13" t="str">
        <f>HLOOKUP(LEFT(Products!$B4804,3),$G$4:$J$5,2,0)</f>
        <v>Office Supplies</v>
      </c>
      <c r="E4804" s="11" t="str">
        <f>VLOOKUP(MID(Products!$B4804,5,2),$G$8:$H$25,2,0)</f>
        <v>Binders</v>
      </c>
    </row>
    <row r="4805" spans="1:5" x14ac:dyDescent="0.35">
      <c r="A4805" s="12">
        <v>9091</v>
      </c>
      <c r="B4805" s="17" t="s">
        <v>163</v>
      </c>
      <c r="C4805" s="17" t="s">
        <v>164</v>
      </c>
      <c r="D4805" s="17" t="str">
        <f>HLOOKUP(LEFT(Products!$B4805,3),$G$4:$J$5,2,0)</f>
        <v>Technology</v>
      </c>
      <c r="E4805" s="12" t="str">
        <f>VLOOKUP(MID(Products!$B4805,5,2),$G$8:$H$25,2,0)</f>
        <v>Accessories</v>
      </c>
    </row>
    <row r="4806" spans="1:5" x14ac:dyDescent="0.35">
      <c r="A4806" s="11">
        <v>3007</v>
      </c>
      <c r="B4806" s="13" t="s">
        <v>6949</v>
      </c>
      <c r="C4806" s="13" t="s">
        <v>6950</v>
      </c>
      <c r="D4806" s="13" t="str">
        <f>HLOOKUP(LEFT(Products!$B4806,3),$G$4:$J$5,2,0)</f>
        <v>Office Supplies</v>
      </c>
      <c r="E4806" s="11" t="str">
        <f>VLOOKUP(MID(Products!$B4806,5,2),$G$8:$H$25,2,0)</f>
        <v>Storage</v>
      </c>
    </row>
    <row r="4807" spans="1:5" x14ac:dyDescent="0.35">
      <c r="A4807" s="12">
        <v>9222</v>
      </c>
      <c r="B4807" s="17" t="s">
        <v>5813</v>
      </c>
      <c r="C4807" s="17" t="s">
        <v>5814</v>
      </c>
      <c r="D4807" s="17" t="str">
        <f>HLOOKUP(LEFT(Products!$B4807,3),$G$4:$J$5,2,0)</f>
        <v>Office Supplies</v>
      </c>
      <c r="E4807" s="12" t="str">
        <f>VLOOKUP(MID(Products!$B4807,5,2),$G$8:$H$25,2,0)</f>
        <v>Appliances</v>
      </c>
    </row>
    <row r="4808" spans="1:5" x14ac:dyDescent="0.35">
      <c r="A4808" s="11">
        <v>8859</v>
      </c>
      <c r="B4808" s="13" t="s">
        <v>2570</v>
      </c>
      <c r="C4808" s="13" t="s">
        <v>2571</v>
      </c>
      <c r="D4808" s="13" t="str">
        <f>HLOOKUP(LEFT(Products!$B4808,3),$G$4:$J$5,2,0)</f>
        <v>Furniture</v>
      </c>
      <c r="E4808" s="11" t="str">
        <f>VLOOKUP(MID(Products!$B4808,5,2),$G$8:$H$25,2,0)</f>
        <v>Tables</v>
      </c>
    </row>
    <row r="4809" spans="1:5" x14ac:dyDescent="0.35">
      <c r="A4809" s="12">
        <v>277</v>
      </c>
      <c r="B4809" s="17" t="s">
        <v>417</v>
      </c>
      <c r="C4809" s="17" t="s">
        <v>418</v>
      </c>
      <c r="D4809" s="17" t="str">
        <f>HLOOKUP(LEFT(Products!$B4809,3),$G$4:$J$5,2,0)</f>
        <v>Office Supplies</v>
      </c>
      <c r="E4809" s="12" t="str">
        <f>VLOOKUP(MID(Products!$B4809,5,2),$G$8:$H$25,2,0)</f>
        <v>Binders</v>
      </c>
    </row>
    <row r="4810" spans="1:5" x14ac:dyDescent="0.35">
      <c r="A4810" s="11">
        <v>4257</v>
      </c>
      <c r="B4810" s="13" t="s">
        <v>7598</v>
      </c>
      <c r="C4810" s="13" t="s">
        <v>7599</v>
      </c>
      <c r="D4810" s="13" t="str">
        <f>HLOOKUP(LEFT(Products!$B4810,3),$G$4:$J$5,2,0)</f>
        <v>Office Supplies</v>
      </c>
      <c r="E4810" s="11" t="str">
        <f>VLOOKUP(MID(Products!$B4810,5,2),$G$8:$H$25,2,0)</f>
        <v>Paper</v>
      </c>
    </row>
    <row r="4811" spans="1:5" x14ac:dyDescent="0.35">
      <c r="A4811" s="12">
        <v>280</v>
      </c>
      <c r="B4811" s="17" t="s">
        <v>2612</v>
      </c>
      <c r="C4811" s="17" t="s">
        <v>2613</v>
      </c>
      <c r="D4811" s="17" t="str">
        <f>HLOOKUP(LEFT(Products!$B4811,3),$G$4:$J$5,2,0)</f>
        <v>Furniture</v>
      </c>
      <c r="E4811" s="12" t="str">
        <f>VLOOKUP(MID(Products!$B4811,5,2),$G$8:$H$25,2,0)</f>
        <v>Furnishings</v>
      </c>
    </row>
    <row r="4812" spans="1:5" x14ac:dyDescent="0.35">
      <c r="A4812" s="11">
        <v>9221</v>
      </c>
      <c r="B4812" s="13" t="s">
        <v>7814</v>
      </c>
      <c r="C4812" s="13" t="s">
        <v>7815</v>
      </c>
      <c r="D4812" s="13" t="str">
        <f>HLOOKUP(LEFT(Products!$B4812,3),$G$4:$J$5,2,0)</f>
        <v>Office Supplies</v>
      </c>
      <c r="E4812" s="11" t="str">
        <f>VLOOKUP(MID(Products!$B4812,5,2),$G$8:$H$25,2,0)</f>
        <v>Labels</v>
      </c>
    </row>
    <row r="4813" spans="1:5" x14ac:dyDescent="0.35">
      <c r="A4813" s="12">
        <v>8858</v>
      </c>
      <c r="B4813" s="17" t="s">
        <v>2766</v>
      </c>
      <c r="C4813" s="17" t="s">
        <v>2767</v>
      </c>
      <c r="D4813" s="17" t="str">
        <f>HLOOKUP(LEFT(Products!$B4813,3),$G$4:$J$5,2,0)</f>
        <v>Office Supplies</v>
      </c>
      <c r="E4813" s="12" t="str">
        <f>VLOOKUP(MID(Products!$B4813,5,2),$G$8:$H$25,2,0)</f>
        <v>Labels</v>
      </c>
    </row>
    <row r="4814" spans="1:5" x14ac:dyDescent="0.35">
      <c r="A4814" s="11">
        <v>9223</v>
      </c>
      <c r="B4814" s="13" t="s">
        <v>3556</v>
      </c>
      <c r="C4814" s="13" t="s">
        <v>3557</v>
      </c>
      <c r="D4814" s="13" t="str">
        <f>HLOOKUP(LEFT(Products!$B4814,3),$G$4:$J$5,2,0)</f>
        <v>Technology</v>
      </c>
      <c r="E4814" s="11" t="str">
        <f>VLOOKUP(MID(Products!$B4814,5,2),$G$8:$H$25,2,0)</f>
        <v>Phones</v>
      </c>
    </row>
    <row r="4815" spans="1:5" x14ac:dyDescent="0.35">
      <c r="A4815" s="12">
        <v>278</v>
      </c>
      <c r="B4815" s="17" t="s">
        <v>3243</v>
      </c>
      <c r="C4815" s="17" t="s">
        <v>3244</v>
      </c>
      <c r="D4815" s="17" t="str">
        <f>HLOOKUP(LEFT(Products!$B4815,3),$G$4:$J$5,2,0)</f>
        <v>Office Supplies</v>
      </c>
      <c r="E4815" s="12" t="str">
        <f>VLOOKUP(MID(Products!$B4815,5,2),$G$8:$H$25,2,0)</f>
        <v>Paper</v>
      </c>
    </row>
    <row r="4816" spans="1:5" x14ac:dyDescent="0.35">
      <c r="A4816" s="11">
        <v>279</v>
      </c>
      <c r="B4816" s="13" t="s">
        <v>7816</v>
      </c>
      <c r="C4816" s="13" t="s">
        <v>7817</v>
      </c>
      <c r="D4816" s="13" t="str">
        <f>HLOOKUP(LEFT(Products!$B4816,3),$G$4:$J$5,2,0)</f>
        <v>Office Supplies</v>
      </c>
      <c r="E4816" s="11" t="str">
        <f>VLOOKUP(MID(Products!$B4816,5,2),$G$8:$H$25,2,0)</f>
        <v>Paper</v>
      </c>
    </row>
    <row r="4817" spans="1:5" x14ac:dyDescent="0.35">
      <c r="A4817" s="12">
        <v>1752</v>
      </c>
      <c r="B4817" s="17" t="s">
        <v>2393</v>
      </c>
      <c r="C4817" s="17" t="s">
        <v>2394</v>
      </c>
      <c r="D4817" s="17" t="str">
        <f>HLOOKUP(LEFT(Products!$B4817,3),$G$4:$J$5,2,0)</f>
        <v>Office Supplies</v>
      </c>
      <c r="E4817" s="12" t="str">
        <f>VLOOKUP(MID(Products!$B4817,5,2),$G$8:$H$25,2,0)</f>
        <v>Storage</v>
      </c>
    </row>
    <row r="4818" spans="1:5" x14ac:dyDescent="0.35">
      <c r="A4818" s="11">
        <v>5698</v>
      </c>
      <c r="B4818" s="13" t="s">
        <v>4038</v>
      </c>
      <c r="C4818" s="13" t="s">
        <v>4039</v>
      </c>
      <c r="D4818" s="13" t="str">
        <f>HLOOKUP(LEFT(Products!$B4818,3),$G$4:$J$5,2,0)</f>
        <v>Furniture</v>
      </c>
      <c r="E4818" s="11" t="str">
        <f>VLOOKUP(MID(Products!$B4818,5,2),$G$8:$H$25,2,0)</f>
        <v>Furnishings</v>
      </c>
    </row>
    <row r="4819" spans="1:5" x14ac:dyDescent="0.35">
      <c r="A4819" s="12">
        <v>5697</v>
      </c>
      <c r="B4819" s="17" t="s">
        <v>1427</v>
      </c>
      <c r="C4819" s="17" t="s">
        <v>1428</v>
      </c>
      <c r="D4819" s="17" t="str">
        <f>HLOOKUP(LEFT(Products!$B4819,3),$G$4:$J$5,2,0)</f>
        <v>Office Supplies</v>
      </c>
      <c r="E4819" s="12" t="str">
        <f>VLOOKUP(MID(Products!$B4819,5,2),$G$8:$H$25,2,0)</f>
        <v>Binders</v>
      </c>
    </row>
    <row r="4820" spans="1:5" x14ac:dyDescent="0.35">
      <c r="A4820" s="11">
        <v>888</v>
      </c>
      <c r="B4820" s="13" t="s">
        <v>1951</v>
      </c>
      <c r="C4820" s="13" t="s">
        <v>1952</v>
      </c>
      <c r="D4820" s="13" t="str">
        <f>HLOOKUP(LEFT(Products!$B4820,3),$G$4:$J$5,2,0)</f>
        <v>Office Supplies</v>
      </c>
      <c r="E4820" s="11" t="str">
        <f>VLOOKUP(MID(Products!$B4820,5,2),$G$8:$H$25,2,0)</f>
        <v>Binders</v>
      </c>
    </row>
    <row r="4821" spans="1:5" x14ac:dyDescent="0.35">
      <c r="A4821" s="12">
        <v>7286</v>
      </c>
      <c r="B4821" s="17" t="s">
        <v>2431</v>
      </c>
      <c r="C4821" s="17" t="s">
        <v>2432</v>
      </c>
      <c r="D4821" s="17" t="str">
        <f>HLOOKUP(LEFT(Products!$B4821,3),$G$4:$J$5,2,0)</f>
        <v>Office Supplies</v>
      </c>
      <c r="E4821" s="12" t="str">
        <f>VLOOKUP(MID(Products!$B4821,5,2),$G$8:$H$25,2,0)</f>
        <v>Binders</v>
      </c>
    </row>
    <row r="4822" spans="1:5" x14ac:dyDescent="0.35">
      <c r="A4822" s="11">
        <v>1329</v>
      </c>
      <c r="B4822" s="13" t="s">
        <v>6159</v>
      </c>
      <c r="C4822" s="13" t="s">
        <v>6160</v>
      </c>
      <c r="D4822" s="13" t="str">
        <f>HLOOKUP(LEFT(Products!$B4822,3),$G$4:$J$5,2,0)</f>
        <v>Technology</v>
      </c>
      <c r="E4822" s="11" t="str">
        <f>VLOOKUP(MID(Products!$B4822,5,2),$G$8:$H$25,2,0)</f>
        <v>Accessories</v>
      </c>
    </row>
    <row r="4823" spans="1:5" x14ac:dyDescent="0.35">
      <c r="A4823" s="12">
        <v>6836</v>
      </c>
      <c r="B4823" s="17" t="s">
        <v>7825</v>
      </c>
      <c r="C4823" s="17" t="s">
        <v>7826</v>
      </c>
      <c r="D4823" s="17" t="str">
        <f>HLOOKUP(LEFT(Products!$B4823,3),$G$4:$J$5,2,0)</f>
        <v>Office Supplies</v>
      </c>
      <c r="E4823" s="12" t="str">
        <f>VLOOKUP(MID(Products!$B4823,5,2),$G$8:$H$25,2,0)</f>
        <v>Art</v>
      </c>
    </row>
    <row r="4824" spans="1:5" x14ac:dyDescent="0.35">
      <c r="A4824" s="11">
        <v>3712</v>
      </c>
      <c r="B4824" s="13" t="s">
        <v>2764</v>
      </c>
      <c r="C4824" s="13" t="s">
        <v>2765</v>
      </c>
      <c r="D4824" s="13" t="str">
        <f>HLOOKUP(LEFT(Products!$B4824,3),$G$4:$J$5,2,0)</f>
        <v>Office Supplies</v>
      </c>
      <c r="E4824" s="11" t="str">
        <f>VLOOKUP(MID(Products!$B4824,5,2),$G$8:$H$25,2,0)</f>
        <v>Labels</v>
      </c>
    </row>
    <row r="4825" spans="1:5" x14ac:dyDescent="0.35">
      <c r="A4825" s="12">
        <v>3711</v>
      </c>
      <c r="B4825" s="17" t="s">
        <v>3682</v>
      </c>
      <c r="C4825" s="17" t="s">
        <v>3683</v>
      </c>
      <c r="D4825" s="17" t="str">
        <f>HLOOKUP(LEFT(Products!$B4825,3),$G$4:$J$5,2,0)</f>
        <v>Office Supplies</v>
      </c>
      <c r="E4825" s="12" t="str">
        <f>VLOOKUP(MID(Products!$B4825,5,2),$G$8:$H$25,2,0)</f>
        <v>Paper</v>
      </c>
    </row>
    <row r="4826" spans="1:5" x14ac:dyDescent="0.35">
      <c r="A4826" s="11">
        <v>7214</v>
      </c>
      <c r="B4826" s="13" t="s">
        <v>6316</v>
      </c>
      <c r="C4826" s="13" t="s">
        <v>6317</v>
      </c>
      <c r="D4826" s="13" t="str">
        <f>HLOOKUP(LEFT(Products!$B4826,3),$G$4:$J$5,2,0)</f>
        <v>Furniture</v>
      </c>
      <c r="E4826" s="11" t="str">
        <f>VLOOKUP(MID(Products!$B4826,5,2),$G$8:$H$25,2,0)</f>
        <v>Tables</v>
      </c>
    </row>
    <row r="4827" spans="1:5" x14ac:dyDescent="0.35">
      <c r="A4827" s="12">
        <v>6837</v>
      </c>
      <c r="B4827" s="17" t="s">
        <v>3380</v>
      </c>
      <c r="C4827" s="17" t="s">
        <v>3381</v>
      </c>
      <c r="D4827" s="17" t="str">
        <f>HLOOKUP(LEFT(Products!$B4827,3),$G$4:$J$5,2,0)</f>
        <v>Office Supplies</v>
      </c>
      <c r="E4827" s="12" t="str">
        <f>VLOOKUP(MID(Products!$B4827,5,2),$G$8:$H$25,2,0)</f>
        <v>Labels</v>
      </c>
    </row>
    <row r="4828" spans="1:5" x14ac:dyDescent="0.35">
      <c r="A4828" s="11">
        <v>4261</v>
      </c>
      <c r="B4828" s="13" t="s">
        <v>7831</v>
      </c>
      <c r="C4828" s="13" t="s">
        <v>7832</v>
      </c>
      <c r="D4828" s="13" t="str">
        <f>HLOOKUP(LEFT(Products!$B4828,3),$G$4:$J$5,2,0)</f>
        <v>Furniture</v>
      </c>
      <c r="E4828" s="11" t="str">
        <f>VLOOKUP(MID(Products!$B4828,5,2),$G$8:$H$25,2,0)</f>
        <v>Furnishings</v>
      </c>
    </row>
    <row r="4829" spans="1:5" x14ac:dyDescent="0.35">
      <c r="A4829" s="12">
        <v>7708</v>
      </c>
      <c r="B4829" s="17" t="s">
        <v>522</v>
      </c>
      <c r="C4829" s="17" t="s">
        <v>523</v>
      </c>
      <c r="D4829" s="17" t="str">
        <f>HLOOKUP(LEFT(Products!$B4829,3),$G$4:$J$5,2,0)</f>
        <v>Office Supplies</v>
      </c>
      <c r="E4829" s="12" t="str">
        <f>VLOOKUP(MID(Products!$B4829,5,2),$G$8:$H$25,2,0)</f>
        <v>Labels</v>
      </c>
    </row>
    <row r="4830" spans="1:5" x14ac:dyDescent="0.35">
      <c r="A4830" s="11">
        <v>1554</v>
      </c>
      <c r="B4830" s="13" t="s">
        <v>3213</v>
      </c>
      <c r="C4830" s="13" t="s">
        <v>3214</v>
      </c>
      <c r="D4830" s="13" t="str">
        <f>HLOOKUP(LEFT(Products!$B4830,3),$G$4:$J$5,2,0)</f>
        <v>Office Supplies</v>
      </c>
      <c r="E4830" s="11" t="str">
        <f>VLOOKUP(MID(Products!$B4830,5,2),$G$8:$H$25,2,0)</f>
        <v>Art</v>
      </c>
    </row>
    <row r="4831" spans="1:5" x14ac:dyDescent="0.35">
      <c r="A4831" s="12">
        <v>5338</v>
      </c>
      <c r="B4831" s="17" t="s">
        <v>4691</v>
      </c>
      <c r="C4831" s="17" t="s">
        <v>4692</v>
      </c>
      <c r="D4831" s="17" t="str">
        <f>HLOOKUP(LEFT(Products!$B4831,3),$G$4:$J$5,2,0)</f>
        <v>Office Supplies</v>
      </c>
      <c r="E4831" s="12" t="str">
        <f>VLOOKUP(MID(Products!$B4831,5,2),$G$8:$H$25,2,0)</f>
        <v>Binders</v>
      </c>
    </row>
    <row r="4832" spans="1:5" x14ac:dyDescent="0.35">
      <c r="A4832" s="11">
        <v>1597</v>
      </c>
      <c r="B4832" s="13" t="s">
        <v>5334</v>
      </c>
      <c r="C4832" s="13" t="s">
        <v>5335</v>
      </c>
      <c r="D4832" s="13" t="str">
        <f>HLOOKUP(LEFT(Products!$B4832,3),$G$4:$J$5,2,0)</f>
        <v>Office Supplies</v>
      </c>
      <c r="E4832" s="11" t="str">
        <f>VLOOKUP(MID(Products!$B4832,5,2),$G$8:$H$25,2,0)</f>
        <v>Paper</v>
      </c>
    </row>
    <row r="4833" spans="1:5" x14ac:dyDescent="0.35">
      <c r="A4833" s="12">
        <v>7282</v>
      </c>
      <c r="B4833" s="17" t="s">
        <v>6944</v>
      </c>
      <c r="C4833" s="17" t="s">
        <v>6945</v>
      </c>
      <c r="D4833" s="17" t="str">
        <f>HLOOKUP(LEFT(Products!$B4833,3),$G$4:$J$5,2,0)</f>
        <v>Furniture</v>
      </c>
      <c r="E4833" s="12" t="str">
        <f>VLOOKUP(MID(Products!$B4833,5,2),$G$8:$H$25,2,0)</f>
        <v>Furnishings</v>
      </c>
    </row>
    <row r="4834" spans="1:5" x14ac:dyDescent="0.35">
      <c r="A4834" s="11">
        <v>8994</v>
      </c>
      <c r="B4834" s="13" t="s">
        <v>1022</v>
      </c>
      <c r="C4834" s="13" t="s">
        <v>7841</v>
      </c>
      <c r="D4834" s="13" t="str">
        <f>HLOOKUP(LEFT(Products!$B4834,3),$G$4:$J$5,2,0)</f>
        <v>Technology</v>
      </c>
      <c r="E4834" s="11" t="str">
        <f>VLOOKUP(MID(Products!$B4834,5,2),$G$8:$H$25,2,0)</f>
        <v>Machines</v>
      </c>
    </row>
    <row r="4835" spans="1:5" x14ac:dyDescent="0.35">
      <c r="A4835" s="12">
        <v>8993</v>
      </c>
      <c r="B4835" s="17" t="s">
        <v>4954</v>
      </c>
      <c r="C4835" s="17" t="s">
        <v>4955</v>
      </c>
      <c r="D4835" s="17" t="str">
        <f>HLOOKUP(LEFT(Products!$B4835,3),$G$4:$J$5,2,0)</f>
        <v>Furniture</v>
      </c>
      <c r="E4835" s="12" t="str">
        <f>VLOOKUP(MID(Products!$B4835,5,2),$G$8:$H$25,2,0)</f>
        <v>Tables</v>
      </c>
    </row>
    <row r="4836" spans="1:5" x14ac:dyDescent="0.35">
      <c r="A4836" s="11">
        <v>3864</v>
      </c>
      <c r="B4836" s="13" t="s">
        <v>7495</v>
      </c>
      <c r="C4836" s="13" t="s">
        <v>7496</v>
      </c>
      <c r="D4836" s="13" t="str">
        <f>HLOOKUP(LEFT(Products!$B4836,3),$G$4:$J$5,2,0)</f>
        <v>Technology</v>
      </c>
      <c r="E4836" s="11" t="str">
        <f>VLOOKUP(MID(Products!$B4836,5,2),$G$8:$H$25,2,0)</f>
        <v>Accessories</v>
      </c>
    </row>
    <row r="4837" spans="1:5" x14ac:dyDescent="0.35">
      <c r="A4837" s="12">
        <v>397</v>
      </c>
      <c r="B4837" s="17" t="s">
        <v>572</v>
      </c>
      <c r="C4837" s="17" t="s">
        <v>573</v>
      </c>
      <c r="D4837" s="17" t="str">
        <f>HLOOKUP(LEFT(Products!$B4837,3),$G$4:$J$5,2,0)</f>
        <v>Office Supplies</v>
      </c>
      <c r="E4837" s="12" t="str">
        <f>VLOOKUP(MID(Products!$B4837,5,2),$G$8:$H$25,2,0)</f>
        <v>Art</v>
      </c>
    </row>
    <row r="4838" spans="1:5" x14ac:dyDescent="0.35">
      <c r="A4838" s="11">
        <v>396</v>
      </c>
      <c r="B4838" s="13" t="s">
        <v>5532</v>
      </c>
      <c r="C4838" s="13" t="s">
        <v>5533</v>
      </c>
      <c r="D4838" s="13" t="str">
        <f>HLOOKUP(LEFT(Products!$B4838,3),$G$4:$J$5,2,0)</f>
        <v>Office Supplies</v>
      </c>
      <c r="E4838" s="11" t="str">
        <f>VLOOKUP(MID(Products!$B4838,5,2),$G$8:$H$25,2,0)</f>
        <v>Paper</v>
      </c>
    </row>
    <row r="4839" spans="1:5" x14ac:dyDescent="0.35">
      <c r="A4839" s="12">
        <v>8019</v>
      </c>
      <c r="B4839" s="17" t="s">
        <v>7847</v>
      </c>
      <c r="C4839" s="17" t="s">
        <v>7848</v>
      </c>
      <c r="D4839" s="17" t="str">
        <f>HLOOKUP(LEFT(Products!$B4839,3),$G$4:$J$5,2,0)</f>
        <v>Office Supplies</v>
      </c>
      <c r="E4839" s="12" t="str">
        <f>VLOOKUP(MID(Products!$B4839,5,2),$G$8:$H$25,2,0)</f>
        <v>Storage</v>
      </c>
    </row>
    <row r="4840" spans="1:5" x14ac:dyDescent="0.35">
      <c r="A4840" s="11">
        <v>4927</v>
      </c>
      <c r="B4840" s="13" t="s">
        <v>3398</v>
      </c>
      <c r="C4840" s="13" t="s">
        <v>3399</v>
      </c>
      <c r="D4840" s="13" t="str">
        <f>HLOOKUP(LEFT(Products!$B4840,3),$G$4:$J$5,2,0)</f>
        <v>Technology</v>
      </c>
      <c r="E4840" s="11" t="str">
        <f>VLOOKUP(MID(Products!$B4840,5,2),$G$8:$H$25,2,0)</f>
        <v>Phones</v>
      </c>
    </row>
    <row r="4841" spans="1:5" x14ac:dyDescent="0.35">
      <c r="A4841" s="12">
        <v>1361</v>
      </c>
      <c r="B4841" s="17" t="s">
        <v>3973</v>
      </c>
      <c r="C4841" s="17" t="s">
        <v>3974</v>
      </c>
      <c r="D4841" s="17" t="str">
        <f>HLOOKUP(LEFT(Products!$B4841,3),$G$4:$J$5,2,0)</f>
        <v>Furniture</v>
      </c>
      <c r="E4841" s="12" t="str">
        <f>VLOOKUP(MID(Products!$B4841,5,2),$G$8:$H$25,2,0)</f>
        <v>Tables</v>
      </c>
    </row>
    <row r="4842" spans="1:5" x14ac:dyDescent="0.35">
      <c r="A4842" s="11">
        <v>1363</v>
      </c>
      <c r="B4842" s="13" t="s">
        <v>1300</v>
      </c>
      <c r="C4842" s="13" t="s">
        <v>1301</v>
      </c>
      <c r="D4842" s="13" t="str">
        <f>HLOOKUP(LEFT(Products!$B4842,3),$G$4:$J$5,2,0)</f>
        <v>Office Supplies</v>
      </c>
      <c r="E4842" s="11" t="str">
        <f>VLOOKUP(MID(Products!$B4842,5,2),$G$8:$H$25,2,0)</f>
        <v>Art</v>
      </c>
    </row>
    <row r="4843" spans="1:5" x14ac:dyDescent="0.35">
      <c r="A4843" s="12">
        <v>5176</v>
      </c>
      <c r="B4843" s="17" t="s">
        <v>2214</v>
      </c>
      <c r="C4843" s="17" t="s">
        <v>2215</v>
      </c>
      <c r="D4843" s="17" t="str">
        <f>HLOOKUP(LEFT(Products!$B4843,3),$G$4:$J$5,2,0)</f>
        <v>Technology</v>
      </c>
      <c r="E4843" s="12" t="str">
        <f>VLOOKUP(MID(Products!$B4843,5,2),$G$8:$H$25,2,0)</f>
        <v>Phones</v>
      </c>
    </row>
    <row r="4844" spans="1:5" x14ac:dyDescent="0.35">
      <c r="A4844" s="11">
        <v>2929</v>
      </c>
      <c r="B4844" s="13" t="s">
        <v>7853</v>
      </c>
      <c r="C4844" s="13" t="s">
        <v>7854</v>
      </c>
      <c r="D4844" s="13" t="str">
        <f>HLOOKUP(LEFT(Products!$B4844,3),$G$4:$J$5,2,0)</f>
        <v>Furniture</v>
      </c>
      <c r="E4844" s="11" t="str">
        <f>VLOOKUP(MID(Products!$B4844,5,2),$G$8:$H$25,2,0)</f>
        <v>Bookcases</v>
      </c>
    </row>
    <row r="4845" spans="1:5" x14ac:dyDescent="0.35">
      <c r="A4845" s="12">
        <v>5175</v>
      </c>
      <c r="B4845" s="17" t="s">
        <v>1420</v>
      </c>
      <c r="C4845" s="17" t="s">
        <v>1421</v>
      </c>
      <c r="D4845" s="17" t="str">
        <f>HLOOKUP(LEFT(Products!$B4845,3),$G$4:$J$5,2,0)</f>
        <v>Office Supplies</v>
      </c>
      <c r="E4845" s="12" t="str">
        <f>VLOOKUP(MID(Products!$B4845,5,2),$G$8:$H$25,2,0)</f>
        <v>Binders</v>
      </c>
    </row>
    <row r="4846" spans="1:5" x14ac:dyDescent="0.35">
      <c r="A4846" s="11">
        <v>3057</v>
      </c>
      <c r="B4846" s="13" t="s">
        <v>6284</v>
      </c>
      <c r="C4846" s="13" t="s">
        <v>6285</v>
      </c>
      <c r="D4846" s="13" t="str">
        <f>HLOOKUP(LEFT(Products!$B4846,3),$G$4:$J$5,2,0)</f>
        <v>Office Supplies</v>
      </c>
      <c r="E4846" s="11" t="str">
        <f>VLOOKUP(MID(Products!$B4846,5,2),$G$8:$H$25,2,0)</f>
        <v>Binders</v>
      </c>
    </row>
    <row r="4847" spans="1:5" x14ac:dyDescent="0.35">
      <c r="A4847" s="12">
        <v>1362</v>
      </c>
      <c r="B4847" s="17" t="s">
        <v>1433</v>
      </c>
      <c r="C4847" s="17" t="s">
        <v>1434</v>
      </c>
      <c r="D4847" s="17" t="str">
        <f>HLOOKUP(LEFT(Products!$B4847,3),$G$4:$J$5,2,0)</f>
        <v>Office Supplies</v>
      </c>
      <c r="E4847" s="12" t="str">
        <f>VLOOKUP(MID(Products!$B4847,5,2),$G$8:$H$25,2,0)</f>
        <v>Envelopes</v>
      </c>
    </row>
    <row r="4848" spans="1:5" x14ac:dyDescent="0.35">
      <c r="A4848" s="11">
        <v>3059</v>
      </c>
      <c r="B4848" s="13" t="s">
        <v>5684</v>
      </c>
      <c r="C4848" s="13" t="s">
        <v>5685</v>
      </c>
      <c r="D4848" s="13" t="str">
        <f>HLOOKUP(LEFT(Products!$B4848,3),$G$4:$J$5,2,0)</f>
        <v>Office Supplies</v>
      </c>
      <c r="E4848" s="11" t="str">
        <f>VLOOKUP(MID(Products!$B4848,5,2),$G$8:$H$25,2,0)</f>
        <v>Paper</v>
      </c>
    </row>
    <row r="4849" spans="1:5" x14ac:dyDescent="0.35">
      <c r="A4849" s="12">
        <v>3060</v>
      </c>
      <c r="B4849" s="17" t="s">
        <v>2459</v>
      </c>
      <c r="C4849" s="17" t="s">
        <v>2460</v>
      </c>
      <c r="D4849" s="17" t="str">
        <f>HLOOKUP(LEFT(Products!$B4849,3),$G$4:$J$5,2,0)</f>
        <v>Furniture</v>
      </c>
      <c r="E4849" s="12" t="str">
        <f>VLOOKUP(MID(Products!$B4849,5,2),$G$8:$H$25,2,0)</f>
        <v>Furnishings</v>
      </c>
    </row>
    <row r="4850" spans="1:5" x14ac:dyDescent="0.35">
      <c r="A4850" s="11">
        <v>1671</v>
      </c>
      <c r="B4850" s="13" t="s">
        <v>7859</v>
      </c>
      <c r="C4850" s="13" t="s">
        <v>7860</v>
      </c>
      <c r="D4850" s="13" t="str">
        <f>HLOOKUP(LEFT(Products!$B4850,3),$G$4:$J$5,2,0)</f>
        <v>Furniture</v>
      </c>
      <c r="E4850" s="11" t="str">
        <f>VLOOKUP(MID(Products!$B4850,5,2),$G$8:$H$25,2,0)</f>
        <v>Tables</v>
      </c>
    </row>
    <row r="4851" spans="1:5" x14ac:dyDescent="0.35">
      <c r="A4851" s="12">
        <v>35</v>
      </c>
      <c r="B4851" s="17" t="s">
        <v>6626</v>
      </c>
      <c r="C4851" s="17" t="s">
        <v>6627</v>
      </c>
      <c r="D4851" s="17" t="str">
        <f>HLOOKUP(LEFT(Products!$B4851,3),$G$4:$J$5,2,0)</f>
        <v>Technology</v>
      </c>
      <c r="E4851" s="12" t="str">
        <f>VLOOKUP(MID(Products!$B4851,5,2),$G$8:$H$25,2,0)</f>
        <v>Phones</v>
      </c>
    </row>
    <row r="4852" spans="1:5" x14ac:dyDescent="0.35">
      <c r="A4852" s="11">
        <v>424</v>
      </c>
      <c r="B4852" s="13" t="s">
        <v>3356</v>
      </c>
      <c r="C4852" s="13" t="s">
        <v>400</v>
      </c>
      <c r="D4852" s="13" t="str">
        <f>HLOOKUP(LEFT(Products!$B4852,3),$G$4:$J$5,2,0)</f>
        <v>Office Supplies</v>
      </c>
      <c r="E4852" s="11" t="str">
        <f>VLOOKUP(MID(Products!$B4852,5,2),$G$8:$H$25,2,0)</f>
        <v>Paper</v>
      </c>
    </row>
    <row r="4853" spans="1:5" x14ac:dyDescent="0.35">
      <c r="A4853" s="12">
        <v>3058</v>
      </c>
      <c r="B4853" s="17" t="s">
        <v>3811</v>
      </c>
      <c r="C4853" s="17" t="s">
        <v>3812</v>
      </c>
      <c r="D4853" s="17" t="str">
        <f>HLOOKUP(LEFT(Products!$B4853,3),$G$4:$J$5,2,0)</f>
        <v>Office Supplies</v>
      </c>
      <c r="E4853" s="12" t="str">
        <f>VLOOKUP(MID(Products!$B4853,5,2),$G$8:$H$25,2,0)</f>
        <v>Storage</v>
      </c>
    </row>
    <row r="4854" spans="1:5" x14ac:dyDescent="0.35">
      <c r="A4854" s="11">
        <v>9706</v>
      </c>
      <c r="B4854" s="13" t="s">
        <v>802</v>
      </c>
      <c r="C4854" s="13" t="s">
        <v>803</v>
      </c>
      <c r="D4854" s="13" t="str">
        <f>HLOOKUP(LEFT(Products!$B4854,3),$G$4:$J$5,2,0)</f>
        <v>Office Supplies</v>
      </c>
      <c r="E4854" s="11" t="str">
        <f>VLOOKUP(MID(Products!$B4854,5,2),$G$8:$H$25,2,0)</f>
        <v>Labels</v>
      </c>
    </row>
    <row r="4855" spans="1:5" x14ac:dyDescent="0.35">
      <c r="A4855" s="12">
        <v>423</v>
      </c>
      <c r="B4855" s="17" t="s">
        <v>1502</v>
      </c>
      <c r="C4855" s="17" t="s">
        <v>1503</v>
      </c>
      <c r="D4855" s="17" t="str">
        <f>HLOOKUP(LEFT(Products!$B4855,3),$G$4:$J$5,2,0)</f>
        <v>Office Supplies</v>
      </c>
      <c r="E4855" s="12" t="str">
        <f>VLOOKUP(MID(Products!$B4855,5,2),$G$8:$H$25,2,0)</f>
        <v>Binders</v>
      </c>
    </row>
    <row r="4856" spans="1:5" x14ac:dyDescent="0.35">
      <c r="A4856" s="11">
        <v>2800</v>
      </c>
      <c r="B4856" s="13" t="s">
        <v>1003</v>
      </c>
      <c r="C4856" s="13" t="s">
        <v>1004</v>
      </c>
      <c r="D4856" s="13" t="str">
        <f>HLOOKUP(LEFT(Products!$B4856,3),$G$4:$J$5,2,0)</f>
        <v>Furniture</v>
      </c>
      <c r="E4856" s="11" t="str">
        <f>VLOOKUP(MID(Products!$B4856,5,2),$G$8:$H$25,2,0)</f>
        <v>Furnishings</v>
      </c>
    </row>
    <row r="4857" spans="1:5" x14ac:dyDescent="0.35">
      <c r="A4857" s="12">
        <v>454</v>
      </c>
      <c r="B4857" s="17" t="s">
        <v>2909</v>
      </c>
      <c r="C4857" s="17" t="s">
        <v>2910</v>
      </c>
      <c r="D4857" s="17" t="str">
        <f>HLOOKUP(LEFT(Products!$B4857,3),$G$4:$J$5,2,0)</f>
        <v>Office Supplies</v>
      </c>
      <c r="E4857" s="12" t="str">
        <f>VLOOKUP(MID(Products!$B4857,5,2),$G$8:$H$25,2,0)</f>
        <v>Binders</v>
      </c>
    </row>
    <row r="4858" spans="1:5" x14ac:dyDescent="0.35">
      <c r="A4858" s="11">
        <v>455</v>
      </c>
      <c r="B4858" s="13" t="s">
        <v>3797</v>
      </c>
      <c r="C4858" s="13" t="s">
        <v>3798</v>
      </c>
      <c r="D4858" s="13" t="str">
        <f>HLOOKUP(LEFT(Products!$B4858,3),$G$4:$J$5,2,0)</f>
        <v>Furniture</v>
      </c>
      <c r="E4858" s="11" t="str">
        <f>VLOOKUP(MID(Products!$B4858,5,2),$G$8:$H$25,2,0)</f>
        <v>Tables</v>
      </c>
    </row>
    <row r="4859" spans="1:5" x14ac:dyDescent="0.35">
      <c r="A4859" s="12">
        <v>8238</v>
      </c>
      <c r="B4859" s="17" t="s">
        <v>5316</v>
      </c>
      <c r="C4859" s="17" t="s">
        <v>5317</v>
      </c>
      <c r="D4859" s="17" t="str">
        <f>HLOOKUP(LEFT(Products!$B4859,3),$G$4:$J$5,2,0)</f>
        <v>Office Supplies</v>
      </c>
      <c r="E4859" s="12" t="str">
        <f>VLOOKUP(MID(Products!$B4859,5,2),$G$8:$H$25,2,0)</f>
        <v>Storage</v>
      </c>
    </row>
    <row r="4860" spans="1:5" x14ac:dyDescent="0.35">
      <c r="A4860" s="11">
        <v>3189</v>
      </c>
      <c r="B4860" s="13" t="s">
        <v>1548</v>
      </c>
      <c r="C4860" s="13" t="s">
        <v>1549</v>
      </c>
      <c r="D4860" s="13" t="str">
        <f>HLOOKUP(LEFT(Products!$B4860,3),$G$4:$J$5,2,0)</f>
        <v>Office Supplies</v>
      </c>
      <c r="E4860" s="11" t="str">
        <f>VLOOKUP(MID(Products!$B4860,5,2),$G$8:$H$25,2,0)</f>
        <v>Storage</v>
      </c>
    </row>
    <row r="4861" spans="1:5" x14ac:dyDescent="0.35">
      <c r="A4861" s="12">
        <v>2798</v>
      </c>
      <c r="B4861" s="17" t="s">
        <v>5817</v>
      </c>
      <c r="C4861" s="17" t="s">
        <v>5818</v>
      </c>
      <c r="D4861" s="17" t="str">
        <f>HLOOKUP(LEFT(Products!$B4861,3),$G$4:$J$5,2,0)</f>
        <v>Office Supplies</v>
      </c>
      <c r="E4861" s="12" t="str">
        <f>VLOOKUP(MID(Products!$B4861,5,2),$G$8:$H$25,2,0)</f>
        <v>Labels</v>
      </c>
    </row>
    <row r="4862" spans="1:5" x14ac:dyDescent="0.35">
      <c r="A4862" s="11">
        <v>8883</v>
      </c>
      <c r="B4862" s="13" t="s">
        <v>4149</v>
      </c>
      <c r="C4862" s="13" t="s">
        <v>4150</v>
      </c>
      <c r="D4862" s="13" t="str">
        <f>HLOOKUP(LEFT(Products!$B4862,3),$G$4:$J$5,2,0)</f>
        <v>Office Supplies</v>
      </c>
      <c r="E4862" s="11" t="str">
        <f>VLOOKUP(MID(Products!$B4862,5,2),$G$8:$H$25,2,0)</f>
        <v>Art</v>
      </c>
    </row>
    <row r="4863" spans="1:5" x14ac:dyDescent="0.35">
      <c r="A4863" s="12">
        <v>8240</v>
      </c>
      <c r="B4863" s="17" t="s">
        <v>4210</v>
      </c>
      <c r="C4863" s="17" t="s">
        <v>4211</v>
      </c>
      <c r="D4863" s="17" t="str">
        <f>HLOOKUP(LEFT(Products!$B4863,3),$G$4:$J$5,2,0)</f>
        <v>Technology</v>
      </c>
      <c r="E4863" s="12" t="str">
        <f>VLOOKUP(MID(Products!$B4863,5,2),$G$8:$H$25,2,0)</f>
        <v>Phones</v>
      </c>
    </row>
    <row r="4864" spans="1:5" x14ac:dyDescent="0.35">
      <c r="A4864" s="11">
        <v>8239</v>
      </c>
      <c r="B4864" s="13" t="s">
        <v>5496</v>
      </c>
      <c r="C4864" s="13" t="s">
        <v>882</v>
      </c>
      <c r="D4864" s="13" t="str">
        <f>HLOOKUP(LEFT(Products!$B4864,3),$G$4:$J$5,2,0)</f>
        <v>Office Supplies</v>
      </c>
      <c r="E4864" s="11" t="str">
        <f>VLOOKUP(MID(Products!$B4864,5,2),$G$8:$H$25,2,0)</f>
        <v>Art</v>
      </c>
    </row>
    <row r="4865" spans="1:5" x14ac:dyDescent="0.35">
      <c r="A4865" s="12">
        <v>8241</v>
      </c>
      <c r="B4865" s="17" t="s">
        <v>4272</v>
      </c>
      <c r="C4865" s="17" t="s">
        <v>4273</v>
      </c>
      <c r="D4865" s="17" t="str">
        <f>HLOOKUP(LEFT(Products!$B4865,3),$G$4:$J$5,2,0)</f>
        <v>Office Supplies</v>
      </c>
      <c r="E4865" s="12" t="str">
        <f>VLOOKUP(MID(Products!$B4865,5,2),$G$8:$H$25,2,0)</f>
        <v>Paper</v>
      </c>
    </row>
    <row r="4866" spans="1:5" x14ac:dyDescent="0.35">
      <c r="A4866" s="11">
        <v>8884</v>
      </c>
      <c r="B4866" s="13" t="s">
        <v>7871</v>
      </c>
      <c r="C4866" s="13" t="s">
        <v>7872</v>
      </c>
      <c r="D4866" s="13" t="str">
        <f>HLOOKUP(LEFT(Products!$B4866,3),$G$4:$J$5,2,0)</f>
        <v>Furniture</v>
      </c>
      <c r="E4866" s="11" t="str">
        <f>VLOOKUP(MID(Products!$B4866,5,2),$G$8:$H$25,2,0)</f>
        <v>Furnishings</v>
      </c>
    </row>
    <row r="4867" spans="1:5" x14ac:dyDescent="0.35">
      <c r="A4867" s="12">
        <v>6347</v>
      </c>
      <c r="B4867" s="17" t="s">
        <v>2329</v>
      </c>
      <c r="C4867" s="17" t="s">
        <v>2330</v>
      </c>
      <c r="D4867" s="17" t="str">
        <f>HLOOKUP(LEFT(Products!$B4867,3),$G$4:$J$5,2,0)</f>
        <v>Office Supplies</v>
      </c>
      <c r="E4867" s="12" t="str">
        <f>VLOOKUP(MID(Products!$B4867,5,2),$G$8:$H$25,2,0)</f>
        <v>Paper</v>
      </c>
    </row>
    <row r="4868" spans="1:5" x14ac:dyDescent="0.35">
      <c r="A4868" s="11">
        <v>3190</v>
      </c>
      <c r="B4868" s="13" t="s">
        <v>3380</v>
      </c>
      <c r="C4868" s="13" t="s">
        <v>3381</v>
      </c>
      <c r="D4868" s="13" t="str">
        <f>HLOOKUP(LEFT(Products!$B4868,3),$G$4:$J$5,2,0)</f>
        <v>Office Supplies</v>
      </c>
      <c r="E4868" s="11" t="str">
        <f>VLOOKUP(MID(Products!$B4868,5,2),$G$8:$H$25,2,0)</f>
        <v>Labels</v>
      </c>
    </row>
    <row r="4869" spans="1:5" x14ac:dyDescent="0.35">
      <c r="A4869" s="12">
        <v>2799</v>
      </c>
      <c r="B4869" s="17" t="s">
        <v>6659</v>
      </c>
      <c r="C4869" s="17" t="s">
        <v>6660</v>
      </c>
      <c r="D4869" s="17" t="str">
        <f>HLOOKUP(LEFT(Products!$B4869,3),$G$4:$J$5,2,0)</f>
        <v>Office Supplies</v>
      </c>
      <c r="E4869" s="12" t="str">
        <f>VLOOKUP(MID(Products!$B4869,5,2),$G$8:$H$25,2,0)</f>
        <v>Binders</v>
      </c>
    </row>
    <row r="4870" spans="1:5" x14ac:dyDescent="0.35">
      <c r="A4870" s="11">
        <v>5260</v>
      </c>
      <c r="B4870" s="13" t="s">
        <v>2785</v>
      </c>
      <c r="C4870" s="13" t="s">
        <v>2786</v>
      </c>
      <c r="D4870" s="13" t="str">
        <f>HLOOKUP(LEFT(Products!$B4870,3),$G$4:$J$5,2,0)</f>
        <v>Office Supplies</v>
      </c>
      <c r="E4870" s="11" t="str">
        <f>VLOOKUP(MID(Products!$B4870,5,2),$G$8:$H$25,2,0)</f>
        <v>Paper</v>
      </c>
    </row>
    <row r="4871" spans="1:5" x14ac:dyDescent="0.35">
      <c r="A4871" s="12">
        <v>5431</v>
      </c>
      <c r="B4871" s="17" t="s">
        <v>4372</v>
      </c>
      <c r="C4871" s="17" t="s">
        <v>4373</v>
      </c>
      <c r="D4871" s="17" t="str">
        <f>HLOOKUP(LEFT(Products!$B4871,3),$G$4:$J$5,2,0)</f>
        <v>Office Supplies</v>
      </c>
      <c r="E4871" s="12" t="str">
        <f>VLOOKUP(MID(Products!$B4871,5,2),$G$8:$H$25,2,0)</f>
        <v>Paper</v>
      </c>
    </row>
    <row r="4872" spans="1:5" x14ac:dyDescent="0.35">
      <c r="A4872" s="11">
        <v>1832</v>
      </c>
      <c r="B4872" s="13" t="s">
        <v>2948</v>
      </c>
      <c r="C4872" s="13" t="s">
        <v>2949</v>
      </c>
      <c r="D4872" s="13" t="str">
        <f>HLOOKUP(LEFT(Products!$B4872,3),$G$4:$J$5,2,0)</f>
        <v>Office Supplies</v>
      </c>
      <c r="E4872" s="11" t="str">
        <f>VLOOKUP(MID(Products!$B4872,5,2),$G$8:$H$25,2,0)</f>
        <v>Appliances</v>
      </c>
    </row>
    <row r="4873" spans="1:5" x14ac:dyDescent="0.35">
      <c r="A4873" s="12">
        <v>6196</v>
      </c>
      <c r="B4873" s="17" t="s">
        <v>574</v>
      </c>
      <c r="C4873" s="17" t="s">
        <v>575</v>
      </c>
      <c r="D4873" s="17" t="str">
        <f>HLOOKUP(LEFT(Products!$B4873,3),$G$4:$J$5,2,0)</f>
        <v>Furniture</v>
      </c>
      <c r="E4873" s="12" t="str">
        <f>VLOOKUP(MID(Products!$B4873,5,2),$G$8:$H$25,2,0)</f>
        <v>Tables</v>
      </c>
    </row>
    <row r="4874" spans="1:5" x14ac:dyDescent="0.35">
      <c r="A4874" s="11">
        <v>1904</v>
      </c>
      <c r="B4874" s="13" t="s">
        <v>2229</v>
      </c>
      <c r="C4874" s="13" t="s">
        <v>2230</v>
      </c>
      <c r="D4874" s="13" t="str">
        <f>HLOOKUP(LEFT(Products!$B4874,3),$G$4:$J$5,2,0)</f>
        <v>Technology</v>
      </c>
      <c r="E4874" s="11" t="str">
        <f>VLOOKUP(MID(Products!$B4874,5,2),$G$8:$H$25,2,0)</f>
        <v>Phones</v>
      </c>
    </row>
    <row r="4875" spans="1:5" x14ac:dyDescent="0.35">
      <c r="A4875" s="12">
        <v>527</v>
      </c>
      <c r="B4875" s="17" t="s">
        <v>7010</v>
      </c>
      <c r="C4875" s="17" t="s">
        <v>7011</v>
      </c>
      <c r="D4875" s="17" t="str">
        <f>HLOOKUP(LEFT(Products!$B4875,3),$G$4:$J$5,2,0)</f>
        <v>Furniture</v>
      </c>
      <c r="E4875" s="12" t="str">
        <f>VLOOKUP(MID(Products!$B4875,5,2),$G$8:$H$25,2,0)</f>
        <v>Chairs</v>
      </c>
    </row>
    <row r="4876" spans="1:5" x14ac:dyDescent="0.35">
      <c r="A4876" s="11">
        <v>1906</v>
      </c>
      <c r="B4876" s="13" t="s">
        <v>5452</v>
      </c>
      <c r="C4876" s="13" t="s">
        <v>5453</v>
      </c>
      <c r="D4876" s="13" t="str">
        <f>HLOOKUP(LEFT(Products!$B4876,3),$G$4:$J$5,2,0)</f>
        <v>Furniture</v>
      </c>
      <c r="E4876" s="11" t="str">
        <f>VLOOKUP(MID(Products!$B4876,5,2),$G$8:$H$25,2,0)</f>
        <v>Chairs</v>
      </c>
    </row>
    <row r="4877" spans="1:5" x14ac:dyDescent="0.35">
      <c r="A4877" s="12">
        <v>1831</v>
      </c>
      <c r="B4877" s="17" t="s">
        <v>3601</v>
      </c>
      <c r="C4877" s="17" t="s">
        <v>3602</v>
      </c>
      <c r="D4877" s="17" t="str">
        <f>HLOOKUP(LEFT(Products!$B4877,3),$G$4:$J$5,2,0)</f>
        <v>Office Supplies</v>
      </c>
      <c r="E4877" s="12" t="str">
        <f>VLOOKUP(MID(Products!$B4877,5,2),$G$8:$H$25,2,0)</f>
        <v>Storage</v>
      </c>
    </row>
    <row r="4878" spans="1:5" x14ac:dyDescent="0.35">
      <c r="A4878" s="11">
        <v>4558</v>
      </c>
      <c r="B4878" s="13" t="s">
        <v>789</v>
      </c>
      <c r="C4878" s="13" t="s">
        <v>790</v>
      </c>
      <c r="D4878" s="13" t="str">
        <f>HLOOKUP(LEFT(Products!$B4878,3),$G$4:$J$5,2,0)</f>
        <v>Technology</v>
      </c>
      <c r="E4878" s="11" t="str">
        <f>VLOOKUP(MID(Products!$B4878,5,2),$G$8:$H$25,2,0)</f>
        <v>Phones</v>
      </c>
    </row>
    <row r="4879" spans="1:5" x14ac:dyDescent="0.35">
      <c r="A4879" s="12">
        <v>5433</v>
      </c>
      <c r="B4879" s="17" t="s">
        <v>5728</v>
      </c>
      <c r="C4879" s="17" t="s">
        <v>5729</v>
      </c>
      <c r="D4879" s="17" t="str">
        <f>HLOOKUP(LEFT(Products!$B4879,3),$G$4:$J$5,2,0)</f>
        <v>Office Supplies</v>
      </c>
      <c r="E4879" s="12" t="str">
        <f>VLOOKUP(MID(Products!$B4879,5,2),$G$8:$H$25,2,0)</f>
        <v>Binders</v>
      </c>
    </row>
    <row r="4880" spans="1:5" x14ac:dyDescent="0.35">
      <c r="A4880" s="11">
        <v>1903</v>
      </c>
      <c r="B4880" s="13" t="s">
        <v>6284</v>
      </c>
      <c r="C4880" s="13" t="s">
        <v>6285</v>
      </c>
      <c r="D4880" s="13" t="str">
        <f>HLOOKUP(LEFT(Products!$B4880,3),$G$4:$J$5,2,0)</f>
        <v>Office Supplies</v>
      </c>
      <c r="E4880" s="11" t="str">
        <f>VLOOKUP(MID(Products!$B4880,5,2),$G$8:$H$25,2,0)</f>
        <v>Binders</v>
      </c>
    </row>
    <row r="4881" spans="1:5" x14ac:dyDescent="0.35">
      <c r="A4881" s="12">
        <v>5432</v>
      </c>
      <c r="B4881" s="17" t="s">
        <v>287</v>
      </c>
      <c r="C4881" s="17" t="s">
        <v>288</v>
      </c>
      <c r="D4881" s="17" t="str">
        <f>HLOOKUP(LEFT(Products!$B4881,3),$G$4:$J$5,2,0)</f>
        <v>Office Supplies</v>
      </c>
      <c r="E4881" s="12" t="str">
        <f>VLOOKUP(MID(Products!$B4881,5,2),$G$8:$H$25,2,0)</f>
        <v>Paper</v>
      </c>
    </row>
    <row r="4882" spans="1:5" x14ac:dyDescent="0.35">
      <c r="A4882" s="11">
        <v>1905</v>
      </c>
      <c r="B4882" s="13" t="s">
        <v>3835</v>
      </c>
      <c r="C4882" s="13" t="s">
        <v>3836</v>
      </c>
      <c r="D4882" s="13" t="str">
        <f>HLOOKUP(LEFT(Products!$B4882,3),$G$4:$J$5,2,0)</f>
        <v>Office Supplies</v>
      </c>
      <c r="E4882" s="11" t="str">
        <f>VLOOKUP(MID(Products!$B4882,5,2),$G$8:$H$25,2,0)</f>
        <v>Paper</v>
      </c>
    </row>
    <row r="4883" spans="1:5" x14ac:dyDescent="0.35">
      <c r="A4883" s="12">
        <v>7351</v>
      </c>
      <c r="B4883" s="17" t="s">
        <v>3291</v>
      </c>
      <c r="C4883" s="17" t="s">
        <v>3292</v>
      </c>
      <c r="D4883" s="17" t="str">
        <f>HLOOKUP(LEFT(Products!$B4883,3),$G$4:$J$5,2,0)</f>
        <v>Technology</v>
      </c>
      <c r="E4883" s="12" t="str">
        <f>VLOOKUP(MID(Products!$B4883,5,2),$G$8:$H$25,2,0)</f>
        <v>Accessories</v>
      </c>
    </row>
    <row r="4884" spans="1:5" x14ac:dyDescent="0.35">
      <c r="A4884" s="11">
        <v>4047</v>
      </c>
      <c r="B4884" s="13" t="s">
        <v>5087</v>
      </c>
      <c r="C4884" s="13" t="s">
        <v>5088</v>
      </c>
      <c r="D4884" s="13" t="str">
        <f>HLOOKUP(LEFT(Products!$B4884,3),$G$4:$J$5,2,0)</f>
        <v>Office Supplies</v>
      </c>
      <c r="E4884" s="11" t="str">
        <f>VLOOKUP(MID(Products!$B4884,5,2),$G$8:$H$25,2,0)</f>
        <v>Binders</v>
      </c>
    </row>
    <row r="4885" spans="1:5" x14ac:dyDescent="0.35">
      <c r="A4885" s="12">
        <v>2159</v>
      </c>
      <c r="B4885" s="17" t="s">
        <v>7077</v>
      </c>
      <c r="C4885" s="17" t="s">
        <v>7078</v>
      </c>
      <c r="D4885" s="17" t="str">
        <f>HLOOKUP(LEFT(Products!$B4885,3),$G$4:$J$5,2,0)</f>
        <v>Office Supplies</v>
      </c>
      <c r="E4885" s="12" t="str">
        <f>VLOOKUP(MID(Products!$B4885,5,2),$G$8:$H$25,2,0)</f>
        <v>Appliances</v>
      </c>
    </row>
    <row r="4886" spans="1:5" x14ac:dyDescent="0.35">
      <c r="A4886" s="11">
        <v>528</v>
      </c>
      <c r="B4886" s="13" t="s">
        <v>1164</v>
      </c>
      <c r="C4886" s="13" t="s">
        <v>1165</v>
      </c>
      <c r="D4886" s="13" t="str">
        <f>HLOOKUP(LEFT(Products!$B4886,3),$G$4:$J$5,2,0)</f>
        <v>Office Supplies</v>
      </c>
      <c r="E4886" s="11" t="str">
        <f>VLOOKUP(MID(Products!$B4886,5,2),$G$8:$H$25,2,0)</f>
        <v>Art</v>
      </c>
    </row>
    <row r="4887" spans="1:5" x14ac:dyDescent="0.35">
      <c r="A4887" s="12">
        <v>7350</v>
      </c>
      <c r="B4887" s="17" t="s">
        <v>3295</v>
      </c>
      <c r="C4887" s="17" t="s">
        <v>3296</v>
      </c>
      <c r="D4887" s="17" t="str">
        <f>HLOOKUP(LEFT(Products!$B4887,3),$G$4:$J$5,2,0)</f>
        <v>Furniture</v>
      </c>
      <c r="E4887" s="12" t="str">
        <f>VLOOKUP(MID(Products!$B4887,5,2),$G$8:$H$25,2,0)</f>
        <v>Furnishings</v>
      </c>
    </row>
    <row r="4888" spans="1:5" x14ac:dyDescent="0.35">
      <c r="A4888" s="11">
        <v>6197</v>
      </c>
      <c r="B4888" s="13" t="s">
        <v>2096</v>
      </c>
      <c r="C4888" s="13" t="s">
        <v>2097</v>
      </c>
      <c r="D4888" s="13" t="str">
        <f>HLOOKUP(LEFT(Products!$B4888,3),$G$4:$J$5,2,0)</f>
        <v>Office Supplies</v>
      </c>
      <c r="E4888" s="11" t="str">
        <f>VLOOKUP(MID(Products!$B4888,5,2),$G$8:$H$25,2,0)</f>
        <v>Binders</v>
      </c>
    </row>
    <row r="4889" spans="1:5" x14ac:dyDescent="0.35">
      <c r="A4889" s="12">
        <v>4295</v>
      </c>
      <c r="B4889" s="17" t="s">
        <v>3991</v>
      </c>
      <c r="C4889" s="17" t="s">
        <v>3992</v>
      </c>
      <c r="D4889" s="17" t="str">
        <f>HLOOKUP(LEFT(Products!$B4889,3),$G$4:$J$5,2,0)</f>
        <v>Office Supplies</v>
      </c>
      <c r="E4889" s="12" t="str">
        <f>VLOOKUP(MID(Products!$B4889,5,2),$G$8:$H$25,2,0)</f>
        <v>Storage</v>
      </c>
    </row>
    <row r="4890" spans="1:5" x14ac:dyDescent="0.35">
      <c r="A4890" s="11">
        <v>4479</v>
      </c>
      <c r="B4890" s="13" t="s">
        <v>2445</v>
      </c>
      <c r="C4890" s="13" t="s">
        <v>2446</v>
      </c>
      <c r="D4890" s="13" t="str">
        <f>HLOOKUP(LEFT(Products!$B4890,3),$G$4:$J$5,2,0)</f>
        <v>Furniture</v>
      </c>
      <c r="E4890" s="11" t="str">
        <f>VLOOKUP(MID(Products!$B4890,5,2),$G$8:$H$25,2,0)</f>
        <v>Tables</v>
      </c>
    </row>
    <row r="4891" spans="1:5" x14ac:dyDescent="0.35">
      <c r="A4891" s="12">
        <v>4478</v>
      </c>
      <c r="B4891" s="17" t="s">
        <v>1908</v>
      </c>
      <c r="C4891" s="17" t="s">
        <v>1909</v>
      </c>
      <c r="D4891" s="17" t="str">
        <f>HLOOKUP(LEFT(Products!$B4891,3),$G$4:$J$5,2,0)</f>
        <v>Furniture</v>
      </c>
      <c r="E4891" s="12" t="str">
        <f>VLOOKUP(MID(Products!$B4891,5,2),$G$8:$H$25,2,0)</f>
        <v>Tables</v>
      </c>
    </row>
    <row r="4892" spans="1:5" x14ac:dyDescent="0.35">
      <c r="A4892" s="11">
        <v>4643</v>
      </c>
      <c r="B4892" s="13" t="s">
        <v>7891</v>
      </c>
      <c r="C4892" s="13" t="s">
        <v>7892</v>
      </c>
      <c r="D4892" s="13" t="str">
        <f>HLOOKUP(LEFT(Products!$B4892,3),$G$4:$J$5,2,0)</f>
        <v>Office Supplies</v>
      </c>
      <c r="E4892" s="11" t="str">
        <f>VLOOKUP(MID(Products!$B4892,5,2),$G$8:$H$25,2,0)</f>
        <v>Storage</v>
      </c>
    </row>
    <row r="4893" spans="1:5" x14ac:dyDescent="0.35">
      <c r="A4893" s="12">
        <v>2625</v>
      </c>
      <c r="B4893" s="17" t="s">
        <v>7894</v>
      </c>
      <c r="C4893" s="17" t="s">
        <v>7895</v>
      </c>
      <c r="D4893" s="17" t="str">
        <f>HLOOKUP(LEFT(Products!$B4893,3),$G$4:$J$5,2,0)</f>
        <v>Furniture</v>
      </c>
      <c r="E4893" s="12" t="str">
        <f>VLOOKUP(MID(Products!$B4893,5,2),$G$8:$H$25,2,0)</f>
        <v>Chairs</v>
      </c>
    </row>
    <row r="4894" spans="1:5" x14ac:dyDescent="0.35">
      <c r="A4894" s="11">
        <v>2624</v>
      </c>
      <c r="B4894" s="13" t="s">
        <v>1012</v>
      </c>
      <c r="C4894" s="13" t="s">
        <v>1013</v>
      </c>
      <c r="D4894" s="13" t="str">
        <f>HLOOKUP(LEFT(Products!$B4894,3),$G$4:$J$5,2,0)</f>
        <v>Technology</v>
      </c>
      <c r="E4894" s="11" t="str">
        <f>VLOOKUP(MID(Products!$B4894,5,2),$G$8:$H$25,2,0)</f>
        <v>Phones</v>
      </c>
    </row>
    <row r="4895" spans="1:5" x14ac:dyDescent="0.35">
      <c r="A4895" s="12">
        <v>4642</v>
      </c>
      <c r="B4895" s="17" t="s">
        <v>2241</v>
      </c>
      <c r="C4895" s="17" t="s">
        <v>2242</v>
      </c>
      <c r="D4895" s="17" t="str">
        <f>HLOOKUP(LEFT(Products!$B4895,3),$G$4:$J$5,2,0)</f>
        <v>Technology</v>
      </c>
      <c r="E4895" s="12" t="str">
        <f>VLOOKUP(MID(Products!$B4895,5,2),$G$8:$H$25,2,0)</f>
        <v>Copiers</v>
      </c>
    </row>
    <row r="4896" spans="1:5" x14ac:dyDescent="0.35">
      <c r="A4896" s="11">
        <v>7264</v>
      </c>
      <c r="B4896" s="13" t="s">
        <v>1458</v>
      </c>
      <c r="C4896" s="13" t="s">
        <v>1459</v>
      </c>
      <c r="D4896" s="13" t="str">
        <f>HLOOKUP(LEFT(Products!$B4896,3),$G$4:$J$5,2,0)</f>
        <v>Office Supplies</v>
      </c>
      <c r="E4896" s="11" t="str">
        <f>VLOOKUP(MID(Products!$B4896,5,2),$G$8:$H$25,2,0)</f>
        <v>Binders</v>
      </c>
    </row>
    <row r="4897" spans="1:5" x14ac:dyDescent="0.35">
      <c r="A4897" s="12">
        <v>2627</v>
      </c>
      <c r="B4897" s="17" t="s">
        <v>7898</v>
      </c>
      <c r="C4897" s="17" t="s">
        <v>7899</v>
      </c>
      <c r="D4897" s="17" t="str">
        <f>HLOOKUP(LEFT(Products!$B4897,3),$G$4:$J$5,2,0)</f>
        <v>Office Supplies</v>
      </c>
      <c r="E4897" s="12" t="str">
        <f>VLOOKUP(MID(Products!$B4897,5,2),$G$8:$H$25,2,0)</f>
        <v>Envelopes</v>
      </c>
    </row>
    <row r="4898" spans="1:5" x14ac:dyDescent="0.35">
      <c r="A4898" s="11">
        <v>7263</v>
      </c>
      <c r="B4898" s="13" t="s">
        <v>1101</v>
      </c>
      <c r="C4898" s="13" t="s">
        <v>1102</v>
      </c>
      <c r="D4898" s="13" t="str">
        <f>HLOOKUP(LEFT(Products!$B4898,3),$G$4:$J$5,2,0)</f>
        <v>Technology</v>
      </c>
      <c r="E4898" s="11" t="str">
        <f>VLOOKUP(MID(Products!$B4898,5,2),$G$8:$H$25,2,0)</f>
        <v>Phones</v>
      </c>
    </row>
    <row r="4899" spans="1:5" x14ac:dyDescent="0.35">
      <c r="A4899" s="12">
        <v>4516</v>
      </c>
      <c r="B4899" s="17" t="s">
        <v>2070</v>
      </c>
      <c r="C4899" s="17" t="s">
        <v>2071</v>
      </c>
      <c r="D4899" s="17" t="str">
        <f>HLOOKUP(LEFT(Products!$B4899,3),$G$4:$J$5,2,0)</f>
        <v>Technology</v>
      </c>
      <c r="E4899" s="12" t="str">
        <f>VLOOKUP(MID(Products!$B4899,5,2),$G$8:$H$25,2,0)</f>
        <v>Phones</v>
      </c>
    </row>
    <row r="4900" spans="1:5" x14ac:dyDescent="0.35">
      <c r="A4900" s="11">
        <v>2626</v>
      </c>
      <c r="B4900" s="13" t="s">
        <v>6545</v>
      </c>
      <c r="C4900" s="13" t="s">
        <v>6546</v>
      </c>
      <c r="D4900" s="13" t="str">
        <f>HLOOKUP(LEFT(Products!$B4900,3),$G$4:$J$5,2,0)</f>
        <v>Office Supplies</v>
      </c>
      <c r="E4900" s="11" t="str">
        <f>VLOOKUP(MID(Products!$B4900,5,2),$G$8:$H$25,2,0)</f>
        <v>Art</v>
      </c>
    </row>
    <row r="4901" spans="1:5" x14ac:dyDescent="0.35">
      <c r="A4901" s="12">
        <v>8448</v>
      </c>
      <c r="B4901" s="17" t="s">
        <v>1497</v>
      </c>
      <c r="C4901" s="17" t="s">
        <v>1498</v>
      </c>
      <c r="D4901" s="17" t="str">
        <f>HLOOKUP(LEFT(Products!$B4901,3),$G$4:$J$5,2,0)</f>
        <v>Office Supplies</v>
      </c>
      <c r="E4901" s="12" t="str">
        <f>VLOOKUP(MID(Products!$B4901,5,2),$G$8:$H$25,2,0)</f>
        <v>Envelopes</v>
      </c>
    </row>
    <row r="4902" spans="1:5" x14ac:dyDescent="0.35">
      <c r="A4902" s="11">
        <v>8446</v>
      </c>
      <c r="B4902" s="13" t="s">
        <v>3773</v>
      </c>
      <c r="C4902" s="13" t="s">
        <v>3774</v>
      </c>
      <c r="D4902" s="13" t="str">
        <f>HLOOKUP(LEFT(Products!$B4902,3),$G$4:$J$5,2,0)</f>
        <v>Furniture</v>
      </c>
      <c r="E4902" s="11" t="str">
        <f>VLOOKUP(MID(Products!$B4902,5,2),$G$8:$H$25,2,0)</f>
        <v>Furnishings</v>
      </c>
    </row>
    <row r="4903" spans="1:5" x14ac:dyDescent="0.35">
      <c r="A4903" s="12">
        <v>4151</v>
      </c>
      <c r="B4903" s="17" t="s">
        <v>5244</v>
      </c>
      <c r="C4903" s="17" t="s">
        <v>1494</v>
      </c>
      <c r="D4903" s="17" t="str">
        <f>HLOOKUP(LEFT(Products!$B4903,3),$G$4:$J$5,2,0)</f>
        <v>Furniture</v>
      </c>
      <c r="E4903" s="12" t="str">
        <f>VLOOKUP(MID(Products!$B4903,5,2),$G$8:$H$25,2,0)</f>
        <v>Tables</v>
      </c>
    </row>
    <row r="4904" spans="1:5" x14ac:dyDescent="0.35">
      <c r="A4904" s="11">
        <v>8449</v>
      </c>
      <c r="B4904" s="13" t="s">
        <v>481</v>
      </c>
      <c r="C4904" s="13" t="s">
        <v>482</v>
      </c>
      <c r="D4904" s="13" t="str">
        <f>HLOOKUP(LEFT(Products!$B4904,3),$G$4:$J$5,2,0)</f>
        <v>Office Supplies</v>
      </c>
      <c r="E4904" s="11" t="str">
        <f>VLOOKUP(MID(Products!$B4904,5,2),$G$8:$H$25,2,0)</f>
        <v>Storage</v>
      </c>
    </row>
    <row r="4905" spans="1:5" x14ac:dyDescent="0.35">
      <c r="A4905" s="12">
        <v>3857</v>
      </c>
      <c r="B4905" s="17" t="s">
        <v>768</v>
      </c>
      <c r="C4905" s="17" t="s">
        <v>769</v>
      </c>
      <c r="D4905" s="17" t="str">
        <f>HLOOKUP(LEFT(Products!$B4905,3),$G$4:$J$5,2,0)</f>
        <v>Furniture</v>
      </c>
      <c r="E4905" s="12" t="str">
        <f>VLOOKUP(MID(Products!$B4905,5,2),$G$8:$H$25,2,0)</f>
        <v>Tables</v>
      </c>
    </row>
    <row r="4906" spans="1:5" x14ac:dyDescent="0.35">
      <c r="A4906" s="11">
        <v>1261</v>
      </c>
      <c r="B4906" s="13" t="s">
        <v>3009</v>
      </c>
      <c r="C4906" s="13" t="s">
        <v>3010</v>
      </c>
      <c r="D4906" s="13" t="str">
        <f>HLOOKUP(LEFT(Products!$B4906,3),$G$4:$J$5,2,0)</f>
        <v>Technology</v>
      </c>
      <c r="E4906" s="11" t="str">
        <f>VLOOKUP(MID(Products!$B4906,5,2),$G$8:$H$25,2,0)</f>
        <v>Phones</v>
      </c>
    </row>
    <row r="4907" spans="1:5" x14ac:dyDescent="0.35">
      <c r="A4907" s="12">
        <v>3856</v>
      </c>
      <c r="B4907" s="17" t="s">
        <v>826</v>
      </c>
      <c r="C4907" s="17" t="s">
        <v>827</v>
      </c>
      <c r="D4907" s="17" t="str">
        <f>HLOOKUP(LEFT(Products!$B4907,3),$G$4:$J$5,2,0)</f>
        <v>Technology</v>
      </c>
      <c r="E4907" s="12" t="str">
        <f>VLOOKUP(MID(Products!$B4907,5,2),$G$8:$H$25,2,0)</f>
        <v>Phones</v>
      </c>
    </row>
    <row r="4908" spans="1:5" x14ac:dyDescent="0.35">
      <c r="A4908" s="11">
        <v>4149</v>
      </c>
      <c r="B4908" s="13" t="s">
        <v>71</v>
      </c>
      <c r="C4908" s="13" t="s">
        <v>73</v>
      </c>
      <c r="D4908" s="13" t="str">
        <f>HLOOKUP(LEFT(Products!$B4908,3),$G$4:$J$5,2,0)</f>
        <v>Office Supplies</v>
      </c>
      <c r="E4908" s="11" t="str">
        <f>VLOOKUP(MID(Products!$B4908,5,2),$G$8:$H$25,2,0)</f>
        <v>Binders</v>
      </c>
    </row>
    <row r="4909" spans="1:5" x14ac:dyDescent="0.35">
      <c r="A4909" s="12">
        <v>2893</v>
      </c>
      <c r="B4909" s="17" t="s">
        <v>4332</v>
      </c>
      <c r="C4909" s="17" t="s">
        <v>4333</v>
      </c>
      <c r="D4909" s="17" t="str">
        <f>HLOOKUP(LEFT(Products!$B4909,3),$G$4:$J$5,2,0)</f>
        <v>Office Supplies</v>
      </c>
      <c r="E4909" s="12" t="str">
        <f>VLOOKUP(MID(Products!$B4909,5,2),$G$8:$H$25,2,0)</f>
        <v>Storage</v>
      </c>
    </row>
    <row r="4910" spans="1:5" x14ac:dyDescent="0.35">
      <c r="A4910" s="11">
        <v>8451</v>
      </c>
      <c r="B4910" s="13" t="s">
        <v>7912</v>
      </c>
      <c r="C4910" s="13" t="s">
        <v>7913</v>
      </c>
      <c r="D4910" s="13" t="str">
        <f>HLOOKUP(LEFT(Products!$B4910,3),$G$4:$J$5,2,0)</f>
        <v>Office Supplies</v>
      </c>
      <c r="E4910" s="11" t="str">
        <f>VLOOKUP(MID(Products!$B4910,5,2),$G$8:$H$25,2,0)</f>
        <v>Paper</v>
      </c>
    </row>
    <row r="4911" spans="1:5" x14ac:dyDescent="0.35">
      <c r="A4911" s="12">
        <v>8447</v>
      </c>
      <c r="B4911" s="17" t="s">
        <v>6898</v>
      </c>
      <c r="C4911" s="17" t="s">
        <v>6899</v>
      </c>
      <c r="D4911" s="17" t="str">
        <f>HLOOKUP(LEFT(Products!$B4911,3),$G$4:$J$5,2,0)</f>
        <v>Office Supplies</v>
      </c>
      <c r="E4911" s="12" t="str">
        <f>VLOOKUP(MID(Products!$B4911,5,2),$G$8:$H$25,2,0)</f>
        <v>Appliances</v>
      </c>
    </row>
    <row r="4912" spans="1:5" x14ac:dyDescent="0.35">
      <c r="A4912" s="11">
        <v>3858</v>
      </c>
      <c r="B4912" s="13" t="s">
        <v>4261</v>
      </c>
      <c r="C4912" s="13" t="s">
        <v>4262</v>
      </c>
      <c r="D4912" s="13" t="str">
        <f>HLOOKUP(LEFT(Products!$B4912,3),$G$4:$J$5,2,0)</f>
        <v>Furniture</v>
      </c>
      <c r="E4912" s="11" t="str">
        <f>VLOOKUP(MID(Products!$B4912,5,2),$G$8:$H$25,2,0)</f>
        <v>Furnishings</v>
      </c>
    </row>
    <row r="4913" spans="1:5" x14ac:dyDescent="0.35">
      <c r="A4913" s="12">
        <v>4148</v>
      </c>
      <c r="B4913" s="17" t="s">
        <v>5974</v>
      </c>
      <c r="C4913" s="17" t="s">
        <v>5975</v>
      </c>
      <c r="D4913" s="17" t="str">
        <f>HLOOKUP(LEFT(Products!$B4913,3),$G$4:$J$5,2,0)</f>
        <v>Office Supplies</v>
      </c>
      <c r="E4913" s="12" t="str">
        <f>VLOOKUP(MID(Products!$B4913,5,2),$G$8:$H$25,2,0)</f>
        <v>Art</v>
      </c>
    </row>
    <row r="4914" spans="1:5" x14ac:dyDescent="0.35">
      <c r="A4914" s="11">
        <v>2896</v>
      </c>
      <c r="B4914" s="13" t="s">
        <v>1086</v>
      </c>
      <c r="C4914" s="13" t="s">
        <v>1087</v>
      </c>
      <c r="D4914" s="13" t="str">
        <f>HLOOKUP(LEFT(Products!$B4914,3),$G$4:$J$5,2,0)</f>
        <v>Office Supplies</v>
      </c>
      <c r="E4914" s="11" t="str">
        <f>VLOOKUP(MID(Products!$B4914,5,2),$G$8:$H$25,2,0)</f>
        <v>Binders</v>
      </c>
    </row>
    <row r="4915" spans="1:5" x14ac:dyDescent="0.35">
      <c r="A4915" s="12">
        <v>8450</v>
      </c>
      <c r="B4915" s="17" t="s">
        <v>2003</v>
      </c>
      <c r="C4915" s="17" t="s">
        <v>2004</v>
      </c>
      <c r="D4915" s="17" t="str">
        <f>HLOOKUP(LEFT(Products!$B4915,3),$G$4:$J$5,2,0)</f>
        <v>Technology</v>
      </c>
      <c r="E4915" s="12" t="str">
        <f>VLOOKUP(MID(Products!$B4915,5,2),$G$8:$H$25,2,0)</f>
        <v>Phones</v>
      </c>
    </row>
    <row r="4916" spans="1:5" x14ac:dyDescent="0.35">
      <c r="A4916" s="11">
        <v>2894</v>
      </c>
      <c r="B4916" s="13" t="s">
        <v>7914</v>
      </c>
      <c r="C4916" s="13" t="s">
        <v>7915</v>
      </c>
      <c r="D4916" s="13" t="str">
        <f>HLOOKUP(LEFT(Products!$B4916,3),$G$4:$J$5,2,0)</f>
        <v>Office Supplies</v>
      </c>
      <c r="E4916" s="11" t="str">
        <f>VLOOKUP(MID(Products!$B4916,5,2),$G$8:$H$25,2,0)</f>
        <v>Paper</v>
      </c>
    </row>
    <row r="4917" spans="1:5" x14ac:dyDescent="0.35">
      <c r="A4917" s="12">
        <v>4150</v>
      </c>
      <c r="B4917" s="17" t="s">
        <v>4994</v>
      </c>
      <c r="C4917" s="17" t="s">
        <v>4995</v>
      </c>
      <c r="D4917" s="17" t="str">
        <f>HLOOKUP(LEFT(Products!$B4917,3),$G$4:$J$5,2,0)</f>
        <v>Office Supplies</v>
      </c>
      <c r="E4917" s="12" t="str">
        <f>VLOOKUP(MID(Products!$B4917,5,2),$G$8:$H$25,2,0)</f>
        <v>Paper</v>
      </c>
    </row>
    <row r="4918" spans="1:5" x14ac:dyDescent="0.35">
      <c r="A4918" s="11">
        <v>2895</v>
      </c>
      <c r="B4918" s="13" t="s">
        <v>58</v>
      </c>
      <c r="C4918" s="13" t="s">
        <v>59</v>
      </c>
      <c r="D4918" s="13" t="str">
        <f>HLOOKUP(LEFT(Products!$B4918,3),$G$4:$J$5,2,0)</f>
        <v>Technology</v>
      </c>
      <c r="E4918" s="11" t="str">
        <f>VLOOKUP(MID(Products!$B4918,5,2),$G$8:$H$25,2,0)</f>
        <v>Accessories</v>
      </c>
    </row>
    <row r="4919" spans="1:5" x14ac:dyDescent="0.35">
      <c r="A4919" s="12">
        <v>8678</v>
      </c>
      <c r="B4919" s="17" t="s">
        <v>5636</v>
      </c>
      <c r="C4919" s="17" t="s">
        <v>5637</v>
      </c>
      <c r="D4919" s="17" t="str">
        <f>HLOOKUP(LEFT(Products!$B4919,3),$G$4:$J$5,2,0)</f>
        <v>Furniture</v>
      </c>
      <c r="E4919" s="12" t="str">
        <f>VLOOKUP(MID(Products!$B4919,5,2),$G$8:$H$25,2,0)</f>
        <v>Furnishings</v>
      </c>
    </row>
    <row r="4920" spans="1:5" x14ac:dyDescent="0.35">
      <c r="A4920" s="11">
        <v>9612</v>
      </c>
      <c r="B4920" s="13" t="s">
        <v>7080</v>
      </c>
      <c r="C4920" s="13" t="s">
        <v>7081</v>
      </c>
      <c r="D4920" s="13" t="str">
        <f>HLOOKUP(LEFT(Products!$B4920,3),$G$4:$J$5,2,0)</f>
        <v>Furniture</v>
      </c>
      <c r="E4920" s="11" t="str">
        <f>VLOOKUP(MID(Products!$B4920,5,2),$G$8:$H$25,2,0)</f>
        <v>Tables</v>
      </c>
    </row>
    <row r="4921" spans="1:5" x14ac:dyDescent="0.35">
      <c r="A4921" s="12">
        <v>8809</v>
      </c>
      <c r="B4921" s="17" t="s">
        <v>3301</v>
      </c>
      <c r="C4921" s="17" t="s">
        <v>723</v>
      </c>
      <c r="D4921" s="17" t="str">
        <f>HLOOKUP(LEFT(Products!$B4921,3),$G$4:$J$5,2,0)</f>
        <v>Office Supplies</v>
      </c>
      <c r="E4921" s="12" t="str">
        <f>VLOOKUP(MID(Products!$B4921,5,2),$G$8:$H$25,2,0)</f>
        <v>Fasteners</v>
      </c>
    </row>
    <row r="4922" spans="1:5" x14ac:dyDescent="0.35">
      <c r="A4922" s="11">
        <v>6665</v>
      </c>
      <c r="B4922" s="13" t="s">
        <v>7424</v>
      </c>
      <c r="C4922" s="13" t="s">
        <v>7425</v>
      </c>
      <c r="D4922" s="13" t="str">
        <f>HLOOKUP(LEFT(Products!$B4922,3),$G$4:$J$5,2,0)</f>
        <v>Technology</v>
      </c>
      <c r="E4922" s="11" t="str">
        <f>VLOOKUP(MID(Products!$B4922,5,2),$G$8:$H$25,2,0)</f>
        <v>Phones</v>
      </c>
    </row>
    <row r="4923" spans="1:5" x14ac:dyDescent="0.35">
      <c r="A4923" s="12">
        <v>6664</v>
      </c>
      <c r="B4923" s="17" t="s">
        <v>4962</v>
      </c>
      <c r="C4923" s="17" t="s">
        <v>4963</v>
      </c>
      <c r="D4923" s="17" t="str">
        <f>HLOOKUP(LEFT(Products!$B4923,3),$G$4:$J$5,2,0)</f>
        <v>Office Supplies</v>
      </c>
      <c r="E4923" s="12" t="str">
        <f>VLOOKUP(MID(Products!$B4923,5,2),$G$8:$H$25,2,0)</f>
        <v>Envelopes</v>
      </c>
    </row>
    <row r="4924" spans="1:5" x14ac:dyDescent="0.35">
      <c r="A4924" s="11">
        <v>88</v>
      </c>
      <c r="B4924" s="13" t="s">
        <v>5807</v>
      </c>
      <c r="C4924" s="13" t="s">
        <v>5808</v>
      </c>
      <c r="D4924" s="13" t="str">
        <f>HLOOKUP(LEFT(Products!$B4924,3),$G$4:$J$5,2,0)</f>
        <v>Furniture</v>
      </c>
      <c r="E4924" s="11" t="str">
        <f>VLOOKUP(MID(Products!$B4924,5,2),$G$8:$H$25,2,0)</f>
        <v>Tables</v>
      </c>
    </row>
    <row r="4925" spans="1:5" x14ac:dyDescent="0.35">
      <c r="A4925" s="12">
        <v>87</v>
      </c>
      <c r="B4925" s="17" t="s">
        <v>4466</v>
      </c>
      <c r="C4925" s="17" t="s">
        <v>4467</v>
      </c>
      <c r="D4925" s="17" t="str">
        <f>HLOOKUP(LEFT(Products!$B4925,3),$G$4:$J$5,2,0)</f>
        <v>Office Supplies</v>
      </c>
      <c r="E4925" s="12" t="str">
        <f>VLOOKUP(MID(Products!$B4925,5,2),$G$8:$H$25,2,0)</f>
        <v>Labels</v>
      </c>
    </row>
    <row r="4926" spans="1:5" x14ac:dyDescent="0.35">
      <c r="A4926" s="11">
        <v>8810</v>
      </c>
      <c r="B4926" s="13" t="s">
        <v>6427</v>
      </c>
      <c r="C4926" s="13" t="s">
        <v>6428</v>
      </c>
      <c r="D4926" s="13" t="str">
        <f>HLOOKUP(LEFT(Products!$B4926,3),$G$4:$J$5,2,0)</f>
        <v>Technology</v>
      </c>
      <c r="E4926" s="11" t="str">
        <f>VLOOKUP(MID(Products!$B4926,5,2),$G$8:$H$25,2,0)</f>
        <v>Accessories</v>
      </c>
    </row>
    <row r="4927" spans="1:5" x14ac:dyDescent="0.35">
      <c r="A4927" s="12">
        <v>8808</v>
      </c>
      <c r="B4927" s="17" t="s">
        <v>5448</v>
      </c>
      <c r="C4927" s="17" t="s">
        <v>5449</v>
      </c>
      <c r="D4927" s="17" t="str">
        <f>HLOOKUP(LEFT(Products!$B4927,3),$G$4:$J$5,2,0)</f>
        <v>Office Supplies</v>
      </c>
      <c r="E4927" s="12" t="str">
        <f>VLOOKUP(MID(Products!$B4927,5,2),$G$8:$H$25,2,0)</f>
        <v>Labels</v>
      </c>
    </row>
    <row r="4928" spans="1:5" x14ac:dyDescent="0.35">
      <c r="A4928" s="11">
        <v>7332</v>
      </c>
      <c r="B4928" s="13" t="s">
        <v>1328</v>
      </c>
      <c r="C4928" s="13" t="s">
        <v>1329</v>
      </c>
      <c r="D4928" s="13" t="str">
        <f>HLOOKUP(LEFT(Products!$B4928,3),$G$4:$J$5,2,0)</f>
        <v>Office Supplies</v>
      </c>
      <c r="E4928" s="11" t="str">
        <f>VLOOKUP(MID(Products!$B4928,5,2),$G$8:$H$25,2,0)</f>
        <v>Binders</v>
      </c>
    </row>
    <row r="4929" spans="1:5" x14ac:dyDescent="0.35">
      <c r="A4929" s="12">
        <v>9532</v>
      </c>
      <c r="B4929" s="17" t="s">
        <v>1900</v>
      </c>
      <c r="C4929" s="17" t="s">
        <v>1901</v>
      </c>
      <c r="D4929" s="17" t="str">
        <f>HLOOKUP(LEFT(Products!$B4929,3),$G$4:$J$5,2,0)</f>
        <v>Technology</v>
      </c>
      <c r="E4929" s="12" t="str">
        <f>VLOOKUP(MID(Products!$B4929,5,2),$G$8:$H$25,2,0)</f>
        <v>Phones</v>
      </c>
    </row>
    <row r="4930" spans="1:5" x14ac:dyDescent="0.35">
      <c r="A4930" s="11">
        <v>7333</v>
      </c>
      <c r="B4930" s="13" t="s">
        <v>5905</v>
      </c>
      <c r="C4930" s="13" t="s">
        <v>5906</v>
      </c>
      <c r="D4930" s="13" t="str">
        <f>HLOOKUP(LEFT(Products!$B4930,3),$G$4:$J$5,2,0)</f>
        <v>Office Supplies</v>
      </c>
      <c r="E4930" s="11" t="str">
        <f>VLOOKUP(MID(Products!$B4930,5,2),$G$8:$H$25,2,0)</f>
        <v>Storage</v>
      </c>
    </row>
    <row r="4931" spans="1:5" x14ac:dyDescent="0.35">
      <c r="A4931" s="12">
        <v>4025</v>
      </c>
      <c r="B4931" s="17" t="s">
        <v>2758</v>
      </c>
      <c r="C4931" s="17" t="s">
        <v>2759</v>
      </c>
      <c r="D4931" s="17" t="str">
        <f>HLOOKUP(LEFT(Products!$B4931,3),$G$4:$J$5,2,0)</f>
        <v>Office Supplies</v>
      </c>
      <c r="E4931" s="12" t="str">
        <f>VLOOKUP(MID(Products!$B4931,5,2),$G$8:$H$25,2,0)</f>
        <v>Binders</v>
      </c>
    </row>
    <row r="4932" spans="1:5" x14ac:dyDescent="0.35">
      <c r="A4932" s="11">
        <v>7619</v>
      </c>
      <c r="B4932" s="13" t="s">
        <v>2423</v>
      </c>
      <c r="C4932" s="13" t="s">
        <v>2424</v>
      </c>
      <c r="D4932" s="13" t="str">
        <f>HLOOKUP(LEFT(Products!$B4932,3),$G$4:$J$5,2,0)</f>
        <v>Technology</v>
      </c>
      <c r="E4932" s="11" t="str">
        <f>VLOOKUP(MID(Products!$B4932,5,2),$G$8:$H$25,2,0)</f>
        <v>Phones</v>
      </c>
    </row>
    <row r="4933" spans="1:5" x14ac:dyDescent="0.35">
      <c r="A4933" s="12">
        <v>4024</v>
      </c>
      <c r="B4933" s="17" t="s">
        <v>3797</v>
      </c>
      <c r="C4933" s="17" t="s">
        <v>3798</v>
      </c>
      <c r="D4933" s="17" t="str">
        <f>HLOOKUP(LEFT(Products!$B4933,3),$G$4:$J$5,2,0)</f>
        <v>Furniture</v>
      </c>
      <c r="E4933" s="12" t="str">
        <f>VLOOKUP(MID(Products!$B4933,5,2),$G$8:$H$25,2,0)</f>
        <v>Tables</v>
      </c>
    </row>
    <row r="4934" spans="1:5" x14ac:dyDescent="0.35">
      <c r="A4934" s="11">
        <v>9241</v>
      </c>
      <c r="B4934" s="13" t="s">
        <v>4392</v>
      </c>
      <c r="C4934" s="13" t="s">
        <v>4393</v>
      </c>
      <c r="D4934" s="13" t="str">
        <f>HLOOKUP(LEFT(Products!$B4934,3),$G$4:$J$5,2,0)</f>
        <v>Furniture</v>
      </c>
      <c r="E4934" s="11" t="str">
        <f>VLOOKUP(MID(Products!$B4934,5,2),$G$8:$H$25,2,0)</f>
        <v>Bookcases</v>
      </c>
    </row>
    <row r="4935" spans="1:5" x14ac:dyDescent="0.35">
      <c r="A4935" s="12">
        <v>5673</v>
      </c>
      <c r="B4935" s="17" t="s">
        <v>6054</v>
      </c>
      <c r="C4935" s="17" t="s">
        <v>6055</v>
      </c>
      <c r="D4935" s="17" t="str">
        <f>HLOOKUP(LEFT(Products!$B4935,3),$G$4:$J$5,2,0)</f>
        <v>Office Supplies</v>
      </c>
      <c r="E4935" s="12" t="str">
        <f>VLOOKUP(MID(Products!$B4935,5,2),$G$8:$H$25,2,0)</f>
        <v>Binders</v>
      </c>
    </row>
    <row r="4936" spans="1:5" x14ac:dyDescent="0.35">
      <c r="A4936" s="11">
        <v>5674</v>
      </c>
      <c r="B4936" s="13" t="s">
        <v>7898</v>
      </c>
      <c r="C4936" s="13" t="s">
        <v>7899</v>
      </c>
      <c r="D4936" s="13" t="str">
        <f>HLOOKUP(LEFT(Products!$B4936,3),$G$4:$J$5,2,0)</f>
        <v>Office Supplies</v>
      </c>
      <c r="E4936" s="11" t="str">
        <f>VLOOKUP(MID(Products!$B4936,5,2),$G$8:$H$25,2,0)</f>
        <v>Envelopes</v>
      </c>
    </row>
    <row r="4937" spans="1:5" x14ac:dyDescent="0.35">
      <c r="A4937" s="12">
        <v>9242</v>
      </c>
      <c r="B4937" s="17" t="s">
        <v>4011</v>
      </c>
      <c r="C4937" s="17" t="s">
        <v>4012</v>
      </c>
      <c r="D4937" s="17" t="str">
        <f>HLOOKUP(LEFT(Products!$B4937,3),$G$4:$J$5,2,0)</f>
        <v>Office Supplies</v>
      </c>
      <c r="E4937" s="12" t="str">
        <f>VLOOKUP(MID(Products!$B4937,5,2),$G$8:$H$25,2,0)</f>
        <v>Paper</v>
      </c>
    </row>
    <row r="4938" spans="1:5" x14ac:dyDescent="0.35">
      <c r="A4938" s="11">
        <v>3253</v>
      </c>
      <c r="B4938" s="13" t="s">
        <v>2036</v>
      </c>
      <c r="C4938" s="13" t="s">
        <v>2037</v>
      </c>
      <c r="D4938" s="13" t="str">
        <f>HLOOKUP(LEFT(Products!$B4938,3),$G$4:$J$5,2,0)</f>
        <v>Office Supplies</v>
      </c>
      <c r="E4938" s="11" t="str">
        <f>VLOOKUP(MID(Products!$B4938,5,2),$G$8:$H$25,2,0)</f>
        <v>Art</v>
      </c>
    </row>
    <row r="4939" spans="1:5" x14ac:dyDescent="0.35">
      <c r="A4939" s="12">
        <v>3254</v>
      </c>
      <c r="B4939" s="17" t="s">
        <v>2815</v>
      </c>
      <c r="C4939" s="17" t="s">
        <v>2816</v>
      </c>
      <c r="D4939" s="17" t="str">
        <f>HLOOKUP(LEFT(Products!$B4939,3),$G$4:$J$5,2,0)</f>
        <v>Office Supplies</v>
      </c>
      <c r="E4939" s="12" t="str">
        <f>VLOOKUP(MID(Products!$B4939,5,2),$G$8:$H$25,2,0)</f>
        <v>Art</v>
      </c>
    </row>
    <row r="4940" spans="1:5" x14ac:dyDescent="0.35">
      <c r="A4940" s="11">
        <v>8477</v>
      </c>
      <c r="B4940" s="13" t="s">
        <v>6274</v>
      </c>
      <c r="C4940" s="13" t="s">
        <v>6275</v>
      </c>
      <c r="D4940" s="13" t="str">
        <f>HLOOKUP(LEFT(Products!$B4940,3),$G$4:$J$5,2,0)</f>
        <v>Technology</v>
      </c>
      <c r="E4940" s="11" t="str">
        <f>VLOOKUP(MID(Products!$B4940,5,2),$G$8:$H$25,2,0)</f>
        <v>Phones</v>
      </c>
    </row>
    <row r="4941" spans="1:5" x14ac:dyDescent="0.35">
      <c r="A4941" s="12">
        <v>9240</v>
      </c>
      <c r="B4941" s="17" t="s">
        <v>191</v>
      </c>
      <c r="C4941" s="17" t="s">
        <v>192</v>
      </c>
      <c r="D4941" s="17" t="str">
        <f>HLOOKUP(LEFT(Products!$B4941,3),$G$4:$J$5,2,0)</f>
        <v>Office Supplies</v>
      </c>
      <c r="E4941" s="12" t="str">
        <f>VLOOKUP(MID(Products!$B4941,5,2),$G$8:$H$25,2,0)</f>
        <v>Paper</v>
      </c>
    </row>
    <row r="4942" spans="1:5" x14ac:dyDescent="0.35">
      <c r="A4942" s="11">
        <v>7620</v>
      </c>
      <c r="B4942" s="13" t="s">
        <v>5214</v>
      </c>
      <c r="C4942" s="13" t="s">
        <v>400</v>
      </c>
      <c r="D4942" s="13" t="str">
        <f>HLOOKUP(LEFT(Products!$B4942,3),$G$4:$J$5,2,0)</f>
        <v>Office Supplies</v>
      </c>
      <c r="E4942" s="11" t="str">
        <f>VLOOKUP(MID(Products!$B4942,5,2),$G$8:$H$25,2,0)</f>
        <v>Paper</v>
      </c>
    </row>
    <row r="4943" spans="1:5" x14ac:dyDescent="0.35">
      <c r="A4943" s="12">
        <v>7713</v>
      </c>
      <c r="B4943" s="17" t="s">
        <v>3250</v>
      </c>
      <c r="C4943" s="17" t="s">
        <v>3251</v>
      </c>
      <c r="D4943" s="17" t="str">
        <f>HLOOKUP(LEFT(Products!$B4943,3),$G$4:$J$5,2,0)</f>
        <v>Technology</v>
      </c>
      <c r="E4943" s="12" t="str">
        <f>VLOOKUP(MID(Products!$B4943,5,2),$G$8:$H$25,2,0)</f>
        <v>Phones</v>
      </c>
    </row>
    <row r="4944" spans="1:5" x14ac:dyDescent="0.35">
      <c r="A4944" s="11">
        <v>6496</v>
      </c>
      <c r="B4944" s="13" t="s">
        <v>1207</v>
      </c>
      <c r="C4944" s="13" t="s">
        <v>1208</v>
      </c>
      <c r="D4944" s="13" t="str">
        <f>HLOOKUP(LEFT(Products!$B4944,3),$G$4:$J$5,2,0)</f>
        <v>Office Supplies</v>
      </c>
      <c r="E4944" s="11" t="str">
        <f>VLOOKUP(MID(Products!$B4944,5,2),$G$8:$H$25,2,0)</f>
        <v>Storage</v>
      </c>
    </row>
    <row r="4945" spans="1:5" x14ac:dyDescent="0.35">
      <c r="A4945" s="12">
        <v>6497</v>
      </c>
      <c r="B4945" s="17" t="s">
        <v>7933</v>
      </c>
      <c r="C4945" s="17" t="s">
        <v>7934</v>
      </c>
      <c r="D4945" s="17" t="str">
        <f>HLOOKUP(LEFT(Products!$B4945,3),$G$4:$J$5,2,0)</f>
        <v>Office Supplies</v>
      </c>
      <c r="E4945" s="12" t="str">
        <f>VLOOKUP(MID(Products!$B4945,5,2),$G$8:$H$25,2,0)</f>
        <v>Paper</v>
      </c>
    </row>
    <row r="4946" spans="1:5" x14ac:dyDescent="0.35">
      <c r="A4946" s="11">
        <v>8910</v>
      </c>
      <c r="B4946" s="13" t="s">
        <v>1942</v>
      </c>
      <c r="C4946" s="13" t="s">
        <v>1943</v>
      </c>
      <c r="D4946" s="13" t="str">
        <f>HLOOKUP(LEFT(Products!$B4946,3),$G$4:$J$5,2,0)</f>
        <v>Technology</v>
      </c>
      <c r="E4946" s="11" t="str">
        <f>VLOOKUP(MID(Products!$B4946,5,2),$G$8:$H$25,2,0)</f>
        <v>Accessories</v>
      </c>
    </row>
    <row r="4947" spans="1:5" x14ac:dyDescent="0.35">
      <c r="A4947" s="12">
        <v>6495</v>
      </c>
      <c r="B4947" s="17" t="s">
        <v>2129</v>
      </c>
      <c r="C4947" s="17" t="s">
        <v>2130</v>
      </c>
      <c r="D4947" s="17" t="str">
        <f>HLOOKUP(LEFT(Products!$B4947,3),$G$4:$J$5,2,0)</f>
        <v>Office Supplies</v>
      </c>
      <c r="E4947" s="12" t="str">
        <f>VLOOKUP(MID(Products!$B4947,5,2),$G$8:$H$25,2,0)</f>
        <v>Labels</v>
      </c>
    </row>
    <row r="4948" spans="1:5" x14ac:dyDescent="0.35">
      <c r="A4948" s="11">
        <v>4260</v>
      </c>
      <c r="B4948" s="13" t="s">
        <v>2680</v>
      </c>
      <c r="C4948" s="13" t="s">
        <v>2681</v>
      </c>
      <c r="D4948" s="13" t="str">
        <f>HLOOKUP(LEFT(Products!$B4948,3),$G$4:$J$5,2,0)</f>
        <v>Technology</v>
      </c>
      <c r="E4948" s="11" t="str">
        <f>VLOOKUP(MID(Products!$B4948,5,2),$G$8:$H$25,2,0)</f>
        <v>Accessories</v>
      </c>
    </row>
    <row r="4949" spans="1:5" x14ac:dyDescent="0.35">
      <c r="A4949" s="12">
        <v>7712</v>
      </c>
      <c r="B4949" s="17" t="s">
        <v>692</v>
      </c>
      <c r="C4949" s="17" t="s">
        <v>693</v>
      </c>
      <c r="D4949" s="17" t="str">
        <f>HLOOKUP(LEFT(Products!$B4949,3),$G$4:$J$5,2,0)</f>
        <v>Office Supplies</v>
      </c>
      <c r="E4949" s="12" t="str">
        <f>VLOOKUP(MID(Products!$B4949,5,2),$G$8:$H$25,2,0)</f>
        <v>Envelopes</v>
      </c>
    </row>
    <row r="4950" spans="1:5" x14ac:dyDescent="0.35">
      <c r="A4950" s="11">
        <v>7714</v>
      </c>
      <c r="B4950" s="13" t="s">
        <v>1875</v>
      </c>
      <c r="C4950" s="13" t="s">
        <v>1876</v>
      </c>
      <c r="D4950" s="13" t="str">
        <f>HLOOKUP(LEFT(Products!$B4950,3),$G$4:$J$5,2,0)</f>
        <v>Furniture</v>
      </c>
      <c r="E4950" s="11" t="str">
        <f>VLOOKUP(MID(Products!$B4950,5,2),$G$8:$H$25,2,0)</f>
        <v>Furnishings</v>
      </c>
    </row>
    <row r="4951" spans="1:5" x14ac:dyDescent="0.35">
      <c r="A4951" s="12">
        <v>899</v>
      </c>
      <c r="B4951" s="17" t="s">
        <v>6614</v>
      </c>
      <c r="C4951" s="17" t="s">
        <v>6615</v>
      </c>
      <c r="D4951" s="17" t="str">
        <f>HLOOKUP(LEFT(Products!$B4951,3),$G$4:$J$5,2,0)</f>
        <v>Office Supplies</v>
      </c>
      <c r="E4951" s="12" t="str">
        <f>VLOOKUP(MID(Products!$B4951,5,2),$G$8:$H$25,2,0)</f>
        <v>Paper</v>
      </c>
    </row>
    <row r="4952" spans="1:5" x14ac:dyDescent="0.35">
      <c r="A4952" s="11">
        <v>2280</v>
      </c>
      <c r="B4952" s="13" t="s">
        <v>4060</v>
      </c>
      <c r="C4952" s="13" t="s">
        <v>4061</v>
      </c>
      <c r="D4952" s="13" t="str">
        <f>HLOOKUP(LEFT(Products!$B4952,3),$G$4:$J$5,2,0)</f>
        <v>Office Supplies</v>
      </c>
      <c r="E4952" s="11" t="str">
        <f>VLOOKUP(MID(Products!$B4952,5,2),$G$8:$H$25,2,0)</f>
        <v>Paper</v>
      </c>
    </row>
    <row r="4953" spans="1:5" x14ac:dyDescent="0.35">
      <c r="A4953" s="12">
        <v>3547</v>
      </c>
      <c r="B4953" s="17" t="s">
        <v>2327</v>
      </c>
      <c r="C4953" s="17" t="s">
        <v>2328</v>
      </c>
      <c r="D4953" s="17" t="str">
        <f>HLOOKUP(LEFT(Products!$B4953,3),$G$4:$J$5,2,0)</f>
        <v>Furniture</v>
      </c>
      <c r="E4953" s="12" t="str">
        <f>VLOOKUP(MID(Products!$B4953,5,2),$G$8:$H$25,2,0)</f>
        <v>Chairs</v>
      </c>
    </row>
    <row r="4954" spans="1:5" x14ac:dyDescent="0.35">
      <c r="A4954" s="11">
        <v>1660</v>
      </c>
      <c r="B4954" s="13" t="s">
        <v>4307</v>
      </c>
      <c r="C4954" s="13" t="s">
        <v>4308</v>
      </c>
      <c r="D4954" s="13" t="str">
        <f>HLOOKUP(LEFT(Products!$B4954,3),$G$4:$J$5,2,0)</f>
        <v>Office Supplies</v>
      </c>
      <c r="E4954" s="11" t="str">
        <f>VLOOKUP(MID(Products!$B4954,5,2),$G$8:$H$25,2,0)</f>
        <v>Storage</v>
      </c>
    </row>
    <row r="4955" spans="1:5" x14ac:dyDescent="0.35">
      <c r="A4955" s="12">
        <v>1708</v>
      </c>
      <c r="B4955" s="17" t="s">
        <v>1328</v>
      </c>
      <c r="C4955" s="17" t="s">
        <v>1329</v>
      </c>
      <c r="D4955" s="17" t="str">
        <f>HLOOKUP(LEFT(Products!$B4955,3),$G$4:$J$5,2,0)</f>
        <v>Office Supplies</v>
      </c>
      <c r="E4955" s="12" t="str">
        <f>VLOOKUP(MID(Products!$B4955,5,2),$G$8:$H$25,2,0)</f>
        <v>Binders</v>
      </c>
    </row>
    <row r="4956" spans="1:5" x14ac:dyDescent="0.35">
      <c r="A4956" s="11">
        <v>2282</v>
      </c>
      <c r="B4956" s="13" t="s">
        <v>3868</v>
      </c>
      <c r="C4956" s="13" t="s">
        <v>3869</v>
      </c>
      <c r="D4956" s="13" t="str">
        <f>HLOOKUP(LEFT(Products!$B4956,3),$G$4:$J$5,2,0)</f>
        <v>Technology</v>
      </c>
      <c r="E4956" s="11" t="str">
        <f>VLOOKUP(MID(Products!$B4956,5,2),$G$8:$H$25,2,0)</f>
        <v>Phones</v>
      </c>
    </row>
    <row r="4957" spans="1:5" x14ac:dyDescent="0.35">
      <c r="A4957" s="12">
        <v>3439</v>
      </c>
      <c r="B4957" s="17" t="s">
        <v>4322</v>
      </c>
      <c r="C4957" s="17" t="s">
        <v>4323</v>
      </c>
      <c r="D4957" s="17" t="str">
        <f>HLOOKUP(LEFT(Products!$B4957,3),$G$4:$J$5,2,0)</f>
        <v>Furniture</v>
      </c>
      <c r="E4957" s="12" t="str">
        <f>VLOOKUP(MID(Products!$B4957,5,2),$G$8:$H$25,2,0)</f>
        <v>Bookcases</v>
      </c>
    </row>
    <row r="4958" spans="1:5" x14ac:dyDescent="0.35">
      <c r="A4958" s="11">
        <v>1745</v>
      </c>
      <c r="B4958" s="13" t="s">
        <v>6982</v>
      </c>
      <c r="C4958" s="13" t="s">
        <v>6983</v>
      </c>
      <c r="D4958" s="13" t="str">
        <f>HLOOKUP(LEFT(Products!$B4958,3),$G$4:$J$5,2,0)</f>
        <v>Furniture</v>
      </c>
      <c r="E4958" s="11" t="str">
        <f>VLOOKUP(MID(Products!$B4958,5,2),$G$8:$H$25,2,0)</f>
        <v>Tables</v>
      </c>
    </row>
    <row r="4959" spans="1:5" x14ac:dyDescent="0.35">
      <c r="A4959" s="12">
        <v>2281</v>
      </c>
      <c r="B4959" s="17" t="s">
        <v>252</v>
      </c>
      <c r="C4959" s="17" t="s">
        <v>253</v>
      </c>
      <c r="D4959" s="17" t="str">
        <f>HLOOKUP(LEFT(Products!$B4959,3),$G$4:$J$5,2,0)</f>
        <v>Technology</v>
      </c>
      <c r="E4959" s="12" t="str">
        <f>VLOOKUP(MID(Products!$B4959,5,2),$G$8:$H$25,2,0)</f>
        <v>Accessories</v>
      </c>
    </row>
    <row r="4960" spans="1:5" x14ac:dyDescent="0.35">
      <c r="A4960" s="11">
        <v>1712</v>
      </c>
      <c r="B4960" s="13" t="s">
        <v>258</v>
      </c>
      <c r="C4960" s="13" t="s">
        <v>260</v>
      </c>
      <c r="D4960" s="13" t="str">
        <f>HLOOKUP(LEFT(Products!$B4960,3),$G$4:$J$5,2,0)</f>
        <v>Furniture</v>
      </c>
      <c r="E4960" s="11" t="str">
        <f>VLOOKUP(MID(Products!$B4960,5,2),$G$8:$H$25,2,0)</f>
        <v>Chairs</v>
      </c>
    </row>
    <row r="4961" spans="1:5" x14ac:dyDescent="0.35">
      <c r="A4961" s="12">
        <v>1494</v>
      </c>
      <c r="B4961" s="17" t="s">
        <v>2391</v>
      </c>
      <c r="C4961" s="17" t="s">
        <v>2392</v>
      </c>
      <c r="D4961" s="17" t="str">
        <f>HLOOKUP(LEFT(Products!$B4961,3),$G$4:$J$5,2,0)</f>
        <v>Office Supplies</v>
      </c>
      <c r="E4961" s="12" t="str">
        <f>VLOOKUP(MID(Products!$B4961,5,2),$G$8:$H$25,2,0)</f>
        <v>Appliances</v>
      </c>
    </row>
    <row r="4962" spans="1:5" x14ac:dyDescent="0.35">
      <c r="A4962" s="11">
        <v>1742</v>
      </c>
      <c r="B4962" s="13" t="s">
        <v>4446</v>
      </c>
      <c r="C4962" s="13" t="s">
        <v>4447</v>
      </c>
      <c r="D4962" s="13" t="str">
        <f>HLOOKUP(LEFT(Products!$B4962,3),$G$4:$J$5,2,0)</f>
        <v>Furniture</v>
      </c>
      <c r="E4962" s="11" t="str">
        <f>VLOOKUP(MID(Products!$B4962,5,2),$G$8:$H$25,2,0)</f>
        <v>Furnishings</v>
      </c>
    </row>
    <row r="4963" spans="1:5" x14ac:dyDescent="0.35">
      <c r="A4963" s="12">
        <v>1709</v>
      </c>
      <c r="B4963" s="17" t="s">
        <v>3243</v>
      </c>
      <c r="C4963" s="17" t="s">
        <v>3244</v>
      </c>
      <c r="D4963" s="17" t="str">
        <f>HLOOKUP(LEFT(Products!$B4963,3),$G$4:$J$5,2,0)</f>
        <v>Office Supplies</v>
      </c>
      <c r="E4963" s="12" t="str">
        <f>VLOOKUP(MID(Products!$B4963,5,2),$G$8:$H$25,2,0)</f>
        <v>Paper</v>
      </c>
    </row>
    <row r="4964" spans="1:5" x14ac:dyDescent="0.35">
      <c r="A4964" s="11">
        <v>1711</v>
      </c>
      <c r="B4964" s="13" t="s">
        <v>7383</v>
      </c>
      <c r="C4964" s="13" t="s">
        <v>7384</v>
      </c>
      <c r="D4964" s="13" t="str">
        <f>HLOOKUP(LEFT(Products!$B4964,3),$G$4:$J$5,2,0)</f>
        <v>Office Supplies</v>
      </c>
      <c r="E4964" s="11" t="str">
        <f>VLOOKUP(MID(Products!$B4964,5,2),$G$8:$H$25,2,0)</f>
        <v>Paper</v>
      </c>
    </row>
    <row r="4965" spans="1:5" x14ac:dyDescent="0.35">
      <c r="A4965" s="12">
        <v>3438</v>
      </c>
      <c r="B4965" s="17" t="s">
        <v>2008</v>
      </c>
      <c r="C4965" s="17" t="s">
        <v>2009</v>
      </c>
      <c r="D4965" s="17" t="str">
        <f>HLOOKUP(LEFT(Products!$B4965,3),$G$4:$J$5,2,0)</f>
        <v>Office Supplies</v>
      </c>
      <c r="E4965" s="12" t="str">
        <f>VLOOKUP(MID(Products!$B4965,5,2),$G$8:$H$25,2,0)</f>
        <v>Art</v>
      </c>
    </row>
    <row r="4966" spans="1:5" x14ac:dyDescent="0.35">
      <c r="A4966" s="11">
        <v>1743</v>
      </c>
      <c r="B4966" s="13" t="s">
        <v>7276</v>
      </c>
      <c r="C4966" s="13" t="s">
        <v>7277</v>
      </c>
      <c r="D4966" s="13" t="str">
        <f>HLOOKUP(LEFT(Products!$B4966,3),$G$4:$J$5,2,0)</f>
        <v>Furniture</v>
      </c>
      <c r="E4966" s="11" t="str">
        <f>VLOOKUP(MID(Products!$B4966,5,2),$G$8:$H$25,2,0)</f>
        <v>Furnishings</v>
      </c>
    </row>
    <row r="4967" spans="1:5" x14ac:dyDescent="0.35">
      <c r="A4967" s="12">
        <v>3549</v>
      </c>
      <c r="B4967" s="17" t="s">
        <v>2555</v>
      </c>
      <c r="C4967" s="17" t="s">
        <v>2556</v>
      </c>
      <c r="D4967" s="17" t="str">
        <f>HLOOKUP(LEFT(Products!$B4967,3),$G$4:$J$5,2,0)</f>
        <v>Furniture</v>
      </c>
      <c r="E4967" s="12" t="str">
        <f>VLOOKUP(MID(Products!$B4967,5,2),$G$8:$H$25,2,0)</f>
        <v>Furnishings</v>
      </c>
    </row>
    <row r="4968" spans="1:5" x14ac:dyDescent="0.35">
      <c r="A4968" s="11">
        <v>1661</v>
      </c>
      <c r="B4968" s="13" t="s">
        <v>4674</v>
      </c>
      <c r="C4968" s="13" t="s">
        <v>4675</v>
      </c>
      <c r="D4968" s="13" t="str">
        <f>HLOOKUP(LEFT(Products!$B4968,3),$G$4:$J$5,2,0)</f>
        <v>Furniture</v>
      </c>
      <c r="E4968" s="11" t="str">
        <f>VLOOKUP(MID(Products!$B4968,5,2),$G$8:$H$25,2,0)</f>
        <v>Chairs</v>
      </c>
    </row>
    <row r="4969" spans="1:5" x14ac:dyDescent="0.35">
      <c r="A4969" s="12">
        <v>1744</v>
      </c>
      <c r="B4969" s="17" t="s">
        <v>4966</v>
      </c>
      <c r="C4969" s="17" t="s">
        <v>4967</v>
      </c>
      <c r="D4969" s="17" t="str">
        <f>HLOOKUP(LEFT(Products!$B4969,3),$G$4:$J$5,2,0)</f>
        <v>Office Supplies</v>
      </c>
      <c r="E4969" s="12" t="str">
        <f>VLOOKUP(MID(Products!$B4969,5,2),$G$8:$H$25,2,0)</f>
        <v>Binders</v>
      </c>
    </row>
    <row r="4970" spans="1:5" x14ac:dyDescent="0.35">
      <c r="A4970" s="11">
        <v>3548</v>
      </c>
      <c r="B4970" s="13" t="s">
        <v>2960</v>
      </c>
      <c r="C4970" s="13" t="s">
        <v>2961</v>
      </c>
      <c r="D4970" s="13" t="str">
        <f>HLOOKUP(LEFT(Products!$B4970,3),$G$4:$J$5,2,0)</f>
        <v>Office Supplies</v>
      </c>
      <c r="E4970" s="11" t="str">
        <f>VLOOKUP(MID(Products!$B4970,5,2),$G$8:$H$25,2,0)</f>
        <v>Storage</v>
      </c>
    </row>
    <row r="4971" spans="1:5" x14ac:dyDescent="0.35">
      <c r="A4971" s="12">
        <v>3550</v>
      </c>
      <c r="B4971" s="17" t="s">
        <v>3376</v>
      </c>
      <c r="C4971" s="17" t="s">
        <v>3377</v>
      </c>
      <c r="D4971" s="17" t="str">
        <f>HLOOKUP(LEFT(Products!$B4971,3),$G$4:$J$5,2,0)</f>
        <v>Office Supplies</v>
      </c>
      <c r="E4971" s="12" t="str">
        <f>VLOOKUP(MID(Products!$B4971,5,2),$G$8:$H$25,2,0)</f>
        <v>Supplies</v>
      </c>
    </row>
    <row r="4972" spans="1:5" x14ac:dyDescent="0.35">
      <c r="A4972" s="11">
        <v>1707</v>
      </c>
      <c r="B4972" s="13" t="s">
        <v>4026</v>
      </c>
      <c r="C4972" s="13" t="s">
        <v>4027</v>
      </c>
      <c r="D4972" s="13" t="str">
        <f>HLOOKUP(LEFT(Products!$B4972,3),$G$4:$J$5,2,0)</f>
        <v>Office Supplies</v>
      </c>
      <c r="E4972" s="11" t="str">
        <f>VLOOKUP(MID(Products!$B4972,5,2),$G$8:$H$25,2,0)</f>
        <v>Labels</v>
      </c>
    </row>
    <row r="4973" spans="1:5" x14ac:dyDescent="0.35">
      <c r="A4973" s="12">
        <v>1710</v>
      </c>
      <c r="B4973" s="17" t="s">
        <v>7947</v>
      </c>
      <c r="C4973" s="17" t="s">
        <v>7948</v>
      </c>
      <c r="D4973" s="17" t="str">
        <f>HLOOKUP(LEFT(Products!$B4973,3),$G$4:$J$5,2,0)</f>
        <v>Office Supplies</v>
      </c>
      <c r="E4973" s="12" t="str">
        <f>VLOOKUP(MID(Products!$B4973,5,2),$G$8:$H$25,2,0)</f>
        <v>Labels</v>
      </c>
    </row>
    <row r="4974" spans="1:5" x14ac:dyDescent="0.35">
      <c r="A4974" s="11">
        <v>3440</v>
      </c>
      <c r="B4974" s="13" t="s">
        <v>2981</v>
      </c>
      <c r="C4974" s="13" t="s">
        <v>2982</v>
      </c>
      <c r="D4974" s="13" t="str">
        <f>HLOOKUP(LEFT(Products!$B4974,3),$G$4:$J$5,2,0)</f>
        <v>Furniture</v>
      </c>
      <c r="E4974" s="11" t="str">
        <f>VLOOKUP(MID(Products!$B4974,5,2),$G$8:$H$25,2,0)</f>
        <v>Chairs</v>
      </c>
    </row>
    <row r="4975" spans="1:5" x14ac:dyDescent="0.35">
      <c r="A4975" s="12">
        <v>7827</v>
      </c>
      <c r="B4975" s="17" t="s">
        <v>426</v>
      </c>
      <c r="C4975" s="17" t="s">
        <v>427</v>
      </c>
      <c r="D4975" s="17" t="str">
        <f>HLOOKUP(LEFT(Products!$B4975,3),$G$4:$J$5,2,0)</f>
        <v>Office Supplies</v>
      </c>
      <c r="E4975" s="12" t="str">
        <f>VLOOKUP(MID(Products!$B4975,5,2),$G$8:$H$25,2,0)</f>
        <v>Storage</v>
      </c>
    </row>
    <row r="4976" spans="1:5" x14ac:dyDescent="0.35">
      <c r="A4976" s="11">
        <v>6398</v>
      </c>
      <c r="B4976" s="13" t="s">
        <v>3344</v>
      </c>
      <c r="C4976" s="13" t="s">
        <v>3345</v>
      </c>
      <c r="D4976" s="13" t="str">
        <f>HLOOKUP(LEFT(Products!$B4976,3),$G$4:$J$5,2,0)</f>
        <v>Technology</v>
      </c>
      <c r="E4976" s="11" t="str">
        <f>VLOOKUP(MID(Products!$B4976,5,2),$G$8:$H$25,2,0)</f>
        <v>Phones</v>
      </c>
    </row>
    <row r="4977" spans="1:5" x14ac:dyDescent="0.35">
      <c r="A4977" s="12">
        <v>7828</v>
      </c>
      <c r="B4977" s="17" t="s">
        <v>6520</v>
      </c>
      <c r="C4977" s="17" t="s">
        <v>6521</v>
      </c>
      <c r="D4977" s="17" t="str">
        <f>HLOOKUP(LEFT(Products!$B4977,3),$G$4:$J$5,2,0)</f>
        <v>Office Supplies</v>
      </c>
      <c r="E4977" s="12" t="str">
        <f>VLOOKUP(MID(Products!$B4977,5,2),$G$8:$H$25,2,0)</f>
        <v>Art</v>
      </c>
    </row>
    <row r="4978" spans="1:5" x14ac:dyDescent="0.35">
      <c r="A4978" s="11">
        <v>8226</v>
      </c>
      <c r="B4978" s="13" t="s">
        <v>220</v>
      </c>
      <c r="C4978" s="13" t="s">
        <v>221</v>
      </c>
      <c r="D4978" s="13" t="str">
        <f>HLOOKUP(LEFT(Products!$B4978,3),$G$4:$J$5,2,0)</f>
        <v>Office Supplies</v>
      </c>
      <c r="E4978" s="11" t="str">
        <f>VLOOKUP(MID(Products!$B4978,5,2),$G$8:$H$25,2,0)</f>
        <v>Envelopes</v>
      </c>
    </row>
    <row r="4979" spans="1:5" x14ac:dyDescent="0.35">
      <c r="A4979" s="12">
        <v>2568</v>
      </c>
      <c r="B4979" s="17" t="s">
        <v>1388</v>
      </c>
      <c r="C4979" s="17" t="s">
        <v>1389</v>
      </c>
      <c r="D4979" s="17" t="str">
        <f>HLOOKUP(LEFT(Products!$B4979,3),$G$4:$J$5,2,0)</f>
        <v>Office Supplies</v>
      </c>
      <c r="E4979" s="12" t="str">
        <f>VLOOKUP(MID(Products!$B4979,5,2),$G$8:$H$25,2,0)</f>
        <v>Paper</v>
      </c>
    </row>
    <row r="4980" spans="1:5" x14ac:dyDescent="0.35">
      <c r="A4980" s="11">
        <v>2567</v>
      </c>
      <c r="B4980" s="13" t="s">
        <v>5409</v>
      </c>
      <c r="C4980" s="13" t="s">
        <v>5410</v>
      </c>
      <c r="D4980" s="13" t="str">
        <f>HLOOKUP(LEFT(Products!$B4980,3),$G$4:$J$5,2,0)</f>
        <v>Furniture</v>
      </c>
      <c r="E4980" s="11" t="str">
        <f>VLOOKUP(MID(Products!$B4980,5,2),$G$8:$H$25,2,0)</f>
        <v>Tables</v>
      </c>
    </row>
    <row r="4981" spans="1:5" x14ac:dyDescent="0.35">
      <c r="A4981" s="12">
        <v>8227</v>
      </c>
      <c r="B4981" s="17" t="s">
        <v>2992</v>
      </c>
      <c r="C4981" s="17" t="s">
        <v>2993</v>
      </c>
      <c r="D4981" s="17" t="str">
        <f>HLOOKUP(LEFT(Products!$B4981,3),$G$4:$J$5,2,0)</f>
        <v>Office Supplies</v>
      </c>
      <c r="E4981" s="12" t="str">
        <f>VLOOKUP(MID(Products!$B4981,5,2),$G$8:$H$25,2,0)</f>
        <v>Binders</v>
      </c>
    </row>
    <row r="4982" spans="1:5" x14ac:dyDescent="0.35">
      <c r="A4982" s="11">
        <v>4883</v>
      </c>
      <c r="B4982" s="13" t="s">
        <v>229</v>
      </c>
      <c r="C4982" s="13" t="s">
        <v>230</v>
      </c>
      <c r="D4982" s="13" t="str">
        <f>HLOOKUP(LEFT(Products!$B4982,3),$G$4:$J$5,2,0)</f>
        <v>Office Supplies</v>
      </c>
      <c r="E4982" s="11" t="str">
        <f>VLOOKUP(MID(Products!$B4982,5,2),$G$8:$H$25,2,0)</f>
        <v>Paper</v>
      </c>
    </row>
    <row r="4983" spans="1:5" x14ac:dyDescent="0.35">
      <c r="A4983" s="12">
        <v>8020</v>
      </c>
      <c r="B4983" s="17" t="s">
        <v>1836</v>
      </c>
      <c r="C4983" s="17" t="s">
        <v>1837</v>
      </c>
      <c r="D4983" s="17" t="str">
        <f>HLOOKUP(LEFT(Products!$B4983,3),$G$4:$J$5,2,0)</f>
        <v>Office Supplies</v>
      </c>
      <c r="E4983" s="12" t="str">
        <f>VLOOKUP(MID(Products!$B4983,5,2),$G$8:$H$25,2,0)</f>
        <v>Storage</v>
      </c>
    </row>
    <row r="4984" spans="1:5" x14ac:dyDescent="0.35">
      <c r="A4984" s="11">
        <v>6823</v>
      </c>
      <c r="B4984" s="13" t="s">
        <v>6325</v>
      </c>
      <c r="C4984" s="13" t="s">
        <v>6326</v>
      </c>
      <c r="D4984" s="13" t="str">
        <f>HLOOKUP(LEFT(Products!$B4984,3),$G$4:$J$5,2,0)</f>
        <v>Office Supplies</v>
      </c>
      <c r="E4984" s="11" t="str">
        <f>VLOOKUP(MID(Products!$B4984,5,2),$G$8:$H$25,2,0)</f>
        <v>Appliances</v>
      </c>
    </row>
    <row r="4985" spans="1:5" x14ac:dyDescent="0.35">
      <c r="A4985" s="12">
        <v>8399</v>
      </c>
      <c r="B4985" s="17" t="s">
        <v>6290</v>
      </c>
      <c r="C4985" s="17" t="s">
        <v>6291</v>
      </c>
      <c r="D4985" s="17" t="str">
        <f>HLOOKUP(LEFT(Products!$B4985,3),$G$4:$J$5,2,0)</f>
        <v>Office Supplies</v>
      </c>
      <c r="E4985" s="12" t="str">
        <f>VLOOKUP(MID(Products!$B4985,5,2),$G$8:$H$25,2,0)</f>
        <v>Appliances</v>
      </c>
    </row>
    <row r="4986" spans="1:5" x14ac:dyDescent="0.35">
      <c r="A4986" s="11">
        <v>6258</v>
      </c>
      <c r="B4986" s="13" t="s">
        <v>2266</v>
      </c>
      <c r="C4986" s="13" t="s">
        <v>2267</v>
      </c>
      <c r="D4986" s="13" t="str">
        <f>HLOOKUP(LEFT(Products!$B4986,3),$G$4:$J$5,2,0)</f>
        <v>Furniture</v>
      </c>
      <c r="E4986" s="11" t="str">
        <f>VLOOKUP(MID(Products!$B4986,5,2),$G$8:$H$25,2,0)</f>
        <v>Chairs</v>
      </c>
    </row>
    <row r="4987" spans="1:5" x14ac:dyDescent="0.35">
      <c r="A4987" s="12">
        <v>4590</v>
      </c>
      <c r="B4987" s="17" t="s">
        <v>1364</v>
      </c>
      <c r="C4987" s="17" t="s">
        <v>1365</v>
      </c>
      <c r="D4987" s="17" t="str">
        <f>HLOOKUP(LEFT(Products!$B4987,3),$G$4:$J$5,2,0)</f>
        <v>Office Supplies</v>
      </c>
      <c r="E4987" s="12" t="str">
        <f>VLOOKUP(MID(Products!$B4987,5,2),$G$8:$H$25,2,0)</f>
        <v>Supplies</v>
      </c>
    </row>
    <row r="4988" spans="1:5" x14ac:dyDescent="0.35">
      <c r="A4988" s="11">
        <v>4587</v>
      </c>
      <c r="B4988" s="13" t="s">
        <v>5887</v>
      </c>
      <c r="C4988" s="13" t="s">
        <v>5888</v>
      </c>
      <c r="D4988" s="13" t="str">
        <f>HLOOKUP(LEFT(Products!$B4988,3),$G$4:$J$5,2,0)</f>
        <v>Office Supplies</v>
      </c>
      <c r="E4988" s="11" t="str">
        <f>VLOOKUP(MID(Products!$B4988,5,2),$G$8:$H$25,2,0)</f>
        <v>Storage</v>
      </c>
    </row>
    <row r="4989" spans="1:5" x14ac:dyDescent="0.35">
      <c r="A4989" s="12">
        <v>5506</v>
      </c>
      <c r="B4989" s="17" t="s">
        <v>7960</v>
      </c>
      <c r="C4989" s="17" t="s">
        <v>7961</v>
      </c>
      <c r="D4989" s="17" t="str">
        <f>HLOOKUP(LEFT(Products!$B4989,3),$G$4:$J$5,2,0)</f>
        <v>Office Supplies</v>
      </c>
      <c r="E4989" s="12" t="str">
        <f>VLOOKUP(MID(Products!$B4989,5,2),$G$8:$H$25,2,0)</f>
        <v>Binders</v>
      </c>
    </row>
    <row r="4990" spans="1:5" x14ac:dyDescent="0.35">
      <c r="A4990" s="11">
        <v>4881</v>
      </c>
      <c r="B4990" s="13" t="s">
        <v>2341</v>
      </c>
      <c r="C4990" s="13" t="s">
        <v>2342</v>
      </c>
      <c r="D4990" s="13" t="str">
        <f>HLOOKUP(LEFT(Products!$B4990,3),$G$4:$J$5,2,0)</f>
        <v>Technology</v>
      </c>
      <c r="E4990" s="11" t="str">
        <f>VLOOKUP(MID(Products!$B4990,5,2),$G$8:$H$25,2,0)</f>
        <v>Phones</v>
      </c>
    </row>
    <row r="4991" spans="1:5" x14ac:dyDescent="0.35">
      <c r="A4991" s="12">
        <v>4882</v>
      </c>
      <c r="B4991" s="17" t="s">
        <v>1312</v>
      </c>
      <c r="C4991" s="17" t="s">
        <v>1313</v>
      </c>
      <c r="D4991" s="17" t="str">
        <f>HLOOKUP(LEFT(Products!$B4991,3),$G$4:$J$5,2,0)</f>
        <v>Furniture</v>
      </c>
      <c r="E4991" s="12" t="str">
        <f>VLOOKUP(MID(Products!$B4991,5,2),$G$8:$H$25,2,0)</f>
        <v>Chairs</v>
      </c>
    </row>
    <row r="4992" spans="1:5" x14ac:dyDescent="0.35">
      <c r="A4992" s="11">
        <v>4880</v>
      </c>
      <c r="B4992" s="13" t="s">
        <v>3445</v>
      </c>
      <c r="C4992" s="13" t="s">
        <v>3446</v>
      </c>
      <c r="D4992" s="13" t="str">
        <f>HLOOKUP(LEFT(Products!$B4992,3),$G$4:$J$5,2,0)</f>
        <v>Technology</v>
      </c>
      <c r="E4992" s="11" t="str">
        <f>VLOOKUP(MID(Products!$B4992,5,2),$G$8:$H$25,2,0)</f>
        <v>Accessories</v>
      </c>
    </row>
    <row r="4993" spans="1:5" x14ac:dyDescent="0.35">
      <c r="A4993" s="12">
        <v>9083</v>
      </c>
      <c r="B4993" s="17" t="s">
        <v>5983</v>
      </c>
      <c r="C4993" s="17" t="s">
        <v>5984</v>
      </c>
      <c r="D4993" s="17" t="str">
        <f>HLOOKUP(LEFT(Products!$B4993,3),$G$4:$J$5,2,0)</f>
        <v>Office Supplies</v>
      </c>
      <c r="E4993" s="12" t="str">
        <f>VLOOKUP(MID(Products!$B4993,5,2),$G$8:$H$25,2,0)</f>
        <v>Envelopes</v>
      </c>
    </row>
    <row r="4994" spans="1:5" x14ac:dyDescent="0.35">
      <c r="A4994" s="11">
        <v>2890</v>
      </c>
      <c r="B4994" s="13" t="s">
        <v>5443</v>
      </c>
      <c r="C4994" s="13" t="s">
        <v>5444</v>
      </c>
      <c r="D4994" s="13" t="str">
        <f>HLOOKUP(LEFT(Products!$B4994,3),$G$4:$J$5,2,0)</f>
        <v>Office Supplies</v>
      </c>
      <c r="E4994" s="11" t="str">
        <f>VLOOKUP(MID(Products!$B4994,5,2),$G$8:$H$25,2,0)</f>
        <v>Art</v>
      </c>
    </row>
    <row r="4995" spans="1:5" x14ac:dyDescent="0.35">
      <c r="A4995" s="12">
        <v>8021</v>
      </c>
      <c r="B4995" s="17" t="s">
        <v>570</v>
      </c>
      <c r="C4995" s="17" t="s">
        <v>571</v>
      </c>
      <c r="D4995" s="17" t="str">
        <f>HLOOKUP(LEFT(Products!$B4995,3),$G$4:$J$5,2,0)</f>
        <v>Office Supplies</v>
      </c>
      <c r="E4995" s="12" t="str">
        <f>VLOOKUP(MID(Products!$B4995,5,2),$G$8:$H$25,2,0)</f>
        <v>Paper</v>
      </c>
    </row>
    <row r="4996" spans="1:5" x14ac:dyDescent="0.35">
      <c r="A4996" s="11">
        <v>5505</v>
      </c>
      <c r="B4996" s="13" t="s">
        <v>1221</v>
      </c>
      <c r="C4996" s="13" t="s">
        <v>1222</v>
      </c>
      <c r="D4996" s="13" t="str">
        <f>HLOOKUP(LEFT(Products!$B4996,3),$G$4:$J$5,2,0)</f>
        <v>Office Supplies</v>
      </c>
      <c r="E4996" s="11" t="str">
        <f>VLOOKUP(MID(Products!$B4996,5,2),$G$8:$H$25,2,0)</f>
        <v>Paper</v>
      </c>
    </row>
    <row r="4997" spans="1:5" x14ac:dyDescent="0.35">
      <c r="A4997" s="12">
        <v>5648</v>
      </c>
      <c r="B4997" s="17" t="s">
        <v>6187</v>
      </c>
      <c r="C4997" s="17" t="s">
        <v>6188</v>
      </c>
      <c r="D4997" s="17" t="str">
        <f>HLOOKUP(LEFT(Products!$B4997,3),$G$4:$J$5,2,0)</f>
        <v>Office Supplies</v>
      </c>
      <c r="E4997" s="12" t="str">
        <f>VLOOKUP(MID(Products!$B4997,5,2),$G$8:$H$25,2,0)</f>
        <v>Envelopes</v>
      </c>
    </row>
    <row r="4998" spans="1:5" x14ac:dyDescent="0.35">
      <c r="A4998" s="11">
        <v>4586</v>
      </c>
      <c r="B4998" s="13" t="s">
        <v>7404</v>
      </c>
      <c r="C4998" s="13" t="s">
        <v>7405</v>
      </c>
      <c r="D4998" s="13" t="str">
        <f>HLOOKUP(LEFT(Products!$B4998,3),$G$4:$J$5,2,0)</f>
        <v>Office Supplies</v>
      </c>
      <c r="E4998" s="11" t="str">
        <f>VLOOKUP(MID(Products!$B4998,5,2),$G$8:$H$25,2,0)</f>
        <v>Paper</v>
      </c>
    </row>
    <row r="4999" spans="1:5" x14ac:dyDescent="0.35">
      <c r="A4999" s="12">
        <v>5503</v>
      </c>
      <c r="B4999" s="17" t="s">
        <v>2614</v>
      </c>
      <c r="C4999" s="17" t="s">
        <v>2615</v>
      </c>
      <c r="D4999" s="17" t="str">
        <f>HLOOKUP(LEFT(Products!$B4999,3),$G$4:$J$5,2,0)</f>
        <v>Office Supplies</v>
      </c>
      <c r="E4999" s="12" t="str">
        <f>VLOOKUP(MID(Products!$B4999,5,2),$G$8:$H$25,2,0)</f>
        <v>Art</v>
      </c>
    </row>
    <row r="5000" spans="1:5" x14ac:dyDescent="0.35">
      <c r="A5000" s="11">
        <v>4588</v>
      </c>
      <c r="B5000" s="13" t="s">
        <v>3126</v>
      </c>
      <c r="C5000" s="13" t="s">
        <v>3127</v>
      </c>
      <c r="D5000" s="13" t="str">
        <f>HLOOKUP(LEFT(Products!$B5000,3),$G$4:$J$5,2,0)</f>
        <v>Furniture</v>
      </c>
      <c r="E5000" s="11" t="str">
        <f>VLOOKUP(MID(Products!$B5000,5,2),$G$8:$H$25,2,0)</f>
        <v>Furnishings</v>
      </c>
    </row>
    <row r="5001" spans="1:5" x14ac:dyDescent="0.35">
      <c r="A5001" s="12">
        <v>3275</v>
      </c>
      <c r="B5001" s="17" t="s">
        <v>6184</v>
      </c>
      <c r="C5001" s="17" t="s">
        <v>6185</v>
      </c>
      <c r="D5001" s="17" t="str">
        <f>HLOOKUP(LEFT(Products!$B5001,3),$G$4:$J$5,2,0)</f>
        <v>Office Supplies</v>
      </c>
      <c r="E5001" s="12" t="str">
        <f>VLOOKUP(MID(Products!$B5001,5,2),$G$8:$H$25,2,0)</f>
        <v>Fasteners</v>
      </c>
    </row>
    <row r="5002" spans="1:5" x14ac:dyDescent="0.35">
      <c r="A5002" s="11">
        <v>5504</v>
      </c>
      <c r="B5002" s="13" t="s">
        <v>722</v>
      </c>
      <c r="C5002" s="13" t="s">
        <v>723</v>
      </c>
      <c r="D5002" s="13" t="str">
        <f>HLOOKUP(LEFT(Products!$B5002,3),$G$4:$J$5,2,0)</f>
        <v>Office Supplies</v>
      </c>
      <c r="E5002" s="11" t="str">
        <f>VLOOKUP(MID(Products!$B5002,5,2),$G$8:$H$25,2,0)</f>
        <v>Fasteners</v>
      </c>
    </row>
    <row r="5003" spans="1:5" x14ac:dyDescent="0.35">
      <c r="A5003" s="12">
        <v>3276</v>
      </c>
      <c r="B5003" s="17" t="s">
        <v>6325</v>
      </c>
      <c r="C5003" s="17" t="s">
        <v>6326</v>
      </c>
      <c r="D5003" s="17" t="str">
        <f>HLOOKUP(LEFT(Products!$B5003,3),$G$4:$J$5,2,0)</f>
        <v>Office Supplies</v>
      </c>
      <c r="E5003" s="12" t="str">
        <f>VLOOKUP(MID(Products!$B5003,5,2),$G$8:$H$25,2,0)</f>
        <v>Appliances</v>
      </c>
    </row>
    <row r="5004" spans="1:5" x14ac:dyDescent="0.35">
      <c r="A5004" s="11">
        <v>4589</v>
      </c>
      <c r="B5004" s="13" t="s">
        <v>2449</v>
      </c>
      <c r="C5004" s="13" t="s">
        <v>2450</v>
      </c>
      <c r="D5004" s="13" t="str">
        <f>HLOOKUP(LEFT(Products!$B5004,3),$G$4:$J$5,2,0)</f>
        <v>Office Supplies</v>
      </c>
      <c r="E5004" s="11" t="str">
        <f>VLOOKUP(MID(Products!$B5004,5,2),$G$8:$H$25,2,0)</f>
        <v>Art</v>
      </c>
    </row>
    <row r="5005" spans="1:5" x14ac:dyDescent="0.35">
      <c r="A5005" s="12">
        <v>7377</v>
      </c>
      <c r="B5005" s="17" t="s">
        <v>7967</v>
      </c>
      <c r="C5005" s="17" t="s">
        <v>7968</v>
      </c>
      <c r="D5005" s="17" t="str">
        <f>HLOOKUP(LEFT(Products!$B5005,3),$G$4:$J$5,2,0)</f>
        <v>Furniture</v>
      </c>
      <c r="E5005" s="12" t="str">
        <f>VLOOKUP(MID(Products!$B5005,5,2),$G$8:$H$25,2,0)</f>
        <v>Furnishings</v>
      </c>
    </row>
    <row r="5006" spans="1:5" x14ac:dyDescent="0.35">
      <c r="A5006" s="11">
        <v>4585</v>
      </c>
      <c r="B5006" s="13" t="s">
        <v>4413</v>
      </c>
      <c r="C5006" s="13" t="s">
        <v>4414</v>
      </c>
      <c r="D5006" s="13" t="str">
        <f>HLOOKUP(LEFT(Products!$B5006,3),$G$4:$J$5,2,0)</f>
        <v>Office Supplies</v>
      </c>
      <c r="E5006" s="11" t="str">
        <f>VLOOKUP(MID(Products!$B5006,5,2),$G$8:$H$25,2,0)</f>
        <v>Art</v>
      </c>
    </row>
    <row r="5007" spans="1:5" x14ac:dyDescent="0.35">
      <c r="A5007" s="12">
        <v>415</v>
      </c>
      <c r="B5007" s="17" t="s">
        <v>3739</v>
      </c>
      <c r="C5007" s="17" t="s">
        <v>3740</v>
      </c>
      <c r="D5007" s="17" t="str">
        <f>HLOOKUP(LEFT(Products!$B5007,3),$G$4:$J$5,2,0)</f>
        <v>Office Supplies</v>
      </c>
      <c r="E5007" s="12" t="str">
        <f>VLOOKUP(MID(Products!$B5007,5,2),$G$8:$H$25,2,0)</f>
        <v>Envelopes</v>
      </c>
    </row>
    <row r="5008" spans="1:5" x14ac:dyDescent="0.35">
      <c r="A5008" s="11">
        <v>7997</v>
      </c>
      <c r="B5008" s="13" t="s">
        <v>2494</v>
      </c>
      <c r="C5008" s="13" t="s">
        <v>2495</v>
      </c>
      <c r="D5008" s="13" t="str">
        <f>HLOOKUP(LEFT(Products!$B5008,3),$G$4:$J$5,2,0)</f>
        <v>Office Supplies</v>
      </c>
      <c r="E5008" s="11" t="str">
        <f>VLOOKUP(MID(Products!$B5008,5,2),$G$8:$H$25,2,0)</f>
        <v>Paper</v>
      </c>
    </row>
    <row r="5009" spans="1:5" x14ac:dyDescent="0.35">
      <c r="A5009" s="12">
        <v>416</v>
      </c>
      <c r="B5009" s="17" t="s">
        <v>887</v>
      </c>
      <c r="C5009" s="17" t="s">
        <v>888</v>
      </c>
      <c r="D5009" s="17" t="str">
        <f>HLOOKUP(LEFT(Products!$B5009,3),$G$4:$J$5,2,0)</f>
        <v>Technology</v>
      </c>
      <c r="E5009" s="12" t="str">
        <f>VLOOKUP(MID(Products!$B5009,5,2),$G$8:$H$25,2,0)</f>
        <v>Accessories</v>
      </c>
    </row>
    <row r="5010" spans="1:5" x14ac:dyDescent="0.35">
      <c r="A5010" s="11">
        <v>6352</v>
      </c>
      <c r="B5010" s="13" t="s">
        <v>6920</v>
      </c>
      <c r="C5010" s="13" t="s">
        <v>6921</v>
      </c>
      <c r="D5010" s="13" t="str">
        <f>HLOOKUP(LEFT(Products!$B5010,3),$G$4:$J$5,2,0)</f>
        <v>Furniture</v>
      </c>
      <c r="E5010" s="11" t="str">
        <f>VLOOKUP(MID(Products!$B5010,5,2),$G$8:$H$25,2,0)</f>
        <v>Chairs</v>
      </c>
    </row>
    <row r="5011" spans="1:5" x14ac:dyDescent="0.35">
      <c r="A5011" s="12">
        <v>8305</v>
      </c>
      <c r="B5011" s="17" t="s">
        <v>5015</v>
      </c>
      <c r="C5011" s="17" t="s">
        <v>5016</v>
      </c>
      <c r="D5011" s="17" t="str">
        <f>HLOOKUP(LEFT(Products!$B5011,3),$G$4:$J$5,2,0)</f>
        <v>Technology</v>
      </c>
      <c r="E5011" s="12" t="str">
        <f>VLOOKUP(MID(Products!$B5011,5,2),$G$8:$H$25,2,0)</f>
        <v>Phones</v>
      </c>
    </row>
    <row r="5012" spans="1:5" x14ac:dyDescent="0.35">
      <c r="A5012" s="11">
        <v>8821</v>
      </c>
      <c r="B5012" s="13" t="s">
        <v>5582</v>
      </c>
      <c r="C5012" s="13" t="s">
        <v>5583</v>
      </c>
      <c r="D5012" s="13" t="str">
        <f>HLOOKUP(LEFT(Products!$B5012,3),$G$4:$J$5,2,0)</f>
        <v>Furniture</v>
      </c>
      <c r="E5012" s="11" t="str">
        <f>VLOOKUP(MID(Products!$B5012,5,2),$G$8:$H$25,2,0)</f>
        <v>Tables</v>
      </c>
    </row>
    <row r="5013" spans="1:5" x14ac:dyDescent="0.35">
      <c r="A5013" s="12">
        <v>7998</v>
      </c>
      <c r="B5013" s="17" t="s">
        <v>5845</v>
      </c>
      <c r="C5013" s="17" t="s">
        <v>5846</v>
      </c>
      <c r="D5013" s="17" t="str">
        <f>HLOOKUP(LEFT(Products!$B5013,3),$G$4:$J$5,2,0)</f>
        <v>Technology</v>
      </c>
      <c r="E5013" s="12" t="str">
        <f>VLOOKUP(MID(Products!$B5013,5,2),$G$8:$H$25,2,0)</f>
        <v>Copiers</v>
      </c>
    </row>
    <row r="5014" spans="1:5" x14ac:dyDescent="0.35">
      <c r="A5014" s="11">
        <v>2909</v>
      </c>
      <c r="B5014" s="13" t="s">
        <v>346</v>
      </c>
      <c r="C5014" s="13" t="s">
        <v>347</v>
      </c>
      <c r="D5014" s="13" t="str">
        <f>HLOOKUP(LEFT(Products!$B5014,3),$G$4:$J$5,2,0)</f>
        <v>Furniture</v>
      </c>
      <c r="E5014" s="11" t="str">
        <f>VLOOKUP(MID(Products!$B5014,5,2),$G$8:$H$25,2,0)</f>
        <v>Tables</v>
      </c>
    </row>
    <row r="5015" spans="1:5" x14ac:dyDescent="0.35">
      <c r="A5015" s="12">
        <v>8048</v>
      </c>
      <c r="B5015" s="17" t="s">
        <v>4315</v>
      </c>
      <c r="C5015" s="17" t="s">
        <v>4316</v>
      </c>
      <c r="D5015" s="17" t="str">
        <f>HLOOKUP(LEFT(Products!$B5015,3),$G$4:$J$5,2,0)</f>
        <v>Office Supplies</v>
      </c>
      <c r="E5015" s="12" t="str">
        <f>VLOOKUP(MID(Products!$B5015,5,2),$G$8:$H$25,2,0)</f>
        <v>Labels</v>
      </c>
    </row>
    <row r="5016" spans="1:5" x14ac:dyDescent="0.35">
      <c r="A5016" s="11">
        <v>326</v>
      </c>
      <c r="B5016" s="13" t="s">
        <v>5596</v>
      </c>
      <c r="C5016" s="13" t="s">
        <v>5597</v>
      </c>
      <c r="D5016" s="13" t="str">
        <f>HLOOKUP(LEFT(Products!$B5016,3),$G$4:$J$5,2,0)</f>
        <v>Office Supplies</v>
      </c>
      <c r="E5016" s="11" t="str">
        <f>VLOOKUP(MID(Products!$B5016,5,2),$G$8:$H$25,2,0)</f>
        <v>Paper</v>
      </c>
    </row>
    <row r="5017" spans="1:5" x14ac:dyDescent="0.35">
      <c r="A5017" s="12">
        <v>8822</v>
      </c>
      <c r="B5017" s="17" t="s">
        <v>3756</v>
      </c>
      <c r="C5017" s="17" t="s">
        <v>3757</v>
      </c>
      <c r="D5017" s="17" t="str">
        <f>HLOOKUP(LEFT(Products!$B5017,3),$G$4:$J$5,2,0)</f>
        <v>Furniture</v>
      </c>
      <c r="E5017" s="12" t="str">
        <f>VLOOKUP(MID(Products!$B5017,5,2),$G$8:$H$25,2,0)</f>
        <v>Furnishings</v>
      </c>
    </row>
    <row r="5018" spans="1:5" x14ac:dyDescent="0.35">
      <c r="A5018" s="11">
        <v>2907</v>
      </c>
      <c r="B5018" s="13" t="s">
        <v>828</v>
      </c>
      <c r="C5018" s="13" t="s">
        <v>829</v>
      </c>
      <c r="D5018" s="13" t="str">
        <f>HLOOKUP(LEFT(Products!$B5018,3),$G$4:$J$5,2,0)</f>
        <v>Office Supplies</v>
      </c>
      <c r="E5018" s="11" t="str">
        <f>VLOOKUP(MID(Products!$B5018,5,2),$G$8:$H$25,2,0)</f>
        <v>Binders</v>
      </c>
    </row>
    <row r="5019" spans="1:5" x14ac:dyDescent="0.35">
      <c r="A5019" s="12">
        <v>5700</v>
      </c>
      <c r="B5019" s="17" t="s">
        <v>3887</v>
      </c>
      <c r="C5019" s="17" t="s">
        <v>3888</v>
      </c>
      <c r="D5019" s="17" t="str">
        <f>HLOOKUP(LEFT(Products!$B5019,3),$G$4:$J$5,2,0)</f>
        <v>Office Supplies</v>
      </c>
      <c r="E5019" s="12" t="str">
        <f>VLOOKUP(MID(Products!$B5019,5,2),$G$8:$H$25,2,0)</f>
        <v>Paper</v>
      </c>
    </row>
    <row r="5020" spans="1:5" x14ac:dyDescent="0.35">
      <c r="A5020" s="11">
        <v>5424</v>
      </c>
      <c r="B5020" s="13" t="s">
        <v>1590</v>
      </c>
      <c r="C5020" s="13" t="s">
        <v>6853</v>
      </c>
      <c r="D5020" s="13" t="str">
        <f>HLOOKUP(LEFT(Products!$B5020,3),$G$4:$J$5,2,0)</f>
        <v>Office Supplies</v>
      </c>
      <c r="E5020" s="11" t="str">
        <f>VLOOKUP(MID(Products!$B5020,5,2),$G$8:$H$25,2,0)</f>
        <v>Paper</v>
      </c>
    </row>
    <row r="5021" spans="1:5" x14ac:dyDescent="0.35">
      <c r="A5021" s="12">
        <v>762</v>
      </c>
      <c r="B5021" s="17" t="s">
        <v>7982</v>
      </c>
      <c r="C5021" s="17" t="s">
        <v>7983</v>
      </c>
      <c r="D5021" s="17" t="str">
        <f>HLOOKUP(LEFT(Products!$B5021,3),$G$4:$J$5,2,0)</f>
        <v>Office Supplies</v>
      </c>
      <c r="E5021" s="12" t="str">
        <f>VLOOKUP(MID(Products!$B5021,5,2),$G$8:$H$25,2,0)</f>
        <v>Paper</v>
      </c>
    </row>
    <row r="5022" spans="1:5" x14ac:dyDescent="0.35">
      <c r="A5022" s="11">
        <v>8294</v>
      </c>
      <c r="B5022" s="13" t="s">
        <v>295</v>
      </c>
      <c r="C5022" s="13" t="s">
        <v>296</v>
      </c>
      <c r="D5022" s="13" t="str">
        <f>HLOOKUP(LEFT(Products!$B5022,3),$G$4:$J$5,2,0)</f>
        <v>Office Supplies</v>
      </c>
      <c r="E5022" s="11" t="str">
        <f>VLOOKUP(MID(Products!$B5022,5,2),$G$8:$H$25,2,0)</f>
        <v>Labels</v>
      </c>
    </row>
    <row r="5023" spans="1:5" x14ac:dyDescent="0.35">
      <c r="A5023" s="12">
        <v>8824</v>
      </c>
      <c r="B5023" s="17" t="s">
        <v>2090</v>
      </c>
      <c r="C5023" s="17" t="s">
        <v>2091</v>
      </c>
      <c r="D5023" s="17" t="str">
        <f>HLOOKUP(LEFT(Products!$B5023,3),$G$4:$J$5,2,0)</f>
        <v>Office Supplies</v>
      </c>
      <c r="E5023" s="12" t="str">
        <f>VLOOKUP(MID(Products!$B5023,5,2),$G$8:$H$25,2,0)</f>
        <v>Binders</v>
      </c>
    </row>
    <row r="5024" spans="1:5" x14ac:dyDescent="0.35">
      <c r="A5024" s="11">
        <v>4264</v>
      </c>
      <c r="B5024" s="13" t="s">
        <v>1409</v>
      </c>
      <c r="C5024" s="13" t="s">
        <v>1410</v>
      </c>
      <c r="D5024" s="13" t="str">
        <f>HLOOKUP(LEFT(Products!$B5024,3),$G$4:$J$5,2,0)</f>
        <v>Office Supplies</v>
      </c>
      <c r="E5024" s="11" t="str">
        <f>VLOOKUP(MID(Products!$B5024,5,2),$G$8:$H$25,2,0)</f>
        <v>Paper</v>
      </c>
    </row>
    <row r="5025" spans="1:5" x14ac:dyDescent="0.35">
      <c r="A5025" s="12">
        <v>7716</v>
      </c>
      <c r="B5025" s="17" t="s">
        <v>7215</v>
      </c>
      <c r="C5025" s="17" t="s">
        <v>7216</v>
      </c>
      <c r="D5025" s="17" t="str">
        <f>HLOOKUP(LEFT(Products!$B5025,3),$G$4:$J$5,2,0)</f>
        <v>Office Supplies</v>
      </c>
      <c r="E5025" s="12" t="str">
        <f>VLOOKUP(MID(Products!$B5025,5,2),$G$8:$H$25,2,0)</f>
        <v>Binders</v>
      </c>
    </row>
    <row r="5026" spans="1:5" x14ac:dyDescent="0.35">
      <c r="A5026" s="11">
        <v>5249</v>
      </c>
      <c r="B5026" s="13" t="s">
        <v>4457</v>
      </c>
      <c r="C5026" s="13" t="s">
        <v>4458</v>
      </c>
      <c r="D5026" s="13" t="str">
        <f>HLOOKUP(LEFT(Products!$B5026,3),$G$4:$J$5,2,0)</f>
        <v>Technology</v>
      </c>
      <c r="E5026" s="11" t="str">
        <f>VLOOKUP(MID(Products!$B5026,5,2),$G$8:$H$25,2,0)</f>
        <v>Accessories</v>
      </c>
    </row>
    <row r="5027" spans="1:5" x14ac:dyDescent="0.35">
      <c r="A5027" s="12">
        <v>2803</v>
      </c>
      <c r="B5027" s="17" t="s">
        <v>3064</v>
      </c>
      <c r="C5027" s="17" t="s">
        <v>3065</v>
      </c>
      <c r="D5027" s="17" t="str">
        <f>HLOOKUP(LEFT(Products!$B5027,3),$G$4:$J$5,2,0)</f>
        <v>Technology</v>
      </c>
      <c r="E5027" s="12" t="str">
        <f>VLOOKUP(MID(Products!$B5027,5,2),$G$8:$H$25,2,0)</f>
        <v>Accessories</v>
      </c>
    </row>
    <row r="5028" spans="1:5" x14ac:dyDescent="0.35">
      <c r="A5028" s="11">
        <v>8823</v>
      </c>
      <c r="B5028" s="13" t="s">
        <v>657</v>
      </c>
      <c r="C5028" s="13" t="s">
        <v>658</v>
      </c>
      <c r="D5028" s="13" t="str">
        <f>HLOOKUP(LEFT(Products!$B5028,3),$G$4:$J$5,2,0)</f>
        <v>Furniture</v>
      </c>
      <c r="E5028" s="11" t="str">
        <f>VLOOKUP(MID(Products!$B5028,5,2),$G$8:$H$25,2,0)</f>
        <v>Furnishings</v>
      </c>
    </row>
    <row r="5029" spans="1:5" x14ac:dyDescent="0.35">
      <c r="A5029" s="12">
        <v>2908</v>
      </c>
      <c r="B5029" s="17" t="s">
        <v>5780</v>
      </c>
      <c r="C5029" s="17" t="s">
        <v>5781</v>
      </c>
      <c r="D5029" s="17" t="str">
        <f>HLOOKUP(LEFT(Products!$B5029,3),$G$4:$J$5,2,0)</f>
        <v>Office Supplies</v>
      </c>
      <c r="E5029" s="12" t="str">
        <f>VLOOKUP(MID(Products!$B5029,5,2),$G$8:$H$25,2,0)</f>
        <v>Art</v>
      </c>
    </row>
    <row r="5030" spans="1:5" x14ac:dyDescent="0.35">
      <c r="A5030" s="11">
        <v>8911</v>
      </c>
      <c r="B5030" s="13" t="s">
        <v>3023</v>
      </c>
      <c r="C5030" s="13" t="s">
        <v>3024</v>
      </c>
      <c r="D5030" s="13" t="str">
        <f>HLOOKUP(LEFT(Products!$B5030,3),$G$4:$J$5,2,0)</f>
        <v>Office Supplies</v>
      </c>
      <c r="E5030" s="11" t="str">
        <f>VLOOKUP(MID(Products!$B5030,5,2),$G$8:$H$25,2,0)</f>
        <v>Storage</v>
      </c>
    </row>
    <row r="5031" spans="1:5" x14ac:dyDescent="0.35">
      <c r="A5031" s="12">
        <v>8912</v>
      </c>
      <c r="B5031" s="17" t="s">
        <v>7614</v>
      </c>
      <c r="C5031" s="17" t="s">
        <v>7615</v>
      </c>
      <c r="D5031" s="17" t="str">
        <f>HLOOKUP(LEFT(Products!$B5031,3),$G$4:$J$5,2,0)</f>
        <v>Technology</v>
      </c>
      <c r="E5031" s="12" t="str">
        <f>VLOOKUP(MID(Products!$B5031,5,2),$G$8:$H$25,2,0)</f>
        <v>Accessories</v>
      </c>
    </row>
    <row r="5032" spans="1:5" x14ac:dyDescent="0.35">
      <c r="A5032" s="11">
        <v>685</v>
      </c>
      <c r="B5032" s="13" t="s">
        <v>7511</v>
      </c>
      <c r="C5032" s="13" t="s">
        <v>7512</v>
      </c>
      <c r="D5032" s="13" t="str">
        <f>HLOOKUP(LEFT(Products!$B5032,3),$G$4:$J$5,2,0)</f>
        <v>Technology</v>
      </c>
      <c r="E5032" s="11" t="str">
        <f>VLOOKUP(MID(Products!$B5032,5,2),$G$8:$H$25,2,0)</f>
        <v>Phones</v>
      </c>
    </row>
    <row r="5033" spans="1:5" x14ac:dyDescent="0.35">
      <c r="A5033" s="12">
        <v>9607</v>
      </c>
      <c r="B5033" s="17" t="s">
        <v>3749</v>
      </c>
      <c r="C5033" s="17" t="s">
        <v>3750</v>
      </c>
      <c r="D5033" s="17" t="str">
        <f>HLOOKUP(LEFT(Products!$B5033,3),$G$4:$J$5,2,0)</f>
        <v>Office Supplies</v>
      </c>
      <c r="E5033" s="12" t="str">
        <f>VLOOKUP(MID(Products!$B5033,5,2),$G$8:$H$25,2,0)</f>
        <v>Appliances</v>
      </c>
    </row>
    <row r="5034" spans="1:5" x14ac:dyDescent="0.35">
      <c r="A5034" s="11">
        <v>3799</v>
      </c>
      <c r="B5034" s="13" t="s">
        <v>481</v>
      </c>
      <c r="C5034" s="13" t="s">
        <v>482</v>
      </c>
      <c r="D5034" s="13" t="str">
        <f>HLOOKUP(LEFT(Products!$B5034,3),$G$4:$J$5,2,0)</f>
        <v>Office Supplies</v>
      </c>
      <c r="E5034" s="11" t="str">
        <f>VLOOKUP(MID(Products!$B5034,5,2),$G$8:$H$25,2,0)</f>
        <v>Storage</v>
      </c>
    </row>
    <row r="5035" spans="1:5" x14ac:dyDescent="0.35">
      <c r="A5035" s="12">
        <v>3800</v>
      </c>
      <c r="B5035" s="17" t="s">
        <v>4519</v>
      </c>
      <c r="C5035" s="17" t="s">
        <v>4520</v>
      </c>
      <c r="D5035" s="17" t="str">
        <f>HLOOKUP(LEFT(Products!$B5035,3),$G$4:$J$5,2,0)</f>
        <v>Furniture</v>
      </c>
      <c r="E5035" s="12" t="str">
        <f>VLOOKUP(MID(Products!$B5035,5,2),$G$8:$H$25,2,0)</f>
        <v>Tables</v>
      </c>
    </row>
    <row r="5036" spans="1:5" x14ac:dyDescent="0.35">
      <c r="A5036" s="11">
        <v>684</v>
      </c>
      <c r="B5036" s="13" t="s">
        <v>5236</v>
      </c>
      <c r="C5036" s="13" t="s">
        <v>5237</v>
      </c>
      <c r="D5036" s="13" t="str">
        <f>HLOOKUP(LEFT(Products!$B5036,3),$G$4:$J$5,2,0)</f>
        <v>Technology</v>
      </c>
      <c r="E5036" s="11" t="str">
        <f>VLOOKUP(MID(Products!$B5036,5,2),$G$8:$H$25,2,0)</f>
        <v>Phones</v>
      </c>
    </row>
    <row r="5037" spans="1:5" x14ac:dyDescent="0.35">
      <c r="A5037" s="12">
        <v>9225</v>
      </c>
      <c r="B5037" s="17" t="s">
        <v>7997</v>
      </c>
      <c r="C5037" s="17" t="s">
        <v>7998</v>
      </c>
      <c r="D5037" s="17" t="str">
        <f>HLOOKUP(LEFT(Products!$B5037,3),$G$4:$J$5,2,0)</f>
        <v>Technology</v>
      </c>
      <c r="E5037" s="12" t="str">
        <f>VLOOKUP(MID(Products!$B5037,5,2),$G$8:$H$25,2,0)</f>
        <v>Machines</v>
      </c>
    </row>
    <row r="5038" spans="1:5" x14ac:dyDescent="0.35">
      <c r="A5038" s="11">
        <v>8914</v>
      </c>
      <c r="B5038" s="13" t="s">
        <v>8000</v>
      </c>
      <c r="C5038" s="13" t="s">
        <v>8001</v>
      </c>
      <c r="D5038" s="13" t="str">
        <f>HLOOKUP(LEFT(Products!$B5038,3),$G$4:$J$5,2,0)</f>
        <v>Office Supplies</v>
      </c>
      <c r="E5038" s="11" t="str">
        <f>VLOOKUP(MID(Products!$B5038,5,2),$G$8:$H$25,2,0)</f>
        <v>Binders</v>
      </c>
    </row>
    <row r="5039" spans="1:5" x14ac:dyDescent="0.35">
      <c r="A5039" s="12">
        <v>838</v>
      </c>
      <c r="B5039" s="17" t="s">
        <v>2117</v>
      </c>
      <c r="C5039" s="17" t="s">
        <v>2118</v>
      </c>
      <c r="D5039" s="17" t="str">
        <f>HLOOKUP(LEFT(Products!$B5039,3),$G$4:$J$5,2,0)</f>
        <v>Office Supplies</v>
      </c>
      <c r="E5039" s="12" t="str">
        <f>VLOOKUP(MID(Products!$B5039,5,2),$G$8:$H$25,2,0)</f>
        <v>Labels</v>
      </c>
    </row>
    <row r="5040" spans="1:5" x14ac:dyDescent="0.35">
      <c r="A5040" s="11">
        <v>1411</v>
      </c>
      <c r="B5040" s="13" t="s">
        <v>1618</v>
      </c>
      <c r="C5040" s="13" t="s">
        <v>1619</v>
      </c>
      <c r="D5040" s="13" t="str">
        <f>HLOOKUP(LEFT(Products!$B5040,3),$G$4:$J$5,2,0)</f>
        <v>Office Supplies</v>
      </c>
      <c r="E5040" s="11" t="str">
        <f>VLOOKUP(MID(Products!$B5040,5,2),$G$8:$H$25,2,0)</f>
        <v>Paper</v>
      </c>
    </row>
    <row r="5041" spans="1:5" x14ac:dyDescent="0.35">
      <c r="A5041" s="12">
        <v>9761</v>
      </c>
      <c r="B5041" s="17" t="s">
        <v>1953</v>
      </c>
      <c r="C5041" s="17" t="s">
        <v>1954</v>
      </c>
      <c r="D5041" s="17" t="str">
        <f>HLOOKUP(LEFT(Products!$B5041,3),$G$4:$J$5,2,0)</f>
        <v>Office Supplies</v>
      </c>
      <c r="E5041" s="12" t="str">
        <f>VLOOKUP(MID(Products!$B5041,5,2),$G$8:$H$25,2,0)</f>
        <v>Labels</v>
      </c>
    </row>
    <row r="5042" spans="1:5" x14ac:dyDescent="0.35">
      <c r="A5042" s="11">
        <v>9224</v>
      </c>
      <c r="B5042" s="13" t="s">
        <v>6672</v>
      </c>
      <c r="C5042" s="13" t="s">
        <v>6673</v>
      </c>
      <c r="D5042" s="13" t="str">
        <f>HLOOKUP(LEFT(Products!$B5042,3),$G$4:$J$5,2,0)</f>
        <v>Office Supplies</v>
      </c>
      <c r="E5042" s="11" t="str">
        <f>VLOOKUP(MID(Products!$B5042,5,2),$G$8:$H$25,2,0)</f>
        <v>Art</v>
      </c>
    </row>
    <row r="5043" spans="1:5" x14ac:dyDescent="0.35">
      <c r="A5043" s="12">
        <v>8913</v>
      </c>
      <c r="B5043" s="17" t="s">
        <v>2992</v>
      </c>
      <c r="C5043" s="17" t="s">
        <v>2993</v>
      </c>
      <c r="D5043" s="17" t="str">
        <f>HLOOKUP(LEFT(Products!$B5043,3),$G$4:$J$5,2,0)</f>
        <v>Office Supplies</v>
      </c>
      <c r="E5043" s="12" t="str">
        <f>VLOOKUP(MID(Products!$B5043,5,2),$G$8:$H$25,2,0)</f>
        <v>Binders</v>
      </c>
    </row>
    <row r="5044" spans="1:5" x14ac:dyDescent="0.35">
      <c r="A5044" s="11">
        <v>9226</v>
      </c>
      <c r="B5044" s="13" t="s">
        <v>71</v>
      </c>
      <c r="C5044" s="13" t="s">
        <v>73</v>
      </c>
      <c r="D5044" s="13" t="str">
        <f>HLOOKUP(LEFT(Products!$B5044,3),$G$4:$J$5,2,0)</f>
        <v>Office Supplies</v>
      </c>
      <c r="E5044" s="11" t="str">
        <f>VLOOKUP(MID(Products!$B5044,5,2),$G$8:$H$25,2,0)</f>
        <v>Binders</v>
      </c>
    </row>
    <row r="5045" spans="1:5" x14ac:dyDescent="0.35">
      <c r="A5045" s="12">
        <v>9227</v>
      </c>
      <c r="B5045" s="17" t="s">
        <v>1773</v>
      </c>
      <c r="C5045" s="17" t="s">
        <v>1774</v>
      </c>
      <c r="D5045" s="17" t="str">
        <f>HLOOKUP(LEFT(Products!$B5045,3),$G$4:$J$5,2,0)</f>
        <v>Office Supplies</v>
      </c>
      <c r="E5045" s="12" t="str">
        <f>VLOOKUP(MID(Products!$B5045,5,2),$G$8:$H$25,2,0)</f>
        <v>Binders</v>
      </c>
    </row>
    <row r="5046" spans="1:5" x14ac:dyDescent="0.35">
      <c r="A5046" s="11">
        <v>9606</v>
      </c>
      <c r="B5046" s="13" t="s">
        <v>1236</v>
      </c>
      <c r="C5046" s="13" t="s">
        <v>1237</v>
      </c>
      <c r="D5046" s="13" t="str">
        <f>HLOOKUP(LEFT(Products!$B5046,3),$G$4:$J$5,2,0)</f>
        <v>Office Supplies</v>
      </c>
      <c r="E5046" s="11" t="str">
        <f>VLOOKUP(MID(Products!$B5046,5,2),$G$8:$H$25,2,0)</f>
        <v>Storage</v>
      </c>
    </row>
    <row r="5047" spans="1:5" x14ac:dyDescent="0.35">
      <c r="A5047" s="12">
        <v>9500</v>
      </c>
      <c r="B5047" s="17" t="s">
        <v>4621</v>
      </c>
      <c r="C5047" s="17" t="s">
        <v>4622</v>
      </c>
      <c r="D5047" s="17" t="str">
        <f>HLOOKUP(LEFT(Products!$B5047,3),$G$4:$J$5,2,0)</f>
        <v>Technology</v>
      </c>
      <c r="E5047" s="12" t="str">
        <f>VLOOKUP(MID(Products!$B5047,5,2),$G$8:$H$25,2,0)</f>
        <v>Accessories</v>
      </c>
    </row>
    <row r="5048" spans="1:5" x14ac:dyDescent="0.35">
      <c r="A5048" s="11">
        <v>9471</v>
      </c>
      <c r="B5048" s="13" t="s">
        <v>5596</v>
      </c>
      <c r="C5048" s="13" t="s">
        <v>5597</v>
      </c>
      <c r="D5048" s="13" t="str">
        <f>HLOOKUP(LEFT(Products!$B5048,3),$G$4:$J$5,2,0)</f>
        <v>Office Supplies</v>
      </c>
      <c r="E5048" s="11" t="str">
        <f>VLOOKUP(MID(Products!$B5048,5,2),$G$8:$H$25,2,0)</f>
        <v>Paper</v>
      </c>
    </row>
    <row r="5049" spans="1:5" x14ac:dyDescent="0.35">
      <c r="A5049" s="12">
        <v>9474</v>
      </c>
      <c r="B5049" s="17" t="s">
        <v>508</v>
      </c>
      <c r="C5049" s="17" t="s">
        <v>509</v>
      </c>
      <c r="D5049" s="17" t="str">
        <f>HLOOKUP(LEFT(Products!$B5049,3),$G$4:$J$5,2,0)</f>
        <v>Technology</v>
      </c>
      <c r="E5049" s="12" t="str">
        <f>VLOOKUP(MID(Products!$B5049,5,2),$G$8:$H$25,2,0)</f>
        <v>Phones</v>
      </c>
    </row>
    <row r="5050" spans="1:5" x14ac:dyDescent="0.35">
      <c r="A5050" s="11">
        <v>9470</v>
      </c>
      <c r="B5050" s="13" t="s">
        <v>6219</v>
      </c>
      <c r="C5050" s="13" t="s">
        <v>6220</v>
      </c>
      <c r="D5050" s="13" t="str">
        <f>HLOOKUP(LEFT(Products!$B5050,3),$G$4:$J$5,2,0)</f>
        <v>Furniture</v>
      </c>
      <c r="E5050" s="11" t="str">
        <f>VLOOKUP(MID(Products!$B5050,5,2),$G$8:$H$25,2,0)</f>
        <v>Furnishings</v>
      </c>
    </row>
    <row r="5051" spans="1:5" x14ac:dyDescent="0.35">
      <c r="A5051" s="12">
        <v>9473</v>
      </c>
      <c r="B5051" s="17" t="s">
        <v>3114</v>
      </c>
      <c r="C5051" s="17" t="s">
        <v>3115</v>
      </c>
      <c r="D5051" s="17" t="str">
        <f>HLOOKUP(LEFT(Products!$B5051,3),$G$4:$J$5,2,0)</f>
        <v>Office Supplies</v>
      </c>
      <c r="E5051" s="12" t="str">
        <f>VLOOKUP(MID(Products!$B5051,5,2),$G$8:$H$25,2,0)</f>
        <v>Paper</v>
      </c>
    </row>
    <row r="5052" spans="1:5" x14ac:dyDescent="0.35">
      <c r="A5052" s="11">
        <v>9499</v>
      </c>
      <c r="B5052" s="13" t="s">
        <v>4119</v>
      </c>
      <c r="C5052" s="13" t="s">
        <v>4120</v>
      </c>
      <c r="D5052" s="13" t="str">
        <f>HLOOKUP(LEFT(Products!$B5052,3),$G$4:$J$5,2,0)</f>
        <v>Furniture</v>
      </c>
      <c r="E5052" s="11" t="str">
        <f>VLOOKUP(MID(Products!$B5052,5,2),$G$8:$H$25,2,0)</f>
        <v>Chairs</v>
      </c>
    </row>
    <row r="5053" spans="1:5" x14ac:dyDescent="0.35">
      <c r="A5053" s="12">
        <v>938</v>
      </c>
      <c r="B5053" s="17" t="s">
        <v>2195</v>
      </c>
      <c r="C5053" s="17" t="s">
        <v>400</v>
      </c>
      <c r="D5053" s="17" t="str">
        <f>HLOOKUP(LEFT(Products!$B5053,3),$G$4:$J$5,2,0)</f>
        <v>Office Supplies</v>
      </c>
      <c r="E5053" s="12" t="str">
        <f>VLOOKUP(MID(Products!$B5053,5,2),$G$8:$H$25,2,0)</f>
        <v>Paper</v>
      </c>
    </row>
    <row r="5054" spans="1:5" x14ac:dyDescent="0.35">
      <c r="A5054" s="11">
        <v>9467</v>
      </c>
      <c r="B5054" s="13" t="s">
        <v>3656</v>
      </c>
      <c r="C5054" s="13" t="s">
        <v>3657</v>
      </c>
      <c r="D5054" s="13" t="str">
        <f>HLOOKUP(LEFT(Products!$B5054,3),$G$4:$J$5,2,0)</f>
        <v>Technology</v>
      </c>
      <c r="E5054" s="11" t="str">
        <f>VLOOKUP(MID(Products!$B5054,5,2),$G$8:$H$25,2,0)</f>
        <v>Accessories</v>
      </c>
    </row>
    <row r="5055" spans="1:5" x14ac:dyDescent="0.35">
      <c r="A5055" s="12">
        <v>9468</v>
      </c>
      <c r="B5055" s="17" t="s">
        <v>5380</v>
      </c>
      <c r="C5055" s="17" t="s">
        <v>5381</v>
      </c>
      <c r="D5055" s="17" t="str">
        <f>HLOOKUP(LEFT(Products!$B5055,3),$G$4:$J$5,2,0)</f>
        <v>Office Supplies</v>
      </c>
      <c r="E5055" s="12" t="str">
        <f>VLOOKUP(MID(Products!$B5055,5,2),$G$8:$H$25,2,0)</f>
        <v>Binders</v>
      </c>
    </row>
    <row r="5056" spans="1:5" x14ac:dyDescent="0.35">
      <c r="A5056" s="11">
        <v>128</v>
      </c>
      <c r="B5056" s="13" t="s">
        <v>5883</v>
      </c>
      <c r="C5056" s="13" t="s">
        <v>5884</v>
      </c>
      <c r="D5056" s="13" t="str">
        <f>HLOOKUP(LEFT(Products!$B5056,3),$G$4:$J$5,2,0)</f>
        <v>Furniture</v>
      </c>
      <c r="E5056" s="11" t="str">
        <f>VLOOKUP(MID(Products!$B5056,5,2),$G$8:$H$25,2,0)</f>
        <v>Tables</v>
      </c>
    </row>
    <row r="5057" spans="1:5" x14ac:dyDescent="0.35">
      <c r="A5057" s="12">
        <v>2308</v>
      </c>
      <c r="B5057" s="17" t="s">
        <v>6949</v>
      </c>
      <c r="C5057" s="17" t="s">
        <v>6950</v>
      </c>
      <c r="D5057" s="17" t="str">
        <f>HLOOKUP(LEFT(Products!$B5057,3),$G$4:$J$5,2,0)</f>
        <v>Office Supplies</v>
      </c>
      <c r="E5057" s="12" t="str">
        <f>VLOOKUP(MID(Products!$B5057,5,2),$G$8:$H$25,2,0)</f>
        <v>Storage</v>
      </c>
    </row>
    <row r="5058" spans="1:5" x14ac:dyDescent="0.35">
      <c r="A5058" s="11">
        <v>3462</v>
      </c>
      <c r="B5058" s="13" t="s">
        <v>3744</v>
      </c>
      <c r="C5058" s="13" t="s">
        <v>3745</v>
      </c>
      <c r="D5058" s="13" t="str">
        <f>HLOOKUP(LEFT(Products!$B5058,3),$G$4:$J$5,2,0)</f>
        <v>Technology</v>
      </c>
      <c r="E5058" s="11" t="str">
        <f>VLOOKUP(MID(Products!$B5058,5,2),$G$8:$H$25,2,0)</f>
        <v>Accessories</v>
      </c>
    </row>
    <row r="5059" spans="1:5" x14ac:dyDescent="0.35">
      <c r="A5059" s="12">
        <v>9498</v>
      </c>
      <c r="B5059" s="17" t="s">
        <v>1786</v>
      </c>
      <c r="C5059" s="17" t="s">
        <v>1787</v>
      </c>
      <c r="D5059" s="17" t="str">
        <f>HLOOKUP(LEFT(Products!$B5059,3),$G$4:$J$5,2,0)</f>
        <v>Technology</v>
      </c>
      <c r="E5059" s="12" t="str">
        <f>VLOOKUP(MID(Products!$B5059,5,2),$G$8:$H$25,2,0)</f>
        <v>Phones</v>
      </c>
    </row>
    <row r="5060" spans="1:5" x14ac:dyDescent="0.35">
      <c r="A5060" s="11">
        <v>127</v>
      </c>
      <c r="B5060" s="13" t="s">
        <v>3678</v>
      </c>
      <c r="C5060" s="13" t="s">
        <v>3679</v>
      </c>
      <c r="D5060" s="13" t="str">
        <f>HLOOKUP(LEFT(Products!$B5060,3),$G$4:$J$5,2,0)</f>
        <v>Office Supplies</v>
      </c>
      <c r="E5060" s="11" t="str">
        <f>VLOOKUP(MID(Products!$B5060,5,2),$G$8:$H$25,2,0)</f>
        <v>Paper</v>
      </c>
    </row>
    <row r="5061" spans="1:5" x14ac:dyDescent="0.35">
      <c r="A5061" s="12">
        <v>7490</v>
      </c>
      <c r="B5061" s="17" t="s">
        <v>559</v>
      </c>
      <c r="C5061" s="17" t="s">
        <v>560</v>
      </c>
      <c r="D5061" s="17" t="str">
        <f>HLOOKUP(LEFT(Products!$B5061,3),$G$4:$J$5,2,0)</f>
        <v>Office Supplies</v>
      </c>
      <c r="E5061" s="12" t="str">
        <f>VLOOKUP(MID(Products!$B5061,5,2),$G$8:$H$25,2,0)</f>
        <v>Binders</v>
      </c>
    </row>
    <row r="5062" spans="1:5" x14ac:dyDescent="0.35">
      <c r="A5062" s="11">
        <v>9472</v>
      </c>
      <c r="B5062" s="13" t="s">
        <v>4874</v>
      </c>
      <c r="C5062" s="13" t="s">
        <v>4875</v>
      </c>
      <c r="D5062" s="13" t="str">
        <f>HLOOKUP(LEFT(Products!$B5062,3),$G$4:$J$5,2,0)</f>
        <v>Office Supplies</v>
      </c>
      <c r="E5062" s="11" t="str">
        <f>VLOOKUP(MID(Products!$B5062,5,2),$G$8:$H$25,2,0)</f>
        <v>Paper</v>
      </c>
    </row>
    <row r="5063" spans="1:5" x14ac:dyDescent="0.35">
      <c r="A5063" s="12">
        <v>3349</v>
      </c>
      <c r="B5063" s="17" t="s">
        <v>4684</v>
      </c>
      <c r="C5063" s="17" t="s">
        <v>4685</v>
      </c>
      <c r="D5063" s="17" t="str">
        <f>HLOOKUP(LEFT(Products!$B5063,3),$G$4:$J$5,2,0)</f>
        <v>Office Supplies</v>
      </c>
      <c r="E5063" s="12" t="str">
        <f>VLOOKUP(MID(Products!$B5063,5,2),$G$8:$H$25,2,0)</f>
        <v>Binders</v>
      </c>
    </row>
    <row r="5064" spans="1:5" x14ac:dyDescent="0.35">
      <c r="A5064" s="11">
        <v>9469</v>
      </c>
      <c r="B5064" s="13" t="s">
        <v>5089</v>
      </c>
      <c r="C5064" s="13" t="s">
        <v>5090</v>
      </c>
      <c r="D5064" s="13" t="str">
        <f>HLOOKUP(LEFT(Products!$B5064,3),$G$4:$J$5,2,0)</f>
        <v>Office Supplies</v>
      </c>
      <c r="E5064" s="11" t="str">
        <f>VLOOKUP(MID(Products!$B5064,5,2),$G$8:$H$25,2,0)</f>
        <v>Binders</v>
      </c>
    </row>
    <row r="5065" spans="1:5" x14ac:dyDescent="0.35">
      <c r="A5065" s="12">
        <v>8171</v>
      </c>
      <c r="B5065" s="17" t="s">
        <v>2735</v>
      </c>
      <c r="C5065" s="17" t="s">
        <v>2736</v>
      </c>
      <c r="D5065" s="17" t="str">
        <f>HLOOKUP(LEFT(Products!$B5065,3),$G$4:$J$5,2,0)</f>
        <v>Office Supplies</v>
      </c>
      <c r="E5065" s="12" t="str">
        <f>VLOOKUP(MID(Products!$B5065,5,2),$G$8:$H$25,2,0)</f>
        <v>Paper</v>
      </c>
    </row>
    <row r="5066" spans="1:5" x14ac:dyDescent="0.35">
      <c r="A5066" s="11">
        <v>3675</v>
      </c>
      <c r="B5066" s="13" t="s">
        <v>1977</v>
      </c>
      <c r="C5066" s="13" t="s">
        <v>1978</v>
      </c>
      <c r="D5066" s="13" t="str">
        <f>HLOOKUP(LEFT(Products!$B5066,3),$G$4:$J$5,2,0)</f>
        <v>Technology</v>
      </c>
      <c r="E5066" s="11" t="str">
        <f>VLOOKUP(MID(Products!$B5066,5,2),$G$8:$H$25,2,0)</f>
        <v>Accessories</v>
      </c>
    </row>
    <row r="5067" spans="1:5" x14ac:dyDescent="0.35">
      <c r="A5067" s="12">
        <v>2973</v>
      </c>
      <c r="B5067" s="17" t="s">
        <v>4943</v>
      </c>
      <c r="C5067" s="17" t="s">
        <v>4944</v>
      </c>
      <c r="D5067" s="17" t="str">
        <f>HLOOKUP(LEFT(Products!$B5067,3),$G$4:$J$5,2,0)</f>
        <v>Furniture</v>
      </c>
      <c r="E5067" s="12" t="str">
        <f>VLOOKUP(MID(Products!$B5067,5,2),$G$8:$H$25,2,0)</f>
        <v>Chairs</v>
      </c>
    </row>
    <row r="5068" spans="1:5" x14ac:dyDescent="0.35">
      <c r="A5068" s="11">
        <v>7099</v>
      </c>
      <c r="B5068" s="13" t="s">
        <v>624</v>
      </c>
      <c r="C5068" s="13" t="s">
        <v>625</v>
      </c>
      <c r="D5068" s="13" t="str">
        <f>HLOOKUP(LEFT(Products!$B5068,3),$G$4:$J$5,2,0)</f>
        <v>Office Supplies</v>
      </c>
      <c r="E5068" s="11" t="str">
        <f>VLOOKUP(MID(Products!$B5068,5,2),$G$8:$H$25,2,0)</f>
        <v>Storage</v>
      </c>
    </row>
    <row r="5069" spans="1:5" x14ac:dyDescent="0.35">
      <c r="A5069" s="12">
        <v>8170</v>
      </c>
      <c r="B5069" s="17" t="s">
        <v>5653</v>
      </c>
      <c r="C5069" s="17" t="s">
        <v>5654</v>
      </c>
      <c r="D5069" s="17" t="str">
        <f>HLOOKUP(LEFT(Products!$B5069,3),$G$4:$J$5,2,0)</f>
        <v>Office Supplies</v>
      </c>
      <c r="E5069" s="12" t="str">
        <f>VLOOKUP(MID(Products!$B5069,5,2),$G$8:$H$25,2,0)</f>
        <v>Paper</v>
      </c>
    </row>
    <row r="5070" spans="1:5" x14ac:dyDescent="0.35">
      <c r="A5070" s="11">
        <v>2969</v>
      </c>
      <c r="B5070" s="13" t="s">
        <v>3726</v>
      </c>
      <c r="C5070" s="13" t="s">
        <v>3727</v>
      </c>
      <c r="D5070" s="13" t="str">
        <f>HLOOKUP(LEFT(Products!$B5070,3),$G$4:$J$5,2,0)</f>
        <v>Furniture</v>
      </c>
      <c r="E5070" s="11" t="str">
        <f>VLOOKUP(MID(Products!$B5070,5,2),$G$8:$H$25,2,0)</f>
        <v>Chairs</v>
      </c>
    </row>
    <row r="5071" spans="1:5" x14ac:dyDescent="0.35">
      <c r="A5071" s="12">
        <v>8169</v>
      </c>
      <c r="B5071" s="17" t="s">
        <v>2578</v>
      </c>
      <c r="C5071" s="17" t="s">
        <v>2579</v>
      </c>
      <c r="D5071" s="17" t="str">
        <f>HLOOKUP(LEFT(Products!$B5071,3),$G$4:$J$5,2,0)</f>
        <v>Office Supplies</v>
      </c>
      <c r="E5071" s="12" t="str">
        <f>VLOOKUP(MID(Products!$B5071,5,2),$G$8:$H$25,2,0)</f>
        <v>Appliances</v>
      </c>
    </row>
    <row r="5072" spans="1:5" x14ac:dyDescent="0.35">
      <c r="A5072" s="11">
        <v>8966</v>
      </c>
      <c r="B5072" s="13" t="s">
        <v>4519</v>
      </c>
      <c r="C5072" s="13" t="s">
        <v>4520</v>
      </c>
      <c r="D5072" s="13" t="str">
        <f>HLOOKUP(LEFT(Products!$B5072,3),$G$4:$J$5,2,0)</f>
        <v>Furniture</v>
      </c>
      <c r="E5072" s="11" t="str">
        <f>VLOOKUP(MID(Products!$B5072,5,2),$G$8:$H$25,2,0)</f>
        <v>Tables</v>
      </c>
    </row>
    <row r="5073" spans="1:5" x14ac:dyDescent="0.35">
      <c r="A5073" s="12">
        <v>419</v>
      </c>
      <c r="B5073" s="17" t="s">
        <v>2926</v>
      </c>
      <c r="C5073" s="17" t="s">
        <v>2927</v>
      </c>
      <c r="D5073" s="17" t="str">
        <f>HLOOKUP(LEFT(Products!$B5073,3),$G$4:$J$5,2,0)</f>
        <v>Office Supplies</v>
      </c>
      <c r="E5073" s="12" t="str">
        <f>VLOOKUP(MID(Products!$B5073,5,2),$G$8:$H$25,2,0)</f>
        <v>Binders</v>
      </c>
    </row>
    <row r="5074" spans="1:5" x14ac:dyDescent="0.35">
      <c r="A5074" s="11">
        <v>96</v>
      </c>
      <c r="B5074" s="13" t="s">
        <v>5120</v>
      </c>
      <c r="C5074" s="13" t="s">
        <v>5121</v>
      </c>
      <c r="D5074" s="13" t="str">
        <f>HLOOKUP(LEFT(Products!$B5074,3),$G$4:$J$5,2,0)</f>
        <v>Office Supplies</v>
      </c>
      <c r="E5074" s="11" t="str">
        <f>VLOOKUP(MID(Products!$B5074,5,2),$G$8:$H$25,2,0)</f>
        <v>Paper</v>
      </c>
    </row>
    <row r="5075" spans="1:5" x14ac:dyDescent="0.35">
      <c r="A5075" s="12">
        <v>1231</v>
      </c>
      <c r="B5075" s="17" t="s">
        <v>707</v>
      </c>
      <c r="C5075" s="17" t="s">
        <v>708</v>
      </c>
      <c r="D5075" s="17" t="str">
        <f>HLOOKUP(LEFT(Products!$B5075,3),$G$4:$J$5,2,0)</f>
        <v>Office Supplies</v>
      </c>
      <c r="E5075" s="12" t="str">
        <f>VLOOKUP(MID(Products!$B5075,5,2),$G$8:$H$25,2,0)</f>
        <v>Binders</v>
      </c>
    </row>
    <row r="5076" spans="1:5" x14ac:dyDescent="0.35">
      <c r="A5076" s="11">
        <v>3046</v>
      </c>
      <c r="B5076" s="13" t="s">
        <v>8024</v>
      </c>
      <c r="C5076" s="13" t="s">
        <v>8025</v>
      </c>
      <c r="D5076" s="13" t="str">
        <f>HLOOKUP(LEFT(Products!$B5076,3),$G$4:$J$5,2,0)</f>
        <v>Office Supplies</v>
      </c>
      <c r="E5076" s="11" t="str">
        <f>VLOOKUP(MID(Products!$B5076,5,2),$G$8:$H$25,2,0)</f>
        <v>Art</v>
      </c>
    </row>
    <row r="5077" spans="1:5" x14ac:dyDescent="0.35">
      <c r="A5077" s="12">
        <v>2972</v>
      </c>
      <c r="B5077" s="17" t="s">
        <v>3241</v>
      </c>
      <c r="C5077" s="17" t="s">
        <v>3242</v>
      </c>
      <c r="D5077" s="17" t="str">
        <f>HLOOKUP(LEFT(Products!$B5077,3),$G$4:$J$5,2,0)</f>
        <v>Office Supplies</v>
      </c>
      <c r="E5077" s="12" t="str">
        <f>VLOOKUP(MID(Products!$B5077,5,2),$G$8:$H$25,2,0)</f>
        <v>Art</v>
      </c>
    </row>
    <row r="5078" spans="1:5" x14ac:dyDescent="0.35">
      <c r="A5078" s="11">
        <v>5905</v>
      </c>
      <c r="B5078" s="13" t="s">
        <v>3922</v>
      </c>
      <c r="C5078" s="13" t="s">
        <v>3923</v>
      </c>
      <c r="D5078" s="13" t="str">
        <f>HLOOKUP(LEFT(Products!$B5078,3),$G$4:$J$5,2,0)</f>
        <v>Furniture</v>
      </c>
      <c r="E5078" s="11" t="str">
        <f>VLOOKUP(MID(Products!$B5078,5,2),$G$8:$H$25,2,0)</f>
        <v>Furnishings</v>
      </c>
    </row>
    <row r="5079" spans="1:5" x14ac:dyDescent="0.35">
      <c r="A5079" s="12">
        <v>3047</v>
      </c>
      <c r="B5079" s="17" t="s">
        <v>4463</v>
      </c>
      <c r="C5079" s="17" t="s">
        <v>4464</v>
      </c>
      <c r="D5079" s="17" t="str">
        <f>HLOOKUP(LEFT(Products!$B5079,3),$G$4:$J$5,2,0)</f>
        <v>Office Supplies</v>
      </c>
      <c r="E5079" s="12" t="str">
        <f>VLOOKUP(MID(Products!$B5079,5,2),$G$8:$H$25,2,0)</f>
        <v>Paper</v>
      </c>
    </row>
    <row r="5080" spans="1:5" x14ac:dyDescent="0.35">
      <c r="A5080" s="11">
        <v>1229</v>
      </c>
      <c r="B5080" s="13" t="s">
        <v>728</v>
      </c>
      <c r="C5080" s="13" t="s">
        <v>400</v>
      </c>
      <c r="D5080" s="13" t="str">
        <f>HLOOKUP(LEFT(Products!$B5080,3),$G$4:$J$5,2,0)</f>
        <v>Office Supplies</v>
      </c>
      <c r="E5080" s="11" t="str">
        <f>VLOOKUP(MID(Products!$B5080,5,2),$G$8:$H$25,2,0)</f>
        <v>Paper</v>
      </c>
    </row>
    <row r="5081" spans="1:5" x14ac:dyDescent="0.35">
      <c r="A5081" s="12">
        <v>9482</v>
      </c>
      <c r="B5081" s="17" t="s">
        <v>5308</v>
      </c>
      <c r="C5081" s="17" t="s">
        <v>5309</v>
      </c>
      <c r="D5081" s="17" t="str">
        <f>HLOOKUP(LEFT(Products!$B5081,3),$G$4:$J$5,2,0)</f>
        <v>Office Supplies</v>
      </c>
      <c r="E5081" s="12" t="str">
        <f>VLOOKUP(MID(Products!$B5081,5,2),$G$8:$H$25,2,0)</f>
        <v>Envelopes</v>
      </c>
    </row>
    <row r="5082" spans="1:5" x14ac:dyDescent="0.35">
      <c r="A5082" s="11">
        <v>1230</v>
      </c>
      <c r="B5082" s="13" t="s">
        <v>5424</v>
      </c>
      <c r="C5082" s="13" t="s">
        <v>5425</v>
      </c>
      <c r="D5082" s="13" t="str">
        <f>HLOOKUP(LEFT(Products!$B5082,3),$G$4:$J$5,2,0)</f>
        <v>Office Supplies</v>
      </c>
      <c r="E5082" s="11" t="str">
        <f>VLOOKUP(MID(Products!$B5082,5,2),$G$8:$H$25,2,0)</f>
        <v>Storage</v>
      </c>
    </row>
    <row r="5083" spans="1:5" x14ac:dyDescent="0.35">
      <c r="A5083" s="12">
        <v>5906</v>
      </c>
      <c r="B5083" s="17" t="s">
        <v>2612</v>
      </c>
      <c r="C5083" s="17" t="s">
        <v>2613</v>
      </c>
      <c r="D5083" s="17" t="str">
        <f>HLOOKUP(LEFT(Products!$B5083,3),$G$4:$J$5,2,0)</f>
        <v>Furniture</v>
      </c>
      <c r="E5083" s="12" t="str">
        <f>VLOOKUP(MID(Products!$B5083,5,2),$G$8:$H$25,2,0)</f>
        <v>Furnishings</v>
      </c>
    </row>
    <row r="5084" spans="1:5" x14ac:dyDescent="0.35">
      <c r="A5084" s="11">
        <v>2971</v>
      </c>
      <c r="B5084" s="13" t="s">
        <v>4805</v>
      </c>
      <c r="C5084" s="13" t="s">
        <v>4806</v>
      </c>
      <c r="D5084" s="13" t="str">
        <f>HLOOKUP(LEFT(Products!$B5084,3),$G$4:$J$5,2,0)</f>
        <v>Office Supplies</v>
      </c>
      <c r="E5084" s="11" t="str">
        <f>VLOOKUP(MID(Products!$B5084,5,2),$G$8:$H$25,2,0)</f>
        <v>Labels</v>
      </c>
    </row>
    <row r="5085" spans="1:5" x14ac:dyDescent="0.35">
      <c r="A5085" s="12">
        <v>5904</v>
      </c>
      <c r="B5085" s="17" t="s">
        <v>3573</v>
      </c>
      <c r="C5085" s="17" t="s">
        <v>3574</v>
      </c>
      <c r="D5085" s="17" t="str">
        <f>HLOOKUP(LEFT(Products!$B5085,3),$G$4:$J$5,2,0)</f>
        <v>Office Supplies</v>
      </c>
      <c r="E5085" s="12" t="str">
        <f>VLOOKUP(MID(Products!$B5085,5,2),$G$8:$H$25,2,0)</f>
        <v>Binders</v>
      </c>
    </row>
    <row r="5086" spans="1:5" x14ac:dyDescent="0.35">
      <c r="A5086" s="11">
        <v>5907</v>
      </c>
      <c r="B5086" s="13" t="s">
        <v>399</v>
      </c>
      <c r="C5086" s="13" t="s">
        <v>400</v>
      </c>
      <c r="D5086" s="13" t="str">
        <f>HLOOKUP(LEFT(Products!$B5086,3),$G$4:$J$5,2,0)</f>
        <v>Office Supplies</v>
      </c>
      <c r="E5086" s="11" t="str">
        <f>VLOOKUP(MID(Products!$B5086,5,2),$G$8:$H$25,2,0)</f>
        <v>Paper</v>
      </c>
    </row>
    <row r="5087" spans="1:5" x14ac:dyDescent="0.35">
      <c r="A5087" s="12">
        <v>2970</v>
      </c>
      <c r="B5087" s="17" t="s">
        <v>5265</v>
      </c>
      <c r="C5087" s="17" t="s">
        <v>5266</v>
      </c>
      <c r="D5087" s="17" t="str">
        <f>HLOOKUP(LEFT(Products!$B5087,3),$G$4:$J$5,2,0)</f>
        <v>Technology</v>
      </c>
      <c r="E5087" s="12" t="str">
        <f>VLOOKUP(MID(Products!$B5087,5,2),$G$8:$H$25,2,0)</f>
        <v>Accessories</v>
      </c>
    </row>
    <row r="5088" spans="1:5" x14ac:dyDescent="0.35">
      <c r="A5088" s="11">
        <v>3676</v>
      </c>
      <c r="B5088" s="13" t="s">
        <v>7404</v>
      </c>
      <c r="C5088" s="13" t="s">
        <v>7405</v>
      </c>
      <c r="D5088" s="13" t="str">
        <f>HLOOKUP(LEFT(Products!$B5088,3),$G$4:$J$5,2,0)</f>
        <v>Office Supplies</v>
      </c>
      <c r="E5088" s="11" t="str">
        <f>VLOOKUP(MID(Products!$B5088,5,2),$G$8:$H$25,2,0)</f>
        <v>Paper</v>
      </c>
    </row>
    <row r="5089" spans="1:5" x14ac:dyDescent="0.35">
      <c r="A5089" s="12">
        <v>198</v>
      </c>
      <c r="B5089" s="17" t="s">
        <v>2494</v>
      </c>
      <c r="C5089" s="17" t="s">
        <v>2495</v>
      </c>
      <c r="D5089" s="17" t="str">
        <f>HLOOKUP(LEFT(Products!$B5089,3),$G$4:$J$5,2,0)</f>
        <v>Office Supplies</v>
      </c>
      <c r="E5089" s="12" t="str">
        <f>VLOOKUP(MID(Products!$B5089,5,2),$G$8:$H$25,2,0)</f>
        <v>Paper</v>
      </c>
    </row>
    <row r="5090" spans="1:5" x14ac:dyDescent="0.35">
      <c r="A5090" s="11">
        <v>8621</v>
      </c>
      <c r="B5090" s="13" t="s">
        <v>8030</v>
      </c>
      <c r="C5090" s="13" t="s">
        <v>8031</v>
      </c>
      <c r="D5090" s="13" t="str">
        <f>HLOOKUP(LEFT(Products!$B5090,3),$G$4:$J$5,2,0)</f>
        <v>Office Supplies</v>
      </c>
      <c r="E5090" s="11" t="str">
        <f>VLOOKUP(MID(Products!$B5090,5,2),$G$8:$H$25,2,0)</f>
        <v>Storage</v>
      </c>
    </row>
    <row r="5091" spans="1:5" x14ac:dyDescent="0.35">
      <c r="A5091" s="12">
        <v>5903</v>
      </c>
      <c r="B5091" s="17" t="s">
        <v>2459</v>
      </c>
      <c r="C5091" s="17" t="s">
        <v>2460</v>
      </c>
      <c r="D5091" s="17" t="str">
        <f>HLOOKUP(LEFT(Products!$B5091,3),$G$4:$J$5,2,0)</f>
        <v>Furniture</v>
      </c>
      <c r="E5091" s="12" t="str">
        <f>VLOOKUP(MID(Products!$B5091,5,2),$G$8:$H$25,2,0)</f>
        <v>Furnishings</v>
      </c>
    </row>
    <row r="5092" spans="1:5" x14ac:dyDescent="0.35">
      <c r="A5092" s="11">
        <v>4779</v>
      </c>
      <c r="B5092" s="13" t="s">
        <v>2494</v>
      </c>
      <c r="C5092" s="13" t="s">
        <v>2495</v>
      </c>
      <c r="D5092" s="13" t="str">
        <f>HLOOKUP(LEFT(Products!$B5092,3),$G$4:$J$5,2,0)</f>
        <v>Office Supplies</v>
      </c>
      <c r="E5092" s="11" t="str">
        <f>VLOOKUP(MID(Products!$B5092,5,2),$G$8:$H$25,2,0)</f>
        <v>Paper</v>
      </c>
    </row>
    <row r="5093" spans="1:5" x14ac:dyDescent="0.35">
      <c r="A5093" s="12">
        <v>9370</v>
      </c>
      <c r="B5093" s="17" t="s">
        <v>4564</v>
      </c>
      <c r="C5093" s="17" t="s">
        <v>4565</v>
      </c>
      <c r="D5093" s="17" t="str">
        <f>HLOOKUP(LEFT(Products!$B5093,3),$G$4:$J$5,2,0)</f>
        <v>Office Supplies</v>
      </c>
      <c r="E5093" s="12" t="str">
        <f>VLOOKUP(MID(Products!$B5093,5,2),$G$8:$H$25,2,0)</f>
        <v>Appliances</v>
      </c>
    </row>
    <row r="5094" spans="1:5" x14ac:dyDescent="0.35">
      <c r="A5094" s="11">
        <v>2727</v>
      </c>
      <c r="B5094" s="13" t="s">
        <v>2418</v>
      </c>
      <c r="C5094" s="13" t="s">
        <v>2419</v>
      </c>
      <c r="D5094" s="13" t="str">
        <f>HLOOKUP(LEFT(Products!$B5094,3),$G$4:$J$5,2,0)</f>
        <v>Furniture</v>
      </c>
      <c r="E5094" s="11" t="str">
        <f>VLOOKUP(MID(Products!$B5094,5,2),$G$8:$H$25,2,0)</f>
        <v>Chairs</v>
      </c>
    </row>
    <row r="5095" spans="1:5" x14ac:dyDescent="0.35">
      <c r="A5095" s="12">
        <v>2726</v>
      </c>
      <c r="B5095" s="17" t="s">
        <v>837</v>
      </c>
      <c r="C5095" s="17" t="s">
        <v>838</v>
      </c>
      <c r="D5095" s="17" t="str">
        <f>HLOOKUP(LEFT(Products!$B5095,3),$G$4:$J$5,2,0)</f>
        <v>Furniture</v>
      </c>
      <c r="E5095" s="12" t="str">
        <f>VLOOKUP(MID(Products!$B5095,5,2),$G$8:$H$25,2,0)</f>
        <v>Tables</v>
      </c>
    </row>
    <row r="5096" spans="1:5" x14ac:dyDescent="0.35">
      <c r="A5096" s="11">
        <v>3560</v>
      </c>
      <c r="B5096" s="13" t="s">
        <v>4851</v>
      </c>
      <c r="C5096" s="13" t="s">
        <v>4852</v>
      </c>
      <c r="D5096" s="13" t="str">
        <f>HLOOKUP(LEFT(Products!$B5096,3),$G$4:$J$5,2,0)</f>
        <v>Technology</v>
      </c>
      <c r="E5096" s="11" t="str">
        <f>VLOOKUP(MID(Products!$B5096,5,2),$G$8:$H$25,2,0)</f>
        <v>Phones</v>
      </c>
    </row>
    <row r="5097" spans="1:5" x14ac:dyDescent="0.35">
      <c r="A5097" s="12">
        <v>2075</v>
      </c>
      <c r="B5097" s="17" t="s">
        <v>3211</v>
      </c>
      <c r="C5097" s="17" t="s">
        <v>3212</v>
      </c>
      <c r="D5097" s="17" t="str">
        <f>HLOOKUP(LEFT(Products!$B5097,3),$G$4:$J$5,2,0)</f>
        <v>Technology</v>
      </c>
      <c r="E5097" s="12" t="str">
        <f>VLOOKUP(MID(Products!$B5097,5,2),$G$8:$H$25,2,0)</f>
        <v>Accessories</v>
      </c>
    </row>
    <row r="5098" spans="1:5" x14ac:dyDescent="0.35">
      <c r="A5098" s="11">
        <v>8331</v>
      </c>
      <c r="B5098" s="13" t="s">
        <v>8038</v>
      </c>
      <c r="C5098" s="13" t="s">
        <v>8039</v>
      </c>
      <c r="D5098" s="13" t="str">
        <f>HLOOKUP(LEFT(Products!$B5098,3),$G$4:$J$5,2,0)</f>
        <v>Technology</v>
      </c>
      <c r="E5098" s="11" t="str">
        <f>VLOOKUP(MID(Products!$B5098,5,2),$G$8:$H$25,2,0)</f>
        <v>Phones</v>
      </c>
    </row>
    <row r="5099" spans="1:5" x14ac:dyDescent="0.35">
      <c r="A5099" s="12">
        <v>3559</v>
      </c>
      <c r="B5099" s="17" t="s">
        <v>8041</v>
      </c>
      <c r="C5099" s="17" t="s">
        <v>8042</v>
      </c>
      <c r="D5099" s="17" t="str">
        <f>HLOOKUP(LEFT(Products!$B5099,3),$G$4:$J$5,2,0)</f>
        <v>Technology</v>
      </c>
      <c r="E5099" s="12" t="str">
        <f>VLOOKUP(MID(Products!$B5099,5,2),$G$8:$H$25,2,0)</f>
        <v>Accessories</v>
      </c>
    </row>
    <row r="5100" spans="1:5" x14ac:dyDescent="0.35">
      <c r="A5100" s="11">
        <v>9493</v>
      </c>
      <c r="B5100" s="13" t="s">
        <v>828</v>
      </c>
      <c r="C5100" s="13" t="s">
        <v>829</v>
      </c>
      <c r="D5100" s="13" t="str">
        <f>HLOOKUP(LEFT(Products!$B5100,3),$G$4:$J$5,2,0)</f>
        <v>Office Supplies</v>
      </c>
      <c r="E5100" s="11" t="str">
        <f>VLOOKUP(MID(Products!$B5100,5,2),$G$8:$H$25,2,0)</f>
        <v>Binders</v>
      </c>
    </row>
    <row r="5101" spans="1:5" x14ac:dyDescent="0.35">
      <c r="A5101" s="12">
        <v>2074</v>
      </c>
      <c r="B5101" s="17" t="s">
        <v>4174</v>
      </c>
      <c r="C5101" s="17" t="s">
        <v>4175</v>
      </c>
      <c r="D5101" s="17" t="str">
        <f>HLOOKUP(LEFT(Products!$B5101,3),$G$4:$J$5,2,0)</f>
        <v>Office Supplies</v>
      </c>
      <c r="E5101" s="12" t="str">
        <f>VLOOKUP(MID(Products!$B5101,5,2),$G$8:$H$25,2,0)</f>
        <v>Binders</v>
      </c>
    </row>
    <row r="5102" spans="1:5" x14ac:dyDescent="0.35">
      <c r="A5102" s="11">
        <v>8093</v>
      </c>
      <c r="B5102" s="13" t="s">
        <v>1274</v>
      </c>
      <c r="C5102" s="13" t="s">
        <v>1275</v>
      </c>
      <c r="D5102" s="13" t="str">
        <f>HLOOKUP(LEFT(Products!$B5102,3),$G$4:$J$5,2,0)</f>
        <v>Technology</v>
      </c>
      <c r="E5102" s="11" t="str">
        <f>VLOOKUP(MID(Products!$B5102,5,2),$G$8:$H$25,2,0)</f>
        <v>Accessories</v>
      </c>
    </row>
    <row r="5103" spans="1:5" x14ac:dyDescent="0.35">
      <c r="A5103" s="12">
        <v>8432</v>
      </c>
      <c r="B5103" s="17" t="s">
        <v>7825</v>
      </c>
      <c r="C5103" s="17" t="s">
        <v>7826</v>
      </c>
      <c r="D5103" s="17" t="str">
        <f>HLOOKUP(LEFT(Products!$B5103,3),$G$4:$J$5,2,0)</f>
        <v>Office Supplies</v>
      </c>
      <c r="E5103" s="12" t="str">
        <f>VLOOKUP(MID(Products!$B5103,5,2),$G$8:$H$25,2,0)</f>
        <v>Art</v>
      </c>
    </row>
    <row r="5104" spans="1:5" x14ac:dyDescent="0.35">
      <c r="A5104" s="11">
        <v>2421</v>
      </c>
      <c r="B5104" s="13" t="s">
        <v>4528</v>
      </c>
      <c r="C5104" s="13" t="s">
        <v>4529</v>
      </c>
      <c r="D5104" s="13" t="str">
        <f>HLOOKUP(LEFT(Products!$B5104,3),$G$4:$J$5,2,0)</f>
        <v>Furniture</v>
      </c>
      <c r="E5104" s="11" t="str">
        <f>VLOOKUP(MID(Products!$B5104,5,2),$G$8:$H$25,2,0)</f>
        <v>Furnishings</v>
      </c>
    </row>
    <row r="5105" spans="1:5" x14ac:dyDescent="0.35">
      <c r="A5105" s="12">
        <v>97</v>
      </c>
      <c r="B5105" s="17" t="s">
        <v>6567</v>
      </c>
      <c r="C5105" s="17" t="s">
        <v>6568</v>
      </c>
      <c r="D5105" s="17" t="str">
        <f>HLOOKUP(LEFT(Products!$B5105,3),$G$4:$J$5,2,0)</f>
        <v>Technology</v>
      </c>
      <c r="E5105" s="12" t="str">
        <f>VLOOKUP(MID(Products!$B5105,5,2),$G$8:$H$25,2,0)</f>
        <v>Accessories</v>
      </c>
    </row>
    <row r="5106" spans="1:5" x14ac:dyDescent="0.35">
      <c r="A5106" s="11">
        <v>8594</v>
      </c>
      <c r="B5106" s="13" t="s">
        <v>657</v>
      </c>
      <c r="C5106" s="13" t="s">
        <v>658</v>
      </c>
      <c r="D5106" s="13" t="str">
        <f>HLOOKUP(LEFT(Products!$B5106,3),$G$4:$J$5,2,0)</f>
        <v>Furniture</v>
      </c>
      <c r="E5106" s="11" t="str">
        <f>VLOOKUP(MID(Products!$B5106,5,2),$G$8:$H$25,2,0)</f>
        <v>Furnishings</v>
      </c>
    </row>
    <row r="5107" spans="1:5" x14ac:dyDescent="0.35">
      <c r="A5107" s="12">
        <v>2122</v>
      </c>
      <c r="B5107" s="17" t="s">
        <v>814</v>
      </c>
      <c r="C5107" s="17" t="s">
        <v>815</v>
      </c>
      <c r="D5107" s="17" t="str">
        <f>HLOOKUP(LEFT(Products!$B5107,3),$G$4:$J$5,2,0)</f>
        <v>Technology</v>
      </c>
      <c r="E5107" s="12" t="str">
        <f>VLOOKUP(MID(Products!$B5107,5,2),$G$8:$H$25,2,0)</f>
        <v>Accessories</v>
      </c>
    </row>
    <row r="5108" spans="1:5" x14ac:dyDescent="0.35">
      <c r="A5108" s="11">
        <v>8595</v>
      </c>
      <c r="B5108" s="13" t="s">
        <v>2981</v>
      </c>
      <c r="C5108" s="13" t="s">
        <v>2982</v>
      </c>
      <c r="D5108" s="13" t="str">
        <f>HLOOKUP(LEFT(Products!$B5108,3),$G$4:$J$5,2,0)</f>
        <v>Furniture</v>
      </c>
      <c r="E5108" s="11" t="str">
        <f>VLOOKUP(MID(Products!$B5108,5,2),$G$8:$H$25,2,0)</f>
        <v>Chairs</v>
      </c>
    </row>
    <row r="5109" spans="1:5" x14ac:dyDescent="0.35">
      <c r="A5109" s="12">
        <v>7036</v>
      </c>
      <c r="B5109" s="17" t="s">
        <v>531</v>
      </c>
      <c r="C5109" s="17" t="s">
        <v>532</v>
      </c>
      <c r="D5109" s="17" t="str">
        <f>HLOOKUP(LEFT(Products!$B5109,3),$G$4:$J$5,2,0)</f>
        <v>Technology</v>
      </c>
      <c r="E5109" s="12" t="str">
        <f>VLOOKUP(MID(Products!$B5109,5,2),$G$8:$H$25,2,0)</f>
        <v>Phones</v>
      </c>
    </row>
    <row r="5110" spans="1:5" x14ac:dyDescent="0.35">
      <c r="A5110" s="11">
        <v>3185</v>
      </c>
      <c r="B5110" s="13" t="s">
        <v>4167</v>
      </c>
      <c r="C5110" s="13" t="s">
        <v>4168</v>
      </c>
      <c r="D5110" s="13" t="str">
        <f>HLOOKUP(LEFT(Products!$B5110,3),$G$4:$J$5,2,0)</f>
        <v>Furniture</v>
      </c>
      <c r="E5110" s="11" t="str">
        <f>VLOOKUP(MID(Products!$B5110,5,2),$G$8:$H$25,2,0)</f>
        <v>Chairs</v>
      </c>
    </row>
    <row r="5111" spans="1:5" x14ac:dyDescent="0.35">
      <c r="A5111" s="12">
        <v>3183</v>
      </c>
      <c r="B5111" s="17" t="s">
        <v>729</v>
      </c>
      <c r="C5111" s="17" t="s">
        <v>730</v>
      </c>
      <c r="D5111" s="17" t="str">
        <f>HLOOKUP(LEFT(Products!$B5111,3),$G$4:$J$5,2,0)</f>
        <v>Office Supplies</v>
      </c>
      <c r="E5111" s="12" t="str">
        <f>VLOOKUP(MID(Products!$B5111,5,2),$G$8:$H$25,2,0)</f>
        <v>Storage</v>
      </c>
    </row>
    <row r="5112" spans="1:5" x14ac:dyDescent="0.35">
      <c r="A5112" s="11">
        <v>3184</v>
      </c>
      <c r="B5112" s="13" t="s">
        <v>7366</v>
      </c>
      <c r="C5112" s="13" t="s">
        <v>7367</v>
      </c>
      <c r="D5112" s="13" t="str">
        <f>HLOOKUP(LEFT(Products!$B5112,3),$G$4:$J$5,2,0)</f>
        <v>Technology</v>
      </c>
      <c r="E5112" s="11" t="str">
        <f>VLOOKUP(MID(Products!$B5112,5,2),$G$8:$H$25,2,0)</f>
        <v>Accessories</v>
      </c>
    </row>
    <row r="5113" spans="1:5" x14ac:dyDescent="0.35">
      <c r="A5113" s="12">
        <v>3182</v>
      </c>
      <c r="B5113" s="17" t="s">
        <v>729</v>
      </c>
      <c r="C5113" s="17" t="s">
        <v>730</v>
      </c>
      <c r="D5113" s="17" t="str">
        <f>HLOOKUP(LEFT(Products!$B5113,3),$G$4:$J$5,2,0)</f>
        <v>Office Supplies</v>
      </c>
      <c r="E5113" s="12" t="str">
        <f>VLOOKUP(MID(Products!$B5113,5,2),$G$8:$H$25,2,0)</f>
        <v>Storage</v>
      </c>
    </row>
    <row r="5114" spans="1:5" x14ac:dyDescent="0.35">
      <c r="A5114" s="11">
        <v>2420</v>
      </c>
      <c r="B5114" s="13" t="s">
        <v>2170</v>
      </c>
      <c r="C5114" s="13" t="s">
        <v>2171</v>
      </c>
      <c r="D5114" s="13" t="str">
        <f>HLOOKUP(LEFT(Products!$B5114,3),$G$4:$J$5,2,0)</f>
        <v>Office Supplies</v>
      </c>
      <c r="E5114" s="11" t="str">
        <f>VLOOKUP(MID(Products!$B5114,5,2),$G$8:$H$25,2,0)</f>
        <v>Binders</v>
      </c>
    </row>
    <row r="5115" spans="1:5" x14ac:dyDescent="0.35">
      <c r="A5115" s="12">
        <v>4611</v>
      </c>
      <c r="B5115" s="17" t="s">
        <v>8056</v>
      </c>
      <c r="C5115" s="17" t="s">
        <v>8057</v>
      </c>
      <c r="D5115" s="17" t="str">
        <f>HLOOKUP(LEFT(Products!$B5115,3),$G$4:$J$5,2,0)</f>
        <v>Office Supplies</v>
      </c>
      <c r="E5115" s="12" t="str">
        <f>VLOOKUP(MID(Products!$B5115,5,2),$G$8:$H$25,2,0)</f>
        <v>Storage</v>
      </c>
    </row>
    <row r="5116" spans="1:5" x14ac:dyDescent="0.35">
      <c r="A5116" s="11">
        <v>7352</v>
      </c>
      <c r="B5116" s="13" t="s">
        <v>1696</v>
      </c>
      <c r="C5116" s="13" t="s">
        <v>1697</v>
      </c>
      <c r="D5116" s="13" t="str">
        <f>HLOOKUP(LEFT(Products!$B5116,3),$G$4:$J$5,2,0)</f>
        <v>Furniture</v>
      </c>
      <c r="E5116" s="11" t="str">
        <f>VLOOKUP(MID(Products!$B5116,5,2),$G$8:$H$25,2,0)</f>
        <v>Furnishings</v>
      </c>
    </row>
    <row r="5117" spans="1:5" x14ac:dyDescent="0.35">
      <c r="A5117" s="12">
        <v>1365</v>
      </c>
      <c r="B5117" s="17" t="s">
        <v>5515</v>
      </c>
      <c r="C5117" s="17" t="s">
        <v>5516</v>
      </c>
      <c r="D5117" s="17" t="str">
        <f>HLOOKUP(LEFT(Products!$B5117,3),$G$4:$J$5,2,0)</f>
        <v>Technology</v>
      </c>
      <c r="E5117" s="12" t="str">
        <f>VLOOKUP(MID(Products!$B5117,5,2),$G$8:$H$25,2,0)</f>
        <v>Accessories</v>
      </c>
    </row>
    <row r="5118" spans="1:5" x14ac:dyDescent="0.35">
      <c r="A5118" s="11">
        <v>1367</v>
      </c>
      <c r="B5118" s="13" t="s">
        <v>8065</v>
      </c>
      <c r="C5118" s="13" t="s">
        <v>8066</v>
      </c>
      <c r="D5118" s="13" t="str">
        <f>HLOOKUP(LEFT(Products!$B5118,3),$G$4:$J$5,2,0)</f>
        <v>Technology</v>
      </c>
      <c r="E5118" s="11" t="str">
        <f>VLOOKUP(MID(Products!$B5118,5,2),$G$8:$H$25,2,0)</f>
        <v>Machines</v>
      </c>
    </row>
    <row r="5119" spans="1:5" x14ac:dyDescent="0.35">
      <c r="A5119" s="12">
        <v>1366</v>
      </c>
      <c r="B5119" s="17" t="s">
        <v>4679</v>
      </c>
      <c r="C5119" s="17" t="s">
        <v>4680</v>
      </c>
      <c r="D5119" s="17" t="str">
        <f>HLOOKUP(LEFT(Products!$B5119,3),$G$4:$J$5,2,0)</f>
        <v>Technology</v>
      </c>
      <c r="E5119" s="12" t="str">
        <f>VLOOKUP(MID(Products!$B5119,5,2),$G$8:$H$25,2,0)</f>
        <v>Phones</v>
      </c>
    </row>
    <row r="5120" spans="1:5" x14ac:dyDescent="0.35">
      <c r="A5120" s="11">
        <v>8530</v>
      </c>
      <c r="B5120" s="13" t="s">
        <v>1214</v>
      </c>
      <c r="C5120" s="13" t="s">
        <v>1215</v>
      </c>
      <c r="D5120" s="13" t="str">
        <f>HLOOKUP(LEFT(Products!$B5120,3),$G$4:$J$5,2,0)</f>
        <v>Technology</v>
      </c>
      <c r="E5120" s="11" t="str">
        <f>VLOOKUP(MID(Products!$B5120,5,2),$G$8:$H$25,2,0)</f>
        <v>Accessories</v>
      </c>
    </row>
    <row r="5121" spans="1:5" x14ac:dyDescent="0.35">
      <c r="A5121" s="12">
        <v>3317</v>
      </c>
      <c r="B5121" s="17" t="s">
        <v>5694</v>
      </c>
      <c r="C5121" s="17" t="s">
        <v>5695</v>
      </c>
      <c r="D5121" s="17" t="str">
        <f>HLOOKUP(LEFT(Products!$B5121,3),$G$4:$J$5,2,0)</f>
        <v>Furniture</v>
      </c>
      <c r="E5121" s="12" t="str">
        <f>VLOOKUP(MID(Products!$B5121,5,2),$G$8:$H$25,2,0)</f>
        <v>Chairs</v>
      </c>
    </row>
    <row r="5122" spans="1:5" x14ac:dyDescent="0.35">
      <c r="A5122" s="11">
        <v>7326</v>
      </c>
      <c r="B5122" s="13" t="s">
        <v>8069</v>
      </c>
      <c r="C5122" s="13" t="s">
        <v>8070</v>
      </c>
      <c r="D5122" s="13" t="str">
        <f>HLOOKUP(LEFT(Products!$B5122,3),$G$4:$J$5,2,0)</f>
        <v>Furniture</v>
      </c>
      <c r="E5122" s="11" t="str">
        <f>VLOOKUP(MID(Products!$B5122,5,2),$G$8:$H$25,2,0)</f>
        <v>Furnishings</v>
      </c>
    </row>
    <row r="5123" spans="1:5" x14ac:dyDescent="0.35">
      <c r="A5123" s="12">
        <v>3219</v>
      </c>
      <c r="B5123" s="17" t="s">
        <v>996</v>
      </c>
      <c r="C5123" s="17" t="s">
        <v>997</v>
      </c>
      <c r="D5123" s="17" t="str">
        <f>HLOOKUP(LEFT(Products!$B5123,3),$G$4:$J$5,2,0)</f>
        <v>Office Supplies</v>
      </c>
      <c r="E5123" s="12" t="str">
        <f>VLOOKUP(MID(Products!$B5123,5,2),$G$8:$H$25,2,0)</f>
        <v>Appliances</v>
      </c>
    </row>
    <row r="5124" spans="1:5" x14ac:dyDescent="0.35">
      <c r="A5124" s="11">
        <v>1368</v>
      </c>
      <c r="B5124" s="13" t="s">
        <v>5642</v>
      </c>
      <c r="C5124" s="13" t="s">
        <v>6632</v>
      </c>
      <c r="D5124" s="13" t="str">
        <f>HLOOKUP(LEFT(Products!$B5124,3),$G$4:$J$5,2,0)</f>
        <v>Technology</v>
      </c>
      <c r="E5124" s="11" t="str">
        <f>VLOOKUP(MID(Products!$B5124,5,2),$G$8:$H$25,2,0)</f>
        <v>Phones</v>
      </c>
    </row>
    <row r="5125" spans="1:5" x14ac:dyDescent="0.35">
      <c r="A5125" s="12">
        <v>3218</v>
      </c>
      <c r="B5125" s="17" t="s">
        <v>3726</v>
      </c>
      <c r="C5125" s="17" t="s">
        <v>3727</v>
      </c>
      <c r="D5125" s="17" t="str">
        <f>HLOOKUP(LEFT(Products!$B5125,3),$G$4:$J$5,2,0)</f>
        <v>Furniture</v>
      </c>
      <c r="E5125" s="12" t="str">
        <f>VLOOKUP(MID(Products!$B5125,5,2),$G$8:$H$25,2,0)</f>
        <v>Chairs</v>
      </c>
    </row>
    <row r="5126" spans="1:5" x14ac:dyDescent="0.35">
      <c r="A5126" s="11">
        <v>6962</v>
      </c>
      <c r="B5126" s="13" t="s">
        <v>7270</v>
      </c>
      <c r="C5126" s="13" t="s">
        <v>7271</v>
      </c>
      <c r="D5126" s="13" t="str">
        <f>HLOOKUP(LEFT(Products!$B5126,3),$G$4:$J$5,2,0)</f>
        <v>Office Supplies</v>
      </c>
      <c r="E5126" s="11" t="str">
        <f>VLOOKUP(MID(Products!$B5126,5,2),$G$8:$H$25,2,0)</f>
        <v>Binders</v>
      </c>
    </row>
    <row r="5127" spans="1:5" x14ac:dyDescent="0.35">
      <c r="A5127" s="12">
        <v>7327</v>
      </c>
      <c r="B5127" s="17" t="s">
        <v>3205</v>
      </c>
      <c r="C5127" s="17" t="s">
        <v>3206</v>
      </c>
      <c r="D5127" s="17" t="str">
        <f>HLOOKUP(LEFT(Products!$B5127,3),$G$4:$J$5,2,0)</f>
        <v>Office Supplies</v>
      </c>
      <c r="E5127" s="12" t="str">
        <f>VLOOKUP(MID(Products!$B5127,5,2),$G$8:$H$25,2,0)</f>
        <v>Art</v>
      </c>
    </row>
    <row r="5128" spans="1:5" x14ac:dyDescent="0.35">
      <c r="A5128" s="11">
        <v>5391</v>
      </c>
      <c r="B5128" s="13" t="s">
        <v>4860</v>
      </c>
      <c r="C5128" s="13" t="s">
        <v>4861</v>
      </c>
      <c r="D5128" s="13" t="str">
        <f>HLOOKUP(LEFT(Products!$B5128,3),$G$4:$J$5,2,0)</f>
        <v>Office Supplies</v>
      </c>
      <c r="E5128" s="11" t="str">
        <f>VLOOKUP(MID(Products!$B5128,5,2),$G$8:$H$25,2,0)</f>
        <v>Binders</v>
      </c>
    </row>
    <row r="5129" spans="1:5" x14ac:dyDescent="0.35">
      <c r="A5129" s="12">
        <v>6415</v>
      </c>
      <c r="B5129" s="17" t="s">
        <v>3583</v>
      </c>
      <c r="C5129" s="17" t="s">
        <v>3584</v>
      </c>
      <c r="D5129" s="17" t="str">
        <f>HLOOKUP(LEFT(Products!$B5129,3),$G$4:$J$5,2,0)</f>
        <v>Office Supplies</v>
      </c>
      <c r="E5129" s="12" t="str">
        <f>VLOOKUP(MID(Products!$B5129,5,2),$G$8:$H$25,2,0)</f>
        <v>Binders</v>
      </c>
    </row>
    <row r="5130" spans="1:5" x14ac:dyDescent="0.35">
      <c r="A5130" s="11">
        <v>1364</v>
      </c>
      <c r="B5130" s="13" t="s">
        <v>3709</v>
      </c>
      <c r="C5130" s="13" t="s">
        <v>3710</v>
      </c>
      <c r="D5130" s="13" t="str">
        <f>HLOOKUP(LEFT(Products!$B5130,3),$G$4:$J$5,2,0)</f>
        <v>Office Supplies</v>
      </c>
      <c r="E5130" s="11" t="str">
        <f>VLOOKUP(MID(Products!$B5130,5,2),$G$8:$H$25,2,0)</f>
        <v>Binders</v>
      </c>
    </row>
    <row r="5131" spans="1:5" x14ac:dyDescent="0.35">
      <c r="A5131" s="12">
        <v>7449</v>
      </c>
      <c r="B5131" s="17" t="s">
        <v>1028</v>
      </c>
      <c r="C5131" s="17" t="s">
        <v>1029</v>
      </c>
      <c r="D5131" s="17" t="str">
        <f>HLOOKUP(LEFT(Products!$B5131,3),$G$4:$J$5,2,0)</f>
        <v>Office Supplies</v>
      </c>
      <c r="E5131" s="12" t="str">
        <f>VLOOKUP(MID(Products!$B5131,5,2),$G$8:$H$25,2,0)</f>
        <v>Binders</v>
      </c>
    </row>
    <row r="5132" spans="1:5" x14ac:dyDescent="0.35">
      <c r="A5132" s="11">
        <v>2838</v>
      </c>
      <c r="B5132" s="13" t="s">
        <v>622</v>
      </c>
      <c r="C5132" s="13" t="s">
        <v>623</v>
      </c>
      <c r="D5132" s="13" t="str">
        <f>HLOOKUP(LEFT(Products!$B5132,3),$G$4:$J$5,2,0)</f>
        <v>Furniture</v>
      </c>
      <c r="E5132" s="11" t="str">
        <f>VLOOKUP(MID(Products!$B5132,5,2),$G$8:$H$25,2,0)</f>
        <v>Furnishings</v>
      </c>
    </row>
    <row r="5133" spans="1:5" x14ac:dyDescent="0.35">
      <c r="A5133" s="12">
        <v>3175</v>
      </c>
      <c r="B5133" s="17" t="s">
        <v>4194</v>
      </c>
      <c r="C5133" s="17" t="s">
        <v>4195</v>
      </c>
      <c r="D5133" s="17" t="str">
        <f>HLOOKUP(LEFT(Products!$B5133,3),$G$4:$J$5,2,0)</f>
        <v>Office Supplies</v>
      </c>
      <c r="E5133" s="12" t="str">
        <f>VLOOKUP(MID(Products!$B5133,5,2),$G$8:$H$25,2,0)</f>
        <v>Binders</v>
      </c>
    </row>
    <row r="5134" spans="1:5" x14ac:dyDescent="0.35">
      <c r="A5134" s="11">
        <v>6989</v>
      </c>
      <c r="B5134" s="13" t="s">
        <v>6839</v>
      </c>
      <c r="C5134" s="13" t="s">
        <v>6840</v>
      </c>
      <c r="D5134" s="13" t="str">
        <f>HLOOKUP(LEFT(Products!$B5134,3),$G$4:$J$5,2,0)</f>
        <v>Office Supplies</v>
      </c>
      <c r="E5134" s="11" t="str">
        <f>VLOOKUP(MID(Products!$B5134,5,2),$G$8:$H$25,2,0)</f>
        <v>Art</v>
      </c>
    </row>
    <row r="5135" spans="1:5" x14ac:dyDescent="0.35">
      <c r="A5135" s="12">
        <v>2775</v>
      </c>
      <c r="B5135" s="17" t="s">
        <v>4559</v>
      </c>
      <c r="C5135" s="17" t="s">
        <v>4560</v>
      </c>
      <c r="D5135" s="17" t="str">
        <f>HLOOKUP(LEFT(Products!$B5135,3),$G$4:$J$5,2,0)</f>
        <v>Office Supplies</v>
      </c>
      <c r="E5135" s="12" t="str">
        <f>VLOOKUP(MID(Products!$B5135,5,2),$G$8:$H$25,2,0)</f>
        <v>Appliances</v>
      </c>
    </row>
    <row r="5136" spans="1:5" x14ac:dyDescent="0.35">
      <c r="A5136" s="11">
        <v>901</v>
      </c>
      <c r="B5136" s="13" t="s">
        <v>1975</v>
      </c>
      <c r="C5136" s="13" t="s">
        <v>1976</v>
      </c>
      <c r="D5136" s="13" t="str">
        <f>HLOOKUP(LEFT(Products!$B5136,3),$G$4:$J$5,2,0)</f>
        <v>Office Supplies</v>
      </c>
      <c r="E5136" s="11" t="str">
        <f>VLOOKUP(MID(Products!$B5136,5,2),$G$8:$H$25,2,0)</f>
        <v>Paper</v>
      </c>
    </row>
    <row r="5137" spans="1:5" x14ac:dyDescent="0.35">
      <c r="A5137" s="12">
        <v>5079</v>
      </c>
      <c r="B5137" s="17" t="s">
        <v>522</v>
      </c>
      <c r="C5137" s="17" t="s">
        <v>523</v>
      </c>
      <c r="D5137" s="17" t="str">
        <f>HLOOKUP(LEFT(Products!$B5137,3),$G$4:$J$5,2,0)</f>
        <v>Office Supplies</v>
      </c>
      <c r="E5137" s="12" t="str">
        <f>VLOOKUP(MID(Products!$B5137,5,2),$G$8:$H$25,2,0)</f>
        <v>Labels</v>
      </c>
    </row>
    <row r="5138" spans="1:5" x14ac:dyDescent="0.35">
      <c r="A5138" s="11">
        <v>2837</v>
      </c>
      <c r="B5138" s="13" t="s">
        <v>4676</v>
      </c>
      <c r="C5138" s="13" t="s">
        <v>4677</v>
      </c>
      <c r="D5138" s="13" t="str">
        <f>HLOOKUP(LEFT(Products!$B5138,3),$G$4:$J$5,2,0)</f>
        <v>Office Supplies</v>
      </c>
      <c r="E5138" s="11" t="str">
        <f>VLOOKUP(MID(Products!$B5138,5,2),$G$8:$H$25,2,0)</f>
        <v>Binders</v>
      </c>
    </row>
    <row r="5139" spans="1:5" x14ac:dyDescent="0.35">
      <c r="A5139" s="12">
        <v>902</v>
      </c>
      <c r="B5139" s="17" t="s">
        <v>2938</v>
      </c>
      <c r="C5139" s="17" t="s">
        <v>2939</v>
      </c>
      <c r="D5139" s="17" t="str">
        <f>HLOOKUP(LEFT(Products!$B5139,3),$G$4:$J$5,2,0)</f>
        <v>Office Supplies</v>
      </c>
      <c r="E5139" s="12" t="str">
        <f>VLOOKUP(MID(Products!$B5139,5,2),$G$8:$H$25,2,0)</f>
        <v>Paper</v>
      </c>
    </row>
    <row r="5140" spans="1:5" x14ac:dyDescent="0.35">
      <c r="A5140" s="11">
        <v>9261</v>
      </c>
      <c r="B5140" s="13" t="s">
        <v>3666</v>
      </c>
      <c r="C5140" s="13" t="s">
        <v>3667</v>
      </c>
      <c r="D5140" s="13" t="str">
        <f>HLOOKUP(LEFT(Products!$B5140,3),$G$4:$J$5,2,0)</f>
        <v>Office Supplies</v>
      </c>
      <c r="E5140" s="11" t="str">
        <f>VLOOKUP(MID(Products!$B5140,5,2),$G$8:$H$25,2,0)</f>
        <v>Binders</v>
      </c>
    </row>
    <row r="5141" spans="1:5" x14ac:dyDescent="0.35">
      <c r="A5141" s="12">
        <v>2836</v>
      </c>
      <c r="B5141" s="17" t="s">
        <v>6593</v>
      </c>
      <c r="C5141" s="17" t="s">
        <v>6594</v>
      </c>
      <c r="D5141" s="17" t="str">
        <f>HLOOKUP(LEFT(Products!$B5141,3),$G$4:$J$5,2,0)</f>
        <v>Office Supplies</v>
      </c>
      <c r="E5141" s="12" t="str">
        <f>VLOOKUP(MID(Products!$B5141,5,2),$G$8:$H$25,2,0)</f>
        <v>Supplies</v>
      </c>
    </row>
    <row r="5142" spans="1:5" x14ac:dyDescent="0.35">
      <c r="A5142" s="11">
        <v>5117</v>
      </c>
      <c r="B5142" s="13" t="s">
        <v>2745</v>
      </c>
      <c r="C5142" s="13" t="s">
        <v>2746</v>
      </c>
      <c r="D5142" s="13" t="str">
        <f>HLOOKUP(LEFT(Products!$B5142,3),$G$4:$J$5,2,0)</f>
        <v>Office Supplies</v>
      </c>
      <c r="E5142" s="11" t="str">
        <f>VLOOKUP(MID(Products!$B5142,5,2),$G$8:$H$25,2,0)</f>
        <v>Appliances</v>
      </c>
    </row>
    <row r="5143" spans="1:5" x14ac:dyDescent="0.35">
      <c r="A5143" s="12">
        <v>8997</v>
      </c>
      <c r="B5143" s="17" t="s">
        <v>5363</v>
      </c>
      <c r="C5143" s="17" t="s">
        <v>5364</v>
      </c>
      <c r="D5143" s="17" t="str">
        <f>HLOOKUP(LEFT(Products!$B5143,3),$G$4:$J$5,2,0)</f>
        <v>Office Supplies</v>
      </c>
      <c r="E5143" s="12" t="str">
        <f>VLOOKUP(MID(Products!$B5143,5,2),$G$8:$H$25,2,0)</f>
        <v>Storage</v>
      </c>
    </row>
    <row r="5144" spans="1:5" x14ac:dyDescent="0.35">
      <c r="A5144" s="11">
        <v>4227</v>
      </c>
      <c r="B5144" s="13" t="s">
        <v>6108</v>
      </c>
      <c r="C5144" s="13" t="s">
        <v>6109</v>
      </c>
      <c r="D5144" s="13" t="str">
        <f>HLOOKUP(LEFT(Products!$B5144,3),$G$4:$J$5,2,0)</f>
        <v>Technology</v>
      </c>
      <c r="E5144" s="11" t="str">
        <f>VLOOKUP(MID(Products!$B5144,5,2),$G$8:$H$25,2,0)</f>
        <v>Phones</v>
      </c>
    </row>
    <row r="5145" spans="1:5" x14ac:dyDescent="0.35">
      <c r="A5145" s="12">
        <v>7468</v>
      </c>
      <c r="B5145" s="17" t="s">
        <v>5949</v>
      </c>
      <c r="C5145" s="17" t="s">
        <v>5950</v>
      </c>
      <c r="D5145" s="17" t="str">
        <f>HLOOKUP(LEFT(Products!$B5145,3),$G$4:$J$5,2,0)</f>
        <v>Office Supplies</v>
      </c>
      <c r="E5145" s="12" t="str">
        <f>VLOOKUP(MID(Products!$B5145,5,2),$G$8:$H$25,2,0)</f>
        <v>Fasteners</v>
      </c>
    </row>
    <row r="5146" spans="1:5" x14ac:dyDescent="0.35">
      <c r="A5146" s="11">
        <v>3137</v>
      </c>
      <c r="B5146" s="13" t="s">
        <v>2612</v>
      </c>
      <c r="C5146" s="13" t="s">
        <v>2613</v>
      </c>
      <c r="D5146" s="13" t="str">
        <f>HLOOKUP(LEFT(Products!$B5146,3),$G$4:$J$5,2,0)</f>
        <v>Furniture</v>
      </c>
      <c r="E5146" s="11" t="str">
        <f>VLOOKUP(MID(Products!$B5146,5,2),$G$8:$H$25,2,0)</f>
        <v>Furnishings</v>
      </c>
    </row>
    <row r="5147" spans="1:5" x14ac:dyDescent="0.35">
      <c r="A5147" s="12">
        <v>8429</v>
      </c>
      <c r="B5147" s="17" t="s">
        <v>3731</v>
      </c>
      <c r="C5147" s="17" t="s">
        <v>3732</v>
      </c>
      <c r="D5147" s="17" t="str">
        <f>HLOOKUP(LEFT(Products!$B5147,3),$G$4:$J$5,2,0)</f>
        <v>Technology</v>
      </c>
      <c r="E5147" s="12" t="str">
        <f>VLOOKUP(MID(Products!$B5147,5,2),$G$8:$H$25,2,0)</f>
        <v>Phones</v>
      </c>
    </row>
    <row r="5148" spans="1:5" x14ac:dyDescent="0.35">
      <c r="A5148" s="11">
        <v>3136</v>
      </c>
      <c r="B5148" s="13" t="s">
        <v>645</v>
      </c>
      <c r="C5148" s="13" t="s">
        <v>646</v>
      </c>
      <c r="D5148" s="13" t="str">
        <f>HLOOKUP(LEFT(Products!$B5148,3),$G$4:$J$5,2,0)</f>
        <v>Technology</v>
      </c>
      <c r="E5148" s="11" t="str">
        <f>VLOOKUP(MID(Products!$B5148,5,2),$G$8:$H$25,2,0)</f>
        <v>Accessories</v>
      </c>
    </row>
    <row r="5149" spans="1:5" x14ac:dyDescent="0.35">
      <c r="A5149" s="12">
        <v>6214</v>
      </c>
      <c r="B5149" s="17" t="s">
        <v>1411</v>
      </c>
      <c r="C5149" s="17" t="s">
        <v>1412</v>
      </c>
      <c r="D5149" s="17" t="str">
        <f>HLOOKUP(LEFT(Products!$B5149,3),$G$4:$J$5,2,0)</f>
        <v>Office Supplies</v>
      </c>
      <c r="E5149" s="12" t="str">
        <f>VLOOKUP(MID(Products!$B5149,5,2),$G$8:$H$25,2,0)</f>
        <v>Storage</v>
      </c>
    </row>
    <row r="5150" spans="1:5" x14ac:dyDescent="0.35">
      <c r="A5150" s="11">
        <v>2952</v>
      </c>
      <c r="B5150" s="13" t="s">
        <v>5742</v>
      </c>
      <c r="C5150" s="13" t="s">
        <v>5743</v>
      </c>
      <c r="D5150" s="13" t="str">
        <f>HLOOKUP(LEFT(Products!$B5150,3),$G$4:$J$5,2,0)</f>
        <v>Office Supplies</v>
      </c>
      <c r="E5150" s="11" t="str">
        <f>VLOOKUP(MID(Products!$B5150,5,2),$G$8:$H$25,2,0)</f>
        <v>Appliances</v>
      </c>
    </row>
    <row r="5151" spans="1:5" x14ac:dyDescent="0.35">
      <c r="A5151" s="12">
        <v>2953</v>
      </c>
      <c r="B5151" s="17" t="s">
        <v>4119</v>
      </c>
      <c r="C5151" s="17" t="s">
        <v>4120</v>
      </c>
      <c r="D5151" s="17" t="str">
        <f>HLOOKUP(LEFT(Products!$B5151,3),$G$4:$J$5,2,0)</f>
        <v>Furniture</v>
      </c>
      <c r="E5151" s="12" t="str">
        <f>VLOOKUP(MID(Products!$B5151,5,2),$G$8:$H$25,2,0)</f>
        <v>Chairs</v>
      </c>
    </row>
    <row r="5152" spans="1:5" x14ac:dyDescent="0.35">
      <c r="A5152" s="11">
        <v>1501</v>
      </c>
      <c r="B5152" s="13" t="s">
        <v>8096</v>
      </c>
      <c r="C5152" s="13" t="s">
        <v>8097</v>
      </c>
      <c r="D5152" s="13" t="str">
        <f>HLOOKUP(LEFT(Products!$B5152,3),$G$4:$J$5,2,0)</f>
        <v>Furniture</v>
      </c>
      <c r="E5152" s="11" t="str">
        <f>VLOOKUP(MID(Products!$B5152,5,2),$G$8:$H$25,2,0)</f>
        <v>Furnishings</v>
      </c>
    </row>
    <row r="5153" spans="1:5" x14ac:dyDescent="0.35">
      <c r="A5153" s="12">
        <v>9720</v>
      </c>
      <c r="B5153" s="17" t="s">
        <v>8101</v>
      </c>
      <c r="C5153" s="17" t="s">
        <v>8102</v>
      </c>
      <c r="D5153" s="17" t="str">
        <f>HLOOKUP(LEFT(Products!$B5153,3),$G$4:$J$5,2,0)</f>
        <v>Office Supplies</v>
      </c>
      <c r="E5153" s="12" t="str">
        <f>VLOOKUP(MID(Products!$B5153,5,2),$G$8:$H$25,2,0)</f>
        <v>Paper</v>
      </c>
    </row>
    <row r="5154" spans="1:5" x14ac:dyDescent="0.35">
      <c r="A5154" s="11">
        <v>1866</v>
      </c>
      <c r="B5154" s="13" t="s">
        <v>1016</v>
      </c>
      <c r="C5154" s="13" t="s">
        <v>1017</v>
      </c>
      <c r="D5154" s="13" t="str">
        <f>HLOOKUP(LEFT(Products!$B5154,3),$G$4:$J$5,2,0)</f>
        <v>Office Supplies</v>
      </c>
      <c r="E5154" s="11" t="str">
        <f>VLOOKUP(MID(Products!$B5154,5,2),$G$8:$H$25,2,0)</f>
        <v>Storage</v>
      </c>
    </row>
    <row r="5155" spans="1:5" x14ac:dyDescent="0.35">
      <c r="A5155" s="12">
        <v>1502</v>
      </c>
      <c r="B5155" s="17" t="s">
        <v>3009</v>
      </c>
      <c r="C5155" s="17" t="s">
        <v>3010</v>
      </c>
      <c r="D5155" s="17" t="str">
        <f>HLOOKUP(LEFT(Products!$B5155,3),$G$4:$J$5,2,0)</f>
        <v>Technology</v>
      </c>
      <c r="E5155" s="12" t="str">
        <f>VLOOKUP(MID(Products!$B5155,5,2),$G$8:$H$25,2,0)</f>
        <v>Phones</v>
      </c>
    </row>
    <row r="5156" spans="1:5" x14ac:dyDescent="0.35">
      <c r="A5156" s="11">
        <v>2955</v>
      </c>
      <c r="B5156" s="13" t="s">
        <v>557</v>
      </c>
      <c r="C5156" s="13" t="s">
        <v>558</v>
      </c>
      <c r="D5156" s="13" t="str">
        <f>HLOOKUP(LEFT(Products!$B5156,3),$G$4:$J$5,2,0)</f>
        <v>Office Supplies</v>
      </c>
      <c r="E5156" s="11" t="str">
        <f>VLOOKUP(MID(Products!$B5156,5,2),$G$8:$H$25,2,0)</f>
        <v>Storage</v>
      </c>
    </row>
    <row r="5157" spans="1:5" x14ac:dyDescent="0.35">
      <c r="A5157" s="12">
        <v>4742</v>
      </c>
      <c r="B5157" s="17" t="s">
        <v>2507</v>
      </c>
      <c r="C5157" s="17" t="s">
        <v>2508</v>
      </c>
      <c r="D5157" s="17" t="str">
        <f>HLOOKUP(LEFT(Products!$B5157,3),$G$4:$J$5,2,0)</f>
        <v>Technology</v>
      </c>
      <c r="E5157" s="12" t="str">
        <f>VLOOKUP(MID(Products!$B5157,5,2),$G$8:$H$25,2,0)</f>
        <v>Phones</v>
      </c>
    </row>
    <row r="5158" spans="1:5" x14ac:dyDescent="0.35">
      <c r="A5158" s="11">
        <v>2954</v>
      </c>
      <c r="B5158" s="13" t="s">
        <v>337</v>
      </c>
      <c r="C5158" s="13" t="s">
        <v>338</v>
      </c>
      <c r="D5158" s="13" t="str">
        <f>HLOOKUP(LEFT(Products!$B5158,3),$G$4:$J$5,2,0)</f>
        <v>Office Supplies</v>
      </c>
      <c r="E5158" s="11" t="str">
        <f>VLOOKUP(MID(Products!$B5158,5,2),$G$8:$H$25,2,0)</f>
        <v>Art</v>
      </c>
    </row>
    <row r="5159" spans="1:5" x14ac:dyDescent="0.35">
      <c r="A5159" s="12">
        <v>9639</v>
      </c>
      <c r="B5159" s="17" t="s">
        <v>6753</v>
      </c>
      <c r="C5159" s="17" t="s">
        <v>6754</v>
      </c>
      <c r="D5159" s="17" t="str">
        <f>HLOOKUP(LEFT(Products!$B5159,3),$G$4:$J$5,2,0)</f>
        <v>Technology</v>
      </c>
      <c r="E5159" s="12" t="str">
        <f>VLOOKUP(MID(Products!$B5159,5,2),$G$8:$H$25,2,0)</f>
        <v>Phones</v>
      </c>
    </row>
    <row r="5160" spans="1:5" x14ac:dyDescent="0.35">
      <c r="A5160" s="11">
        <v>1500</v>
      </c>
      <c r="B5160" s="13" t="s">
        <v>2416</v>
      </c>
      <c r="C5160" s="13" t="s">
        <v>2417</v>
      </c>
      <c r="D5160" s="13" t="str">
        <f>HLOOKUP(LEFT(Products!$B5160,3),$G$4:$J$5,2,0)</f>
        <v>Office Supplies</v>
      </c>
      <c r="E5160" s="11" t="str">
        <f>VLOOKUP(MID(Products!$B5160,5,2),$G$8:$H$25,2,0)</f>
        <v>Paper</v>
      </c>
    </row>
    <row r="5161" spans="1:5" x14ac:dyDescent="0.35">
      <c r="A5161" s="12">
        <v>4827</v>
      </c>
      <c r="B5161" s="17" t="s">
        <v>7013</v>
      </c>
      <c r="C5161" s="17" t="s">
        <v>7014</v>
      </c>
      <c r="D5161" s="17" t="str">
        <f>HLOOKUP(LEFT(Products!$B5161,3),$G$4:$J$5,2,0)</f>
        <v>Office Supplies</v>
      </c>
      <c r="E5161" s="12" t="str">
        <f>VLOOKUP(MID(Products!$B5161,5,2),$G$8:$H$25,2,0)</f>
        <v>Paper</v>
      </c>
    </row>
    <row r="5162" spans="1:5" x14ac:dyDescent="0.35">
      <c r="A5162" s="11">
        <v>237</v>
      </c>
      <c r="B5162" s="13" t="s">
        <v>5087</v>
      </c>
      <c r="C5162" s="13" t="s">
        <v>5088</v>
      </c>
      <c r="D5162" s="13" t="str">
        <f>HLOOKUP(LEFT(Products!$B5162,3),$G$4:$J$5,2,0)</f>
        <v>Office Supplies</v>
      </c>
      <c r="E5162" s="11" t="str">
        <f>VLOOKUP(MID(Products!$B5162,5,2),$G$8:$H$25,2,0)</f>
        <v>Binders</v>
      </c>
    </row>
    <row r="5163" spans="1:5" x14ac:dyDescent="0.35">
      <c r="A5163" s="12">
        <v>7769</v>
      </c>
      <c r="B5163" s="17" t="s">
        <v>4994</v>
      </c>
      <c r="C5163" s="17" t="s">
        <v>4995</v>
      </c>
      <c r="D5163" s="17" t="str">
        <f>HLOOKUP(LEFT(Products!$B5163,3),$G$4:$J$5,2,0)</f>
        <v>Office Supplies</v>
      </c>
      <c r="E5163" s="12" t="str">
        <f>VLOOKUP(MID(Products!$B5163,5,2),$G$8:$H$25,2,0)</f>
        <v>Paper</v>
      </c>
    </row>
    <row r="5164" spans="1:5" x14ac:dyDescent="0.35">
      <c r="A5164" s="11">
        <v>3140</v>
      </c>
      <c r="B5164" s="13" t="s">
        <v>4071</v>
      </c>
      <c r="C5164" s="13" t="s">
        <v>4072</v>
      </c>
      <c r="D5164" s="13" t="str">
        <f>HLOOKUP(LEFT(Products!$B5164,3),$G$4:$J$5,2,0)</f>
        <v>Office Supplies</v>
      </c>
      <c r="E5164" s="11" t="str">
        <f>VLOOKUP(MID(Products!$B5164,5,2),$G$8:$H$25,2,0)</f>
        <v>Paper</v>
      </c>
    </row>
    <row r="5165" spans="1:5" x14ac:dyDescent="0.35">
      <c r="A5165" s="12">
        <v>3138</v>
      </c>
      <c r="B5165" s="17" t="s">
        <v>3295</v>
      </c>
      <c r="C5165" s="17" t="s">
        <v>3296</v>
      </c>
      <c r="D5165" s="17" t="str">
        <f>HLOOKUP(LEFT(Products!$B5165,3),$G$4:$J$5,2,0)</f>
        <v>Furniture</v>
      </c>
      <c r="E5165" s="12" t="str">
        <f>VLOOKUP(MID(Products!$B5165,5,2),$G$8:$H$25,2,0)</f>
        <v>Furnishings</v>
      </c>
    </row>
    <row r="5166" spans="1:5" x14ac:dyDescent="0.35">
      <c r="A5166" s="11">
        <v>3473</v>
      </c>
      <c r="B5166" s="13" t="s">
        <v>5308</v>
      </c>
      <c r="C5166" s="13" t="s">
        <v>5309</v>
      </c>
      <c r="D5166" s="13" t="str">
        <f>HLOOKUP(LEFT(Products!$B5166,3),$G$4:$J$5,2,0)</f>
        <v>Office Supplies</v>
      </c>
      <c r="E5166" s="11" t="str">
        <f>VLOOKUP(MID(Products!$B5166,5,2),$G$8:$H$25,2,0)</f>
        <v>Envelopes</v>
      </c>
    </row>
    <row r="5167" spans="1:5" x14ac:dyDescent="0.35">
      <c r="A5167" s="12">
        <v>4741</v>
      </c>
      <c r="B5167" s="17" t="s">
        <v>6159</v>
      </c>
      <c r="C5167" s="17" t="s">
        <v>6160</v>
      </c>
      <c r="D5167" s="17" t="str">
        <f>HLOOKUP(LEFT(Products!$B5167,3),$G$4:$J$5,2,0)</f>
        <v>Technology</v>
      </c>
      <c r="E5167" s="12" t="str">
        <f>VLOOKUP(MID(Products!$B5167,5,2),$G$8:$H$25,2,0)</f>
        <v>Accessories</v>
      </c>
    </row>
    <row r="5168" spans="1:5" x14ac:dyDescent="0.35">
      <c r="A5168" s="11">
        <v>506</v>
      </c>
      <c r="B5168" s="13" t="s">
        <v>4366</v>
      </c>
      <c r="C5168" s="13" t="s">
        <v>4367</v>
      </c>
      <c r="D5168" s="13" t="str">
        <f>HLOOKUP(LEFT(Products!$B5168,3),$G$4:$J$5,2,0)</f>
        <v>Office Supplies</v>
      </c>
      <c r="E5168" s="11" t="str">
        <f>VLOOKUP(MID(Products!$B5168,5,2),$G$8:$H$25,2,0)</f>
        <v>Labels</v>
      </c>
    </row>
    <row r="5169" spans="1:5" x14ac:dyDescent="0.35">
      <c r="A5169" s="12">
        <v>3472</v>
      </c>
      <c r="B5169" s="17" t="s">
        <v>559</v>
      </c>
      <c r="C5169" s="17" t="s">
        <v>560</v>
      </c>
      <c r="D5169" s="17" t="str">
        <f>HLOOKUP(LEFT(Products!$B5169,3),$G$4:$J$5,2,0)</f>
        <v>Office Supplies</v>
      </c>
      <c r="E5169" s="12" t="str">
        <f>VLOOKUP(MID(Products!$B5169,5,2),$G$8:$H$25,2,0)</f>
        <v>Binders</v>
      </c>
    </row>
    <row r="5170" spans="1:5" x14ac:dyDescent="0.35">
      <c r="A5170" s="11">
        <v>6213</v>
      </c>
      <c r="B5170" s="13" t="s">
        <v>5596</v>
      </c>
      <c r="C5170" s="13" t="s">
        <v>5597</v>
      </c>
      <c r="D5170" s="13" t="str">
        <f>HLOOKUP(LEFT(Products!$B5170,3),$G$4:$J$5,2,0)</f>
        <v>Office Supplies</v>
      </c>
      <c r="E5170" s="11" t="str">
        <f>VLOOKUP(MID(Products!$B5170,5,2),$G$8:$H$25,2,0)</f>
        <v>Paper</v>
      </c>
    </row>
    <row r="5171" spans="1:5" x14ac:dyDescent="0.35">
      <c r="A5171" s="12">
        <v>2950</v>
      </c>
      <c r="B5171" s="17" t="s">
        <v>722</v>
      </c>
      <c r="C5171" s="17" t="s">
        <v>723</v>
      </c>
      <c r="D5171" s="17" t="str">
        <f>HLOOKUP(LEFT(Products!$B5171,3),$G$4:$J$5,2,0)</f>
        <v>Office Supplies</v>
      </c>
      <c r="E5171" s="12" t="str">
        <f>VLOOKUP(MID(Products!$B5171,5,2),$G$8:$H$25,2,0)</f>
        <v>Fasteners</v>
      </c>
    </row>
    <row r="5172" spans="1:5" x14ac:dyDescent="0.35">
      <c r="A5172" s="11">
        <v>2951</v>
      </c>
      <c r="B5172" s="13" t="s">
        <v>5233</v>
      </c>
      <c r="C5172" s="13" t="s">
        <v>5234</v>
      </c>
      <c r="D5172" s="13" t="str">
        <f>HLOOKUP(LEFT(Products!$B5172,3),$G$4:$J$5,2,0)</f>
        <v>Technology</v>
      </c>
      <c r="E5172" s="11" t="str">
        <f>VLOOKUP(MID(Products!$B5172,5,2),$G$8:$H$25,2,0)</f>
        <v>Accessories</v>
      </c>
    </row>
    <row r="5173" spans="1:5" x14ac:dyDescent="0.35">
      <c r="A5173" s="12">
        <v>4743</v>
      </c>
      <c r="B5173" s="17" t="s">
        <v>2598</v>
      </c>
      <c r="C5173" s="17" t="s">
        <v>2599</v>
      </c>
      <c r="D5173" s="17" t="str">
        <f>HLOOKUP(LEFT(Products!$B5173,3),$G$4:$J$5,2,0)</f>
        <v>Office Supplies</v>
      </c>
      <c r="E5173" s="12" t="str">
        <f>VLOOKUP(MID(Products!$B5173,5,2),$G$8:$H$25,2,0)</f>
        <v>Paper</v>
      </c>
    </row>
    <row r="5174" spans="1:5" x14ac:dyDescent="0.35">
      <c r="A5174" s="11">
        <v>3135</v>
      </c>
      <c r="B5174" s="13" t="s">
        <v>2127</v>
      </c>
      <c r="C5174" s="13" t="s">
        <v>2128</v>
      </c>
      <c r="D5174" s="13" t="str">
        <f>HLOOKUP(LEFT(Products!$B5174,3),$G$4:$J$5,2,0)</f>
        <v>Office Supplies</v>
      </c>
      <c r="E5174" s="11" t="str">
        <f>VLOOKUP(MID(Products!$B5174,5,2),$G$8:$H$25,2,0)</f>
        <v>Supplies</v>
      </c>
    </row>
    <row r="5175" spans="1:5" x14ac:dyDescent="0.35">
      <c r="A5175" s="12">
        <v>3139</v>
      </c>
      <c r="B5175" s="17" t="s">
        <v>3545</v>
      </c>
      <c r="C5175" s="17" t="s">
        <v>3546</v>
      </c>
      <c r="D5175" s="17" t="str">
        <f>HLOOKUP(LEFT(Products!$B5175,3),$G$4:$J$5,2,0)</f>
        <v>Office Supplies</v>
      </c>
      <c r="E5175" s="12" t="str">
        <f>VLOOKUP(MID(Products!$B5175,5,2),$G$8:$H$25,2,0)</f>
        <v>Binders</v>
      </c>
    </row>
    <row r="5176" spans="1:5" x14ac:dyDescent="0.35">
      <c r="A5176" s="11">
        <v>5805</v>
      </c>
      <c r="B5176" s="13" t="s">
        <v>6080</v>
      </c>
      <c r="C5176" s="13" t="s">
        <v>6081</v>
      </c>
      <c r="D5176" s="13" t="str">
        <f>HLOOKUP(LEFT(Products!$B5176,3),$G$4:$J$5,2,0)</f>
        <v>Technology</v>
      </c>
      <c r="E5176" s="11" t="str">
        <f>VLOOKUP(MID(Products!$B5176,5,2),$G$8:$H$25,2,0)</f>
        <v>Accessories</v>
      </c>
    </row>
    <row r="5177" spans="1:5" x14ac:dyDescent="0.35">
      <c r="A5177" s="12">
        <v>7759</v>
      </c>
      <c r="B5177" s="17" t="s">
        <v>7557</v>
      </c>
      <c r="C5177" s="17" t="s">
        <v>7558</v>
      </c>
      <c r="D5177" s="17" t="str">
        <f>HLOOKUP(LEFT(Products!$B5177,3),$G$4:$J$5,2,0)</f>
        <v>Office Supplies</v>
      </c>
      <c r="E5177" s="12" t="str">
        <f>VLOOKUP(MID(Products!$B5177,5,2),$G$8:$H$25,2,0)</f>
        <v>Storage</v>
      </c>
    </row>
    <row r="5178" spans="1:5" x14ac:dyDescent="0.35">
      <c r="A5178" s="11">
        <v>3700</v>
      </c>
      <c r="B5178" s="13" t="s">
        <v>2516</v>
      </c>
      <c r="C5178" s="13" t="s">
        <v>2517</v>
      </c>
      <c r="D5178" s="13" t="str">
        <f>HLOOKUP(LEFT(Products!$B5178,3),$G$4:$J$5,2,0)</f>
        <v>Furniture</v>
      </c>
      <c r="E5178" s="11" t="str">
        <f>VLOOKUP(MID(Products!$B5178,5,2),$G$8:$H$25,2,0)</f>
        <v>Furnishings</v>
      </c>
    </row>
    <row r="5179" spans="1:5" x14ac:dyDescent="0.35">
      <c r="A5179" s="12">
        <v>5806</v>
      </c>
      <c r="B5179" s="17" t="s">
        <v>8115</v>
      </c>
      <c r="C5179" s="17" t="s">
        <v>8116</v>
      </c>
      <c r="D5179" s="17" t="str">
        <f>HLOOKUP(LEFT(Products!$B5179,3),$G$4:$J$5,2,0)</f>
        <v>Technology</v>
      </c>
      <c r="E5179" s="12" t="str">
        <f>VLOOKUP(MID(Products!$B5179,5,2),$G$8:$H$25,2,0)</f>
        <v>Accessories</v>
      </c>
    </row>
    <row r="5180" spans="1:5" x14ac:dyDescent="0.35">
      <c r="A5180" s="11">
        <v>8554</v>
      </c>
      <c r="B5180" s="13" t="s">
        <v>1605</v>
      </c>
      <c r="C5180" s="13" t="s">
        <v>1606</v>
      </c>
      <c r="D5180" s="13" t="str">
        <f>HLOOKUP(LEFT(Products!$B5180,3),$G$4:$J$5,2,0)</f>
        <v>Furniture</v>
      </c>
      <c r="E5180" s="11" t="str">
        <f>VLOOKUP(MID(Products!$B5180,5,2),$G$8:$H$25,2,0)</f>
        <v>Bookcases</v>
      </c>
    </row>
    <row r="5181" spans="1:5" x14ac:dyDescent="0.35">
      <c r="A5181" s="12">
        <v>85</v>
      </c>
      <c r="B5181" s="17" t="s">
        <v>5869</v>
      </c>
      <c r="C5181" s="17" t="s">
        <v>5870</v>
      </c>
      <c r="D5181" s="17" t="str">
        <f>HLOOKUP(LEFT(Products!$B5181,3),$G$4:$J$5,2,0)</f>
        <v>Technology</v>
      </c>
      <c r="E5181" s="12" t="str">
        <f>VLOOKUP(MID(Products!$B5181,5,2),$G$8:$H$25,2,0)</f>
        <v>Accessories</v>
      </c>
    </row>
    <row r="5182" spans="1:5" x14ac:dyDescent="0.35">
      <c r="A5182" s="11">
        <v>4868</v>
      </c>
      <c r="B5182" s="13" t="s">
        <v>1616</v>
      </c>
      <c r="C5182" s="13" t="s">
        <v>1617</v>
      </c>
      <c r="D5182" s="13" t="str">
        <f>HLOOKUP(LEFT(Products!$B5182,3),$G$4:$J$5,2,0)</f>
        <v>Office Supplies</v>
      </c>
      <c r="E5182" s="11" t="str">
        <f>VLOOKUP(MID(Products!$B5182,5,2),$G$8:$H$25,2,0)</f>
        <v>Storage</v>
      </c>
    </row>
    <row r="5183" spans="1:5" x14ac:dyDescent="0.35">
      <c r="A5183" s="12">
        <v>4867</v>
      </c>
      <c r="B5183" s="17" t="s">
        <v>1667</v>
      </c>
      <c r="C5183" s="17" t="s">
        <v>1668</v>
      </c>
      <c r="D5183" s="17" t="str">
        <f>HLOOKUP(LEFT(Products!$B5183,3),$G$4:$J$5,2,0)</f>
        <v>Office Supplies</v>
      </c>
      <c r="E5183" s="12" t="str">
        <f>VLOOKUP(MID(Products!$B5183,5,2),$G$8:$H$25,2,0)</f>
        <v>Storage</v>
      </c>
    </row>
    <row r="5184" spans="1:5" x14ac:dyDescent="0.35">
      <c r="A5184" s="11">
        <v>6747</v>
      </c>
      <c r="B5184" s="13" t="s">
        <v>2064</v>
      </c>
      <c r="C5184" s="13" t="s">
        <v>2065</v>
      </c>
      <c r="D5184" s="13" t="str">
        <f>HLOOKUP(LEFT(Products!$B5184,3),$G$4:$J$5,2,0)</f>
        <v>Office Supplies</v>
      </c>
      <c r="E5184" s="11" t="str">
        <f>VLOOKUP(MID(Products!$B5184,5,2),$G$8:$H$25,2,0)</f>
        <v>Binders</v>
      </c>
    </row>
    <row r="5185" spans="1:5" x14ac:dyDescent="0.35">
      <c r="A5185" s="12">
        <v>2629</v>
      </c>
      <c r="B5185" s="17" t="s">
        <v>6651</v>
      </c>
      <c r="C5185" s="17" t="s">
        <v>6652</v>
      </c>
      <c r="D5185" s="17" t="str">
        <f>HLOOKUP(LEFT(Products!$B5185,3),$G$4:$J$5,2,0)</f>
        <v>Technology</v>
      </c>
      <c r="E5185" s="12" t="str">
        <f>VLOOKUP(MID(Products!$B5185,5,2),$G$8:$H$25,2,0)</f>
        <v>Phones</v>
      </c>
    </row>
    <row r="5186" spans="1:5" x14ac:dyDescent="0.35">
      <c r="A5186" s="11">
        <v>3784</v>
      </c>
      <c r="B5186" s="13" t="s">
        <v>8122</v>
      </c>
      <c r="C5186" s="13" t="s">
        <v>8123</v>
      </c>
      <c r="D5186" s="13" t="str">
        <f>HLOOKUP(LEFT(Products!$B5186,3),$G$4:$J$5,2,0)</f>
        <v>Technology</v>
      </c>
      <c r="E5186" s="11" t="str">
        <f>VLOOKUP(MID(Products!$B5186,5,2),$G$8:$H$25,2,0)</f>
        <v>Machines</v>
      </c>
    </row>
    <row r="5187" spans="1:5" x14ac:dyDescent="0.35">
      <c r="A5187" s="12">
        <v>4866</v>
      </c>
      <c r="B5187" s="17" t="s">
        <v>557</v>
      </c>
      <c r="C5187" s="17" t="s">
        <v>558</v>
      </c>
      <c r="D5187" s="17" t="str">
        <f>HLOOKUP(LEFT(Products!$B5187,3),$G$4:$J$5,2,0)</f>
        <v>Office Supplies</v>
      </c>
      <c r="E5187" s="12" t="str">
        <f>VLOOKUP(MID(Products!$B5187,5,2),$G$8:$H$25,2,0)</f>
        <v>Storage</v>
      </c>
    </row>
    <row r="5188" spans="1:5" x14ac:dyDescent="0.35">
      <c r="A5188" s="11">
        <v>3783</v>
      </c>
      <c r="B5188" s="13" t="s">
        <v>2360</v>
      </c>
      <c r="C5188" s="13" t="s">
        <v>2361</v>
      </c>
      <c r="D5188" s="13" t="str">
        <f>HLOOKUP(LEFT(Products!$B5188,3),$G$4:$J$5,2,0)</f>
        <v>Furniture</v>
      </c>
      <c r="E5188" s="11" t="str">
        <f>VLOOKUP(MID(Products!$B5188,5,2),$G$8:$H$25,2,0)</f>
        <v>Chairs</v>
      </c>
    </row>
    <row r="5189" spans="1:5" x14ac:dyDescent="0.35">
      <c r="A5189" s="12">
        <v>5441</v>
      </c>
      <c r="B5189" s="17" t="s">
        <v>7383</v>
      </c>
      <c r="C5189" s="17" t="s">
        <v>7384</v>
      </c>
      <c r="D5189" s="17" t="str">
        <f>HLOOKUP(LEFT(Products!$B5189,3),$G$4:$J$5,2,0)</f>
        <v>Office Supplies</v>
      </c>
      <c r="E5189" s="12" t="str">
        <f>VLOOKUP(MID(Products!$B5189,5,2),$G$8:$H$25,2,0)</f>
        <v>Paper</v>
      </c>
    </row>
    <row r="5190" spans="1:5" x14ac:dyDescent="0.35">
      <c r="A5190" s="11">
        <v>2630</v>
      </c>
      <c r="B5190" s="13" t="s">
        <v>2733</v>
      </c>
      <c r="C5190" s="13" t="s">
        <v>2734</v>
      </c>
      <c r="D5190" s="13" t="str">
        <f>HLOOKUP(LEFT(Products!$B5190,3),$G$4:$J$5,2,0)</f>
        <v>Office Supplies</v>
      </c>
      <c r="E5190" s="11" t="str">
        <f>VLOOKUP(MID(Products!$B5190,5,2),$G$8:$H$25,2,0)</f>
        <v>Art</v>
      </c>
    </row>
    <row r="5191" spans="1:5" x14ac:dyDescent="0.35">
      <c r="A5191" s="12">
        <v>4869</v>
      </c>
      <c r="B5191" s="17" t="s">
        <v>5144</v>
      </c>
      <c r="C5191" s="17" t="s">
        <v>5145</v>
      </c>
      <c r="D5191" s="17" t="str">
        <f>HLOOKUP(LEFT(Products!$B5191,3),$G$4:$J$5,2,0)</f>
        <v>Office Supplies</v>
      </c>
      <c r="E5191" s="12" t="str">
        <f>VLOOKUP(MID(Products!$B5191,5,2),$G$8:$H$25,2,0)</f>
        <v>Binders</v>
      </c>
    </row>
    <row r="5192" spans="1:5" x14ac:dyDescent="0.35">
      <c r="A5192" s="11">
        <v>1551</v>
      </c>
      <c r="B5192" s="13" t="s">
        <v>4884</v>
      </c>
      <c r="C5192" s="13" t="s">
        <v>4885</v>
      </c>
      <c r="D5192" s="13" t="str">
        <f>HLOOKUP(LEFT(Products!$B5192,3),$G$4:$J$5,2,0)</f>
        <v>Office Supplies</v>
      </c>
      <c r="E5192" s="11" t="str">
        <f>VLOOKUP(MID(Products!$B5192,5,2),$G$8:$H$25,2,0)</f>
        <v>Labels</v>
      </c>
    </row>
    <row r="5193" spans="1:5" x14ac:dyDescent="0.35">
      <c r="A5193" s="12">
        <v>8320</v>
      </c>
      <c r="B5193" s="17" t="s">
        <v>6588</v>
      </c>
      <c r="C5193" s="17" t="s">
        <v>6589</v>
      </c>
      <c r="D5193" s="17" t="str">
        <f>HLOOKUP(LEFT(Products!$B5193,3),$G$4:$J$5,2,0)</f>
        <v>Office Supplies</v>
      </c>
      <c r="E5193" s="12" t="str">
        <f>VLOOKUP(MID(Products!$B5193,5,2),$G$8:$H$25,2,0)</f>
        <v>Appliances</v>
      </c>
    </row>
    <row r="5194" spans="1:5" x14ac:dyDescent="0.35">
      <c r="A5194" s="11">
        <v>7758</v>
      </c>
      <c r="B5194" s="13" t="s">
        <v>894</v>
      </c>
      <c r="C5194" s="13" t="s">
        <v>895</v>
      </c>
      <c r="D5194" s="13" t="str">
        <f>HLOOKUP(LEFT(Products!$B5194,3),$G$4:$J$5,2,0)</f>
        <v>Office Supplies</v>
      </c>
      <c r="E5194" s="11" t="str">
        <f>VLOOKUP(MID(Products!$B5194,5,2),$G$8:$H$25,2,0)</f>
        <v>Storage</v>
      </c>
    </row>
    <row r="5195" spans="1:5" x14ac:dyDescent="0.35">
      <c r="A5195" s="12">
        <v>9672</v>
      </c>
      <c r="B5195" s="17" t="s">
        <v>2070</v>
      </c>
      <c r="C5195" s="17" t="s">
        <v>2071</v>
      </c>
      <c r="D5195" s="17" t="str">
        <f>HLOOKUP(LEFT(Products!$B5195,3),$G$4:$J$5,2,0)</f>
        <v>Technology</v>
      </c>
      <c r="E5195" s="12" t="str">
        <f>VLOOKUP(MID(Products!$B5195,5,2),$G$8:$H$25,2,0)</f>
        <v>Phones</v>
      </c>
    </row>
    <row r="5196" spans="1:5" x14ac:dyDescent="0.35">
      <c r="A5196" s="11">
        <v>2628</v>
      </c>
      <c r="B5196" s="13" t="s">
        <v>3642</v>
      </c>
      <c r="C5196" s="13" t="s">
        <v>3643</v>
      </c>
      <c r="D5196" s="13" t="str">
        <f>HLOOKUP(LEFT(Products!$B5196,3),$G$4:$J$5,2,0)</f>
        <v>Technology</v>
      </c>
      <c r="E5196" s="11" t="str">
        <f>VLOOKUP(MID(Products!$B5196,5,2),$G$8:$H$25,2,0)</f>
        <v>Phones</v>
      </c>
    </row>
    <row r="5197" spans="1:5" x14ac:dyDescent="0.35">
      <c r="A5197" s="12">
        <v>8612</v>
      </c>
      <c r="B5197" s="17" t="s">
        <v>2212</v>
      </c>
      <c r="C5197" s="17" t="s">
        <v>2213</v>
      </c>
      <c r="D5197" s="17" t="str">
        <f>HLOOKUP(LEFT(Products!$B5197,3),$G$4:$J$5,2,0)</f>
        <v>Technology</v>
      </c>
      <c r="E5197" s="12" t="str">
        <f>VLOOKUP(MID(Products!$B5197,5,2),$G$8:$H$25,2,0)</f>
        <v>Accessories</v>
      </c>
    </row>
    <row r="5198" spans="1:5" x14ac:dyDescent="0.35">
      <c r="A5198" s="11">
        <v>8686</v>
      </c>
      <c r="B5198" s="13" t="s">
        <v>4748</v>
      </c>
      <c r="C5198" s="13" t="s">
        <v>4749</v>
      </c>
      <c r="D5198" s="13" t="str">
        <f>HLOOKUP(LEFT(Products!$B5198,3),$G$4:$J$5,2,0)</f>
        <v>Technology</v>
      </c>
      <c r="E5198" s="11" t="str">
        <f>VLOOKUP(MID(Products!$B5198,5,2),$G$8:$H$25,2,0)</f>
        <v>Accessories</v>
      </c>
    </row>
    <row r="5199" spans="1:5" x14ac:dyDescent="0.35">
      <c r="A5199" s="12">
        <v>615</v>
      </c>
      <c r="B5199" s="17" t="s">
        <v>7186</v>
      </c>
      <c r="C5199" s="17" t="s">
        <v>7187</v>
      </c>
      <c r="D5199" s="17" t="str">
        <f>HLOOKUP(LEFT(Products!$B5199,3),$G$4:$J$5,2,0)</f>
        <v>Office Supplies</v>
      </c>
      <c r="E5199" s="12" t="str">
        <f>VLOOKUP(MID(Products!$B5199,5,2),$G$8:$H$25,2,0)</f>
        <v>Storage</v>
      </c>
    </row>
    <row r="5200" spans="1:5" x14ac:dyDescent="0.35">
      <c r="A5200" s="11">
        <v>5190</v>
      </c>
      <c r="B5200" s="13" t="s">
        <v>2443</v>
      </c>
      <c r="C5200" s="13" t="s">
        <v>2444</v>
      </c>
      <c r="D5200" s="13" t="str">
        <f>HLOOKUP(LEFT(Products!$B5200,3),$G$4:$J$5,2,0)</f>
        <v>Technology</v>
      </c>
      <c r="E5200" s="11" t="str">
        <f>VLOOKUP(MID(Products!$B5200,5,2),$G$8:$H$25,2,0)</f>
        <v>Phones</v>
      </c>
    </row>
    <row r="5201" spans="1:5" x14ac:dyDescent="0.35">
      <c r="A5201" s="12">
        <v>961</v>
      </c>
      <c r="B5201" s="17" t="s">
        <v>1057</v>
      </c>
      <c r="C5201" s="17" t="s">
        <v>1058</v>
      </c>
      <c r="D5201" s="17" t="str">
        <f>HLOOKUP(LEFT(Products!$B5201,3),$G$4:$J$5,2,0)</f>
        <v>Technology</v>
      </c>
      <c r="E5201" s="12" t="str">
        <f>VLOOKUP(MID(Products!$B5201,5,2),$G$8:$H$25,2,0)</f>
        <v>Accessories</v>
      </c>
    </row>
    <row r="5202" spans="1:5" x14ac:dyDescent="0.35">
      <c r="A5202" s="11">
        <v>616</v>
      </c>
      <c r="B5202" s="13" t="s">
        <v>1245</v>
      </c>
      <c r="C5202" s="13" t="s">
        <v>1246</v>
      </c>
      <c r="D5202" s="13" t="str">
        <f>HLOOKUP(LEFT(Products!$B5202,3),$G$4:$J$5,2,0)</f>
        <v>Furniture</v>
      </c>
      <c r="E5202" s="11" t="str">
        <f>VLOOKUP(MID(Products!$B5202,5,2),$G$8:$H$25,2,0)</f>
        <v>Chairs</v>
      </c>
    </row>
    <row r="5203" spans="1:5" x14ac:dyDescent="0.35">
      <c r="A5203" s="12">
        <v>8875</v>
      </c>
      <c r="B5203" s="17" t="s">
        <v>4676</v>
      </c>
      <c r="C5203" s="17" t="s">
        <v>4677</v>
      </c>
      <c r="D5203" s="17" t="str">
        <f>HLOOKUP(LEFT(Products!$B5203,3),$G$4:$J$5,2,0)</f>
        <v>Office Supplies</v>
      </c>
      <c r="E5203" s="12" t="str">
        <f>VLOOKUP(MID(Products!$B5203,5,2),$G$8:$H$25,2,0)</f>
        <v>Binders</v>
      </c>
    </row>
    <row r="5204" spans="1:5" x14ac:dyDescent="0.35">
      <c r="A5204" s="11">
        <v>1073</v>
      </c>
      <c r="B5204" s="13" t="s">
        <v>6517</v>
      </c>
      <c r="C5204" s="13" t="s">
        <v>6518</v>
      </c>
      <c r="D5204" s="13" t="str">
        <f>HLOOKUP(LEFT(Products!$B5204,3),$G$4:$J$5,2,0)</f>
        <v>Office Supplies</v>
      </c>
      <c r="E5204" s="11" t="str">
        <f>VLOOKUP(MID(Products!$B5204,5,2),$G$8:$H$25,2,0)</f>
        <v>Binders</v>
      </c>
    </row>
    <row r="5205" spans="1:5" x14ac:dyDescent="0.35">
      <c r="A5205" s="12">
        <v>9732</v>
      </c>
      <c r="B5205" s="17" t="s">
        <v>6068</v>
      </c>
      <c r="C5205" s="17" t="s">
        <v>6069</v>
      </c>
      <c r="D5205" s="17" t="str">
        <f>HLOOKUP(LEFT(Products!$B5205,3),$G$4:$J$5,2,0)</f>
        <v>Office Supplies</v>
      </c>
      <c r="E5205" s="12" t="str">
        <f>VLOOKUP(MID(Products!$B5205,5,2),$G$8:$H$25,2,0)</f>
        <v>Binders</v>
      </c>
    </row>
    <row r="5206" spans="1:5" x14ac:dyDescent="0.35">
      <c r="A5206" s="11">
        <v>9218</v>
      </c>
      <c r="B5206" s="13" t="s">
        <v>5802</v>
      </c>
      <c r="C5206" s="13" t="s">
        <v>5803</v>
      </c>
      <c r="D5206" s="13" t="str">
        <f>HLOOKUP(LEFT(Products!$B5206,3),$G$4:$J$5,2,0)</f>
        <v>Office Supplies</v>
      </c>
      <c r="E5206" s="11" t="str">
        <f>VLOOKUP(MID(Products!$B5206,5,2),$G$8:$H$25,2,0)</f>
        <v>Art</v>
      </c>
    </row>
    <row r="5207" spans="1:5" x14ac:dyDescent="0.35">
      <c r="A5207" s="12">
        <v>5191</v>
      </c>
      <c r="B5207" s="17" t="s">
        <v>964</v>
      </c>
      <c r="C5207" s="17" t="s">
        <v>965</v>
      </c>
      <c r="D5207" s="17" t="str">
        <f>HLOOKUP(LEFT(Products!$B5207,3),$G$4:$J$5,2,0)</f>
        <v>Office Supplies</v>
      </c>
      <c r="E5207" s="12" t="str">
        <f>VLOOKUP(MID(Products!$B5207,5,2),$G$8:$H$25,2,0)</f>
        <v>Envelopes</v>
      </c>
    </row>
    <row r="5208" spans="1:5" x14ac:dyDescent="0.35">
      <c r="A5208" s="11">
        <v>4075</v>
      </c>
      <c r="B5208" s="13" t="s">
        <v>4982</v>
      </c>
      <c r="C5208" s="13" t="s">
        <v>4983</v>
      </c>
      <c r="D5208" s="13" t="str">
        <f>HLOOKUP(LEFT(Products!$B5208,3),$G$4:$J$5,2,0)</f>
        <v>Office Supplies</v>
      </c>
      <c r="E5208" s="11" t="str">
        <f>VLOOKUP(MID(Products!$B5208,5,2),$G$8:$H$25,2,0)</f>
        <v>Art</v>
      </c>
    </row>
    <row r="5209" spans="1:5" x14ac:dyDescent="0.35">
      <c r="A5209" s="12">
        <v>4076</v>
      </c>
      <c r="B5209" s="17" t="s">
        <v>4693</v>
      </c>
      <c r="C5209" s="17" t="s">
        <v>4694</v>
      </c>
      <c r="D5209" s="17" t="str">
        <f>HLOOKUP(LEFT(Products!$B5209,3),$G$4:$J$5,2,0)</f>
        <v>Furniture</v>
      </c>
      <c r="E5209" s="12" t="str">
        <f>VLOOKUP(MID(Products!$B5209,5,2),$G$8:$H$25,2,0)</f>
        <v>Furnishings</v>
      </c>
    </row>
    <row r="5210" spans="1:5" x14ac:dyDescent="0.35">
      <c r="A5210" s="11">
        <v>9619</v>
      </c>
      <c r="B5210" s="13" t="s">
        <v>1966</v>
      </c>
      <c r="C5210" s="13" t="s">
        <v>1967</v>
      </c>
      <c r="D5210" s="13" t="str">
        <f>HLOOKUP(LEFT(Products!$B5210,3),$G$4:$J$5,2,0)</f>
        <v>Furniture</v>
      </c>
      <c r="E5210" s="11" t="str">
        <f>VLOOKUP(MID(Products!$B5210,5,2),$G$8:$H$25,2,0)</f>
        <v>Furnishings</v>
      </c>
    </row>
    <row r="5211" spans="1:5" x14ac:dyDescent="0.35">
      <c r="A5211" s="12">
        <v>6543</v>
      </c>
      <c r="B5211" s="17" t="s">
        <v>1671</v>
      </c>
      <c r="C5211" s="17" t="s">
        <v>1672</v>
      </c>
      <c r="D5211" s="17" t="str">
        <f>HLOOKUP(LEFT(Products!$B5211,3),$G$4:$J$5,2,0)</f>
        <v>Office Supplies</v>
      </c>
      <c r="E5211" s="12" t="str">
        <f>VLOOKUP(MID(Products!$B5211,5,2),$G$8:$H$25,2,0)</f>
        <v>Art</v>
      </c>
    </row>
    <row r="5212" spans="1:5" x14ac:dyDescent="0.35">
      <c r="A5212" s="11">
        <v>9666</v>
      </c>
      <c r="B5212" s="13" t="s">
        <v>763</v>
      </c>
      <c r="C5212" s="13" t="s">
        <v>764</v>
      </c>
      <c r="D5212" s="13" t="str">
        <f>HLOOKUP(LEFT(Products!$B5212,3),$G$4:$J$5,2,0)</f>
        <v>Technology</v>
      </c>
      <c r="E5212" s="11" t="str">
        <f>VLOOKUP(MID(Products!$B5212,5,2),$G$8:$H$25,2,0)</f>
        <v>Phones</v>
      </c>
    </row>
    <row r="5213" spans="1:5" x14ac:dyDescent="0.35">
      <c r="A5213" s="12">
        <v>7492</v>
      </c>
      <c r="B5213" s="17" t="s">
        <v>1447</v>
      </c>
      <c r="C5213" s="17" t="s">
        <v>1448</v>
      </c>
      <c r="D5213" s="17" t="str">
        <f>HLOOKUP(LEFT(Products!$B5213,3),$G$4:$J$5,2,0)</f>
        <v>Furniture</v>
      </c>
      <c r="E5213" s="12" t="str">
        <f>VLOOKUP(MID(Products!$B5213,5,2),$G$8:$H$25,2,0)</f>
        <v>Furnishings</v>
      </c>
    </row>
    <row r="5214" spans="1:5" x14ac:dyDescent="0.35">
      <c r="A5214" s="11">
        <v>2139</v>
      </c>
      <c r="B5214" s="13" t="s">
        <v>661</v>
      </c>
      <c r="C5214" s="13" t="s">
        <v>662</v>
      </c>
      <c r="D5214" s="13" t="str">
        <f>HLOOKUP(LEFT(Products!$B5214,3),$G$4:$J$5,2,0)</f>
        <v>Technology</v>
      </c>
      <c r="E5214" s="11" t="str">
        <f>VLOOKUP(MID(Products!$B5214,5,2),$G$8:$H$25,2,0)</f>
        <v>Phones</v>
      </c>
    </row>
    <row r="5215" spans="1:5" x14ac:dyDescent="0.35">
      <c r="A5215" s="12">
        <v>9620</v>
      </c>
      <c r="B5215" s="17" t="s">
        <v>564</v>
      </c>
      <c r="C5215" s="17" t="s">
        <v>565</v>
      </c>
      <c r="D5215" s="17" t="str">
        <f>HLOOKUP(LEFT(Products!$B5215,3),$G$4:$J$5,2,0)</f>
        <v>Office Supplies</v>
      </c>
      <c r="E5215" s="12" t="str">
        <f>VLOOKUP(MID(Products!$B5215,5,2),$G$8:$H$25,2,0)</f>
        <v>Paper</v>
      </c>
    </row>
    <row r="5216" spans="1:5" x14ac:dyDescent="0.35">
      <c r="A5216" s="11">
        <v>6542</v>
      </c>
      <c r="B5216" s="13" t="s">
        <v>163</v>
      </c>
      <c r="C5216" s="13" t="s">
        <v>164</v>
      </c>
      <c r="D5216" s="13" t="str">
        <f>HLOOKUP(LEFT(Products!$B5216,3),$G$4:$J$5,2,0)</f>
        <v>Technology</v>
      </c>
      <c r="E5216" s="11" t="str">
        <f>VLOOKUP(MID(Products!$B5216,5,2),$G$8:$H$25,2,0)</f>
        <v>Accessories</v>
      </c>
    </row>
    <row r="5217" spans="1:5" x14ac:dyDescent="0.35">
      <c r="A5217" s="12">
        <v>2874</v>
      </c>
      <c r="B5217" s="17" t="s">
        <v>3805</v>
      </c>
      <c r="C5217" s="17" t="s">
        <v>3806</v>
      </c>
      <c r="D5217" s="17" t="str">
        <f>HLOOKUP(LEFT(Products!$B5217,3),$G$4:$J$5,2,0)</f>
        <v>Furniture</v>
      </c>
      <c r="E5217" s="12" t="str">
        <f>VLOOKUP(MID(Products!$B5217,5,2),$G$8:$H$25,2,0)</f>
        <v>Furnishings</v>
      </c>
    </row>
    <row r="5218" spans="1:5" x14ac:dyDescent="0.35">
      <c r="A5218" s="11">
        <v>9618</v>
      </c>
      <c r="B5218" s="13" t="s">
        <v>5484</v>
      </c>
      <c r="C5218" s="13" t="s">
        <v>5485</v>
      </c>
      <c r="D5218" s="13" t="str">
        <f>HLOOKUP(LEFT(Products!$B5218,3),$G$4:$J$5,2,0)</f>
        <v>Office Supplies</v>
      </c>
      <c r="E5218" s="11" t="str">
        <f>VLOOKUP(MID(Products!$B5218,5,2),$G$8:$H$25,2,0)</f>
        <v>Storage</v>
      </c>
    </row>
    <row r="5219" spans="1:5" x14ac:dyDescent="0.35">
      <c r="A5219" s="12">
        <v>3299</v>
      </c>
      <c r="B5219" s="17" t="s">
        <v>1374</v>
      </c>
      <c r="C5219" s="17" t="s">
        <v>1375</v>
      </c>
      <c r="D5219" s="17" t="str">
        <f>HLOOKUP(LEFT(Products!$B5219,3),$G$4:$J$5,2,0)</f>
        <v>Technology</v>
      </c>
      <c r="E5219" s="12" t="str">
        <f>VLOOKUP(MID(Products!$B5219,5,2),$G$8:$H$25,2,0)</f>
        <v>Copiers</v>
      </c>
    </row>
    <row r="5220" spans="1:5" x14ac:dyDescent="0.35">
      <c r="A5220" s="11">
        <v>9667</v>
      </c>
      <c r="B5220" s="13" t="s">
        <v>1957</v>
      </c>
      <c r="C5220" s="13" t="s">
        <v>1958</v>
      </c>
      <c r="D5220" s="13" t="str">
        <f>HLOOKUP(LEFT(Products!$B5220,3),$G$4:$J$5,2,0)</f>
        <v>Technology</v>
      </c>
      <c r="E5220" s="11" t="str">
        <f>VLOOKUP(MID(Products!$B5220,5,2),$G$8:$H$25,2,0)</f>
        <v>Machines</v>
      </c>
    </row>
    <row r="5221" spans="1:5" x14ac:dyDescent="0.35">
      <c r="A5221" s="12">
        <v>8716</v>
      </c>
      <c r="B5221" s="17" t="s">
        <v>3126</v>
      </c>
      <c r="C5221" s="17" t="s">
        <v>3127</v>
      </c>
      <c r="D5221" s="17" t="str">
        <f>HLOOKUP(LEFT(Products!$B5221,3),$G$4:$J$5,2,0)</f>
        <v>Furniture</v>
      </c>
      <c r="E5221" s="12" t="str">
        <f>VLOOKUP(MID(Products!$B5221,5,2),$G$8:$H$25,2,0)</f>
        <v>Furnishings</v>
      </c>
    </row>
    <row r="5222" spans="1:5" x14ac:dyDescent="0.35">
      <c r="A5222" s="11">
        <v>6544</v>
      </c>
      <c r="B5222" s="13" t="s">
        <v>4676</v>
      </c>
      <c r="C5222" s="13" t="s">
        <v>4677</v>
      </c>
      <c r="D5222" s="13" t="str">
        <f>HLOOKUP(LEFT(Products!$B5222,3),$G$4:$J$5,2,0)</f>
        <v>Office Supplies</v>
      </c>
      <c r="E5222" s="11" t="str">
        <f>VLOOKUP(MID(Products!$B5222,5,2),$G$8:$H$25,2,0)</f>
        <v>Binders</v>
      </c>
    </row>
    <row r="5223" spans="1:5" x14ac:dyDescent="0.35">
      <c r="A5223" s="12">
        <v>7589</v>
      </c>
      <c r="B5223" s="17" t="s">
        <v>4526</v>
      </c>
      <c r="C5223" s="17" t="s">
        <v>4527</v>
      </c>
      <c r="D5223" s="17" t="str">
        <f>HLOOKUP(LEFT(Products!$B5223,3),$G$4:$J$5,2,0)</f>
        <v>Office Supplies</v>
      </c>
      <c r="E5223" s="12" t="str">
        <f>VLOOKUP(MID(Products!$B5223,5,2),$G$8:$H$25,2,0)</f>
        <v>Storage</v>
      </c>
    </row>
    <row r="5224" spans="1:5" x14ac:dyDescent="0.35">
      <c r="A5224" s="11">
        <v>4776</v>
      </c>
      <c r="B5224" s="13" t="s">
        <v>4636</v>
      </c>
      <c r="C5224" s="13" t="s">
        <v>4637</v>
      </c>
      <c r="D5224" s="13" t="str">
        <f>HLOOKUP(LEFT(Products!$B5224,3),$G$4:$J$5,2,0)</f>
        <v>Furniture</v>
      </c>
      <c r="E5224" s="11" t="str">
        <f>VLOOKUP(MID(Products!$B5224,5,2),$G$8:$H$25,2,0)</f>
        <v>Furnishings</v>
      </c>
    </row>
    <row r="5225" spans="1:5" x14ac:dyDescent="0.35">
      <c r="A5225" s="12">
        <v>4172</v>
      </c>
      <c r="B5225" s="17" t="s">
        <v>4369</v>
      </c>
      <c r="C5225" s="17" t="s">
        <v>4370</v>
      </c>
      <c r="D5225" s="17" t="str">
        <f>HLOOKUP(LEFT(Products!$B5225,3),$G$4:$J$5,2,0)</f>
        <v>Office Supplies</v>
      </c>
      <c r="E5225" s="12" t="str">
        <f>VLOOKUP(MID(Products!$B5225,5,2),$G$8:$H$25,2,0)</f>
        <v>Art</v>
      </c>
    </row>
    <row r="5226" spans="1:5" x14ac:dyDescent="0.35">
      <c r="A5226" s="11">
        <v>6541</v>
      </c>
      <c r="B5226" s="13" t="s">
        <v>2960</v>
      </c>
      <c r="C5226" s="13" t="s">
        <v>2961</v>
      </c>
      <c r="D5226" s="13" t="str">
        <f>HLOOKUP(LEFT(Products!$B5226,3),$G$4:$J$5,2,0)</f>
        <v>Office Supplies</v>
      </c>
      <c r="E5226" s="11" t="str">
        <f>VLOOKUP(MID(Products!$B5226,5,2),$G$8:$H$25,2,0)</f>
        <v>Storage</v>
      </c>
    </row>
    <row r="5227" spans="1:5" x14ac:dyDescent="0.35">
      <c r="A5227" s="12">
        <v>5269</v>
      </c>
      <c r="B5227" s="17" t="s">
        <v>4910</v>
      </c>
      <c r="C5227" s="17" t="s">
        <v>4911</v>
      </c>
      <c r="D5227" s="17" t="str">
        <f>HLOOKUP(LEFT(Products!$B5227,3),$G$4:$J$5,2,0)</f>
        <v>Office Supplies</v>
      </c>
      <c r="E5227" s="12" t="str">
        <f>VLOOKUP(MID(Products!$B5227,5,2),$G$8:$H$25,2,0)</f>
        <v>Paper</v>
      </c>
    </row>
    <row r="5228" spans="1:5" x14ac:dyDescent="0.35">
      <c r="A5228" s="11">
        <v>8192</v>
      </c>
      <c r="B5228" s="13" t="s">
        <v>6760</v>
      </c>
      <c r="C5228" s="13" t="s">
        <v>6761</v>
      </c>
      <c r="D5228" s="13" t="str">
        <f>HLOOKUP(LEFT(Products!$B5228,3),$G$4:$J$5,2,0)</f>
        <v>Technology</v>
      </c>
      <c r="E5228" s="11" t="str">
        <f>VLOOKUP(MID(Products!$B5228,5,2),$G$8:$H$25,2,0)</f>
        <v>Machines</v>
      </c>
    </row>
    <row r="5229" spans="1:5" x14ac:dyDescent="0.35">
      <c r="A5229" s="12">
        <v>9989</v>
      </c>
      <c r="B5229" s="17" t="s">
        <v>487</v>
      </c>
      <c r="C5229" s="17" t="s">
        <v>8160</v>
      </c>
      <c r="D5229" s="17" t="str">
        <f>HLOOKUP(LEFT(Products!$B5229,3),$G$4:$J$5,2,0)</f>
        <v>Furniture</v>
      </c>
      <c r="E5229" s="12" t="str">
        <f>VLOOKUP(MID(Products!$B5229,5,2),$G$8:$H$25,2,0)</f>
        <v>Furnishings</v>
      </c>
    </row>
    <row r="5230" spans="1:5" x14ac:dyDescent="0.35">
      <c r="A5230" s="11">
        <v>5038</v>
      </c>
      <c r="B5230" s="13" t="s">
        <v>6238</v>
      </c>
      <c r="C5230" s="13" t="s">
        <v>6239</v>
      </c>
      <c r="D5230" s="13" t="str">
        <f>HLOOKUP(LEFT(Products!$B5230,3),$G$4:$J$5,2,0)</f>
        <v>Technology</v>
      </c>
      <c r="E5230" s="11" t="str">
        <f>VLOOKUP(MID(Products!$B5230,5,2),$G$8:$H$25,2,0)</f>
        <v>Phones</v>
      </c>
    </row>
    <row r="5231" spans="1:5" x14ac:dyDescent="0.35">
      <c r="A5231" s="12">
        <v>7756</v>
      </c>
      <c r="B5231" s="17" t="s">
        <v>3407</v>
      </c>
      <c r="C5231" s="17" t="s">
        <v>3408</v>
      </c>
      <c r="D5231" s="17" t="str">
        <f>HLOOKUP(LEFT(Products!$B5231,3),$G$4:$J$5,2,0)</f>
        <v>Technology</v>
      </c>
      <c r="E5231" s="12" t="str">
        <f>VLOOKUP(MID(Products!$B5231,5,2),$G$8:$H$25,2,0)</f>
        <v>Accessories</v>
      </c>
    </row>
    <row r="5232" spans="1:5" x14ac:dyDescent="0.35">
      <c r="A5232" s="11">
        <v>3024</v>
      </c>
      <c r="B5232" s="13" t="s">
        <v>8164</v>
      </c>
      <c r="C5232" s="13" t="s">
        <v>8165</v>
      </c>
      <c r="D5232" s="13" t="str">
        <f>HLOOKUP(LEFT(Products!$B5232,3),$G$4:$J$5,2,0)</f>
        <v>Office Supplies</v>
      </c>
      <c r="E5232" s="11" t="str">
        <f>VLOOKUP(MID(Products!$B5232,5,2),$G$8:$H$25,2,0)</f>
        <v>Paper</v>
      </c>
    </row>
    <row r="5233" spans="1:5" x14ac:dyDescent="0.35">
      <c r="A5233" s="12">
        <v>7757</v>
      </c>
      <c r="B5233" s="17" t="s">
        <v>1118</v>
      </c>
      <c r="C5233" s="17" t="s">
        <v>1119</v>
      </c>
      <c r="D5233" s="17" t="str">
        <f>HLOOKUP(LEFT(Products!$B5233,3),$G$4:$J$5,2,0)</f>
        <v>Furniture</v>
      </c>
      <c r="E5233" s="12" t="str">
        <f>VLOOKUP(MID(Products!$B5233,5,2),$G$8:$H$25,2,0)</f>
        <v>Bookcases</v>
      </c>
    </row>
    <row r="5234" spans="1:5" x14ac:dyDescent="0.35">
      <c r="A5234" s="11">
        <v>6505</v>
      </c>
      <c r="B5234" s="13" t="s">
        <v>1760</v>
      </c>
      <c r="C5234" s="13" t="s">
        <v>1761</v>
      </c>
      <c r="D5234" s="13" t="str">
        <f>HLOOKUP(LEFT(Products!$B5234,3),$G$4:$J$5,2,0)</f>
        <v>Technology</v>
      </c>
      <c r="E5234" s="11" t="str">
        <f>VLOOKUP(MID(Products!$B5234,5,2),$G$8:$H$25,2,0)</f>
        <v>Accessories</v>
      </c>
    </row>
    <row r="5235" spans="1:5" x14ac:dyDescent="0.35">
      <c r="A5235" s="12">
        <v>4191</v>
      </c>
      <c r="B5235" s="17" t="s">
        <v>5316</v>
      </c>
      <c r="C5235" s="17" t="s">
        <v>5317</v>
      </c>
      <c r="D5235" s="17" t="str">
        <f>HLOOKUP(LEFT(Products!$B5235,3),$G$4:$J$5,2,0)</f>
        <v>Office Supplies</v>
      </c>
      <c r="E5235" s="12" t="str">
        <f>VLOOKUP(MID(Products!$B5235,5,2),$G$8:$H$25,2,0)</f>
        <v>Storage</v>
      </c>
    </row>
    <row r="5236" spans="1:5" x14ac:dyDescent="0.35">
      <c r="A5236" s="11">
        <v>7120</v>
      </c>
      <c r="B5236" s="13" t="s">
        <v>2241</v>
      </c>
      <c r="C5236" s="13" t="s">
        <v>2242</v>
      </c>
      <c r="D5236" s="13" t="str">
        <f>HLOOKUP(LEFT(Products!$B5236,3),$G$4:$J$5,2,0)</f>
        <v>Technology</v>
      </c>
      <c r="E5236" s="11" t="str">
        <f>VLOOKUP(MID(Products!$B5236,5,2),$G$8:$H$25,2,0)</f>
        <v>Copiers</v>
      </c>
    </row>
    <row r="5237" spans="1:5" x14ac:dyDescent="0.35">
      <c r="A5237" s="12">
        <v>7319</v>
      </c>
      <c r="B5237" s="17" t="s">
        <v>4077</v>
      </c>
      <c r="C5237" s="17" t="s">
        <v>4078</v>
      </c>
      <c r="D5237" s="17" t="str">
        <f>HLOOKUP(LEFT(Products!$B5237,3),$G$4:$J$5,2,0)</f>
        <v>Office Supplies</v>
      </c>
      <c r="E5237" s="12" t="str">
        <f>VLOOKUP(MID(Products!$B5237,5,2),$G$8:$H$25,2,0)</f>
        <v>Binders</v>
      </c>
    </row>
    <row r="5238" spans="1:5" x14ac:dyDescent="0.35">
      <c r="A5238" s="11">
        <v>7318</v>
      </c>
      <c r="B5238" s="13" t="s">
        <v>4605</v>
      </c>
      <c r="C5238" s="13" t="s">
        <v>4606</v>
      </c>
      <c r="D5238" s="13" t="str">
        <f>HLOOKUP(LEFT(Products!$B5238,3),$G$4:$J$5,2,0)</f>
        <v>Office Supplies</v>
      </c>
      <c r="E5238" s="11" t="str">
        <f>VLOOKUP(MID(Products!$B5238,5,2),$G$8:$H$25,2,0)</f>
        <v>Binders</v>
      </c>
    </row>
    <row r="5239" spans="1:5" x14ac:dyDescent="0.35">
      <c r="A5239" s="12">
        <v>9294</v>
      </c>
      <c r="B5239" s="17" t="s">
        <v>7119</v>
      </c>
      <c r="C5239" s="17" t="s">
        <v>7120</v>
      </c>
      <c r="D5239" s="17" t="str">
        <f>HLOOKUP(LEFT(Products!$B5239,3),$G$4:$J$5,2,0)</f>
        <v>Office Supplies</v>
      </c>
      <c r="E5239" s="12" t="str">
        <f>VLOOKUP(MID(Products!$B5239,5,2),$G$8:$H$25,2,0)</f>
        <v>Paper</v>
      </c>
    </row>
    <row r="5240" spans="1:5" x14ac:dyDescent="0.35">
      <c r="A5240" s="11">
        <v>2287</v>
      </c>
      <c r="B5240" s="13" t="s">
        <v>1654</v>
      </c>
      <c r="C5240" s="13" t="s">
        <v>1655</v>
      </c>
      <c r="D5240" s="13" t="str">
        <f>HLOOKUP(LEFT(Products!$B5240,3),$G$4:$J$5,2,0)</f>
        <v>Office Supplies</v>
      </c>
      <c r="E5240" s="11" t="str">
        <f>VLOOKUP(MID(Products!$B5240,5,2),$G$8:$H$25,2,0)</f>
        <v>Binders</v>
      </c>
    </row>
    <row r="5241" spans="1:5" x14ac:dyDescent="0.35">
      <c r="A5241" s="12">
        <v>8191</v>
      </c>
      <c r="B5241" s="17" t="s">
        <v>2603</v>
      </c>
      <c r="C5241" s="17" t="s">
        <v>2604</v>
      </c>
      <c r="D5241" s="17" t="str">
        <f>HLOOKUP(LEFT(Products!$B5241,3),$G$4:$J$5,2,0)</f>
        <v>Office Supplies</v>
      </c>
      <c r="E5241" s="12" t="str">
        <f>VLOOKUP(MID(Products!$B5241,5,2),$G$8:$H$25,2,0)</f>
        <v>Appliances</v>
      </c>
    </row>
    <row r="5242" spans="1:5" x14ac:dyDescent="0.35">
      <c r="A5242" s="11">
        <v>2846</v>
      </c>
      <c r="B5242" s="13" t="s">
        <v>4335</v>
      </c>
      <c r="C5242" s="13" t="s">
        <v>4336</v>
      </c>
      <c r="D5242" s="13" t="str">
        <f>HLOOKUP(LEFT(Products!$B5242,3),$G$4:$J$5,2,0)</f>
        <v>Office Supplies</v>
      </c>
      <c r="E5242" s="11" t="str">
        <f>VLOOKUP(MID(Products!$B5242,5,2),$G$8:$H$25,2,0)</f>
        <v>Paper</v>
      </c>
    </row>
    <row r="5243" spans="1:5" x14ac:dyDescent="0.35">
      <c r="A5243" s="12">
        <v>9988</v>
      </c>
      <c r="B5243" s="17" t="s">
        <v>4413</v>
      </c>
      <c r="C5243" s="17" t="s">
        <v>4414</v>
      </c>
      <c r="D5243" s="17" t="str">
        <f>HLOOKUP(LEFT(Products!$B5243,3),$G$4:$J$5,2,0)</f>
        <v>Office Supplies</v>
      </c>
      <c r="E5243" s="12" t="str">
        <f>VLOOKUP(MID(Products!$B5243,5,2),$G$8:$H$25,2,0)</f>
        <v>Art</v>
      </c>
    </row>
    <row r="5244" spans="1:5" x14ac:dyDescent="0.35">
      <c r="A5244" s="11">
        <v>7962</v>
      </c>
      <c r="B5244" s="13" t="s">
        <v>7768</v>
      </c>
      <c r="C5244" s="13" t="s">
        <v>7769</v>
      </c>
      <c r="D5244" s="13" t="str">
        <f>HLOOKUP(LEFT(Products!$B5244,3),$G$4:$J$5,2,0)</f>
        <v>Technology</v>
      </c>
      <c r="E5244" s="11" t="str">
        <f>VLOOKUP(MID(Products!$B5244,5,2),$G$8:$H$25,2,0)</f>
        <v>Accessories</v>
      </c>
    </row>
    <row r="5245" spans="1:5" x14ac:dyDescent="0.35">
      <c r="A5245" s="12">
        <v>1657</v>
      </c>
      <c r="B5245" s="17" t="s">
        <v>5272</v>
      </c>
      <c r="C5245" s="17" t="s">
        <v>5273</v>
      </c>
      <c r="D5245" s="17" t="str">
        <f>HLOOKUP(LEFT(Products!$B5245,3),$G$4:$J$5,2,0)</f>
        <v>Office Supplies</v>
      </c>
      <c r="E5245" s="12" t="str">
        <f>VLOOKUP(MID(Products!$B5245,5,2),$G$8:$H$25,2,0)</f>
        <v>Storage</v>
      </c>
    </row>
    <row r="5246" spans="1:5" x14ac:dyDescent="0.35">
      <c r="A5246" s="11">
        <v>9006</v>
      </c>
      <c r="B5246" s="13" t="s">
        <v>1676</v>
      </c>
      <c r="C5246" s="13" t="s">
        <v>1677</v>
      </c>
      <c r="D5246" s="13" t="str">
        <f>HLOOKUP(LEFT(Products!$B5246,3),$G$4:$J$5,2,0)</f>
        <v>Office Supplies</v>
      </c>
      <c r="E5246" s="11" t="str">
        <f>VLOOKUP(MID(Products!$B5246,5,2),$G$8:$H$25,2,0)</f>
        <v>Storage</v>
      </c>
    </row>
    <row r="5247" spans="1:5" x14ac:dyDescent="0.35">
      <c r="A5247" s="12">
        <v>1654</v>
      </c>
      <c r="B5247" s="17" t="s">
        <v>7446</v>
      </c>
      <c r="C5247" s="17" t="s">
        <v>7447</v>
      </c>
      <c r="D5247" s="17" t="str">
        <f>HLOOKUP(LEFT(Products!$B5247,3),$G$4:$J$5,2,0)</f>
        <v>Office Supplies</v>
      </c>
      <c r="E5247" s="12" t="str">
        <f>VLOOKUP(MID(Products!$B5247,5,2),$G$8:$H$25,2,0)</f>
        <v>Storage</v>
      </c>
    </row>
    <row r="5248" spans="1:5" x14ac:dyDescent="0.35">
      <c r="A5248" s="11">
        <v>8111</v>
      </c>
      <c r="B5248" s="13" t="s">
        <v>1201</v>
      </c>
      <c r="C5248" s="13" t="s">
        <v>1872</v>
      </c>
      <c r="D5248" s="13" t="str">
        <f>HLOOKUP(LEFT(Products!$B5248,3),$G$4:$J$5,2,0)</f>
        <v>Technology</v>
      </c>
      <c r="E5248" s="11" t="str">
        <f>VLOOKUP(MID(Products!$B5248,5,2),$G$8:$H$25,2,0)</f>
        <v>Accessories</v>
      </c>
    </row>
    <row r="5249" spans="1:5" x14ac:dyDescent="0.35">
      <c r="A5249" s="12">
        <v>1653</v>
      </c>
      <c r="B5249" s="17" t="s">
        <v>2418</v>
      </c>
      <c r="C5249" s="17" t="s">
        <v>2419</v>
      </c>
      <c r="D5249" s="17" t="str">
        <f>HLOOKUP(LEFT(Products!$B5249,3),$G$4:$J$5,2,0)</f>
        <v>Furniture</v>
      </c>
      <c r="E5249" s="12" t="str">
        <f>VLOOKUP(MID(Products!$B5249,5,2),$G$8:$H$25,2,0)</f>
        <v>Chairs</v>
      </c>
    </row>
    <row r="5250" spans="1:5" x14ac:dyDescent="0.35">
      <c r="A5250" s="11">
        <v>7964</v>
      </c>
      <c r="B5250" s="13" t="s">
        <v>1359</v>
      </c>
      <c r="C5250" s="13" t="s">
        <v>1360</v>
      </c>
      <c r="D5250" s="13" t="str">
        <f>HLOOKUP(LEFT(Products!$B5250,3),$G$4:$J$5,2,0)</f>
        <v>Office Supplies</v>
      </c>
      <c r="E5250" s="11" t="str">
        <f>VLOOKUP(MID(Products!$B5250,5,2),$G$8:$H$25,2,0)</f>
        <v>Storage</v>
      </c>
    </row>
    <row r="5251" spans="1:5" x14ac:dyDescent="0.35">
      <c r="A5251" s="12">
        <v>9009</v>
      </c>
      <c r="B5251" s="17" t="s">
        <v>2391</v>
      </c>
      <c r="C5251" s="17" t="s">
        <v>2392</v>
      </c>
      <c r="D5251" s="17" t="str">
        <f>HLOOKUP(LEFT(Products!$B5251,3),$G$4:$J$5,2,0)</f>
        <v>Office Supplies</v>
      </c>
      <c r="E5251" s="12" t="str">
        <f>VLOOKUP(MID(Products!$B5251,5,2),$G$8:$H$25,2,0)</f>
        <v>Appliances</v>
      </c>
    </row>
    <row r="5252" spans="1:5" x14ac:dyDescent="0.35">
      <c r="A5252" s="11">
        <v>1655</v>
      </c>
      <c r="B5252" s="13" t="s">
        <v>1595</v>
      </c>
      <c r="C5252" s="13" t="s">
        <v>1596</v>
      </c>
      <c r="D5252" s="13" t="str">
        <f>HLOOKUP(LEFT(Products!$B5252,3),$G$4:$J$5,2,0)</f>
        <v>Furniture</v>
      </c>
      <c r="E5252" s="11" t="str">
        <f>VLOOKUP(MID(Products!$B5252,5,2),$G$8:$H$25,2,0)</f>
        <v>Furnishings</v>
      </c>
    </row>
    <row r="5253" spans="1:5" x14ac:dyDescent="0.35">
      <c r="A5253" s="12">
        <v>9008</v>
      </c>
      <c r="B5253" s="17" t="s">
        <v>5863</v>
      </c>
      <c r="C5253" s="17" t="s">
        <v>5864</v>
      </c>
      <c r="D5253" s="17" t="str">
        <f>HLOOKUP(LEFT(Products!$B5253,3),$G$4:$J$5,2,0)</f>
        <v>Office Supplies</v>
      </c>
      <c r="E5253" s="12" t="str">
        <f>VLOOKUP(MID(Products!$B5253,5,2),$G$8:$H$25,2,0)</f>
        <v>Fasteners</v>
      </c>
    </row>
    <row r="5254" spans="1:5" x14ac:dyDescent="0.35">
      <c r="A5254" s="11">
        <v>2930</v>
      </c>
      <c r="B5254" s="13" t="s">
        <v>2548</v>
      </c>
      <c r="C5254" s="13" t="s">
        <v>2549</v>
      </c>
      <c r="D5254" s="13" t="str">
        <f>HLOOKUP(LEFT(Products!$B5254,3),$G$4:$J$5,2,0)</f>
        <v>Office Supplies</v>
      </c>
      <c r="E5254" s="11" t="str">
        <f>VLOOKUP(MID(Products!$B5254,5,2),$G$8:$H$25,2,0)</f>
        <v>Labels</v>
      </c>
    </row>
    <row r="5255" spans="1:5" x14ac:dyDescent="0.35">
      <c r="A5255" s="12">
        <v>3947</v>
      </c>
      <c r="B5255" s="17" t="s">
        <v>1430</v>
      </c>
      <c r="C5255" s="17" t="s">
        <v>1431</v>
      </c>
      <c r="D5255" s="17" t="str">
        <f>HLOOKUP(LEFT(Products!$B5255,3),$G$4:$J$5,2,0)</f>
        <v>Furniture</v>
      </c>
      <c r="E5255" s="12" t="str">
        <f>VLOOKUP(MID(Products!$B5255,5,2),$G$8:$H$25,2,0)</f>
        <v>Furnishings</v>
      </c>
    </row>
    <row r="5256" spans="1:5" x14ac:dyDescent="0.35">
      <c r="A5256" s="11">
        <v>1656</v>
      </c>
      <c r="B5256" s="13" t="s">
        <v>4601</v>
      </c>
      <c r="C5256" s="13" t="s">
        <v>1315</v>
      </c>
      <c r="D5256" s="13" t="str">
        <f>HLOOKUP(LEFT(Products!$B5256,3),$G$4:$J$5,2,0)</f>
        <v>Office Supplies</v>
      </c>
      <c r="E5256" s="11" t="str">
        <f>VLOOKUP(MID(Products!$B5256,5,2),$G$8:$H$25,2,0)</f>
        <v>Supplies</v>
      </c>
    </row>
    <row r="5257" spans="1:5" x14ac:dyDescent="0.35">
      <c r="A5257" s="12">
        <v>7965</v>
      </c>
      <c r="B5257" s="17" t="s">
        <v>3190</v>
      </c>
      <c r="C5257" s="17" t="s">
        <v>3191</v>
      </c>
      <c r="D5257" s="17" t="str">
        <f>HLOOKUP(LEFT(Products!$B5257,3),$G$4:$J$5,2,0)</f>
        <v>Office Supplies</v>
      </c>
      <c r="E5257" s="12" t="str">
        <f>VLOOKUP(MID(Products!$B5257,5,2),$G$8:$H$25,2,0)</f>
        <v>Binders</v>
      </c>
    </row>
    <row r="5258" spans="1:5" x14ac:dyDescent="0.35">
      <c r="A5258" s="11">
        <v>7963</v>
      </c>
      <c r="B5258" s="13" t="s">
        <v>5471</v>
      </c>
      <c r="C5258" s="13" t="s">
        <v>5472</v>
      </c>
      <c r="D5258" s="13" t="str">
        <f>HLOOKUP(LEFT(Products!$B5258,3),$G$4:$J$5,2,0)</f>
        <v>Office Supplies</v>
      </c>
      <c r="E5258" s="11" t="str">
        <f>VLOOKUP(MID(Products!$B5258,5,2),$G$8:$H$25,2,0)</f>
        <v>Paper</v>
      </c>
    </row>
    <row r="5259" spans="1:5" x14ac:dyDescent="0.35">
      <c r="A5259" s="12">
        <v>7966</v>
      </c>
      <c r="B5259" s="17" t="s">
        <v>4837</v>
      </c>
      <c r="C5259" s="17" t="s">
        <v>4838</v>
      </c>
      <c r="D5259" s="17" t="str">
        <f>HLOOKUP(LEFT(Products!$B5259,3),$G$4:$J$5,2,0)</f>
        <v>Office Supplies</v>
      </c>
      <c r="E5259" s="12" t="str">
        <f>VLOOKUP(MID(Products!$B5259,5,2),$G$8:$H$25,2,0)</f>
        <v>Binders</v>
      </c>
    </row>
    <row r="5260" spans="1:5" x14ac:dyDescent="0.35">
      <c r="A5260" s="11">
        <v>8110</v>
      </c>
      <c r="B5260" s="13" t="s">
        <v>8183</v>
      </c>
      <c r="C5260" s="13" t="s">
        <v>8184</v>
      </c>
      <c r="D5260" s="13" t="str">
        <f>HLOOKUP(LEFT(Products!$B5260,3),$G$4:$J$5,2,0)</f>
        <v>Office Supplies</v>
      </c>
      <c r="E5260" s="11" t="str">
        <f>VLOOKUP(MID(Products!$B5260,5,2),$G$8:$H$25,2,0)</f>
        <v>Paper</v>
      </c>
    </row>
    <row r="5261" spans="1:5" x14ac:dyDescent="0.35">
      <c r="A5261" s="12">
        <v>3946</v>
      </c>
      <c r="B5261" s="17" t="s">
        <v>5710</v>
      </c>
      <c r="C5261" s="17" t="s">
        <v>5711</v>
      </c>
      <c r="D5261" s="17" t="str">
        <f>HLOOKUP(LEFT(Products!$B5261,3),$G$4:$J$5,2,0)</f>
        <v>Office Supplies</v>
      </c>
      <c r="E5261" s="12" t="str">
        <f>VLOOKUP(MID(Products!$B5261,5,2),$G$8:$H$25,2,0)</f>
        <v>Envelopes</v>
      </c>
    </row>
    <row r="5262" spans="1:5" x14ac:dyDescent="0.35">
      <c r="A5262" s="11">
        <v>9007</v>
      </c>
      <c r="B5262" s="13" t="s">
        <v>748</v>
      </c>
      <c r="C5262" s="13" t="s">
        <v>749</v>
      </c>
      <c r="D5262" s="13" t="str">
        <f>HLOOKUP(LEFT(Products!$B5262,3),$G$4:$J$5,2,0)</f>
        <v>Office Supplies</v>
      </c>
      <c r="E5262" s="11" t="str">
        <f>VLOOKUP(MID(Products!$B5262,5,2),$G$8:$H$25,2,0)</f>
        <v>Paper</v>
      </c>
    </row>
    <row r="5263" spans="1:5" x14ac:dyDescent="0.35">
      <c r="A5263" s="12">
        <v>2044</v>
      </c>
      <c r="B5263" s="17" t="s">
        <v>2585</v>
      </c>
      <c r="C5263" s="17" t="s">
        <v>2586</v>
      </c>
      <c r="D5263" s="17" t="str">
        <f>HLOOKUP(LEFT(Products!$B5263,3),$G$4:$J$5,2,0)</f>
        <v>Office Supplies</v>
      </c>
      <c r="E5263" s="12" t="str">
        <f>VLOOKUP(MID(Products!$B5263,5,2),$G$8:$H$25,2,0)</f>
        <v>Storage</v>
      </c>
    </row>
    <row r="5264" spans="1:5" x14ac:dyDescent="0.35">
      <c r="A5264" s="11">
        <v>5750</v>
      </c>
      <c r="B5264" s="13" t="s">
        <v>2254</v>
      </c>
      <c r="C5264" s="13" t="s">
        <v>2255</v>
      </c>
      <c r="D5264" s="13" t="str">
        <f>HLOOKUP(LEFT(Products!$B5264,3),$G$4:$J$5,2,0)</f>
        <v>Office Supplies</v>
      </c>
      <c r="E5264" s="11" t="str">
        <f>VLOOKUP(MID(Products!$B5264,5,2),$G$8:$H$25,2,0)</f>
        <v>Art</v>
      </c>
    </row>
    <row r="5265" spans="1:5" x14ac:dyDescent="0.35">
      <c r="A5265" s="12">
        <v>1600</v>
      </c>
      <c r="B5265" s="17" t="s">
        <v>3967</v>
      </c>
      <c r="C5265" s="17" t="s">
        <v>3968</v>
      </c>
      <c r="D5265" s="17" t="str">
        <f>HLOOKUP(LEFT(Products!$B5265,3),$G$4:$J$5,2,0)</f>
        <v>Technology</v>
      </c>
      <c r="E5265" s="12" t="str">
        <f>VLOOKUP(MID(Products!$B5265,5,2),$G$8:$H$25,2,0)</f>
        <v>Phones</v>
      </c>
    </row>
    <row r="5266" spans="1:5" x14ac:dyDescent="0.35">
      <c r="A5266" s="11">
        <v>6951</v>
      </c>
      <c r="B5266" s="13" t="s">
        <v>2322</v>
      </c>
      <c r="C5266" s="13" t="s">
        <v>2323</v>
      </c>
      <c r="D5266" s="13" t="str">
        <f>HLOOKUP(LEFT(Products!$B5266,3),$G$4:$J$5,2,0)</f>
        <v>Office Supplies</v>
      </c>
      <c r="E5266" s="11" t="str">
        <f>VLOOKUP(MID(Products!$B5266,5,2),$G$8:$H$25,2,0)</f>
        <v>Art</v>
      </c>
    </row>
    <row r="5267" spans="1:5" x14ac:dyDescent="0.35">
      <c r="A5267" s="12">
        <v>5309</v>
      </c>
      <c r="B5267" s="17" t="s">
        <v>1915</v>
      </c>
      <c r="C5267" s="17" t="s">
        <v>1916</v>
      </c>
      <c r="D5267" s="17" t="str">
        <f>HLOOKUP(LEFT(Products!$B5267,3),$G$4:$J$5,2,0)</f>
        <v>Furniture</v>
      </c>
      <c r="E5267" s="12" t="str">
        <f>VLOOKUP(MID(Products!$B5267,5,2),$G$8:$H$25,2,0)</f>
        <v>Tables</v>
      </c>
    </row>
    <row r="5268" spans="1:5" x14ac:dyDescent="0.35">
      <c r="A5268" s="11">
        <v>304</v>
      </c>
      <c r="B5268" s="13" t="s">
        <v>4943</v>
      </c>
      <c r="C5268" s="13" t="s">
        <v>4944</v>
      </c>
      <c r="D5268" s="13" t="str">
        <f>HLOOKUP(LEFT(Products!$B5268,3),$G$4:$J$5,2,0)</f>
        <v>Furniture</v>
      </c>
      <c r="E5268" s="11" t="str">
        <f>VLOOKUP(MID(Products!$B5268,5,2),$G$8:$H$25,2,0)</f>
        <v>Chairs</v>
      </c>
    </row>
    <row r="5269" spans="1:5" x14ac:dyDescent="0.35">
      <c r="A5269" s="12">
        <v>2151</v>
      </c>
      <c r="B5269" s="17" t="s">
        <v>3450</v>
      </c>
      <c r="C5269" s="17" t="s">
        <v>3451</v>
      </c>
      <c r="D5269" s="17" t="str">
        <f>HLOOKUP(LEFT(Products!$B5269,3),$G$4:$J$5,2,0)</f>
        <v>Furniture</v>
      </c>
      <c r="E5269" s="12" t="str">
        <f>VLOOKUP(MID(Products!$B5269,5,2),$G$8:$H$25,2,0)</f>
        <v>Tables</v>
      </c>
    </row>
    <row r="5270" spans="1:5" x14ac:dyDescent="0.35">
      <c r="A5270" s="11">
        <v>2172</v>
      </c>
      <c r="B5270" s="13" t="s">
        <v>2266</v>
      </c>
      <c r="C5270" s="13" t="s">
        <v>2267</v>
      </c>
      <c r="D5270" s="13" t="str">
        <f>HLOOKUP(LEFT(Products!$B5270,3),$G$4:$J$5,2,0)</f>
        <v>Furniture</v>
      </c>
      <c r="E5270" s="11" t="str">
        <f>VLOOKUP(MID(Products!$B5270,5,2),$G$8:$H$25,2,0)</f>
        <v>Chairs</v>
      </c>
    </row>
    <row r="5271" spans="1:5" x14ac:dyDescent="0.35">
      <c r="A5271" s="12">
        <v>2944</v>
      </c>
      <c r="B5271" s="17" t="s">
        <v>4167</v>
      </c>
      <c r="C5271" s="17" t="s">
        <v>4168</v>
      </c>
      <c r="D5271" s="17" t="str">
        <f>HLOOKUP(LEFT(Products!$B5271,3),$G$4:$J$5,2,0)</f>
        <v>Furniture</v>
      </c>
      <c r="E5271" s="12" t="str">
        <f>VLOOKUP(MID(Products!$B5271,5,2),$G$8:$H$25,2,0)</f>
        <v>Chairs</v>
      </c>
    </row>
    <row r="5272" spans="1:5" x14ac:dyDescent="0.35">
      <c r="A5272" s="11">
        <v>3615</v>
      </c>
      <c r="B5272" s="13" t="s">
        <v>364</v>
      </c>
      <c r="C5272" s="13" t="s">
        <v>365</v>
      </c>
      <c r="D5272" s="13" t="str">
        <f>HLOOKUP(LEFT(Products!$B5272,3),$G$4:$J$5,2,0)</f>
        <v>Office Supplies</v>
      </c>
      <c r="E5272" s="11" t="str">
        <f>VLOOKUP(MID(Products!$B5272,5,2),$G$8:$H$25,2,0)</f>
        <v>Storage</v>
      </c>
    </row>
    <row r="5273" spans="1:5" x14ac:dyDescent="0.35">
      <c r="A5273" s="12">
        <v>2552</v>
      </c>
      <c r="B5273" s="17" t="s">
        <v>1641</v>
      </c>
      <c r="C5273" s="17" t="s">
        <v>1642</v>
      </c>
      <c r="D5273" s="17" t="str">
        <f>HLOOKUP(LEFT(Products!$B5273,3),$G$4:$J$5,2,0)</f>
        <v>Furniture</v>
      </c>
      <c r="E5273" s="12" t="str">
        <f>VLOOKUP(MID(Products!$B5273,5,2),$G$8:$H$25,2,0)</f>
        <v>Tables</v>
      </c>
    </row>
    <row r="5274" spans="1:5" x14ac:dyDescent="0.35">
      <c r="A5274" s="11">
        <v>3444</v>
      </c>
      <c r="B5274" s="13" t="s">
        <v>4824</v>
      </c>
      <c r="C5274" s="13" t="s">
        <v>4825</v>
      </c>
      <c r="D5274" s="13" t="str">
        <f>HLOOKUP(LEFT(Products!$B5274,3),$G$4:$J$5,2,0)</f>
        <v>Furniture</v>
      </c>
      <c r="E5274" s="11" t="str">
        <f>VLOOKUP(MID(Products!$B5274,5,2),$G$8:$H$25,2,0)</f>
        <v>Furnishings</v>
      </c>
    </row>
    <row r="5275" spans="1:5" x14ac:dyDescent="0.35">
      <c r="A5275" s="12">
        <v>5311</v>
      </c>
      <c r="B5275" s="17" t="s">
        <v>3339</v>
      </c>
      <c r="C5275" s="17" t="s">
        <v>3340</v>
      </c>
      <c r="D5275" s="17" t="str">
        <f>HLOOKUP(LEFT(Products!$B5275,3),$G$4:$J$5,2,0)</f>
        <v>Office Supplies</v>
      </c>
      <c r="E5275" s="12" t="str">
        <f>VLOOKUP(MID(Products!$B5275,5,2),$G$8:$H$25,2,0)</f>
        <v>Appliances</v>
      </c>
    </row>
    <row r="5276" spans="1:5" x14ac:dyDescent="0.35">
      <c r="A5276" s="11">
        <v>1601</v>
      </c>
      <c r="B5276" s="13" t="s">
        <v>417</v>
      </c>
      <c r="C5276" s="13" t="s">
        <v>418</v>
      </c>
      <c r="D5276" s="13" t="str">
        <f>HLOOKUP(LEFT(Products!$B5276,3),$G$4:$J$5,2,0)</f>
        <v>Office Supplies</v>
      </c>
      <c r="E5276" s="11" t="str">
        <f>VLOOKUP(MID(Products!$B5276,5,2),$G$8:$H$25,2,0)</f>
        <v>Binders</v>
      </c>
    </row>
    <row r="5277" spans="1:5" x14ac:dyDescent="0.35">
      <c r="A5277" s="12">
        <v>5310</v>
      </c>
      <c r="B5277" s="17" t="s">
        <v>3756</v>
      </c>
      <c r="C5277" s="17" t="s">
        <v>3757</v>
      </c>
      <c r="D5277" s="17" t="str">
        <f>HLOOKUP(LEFT(Products!$B5277,3),$G$4:$J$5,2,0)</f>
        <v>Furniture</v>
      </c>
      <c r="E5277" s="12" t="str">
        <f>VLOOKUP(MID(Products!$B5277,5,2),$G$8:$H$25,2,0)</f>
        <v>Furnishings</v>
      </c>
    </row>
    <row r="5278" spans="1:5" x14ac:dyDescent="0.35">
      <c r="A5278" s="11">
        <v>1599</v>
      </c>
      <c r="B5278" s="13" t="s">
        <v>8198</v>
      </c>
      <c r="C5278" s="13" t="s">
        <v>8199</v>
      </c>
      <c r="D5278" s="13" t="str">
        <f>HLOOKUP(LEFT(Products!$B5278,3),$G$4:$J$5,2,0)</f>
        <v>Office Supplies</v>
      </c>
      <c r="E5278" s="11" t="str">
        <f>VLOOKUP(MID(Products!$B5278,5,2),$G$8:$H$25,2,0)</f>
        <v>Art</v>
      </c>
    </row>
    <row r="5279" spans="1:5" x14ac:dyDescent="0.35">
      <c r="A5279" s="12">
        <v>3443</v>
      </c>
      <c r="B5279" s="17" t="s">
        <v>3245</v>
      </c>
      <c r="C5279" s="17" t="s">
        <v>3246</v>
      </c>
      <c r="D5279" s="17" t="str">
        <f>HLOOKUP(LEFT(Products!$B5279,3),$G$4:$J$5,2,0)</f>
        <v>Office Supplies</v>
      </c>
      <c r="E5279" s="12" t="str">
        <f>VLOOKUP(MID(Products!$B5279,5,2),$G$8:$H$25,2,0)</f>
        <v>Supplies</v>
      </c>
    </row>
    <row r="5280" spans="1:5" x14ac:dyDescent="0.35">
      <c r="A5280" s="11">
        <v>5925</v>
      </c>
      <c r="B5280" s="13" t="s">
        <v>4320</v>
      </c>
      <c r="C5280" s="13" t="s">
        <v>412</v>
      </c>
      <c r="D5280" s="13" t="str">
        <f>HLOOKUP(LEFT(Products!$B5280,3),$G$4:$J$5,2,0)</f>
        <v>Office Supplies</v>
      </c>
      <c r="E5280" s="11" t="str">
        <f>VLOOKUP(MID(Products!$B5280,5,2),$G$8:$H$25,2,0)</f>
        <v>Envelopes</v>
      </c>
    </row>
    <row r="5281" spans="1:5" x14ac:dyDescent="0.35">
      <c r="A5281" s="12">
        <v>548</v>
      </c>
      <c r="B5281" s="17" t="s">
        <v>7085</v>
      </c>
      <c r="C5281" s="17" t="s">
        <v>7086</v>
      </c>
      <c r="D5281" s="17" t="str">
        <f>HLOOKUP(LEFT(Products!$B5281,3),$G$4:$J$5,2,0)</f>
        <v>Office Supplies</v>
      </c>
      <c r="E5281" s="12" t="str">
        <f>VLOOKUP(MID(Products!$B5281,5,2),$G$8:$H$25,2,0)</f>
        <v>Art</v>
      </c>
    </row>
    <row r="5282" spans="1:5" x14ac:dyDescent="0.35">
      <c r="A5282" s="11">
        <v>4138</v>
      </c>
      <c r="B5282" s="13" t="s">
        <v>1973</v>
      </c>
      <c r="C5282" s="13" t="s">
        <v>1974</v>
      </c>
      <c r="D5282" s="13" t="str">
        <f>HLOOKUP(LEFT(Products!$B5282,3),$G$4:$J$5,2,0)</f>
        <v>Office Supplies</v>
      </c>
      <c r="E5282" s="11" t="str">
        <f>VLOOKUP(MID(Products!$B5282,5,2),$G$8:$H$25,2,0)</f>
        <v>Paper</v>
      </c>
    </row>
    <row r="5283" spans="1:5" x14ac:dyDescent="0.35">
      <c r="A5283" s="12">
        <v>1479</v>
      </c>
      <c r="B5283" s="17" t="s">
        <v>2842</v>
      </c>
      <c r="C5283" s="17" t="s">
        <v>2843</v>
      </c>
      <c r="D5283" s="17" t="str">
        <f>HLOOKUP(LEFT(Products!$B5283,3),$G$4:$J$5,2,0)</f>
        <v>Office Supplies</v>
      </c>
      <c r="E5283" s="12" t="str">
        <f>VLOOKUP(MID(Products!$B5283,5,2),$G$8:$H$25,2,0)</f>
        <v>Fasteners</v>
      </c>
    </row>
    <row r="5284" spans="1:5" x14ac:dyDescent="0.35">
      <c r="A5284" s="11">
        <v>2553</v>
      </c>
      <c r="B5284" s="13" t="s">
        <v>4886</v>
      </c>
      <c r="C5284" s="13" t="s">
        <v>4887</v>
      </c>
      <c r="D5284" s="13" t="str">
        <f>HLOOKUP(LEFT(Products!$B5284,3),$G$4:$J$5,2,0)</f>
        <v>Technology</v>
      </c>
      <c r="E5284" s="11" t="str">
        <f>VLOOKUP(MID(Products!$B5284,5,2),$G$8:$H$25,2,0)</f>
        <v>Phones</v>
      </c>
    </row>
    <row r="5285" spans="1:5" x14ac:dyDescent="0.35">
      <c r="A5285" s="12">
        <v>2945</v>
      </c>
      <c r="B5285" s="17" t="s">
        <v>3583</v>
      </c>
      <c r="C5285" s="17" t="s">
        <v>3584</v>
      </c>
      <c r="D5285" s="17" t="str">
        <f>HLOOKUP(LEFT(Products!$B5285,3),$G$4:$J$5,2,0)</f>
        <v>Office Supplies</v>
      </c>
      <c r="E5285" s="12" t="str">
        <f>VLOOKUP(MID(Products!$B5285,5,2),$G$8:$H$25,2,0)</f>
        <v>Binders</v>
      </c>
    </row>
    <row r="5286" spans="1:5" x14ac:dyDescent="0.35">
      <c r="A5286" s="11">
        <v>1598</v>
      </c>
      <c r="B5286" s="13" t="s">
        <v>8206</v>
      </c>
      <c r="C5286" s="13" t="s">
        <v>8207</v>
      </c>
      <c r="D5286" s="13" t="str">
        <f>HLOOKUP(LEFT(Products!$B5286,3),$G$4:$J$5,2,0)</f>
        <v>Furniture</v>
      </c>
      <c r="E5286" s="11" t="str">
        <f>VLOOKUP(MID(Products!$B5286,5,2),$G$8:$H$25,2,0)</f>
        <v>Furnishings</v>
      </c>
    </row>
    <row r="5287" spans="1:5" x14ac:dyDescent="0.35">
      <c r="A5287" s="12">
        <v>547</v>
      </c>
      <c r="B5287" s="17" t="s">
        <v>8208</v>
      </c>
      <c r="C5287" s="17" t="s">
        <v>8209</v>
      </c>
      <c r="D5287" s="17" t="str">
        <f>HLOOKUP(LEFT(Products!$B5287,3),$G$4:$J$5,2,0)</f>
        <v>Office Supplies</v>
      </c>
      <c r="E5287" s="12" t="str">
        <f>VLOOKUP(MID(Products!$B5287,5,2),$G$8:$H$25,2,0)</f>
        <v>Paper</v>
      </c>
    </row>
    <row r="5288" spans="1:5" x14ac:dyDescent="0.35">
      <c r="A5288" s="11">
        <v>3616</v>
      </c>
      <c r="B5288" s="13" t="s">
        <v>3172</v>
      </c>
      <c r="C5288" s="13" t="s">
        <v>3173</v>
      </c>
      <c r="D5288" s="13" t="str">
        <f>HLOOKUP(LEFT(Products!$B5288,3),$G$4:$J$5,2,0)</f>
        <v>Office Supplies</v>
      </c>
      <c r="E5288" s="11" t="str">
        <f>VLOOKUP(MID(Products!$B5288,5,2),$G$8:$H$25,2,0)</f>
        <v>Binders</v>
      </c>
    </row>
    <row r="5289" spans="1:5" x14ac:dyDescent="0.35">
      <c r="A5289" s="12">
        <v>5594</v>
      </c>
      <c r="B5289" s="17" t="s">
        <v>6154</v>
      </c>
      <c r="C5289" s="17" t="s">
        <v>6155</v>
      </c>
      <c r="D5289" s="17" t="str">
        <f>HLOOKUP(LEFT(Products!$B5289,3),$G$4:$J$5,2,0)</f>
        <v>Office Supplies</v>
      </c>
      <c r="E5289" s="12" t="str">
        <f>VLOOKUP(MID(Products!$B5289,5,2),$G$8:$H$25,2,0)</f>
        <v>Art</v>
      </c>
    </row>
    <row r="5290" spans="1:5" x14ac:dyDescent="0.35">
      <c r="A5290" s="11">
        <v>6950</v>
      </c>
      <c r="B5290" s="13" t="s">
        <v>5728</v>
      </c>
      <c r="C5290" s="13" t="s">
        <v>5729</v>
      </c>
      <c r="D5290" s="13" t="str">
        <f>HLOOKUP(LEFT(Products!$B5290,3),$G$4:$J$5,2,0)</f>
        <v>Office Supplies</v>
      </c>
      <c r="E5290" s="11" t="str">
        <f>VLOOKUP(MID(Products!$B5290,5,2),$G$8:$H$25,2,0)</f>
        <v>Binders</v>
      </c>
    </row>
    <row r="5291" spans="1:5" x14ac:dyDescent="0.35">
      <c r="A5291" s="12">
        <v>4392</v>
      </c>
      <c r="B5291" s="17" t="s">
        <v>4552</v>
      </c>
      <c r="C5291" s="17" t="s">
        <v>4553</v>
      </c>
      <c r="D5291" s="17" t="str">
        <f>HLOOKUP(LEFT(Products!$B5291,3),$G$4:$J$5,2,0)</f>
        <v>Office Supplies</v>
      </c>
      <c r="E5291" s="12" t="str">
        <f>VLOOKUP(MID(Products!$B5291,5,2),$G$8:$H$25,2,0)</f>
        <v>Binders</v>
      </c>
    </row>
    <row r="5292" spans="1:5" x14ac:dyDescent="0.35">
      <c r="A5292" s="11">
        <v>561</v>
      </c>
      <c r="B5292" s="13" t="s">
        <v>2083</v>
      </c>
      <c r="C5292" s="13" t="s">
        <v>2084</v>
      </c>
      <c r="D5292" s="13" t="str">
        <f>HLOOKUP(LEFT(Products!$B5292,3),$G$4:$J$5,2,0)</f>
        <v>Office Supplies</v>
      </c>
      <c r="E5292" s="11" t="str">
        <f>VLOOKUP(MID(Products!$B5292,5,2),$G$8:$H$25,2,0)</f>
        <v>Art</v>
      </c>
    </row>
    <row r="5293" spans="1:5" x14ac:dyDescent="0.35">
      <c r="A5293" s="12">
        <v>1813</v>
      </c>
      <c r="B5293" s="17" t="s">
        <v>1483</v>
      </c>
      <c r="C5293" s="17" t="s">
        <v>1484</v>
      </c>
      <c r="D5293" s="17" t="str">
        <f>HLOOKUP(LEFT(Products!$B5293,3),$G$4:$J$5,2,0)</f>
        <v>Office Supplies</v>
      </c>
      <c r="E5293" s="12" t="str">
        <f>VLOOKUP(MID(Products!$B5293,5,2),$G$8:$H$25,2,0)</f>
        <v>Binders</v>
      </c>
    </row>
    <row r="5294" spans="1:5" x14ac:dyDescent="0.35">
      <c r="A5294" s="11">
        <v>4390</v>
      </c>
      <c r="B5294" s="13" t="s">
        <v>672</v>
      </c>
      <c r="C5294" s="13" t="s">
        <v>673</v>
      </c>
      <c r="D5294" s="13" t="str">
        <f>HLOOKUP(LEFT(Products!$B5294,3),$G$4:$J$5,2,0)</f>
        <v>Furniture</v>
      </c>
      <c r="E5294" s="11" t="str">
        <f>VLOOKUP(MID(Products!$B5294,5,2),$G$8:$H$25,2,0)</f>
        <v>Furnishings</v>
      </c>
    </row>
    <row r="5295" spans="1:5" x14ac:dyDescent="0.35">
      <c r="A5295" s="12">
        <v>4753</v>
      </c>
      <c r="B5295" s="17" t="s">
        <v>3706</v>
      </c>
      <c r="C5295" s="17" t="s">
        <v>3707</v>
      </c>
      <c r="D5295" s="17" t="str">
        <f>HLOOKUP(LEFT(Products!$B5295,3),$G$4:$J$5,2,0)</f>
        <v>Furniture</v>
      </c>
      <c r="E5295" s="12" t="str">
        <f>VLOOKUP(MID(Products!$B5295,5,2),$G$8:$H$25,2,0)</f>
        <v>Bookcases</v>
      </c>
    </row>
    <row r="5296" spans="1:5" x14ac:dyDescent="0.35">
      <c r="A5296" s="11">
        <v>2072</v>
      </c>
      <c r="B5296" s="13" t="s">
        <v>6600</v>
      </c>
      <c r="C5296" s="13" t="s">
        <v>6601</v>
      </c>
      <c r="D5296" s="13" t="str">
        <f>HLOOKUP(LEFT(Products!$B5296,3),$G$4:$J$5,2,0)</f>
        <v>Furniture</v>
      </c>
      <c r="E5296" s="11" t="str">
        <f>VLOOKUP(MID(Products!$B5296,5,2),$G$8:$H$25,2,0)</f>
        <v>Chairs</v>
      </c>
    </row>
    <row r="5297" spans="1:5" x14ac:dyDescent="0.35">
      <c r="A5297" s="12">
        <v>7928</v>
      </c>
      <c r="B5297" s="17" t="s">
        <v>8219</v>
      </c>
      <c r="C5297" s="17" t="s">
        <v>8220</v>
      </c>
      <c r="D5297" s="17" t="str">
        <f>HLOOKUP(LEFT(Products!$B5297,3),$G$4:$J$5,2,0)</f>
        <v>Furniture</v>
      </c>
      <c r="E5297" s="12" t="str">
        <f>VLOOKUP(MID(Products!$B5297,5,2),$G$8:$H$25,2,0)</f>
        <v>Chairs</v>
      </c>
    </row>
    <row r="5298" spans="1:5" x14ac:dyDescent="0.35">
      <c r="A5298" s="11">
        <v>4391</v>
      </c>
      <c r="B5298" s="13" t="s">
        <v>7017</v>
      </c>
      <c r="C5298" s="13" t="s">
        <v>7018</v>
      </c>
      <c r="D5298" s="13" t="str">
        <f>HLOOKUP(LEFT(Products!$B5298,3),$G$4:$J$5,2,0)</f>
        <v>Technology</v>
      </c>
      <c r="E5298" s="11" t="str">
        <f>VLOOKUP(MID(Products!$B5298,5,2),$G$8:$H$25,2,0)</f>
        <v>Phones</v>
      </c>
    </row>
    <row r="5299" spans="1:5" x14ac:dyDescent="0.35">
      <c r="A5299" s="12">
        <v>7927</v>
      </c>
      <c r="B5299" s="17" t="s">
        <v>2507</v>
      </c>
      <c r="C5299" s="17" t="s">
        <v>2508</v>
      </c>
      <c r="D5299" s="17" t="str">
        <f>HLOOKUP(LEFT(Products!$B5299,3),$G$4:$J$5,2,0)</f>
        <v>Technology</v>
      </c>
      <c r="E5299" s="12" t="str">
        <f>VLOOKUP(MID(Products!$B5299,5,2),$G$8:$H$25,2,0)</f>
        <v>Phones</v>
      </c>
    </row>
    <row r="5300" spans="1:5" x14ac:dyDescent="0.35">
      <c r="A5300" s="11">
        <v>1814</v>
      </c>
      <c r="B5300" s="13" t="s">
        <v>3619</v>
      </c>
      <c r="C5300" s="13" t="s">
        <v>3620</v>
      </c>
      <c r="D5300" s="13" t="str">
        <f>HLOOKUP(LEFT(Products!$B5300,3),$G$4:$J$5,2,0)</f>
        <v>Technology</v>
      </c>
      <c r="E5300" s="11" t="str">
        <f>VLOOKUP(MID(Products!$B5300,5,2),$G$8:$H$25,2,0)</f>
        <v>Accessories</v>
      </c>
    </row>
    <row r="5301" spans="1:5" x14ac:dyDescent="0.35">
      <c r="A5301" s="12">
        <v>1039</v>
      </c>
      <c r="B5301" s="17" t="s">
        <v>1595</v>
      </c>
      <c r="C5301" s="17" t="s">
        <v>1596</v>
      </c>
      <c r="D5301" s="17" t="str">
        <f>HLOOKUP(LEFT(Products!$B5301,3),$G$4:$J$5,2,0)</f>
        <v>Furniture</v>
      </c>
      <c r="E5301" s="12" t="str">
        <f>VLOOKUP(MID(Products!$B5301,5,2),$G$8:$H$25,2,0)</f>
        <v>Furnishings</v>
      </c>
    </row>
    <row r="5302" spans="1:5" x14ac:dyDescent="0.35">
      <c r="A5302" s="11">
        <v>4841</v>
      </c>
      <c r="B5302" s="13" t="s">
        <v>7302</v>
      </c>
      <c r="C5302" s="13" t="s">
        <v>7303</v>
      </c>
      <c r="D5302" s="13" t="str">
        <f>HLOOKUP(LEFT(Products!$B5302,3),$G$4:$J$5,2,0)</f>
        <v>Office Supplies</v>
      </c>
      <c r="E5302" s="11" t="str">
        <f>VLOOKUP(MID(Products!$B5302,5,2),$G$8:$H$25,2,0)</f>
        <v>Art</v>
      </c>
    </row>
    <row r="5303" spans="1:5" x14ac:dyDescent="0.35">
      <c r="A5303" s="12">
        <v>1040</v>
      </c>
      <c r="B5303" s="17" t="s">
        <v>657</v>
      </c>
      <c r="C5303" s="17" t="s">
        <v>658</v>
      </c>
      <c r="D5303" s="17" t="str">
        <f>HLOOKUP(LEFT(Products!$B5303,3),$G$4:$J$5,2,0)</f>
        <v>Furniture</v>
      </c>
      <c r="E5303" s="12" t="str">
        <f>VLOOKUP(MID(Products!$B5303,5,2),$G$8:$H$25,2,0)</f>
        <v>Furnishings</v>
      </c>
    </row>
    <row r="5304" spans="1:5" x14ac:dyDescent="0.35">
      <c r="A5304" s="11">
        <v>2782</v>
      </c>
      <c r="B5304" s="13" t="s">
        <v>7771</v>
      </c>
      <c r="C5304" s="13" t="s">
        <v>4403</v>
      </c>
      <c r="D5304" s="13" t="str">
        <f>HLOOKUP(LEFT(Products!$B5304,3),$G$4:$J$5,2,0)</f>
        <v>Office Supplies</v>
      </c>
      <c r="E5304" s="11" t="str">
        <f>VLOOKUP(MID(Products!$B5304,5,2),$G$8:$H$25,2,0)</f>
        <v>Art</v>
      </c>
    </row>
    <row r="5305" spans="1:5" x14ac:dyDescent="0.35">
      <c r="A5305" s="12">
        <v>560</v>
      </c>
      <c r="B5305" s="17" t="s">
        <v>8225</v>
      </c>
      <c r="C5305" s="17" t="s">
        <v>8226</v>
      </c>
      <c r="D5305" s="17" t="str">
        <f>HLOOKUP(LEFT(Products!$B5305,3),$G$4:$J$5,2,0)</f>
        <v>Office Supplies</v>
      </c>
      <c r="E5305" s="12" t="str">
        <f>VLOOKUP(MID(Products!$B5305,5,2),$G$8:$H$25,2,0)</f>
        <v>Art</v>
      </c>
    </row>
    <row r="5306" spans="1:5" x14ac:dyDescent="0.35">
      <c r="A5306" s="11">
        <v>4389</v>
      </c>
      <c r="B5306" s="13" t="s">
        <v>862</v>
      </c>
      <c r="C5306" s="13" t="s">
        <v>863</v>
      </c>
      <c r="D5306" s="13" t="str">
        <f>HLOOKUP(LEFT(Products!$B5306,3),$G$4:$J$5,2,0)</f>
        <v>Furniture</v>
      </c>
      <c r="E5306" s="11" t="str">
        <f>VLOOKUP(MID(Products!$B5306,5,2),$G$8:$H$25,2,0)</f>
        <v>Furnishings</v>
      </c>
    </row>
    <row r="5307" spans="1:5" x14ac:dyDescent="0.35">
      <c r="A5307" s="12">
        <v>7929</v>
      </c>
      <c r="B5307" s="17" t="s">
        <v>4071</v>
      </c>
      <c r="C5307" s="17" t="s">
        <v>4072</v>
      </c>
      <c r="D5307" s="17" t="str">
        <f>HLOOKUP(LEFT(Products!$B5307,3),$G$4:$J$5,2,0)</f>
        <v>Office Supplies</v>
      </c>
      <c r="E5307" s="12" t="str">
        <f>VLOOKUP(MID(Products!$B5307,5,2),$G$8:$H$25,2,0)</f>
        <v>Paper</v>
      </c>
    </row>
    <row r="5308" spans="1:5" x14ac:dyDescent="0.35">
      <c r="A5308" s="11">
        <v>6365</v>
      </c>
      <c r="B5308" s="13" t="s">
        <v>6742</v>
      </c>
      <c r="C5308" s="13" t="s">
        <v>6743</v>
      </c>
      <c r="D5308" s="13" t="str">
        <f>HLOOKUP(LEFT(Products!$B5308,3),$G$4:$J$5,2,0)</f>
        <v>Furniture</v>
      </c>
      <c r="E5308" s="11" t="str">
        <f>VLOOKUP(MID(Products!$B5308,5,2),$G$8:$H$25,2,0)</f>
        <v>Furnishings</v>
      </c>
    </row>
    <row r="5309" spans="1:5" x14ac:dyDescent="0.35">
      <c r="A5309" s="12">
        <v>6363</v>
      </c>
      <c r="B5309" s="17" t="s">
        <v>1690</v>
      </c>
      <c r="C5309" s="17" t="s">
        <v>1691</v>
      </c>
      <c r="D5309" s="17" t="str">
        <f>HLOOKUP(LEFT(Products!$B5309,3),$G$4:$J$5,2,0)</f>
        <v>Office Supplies</v>
      </c>
      <c r="E5309" s="12" t="str">
        <f>VLOOKUP(MID(Products!$B5309,5,2),$G$8:$H$25,2,0)</f>
        <v>Paper</v>
      </c>
    </row>
    <row r="5310" spans="1:5" x14ac:dyDescent="0.35">
      <c r="A5310" s="11">
        <v>2247</v>
      </c>
      <c r="B5310" s="13" t="s">
        <v>1858</v>
      </c>
      <c r="C5310" s="13" t="s">
        <v>1859</v>
      </c>
      <c r="D5310" s="13" t="str">
        <f>HLOOKUP(LEFT(Products!$B5310,3),$G$4:$J$5,2,0)</f>
        <v>Office Supplies</v>
      </c>
      <c r="E5310" s="11" t="str">
        <f>VLOOKUP(MID(Products!$B5310,5,2),$G$8:$H$25,2,0)</f>
        <v>Binders</v>
      </c>
    </row>
    <row r="5311" spans="1:5" x14ac:dyDescent="0.35">
      <c r="A5311" s="12">
        <v>6364</v>
      </c>
      <c r="B5311" s="17" t="s">
        <v>2229</v>
      </c>
      <c r="C5311" s="17" t="s">
        <v>2230</v>
      </c>
      <c r="D5311" s="17" t="str">
        <f>HLOOKUP(LEFT(Products!$B5311,3),$G$4:$J$5,2,0)</f>
        <v>Technology</v>
      </c>
      <c r="E5311" s="12" t="str">
        <f>VLOOKUP(MID(Products!$B5311,5,2),$G$8:$H$25,2,0)</f>
        <v>Phones</v>
      </c>
    </row>
    <row r="5312" spans="1:5" x14ac:dyDescent="0.35">
      <c r="A5312" s="11">
        <v>2244</v>
      </c>
      <c r="B5312" s="13" t="s">
        <v>8230</v>
      </c>
      <c r="C5312" s="13" t="s">
        <v>8231</v>
      </c>
      <c r="D5312" s="13" t="str">
        <f>HLOOKUP(LEFT(Products!$B5312,3),$G$4:$J$5,2,0)</f>
        <v>Technology</v>
      </c>
      <c r="E5312" s="11" t="str">
        <f>VLOOKUP(MID(Products!$B5312,5,2),$G$8:$H$25,2,0)</f>
        <v>Machines</v>
      </c>
    </row>
    <row r="5313" spans="1:5" x14ac:dyDescent="0.35">
      <c r="A5313" s="12">
        <v>6147</v>
      </c>
      <c r="B5313" s="17" t="s">
        <v>2085</v>
      </c>
      <c r="C5313" s="17" t="s">
        <v>2086</v>
      </c>
      <c r="D5313" s="17" t="str">
        <f>HLOOKUP(LEFT(Products!$B5313,3),$G$4:$J$5,2,0)</f>
        <v>Office Supplies</v>
      </c>
      <c r="E5313" s="12" t="str">
        <f>VLOOKUP(MID(Products!$B5313,5,2),$G$8:$H$25,2,0)</f>
        <v>Art</v>
      </c>
    </row>
    <row r="5314" spans="1:5" x14ac:dyDescent="0.35">
      <c r="A5314" s="11">
        <v>2246</v>
      </c>
      <c r="B5314" s="13" t="s">
        <v>4745</v>
      </c>
      <c r="C5314" s="13" t="s">
        <v>4746</v>
      </c>
      <c r="D5314" s="13" t="str">
        <f>HLOOKUP(LEFT(Products!$B5314,3),$G$4:$J$5,2,0)</f>
        <v>Office Supplies</v>
      </c>
      <c r="E5314" s="11" t="str">
        <f>VLOOKUP(MID(Products!$B5314,5,2),$G$8:$H$25,2,0)</f>
        <v>Art</v>
      </c>
    </row>
    <row r="5315" spans="1:5" x14ac:dyDescent="0.35">
      <c r="A5315" s="12">
        <v>2245</v>
      </c>
      <c r="B5315" s="17" t="s">
        <v>3608</v>
      </c>
      <c r="C5315" s="17" t="s">
        <v>3609</v>
      </c>
      <c r="D5315" s="17" t="str">
        <f>HLOOKUP(LEFT(Products!$B5315,3),$G$4:$J$5,2,0)</f>
        <v>Office Supplies</v>
      </c>
      <c r="E5315" s="12" t="str">
        <f>VLOOKUP(MID(Products!$B5315,5,2),$G$8:$H$25,2,0)</f>
        <v>Appliances</v>
      </c>
    </row>
    <row r="5316" spans="1:5" x14ac:dyDescent="0.35">
      <c r="A5316" s="11">
        <v>4011</v>
      </c>
      <c r="B5316" s="13" t="s">
        <v>1934</v>
      </c>
      <c r="C5316" s="13" t="s">
        <v>1935</v>
      </c>
      <c r="D5316" s="13" t="str">
        <f>HLOOKUP(LEFT(Products!$B5316,3),$G$4:$J$5,2,0)</f>
        <v>Office Supplies</v>
      </c>
      <c r="E5316" s="11" t="str">
        <f>VLOOKUP(MID(Products!$B5316,5,2),$G$8:$H$25,2,0)</f>
        <v>Fasteners</v>
      </c>
    </row>
    <row r="5317" spans="1:5" x14ac:dyDescent="0.35">
      <c r="A5317" s="12">
        <v>2213</v>
      </c>
      <c r="B5317" s="17" t="s">
        <v>4011</v>
      </c>
      <c r="C5317" s="17" t="s">
        <v>4012</v>
      </c>
      <c r="D5317" s="17" t="str">
        <f>HLOOKUP(LEFT(Products!$B5317,3),$G$4:$J$5,2,0)</f>
        <v>Office Supplies</v>
      </c>
      <c r="E5317" s="12" t="str">
        <f>VLOOKUP(MID(Products!$B5317,5,2),$G$8:$H$25,2,0)</f>
        <v>Paper</v>
      </c>
    </row>
    <row r="5318" spans="1:5" x14ac:dyDescent="0.35">
      <c r="A5318" s="11">
        <v>4012</v>
      </c>
      <c r="B5318" s="13" t="s">
        <v>4528</v>
      </c>
      <c r="C5318" s="13" t="s">
        <v>4529</v>
      </c>
      <c r="D5318" s="13" t="str">
        <f>HLOOKUP(LEFT(Products!$B5318,3),$G$4:$J$5,2,0)</f>
        <v>Furniture</v>
      </c>
      <c r="E5318" s="11" t="str">
        <f>VLOOKUP(MID(Products!$B5318,5,2),$G$8:$H$25,2,0)</f>
        <v>Furnishings</v>
      </c>
    </row>
    <row r="5319" spans="1:5" x14ac:dyDescent="0.35">
      <c r="A5319" s="12">
        <v>9039</v>
      </c>
      <c r="B5319" s="17" t="s">
        <v>8235</v>
      </c>
      <c r="C5319" s="17" t="s">
        <v>8236</v>
      </c>
      <c r="D5319" s="17" t="str">
        <f>HLOOKUP(LEFT(Products!$B5319,3),$G$4:$J$5,2,0)</f>
        <v>Office Supplies</v>
      </c>
      <c r="E5319" s="12" t="str">
        <f>VLOOKUP(MID(Products!$B5319,5,2),$G$8:$H$25,2,0)</f>
        <v>Storage</v>
      </c>
    </row>
    <row r="5320" spans="1:5" x14ac:dyDescent="0.35">
      <c r="A5320" s="11">
        <v>6148</v>
      </c>
      <c r="B5320" s="13" t="s">
        <v>2182</v>
      </c>
      <c r="C5320" s="13" t="s">
        <v>2183</v>
      </c>
      <c r="D5320" s="13" t="str">
        <f>HLOOKUP(LEFT(Products!$B5320,3),$G$4:$J$5,2,0)</f>
        <v>Technology</v>
      </c>
      <c r="E5320" s="11" t="str">
        <f>VLOOKUP(MID(Products!$B5320,5,2),$G$8:$H$25,2,0)</f>
        <v>Phones</v>
      </c>
    </row>
    <row r="5321" spans="1:5" x14ac:dyDescent="0.35">
      <c r="A5321" s="12">
        <v>1874</v>
      </c>
      <c r="B5321" s="17" t="s">
        <v>4697</v>
      </c>
      <c r="C5321" s="17" t="s">
        <v>4698</v>
      </c>
      <c r="D5321" s="17" t="str">
        <f>HLOOKUP(LEFT(Products!$B5321,3),$G$4:$J$5,2,0)</f>
        <v>Office Supplies</v>
      </c>
      <c r="E5321" s="12" t="str">
        <f>VLOOKUP(MID(Products!$B5321,5,2),$G$8:$H$25,2,0)</f>
        <v>Binders</v>
      </c>
    </row>
    <row r="5322" spans="1:5" x14ac:dyDescent="0.35">
      <c r="A5322" s="11">
        <v>2243</v>
      </c>
      <c r="B5322" s="13" t="s">
        <v>1169</v>
      </c>
      <c r="C5322" s="13" t="s">
        <v>1170</v>
      </c>
      <c r="D5322" s="13" t="str">
        <f>HLOOKUP(LEFT(Products!$B5322,3),$G$4:$J$5,2,0)</f>
        <v>Furniture</v>
      </c>
      <c r="E5322" s="11" t="str">
        <f>VLOOKUP(MID(Products!$B5322,5,2),$G$8:$H$25,2,0)</f>
        <v>Tables</v>
      </c>
    </row>
    <row r="5323" spans="1:5" x14ac:dyDescent="0.35">
      <c r="A5323" s="12">
        <v>3723</v>
      </c>
      <c r="B5323" s="17" t="s">
        <v>1359</v>
      </c>
      <c r="C5323" s="17" t="s">
        <v>1360</v>
      </c>
      <c r="D5323" s="17" t="str">
        <f>HLOOKUP(LEFT(Products!$B5323,3),$G$4:$J$5,2,0)</f>
        <v>Office Supplies</v>
      </c>
      <c r="E5323" s="12" t="str">
        <f>VLOOKUP(MID(Products!$B5323,5,2),$G$8:$H$25,2,0)</f>
        <v>Storage</v>
      </c>
    </row>
    <row r="5324" spans="1:5" x14ac:dyDescent="0.35">
      <c r="A5324" s="11">
        <v>8976</v>
      </c>
      <c r="B5324" s="13" t="s">
        <v>2469</v>
      </c>
      <c r="C5324" s="13" t="s">
        <v>2470</v>
      </c>
      <c r="D5324" s="13" t="str">
        <f>HLOOKUP(LEFT(Products!$B5324,3),$G$4:$J$5,2,0)</f>
        <v>Office Supplies</v>
      </c>
      <c r="E5324" s="11" t="str">
        <f>VLOOKUP(MID(Products!$B5324,5,2),$G$8:$H$25,2,0)</f>
        <v>Art</v>
      </c>
    </row>
    <row r="5325" spans="1:5" x14ac:dyDescent="0.35">
      <c r="A5325" s="12">
        <v>107</v>
      </c>
      <c r="B5325" s="17" t="s">
        <v>1749</v>
      </c>
      <c r="C5325" s="17" t="s">
        <v>1750</v>
      </c>
      <c r="D5325" s="17" t="str">
        <f>HLOOKUP(LEFT(Products!$B5325,3),$G$4:$J$5,2,0)</f>
        <v>Office Supplies</v>
      </c>
      <c r="E5325" s="12" t="str">
        <f>VLOOKUP(MID(Products!$B5325,5,2),$G$8:$H$25,2,0)</f>
        <v>Paper</v>
      </c>
    </row>
    <row r="5326" spans="1:5" x14ac:dyDescent="0.35">
      <c r="A5326" s="11">
        <v>8977</v>
      </c>
      <c r="B5326" s="13" t="s">
        <v>7495</v>
      </c>
      <c r="C5326" s="13" t="s">
        <v>7496</v>
      </c>
      <c r="D5326" s="13" t="str">
        <f>HLOOKUP(LEFT(Products!$B5326,3),$G$4:$J$5,2,0)</f>
        <v>Technology</v>
      </c>
      <c r="E5326" s="11" t="str">
        <f>VLOOKUP(MID(Products!$B5326,5,2),$G$8:$H$25,2,0)</f>
        <v>Accessories</v>
      </c>
    </row>
    <row r="5327" spans="1:5" x14ac:dyDescent="0.35">
      <c r="A5327" s="12">
        <v>6303</v>
      </c>
      <c r="B5327" s="17" t="s">
        <v>3973</v>
      </c>
      <c r="C5327" s="17" t="s">
        <v>3974</v>
      </c>
      <c r="D5327" s="17" t="str">
        <f>HLOOKUP(LEFT(Products!$B5327,3),$G$4:$J$5,2,0)</f>
        <v>Furniture</v>
      </c>
      <c r="E5327" s="12" t="str">
        <f>VLOOKUP(MID(Products!$B5327,5,2),$G$8:$H$25,2,0)</f>
        <v>Tables</v>
      </c>
    </row>
    <row r="5328" spans="1:5" x14ac:dyDescent="0.35">
      <c r="A5328" s="11">
        <v>4775</v>
      </c>
      <c r="B5328" s="13" t="s">
        <v>2796</v>
      </c>
      <c r="C5328" s="13" t="s">
        <v>2797</v>
      </c>
      <c r="D5328" s="13" t="str">
        <f>HLOOKUP(LEFT(Products!$B5328,3),$G$4:$J$5,2,0)</f>
        <v>Technology</v>
      </c>
      <c r="E5328" s="11" t="str">
        <f>VLOOKUP(MID(Products!$B5328,5,2),$G$8:$H$25,2,0)</f>
        <v>Phones</v>
      </c>
    </row>
    <row r="5329" spans="1:5" x14ac:dyDescent="0.35">
      <c r="A5329" s="12">
        <v>427</v>
      </c>
      <c r="B5329" s="17" t="s">
        <v>5981</v>
      </c>
      <c r="C5329" s="17" t="s">
        <v>5982</v>
      </c>
      <c r="D5329" s="17" t="str">
        <f>HLOOKUP(LEFT(Products!$B5329,3),$G$4:$J$5,2,0)</f>
        <v>Technology</v>
      </c>
      <c r="E5329" s="12" t="str">
        <f>VLOOKUP(MID(Products!$B5329,5,2),$G$8:$H$25,2,0)</f>
        <v>Phones</v>
      </c>
    </row>
    <row r="5330" spans="1:5" x14ac:dyDescent="0.35">
      <c r="A5330" s="11">
        <v>8428</v>
      </c>
      <c r="B5330" s="13" t="s">
        <v>4860</v>
      </c>
      <c r="C5330" s="13" t="s">
        <v>4861</v>
      </c>
      <c r="D5330" s="13" t="str">
        <f>HLOOKUP(LEFT(Products!$B5330,3),$G$4:$J$5,2,0)</f>
        <v>Office Supplies</v>
      </c>
      <c r="E5330" s="11" t="str">
        <f>VLOOKUP(MID(Products!$B5330,5,2),$G$8:$H$25,2,0)</f>
        <v>Binders</v>
      </c>
    </row>
    <row r="5331" spans="1:5" x14ac:dyDescent="0.35">
      <c r="A5331" s="12">
        <v>4773</v>
      </c>
      <c r="B5331" s="17" t="s">
        <v>6027</v>
      </c>
      <c r="C5331" s="17" t="s">
        <v>1315</v>
      </c>
      <c r="D5331" s="17" t="str">
        <f>HLOOKUP(LEFT(Products!$B5331,3),$G$4:$J$5,2,0)</f>
        <v>Office Supplies</v>
      </c>
      <c r="E5331" s="12" t="str">
        <f>VLOOKUP(MID(Products!$B5331,5,2),$G$8:$H$25,2,0)</f>
        <v>Supplies</v>
      </c>
    </row>
    <row r="5332" spans="1:5" x14ac:dyDescent="0.35">
      <c r="A5332" s="11">
        <v>8978</v>
      </c>
      <c r="B5332" s="13" t="s">
        <v>4475</v>
      </c>
      <c r="C5332" s="13" t="s">
        <v>4476</v>
      </c>
      <c r="D5332" s="13" t="str">
        <f>HLOOKUP(LEFT(Products!$B5332,3),$G$4:$J$5,2,0)</f>
        <v>Furniture</v>
      </c>
      <c r="E5332" s="11" t="str">
        <f>VLOOKUP(MID(Products!$B5332,5,2),$G$8:$H$25,2,0)</f>
        <v>Furnishings</v>
      </c>
    </row>
    <row r="5333" spans="1:5" x14ac:dyDescent="0.35">
      <c r="A5333" s="12">
        <v>3554</v>
      </c>
      <c r="B5333" s="17" t="s">
        <v>1509</v>
      </c>
      <c r="C5333" s="17" t="s">
        <v>1510</v>
      </c>
      <c r="D5333" s="17" t="str">
        <f>HLOOKUP(LEFT(Products!$B5333,3),$G$4:$J$5,2,0)</f>
        <v>Office Supplies</v>
      </c>
      <c r="E5333" s="12" t="str">
        <f>VLOOKUP(MID(Products!$B5333,5,2),$G$8:$H$25,2,0)</f>
        <v>Binders</v>
      </c>
    </row>
    <row r="5334" spans="1:5" x14ac:dyDescent="0.35">
      <c r="A5334" s="11">
        <v>426</v>
      </c>
      <c r="B5334" s="13" t="s">
        <v>2358</v>
      </c>
      <c r="C5334" s="13" t="s">
        <v>2359</v>
      </c>
      <c r="D5334" s="13" t="str">
        <f>HLOOKUP(LEFT(Products!$B5334,3),$G$4:$J$5,2,0)</f>
        <v>Office Supplies</v>
      </c>
      <c r="E5334" s="11" t="str">
        <f>VLOOKUP(MID(Products!$B5334,5,2),$G$8:$H$25,2,0)</f>
        <v>Binders</v>
      </c>
    </row>
    <row r="5335" spans="1:5" x14ac:dyDescent="0.35">
      <c r="A5335" s="12">
        <v>109</v>
      </c>
      <c r="B5335" s="17" t="s">
        <v>862</v>
      </c>
      <c r="C5335" s="17" t="s">
        <v>863</v>
      </c>
      <c r="D5335" s="17" t="str">
        <f>HLOOKUP(LEFT(Products!$B5335,3),$G$4:$J$5,2,0)</f>
        <v>Furniture</v>
      </c>
      <c r="E5335" s="12" t="str">
        <f>VLOOKUP(MID(Products!$B5335,5,2),$G$8:$H$25,2,0)</f>
        <v>Furnishings</v>
      </c>
    </row>
    <row r="5336" spans="1:5" x14ac:dyDescent="0.35">
      <c r="A5336" s="11">
        <v>108</v>
      </c>
      <c r="B5336" s="13" t="s">
        <v>3639</v>
      </c>
      <c r="C5336" s="13" t="s">
        <v>3640</v>
      </c>
      <c r="D5336" s="13" t="str">
        <f>HLOOKUP(LEFT(Products!$B5336,3),$G$4:$J$5,2,0)</f>
        <v>Office Supplies</v>
      </c>
      <c r="E5336" s="11" t="str">
        <f>VLOOKUP(MID(Products!$B5336,5,2),$G$8:$H$25,2,0)</f>
        <v>Art</v>
      </c>
    </row>
    <row r="5337" spans="1:5" x14ac:dyDescent="0.35">
      <c r="A5337" s="12">
        <v>8801</v>
      </c>
      <c r="B5337" s="17" t="s">
        <v>8248</v>
      </c>
      <c r="C5337" s="17" t="s">
        <v>8249</v>
      </c>
      <c r="D5337" s="17" t="str">
        <f>HLOOKUP(LEFT(Products!$B5337,3),$G$4:$J$5,2,0)</f>
        <v>Technology</v>
      </c>
      <c r="E5337" s="12" t="str">
        <f>VLOOKUP(MID(Products!$B5337,5,2),$G$8:$H$25,2,0)</f>
        <v>Phones</v>
      </c>
    </row>
    <row r="5338" spans="1:5" x14ac:dyDescent="0.35">
      <c r="A5338" s="11">
        <v>4774</v>
      </c>
      <c r="B5338" s="13" t="s">
        <v>222</v>
      </c>
      <c r="C5338" s="13" t="s">
        <v>223</v>
      </c>
      <c r="D5338" s="13" t="str">
        <f>HLOOKUP(LEFT(Products!$B5338,3),$G$4:$J$5,2,0)</f>
        <v>Office Supplies</v>
      </c>
      <c r="E5338" s="11" t="str">
        <f>VLOOKUP(MID(Products!$B5338,5,2),$G$8:$H$25,2,0)</f>
        <v>Paper</v>
      </c>
    </row>
    <row r="5339" spans="1:5" x14ac:dyDescent="0.35">
      <c r="A5339" s="12">
        <v>3381</v>
      </c>
      <c r="B5339" s="17" t="s">
        <v>4884</v>
      </c>
      <c r="C5339" s="17" t="s">
        <v>4885</v>
      </c>
      <c r="D5339" s="17" t="str">
        <f>HLOOKUP(LEFT(Products!$B5339,3),$G$4:$J$5,2,0)</f>
        <v>Office Supplies</v>
      </c>
      <c r="E5339" s="12" t="str">
        <f>VLOOKUP(MID(Products!$B5339,5,2),$G$8:$H$25,2,0)</f>
        <v>Labels</v>
      </c>
    </row>
    <row r="5340" spans="1:5" x14ac:dyDescent="0.35">
      <c r="A5340" s="11">
        <v>8975</v>
      </c>
      <c r="B5340" s="13" t="s">
        <v>2045</v>
      </c>
      <c r="C5340" s="13" t="s">
        <v>2046</v>
      </c>
      <c r="D5340" s="13" t="str">
        <f>HLOOKUP(LEFT(Products!$B5340,3),$G$4:$J$5,2,0)</f>
        <v>Furniture</v>
      </c>
      <c r="E5340" s="11" t="str">
        <f>VLOOKUP(MID(Products!$B5340,5,2),$G$8:$H$25,2,0)</f>
        <v>Furnishings</v>
      </c>
    </row>
    <row r="5341" spans="1:5" x14ac:dyDescent="0.35">
      <c r="A5341" s="12">
        <v>9266</v>
      </c>
      <c r="B5341" s="17" t="s">
        <v>4758</v>
      </c>
      <c r="C5341" s="17" t="s">
        <v>4759</v>
      </c>
      <c r="D5341" s="17" t="str">
        <f>HLOOKUP(LEFT(Products!$B5341,3),$G$4:$J$5,2,0)</f>
        <v>Office Supplies</v>
      </c>
      <c r="E5341" s="12" t="str">
        <f>VLOOKUP(MID(Products!$B5341,5,2),$G$8:$H$25,2,0)</f>
        <v>Paper</v>
      </c>
    </row>
    <row r="5342" spans="1:5" x14ac:dyDescent="0.35">
      <c r="A5342" s="11">
        <v>2593</v>
      </c>
      <c r="B5342" s="13" t="s">
        <v>6533</v>
      </c>
      <c r="C5342" s="13" t="s">
        <v>5711</v>
      </c>
      <c r="D5342" s="13" t="str">
        <f>HLOOKUP(LEFT(Products!$B5342,3),$G$4:$J$5,2,0)</f>
        <v>Office Supplies</v>
      </c>
      <c r="E5342" s="11" t="str">
        <f>VLOOKUP(MID(Products!$B5342,5,2),$G$8:$H$25,2,0)</f>
        <v>Envelopes</v>
      </c>
    </row>
    <row r="5343" spans="1:5" x14ac:dyDescent="0.35">
      <c r="A5343" s="12">
        <v>4870</v>
      </c>
      <c r="B5343" s="17" t="s">
        <v>7424</v>
      </c>
      <c r="C5343" s="17" t="s">
        <v>7425</v>
      </c>
      <c r="D5343" s="17" t="str">
        <f>HLOOKUP(LEFT(Products!$B5343,3),$G$4:$J$5,2,0)</f>
        <v>Technology</v>
      </c>
      <c r="E5343" s="12" t="str">
        <f>VLOOKUP(MID(Products!$B5343,5,2),$G$8:$H$25,2,0)</f>
        <v>Phones</v>
      </c>
    </row>
    <row r="5344" spans="1:5" x14ac:dyDescent="0.35">
      <c r="A5344" s="11">
        <v>4468</v>
      </c>
      <c r="B5344" s="13" t="s">
        <v>3056</v>
      </c>
      <c r="C5344" s="13" t="s">
        <v>3057</v>
      </c>
      <c r="D5344" s="13" t="str">
        <f>HLOOKUP(LEFT(Products!$B5344,3),$G$4:$J$5,2,0)</f>
        <v>Technology</v>
      </c>
      <c r="E5344" s="11" t="str">
        <f>VLOOKUP(MID(Products!$B5344,5,2),$G$8:$H$25,2,0)</f>
        <v>Phones</v>
      </c>
    </row>
    <row r="5345" spans="1:5" x14ac:dyDescent="0.35">
      <c r="A5345" s="12">
        <v>9942</v>
      </c>
      <c r="B5345" s="17" t="s">
        <v>491</v>
      </c>
      <c r="C5345" s="17" t="s">
        <v>492</v>
      </c>
      <c r="D5345" s="17" t="str">
        <f>HLOOKUP(LEFT(Products!$B5345,3),$G$4:$J$5,2,0)</f>
        <v>Office Supplies</v>
      </c>
      <c r="E5345" s="12" t="str">
        <f>VLOOKUP(MID(Products!$B5345,5,2),$G$8:$H$25,2,0)</f>
        <v>Envelopes</v>
      </c>
    </row>
    <row r="5346" spans="1:5" x14ac:dyDescent="0.35">
      <c r="A5346" s="11">
        <v>4871</v>
      </c>
      <c r="B5346" s="13" t="s">
        <v>5515</v>
      </c>
      <c r="C5346" s="13" t="s">
        <v>5516</v>
      </c>
      <c r="D5346" s="13" t="str">
        <f>HLOOKUP(LEFT(Products!$B5346,3),$G$4:$J$5,2,0)</f>
        <v>Technology</v>
      </c>
      <c r="E5346" s="11" t="str">
        <f>VLOOKUP(MID(Products!$B5346,5,2),$G$8:$H$25,2,0)</f>
        <v>Accessories</v>
      </c>
    </row>
    <row r="5347" spans="1:5" x14ac:dyDescent="0.35">
      <c r="A5347" s="12">
        <v>2594</v>
      </c>
      <c r="B5347" s="17" t="s">
        <v>3682</v>
      </c>
      <c r="C5347" s="17" t="s">
        <v>3683</v>
      </c>
      <c r="D5347" s="17" t="str">
        <f>HLOOKUP(LEFT(Products!$B5347,3),$G$4:$J$5,2,0)</f>
        <v>Office Supplies</v>
      </c>
      <c r="E5347" s="12" t="str">
        <f>VLOOKUP(MID(Products!$B5347,5,2),$G$8:$H$25,2,0)</f>
        <v>Paper</v>
      </c>
    </row>
    <row r="5348" spans="1:5" x14ac:dyDescent="0.35">
      <c r="A5348" s="11">
        <v>4469</v>
      </c>
      <c r="B5348" s="13" t="s">
        <v>3883</v>
      </c>
      <c r="C5348" s="13" t="s">
        <v>3884</v>
      </c>
      <c r="D5348" s="13" t="str">
        <f>HLOOKUP(LEFT(Products!$B5348,3),$G$4:$J$5,2,0)</f>
        <v>Office Supplies</v>
      </c>
      <c r="E5348" s="11" t="str">
        <f>VLOOKUP(MID(Products!$B5348,5,2),$G$8:$H$25,2,0)</f>
        <v>Binders</v>
      </c>
    </row>
    <row r="5349" spans="1:5" x14ac:dyDescent="0.35">
      <c r="A5349" s="12">
        <v>9746</v>
      </c>
      <c r="B5349" s="17" t="s">
        <v>4353</v>
      </c>
      <c r="C5349" s="17" t="s">
        <v>4354</v>
      </c>
      <c r="D5349" s="17" t="str">
        <f>HLOOKUP(LEFT(Products!$B5349,3),$G$4:$J$5,2,0)</f>
        <v>Furniture</v>
      </c>
      <c r="E5349" s="12" t="str">
        <f>VLOOKUP(MID(Products!$B5349,5,2),$G$8:$H$25,2,0)</f>
        <v>Bookcases</v>
      </c>
    </row>
    <row r="5350" spans="1:5" x14ac:dyDescent="0.35">
      <c r="A5350" s="11">
        <v>4350</v>
      </c>
      <c r="B5350" s="13" t="s">
        <v>67</v>
      </c>
      <c r="C5350" s="13" t="s">
        <v>69</v>
      </c>
      <c r="D5350" s="13" t="str">
        <f>HLOOKUP(LEFT(Products!$B5350,3),$G$4:$J$5,2,0)</f>
        <v>Furniture</v>
      </c>
      <c r="E5350" s="11" t="str">
        <f>VLOOKUP(MID(Products!$B5350,5,2),$G$8:$H$25,2,0)</f>
        <v>Tables</v>
      </c>
    </row>
    <row r="5351" spans="1:5" x14ac:dyDescent="0.35">
      <c r="A5351" s="12">
        <v>1493</v>
      </c>
      <c r="B5351" s="17" t="s">
        <v>1513</v>
      </c>
      <c r="C5351" s="17" t="s">
        <v>1514</v>
      </c>
      <c r="D5351" s="17" t="str">
        <f>HLOOKUP(LEFT(Products!$B5351,3),$G$4:$J$5,2,0)</f>
        <v>Office Supplies</v>
      </c>
      <c r="E5351" s="12" t="str">
        <f>VLOOKUP(MID(Products!$B5351,5,2),$G$8:$H$25,2,0)</f>
        <v>Storage</v>
      </c>
    </row>
    <row r="5352" spans="1:5" x14ac:dyDescent="0.35">
      <c r="A5352" s="11">
        <v>3591</v>
      </c>
      <c r="B5352" s="13" t="s">
        <v>261</v>
      </c>
      <c r="C5352" s="13" t="s">
        <v>262</v>
      </c>
      <c r="D5352" s="13" t="str">
        <f>HLOOKUP(LEFT(Products!$B5352,3),$G$4:$J$5,2,0)</f>
        <v>Furniture</v>
      </c>
      <c r="E5352" s="11" t="str">
        <f>VLOOKUP(MID(Products!$B5352,5,2),$G$8:$H$25,2,0)</f>
        <v>Chairs</v>
      </c>
    </row>
    <row r="5353" spans="1:5" x14ac:dyDescent="0.35">
      <c r="A5353" s="12">
        <v>9123</v>
      </c>
      <c r="B5353" s="17" t="s">
        <v>324</v>
      </c>
      <c r="C5353" s="17" t="s">
        <v>325</v>
      </c>
      <c r="D5353" s="17" t="str">
        <f>HLOOKUP(LEFT(Products!$B5353,3),$G$4:$J$5,2,0)</f>
        <v>Office Supplies</v>
      </c>
      <c r="E5353" s="12" t="str">
        <f>VLOOKUP(MID(Products!$B5353,5,2),$G$8:$H$25,2,0)</f>
        <v>Storage</v>
      </c>
    </row>
    <row r="5354" spans="1:5" x14ac:dyDescent="0.35">
      <c r="A5354" s="11">
        <v>9265</v>
      </c>
      <c r="B5354" s="13" t="s">
        <v>6012</v>
      </c>
      <c r="C5354" s="13" t="s">
        <v>6013</v>
      </c>
      <c r="D5354" s="13" t="str">
        <f>HLOOKUP(LEFT(Products!$B5354,3),$G$4:$J$5,2,0)</f>
        <v>Office Supplies</v>
      </c>
      <c r="E5354" s="11" t="str">
        <f>VLOOKUP(MID(Products!$B5354,5,2),$G$8:$H$25,2,0)</f>
        <v>Paper</v>
      </c>
    </row>
    <row r="5355" spans="1:5" x14ac:dyDescent="0.35">
      <c r="A5355" s="12">
        <v>554</v>
      </c>
      <c r="B5355" s="17" t="s">
        <v>7215</v>
      </c>
      <c r="C5355" s="17" t="s">
        <v>7216</v>
      </c>
      <c r="D5355" s="17" t="str">
        <f>HLOOKUP(LEFT(Products!$B5355,3),$G$4:$J$5,2,0)</f>
        <v>Office Supplies</v>
      </c>
      <c r="E5355" s="12" t="str">
        <f>VLOOKUP(MID(Products!$B5355,5,2),$G$8:$H$25,2,0)</f>
        <v>Binders</v>
      </c>
    </row>
    <row r="5356" spans="1:5" x14ac:dyDescent="0.35">
      <c r="A5356" s="11">
        <v>4349</v>
      </c>
      <c r="B5356" s="13" t="s">
        <v>1934</v>
      </c>
      <c r="C5356" s="13" t="s">
        <v>1935</v>
      </c>
      <c r="D5356" s="13" t="str">
        <f>HLOOKUP(LEFT(Products!$B5356,3),$G$4:$J$5,2,0)</f>
        <v>Office Supplies</v>
      </c>
      <c r="E5356" s="11" t="str">
        <f>VLOOKUP(MID(Products!$B5356,5,2),$G$8:$H$25,2,0)</f>
        <v>Fasteners</v>
      </c>
    </row>
    <row r="5357" spans="1:5" x14ac:dyDescent="0.35">
      <c r="A5357" s="12">
        <v>4470</v>
      </c>
      <c r="B5357" s="17" t="s">
        <v>7250</v>
      </c>
      <c r="C5357" s="17" t="s">
        <v>7251</v>
      </c>
      <c r="D5357" s="17" t="str">
        <f>HLOOKUP(LEFT(Products!$B5357,3),$G$4:$J$5,2,0)</f>
        <v>Office Supplies</v>
      </c>
      <c r="E5357" s="12" t="str">
        <f>VLOOKUP(MID(Products!$B5357,5,2),$G$8:$H$25,2,0)</f>
        <v>Binders</v>
      </c>
    </row>
    <row r="5358" spans="1:5" x14ac:dyDescent="0.35">
      <c r="A5358" s="11">
        <v>4467</v>
      </c>
      <c r="B5358" s="13" t="s">
        <v>5555</v>
      </c>
      <c r="C5358" s="13" t="s">
        <v>5556</v>
      </c>
      <c r="D5358" s="13" t="str">
        <f>HLOOKUP(LEFT(Products!$B5358,3),$G$4:$J$5,2,0)</f>
        <v>Office Supplies</v>
      </c>
      <c r="E5358" s="11" t="str">
        <f>VLOOKUP(MID(Products!$B5358,5,2),$G$8:$H$25,2,0)</f>
        <v>Paper</v>
      </c>
    </row>
    <row r="5359" spans="1:5" x14ac:dyDescent="0.35">
      <c r="A5359" s="12">
        <v>1492</v>
      </c>
      <c r="B5359" s="17" t="s">
        <v>4029</v>
      </c>
      <c r="C5359" s="17" t="s">
        <v>4030</v>
      </c>
      <c r="D5359" s="17" t="str">
        <f>HLOOKUP(LEFT(Products!$B5359,3),$G$4:$J$5,2,0)</f>
        <v>Office Supplies</v>
      </c>
      <c r="E5359" s="12" t="str">
        <f>VLOOKUP(MID(Products!$B5359,5,2),$G$8:$H$25,2,0)</f>
        <v>Art</v>
      </c>
    </row>
    <row r="5360" spans="1:5" x14ac:dyDescent="0.35">
      <c r="A5360" s="11">
        <v>9217</v>
      </c>
      <c r="B5360" s="13" t="s">
        <v>1221</v>
      </c>
      <c r="C5360" s="13" t="s">
        <v>1222</v>
      </c>
      <c r="D5360" s="13" t="str">
        <f>HLOOKUP(LEFT(Products!$B5360,3),$G$4:$J$5,2,0)</f>
        <v>Office Supplies</v>
      </c>
      <c r="E5360" s="11" t="str">
        <f>VLOOKUP(MID(Products!$B5360,5,2),$G$8:$H$25,2,0)</f>
        <v>Paper</v>
      </c>
    </row>
    <row r="5361" spans="1:5" x14ac:dyDescent="0.35">
      <c r="A5361" s="12">
        <v>8117</v>
      </c>
      <c r="B5361" s="17" t="s">
        <v>2887</v>
      </c>
      <c r="C5361" s="17" t="s">
        <v>2888</v>
      </c>
      <c r="D5361" s="17" t="str">
        <f>HLOOKUP(LEFT(Products!$B5361,3),$G$4:$J$5,2,0)</f>
        <v>Office Supplies</v>
      </c>
      <c r="E5361" s="12" t="str">
        <f>VLOOKUP(MID(Products!$B5361,5,2),$G$8:$H$25,2,0)</f>
        <v>Appliances</v>
      </c>
    </row>
    <row r="5362" spans="1:5" x14ac:dyDescent="0.35">
      <c r="A5362" s="11">
        <v>4355</v>
      </c>
      <c r="B5362" s="13" t="s">
        <v>4526</v>
      </c>
      <c r="C5362" s="13" t="s">
        <v>4527</v>
      </c>
      <c r="D5362" s="13" t="str">
        <f>HLOOKUP(LEFT(Products!$B5362,3),$G$4:$J$5,2,0)</f>
        <v>Office Supplies</v>
      </c>
      <c r="E5362" s="11" t="str">
        <f>VLOOKUP(MID(Products!$B5362,5,2),$G$8:$H$25,2,0)</f>
        <v>Storage</v>
      </c>
    </row>
    <row r="5363" spans="1:5" x14ac:dyDescent="0.35">
      <c r="A5363" s="12">
        <v>3590</v>
      </c>
      <c r="B5363" s="17" t="s">
        <v>1160</v>
      </c>
      <c r="C5363" s="17" t="s">
        <v>1161</v>
      </c>
      <c r="D5363" s="17" t="str">
        <f>HLOOKUP(LEFT(Products!$B5363,3),$G$4:$J$5,2,0)</f>
        <v>Office Supplies</v>
      </c>
      <c r="E5363" s="12" t="str">
        <f>VLOOKUP(MID(Products!$B5363,5,2),$G$8:$H$25,2,0)</f>
        <v>Binders</v>
      </c>
    </row>
    <row r="5364" spans="1:5" x14ac:dyDescent="0.35">
      <c r="A5364" s="11">
        <v>4765</v>
      </c>
      <c r="B5364" s="13" t="s">
        <v>390</v>
      </c>
      <c r="C5364" s="13" t="s">
        <v>391</v>
      </c>
      <c r="D5364" s="13" t="str">
        <f>HLOOKUP(LEFT(Products!$B5364,3),$G$4:$J$5,2,0)</f>
        <v>Office Supplies</v>
      </c>
      <c r="E5364" s="11" t="str">
        <f>VLOOKUP(MID(Products!$B5364,5,2),$G$8:$H$25,2,0)</f>
        <v>Binders</v>
      </c>
    </row>
    <row r="5365" spans="1:5" x14ac:dyDescent="0.35">
      <c r="A5365" s="12">
        <v>9747</v>
      </c>
      <c r="B5365" s="17" t="s">
        <v>2254</v>
      </c>
      <c r="C5365" s="17" t="s">
        <v>2255</v>
      </c>
      <c r="D5365" s="17" t="str">
        <f>HLOOKUP(LEFT(Products!$B5365,3),$G$4:$J$5,2,0)</f>
        <v>Office Supplies</v>
      </c>
      <c r="E5365" s="12" t="str">
        <f>VLOOKUP(MID(Products!$B5365,5,2),$G$8:$H$25,2,0)</f>
        <v>Art</v>
      </c>
    </row>
    <row r="5366" spans="1:5" x14ac:dyDescent="0.35">
      <c r="A5366" s="11">
        <v>8960</v>
      </c>
      <c r="B5366" s="13" t="s">
        <v>1915</v>
      </c>
      <c r="C5366" s="13" t="s">
        <v>1916</v>
      </c>
      <c r="D5366" s="13" t="str">
        <f>HLOOKUP(LEFT(Products!$B5366,3),$G$4:$J$5,2,0)</f>
        <v>Furniture</v>
      </c>
      <c r="E5366" s="11" t="str">
        <f>VLOOKUP(MID(Products!$B5366,5,2),$G$8:$H$25,2,0)</f>
        <v>Tables</v>
      </c>
    </row>
    <row r="5367" spans="1:5" x14ac:dyDescent="0.35">
      <c r="A5367" s="12">
        <v>8959</v>
      </c>
      <c r="B5367" s="17" t="s">
        <v>5041</v>
      </c>
      <c r="C5367" s="17" t="s">
        <v>5042</v>
      </c>
      <c r="D5367" s="17" t="str">
        <f>HLOOKUP(LEFT(Products!$B5367,3),$G$4:$J$5,2,0)</f>
        <v>Office Supplies</v>
      </c>
      <c r="E5367" s="12" t="str">
        <f>VLOOKUP(MID(Products!$B5367,5,2),$G$8:$H$25,2,0)</f>
        <v>Appliances</v>
      </c>
    </row>
    <row r="5368" spans="1:5" x14ac:dyDescent="0.35">
      <c r="A5368" s="11">
        <v>5080</v>
      </c>
      <c r="B5368" s="13" t="s">
        <v>3056</v>
      </c>
      <c r="C5368" s="13" t="s">
        <v>3057</v>
      </c>
      <c r="D5368" s="13" t="str">
        <f>HLOOKUP(LEFT(Products!$B5368,3),$G$4:$J$5,2,0)</f>
        <v>Technology</v>
      </c>
      <c r="E5368" s="11" t="str">
        <f>VLOOKUP(MID(Products!$B5368,5,2),$G$8:$H$25,2,0)</f>
        <v>Phones</v>
      </c>
    </row>
    <row r="5369" spans="1:5" x14ac:dyDescent="0.35">
      <c r="A5369" s="12">
        <v>3848</v>
      </c>
      <c r="B5369" s="17" t="s">
        <v>276</v>
      </c>
      <c r="C5369" s="17" t="s">
        <v>277</v>
      </c>
      <c r="D5369" s="17" t="str">
        <f>HLOOKUP(LEFT(Products!$B5369,3),$G$4:$J$5,2,0)</f>
        <v>Furniture</v>
      </c>
      <c r="E5369" s="12" t="str">
        <f>VLOOKUP(MID(Products!$B5369,5,2),$G$8:$H$25,2,0)</f>
        <v>Bookcases</v>
      </c>
    </row>
    <row r="5370" spans="1:5" x14ac:dyDescent="0.35">
      <c r="A5370" s="11">
        <v>9463</v>
      </c>
      <c r="B5370" s="13" t="s">
        <v>6337</v>
      </c>
      <c r="C5370" s="13" t="s">
        <v>6338</v>
      </c>
      <c r="D5370" s="13" t="str">
        <f>HLOOKUP(LEFT(Products!$B5370,3),$G$4:$J$5,2,0)</f>
        <v>Office Supplies</v>
      </c>
      <c r="E5370" s="11" t="str">
        <f>VLOOKUP(MID(Products!$B5370,5,2),$G$8:$H$25,2,0)</f>
        <v>Storage</v>
      </c>
    </row>
    <row r="5371" spans="1:5" x14ac:dyDescent="0.35">
      <c r="A5371" s="12">
        <v>8661</v>
      </c>
      <c r="B5371" s="17" t="s">
        <v>4146</v>
      </c>
      <c r="C5371" s="17" t="s">
        <v>4147</v>
      </c>
      <c r="D5371" s="17" t="str">
        <f>HLOOKUP(LEFT(Products!$B5371,3),$G$4:$J$5,2,0)</f>
        <v>Furniture</v>
      </c>
      <c r="E5371" s="12" t="str">
        <f>VLOOKUP(MID(Products!$B5371,5,2),$G$8:$H$25,2,0)</f>
        <v>Chairs</v>
      </c>
    </row>
    <row r="5372" spans="1:5" x14ac:dyDescent="0.35">
      <c r="A5372" s="11">
        <v>8961</v>
      </c>
      <c r="B5372" s="13" t="s">
        <v>7777</v>
      </c>
      <c r="C5372" s="13" t="s">
        <v>7778</v>
      </c>
      <c r="D5372" s="13" t="str">
        <f>HLOOKUP(LEFT(Products!$B5372,3),$G$4:$J$5,2,0)</f>
        <v>Furniture</v>
      </c>
      <c r="E5372" s="11" t="str">
        <f>VLOOKUP(MID(Products!$B5372,5,2),$G$8:$H$25,2,0)</f>
        <v>Bookcases</v>
      </c>
    </row>
    <row r="5373" spans="1:5" x14ac:dyDescent="0.35">
      <c r="A5373" s="12">
        <v>5081</v>
      </c>
      <c r="B5373" s="17" t="s">
        <v>2929</v>
      </c>
      <c r="C5373" s="17" t="s">
        <v>2930</v>
      </c>
      <c r="D5373" s="17" t="str">
        <f>HLOOKUP(LEFT(Products!$B5373,3),$G$4:$J$5,2,0)</f>
        <v>Furniture</v>
      </c>
      <c r="E5373" s="12" t="str">
        <f>VLOOKUP(MID(Products!$B5373,5,2),$G$8:$H$25,2,0)</f>
        <v>Chairs</v>
      </c>
    </row>
    <row r="5374" spans="1:5" x14ac:dyDescent="0.35">
      <c r="A5374" s="11">
        <v>8684</v>
      </c>
      <c r="B5374" s="13" t="s">
        <v>3023</v>
      </c>
      <c r="C5374" s="13" t="s">
        <v>3024</v>
      </c>
      <c r="D5374" s="13" t="str">
        <f>HLOOKUP(LEFT(Products!$B5374,3),$G$4:$J$5,2,0)</f>
        <v>Office Supplies</v>
      </c>
      <c r="E5374" s="11" t="str">
        <f>VLOOKUP(MID(Products!$B5374,5,2),$G$8:$H$25,2,0)</f>
        <v>Storage</v>
      </c>
    </row>
    <row r="5375" spans="1:5" x14ac:dyDescent="0.35">
      <c r="A5375" s="12">
        <v>8962</v>
      </c>
      <c r="B5375" s="17" t="s">
        <v>2733</v>
      </c>
      <c r="C5375" s="17" t="s">
        <v>2734</v>
      </c>
      <c r="D5375" s="17" t="str">
        <f>HLOOKUP(LEFT(Products!$B5375,3),$G$4:$J$5,2,0)</f>
        <v>Office Supplies</v>
      </c>
      <c r="E5375" s="12" t="str">
        <f>VLOOKUP(MID(Products!$B5375,5,2),$G$8:$H$25,2,0)</f>
        <v>Art</v>
      </c>
    </row>
    <row r="5376" spans="1:5" x14ac:dyDescent="0.35">
      <c r="A5376" s="11">
        <v>6319</v>
      </c>
      <c r="B5376" s="13" t="s">
        <v>3213</v>
      </c>
      <c r="C5376" s="13" t="s">
        <v>3214</v>
      </c>
      <c r="D5376" s="13" t="str">
        <f>HLOOKUP(LEFT(Products!$B5376,3),$G$4:$J$5,2,0)</f>
        <v>Office Supplies</v>
      </c>
      <c r="E5376" s="11" t="str">
        <f>VLOOKUP(MID(Products!$B5376,5,2),$G$8:$H$25,2,0)</f>
        <v>Art</v>
      </c>
    </row>
    <row r="5377" spans="1:5" x14ac:dyDescent="0.35">
      <c r="A5377" s="12">
        <v>6320</v>
      </c>
      <c r="B5377" s="17" t="s">
        <v>4210</v>
      </c>
      <c r="C5377" s="17" t="s">
        <v>4211</v>
      </c>
      <c r="D5377" s="17" t="str">
        <f>HLOOKUP(LEFT(Products!$B5377,3),$G$4:$J$5,2,0)</f>
        <v>Technology</v>
      </c>
      <c r="E5377" s="12" t="str">
        <f>VLOOKUP(MID(Products!$B5377,5,2),$G$8:$H$25,2,0)</f>
        <v>Phones</v>
      </c>
    </row>
    <row r="5378" spans="1:5" x14ac:dyDescent="0.35">
      <c r="A5378" s="11">
        <v>6979</v>
      </c>
      <c r="B5378" s="13" t="s">
        <v>1656</v>
      </c>
      <c r="C5378" s="13" t="s">
        <v>1657</v>
      </c>
      <c r="D5378" s="13" t="str">
        <f>HLOOKUP(LEFT(Products!$B5378,3),$G$4:$J$5,2,0)</f>
        <v>Office Supplies</v>
      </c>
      <c r="E5378" s="11" t="str">
        <f>VLOOKUP(MID(Products!$B5378,5,2),$G$8:$H$25,2,0)</f>
        <v>Paper</v>
      </c>
    </row>
    <row r="5379" spans="1:5" x14ac:dyDescent="0.35">
      <c r="A5379" s="12">
        <v>3630</v>
      </c>
      <c r="B5379" s="17" t="s">
        <v>7914</v>
      </c>
      <c r="C5379" s="17" t="s">
        <v>7915</v>
      </c>
      <c r="D5379" s="17" t="str">
        <f>HLOOKUP(LEFT(Products!$B5379,3),$G$4:$J$5,2,0)</f>
        <v>Office Supplies</v>
      </c>
      <c r="E5379" s="12" t="str">
        <f>VLOOKUP(MID(Products!$B5379,5,2),$G$8:$H$25,2,0)</f>
        <v>Paper</v>
      </c>
    </row>
    <row r="5380" spans="1:5" x14ac:dyDescent="0.35">
      <c r="A5380" s="11">
        <v>7135</v>
      </c>
      <c r="B5380" s="13" t="s">
        <v>2279</v>
      </c>
      <c r="C5380" s="13" t="s">
        <v>2280</v>
      </c>
      <c r="D5380" s="13" t="str">
        <f>HLOOKUP(LEFT(Products!$B5380,3),$G$4:$J$5,2,0)</f>
        <v>Office Supplies</v>
      </c>
      <c r="E5380" s="11" t="str">
        <f>VLOOKUP(MID(Products!$B5380,5,2),$G$8:$H$25,2,0)</f>
        <v>Appliances</v>
      </c>
    </row>
    <row r="5381" spans="1:5" x14ac:dyDescent="0.35">
      <c r="A5381" s="12">
        <v>5135</v>
      </c>
      <c r="B5381" s="17" t="s">
        <v>6778</v>
      </c>
      <c r="C5381" s="17" t="s">
        <v>6779</v>
      </c>
      <c r="D5381" s="17" t="str">
        <f>HLOOKUP(LEFT(Products!$B5381,3),$G$4:$J$5,2,0)</f>
        <v>Technology</v>
      </c>
      <c r="E5381" s="12" t="str">
        <f>VLOOKUP(MID(Products!$B5381,5,2),$G$8:$H$25,2,0)</f>
        <v>Phones</v>
      </c>
    </row>
    <row r="5382" spans="1:5" x14ac:dyDescent="0.35">
      <c r="A5382" s="11">
        <v>7321</v>
      </c>
      <c r="B5382" s="13" t="s">
        <v>2909</v>
      </c>
      <c r="C5382" s="13" t="s">
        <v>2910</v>
      </c>
      <c r="D5382" s="13" t="str">
        <f>HLOOKUP(LEFT(Products!$B5382,3),$G$4:$J$5,2,0)</f>
        <v>Office Supplies</v>
      </c>
      <c r="E5382" s="11" t="str">
        <f>VLOOKUP(MID(Products!$B5382,5,2),$G$8:$H$25,2,0)</f>
        <v>Binders</v>
      </c>
    </row>
    <row r="5383" spans="1:5" x14ac:dyDescent="0.35">
      <c r="A5383" s="12">
        <v>511</v>
      </c>
      <c r="B5383" s="17" t="s">
        <v>7426</v>
      </c>
      <c r="C5383" s="17" t="s">
        <v>7427</v>
      </c>
      <c r="D5383" s="17" t="str">
        <f>HLOOKUP(LEFT(Products!$B5383,3),$G$4:$J$5,2,0)</f>
        <v>Furniture</v>
      </c>
      <c r="E5383" s="12" t="str">
        <f>VLOOKUP(MID(Products!$B5383,5,2),$G$8:$H$25,2,0)</f>
        <v>Furnishings</v>
      </c>
    </row>
    <row r="5384" spans="1:5" x14ac:dyDescent="0.35">
      <c r="A5384" s="11">
        <v>1431</v>
      </c>
      <c r="B5384" s="13" t="s">
        <v>6944</v>
      </c>
      <c r="C5384" s="13" t="s">
        <v>6945</v>
      </c>
      <c r="D5384" s="13" t="str">
        <f>HLOOKUP(LEFT(Products!$B5384,3),$G$4:$J$5,2,0)</f>
        <v>Furniture</v>
      </c>
      <c r="E5384" s="11" t="str">
        <f>VLOOKUP(MID(Products!$B5384,5,2),$G$8:$H$25,2,0)</f>
        <v>Furnishings</v>
      </c>
    </row>
    <row r="5385" spans="1:5" x14ac:dyDescent="0.35">
      <c r="A5385" s="12">
        <v>3631</v>
      </c>
      <c r="B5385" s="17" t="s">
        <v>1593</v>
      </c>
      <c r="C5385" s="17" t="s">
        <v>1594</v>
      </c>
      <c r="D5385" s="17" t="str">
        <f>HLOOKUP(LEFT(Products!$B5385,3),$G$4:$J$5,2,0)</f>
        <v>Technology</v>
      </c>
      <c r="E5385" s="12" t="str">
        <f>VLOOKUP(MID(Products!$B5385,5,2),$G$8:$H$25,2,0)</f>
        <v>Phones</v>
      </c>
    </row>
    <row r="5386" spans="1:5" x14ac:dyDescent="0.35">
      <c r="A5386" s="11">
        <v>7132</v>
      </c>
      <c r="B5386" s="13" t="s">
        <v>5742</v>
      </c>
      <c r="C5386" s="13" t="s">
        <v>5743</v>
      </c>
      <c r="D5386" s="13" t="str">
        <f>HLOOKUP(LEFT(Products!$B5386,3),$G$4:$J$5,2,0)</f>
        <v>Office Supplies</v>
      </c>
      <c r="E5386" s="11" t="str">
        <f>VLOOKUP(MID(Products!$B5386,5,2),$G$8:$H$25,2,0)</f>
        <v>Appliances</v>
      </c>
    </row>
    <row r="5387" spans="1:5" x14ac:dyDescent="0.35">
      <c r="A5387" s="12">
        <v>7136</v>
      </c>
      <c r="B5387" s="17" t="s">
        <v>5244</v>
      </c>
      <c r="C5387" s="17" t="s">
        <v>1494</v>
      </c>
      <c r="D5387" s="17" t="str">
        <f>HLOOKUP(LEFT(Products!$B5387,3),$G$4:$J$5,2,0)</f>
        <v>Furniture</v>
      </c>
      <c r="E5387" s="12" t="str">
        <f>VLOOKUP(MID(Products!$B5387,5,2),$G$8:$H$25,2,0)</f>
        <v>Tables</v>
      </c>
    </row>
    <row r="5388" spans="1:5" x14ac:dyDescent="0.35">
      <c r="A5388" s="11">
        <v>7320</v>
      </c>
      <c r="B5388" s="13" t="s">
        <v>1008</v>
      </c>
      <c r="C5388" s="13" t="s">
        <v>1009</v>
      </c>
      <c r="D5388" s="13" t="str">
        <f>HLOOKUP(LEFT(Products!$B5388,3),$G$4:$J$5,2,0)</f>
        <v>Furniture</v>
      </c>
      <c r="E5388" s="11" t="str">
        <f>VLOOKUP(MID(Products!$B5388,5,2),$G$8:$H$25,2,0)</f>
        <v>Chairs</v>
      </c>
    </row>
    <row r="5389" spans="1:5" x14ac:dyDescent="0.35">
      <c r="A5389" s="12">
        <v>7133</v>
      </c>
      <c r="B5389" s="17" t="s">
        <v>2990</v>
      </c>
      <c r="C5389" s="17" t="s">
        <v>5399</v>
      </c>
      <c r="D5389" s="17" t="str">
        <f>HLOOKUP(LEFT(Products!$B5389,3),$G$4:$J$5,2,0)</f>
        <v>Technology</v>
      </c>
      <c r="E5389" s="12" t="str">
        <f>VLOOKUP(MID(Products!$B5389,5,2),$G$8:$H$25,2,0)</f>
        <v>Phones</v>
      </c>
    </row>
    <row r="5390" spans="1:5" x14ac:dyDescent="0.35">
      <c r="A5390" s="11">
        <v>1570</v>
      </c>
      <c r="B5390" s="13" t="s">
        <v>536</v>
      </c>
      <c r="C5390" s="13" t="s">
        <v>537</v>
      </c>
      <c r="D5390" s="13" t="str">
        <f>HLOOKUP(LEFT(Products!$B5390,3),$G$4:$J$5,2,0)</f>
        <v>Technology</v>
      </c>
      <c r="E5390" s="11" t="str">
        <f>VLOOKUP(MID(Products!$B5390,5,2),$G$8:$H$25,2,0)</f>
        <v>Phones</v>
      </c>
    </row>
    <row r="5391" spans="1:5" x14ac:dyDescent="0.35">
      <c r="A5391" s="12">
        <v>7134</v>
      </c>
      <c r="B5391" s="17" t="s">
        <v>5802</v>
      </c>
      <c r="C5391" s="17" t="s">
        <v>5803</v>
      </c>
      <c r="D5391" s="17" t="str">
        <f>HLOOKUP(LEFT(Products!$B5391,3),$G$4:$J$5,2,0)</f>
        <v>Office Supplies</v>
      </c>
      <c r="E5391" s="12" t="str">
        <f>VLOOKUP(MID(Products!$B5391,5,2),$G$8:$H$25,2,0)</f>
        <v>Art</v>
      </c>
    </row>
    <row r="5392" spans="1:5" x14ac:dyDescent="0.35">
      <c r="A5392" s="11">
        <v>3853</v>
      </c>
      <c r="B5392" s="13" t="s">
        <v>6402</v>
      </c>
      <c r="C5392" s="13" t="s">
        <v>6722</v>
      </c>
      <c r="D5392" s="13" t="str">
        <f>HLOOKUP(LEFT(Products!$B5392,3),$G$4:$J$5,2,0)</f>
        <v>Furniture</v>
      </c>
      <c r="E5392" s="11" t="str">
        <f>VLOOKUP(MID(Products!$B5392,5,2),$G$8:$H$25,2,0)</f>
        <v>Furnishings</v>
      </c>
    </row>
    <row r="5393" spans="1:5" x14ac:dyDescent="0.35">
      <c r="A5393" s="12">
        <v>512</v>
      </c>
      <c r="B5393" s="17" t="s">
        <v>2875</v>
      </c>
      <c r="C5393" s="17" t="s">
        <v>2876</v>
      </c>
      <c r="D5393" s="17" t="str">
        <f>HLOOKUP(LEFT(Products!$B5393,3),$G$4:$J$5,2,0)</f>
        <v>Office Supplies</v>
      </c>
      <c r="E5393" s="12" t="str">
        <f>VLOOKUP(MID(Products!$B5393,5,2),$G$8:$H$25,2,0)</f>
        <v>Binders</v>
      </c>
    </row>
    <row r="5394" spans="1:5" x14ac:dyDescent="0.35">
      <c r="A5394" s="11">
        <v>5134</v>
      </c>
      <c r="B5394" s="13" t="s">
        <v>2212</v>
      </c>
      <c r="C5394" s="13" t="s">
        <v>2213</v>
      </c>
      <c r="D5394" s="13" t="str">
        <f>HLOOKUP(LEFT(Products!$B5394,3),$G$4:$J$5,2,0)</f>
        <v>Technology</v>
      </c>
      <c r="E5394" s="11" t="str">
        <f>VLOOKUP(MID(Products!$B5394,5,2),$G$8:$H$25,2,0)</f>
        <v>Accessories</v>
      </c>
    </row>
    <row r="5395" spans="1:5" x14ac:dyDescent="0.35">
      <c r="A5395" s="12">
        <v>4949</v>
      </c>
      <c r="B5395" s="17" t="s">
        <v>6325</v>
      </c>
      <c r="C5395" s="17" t="s">
        <v>6326</v>
      </c>
      <c r="D5395" s="17" t="str">
        <f>HLOOKUP(LEFT(Products!$B5395,3),$G$4:$J$5,2,0)</f>
        <v>Office Supplies</v>
      </c>
      <c r="E5395" s="12" t="str">
        <f>VLOOKUP(MID(Products!$B5395,5,2),$G$8:$H$25,2,0)</f>
        <v>Appliances</v>
      </c>
    </row>
    <row r="5396" spans="1:5" x14ac:dyDescent="0.35">
      <c r="A5396" s="11">
        <v>6639</v>
      </c>
      <c r="B5396" s="13" t="s">
        <v>2633</v>
      </c>
      <c r="C5396" s="13" t="s">
        <v>2634</v>
      </c>
      <c r="D5396" s="13" t="str">
        <f>HLOOKUP(LEFT(Products!$B5396,3),$G$4:$J$5,2,0)</f>
        <v>Office Supplies</v>
      </c>
      <c r="E5396" s="11" t="str">
        <f>VLOOKUP(MID(Products!$B5396,5,2),$G$8:$H$25,2,0)</f>
        <v>Binders</v>
      </c>
    </row>
    <row r="5397" spans="1:5" x14ac:dyDescent="0.35">
      <c r="A5397" s="12">
        <v>915</v>
      </c>
      <c r="B5397" s="17" t="s">
        <v>5832</v>
      </c>
      <c r="C5397" s="17" t="s">
        <v>5833</v>
      </c>
      <c r="D5397" s="17" t="str">
        <f>HLOOKUP(LEFT(Products!$B5397,3),$G$4:$J$5,2,0)</f>
        <v>Office Supplies</v>
      </c>
      <c r="E5397" s="12" t="str">
        <f>VLOOKUP(MID(Products!$B5397,5,2),$G$8:$H$25,2,0)</f>
        <v>Binders</v>
      </c>
    </row>
    <row r="5398" spans="1:5" x14ac:dyDescent="0.35">
      <c r="A5398" s="11">
        <v>1936</v>
      </c>
      <c r="B5398" s="13" t="s">
        <v>5515</v>
      </c>
      <c r="C5398" s="13" t="s">
        <v>5516</v>
      </c>
      <c r="D5398" s="13" t="str">
        <f>HLOOKUP(LEFT(Products!$B5398,3),$G$4:$J$5,2,0)</f>
        <v>Technology</v>
      </c>
      <c r="E5398" s="11" t="str">
        <f>VLOOKUP(MID(Products!$B5398,5,2),$G$8:$H$25,2,0)</f>
        <v>Accessories</v>
      </c>
    </row>
    <row r="5399" spans="1:5" x14ac:dyDescent="0.35">
      <c r="A5399" s="12">
        <v>7557</v>
      </c>
      <c r="B5399" s="17" t="s">
        <v>6962</v>
      </c>
      <c r="C5399" s="17" t="s">
        <v>6963</v>
      </c>
      <c r="D5399" s="17" t="str">
        <f>HLOOKUP(LEFT(Products!$B5399,3),$G$4:$J$5,2,0)</f>
        <v>Technology</v>
      </c>
      <c r="E5399" s="12" t="str">
        <f>VLOOKUP(MID(Products!$B5399,5,2),$G$8:$H$25,2,0)</f>
        <v>Accessories</v>
      </c>
    </row>
    <row r="5400" spans="1:5" x14ac:dyDescent="0.35">
      <c r="A5400" s="11">
        <v>1935</v>
      </c>
      <c r="B5400" s="13" t="s">
        <v>1887</v>
      </c>
      <c r="C5400" s="13" t="s">
        <v>1888</v>
      </c>
      <c r="D5400" s="13" t="str">
        <f>HLOOKUP(LEFT(Products!$B5400,3),$G$4:$J$5,2,0)</f>
        <v>Office Supplies</v>
      </c>
      <c r="E5400" s="11" t="str">
        <f>VLOOKUP(MID(Products!$B5400,5,2),$G$8:$H$25,2,0)</f>
        <v>Paper</v>
      </c>
    </row>
    <row r="5401" spans="1:5" x14ac:dyDescent="0.35">
      <c r="A5401" s="12">
        <v>7558</v>
      </c>
      <c r="B5401" s="17" t="s">
        <v>2768</v>
      </c>
      <c r="C5401" s="17" t="s">
        <v>2769</v>
      </c>
      <c r="D5401" s="17" t="str">
        <f>HLOOKUP(LEFT(Products!$B5401,3),$G$4:$J$5,2,0)</f>
        <v>Office Supplies</v>
      </c>
      <c r="E5401" s="12" t="str">
        <f>VLOOKUP(MID(Products!$B5401,5,2),$G$8:$H$25,2,0)</f>
        <v>Paper</v>
      </c>
    </row>
    <row r="5402" spans="1:5" x14ac:dyDescent="0.35">
      <c r="A5402" s="11">
        <v>6638</v>
      </c>
      <c r="B5402" s="13" t="s">
        <v>587</v>
      </c>
      <c r="C5402" s="13" t="s">
        <v>588</v>
      </c>
      <c r="D5402" s="13" t="str">
        <f>HLOOKUP(LEFT(Products!$B5402,3),$G$4:$J$5,2,0)</f>
        <v>Office Supplies</v>
      </c>
      <c r="E5402" s="11" t="str">
        <f>VLOOKUP(MID(Products!$B5402,5,2),$G$8:$H$25,2,0)</f>
        <v>Binders</v>
      </c>
    </row>
    <row r="5403" spans="1:5" x14ac:dyDescent="0.35">
      <c r="A5403" s="12">
        <v>2676</v>
      </c>
      <c r="B5403" s="17" t="s">
        <v>203</v>
      </c>
      <c r="C5403" s="17" t="s">
        <v>204</v>
      </c>
      <c r="D5403" s="17" t="str">
        <f>HLOOKUP(LEFT(Products!$B5403,3),$G$4:$J$5,2,0)</f>
        <v>Office Supplies</v>
      </c>
      <c r="E5403" s="12" t="str">
        <f>VLOOKUP(MID(Products!$B5403,5,2),$G$8:$H$25,2,0)</f>
        <v>Art</v>
      </c>
    </row>
    <row r="5404" spans="1:5" x14ac:dyDescent="0.35">
      <c r="A5404" s="11">
        <v>4950</v>
      </c>
      <c r="B5404" s="13" t="s">
        <v>6359</v>
      </c>
      <c r="C5404" s="13" t="s">
        <v>6360</v>
      </c>
      <c r="D5404" s="13" t="str">
        <f>HLOOKUP(LEFT(Products!$B5404,3),$G$4:$J$5,2,0)</f>
        <v>Office Supplies</v>
      </c>
      <c r="E5404" s="11" t="str">
        <f>VLOOKUP(MID(Products!$B5404,5,2),$G$8:$H$25,2,0)</f>
        <v>Art</v>
      </c>
    </row>
    <row r="5405" spans="1:5" x14ac:dyDescent="0.35">
      <c r="A5405" s="12">
        <v>2677</v>
      </c>
      <c r="B5405" s="17" t="s">
        <v>1856</v>
      </c>
      <c r="C5405" s="17" t="s">
        <v>1857</v>
      </c>
      <c r="D5405" s="17" t="str">
        <f>HLOOKUP(LEFT(Products!$B5405,3),$G$4:$J$5,2,0)</f>
        <v>Furniture</v>
      </c>
      <c r="E5405" s="12" t="str">
        <f>VLOOKUP(MID(Products!$B5405,5,2),$G$8:$H$25,2,0)</f>
        <v>Furnishings</v>
      </c>
    </row>
    <row r="5406" spans="1:5" x14ac:dyDescent="0.35">
      <c r="A5406" s="11">
        <v>914</v>
      </c>
      <c r="B5406" s="13" t="s">
        <v>678</v>
      </c>
      <c r="C5406" s="13" t="s">
        <v>679</v>
      </c>
      <c r="D5406" s="13" t="str">
        <f>HLOOKUP(LEFT(Products!$B5406,3),$G$4:$J$5,2,0)</f>
        <v>Office Supplies</v>
      </c>
      <c r="E5406" s="11" t="str">
        <f>VLOOKUP(MID(Products!$B5406,5,2),$G$8:$H$25,2,0)</f>
        <v>Appliances</v>
      </c>
    </row>
    <row r="5407" spans="1:5" x14ac:dyDescent="0.35">
      <c r="A5407" s="12">
        <v>5838</v>
      </c>
      <c r="B5407" s="17" t="s">
        <v>487</v>
      </c>
      <c r="C5407" s="17" t="s">
        <v>8160</v>
      </c>
      <c r="D5407" s="17" t="str">
        <f>HLOOKUP(LEFT(Products!$B5407,3),$G$4:$J$5,2,0)</f>
        <v>Furniture</v>
      </c>
      <c r="E5407" s="12" t="str">
        <f>VLOOKUP(MID(Products!$B5407,5,2),$G$8:$H$25,2,0)</f>
        <v>Furnishings</v>
      </c>
    </row>
    <row r="5408" spans="1:5" x14ac:dyDescent="0.35">
      <c r="A5408" s="11">
        <v>9743</v>
      </c>
      <c r="B5408" s="13" t="s">
        <v>3250</v>
      </c>
      <c r="C5408" s="13" t="s">
        <v>3251</v>
      </c>
      <c r="D5408" s="13" t="str">
        <f>HLOOKUP(LEFT(Products!$B5408,3),$G$4:$J$5,2,0)</f>
        <v>Technology</v>
      </c>
      <c r="E5408" s="11" t="str">
        <f>VLOOKUP(MID(Products!$B5408,5,2),$G$8:$H$25,2,0)</f>
        <v>Phones</v>
      </c>
    </row>
    <row r="5409" spans="1:5" x14ac:dyDescent="0.35">
      <c r="A5409" s="12">
        <v>2662</v>
      </c>
      <c r="B5409" s="17" t="s">
        <v>3132</v>
      </c>
      <c r="C5409" s="17" t="s">
        <v>3133</v>
      </c>
      <c r="D5409" s="17" t="str">
        <f>HLOOKUP(LEFT(Products!$B5409,3),$G$4:$J$5,2,0)</f>
        <v>Office Supplies</v>
      </c>
      <c r="E5409" s="12" t="str">
        <f>VLOOKUP(MID(Products!$B5409,5,2),$G$8:$H$25,2,0)</f>
        <v>Labels</v>
      </c>
    </row>
    <row r="5410" spans="1:5" x14ac:dyDescent="0.35">
      <c r="A5410" s="11">
        <v>1928</v>
      </c>
      <c r="B5410" s="13" t="s">
        <v>1092</v>
      </c>
      <c r="C5410" s="13" t="s">
        <v>1093</v>
      </c>
      <c r="D5410" s="13" t="str">
        <f>HLOOKUP(LEFT(Products!$B5410,3),$G$4:$J$5,2,0)</f>
        <v>Office Supplies</v>
      </c>
      <c r="E5410" s="11" t="str">
        <f>VLOOKUP(MID(Products!$B5410,5,2),$G$8:$H$25,2,0)</f>
        <v>Envelopes</v>
      </c>
    </row>
    <row r="5411" spans="1:5" x14ac:dyDescent="0.35">
      <c r="A5411" s="12">
        <v>948</v>
      </c>
      <c r="B5411" s="17" t="s">
        <v>3114</v>
      </c>
      <c r="C5411" s="17" t="s">
        <v>3115</v>
      </c>
      <c r="D5411" s="17" t="str">
        <f>HLOOKUP(LEFT(Products!$B5411,3),$G$4:$J$5,2,0)</f>
        <v>Office Supplies</v>
      </c>
      <c r="E5411" s="12" t="str">
        <f>VLOOKUP(MID(Products!$B5411,5,2),$G$8:$H$25,2,0)</f>
        <v>Paper</v>
      </c>
    </row>
    <row r="5412" spans="1:5" x14ac:dyDescent="0.35">
      <c r="A5412" s="11">
        <v>949</v>
      </c>
      <c r="B5412" s="13" t="s">
        <v>452</v>
      </c>
      <c r="C5412" s="13" t="s">
        <v>453</v>
      </c>
      <c r="D5412" s="13" t="str">
        <f>HLOOKUP(LEFT(Products!$B5412,3),$G$4:$J$5,2,0)</f>
        <v>Furniture</v>
      </c>
      <c r="E5412" s="11" t="str">
        <f>VLOOKUP(MID(Products!$B5412,5,2),$G$8:$H$25,2,0)</f>
        <v>Furnishings</v>
      </c>
    </row>
    <row r="5413" spans="1:5" x14ac:dyDescent="0.35">
      <c r="A5413" s="12">
        <v>4247</v>
      </c>
      <c r="B5413" s="17" t="s">
        <v>2168</v>
      </c>
      <c r="C5413" s="17" t="s">
        <v>2169</v>
      </c>
      <c r="D5413" s="17" t="str">
        <f>HLOOKUP(LEFT(Products!$B5413,3),$G$4:$J$5,2,0)</f>
        <v>Furniture</v>
      </c>
      <c r="E5413" s="12" t="str">
        <f>VLOOKUP(MID(Products!$B5413,5,2),$G$8:$H$25,2,0)</f>
        <v>Furnishings</v>
      </c>
    </row>
    <row r="5414" spans="1:5" x14ac:dyDescent="0.35">
      <c r="A5414" s="11">
        <v>2661</v>
      </c>
      <c r="B5414" s="13" t="s">
        <v>2168</v>
      </c>
      <c r="C5414" s="13" t="s">
        <v>2169</v>
      </c>
      <c r="D5414" s="13" t="str">
        <f>HLOOKUP(LEFT(Products!$B5414,3),$G$4:$J$5,2,0)</f>
        <v>Furniture</v>
      </c>
      <c r="E5414" s="11" t="str">
        <f>VLOOKUP(MID(Products!$B5414,5,2),$G$8:$H$25,2,0)</f>
        <v>Furnishings</v>
      </c>
    </row>
    <row r="5415" spans="1:5" x14ac:dyDescent="0.35">
      <c r="A5415" s="12">
        <v>950</v>
      </c>
      <c r="B5415" s="17" t="s">
        <v>5397</v>
      </c>
      <c r="C5415" s="17" t="s">
        <v>5398</v>
      </c>
      <c r="D5415" s="17" t="str">
        <f>HLOOKUP(LEFT(Products!$B5415,3),$G$4:$J$5,2,0)</f>
        <v>Technology</v>
      </c>
      <c r="E5415" s="12" t="str">
        <f>VLOOKUP(MID(Products!$B5415,5,2),$G$8:$H$25,2,0)</f>
        <v>Phones</v>
      </c>
    </row>
    <row r="5416" spans="1:5" x14ac:dyDescent="0.35">
      <c r="A5416" s="11">
        <v>4248</v>
      </c>
      <c r="B5416" s="13" t="s">
        <v>6570</v>
      </c>
      <c r="C5416" s="13" t="s">
        <v>6571</v>
      </c>
      <c r="D5416" s="13" t="str">
        <f>HLOOKUP(LEFT(Products!$B5416,3),$G$4:$J$5,2,0)</f>
        <v>Furniture</v>
      </c>
      <c r="E5416" s="11" t="str">
        <f>VLOOKUP(MID(Products!$B5416,5,2),$G$8:$H$25,2,0)</f>
        <v>Tables</v>
      </c>
    </row>
    <row r="5417" spans="1:5" x14ac:dyDescent="0.35">
      <c r="A5417" s="12">
        <v>4246</v>
      </c>
      <c r="B5417" s="17" t="s">
        <v>116</v>
      </c>
      <c r="C5417" s="17" t="s">
        <v>1911</v>
      </c>
      <c r="D5417" s="17" t="str">
        <f>HLOOKUP(LEFT(Products!$B5417,3),$G$4:$J$5,2,0)</f>
        <v>Furniture</v>
      </c>
      <c r="E5417" s="12" t="str">
        <f>VLOOKUP(MID(Products!$B5417,5,2),$G$8:$H$25,2,0)</f>
        <v>Furnishings</v>
      </c>
    </row>
    <row r="5418" spans="1:5" x14ac:dyDescent="0.35">
      <c r="A5418" s="11">
        <v>952</v>
      </c>
      <c r="B5418" s="13" t="s">
        <v>1665</v>
      </c>
      <c r="C5418" s="13" t="s">
        <v>1666</v>
      </c>
      <c r="D5418" s="13" t="str">
        <f>HLOOKUP(LEFT(Products!$B5418,3),$G$4:$J$5,2,0)</f>
        <v>Office Supplies</v>
      </c>
      <c r="E5418" s="11" t="str">
        <f>VLOOKUP(MID(Products!$B5418,5,2),$G$8:$H$25,2,0)</f>
        <v>Art</v>
      </c>
    </row>
    <row r="5419" spans="1:5" x14ac:dyDescent="0.35">
      <c r="A5419" s="12">
        <v>951</v>
      </c>
      <c r="B5419" s="17" t="s">
        <v>4994</v>
      </c>
      <c r="C5419" s="17" t="s">
        <v>4995</v>
      </c>
      <c r="D5419" s="17" t="str">
        <f>HLOOKUP(LEFT(Products!$B5419,3),$G$4:$J$5,2,0)</f>
        <v>Office Supplies</v>
      </c>
      <c r="E5419" s="12" t="str">
        <f>VLOOKUP(MID(Products!$B5419,5,2),$G$8:$H$25,2,0)</f>
        <v>Paper</v>
      </c>
    </row>
    <row r="5420" spans="1:5" x14ac:dyDescent="0.35">
      <c r="A5420" s="11">
        <v>7391</v>
      </c>
      <c r="B5420" s="13" t="s">
        <v>2907</v>
      </c>
      <c r="C5420" s="13" t="s">
        <v>2908</v>
      </c>
      <c r="D5420" s="13" t="str">
        <f>HLOOKUP(LEFT(Products!$B5420,3),$G$4:$J$5,2,0)</f>
        <v>Office Supplies</v>
      </c>
      <c r="E5420" s="11" t="str">
        <f>VLOOKUP(MID(Products!$B5420,5,2),$G$8:$H$25,2,0)</f>
        <v>Paper</v>
      </c>
    </row>
    <row r="5421" spans="1:5" x14ac:dyDescent="0.35">
      <c r="A5421" s="12">
        <v>7390</v>
      </c>
      <c r="B5421" s="17" t="s">
        <v>242</v>
      </c>
      <c r="C5421" s="17" t="s">
        <v>8299</v>
      </c>
      <c r="D5421" s="17" t="str">
        <f>HLOOKUP(LEFT(Products!$B5421,3),$G$4:$J$5,2,0)</f>
        <v>Furniture</v>
      </c>
      <c r="E5421" s="12" t="str">
        <f>VLOOKUP(MID(Products!$B5421,5,2),$G$8:$H$25,2,0)</f>
        <v>Furnishings</v>
      </c>
    </row>
    <row r="5422" spans="1:5" x14ac:dyDescent="0.35">
      <c r="A5422" s="11">
        <v>5585</v>
      </c>
      <c r="B5422" s="13" t="s">
        <v>1312</v>
      </c>
      <c r="C5422" s="13" t="s">
        <v>1313</v>
      </c>
      <c r="D5422" s="13" t="str">
        <f>HLOOKUP(LEFT(Products!$B5422,3),$G$4:$J$5,2,0)</f>
        <v>Furniture</v>
      </c>
      <c r="E5422" s="11" t="str">
        <f>VLOOKUP(MID(Products!$B5422,5,2),$G$8:$H$25,2,0)</f>
        <v>Chairs</v>
      </c>
    </row>
    <row r="5423" spans="1:5" x14ac:dyDescent="0.35">
      <c r="A5423" s="12">
        <v>880</v>
      </c>
      <c r="B5423" s="17" t="s">
        <v>6693</v>
      </c>
      <c r="C5423" s="17" t="s">
        <v>6694</v>
      </c>
      <c r="D5423" s="17" t="str">
        <f>HLOOKUP(LEFT(Products!$B5423,3),$G$4:$J$5,2,0)</f>
        <v>Office Supplies</v>
      </c>
      <c r="E5423" s="12" t="str">
        <f>VLOOKUP(MID(Products!$B5423,5,2),$G$8:$H$25,2,0)</f>
        <v>Storage</v>
      </c>
    </row>
    <row r="5424" spans="1:5" x14ac:dyDescent="0.35">
      <c r="A5424" s="11">
        <v>6936</v>
      </c>
      <c r="B5424" s="13" t="s">
        <v>5728</v>
      </c>
      <c r="C5424" s="13" t="s">
        <v>5729</v>
      </c>
      <c r="D5424" s="13" t="str">
        <f>HLOOKUP(LEFT(Products!$B5424,3),$G$4:$J$5,2,0)</f>
        <v>Office Supplies</v>
      </c>
      <c r="E5424" s="11" t="str">
        <f>VLOOKUP(MID(Products!$B5424,5,2),$G$8:$H$25,2,0)</f>
        <v>Binders</v>
      </c>
    </row>
    <row r="5425" spans="1:5" x14ac:dyDescent="0.35">
      <c r="A5425" s="12">
        <v>1604</v>
      </c>
      <c r="B5425" s="17" t="s">
        <v>1959</v>
      </c>
      <c r="C5425" s="17" t="s">
        <v>1960</v>
      </c>
      <c r="D5425" s="17" t="str">
        <f>HLOOKUP(LEFT(Products!$B5425,3),$G$4:$J$5,2,0)</f>
        <v>Technology</v>
      </c>
      <c r="E5425" s="12" t="str">
        <f>VLOOKUP(MID(Products!$B5425,5,2),$G$8:$H$25,2,0)</f>
        <v>Accessories</v>
      </c>
    </row>
    <row r="5426" spans="1:5" x14ac:dyDescent="0.35">
      <c r="A5426" s="11">
        <v>956</v>
      </c>
      <c r="B5426" s="13" t="s">
        <v>1039</v>
      </c>
      <c r="C5426" s="13" t="s">
        <v>1040</v>
      </c>
      <c r="D5426" s="13" t="str">
        <f>HLOOKUP(LEFT(Products!$B5426,3),$G$4:$J$5,2,0)</f>
        <v>Office Supplies</v>
      </c>
      <c r="E5426" s="11" t="str">
        <f>VLOOKUP(MID(Products!$B5426,5,2),$G$8:$H$25,2,0)</f>
        <v>Art</v>
      </c>
    </row>
    <row r="5427" spans="1:5" x14ac:dyDescent="0.35">
      <c r="A5427" s="12">
        <v>5587</v>
      </c>
      <c r="B5427" s="17" t="s">
        <v>2139</v>
      </c>
      <c r="C5427" s="17" t="s">
        <v>2140</v>
      </c>
      <c r="D5427" s="17" t="str">
        <f>HLOOKUP(LEFT(Products!$B5427,3),$G$4:$J$5,2,0)</f>
        <v>Office Supplies</v>
      </c>
      <c r="E5427" s="12" t="str">
        <f>VLOOKUP(MID(Products!$B5427,5,2),$G$8:$H$25,2,0)</f>
        <v>Storage</v>
      </c>
    </row>
    <row r="5428" spans="1:5" x14ac:dyDescent="0.35">
      <c r="A5428" s="11">
        <v>5066</v>
      </c>
      <c r="B5428" s="13" t="s">
        <v>649</v>
      </c>
      <c r="C5428" s="13" t="s">
        <v>650</v>
      </c>
      <c r="D5428" s="13" t="str">
        <f>HLOOKUP(LEFT(Products!$B5428,3),$G$4:$J$5,2,0)</f>
        <v>Office Supplies</v>
      </c>
      <c r="E5428" s="11" t="str">
        <f>VLOOKUP(MID(Products!$B5428,5,2),$G$8:$H$25,2,0)</f>
        <v>Storage</v>
      </c>
    </row>
    <row r="5429" spans="1:5" x14ac:dyDescent="0.35">
      <c r="A5429" s="12">
        <v>5586</v>
      </c>
      <c r="B5429" s="17" t="s">
        <v>4866</v>
      </c>
      <c r="C5429" s="17" t="s">
        <v>4867</v>
      </c>
      <c r="D5429" s="17" t="str">
        <f>HLOOKUP(LEFT(Products!$B5429,3),$G$4:$J$5,2,0)</f>
        <v>Technology</v>
      </c>
      <c r="E5429" s="12" t="str">
        <f>VLOOKUP(MID(Products!$B5429,5,2),$G$8:$H$25,2,0)</f>
        <v>Accessories</v>
      </c>
    </row>
    <row r="5430" spans="1:5" x14ac:dyDescent="0.35">
      <c r="A5430" s="11">
        <v>3070</v>
      </c>
      <c r="B5430" s="13" t="s">
        <v>8306</v>
      </c>
      <c r="C5430" s="13" t="s">
        <v>8307</v>
      </c>
      <c r="D5430" s="13" t="str">
        <f>HLOOKUP(LEFT(Products!$B5430,3),$G$4:$J$5,2,0)</f>
        <v>Technology</v>
      </c>
      <c r="E5430" s="11" t="str">
        <f>VLOOKUP(MID(Products!$B5430,5,2),$G$8:$H$25,2,0)</f>
        <v>Phones</v>
      </c>
    </row>
    <row r="5431" spans="1:5" x14ac:dyDescent="0.35">
      <c r="A5431" s="12">
        <v>9289</v>
      </c>
      <c r="B5431" s="17" t="s">
        <v>3964</v>
      </c>
      <c r="C5431" s="17" t="s">
        <v>3965</v>
      </c>
      <c r="D5431" s="17" t="str">
        <f>HLOOKUP(LEFT(Products!$B5431,3),$G$4:$J$5,2,0)</f>
        <v>Office Supplies</v>
      </c>
      <c r="E5431" s="12" t="str">
        <f>VLOOKUP(MID(Products!$B5431,5,2),$G$8:$H$25,2,0)</f>
        <v>Appliances</v>
      </c>
    </row>
    <row r="5432" spans="1:5" x14ac:dyDescent="0.35">
      <c r="A5432" s="11">
        <v>881</v>
      </c>
      <c r="B5432" s="13" t="s">
        <v>2864</v>
      </c>
      <c r="C5432" s="13" t="s">
        <v>2865</v>
      </c>
      <c r="D5432" s="13" t="str">
        <f>HLOOKUP(LEFT(Products!$B5432,3),$G$4:$J$5,2,0)</f>
        <v>Furniture</v>
      </c>
      <c r="E5432" s="11" t="str">
        <f>VLOOKUP(MID(Products!$B5432,5,2),$G$8:$H$25,2,0)</f>
        <v>Chairs</v>
      </c>
    </row>
    <row r="5433" spans="1:5" x14ac:dyDescent="0.35">
      <c r="A5433" s="12">
        <v>5067</v>
      </c>
      <c r="B5433" s="17" t="s">
        <v>1008</v>
      </c>
      <c r="C5433" s="17" t="s">
        <v>1009</v>
      </c>
      <c r="D5433" s="17" t="str">
        <f>HLOOKUP(LEFT(Products!$B5433,3),$G$4:$J$5,2,0)</f>
        <v>Furniture</v>
      </c>
      <c r="E5433" s="12" t="str">
        <f>VLOOKUP(MID(Products!$B5433,5,2),$G$8:$H$25,2,0)</f>
        <v>Chairs</v>
      </c>
    </row>
    <row r="5434" spans="1:5" x14ac:dyDescent="0.35">
      <c r="A5434" s="11">
        <v>3899</v>
      </c>
      <c r="B5434" s="13" t="s">
        <v>1698</v>
      </c>
      <c r="C5434" s="13" t="s">
        <v>1699</v>
      </c>
      <c r="D5434" s="13" t="str">
        <f>HLOOKUP(LEFT(Products!$B5434,3),$G$4:$J$5,2,0)</f>
        <v>Furniture</v>
      </c>
      <c r="E5434" s="11" t="str">
        <f>VLOOKUP(MID(Products!$B5434,5,2),$G$8:$H$25,2,0)</f>
        <v>Tables</v>
      </c>
    </row>
    <row r="5435" spans="1:5" x14ac:dyDescent="0.35">
      <c r="A5435" s="12">
        <v>6300</v>
      </c>
      <c r="B5435" s="17" t="s">
        <v>5863</v>
      </c>
      <c r="C5435" s="17" t="s">
        <v>5864</v>
      </c>
      <c r="D5435" s="17" t="str">
        <f>HLOOKUP(LEFT(Products!$B5435,3),$G$4:$J$5,2,0)</f>
        <v>Office Supplies</v>
      </c>
      <c r="E5435" s="12" t="str">
        <f>VLOOKUP(MID(Products!$B5435,5,2),$G$8:$H$25,2,0)</f>
        <v>Fasteners</v>
      </c>
    </row>
    <row r="5436" spans="1:5" x14ac:dyDescent="0.35">
      <c r="A5436" s="11">
        <v>3779</v>
      </c>
      <c r="B5436" s="13" t="s">
        <v>8312</v>
      </c>
      <c r="C5436" s="13" t="s">
        <v>8313</v>
      </c>
      <c r="D5436" s="13" t="str">
        <f>HLOOKUP(LEFT(Products!$B5436,3),$G$4:$J$5,2,0)</f>
        <v>Furniture</v>
      </c>
      <c r="E5436" s="11" t="str">
        <f>VLOOKUP(MID(Products!$B5436,5,2),$G$8:$H$25,2,0)</f>
        <v>Furnishings</v>
      </c>
    </row>
    <row r="5437" spans="1:5" x14ac:dyDescent="0.35">
      <c r="A5437" s="12">
        <v>211</v>
      </c>
      <c r="B5437" s="17" t="s">
        <v>2963</v>
      </c>
      <c r="C5437" s="17" t="s">
        <v>2964</v>
      </c>
      <c r="D5437" s="17" t="str">
        <f>HLOOKUP(LEFT(Products!$B5437,3),$G$4:$J$5,2,0)</f>
        <v>Technology</v>
      </c>
      <c r="E5437" s="12" t="str">
        <f>VLOOKUP(MID(Products!$B5437,5,2),$G$8:$H$25,2,0)</f>
        <v>Phones</v>
      </c>
    </row>
    <row r="5438" spans="1:5" x14ac:dyDescent="0.35">
      <c r="A5438" s="11">
        <v>8871</v>
      </c>
      <c r="B5438" s="13" t="s">
        <v>1207</v>
      </c>
      <c r="C5438" s="13" t="s">
        <v>1208</v>
      </c>
      <c r="D5438" s="13" t="str">
        <f>HLOOKUP(LEFT(Products!$B5438,3),$G$4:$J$5,2,0)</f>
        <v>Office Supplies</v>
      </c>
      <c r="E5438" s="11" t="str">
        <f>VLOOKUP(MID(Products!$B5438,5,2),$G$8:$H$25,2,0)</f>
        <v>Storage</v>
      </c>
    </row>
    <row r="5439" spans="1:5" x14ac:dyDescent="0.35">
      <c r="A5439" s="12">
        <v>583</v>
      </c>
      <c r="B5439" s="17" t="s">
        <v>1696</v>
      </c>
      <c r="C5439" s="17" t="s">
        <v>1697</v>
      </c>
      <c r="D5439" s="17" t="str">
        <f>HLOOKUP(LEFT(Products!$B5439,3),$G$4:$J$5,2,0)</f>
        <v>Furniture</v>
      </c>
      <c r="E5439" s="12" t="str">
        <f>VLOOKUP(MID(Products!$B5439,5,2),$G$8:$H$25,2,0)</f>
        <v>Furnishings</v>
      </c>
    </row>
    <row r="5440" spans="1:5" x14ac:dyDescent="0.35">
      <c r="A5440" s="11">
        <v>207</v>
      </c>
      <c r="B5440" s="13" t="s">
        <v>4849</v>
      </c>
      <c r="C5440" s="13" t="s">
        <v>4850</v>
      </c>
      <c r="D5440" s="13" t="str">
        <f>HLOOKUP(LEFT(Products!$B5440,3),$G$4:$J$5,2,0)</f>
        <v>Technology</v>
      </c>
      <c r="E5440" s="11" t="str">
        <f>VLOOKUP(MID(Products!$B5440,5,2),$G$8:$H$25,2,0)</f>
        <v>Phones</v>
      </c>
    </row>
    <row r="5441" spans="1:5" x14ac:dyDescent="0.35">
      <c r="A5441" s="12">
        <v>2125</v>
      </c>
      <c r="B5441" s="17" t="s">
        <v>4270</v>
      </c>
      <c r="C5441" s="17" t="s">
        <v>4271</v>
      </c>
      <c r="D5441" s="17" t="str">
        <f>HLOOKUP(LEFT(Products!$B5441,3),$G$4:$J$5,2,0)</f>
        <v>Office Supplies</v>
      </c>
      <c r="E5441" s="12" t="str">
        <f>VLOOKUP(MID(Products!$B5441,5,2),$G$8:$H$25,2,0)</f>
        <v>Storage</v>
      </c>
    </row>
    <row r="5442" spans="1:5" x14ac:dyDescent="0.35">
      <c r="A5442" s="11">
        <v>7123</v>
      </c>
      <c r="B5442" s="13" t="s">
        <v>200</v>
      </c>
      <c r="C5442" s="13" t="s">
        <v>202</v>
      </c>
      <c r="D5442" s="13" t="str">
        <f>HLOOKUP(LEFT(Products!$B5442,3),$G$4:$J$5,2,0)</f>
        <v>Office Supplies</v>
      </c>
      <c r="E5442" s="11" t="str">
        <f>VLOOKUP(MID(Products!$B5442,5,2),$G$8:$H$25,2,0)</f>
        <v>Envelopes</v>
      </c>
    </row>
    <row r="5443" spans="1:5" x14ac:dyDescent="0.35">
      <c r="A5443" s="12">
        <v>208</v>
      </c>
      <c r="B5443" s="17" t="s">
        <v>5130</v>
      </c>
      <c r="C5443" s="17" t="s">
        <v>5131</v>
      </c>
      <c r="D5443" s="17" t="str">
        <f>HLOOKUP(LEFT(Products!$B5443,3),$G$4:$J$5,2,0)</f>
        <v>Furniture</v>
      </c>
      <c r="E5443" s="12" t="str">
        <f>VLOOKUP(MID(Products!$B5443,5,2),$G$8:$H$25,2,0)</f>
        <v>Bookcases</v>
      </c>
    </row>
    <row r="5444" spans="1:5" x14ac:dyDescent="0.35">
      <c r="A5444" s="11">
        <v>3244</v>
      </c>
      <c r="B5444" s="13" t="s">
        <v>3398</v>
      </c>
      <c r="C5444" s="13" t="s">
        <v>3399</v>
      </c>
      <c r="D5444" s="13" t="str">
        <f>HLOOKUP(LEFT(Products!$B5444,3),$G$4:$J$5,2,0)</f>
        <v>Technology</v>
      </c>
      <c r="E5444" s="11" t="str">
        <f>VLOOKUP(MID(Products!$B5444,5,2),$G$8:$H$25,2,0)</f>
        <v>Phones</v>
      </c>
    </row>
    <row r="5445" spans="1:5" x14ac:dyDescent="0.35">
      <c r="A5445" s="12">
        <v>260</v>
      </c>
      <c r="B5445" s="17" t="s">
        <v>5616</v>
      </c>
      <c r="C5445" s="17" t="s">
        <v>5617</v>
      </c>
      <c r="D5445" s="17" t="str">
        <f>HLOOKUP(LEFT(Products!$B5445,3),$G$4:$J$5,2,0)</f>
        <v>Technology</v>
      </c>
      <c r="E5445" s="12" t="str">
        <f>VLOOKUP(MID(Products!$B5445,5,2),$G$8:$H$25,2,0)</f>
        <v>Phones</v>
      </c>
    </row>
    <row r="5446" spans="1:5" x14ac:dyDescent="0.35">
      <c r="A5446" s="11">
        <v>3245</v>
      </c>
      <c r="B5446" s="13" t="s">
        <v>4134</v>
      </c>
      <c r="C5446" s="13" t="s">
        <v>4135</v>
      </c>
      <c r="D5446" s="13" t="str">
        <f>HLOOKUP(LEFT(Products!$B5446,3),$G$4:$J$5,2,0)</f>
        <v>Office Supplies</v>
      </c>
      <c r="E5446" s="11" t="str">
        <f>VLOOKUP(MID(Products!$B5446,5,2),$G$8:$H$25,2,0)</f>
        <v>Storage</v>
      </c>
    </row>
    <row r="5447" spans="1:5" x14ac:dyDescent="0.35">
      <c r="A5447" s="12">
        <v>9280</v>
      </c>
      <c r="B5447" s="17" t="s">
        <v>3262</v>
      </c>
      <c r="C5447" s="17" t="s">
        <v>3263</v>
      </c>
      <c r="D5447" s="17" t="str">
        <f>HLOOKUP(LEFT(Products!$B5447,3),$G$4:$J$5,2,0)</f>
        <v>Furniture</v>
      </c>
      <c r="E5447" s="12" t="str">
        <f>VLOOKUP(MID(Products!$B5447,5,2),$G$8:$H$25,2,0)</f>
        <v>Chairs</v>
      </c>
    </row>
    <row r="5448" spans="1:5" x14ac:dyDescent="0.35">
      <c r="A5448" s="11">
        <v>586</v>
      </c>
      <c r="B5448" s="13" t="s">
        <v>5452</v>
      </c>
      <c r="C5448" s="13" t="s">
        <v>5453</v>
      </c>
      <c r="D5448" s="13" t="str">
        <f>HLOOKUP(LEFT(Products!$B5448,3),$G$4:$J$5,2,0)</f>
        <v>Furniture</v>
      </c>
      <c r="E5448" s="11" t="str">
        <f>VLOOKUP(MID(Products!$B5448,5,2),$G$8:$H$25,2,0)</f>
        <v>Chairs</v>
      </c>
    </row>
    <row r="5449" spans="1:5" x14ac:dyDescent="0.35">
      <c r="A5449" s="12">
        <v>582</v>
      </c>
      <c r="B5449" s="17" t="s">
        <v>979</v>
      </c>
      <c r="C5449" s="17" t="s">
        <v>980</v>
      </c>
      <c r="D5449" s="17" t="str">
        <f>HLOOKUP(LEFT(Products!$B5449,3),$G$4:$J$5,2,0)</f>
        <v>Technology</v>
      </c>
      <c r="E5449" s="12" t="str">
        <f>VLOOKUP(MID(Products!$B5449,5,2),$G$8:$H$25,2,0)</f>
        <v>Phones</v>
      </c>
    </row>
    <row r="5450" spans="1:5" x14ac:dyDescent="0.35">
      <c r="A5450" s="11">
        <v>8872</v>
      </c>
      <c r="B5450" s="13" t="s">
        <v>5415</v>
      </c>
      <c r="C5450" s="13" t="s">
        <v>5416</v>
      </c>
      <c r="D5450" s="13" t="str">
        <f>HLOOKUP(LEFT(Products!$B5450,3),$G$4:$J$5,2,0)</f>
        <v>Technology</v>
      </c>
      <c r="E5450" s="11" t="str">
        <f>VLOOKUP(MID(Products!$B5450,5,2),$G$8:$H$25,2,0)</f>
        <v>Phones</v>
      </c>
    </row>
    <row r="5451" spans="1:5" x14ac:dyDescent="0.35">
      <c r="A5451" s="12">
        <v>8889</v>
      </c>
      <c r="B5451" s="17" t="s">
        <v>960</v>
      </c>
      <c r="C5451" s="17" t="s">
        <v>961</v>
      </c>
      <c r="D5451" s="17" t="str">
        <f>HLOOKUP(LEFT(Products!$B5451,3),$G$4:$J$5,2,0)</f>
        <v>Office Supplies</v>
      </c>
      <c r="E5451" s="12" t="str">
        <f>VLOOKUP(MID(Products!$B5451,5,2),$G$8:$H$25,2,0)</f>
        <v>Storage</v>
      </c>
    </row>
    <row r="5452" spans="1:5" x14ac:dyDescent="0.35">
      <c r="A5452" s="11">
        <v>4929</v>
      </c>
      <c r="B5452" s="13" t="s">
        <v>3805</v>
      </c>
      <c r="C5452" s="13" t="s">
        <v>3806</v>
      </c>
      <c r="D5452" s="13" t="str">
        <f>HLOOKUP(LEFT(Products!$B5452,3),$G$4:$J$5,2,0)</f>
        <v>Furniture</v>
      </c>
      <c r="E5452" s="11" t="str">
        <f>VLOOKUP(MID(Products!$B5452,5,2),$G$8:$H$25,2,0)</f>
        <v>Furnishings</v>
      </c>
    </row>
    <row r="5453" spans="1:5" x14ac:dyDescent="0.35">
      <c r="A5453" s="12">
        <v>585</v>
      </c>
      <c r="B5453" s="17" t="s">
        <v>7010</v>
      </c>
      <c r="C5453" s="17" t="s">
        <v>7011</v>
      </c>
      <c r="D5453" s="17" t="str">
        <f>HLOOKUP(LEFT(Products!$B5453,3),$G$4:$J$5,2,0)</f>
        <v>Furniture</v>
      </c>
      <c r="E5453" s="12" t="str">
        <f>VLOOKUP(MID(Products!$B5453,5,2),$G$8:$H$25,2,0)</f>
        <v>Chairs</v>
      </c>
    </row>
    <row r="5454" spans="1:5" x14ac:dyDescent="0.35">
      <c r="A5454" s="11">
        <v>6864</v>
      </c>
      <c r="B5454" s="13" t="s">
        <v>1755</v>
      </c>
      <c r="C5454" s="13" t="s">
        <v>1756</v>
      </c>
      <c r="D5454" s="13" t="str">
        <f>HLOOKUP(LEFT(Products!$B5454,3),$G$4:$J$5,2,0)</f>
        <v>Office Supplies</v>
      </c>
      <c r="E5454" s="11" t="str">
        <f>VLOOKUP(MID(Products!$B5454,5,2),$G$8:$H$25,2,0)</f>
        <v>Binders</v>
      </c>
    </row>
    <row r="5455" spans="1:5" x14ac:dyDescent="0.35">
      <c r="A5455" s="12">
        <v>6205</v>
      </c>
      <c r="B5455" s="17" t="s">
        <v>2938</v>
      </c>
      <c r="C5455" s="17" t="s">
        <v>2939</v>
      </c>
      <c r="D5455" s="17" t="str">
        <f>HLOOKUP(LEFT(Products!$B5455,3),$G$4:$J$5,2,0)</f>
        <v>Office Supplies</v>
      </c>
      <c r="E5455" s="12" t="str">
        <f>VLOOKUP(MID(Products!$B5455,5,2),$G$8:$H$25,2,0)</f>
        <v>Paper</v>
      </c>
    </row>
    <row r="5456" spans="1:5" x14ac:dyDescent="0.35">
      <c r="A5456" s="11">
        <v>261</v>
      </c>
      <c r="B5456" s="13" t="s">
        <v>4446</v>
      </c>
      <c r="C5456" s="13" t="s">
        <v>4447</v>
      </c>
      <c r="D5456" s="13" t="str">
        <f>HLOOKUP(LEFT(Products!$B5456,3),$G$4:$J$5,2,0)</f>
        <v>Furniture</v>
      </c>
      <c r="E5456" s="11" t="str">
        <f>VLOOKUP(MID(Products!$B5456,5,2),$G$8:$H$25,2,0)</f>
        <v>Furnishings</v>
      </c>
    </row>
    <row r="5457" spans="1:5" x14ac:dyDescent="0.35">
      <c r="A5457" s="12">
        <v>209</v>
      </c>
      <c r="B5457" s="17" t="s">
        <v>5087</v>
      </c>
      <c r="C5457" s="17" t="s">
        <v>5088</v>
      </c>
      <c r="D5457" s="17" t="str">
        <f>HLOOKUP(LEFT(Products!$B5457,3),$G$4:$J$5,2,0)</f>
        <v>Office Supplies</v>
      </c>
      <c r="E5457" s="12" t="str">
        <f>VLOOKUP(MID(Products!$B5457,5,2),$G$8:$H$25,2,0)</f>
        <v>Binders</v>
      </c>
    </row>
    <row r="5458" spans="1:5" x14ac:dyDescent="0.35">
      <c r="A5458" s="11">
        <v>8870</v>
      </c>
      <c r="B5458" s="13" t="s">
        <v>559</v>
      </c>
      <c r="C5458" s="13" t="s">
        <v>560</v>
      </c>
      <c r="D5458" s="13" t="str">
        <f>HLOOKUP(LEFT(Products!$B5458,3),$G$4:$J$5,2,0)</f>
        <v>Office Supplies</v>
      </c>
      <c r="E5458" s="11" t="str">
        <f>VLOOKUP(MID(Products!$B5458,5,2),$G$8:$H$25,2,0)</f>
        <v>Binders</v>
      </c>
    </row>
    <row r="5459" spans="1:5" x14ac:dyDescent="0.35">
      <c r="A5459" s="12">
        <v>9279</v>
      </c>
      <c r="B5459" s="17" t="s">
        <v>2702</v>
      </c>
      <c r="C5459" s="17" t="s">
        <v>2703</v>
      </c>
      <c r="D5459" s="17" t="str">
        <f>HLOOKUP(LEFT(Products!$B5459,3),$G$4:$J$5,2,0)</f>
        <v>Office Supplies</v>
      </c>
      <c r="E5459" s="12" t="str">
        <f>VLOOKUP(MID(Products!$B5459,5,2),$G$8:$H$25,2,0)</f>
        <v>Binders</v>
      </c>
    </row>
    <row r="5460" spans="1:5" x14ac:dyDescent="0.35">
      <c r="A5460" s="11">
        <v>584</v>
      </c>
      <c r="B5460" s="13" t="s">
        <v>5520</v>
      </c>
      <c r="C5460" s="13" t="s">
        <v>5521</v>
      </c>
      <c r="D5460" s="13" t="str">
        <f>HLOOKUP(LEFT(Products!$B5460,3),$G$4:$J$5,2,0)</f>
        <v>Office Supplies</v>
      </c>
      <c r="E5460" s="11" t="str">
        <f>VLOOKUP(MID(Products!$B5460,5,2),$G$8:$H$25,2,0)</f>
        <v>Binders</v>
      </c>
    </row>
    <row r="5461" spans="1:5" x14ac:dyDescent="0.35">
      <c r="A5461" s="12">
        <v>259</v>
      </c>
      <c r="B5461" s="17" t="s">
        <v>3935</v>
      </c>
      <c r="C5461" s="17" t="s">
        <v>3936</v>
      </c>
      <c r="D5461" s="17" t="str">
        <f>HLOOKUP(LEFT(Products!$B5461,3),$G$4:$J$5,2,0)</f>
        <v>Office Supplies</v>
      </c>
      <c r="E5461" s="12" t="str">
        <f>VLOOKUP(MID(Products!$B5461,5,2),$G$8:$H$25,2,0)</f>
        <v>Appliances</v>
      </c>
    </row>
    <row r="5462" spans="1:5" x14ac:dyDescent="0.35">
      <c r="A5462" s="11">
        <v>9278</v>
      </c>
      <c r="B5462" s="13" t="s">
        <v>3736</v>
      </c>
      <c r="C5462" s="13" t="s">
        <v>3737</v>
      </c>
      <c r="D5462" s="13" t="str">
        <f>HLOOKUP(LEFT(Products!$B5462,3),$G$4:$J$5,2,0)</f>
        <v>Technology</v>
      </c>
      <c r="E5462" s="11" t="str">
        <f>VLOOKUP(MID(Products!$B5462,5,2),$G$8:$H$25,2,0)</f>
        <v>Accessories</v>
      </c>
    </row>
    <row r="5463" spans="1:5" x14ac:dyDescent="0.35">
      <c r="A5463" s="12">
        <v>3558</v>
      </c>
      <c r="B5463" s="17" t="s">
        <v>4366</v>
      </c>
      <c r="C5463" s="17" t="s">
        <v>4367</v>
      </c>
      <c r="D5463" s="17" t="str">
        <f>HLOOKUP(LEFT(Products!$B5463,3),$G$4:$J$5,2,0)</f>
        <v>Office Supplies</v>
      </c>
      <c r="E5463" s="12" t="str">
        <f>VLOOKUP(MID(Products!$B5463,5,2),$G$8:$H$25,2,0)</f>
        <v>Labels</v>
      </c>
    </row>
    <row r="5464" spans="1:5" x14ac:dyDescent="0.35">
      <c r="A5464" s="11">
        <v>4140</v>
      </c>
      <c r="B5464" s="13" t="s">
        <v>2206</v>
      </c>
      <c r="C5464" s="13" t="s">
        <v>2207</v>
      </c>
      <c r="D5464" s="13" t="str">
        <f>HLOOKUP(LEFT(Products!$B5464,3),$G$4:$J$5,2,0)</f>
        <v>Office Supplies</v>
      </c>
      <c r="E5464" s="11" t="str">
        <f>VLOOKUP(MID(Products!$B5464,5,2),$G$8:$H$25,2,0)</f>
        <v>Binders</v>
      </c>
    </row>
    <row r="5465" spans="1:5" x14ac:dyDescent="0.35">
      <c r="A5465" s="12">
        <v>4928</v>
      </c>
      <c r="B5465" s="17" t="s">
        <v>1530</v>
      </c>
      <c r="C5465" s="17" t="s">
        <v>6809</v>
      </c>
      <c r="D5465" s="17" t="str">
        <f>HLOOKUP(LEFT(Products!$B5465,3),$G$4:$J$5,2,0)</f>
        <v>Office Supplies</v>
      </c>
      <c r="E5465" s="12" t="str">
        <f>VLOOKUP(MID(Products!$B5465,5,2),$G$8:$H$25,2,0)</f>
        <v>Storage</v>
      </c>
    </row>
    <row r="5466" spans="1:5" x14ac:dyDescent="0.35">
      <c r="A5466" s="11">
        <v>7122</v>
      </c>
      <c r="B5466" s="13" t="s">
        <v>5555</v>
      </c>
      <c r="C5466" s="13" t="s">
        <v>5556</v>
      </c>
      <c r="D5466" s="13" t="str">
        <f>HLOOKUP(LEFT(Products!$B5466,3),$G$4:$J$5,2,0)</f>
        <v>Office Supplies</v>
      </c>
      <c r="E5466" s="11" t="str">
        <f>VLOOKUP(MID(Products!$B5466,5,2),$G$8:$H$25,2,0)</f>
        <v>Paper</v>
      </c>
    </row>
    <row r="5467" spans="1:5" x14ac:dyDescent="0.35">
      <c r="A5467" s="12">
        <v>3557</v>
      </c>
      <c r="B5467" s="17" t="s">
        <v>4492</v>
      </c>
      <c r="C5467" s="17" t="s">
        <v>4493</v>
      </c>
      <c r="D5467" s="17" t="str">
        <f>HLOOKUP(LEFT(Products!$B5467,3),$G$4:$J$5,2,0)</f>
        <v>Office Supplies</v>
      </c>
      <c r="E5467" s="12" t="str">
        <f>VLOOKUP(MID(Products!$B5467,5,2),$G$8:$H$25,2,0)</f>
        <v>Paper</v>
      </c>
    </row>
    <row r="5468" spans="1:5" x14ac:dyDescent="0.35">
      <c r="A5468" s="11">
        <v>210</v>
      </c>
      <c r="B5468" s="13" t="s">
        <v>4335</v>
      </c>
      <c r="C5468" s="13" t="s">
        <v>4336</v>
      </c>
      <c r="D5468" s="13" t="str">
        <f>HLOOKUP(LEFT(Products!$B5468,3),$G$4:$J$5,2,0)</f>
        <v>Office Supplies</v>
      </c>
      <c r="E5468" s="11" t="str">
        <f>VLOOKUP(MID(Products!$B5468,5,2),$G$8:$H$25,2,0)</f>
        <v>Paper</v>
      </c>
    </row>
    <row r="5469" spans="1:5" x14ac:dyDescent="0.35">
      <c r="A5469" s="12">
        <v>2126</v>
      </c>
      <c r="B5469" s="17" t="s">
        <v>1600</v>
      </c>
      <c r="C5469" s="17" t="s">
        <v>1601</v>
      </c>
      <c r="D5469" s="17" t="str">
        <f>HLOOKUP(LEFT(Products!$B5469,3),$G$4:$J$5,2,0)</f>
        <v>Office Supplies</v>
      </c>
      <c r="E5469" s="12" t="str">
        <f>VLOOKUP(MID(Products!$B5469,5,2),$G$8:$H$25,2,0)</f>
        <v>Fasteners</v>
      </c>
    </row>
    <row r="5470" spans="1:5" x14ac:dyDescent="0.35">
      <c r="A5470" s="11">
        <v>4141</v>
      </c>
      <c r="B5470" s="13" t="s">
        <v>3967</v>
      </c>
      <c r="C5470" s="13" t="s">
        <v>3968</v>
      </c>
      <c r="D5470" s="13" t="str">
        <f>HLOOKUP(LEFT(Products!$B5470,3),$G$4:$J$5,2,0)</f>
        <v>Technology</v>
      </c>
      <c r="E5470" s="11" t="str">
        <f>VLOOKUP(MID(Products!$B5470,5,2),$G$8:$H$25,2,0)</f>
        <v>Phones</v>
      </c>
    </row>
    <row r="5471" spans="1:5" x14ac:dyDescent="0.35">
      <c r="A5471" s="12">
        <v>2350</v>
      </c>
      <c r="B5471" s="17" t="s">
        <v>1610</v>
      </c>
      <c r="C5471" s="17" t="s">
        <v>1611</v>
      </c>
      <c r="D5471" s="17" t="str">
        <f>HLOOKUP(LEFT(Products!$B5471,3),$G$4:$J$5,2,0)</f>
        <v>Furniture</v>
      </c>
      <c r="E5471" s="12" t="str">
        <f>VLOOKUP(MID(Products!$B5471,5,2),$G$8:$H$25,2,0)</f>
        <v>Furnishings</v>
      </c>
    </row>
    <row r="5472" spans="1:5" x14ac:dyDescent="0.35">
      <c r="A5472" s="11">
        <v>2352</v>
      </c>
      <c r="B5472" s="13" t="s">
        <v>866</v>
      </c>
      <c r="C5472" s="13" t="s">
        <v>867</v>
      </c>
      <c r="D5472" s="13" t="str">
        <f>HLOOKUP(LEFT(Products!$B5472,3),$G$4:$J$5,2,0)</f>
        <v>Office Supplies</v>
      </c>
      <c r="E5472" s="11" t="str">
        <f>VLOOKUP(MID(Products!$B5472,5,2),$G$8:$H$25,2,0)</f>
        <v>Binders</v>
      </c>
    </row>
    <row r="5473" spans="1:5" x14ac:dyDescent="0.35">
      <c r="A5473" s="12">
        <v>1754</v>
      </c>
      <c r="B5473" s="17" t="s">
        <v>5192</v>
      </c>
      <c r="C5473" s="17" t="s">
        <v>5193</v>
      </c>
      <c r="D5473" s="17" t="str">
        <f>HLOOKUP(LEFT(Products!$B5473,3),$G$4:$J$5,2,0)</f>
        <v>Office Supplies</v>
      </c>
      <c r="E5473" s="12" t="str">
        <f>VLOOKUP(MID(Products!$B5473,5,2),$G$8:$H$25,2,0)</f>
        <v>Appliances</v>
      </c>
    </row>
    <row r="5474" spans="1:5" x14ac:dyDescent="0.35">
      <c r="A5474" s="11">
        <v>7539</v>
      </c>
      <c r="B5474" s="13" t="s">
        <v>7628</v>
      </c>
      <c r="C5474" s="13" t="s">
        <v>7629</v>
      </c>
      <c r="D5474" s="13" t="str">
        <f>HLOOKUP(LEFT(Products!$B5474,3),$G$4:$J$5,2,0)</f>
        <v>Office Supplies</v>
      </c>
      <c r="E5474" s="11" t="str">
        <f>VLOOKUP(MID(Products!$B5474,5,2),$G$8:$H$25,2,0)</f>
        <v>Paper</v>
      </c>
    </row>
    <row r="5475" spans="1:5" x14ac:dyDescent="0.35">
      <c r="A5475" s="12">
        <v>8971</v>
      </c>
      <c r="B5475" s="17" t="s">
        <v>2488</v>
      </c>
      <c r="C5475" s="17" t="s">
        <v>2489</v>
      </c>
      <c r="D5475" s="17" t="str">
        <f>HLOOKUP(LEFT(Products!$B5475,3),$G$4:$J$5,2,0)</f>
        <v>Office Supplies</v>
      </c>
      <c r="E5475" s="12" t="str">
        <f>VLOOKUP(MID(Products!$B5475,5,2),$G$8:$H$25,2,0)</f>
        <v>Storage</v>
      </c>
    </row>
    <row r="5476" spans="1:5" x14ac:dyDescent="0.35">
      <c r="A5476" s="11">
        <v>6272</v>
      </c>
      <c r="B5476" s="13" t="s">
        <v>6108</v>
      </c>
      <c r="C5476" s="13" t="s">
        <v>8333</v>
      </c>
      <c r="D5476" s="13" t="str">
        <f>HLOOKUP(LEFT(Products!$B5476,3),$G$4:$J$5,2,0)</f>
        <v>Technology</v>
      </c>
      <c r="E5476" s="11" t="str">
        <f>VLOOKUP(MID(Products!$B5476,5,2),$G$8:$H$25,2,0)</f>
        <v>Phones</v>
      </c>
    </row>
    <row r="5477" spans="1:5" x14ac:dyDescent="0.35">
      <c r="A5477" s="12">
        <v>7541</v>
      </c>
      <c r="B5477" s="17" t="s">
        <v>1671</v>
      </c>
      <c r="C5477" s="17" t="s">
        <v>1672</v>
      </c>
      <c r="D5477" s="17" t="str">
        <f>HLOOKUP(LEFT(Products!$B5477,3),$G$4:$J$5,2,0)</f>
        <v>Office Supplies</v>
      </c>
      <c r="E5477" s="12" t="str">
        <f>VLOOKUP(MID(Products!$B5477,5,2),$G$8:$H$25,2,0)</f>
        <v>Art</v>
      </c>
    </row>
    <row r="5478" spans="1:5" x14ac:dyDescent="0.35">
      <c r="A5478" s="11">
        <v>9727</v>
      </c>
      <c r="B5478" s="13" t="s">
        <v>3174</v>
      </c>
      <c r="C5478" s="13" t="s">
        <v>3175</v>
      </c>
      <c r="D5478" s="13" t="str">
        <f>HLOOKUP(LEFT(Products!$B5478,3),$G$4:$J$5,2,0)</f>
        <v>Furniture</v>
      </c>
      <c r="E5478" s="11" t="str">
        <f>VLOOKUP(MID(Products!$B5478,5,2),$G$8:$H$25,2,0)</f>
        <v>Bookcases</v>
      </c>
    </row>
    <row r="5479" spans="1:5" x14ac:dyDescent="0.35">
      <c r="A5479" s="12">
        <v>1996</v>
      </c>
      <c r="B5479" s="17" t="s">
        <v>5702</v>
      </c>
      <c r="C5479" s="17" t="s">
        <v>5703</v>
      </c>
      <c r="D5479" s="17" t="str">
        <f>HLOOKUP(LEFT(Products!$B5479,3),$G$4:$J$5,2,0)</f>
        <v>Office Supplies</v>
      </c>
      <c r="E5479" s="12" t="str">
        <f>VLOOKUP(MID(Products!$B5479,5,2),$G$8:$H$25,2,0)</f>
        <v>Appliances</v>
      </c>
    </row>
    <row r="5480" spans="1:5" x14ac:dyDescent="0.35">
      <c r="A5480" s="11">
        <v>7543</v>
      </c>
      <c r="B5480" s="13" t="s">
        <v>3476</v>
      </c>
      <c r="C5480" s="13" t="s">
        <v>3477</v>
      </c>
      <c r="D5480" s="13" t="str">
        <f>HLOOKUP(LEFT(Products!$B5480,3),$G$4:$J$5,2,0)</f>
        <v>Office Supplies</v>
      </c>
      <c r="E5480" s="11" t="str">
        <f>VLOOKUP(MID(Products!$B5480,5,2),$G$8:$H$25,2,0)</f>
        <v>Appliances</v>
      </c>
    </row>
    <row r="5481" spans="1:5" x14ac:dyDescent="0.35">
      <c r="A5481" s="12">
        <v>1753</v>
      </c>
      <c r="B5481" s="17" t="s">
        <v>1966</v>
      </c>
      <c r="C5481" s="17" t="s">
        <v>1967</v>
      </c>
      <c r="D5481" s="17" t="str">
        <f>HLOOKUP(LEFT(Products!$B5481,3),$G$4:$J$5,2,0)</f>
        <v>Furniture</v>
      </c>
      <c r="E5481" s="12" t="str">
        <f>VLOOKUP(MID(Products!$B5481,5,2),$G$8:$H$25,2,0)</f>
        <v>Furnishings</v>
      </c>
    </row>
    <row r="5482" spans="1:5" x14ac:dyDescent="0.35">
      <c r="A5482" s="11">
        <v>4498</v>
      </c>
      <c r="B5482" s="13" t="s">
        <v>506</v>
      </c>
      <c r="C5482" s="13" t="s">
        <v>507</v>
      </c>
      <c r="D5482" s="13" t="str">
        <f>HLOOKUP(LEFT(Products!$B5482,3),$G$4:$J$5,2,0)</f>
        <v>Office Supplies</v>
      </c>
      <c r="E5482" s="11" t="str">
        <f>VLOOKUP(MID(Products!$B5482,5,2),$G$8:$H$25,2,0)</f>
        <v>Storage</v>
      </c>
    </row>
    <row r="5483" spans="1:5" x14ac:dyDescent="0.35">
      <c r="A5483" s="12">
        <v>6292</v>
      </c>
      <c r="B5483" s="17" t="s">
        <v>4074</v>
      </c>
      <c r="C5483" s="17" t="s">
        <v>4075</v>
      </c>
      <c r="D5483" s="17" t="str">
        <f>HLOOKUP(LEFT(Products!$B5483,3),$G$4:$J$5,2,0)</f>
        <v>Office Supplies</v>
      </c>
      <c r="E5483" s="12" t="str">
        <f>VLOOKUP(MID(Products!$B5483,5,2),$G$8:$H$25,2,0)</f>
        <v>Binders</v>
      </c>
    </row>
    <row r="5484" spans="1:5" x14ac:dyDescent="0.35">
      <c r="A5484" s="11">
        <v>7545</v>
      </c>
      <c r="B5484" s="13" t="s">
        <v>4146</v>
      </c>
      <c r="C5484" s="13" t="s">
        <v>4147</v>
      </c>
      <c r="D5484" s="13" t="str">
        <f>HLOOKUP(LEFT(Products!$B5484,3),$G$4:$J$5,2,0)</f>
        <v>Furniture</v>
      </c>
      <c r="E5484" s="11" t="str">
        <f>VLOOKUP(MID(Products!$B5484,5,2),$G$8:$H$25,2,0)</f>
        <v>Chairs</v>
      </c>
    </row>
    <row r="5485" spans="1:5" x14ac:dyDescent="0.35">
      <c r="A5485" s="12">
        <v>9728</v>
      </c>
      <c r="B5485" s="17" t="s">
        <v>3017</v>
      </c>
      <c r="C5485" s="17" t="s">
        <v>3018</v>
      </c>
      <c r="D5485" s="17" t="str">
        <f>HLOOKUP(LEFT(Products!$B5485,3),$G$4:$J$5,2,0)</f>
        <v>Furniture</v>
      </c>
      <c r="E5485" s="12" t="str">
        <f>VLOOKUP(MID(Products!$B5485,5,2),$G$8:$H$25,2,0)</f>
        <v>Chairs</v>
      </c>
    </row>
    <row r="5486" spans="1:5" x14ac:dyDescent="0.35">
      <c r="A5486" s="11">
        <v>6271</v>
      </c>
      <c r="B5486" s="13" t="s">
        <v>5415</v>
      </c>
      <c r="C5486" s="13" t="s">
        <v>5416</v>
      </c>
      <c r="D5486" s="13" t="str">
        <f>HLOOKUP(LEFT(Products!$B5486,3),$G$4:$J$5,2,0)</f>
        <v>Technology</v>
      </c>
      <c r="E5486" s="11" t="str">
        <f>VLOOKUP(MID(Products!$B5486,5,2),$G$8:$H$25,2,0)</f>
        <v>Phones</v>
      </c>
    </row>
    <row r="5487" spans="1:5" x14ac:dyDescent="0.35">
      <c r="A5487" s="12">
        <v>5531</v>
      </c>
      <c r="B5487" s="17" t="s">
        <v>756</v>
      </c>
      <c r="C5487" s="17" t="s">
        <v>757</v>
      </c>
      <c r="D5487" s="17" t="str">
        <f>HLOOKUP(LEFT(Products!$B5487,3),$G$4:$J$5,2,0)</f>
        <v>Furniture</v>
      </c>
      <c r="E5487" s="12" t="str">
        <f>VLOOKUP(MID(Products!$B5487,5,2),$G$8:$H$25,2,0)</f>
        <v>Chairs</v>
      </c>
    </row>
    <row r="5488" spans="1:5" x14ac:dyDescent="0.35">
      <c r="A5488" s="11">
        <v>1755</v>
      </c>
      <c r="B5488" s="13" t="s">
        <v>2026</v>
      </c>
      <c r="C5488" s="13" t="s">
        <v>2027</v>
      </c>
      <c r="D5488" s="13" t="str">
        <f>HLOOKUP(LEFT(Products!$B5488,3),$G$4:$J$5,2,0)</f>
        <v>Technology</v>
      </c>
      <c r="E5488" s="11" t="str">
        <f>VLOOKUP(MID(Products!$B5488,5,2),$G$8:$H$25,2,0)</f>
        <v>Phones</v>
      </c>
    </row>
    <row r="5489" spans="1:5" x14ac:dyDescent="0.35">
      <c r="A5489" s="12">
        <v>8970</v>
      </c>
      <c r="B5489" s="17" t="s">
        <v>1338</v>
      </c>
      <c r="C5489" s="17" t="s">
        <v>1339</v>
      </c>
      <c r="D5489" s="17" t="str">
        <f>HLOOKUP(LEFT(Products!$B5489,3),$G$4:$J$5,2,0)</f>
        <v>Office Supplies</v>
      </c>
      <c r="E5489" s="12" t="str">
        <f>VLOOKUP(MID(Products!$B5489,5,2),$G$8:$H$25,2,0)</f>
        <v>Paper</v>
      </c>
    </row>
    <row r="5490" spans="1:5" x14ac:dyDescent="0.35">
      <c r="A5490" s="11">
        <v>6690</v>
      </c>
      <c r="B5490" s="13" t="s">
        <v>2036</v>
      </c>
      <c r="C5490" s="13" t="s">
        <v>2037</v>
      </c>
      <c r="D5490" s="13" t="str">
        <f>HLOOKUP(LEFT(Products!$B5490,3),$G$4:$J$5,2,0)</f>
        <v>Office Supplies</v>
      </c>
      <c r="E5490" s="11" t="str">
        <f>VLOOKUP(MID(Products!$B5490,5,2),$G$8:$H$25,2,0)</f>
        <v>Art</v>
      </c>
    </row>
    <row r="5491" spans="1:5" x14ac:dyDescent="0.35">
      <c r="A5491" s="12">
        <v>6760</v>
      </c>
      <c r="B5491" s="17" t="s">
        <v>4300</v>
      </c>
      <c r="C5491" s="17" t="s">
        <v>4301</v>
      </c>
      <c r="D5491" s="17" t="str">
        <f>HLOOKUP(LEFT(Products!$B5491,3),$G$4:$J$5,2,0)</f>
        <v>Office Supplies</v>
      </c>
      <c r="E5491" s="12" t="str">
        <f>VLOOKUP(MID(Products!$B5491,5,2),$G$8:$H$25,2,0)</f>
        <v>Art</v>
      </c>
    </row>
    <row r="5492" spans="1:5" x14ac:dyDescent="0.35">
      <c r="A5492" s="11">
        <v>2353</v>
      </c>
      <c r="B5492" s="13" t="s">
        <v>8342</v>
      </c>
      <c r="C5492" s="13" t="s">
        <v>8343</v>
      </c>
      <c r="D5492" s="13" t="str">
        <f>HLOOKUP(LEFT(Products!$B5492,3),$G$4:$J$5,2,0)</f>
        <v>Office Supplies</v>
      </c>
      <c r="E5492" s="11" t="str">
        <f>VLOOKUP(MID(Products!$B5492,5,2),$G$8:$H$25,2,0)</f>
        <v>Art</v>
      </c>
    </row>
    <row r="5493" spans="1:5" x14ac:dyDescent="0.35">
      <c r="A5493" s="12">
        <v>2349</v>
      </c>
      <c r="B5493" s="17" t="s">
        <v>1171</v>
      </c>
      <c r="C5493" s="17" t="s">
        <v>1172</v>
      </c>
      <c r="D5493" s="17" t="str">
        <f>HLOOKUP(LEFT(Products!$B5493,3),$G$4:$J$5,2,0)</f>
        <v>Office Supplies</v>
      </c>
      <c r="E5493" s="12" t="str">
        <f>VLOOKUP(MID(Products!$B5493,5,2),$G$8:$H$25,2,0)</f>
        <v>Art</v>
      </c>
    </row>
    <row r="5494" spans="1:5" x14ac:dyDescent="0.35">
      <c r="A5494" s="11">
        <v>9729</v>
      </c>
      <c r="B5494" s="13" t="s">
        <v>4256</v>
      </c>
      <c r="C5494" s="13" t="s">
        <v>4257</v>
      </c>
      <c r="D5494" s="13" t="str">
        <f>HLOOKUP(LEFT(Products!$B5494,3),$G$4:$J$5,2,0)</f>
        <v>Office Supplies</v>
      </c>
      <c r="E5494" s="11" t="str">
        <f>VLOOKUP(MID(Products!$B5494,5,2),$G$8:$H$25,2,0)</f>
        <v>Binders</v>
      </c>
    </row>
    <row r="5495" spans="1:5" x14ac:dyDescent="0.35">
      <c r="A5495" s="12">
        <v>7540</v>
      </c>
      <c r="B5495" s="17" t="s">
        <v>6027</v>
      </c>
      <c r="C5495" s="17" t="s">
        <v>1315</v>
      </c>
      <c r="D5495" s="17" t="str">
        <f>HLOOKUP(LEFT(Products!$B5495,3),$G$4:$J$5,2,0)</f>
        <v>Office Supplies</v>
      </c>
      <c r="E5495" s="12" t="str">
        <f>VLOOKUP(MID(Products!$B5495,5,2),$G$8:$H$25,2,0)</f>
        <v>Supplies</v>
      </c>
    </row>
    <row r="5496" spans="1:5" x14ac:dyDescent="0.35">
      <c r="A5496" s="11">
        <v>2351</v>
      </c>
      <c r="B5496" s="13" t="s">
        <v>1509</v>
      </c>
      <c r="C5496" s="13" t="s">
        <v>1510</v>
      </c>
      <c r="D5496" s="13" t="str">
        <f>HLOOKUP(LEFT(Products!$B5496,3),$G$4:$J$5,2,0)</f>
        <v>Office Supplies</v>
      </c>
      <c r="E5496" s="11" t="str">
        <f>VLOOKUP(MID(Products!$B5496,5,2),$G$8:$H$25,2,0)</f>
        <v>Binders</v>
      </c>
    </row>
    <row r="5497" spans="1:5" x14ac:dyDescent="0.35">
      <c r="A5497" s="12">
        <v>1997</v>
      </c>
      <c r="B5497" s="17" t="s">
        <v>7914</v>
      </c>
      <c r="C5497" s="17" t="s">
        <v>7915</v>
      </c>
      <c r="D5497" s="17" t="str">
        <f>HLOOKUP(LEFT(Products!$B5497,3),$G$4:$J$5,2,0)</f>
        <v>Office Supplies</v>
      </c>
      <c r="E5497" s="12" t="str">
        <f>VLOOKUP(MID(Products!$B5497,5,2),$G$8:$H$25,2,0)</f>
        <v>Paper</v>
      </c>
    </row>
    <row r="5498" spans="1:5" x14ac:dyDescent="0.35">
      <c r="A5498" s="11">
        <v>2271</v>
      </c>
      <c r="B5498" s="13" t="s">
        <v>1033</v>
      </c>
      <c r="C5498" s="13" t="s">
        <v>1034</v>
      </c>
      <c r="D5498" s="13" t="str">
        <f>HLOOKUP(LEFT(Products!$B5498,3),$G$4:$J$5,2,0)</f>
        <v>Furniture</v>
      </c>
      <c r="E5498" s="11" t="str">
        <f>VLOOKUP(MID(Products!$B5498,5,2),$G$8:$H$25,2,0)</f>
        <v>Furnishings</v>
      </c>
    </row>
    <row r="5499" spans="1:5" x14ac:dyDescent="0.35">
      <c r="A5499" s="12">
        <v>7544</v>
      </c>
      <c r="B5499" s="17" t="s">
        <v>2897</v>
      </c>
      <c r="C5499" s="17" t="s">
        <v>2898</v>
      </c>
      <c r="D5499" s="17" t="str">
        <f>HLOOKUP(LEFT(Products!$B5499,3),$G$4:$J$5,2,0)</f>
        <v>Office Supplies</v>
      </c>
      <c r="E5499" s="12" t="str">
        <f>VLOOKUP(MID(Products!$B5499,5,2),$G$8:$H$25,2,0)</f>
        <v>Art</v>
      </c>
    </row>
    <row r="5500" spans="1:5" x14ac:dyDescent="0.35">
      <c r="A5500" s="11">
        <v>2513</v>
      </c>
      <c r="B5500" s="13" t="s">
        <v>2791</v>
      </c>
      <c r="C5500" s="13" t="s">
        <v>2792</v>
      </c>
      <c r="D5500" s="13" t="str">
        <f>HLOOKUP(LEFT(Products!$B5500,3),$G$4:$J$5,2,0)</f>
        <v>Technology</v>
      </c>
      <c r="E5500" s="11" t="str">
        <f>VLOOKUP(MID(Products!$B5500,5,2),$G$8:$H$25,2,0)</f>
        <v>Phones</v>
      </c>
    </row>
    <row r="5501" spans="1:5" x14ac:dyDescent="0.35">
      <c r="A5501" s="12">
        <v>7542</v>
      </c>
      <c r="B5501" s="17" t="s">
        <v>3330</v>
      </c>
      <c r="C5501" s="17" t="s">
        <v>3331</v>
      </c>
      <c r="D5501" s="17" t="str">
        <f>HLOOKUP(LEFT(Products!$B5501,3),$G$4:$J$5,2,0)</f>
        <v>Office Supplies</v>
      </c>
      <c r="E5501" s="12" t="str">
        <f>VLOOKUP(MID(Products!$B5501,5,2),$G$8:$H$25,2,0)</f>
        <v>Binders</v>
      </c>
    </row>
    <row r="5502" spans="1:5" x14ac:dyDescent="0.35">
      <c r="A5502" s="11">
        <v>1895</v>
      </c>
      <c r="B5502" s="13" t="s">
        <v>6126</v>
      </c>
      <c r="C5502" s="13" t="s">
        <v>6127</v>
      </c>
      <c r="D5502" s="13" t="str">
        <f>HLOOKUP(LEFT(Products!$B5502,3),$G$4:$J$5,2,0)</f>
        <v>Technology</v>
      </c>
      <c r="E5502" s="11" t="str">
        <f>VLOOKUP(MID(Products!$B5502,5,2),$G$8:$H$25,2,0)</f>
        <v>Phones</v>
      </c>
    </row>
    <row r="5503" spans="1:5" x14ac:dyDescent="0.35">
      <c r="A5503" s="12">
        <v>8642</v>
      </c>
      <c r="B5503" s="17" t="s">
        <v>4509</v>
      </c>
      <c r="C5503" s="17" t="s">
        <v>4510</v>
      </c>
      <c r="D5503" s="17" t="str">
        <f>HLOOKUP(LEFT(Products!$B5503,3),$G$4:$J$5,2,0)</f>
        <v>Office Supplies</v>
      </c>
      <c r="E5503" s="12" t="str">
        <f>VLOOKUP(MID(Products!$B5503,5,2),$G$8:$H$25,2,0)</f>
        <v>Art</v>
      </c>
    </row>
    <row r="5504" spans="1:5" x14ac:dyDescent="0.35">
      <c r="A5504" s="11">
        <v>6270</v>
      </c>
      <c r="B5504" s="13" t="s">
        <v>1858</v>
      </c>
      <c r="C5504" s="13" t="s">
        <v>1859</v>
      </c>
      <c r="D5504" s="13" t="str">
        <f>HLOOKUP(LEFT(Products!$B5504,3),$G$4:$J$5,2,0)</f>
        <v>Office Supplies</v>
      </c>
      <c r="E5504" s="11" t="str">
        <f>VLOOKUP(MID(Products!$B5504,5,2),$G$8:$H$25,2,0)</f>
        <v>Binders</v>
      </c>
    </row>
    <row r="5505" spans="1:5" x14ac:dyDescent="0.35">
      <c r="A5505" s="12">
        <v>2463</v>
      </c>
      <c r="B5505" s="17" t="s">
        <v>508</v>
      </c>
      <c r="C5505" s="17" t="s">
        <v>509</v>
      </c>
      <c r="D5505" s="17" t="str">
        <f>HLOOKUP(LEFT(Products!$B5505,3),$G$4:$J$5,2,0)</f>
        <v>Technology</v>
      </c>
      <c r="E5505" s="12" t="str">
        <f>VLOOKUP(MID(Products!$B5505,5,2),$G$8:$H$25,2,0)</f>
        <v>Phones</v>
      </c>
    </row>
    <row r="5506" spans="1:5" x14ac:dyDescent="0.35">
      <c r="A5506" s="11">
        <v>7882</v>
      </c>
      <c r="B5506" s="13" t="s">
        <v>2875</v>
      </c>
      <c r="C5506" s="13" t="s">
        <v>2876</v>
      </c>
      <c r="D5506" s="13" t="str">
        <f>HLOOKUP(LEFT(Products!$B5506,3),$G$4:$J$5,2,0)</f>
        <v>Office Supplies</v>
      </c>
      <c r="E5506" s="11" t="str">
        <f>VLOOKUP(MID(Products!$B5506,5,2),$G$8:$H$25,2,0)</f>
        <v>Binders</v>
      </c>
    </row>
    <row r="5507" spans="1:5" x14ac:dyDescent="0.35">
      <c r="A5507" s="12">
        <v>7883</v>
      </c>
      <c r="B5507" s="17" t="s">
        <v>3647</v>
      </c>
      <c r="C5507" s="17" t="s">
        <v>3648</v>
      </c>
      <c r="D5507" s="17" t="str">
        <f>HLOOKUP(LEFT(Products!$B5507,3),$G$4:$J$5,2,0)</f>
        <v>Technology</v>
      </c>
      <c r="E5507" s="12" t="str">
        <f>VLOOKUP(MID(Products!$B5507,5,2),$G$8:$H$25,2,0)</f>
        <v>Accessories</v>
      </c>
    </row>
    <row r="5508" spans="1:5" x14ac:dyDescent="0.35">
      <c r="A5508" s="11">
        <v>2465</v>
      </c>
      <c r="B5508" s="13" t="s">
        <v>3647</v>
      </c>
      <c r="C5508" s="13" t="s">
        <v>3648</v>
      </c>
      <c r="D5508" s="13" t="str">
        <f>HLOOKUP(LEFT(Products!$B5508,3),$G$4:$J$5,2,0)</f>
        <v>Technology</v>
      </c>
      <c r="E5508" s="11" t="str">
        <f>VLOOKUP(MID(Products!$B5508,5,2),$G$8:$H$25,2,0)</f>
        <v>Accessories</v>
      </c>
    </row>
    <row r="5509" spans="1:5" x14ac:dyDescent="0.35">
      <c r="A5509" s="12">
        <v>2675</v>
      </c>
      <c r="B5509" s="17" t="s">
        <v>6313</v>
      </c>
      <c r="C5509" s="17" t="s">
        <v>6314</v>
      </c>
      <c r="D5509" s="17" t="str">
        <f>HLOOKUP(LEFT(Products!$B5509,3),$G$4:$J$5,2,0)</f>
        <v>Technology</v>
      </c>
      <c r="E5509" s="12" t="str">
        <f>VLOOKUP(MID(Products!$B5509,5,2),$G$8:$H$25,2,0)</f>
        <v>Phones</v>
      </c>
    </row>
    <row r="5510" spans="1:5" x14ac:dyDescent="0.35">
      <c r="A5510" s="11">
        <v>4717</v>
      </c>
      <c r="B5510" s="13" t="s">
        <v>497</v>
      </c>
      <c r="C5510" s="13" t="s">
        <v>6198</v>
      </c>
      <c r="D5510" s="13" t="str">
        <f>HLOOKUP(LEFT(Products!$B5510,3),$G$4:$J$5,2,0)</f>
        <v>Office Supplies</v>
      </c>
      <c r="E5510" s="11" t="str">
        <f>VLOOKUP(MID(Products!$B5510,5,2),$G$8:$H$25,2,0)</f>
        <v>Paper</v>
      </c>
    </row>
    <row r="5511" spans="1:5" x14ac:dyDescent="0.35">
      <c r="A5511" s="12">
        <v>7881</v>
      </c>
      <c r="B5511" s="17" t="s">
        <v>5223</v>
      </c>
      <c r="C5511" s="17" t="s">
        <v>5224</v>
      </c>
      <c r="D5511" s="17" t="str">
        <f>HLOOKUP(LEFT(Products!$B5511,3),$G$4:$J$5,2,0)</f>
        <v>Furniture</v>
      </c>
      <c r="E5511" s="12" t="str">
        <f>VLOOKUP(MID(Products!$B5511,5,2),$G$8:$H$25,2,0)</f>
        <v>Tables</v>
      </c>
    </row>
    <row r="5512" spans="1:5" x14ac:dyDescent="0.35">
      <c r="A5512" s="11">
        <v>7884</v>
      </c>
      <c r="B5512" s="13" t="s">
        <v>2085</v>
      </c>
      <c r="C5512" s="13" t="s">
        <v>2086</v>
      </c>
      <c r="D5512" s="13" t="str">
        <f>HLOOKUP(LEFT(Products!$B5512,3),$G$4:$J$5,2,0)</f>
        <v>Office Supplies</v>
      </c>
      <c r="E5512" s="11" t="str">
        <f>VLOOKUP(MID(Products!$B5512,5,2),$G$8:$H$25,2,0)</f>
        <v>Art</v>
      </c>
    </row>
    <row r="5513" spans="1:5" x14ac:dyDescent="0.35">
      <c r="A5513" s="12">
        <v>2466</v>
      </c>
      <c r="B5513" s="17" t="s">
        <v>3701</v>
      </c>
      <c r="C5513" s="17" t="s">
        <v>3702</v>
      </c>
      <c r="D5513" s="17" t="str">
        <f>HLOOKUP(LEFT(Products!$B5513,3),$G$4:$J$5,2,0)</f>
        <v>Office Supplies</v>
      </c>
      <c r="E5513" s="12" t="str">
        <f>VLOOKUP(MID(Products!$B5513,5,2),$G$8:$H$25,2,0)</f>
        <v>Paper</v>
      </c>
    </row>
    <row r="5514" spans="1:5" x14ac:dyDescent="0.35">
      <c r="A5514" s="11">
        <v>7888</v>
      </c>
      <c r="B5514" s="13" t="s">
        <v>3864</v>
      </c>
      <c r="C5514" s="13" t="s">
        <v>3865</v>
      </c>
      <c r="D5514" s="13" t="str">
        <f>HLOOKUP(LEFT(Products!$B5514,3),$G$4:$J$5,2,0)</f>
        <v>Office Supplies</v>
      </c>
      <c r="E5514" s="11" t="str">
        <f>VLOOKUP(MID(Products!$B5514,5,2),$G$8:$H$25,2,0)</f>
        <v>Labels</v>
      </c>
    </row>
    <row r="5515" spans="1:5" x14ac:dyDescent="0.35">
      <c r="A5515" s="12">
        <v>7886</v>
      </c>
      <c r="B5515" s="17" t="s">
        <v>712</v>
      </c>
      <c r="C5515" s="17" t="s">
        <v>713</v>
      </c>
      <c r="D5515" s="17" t="str">
        <f>HLOOKUP(LEFT(Products!$B5515,3),$G$4:$J$5,2,0)</f>
        <v>Furniture</v>
      </c>
      <c r="E5515" s="12" t="str">
        <f>VLOOKUP(MID(Products!$B5515,5,2),$G$8:$H$25,2,0)</f>
        <v>Furnishings</v>
      </c>
    </row>
    <row r="5516" spans="1:5" x14ac:dyDescent="0.35">
      <c r="A5516" s="11">
        <v>4567</v>
      </c>
      <c r="B5516" s="13" t="s">
        <v>2442</v>
      </c>
      <c r="C5516" s="13" t="s">
        <v>1962</v>
      </c>
      <c r="D5516" s="13" t="str">
        <f>HLOOKUP(LEFT(Products!$B5516,3),$G$4:$J$5,2,0)</f>
        <v>Furniture</v>
      </c>
      <c r="E5516" s="11" t="str">
        <f>VLOOKUP(MID(Products!$B5516,5,2),$G$8:$H$25,2,0)</f>
        <v>Furnishings</v>
      </c>
    </row>
    <row r="5517" spans="1:5" x14ac:dyDescent="0.35">
      <c r="A5517" s="12">
        <v>7887</v>
      </c>
      <c r="B5517" s="17" t="s">
        <v>1075</v>
      </c>
      <c r="C5517" s="17" t="s">
        <v>1076</v>
      </c>
      <c r="D5517" s="17" t="str">
        <f>HLOOKUP(LEFT(Products!$B5517,3),$G$4:$J$5,2,0)</f>
        <v>Office Supplies</v>
      </c>
      <c r="E5517" s="12" t="str">
        <f>VLOOKUP(MID(Products!$B5517,5,2),$G$8:$H$25,2,0)</f>
        <v>Binders</v>
      </c>
    </row>
    <row r="5518" spans="1:5" x14ac:dyDescent="0.35">
      <c r="A5518" s="11">
        <v>7537</v>
      </c>
      <c r="B5518" s="13" t="s">
        <v>116</v>
      </c>
      <c r="C5518" s="13" t="s">
        <v>1911</v>
      </c>
      <c r="D5518" s="13" t="str">
        <f>HLOOKUP(LEFT(Products!$B5518,3),$G$4:$J$5,2,0)</f>
        <v>Furniture</v>
      </c>
      <c r="E5518" s="11" t="str">
        <f>VLOOKUP(MID(Products!$B5518,5,2),$G$8:$H$25,2,0)</f>
        <v>Furnishings</v>
      </c>
    </row>
    <row r="5519" spans="1:5" x14ac:dyDescent="0.35">
      <c r="A5519" s="12">
        <v>2464</v>
      </c>
      <c r="B5519" s="17" t="s">
        <v>6742</v>
      </c>
      <c r="C5519" s="17" t="s">
        <v>6743</v>
      </c>
      <c r="D5519" s="17" t="str">
        <f>HLOOKUP(LEFT(Products!$B5519,3),$G$4:$J$5,2,0)</f>
        <v>Furniture</v>
      </c>
      <c r="E5519" s="12" t="str">
        <f>VLOOKUP(MID(Products!$B5519,5,2),$G$8:$H$25,2,0)</f>
        <v>Furnishings</v>
      </c>
    </row>
    <row r="5520" spans="1:5" x14ac:dyDescent="0.35">
      <c r="A5520" s="11">
        <v>7762</v>
      </c>
      <c r="B5520" s="13" t="s">
        <v>2756</v>
      </c>
      <c r="C5520" s="13" t="s">
        <v>2757</v>
      </c>
      <c r="D5520" s="13" t="str">
        <f>HLOOKUP(LEFT(Products!$B5520,3),$G$4:$J$5,2,0)</f>
        <v>Office Supplies</v>
      </c>
      <c r="E5520" s="11" t="str">
        <f>VLOOKUP(MID(Products!$B5520,5,2),$G$8:$H$25,2,0)</f>
        <v>Binders</v>
      </c>
    </row>
    <row r="5521" spans="1:5" x14ac:dyDescent="0.35">
      <c r="A5521" s="12">
        <v>4568</v>
      </c>
      <c r="B5521" s="17" t="s">
        <v>7177</v>
      </c>
      <c r="C5521" s="17" t="s">
        <v>7178</v>
      </c>
      <c r="D5521" s="17" t="str">
        <f>HLOOKUP(LEFT(Products!$B5521,3),$G$4:$J$5,2,0)</f>
        <v>Office Supplies</v>
      </c>
      <c r="E5521" s="12" t="str">
        <f>VLOOKUP(MID(Products!$B5521,5,2),$G$8:$H$25,2,0)</f>
        <v>Paper</v>
      </c>
    </row>
    <row r="5522" spans="1:5" x14ac:dyDescent="0.35">
      <c r="A5522" s="11">
        <v>3465</v>
      </c>
      <c r="B5522" s="13" t="s">
        <v>754</v>
      </c>
      <c r="C5522" s="13" t="s">
        <v>755</v>
      </c>
      <c r="D5522" s="13" t="str">
        <f>HLOOKUP(LEFT(Products!$B5522,3),$G$4:$J$5,2,0)</f>
        <v>Office Supplies</v>
      </c>
      <c r="E5522" s="11" t="str">
        <f>VLOOKUP(MID(Products!$B5522,5,2),$G$8:$H$25,2,0)</f>
        <v>Paper</v>
      </c>
    </row>
    <row r="5523" spans="1:5" x14ac:dyDescent="0.35">
      <c r="A5523" s="12">
        <v>7885</v>
      </c>
      <c r="B5523" s="17" t="s">
        <v>1416</v>
      </c>
      <c r="C5523" s="17" t="s">
        <v>1417</v>
      </c>
      <c r="D5523" s="17" t="str">
        <f>HLOOKUP(LEFT(Products!$B5523,3),$G$4:$J$5,2,0)</f>
        <v>Technology</v>
      </c>
      <c r="E5523" s="12" t="str">
        <f>VLOOKUP(MID(Products!$B5523,5,2),$G$8:$H$25,2,0)</f>
        <v>Accessories</v>
      </c>
    </row>
    <row r="5524" spans="1:5" x14ac:dyDescent="0.35">
      <c r="A5524" s="11">
        <v>4566</v>
      </c>
      <c r="B5524" s="13" t="s">
        <v>777</v>
      </c>
      <c r="C5524" s="13" t="s">
        <v>778</v>
      </c>
      <c r="D5524" s="13" t="str">
        <f>HLOOKUP(LEFT(Products!$B5524,3),$G$4:$J$5,2,0)</f>
        <v>Office Supplies</v>
      </c>
      <c r="E5524" s="11" t="str">
        <f>VLOOKUP(MID(Products!$B5524,5,2),$G$8:$H$25,2,0)</f>
        <v>Supplies</v>
      </c>
    </row>
    <row r="5525" spans="1:5" x14ac:dyDescent="0.35">
      <c r="A5525" s="12">
        <v>6533</v>
      </c>
      <c r="B5525" s="17" t="s">
        <v>1297</v>
      </c>
      <c r="C5525" s="17" t="s">
        <v>1298</v>
      </c>
      <c r="D5525" s="17" t="str">
        <f>HLOOKUP(LEFT(Products!$B5525,3),$G$4:$J$5,2,0)</f>
        <v>Office Supplies</v>
      </c>
      <c r="E5525" s="12" t="str">
        <f>VLOOKUP(MID(Products!$B5525,5,2),$G$8:$H$25,2,0)</f>
        <v>Appliances</v>
      </c>
    </row>
    <row r="5526" spans="1:5" x14ac:dyDescent="0.35">
      <c r="A5526" s="11">
        <v>2977</v>
      </c>
      <c r="B5526" s="13" t="s">
        <v>3128</v>
      </c>
      <c r="C5526" s="13" t="s">
        <v>3129</v>
      </c>
      <c r="D5526" s="13" t="str">
        <f>HLOOKUP(LEFT(Products!$B5526,3),$G$4:$J$5,2,0)</f>
        <v>Technology</v>
      </c>
      <c r="E5526" s="11" t="str">
        <f>VLOOKUP(MID(Products!$B5526,5,2),$G$8:$H$25,2,0)</f>
        <v>Accessories</v>
      </c>
    </row>
    <row r="5527" spans="1:5" x14ac:dyDescent="0.35">
      <c r="A5527" s="12">
        <v>8520</v>
      </c>
      <c r="B5527" s="17" t="s">
        <v>8360</v>
      </c>
      <c r="C5527" s="17" t="s">
        <v>8361</v>
      </c>
      <c r="D5527" s="17" t="str">
        <f>HLOOKUP(LEFT(Products!$B5527,3),$G$4:$J$5,2,0)</f>
        <v>Furniture</v>
      </c>
      <c r="E5527" s="12" t="str">
        <f>VLOOKUP(MID(Products!$B5527,5,2),$G$8:$H$25,2,0)</f>
        <v>Chairs</v>
      </c>
    </row>
    <row r="5528" spans="1:5" x14ac:dyDescent="0.35">
      <c r="A5528" s="11">
        <v>5518</v>
      </c>
      <c r="B5528" s="13" t="s">
        <v>1279</v>
      </c>
      <c r="C5528" s="13" t="s">
        <v>1280</v>
      </c>
      <c r="D5528" s="13" t="str">
        <f>HLOOKUP(LEFT(Products!$B5528,3),$G$4:$J$5,2,0)</f>
        <v>Furniture</v>
      </c>
      <c r="E5528" s="11" t="str">
        <f>VLOOKUP(MID(Products!$B5528,5,2),$G$8:$H$25,2,0)</f>
        <v>Chairs</v>
      </c>
    </row>
    <row r="5529" spans="1:5" x14ac:dyDescent="0.35">
      <c r="A5529" s="12">
        <v>5522</v>
      </c>
      <c r="B5529" s="17" t="s">
        <v>1418</v>
      </c>
      <c r="C5529" s="17" t="s">
        <v>1419</v>
      </c>
      <c r="D5529" s="17" t="str">
        <f>HLOOKUP(LEFT(Products!$B5529,3),$G$4:$J$5,2,0)</f>
        <v>Furniture</v>
      </c>
      <c r="E5529" s="12" t="str">
        <f>VLOOKUP(MID(Products!$B5529,5,2),$G$8:$H$25,2,0)</f>
        <v>Chairs</v>
      </c>
    </row>
    <row r="5530" spans="1:5" x14ac:dyDescent="0.35">
      <c r="A5530" s="11">
        <v>8521</v>
      </c>
      <c r="B5530" s="13" t="s">
        <v>2268</v>
      </c>
      <c r="C5530" s="13" t="s">
        <v>2269</v>
      </c>
      <c r="D5530" s="13" t="str">
        <f>HLOOKUP(LEFT(Products!$B5530,3),$G$4:$J$5,2,0)</f>
        <v>Technology</v>
      </c>
      <c r="E5530" s="11" t="str">
        <f>VLOOKUP(MID(Products!$B5530,5,2),$G$8:$H$25,2,0)</f>
        <v>Accessories</v>
      </c>
    </row>
    <row r="5531" spans="1:5" x14ac:dyDescent="0.35">
      <c r="A5531" s="12">
        <v>6534</v>
      </c>
      <c r="B5531" s="17" t="s">
        <v>2291</v>
      </c>
      <c r="C5531" s="17" t="s">
        <v>2292</v>
      </c>
      <c r="D5531" s="17" t="str">
        <f>HLOOKUP(LEFT(Products!$B5531,3),$G$4:$J$5,2,0)</f>
        <v>Furniture</v>
      </c>
      <c r="E5531" s="12" t="str">
        <f>VLOOKUP(MID(Products!$B5531,5,2),$G$8:$H$25,2,0)</f>
        <v>Chairs</v>
      </c>
    </row>
    <row r="5532" spans="1:5" x14ac:dyDescent="0.35">
      <c r="A5532" s="11">
        <v>7293</v>
      </c>
      <c r="B5532" s="13" t="s">
        <v>7768</v>
      </c>
      <c r="C5532" s="13" t="s">
        <v>7769</v>
      </c>
      <c r="D5532" s="13" t="str">
        <f>HLOOKUP(LEFT(Products!$B5532,3),$G$4:$J$5,2,0)</f>
        <v>Technology</v>
      </c>
      <c r="E5532" s="11" t="str">
        <f>VLOOKUP(MID(Products!$B5532,5,2),$G$8:$H$25,2,0)</f>
        <v>Accessories</v>
      </c>
    </row>
    <row r="5533" spans="1:5" x14ac:dyDescent="0.35">
      <c r="A5533" s="12">
        <v>9071</v>
      </c>
      <c r="B5533" s="17" t="s">
        <v>8367</v>
      </c>
      <c r="C5533" s="17" t="s">
        <v>3769</v>
      </c>
      <c r="D5533" s="17" t="str">
        <f>HLOOKUP(LEFT(Products!$B5533,3),$G$4:$J$5,2,0)</f>
        <v>Technology</v>
      </c>
      <c r="E5533" s="12" t="str">
        <f>VLOOKUP(MID(Products!$B5533,5,2),$G$8:$H$25,2,0)</f>
        <v>Machines</v>
      </c>
    </row>
    <row r="5534" spans="1:5" x14ac:dyDescent="0.35">
      <c r="A5534" s="11">
        <v>2691</v>
      </c>
      <c r="B5534" s="13" t="s">
        <v>4038</v>
      </c>
      <c r="C5534" s="13" t="s">
        <v>4039</v>
      </c>
      <c r="D5534" s="13" t="str">
        <f>HLOOKUP(LEFT(Products!$B5534,3),$G$4:$J$5,2,0)</f>
        <v>Furniture</v>
      </c>
      <c r="E5534" s="11" t="str">
        <f>VLOOKUP(MID(Products!$B5534,5,2),$G$8:$H$25,2,0)</f>
        <v>Furnishings</v>
      </c>
    </row>
    <row r="5535" spans="1:5" x14ac:dyDescent="0.35">
      <c r="A5535" s="12">
        <v>8519</v>
      </c>
      <c r="B5535" s="17" t="s">
        <v>71</v>
      </c>
      <c r="C5535" s="17" t="s">
        <v>73</v>
      </c>
      <c r="D5535" s="17" t="str">
        <f>HLOOKUP(LEFT(Products!$B5535,3),$G$4:$J$5,2,0)</f>
        <v>Office Supplies</v>
      </c>
      <c r="E5535" s="12" t="str">
        <f>VLOOKUP(MID(Products!$B5535,5,2),$G$8:$H$25,2,0)</f>
        <v>Binders</v>
      </c>
    </row>
    <row r="5536" spans="1:5" x14ac:dyDescent="0.35">
      <c r="A5536" s="11">
        <v>6532</v>
      </c>
      <c r="B5536" s="13" t="s">
        <v>8370</v>
      </c>
      <c r="C5536" s="13" t="s">
        <v>8371</v>
      </c>
      <c r="D5536" s="13" t="str">
        <f>HLOOKUP(LEFT(Products!$B5536,3),$G$4:$J$5,2,0)</f>
        <v>Furniture</v>
      </c>
      <c r="E5536" s="11" t="str">
        <f>VLOOKUP(MID(Products!$B5536,5,2),$G$8:$H$25,2,0)</f>
        <v>Furnishings</v>
      </c>
    </row>
    <row r="5537" spans="1:5" x14ac:dyDescent="0.35">
      <c r="A5537" s="12">
        <v>5521</v>
      </c>
      <c r="B5537" s="17" t="s">
        <v>4497</v>
      </c>
      <c r="C5537" s="17" t="s">
        <v>4498</v>
      </c>
      <c r="D5537" s="17" t="str">
        <f>HLOOKUP(LEFT(Products!$B5537,3),$G$4:$J$5,2,0)</f>
        <v>Office Supplies</v>
      </c>
      <c r="E5537" s="12" t="str">
        <f>VLOOKUP(MID(Products!$B5537,5,2),$G$8:$H$25,2,0)</f>
        <v>Art</v>
      </c>
    </row>
    <row r="5538" spans="1:5" x14ac:dyDescent="0.35">
      <c r="A5538" s="11">
        <v>8391</v>
      </c>
      <c r="B5538" s="13" t="s">
        <v>8372</v>
      </c>
      <c r="C5538" s="13" t="s">
        <v>8373</v>
      </c>
      <c r="D5538" s="13" t="str">
        <f>HLOOKUP(LEFT(Products!$B5538,3),$G$4:$J$5,2,0)</f>
        <v>Office Supplies</v>
      </c>
      <c r="E5538" s="11" t="str">
        <f>VLOOKUP(MID(Products!$B5538,5,2),$G$8:$H$25,2,0)</f>
        <v>Paper</v>
      </c>
    </row>
    <row r="5539" spans="1:5" x14ac:dyDescent="0.35">
      <c r="A5539" s="12">
        <v>5520</v>
      </c>
      <c r="B5539" s="17" t="s">
        <v>1221</v>
      </c>
      <c r="C5539" s="17" t="s">
        <v>1222</v>
      </c>
      <c r="D5539" s="17" t="str">
        <f>HLOOKUP(LEFT(Products!$B5539,3),$G$4:$J$5,2,0)</f>
        <v>Office Supplies</v>
      </c>
      <c r="E5539" s="12" t="str">
        <f>VLOOKUP(MID(Products!$B5539,5,2),$G$8:$H$25,2,0)</f>
        <v>Paper</v>
      </c>
    </row>
    <row r="5540" spans="1:5" x14ac:dyDescent="0.35">
      <c r="A5540" s="11">
        <v>6123</v>
      </c>
      <c r="B5540" s="13" t="s">
        <v>1830</v>
      </c>
      <c r="C5540" s="13" t="s">
        <v>1831</v>
      </c>
      <c r="D5540" s="13" t="str">
        <f>HLOOKUP(LEFT(Products!$B5540,3),$G$4:$J$5,2,0)</f>
        <v>Office Supplies</v>
      </c>
      <c r="E5540" s="11" t="str">
        <f>VLOOKUP(MID(Products!$B5540,5,2),$G$8:$H$25,2,0)</f>
        <v>Art</v>
      </c>
    </row>
    <row r="5541" spans="1:5" x14ac:dyDescent="0.35">
      <c r="A5541" s="12">
        <v>5519</v>
      </c>
      <c r="B5541" s="17" t="s">
        <v>2297</v>
      </c>
      <c r="C5541" s="17" t="s">
        <v>2298</v>
      </c>
      <c r="D5541" s="17" t="str">
        <f>HLOOKUP(LEFT(Products!$B5541,3),$G$4:$J$5,2,0)</f>
        <v>Office Supplies</v>
      </c>
      <c r="E5541" s="12" t="str">
        <f>VLOOKUP(MID(Products!$B5541,5,2),$G$8:$H$25,2,0)</f>
        <v>Storage</v>
      </c>
    </row>
    <row r="5542" spans="1:5" x14ac:dyDescent="0.35">
      <c r="A5542" s="11">
        <v>7392</v>
      </c>
      <c r="B5542" s="13" t="s">
        <v>8376</v>
      </c>
      <c r="C5542" s="13" t="s">
        <v>8377</v>
      </c>
      <c r="D5542" s="13" t="str">
        <f>HLOOKUP(LEFT(Products!$B5542,3),$G$4:$J$5,2,0)</f>
        <v>Furniture</v>
      </c>
      <c r="E5542" s="11" t="str">
        <f>VLOOKUP(MID(Products!$B5542,5,2),$G$8:$H$25,2,0)</f>
        <v>Furnishings</v>
      </c>
    </row>
    <row r="5543" spans="1:5" x14ac:dyDescent="0.35">
      <c r="A5543" s="12">
        <v>1925</v>
      </c>
      <c r="B5543" s="17" t="s">
        <v>2601</v>
      </c>
      <c r="C5543" s="17" t="s">
        <v>2602</v>
      </c>
      <c r="D5543" s="17" t="str">
        <f>HLOOKUP(LEFT(Products!$B5543,3),$G$4:$J$5,2,0)</f>
        <v>Office Supplies</v>
      </c>
      <c r="E5543" s="12" t="str">
        <f>VLOOKUP(MID(Products!$B5543,5,2),$G$8:$H$25,2,0)</f>
        <v>Paper</v>
      </c>
    </row>
    <row r="5544" spans="1:5" x14ac:dyDescent="0.35">
      <c r="A5544" s="11">
        <v>676</v>
      </c>
      <c r="B5544" s="13" t="s">
        <v>2885</v>
      </c>
      <c r="C5544" s="13" t="s">
        <v>2886</v>
      </c>
      <c r="D5544" s="13" t="str">
        <f>HLOOKUP(LEFT(Products!$B5544,3),$G$4:$J$5,2,0)</f>
        <v>Office Supplies</v>
      </c>
      <c r="E5544" s="11" t="str">
        <f>VLOOKUP(MID(Products!$B5544,5,2),$G$8:$H$25,2,0)</f>
        <v>Paper</v>
      </c>
    </row>
    <row r="5545" spans="1:5" x14ac:dyDescent="0.35">
      <c r="A5545" s="12">
        <v>9528</v>
      </c>
      <c r="B5545" s="17" t="s">
        <v>1201</v>
      </c>
      <c r="C5545" s="17" t="s">
        <v>1872</v>
      </c>
      <c r="D5545" s="17" t="str">
        <f>HLOOKUP(LEFT(Products!$B5545,3),$G$4:$J$5,2,0)</f>
        <v>Technology</v>
      </c>
      <c r="E5545" s="12" t="str">
        <f>VLOOKUP(MID(Products!$B5545,5,2),$G$8:$H$25,2,0)</f>
        <v>Accessories</v>
      </c>
    </row>
    <row r="5546" spans="1:5" x14ac:dyDescent="0.35">
      <c r="A5546" s="11">
        <v>2235</v>
      </c>
      <c r="B5546" s="13" t="s">
        <v>4860</v>
      </c>
      <c r="C5546" s="13" t="s">
        <v>4861</v>
      </c>
      <c r="D5546" s="13" t="str">
        <f>HLOOKUP(LEFT(Products!$B5546,3),$G$4:$J$5,2,0)</f>
        <v>Office Supplies</v>
      </c>
      <c r="E5546" s="11" t="str">
        <f>VLOOKUP(MID(Products!$B5546,5,2),$G$8:$H$25,2,0)</f>
        <v>Binders</v>
      </c>
    </row>
    <row r="5547" spans="1:5" x14ac:dyDescent="0.35">
      <c r="A5547" s="12">
        <v>9526</v>
      </c>
      <c r="B5547" s="17" t="s">
        <v>1178</v>
      </c>
      <c r="C5547" s="17" t="s">
        <v>1179</v>
      </c>
      <c r="D5547" s="17" t="str">
        <f>HLOOKUP(LEFT(Products!$B5547,3),$G$4:$J$5,2,0)</f>
        <v>Technology</v>
      </c>
      <c r="E5547" s="12" t="str">
        <f>VLOOKUP(MID(Products!$B5547,5,2),$G$8:$H$25,2,0)</f>
        <v>Accessories</v>
      </c>
    </row>
    <row r="5548" spans="1:5" x14ac:dyDescent="0.35">
      <c r="A5548" s="11">
        <v>3181</v>
      </c>
      <c r="B5548" s="13" t="s">
        <v>1447</v>
      </c>
      <c r="C5548" s="13" t="s">
        <v>1448</v>
      </c>
      <c r="D5548" s="13" t="str">
        <f>HLOOKUP(LEFT(Products!$B5548,3),$G$4:$J$5,2,0)</f>
        <v>Furniture</v>
      </c>
      <c r="E5548" s="11" t="str">
        <f>VLOOKUP(MID(Products!$B5548,5,2),$G$8:$H$25,2,0)</f>
        <v>Furnishings</v>
      </c>
    </row>
    <row r="5549" spans="1:5" x14ac:dyDescent="0.35">
      <c r="A5549" s="12">
        <v>3435</v>
      </c>
      <c r="B5549" s="17" t="s">
        <v>1624</v>
      </c>
      <c r="C5549" s="17" t="s">
        <v>1625</v>
      </c>
      <c r="D5549" s="17" t="str">
        <f>HLOOKUP(LEFT(Products!$B5549,3),$G$4:$J$5,2,0)</f>
        <v>Office Supplies</v>
      </c>
      <c r="E5549" s="12" t="str">
        <f>VLOOKUP(MID(Products!$B5549,5,2),$G$8:$H$25,2,0)</f>
        <v>Appliances</v>
      </c>
    </row>
    <row r="5550" spans="1:5" x14ac:dyDescent="0.35">
      <c r="A5550" s="11">
        <v>9529</v>
      </c>
      <c r="B5550" s="13" t="s">
        <v>2926</v>
      </c>
      <c r="C5550" s="13" t="s">
        <v>2927</v>
      </c>
      <c r="D5550" s="13" t="str">
        <f>HLOOKUP(LEFT(Products!$B5550,3),$G$4:$J$5,2,0)</f>
        <v>Office Supplies</v>
      </c>
      <c r="E5550" s="11" t="str">
        <f>VLOOKUP(MID(Products!$B5550,5,2),$G$8:$H$25,2,0)</f>
        <v>Binders</v>
      </c>
    </row>
    <row r="5551" spans="1:5" x14ac:dyDescent="0.35">
      <c r="A5551" s="12">
        <v>9608</v>
      </c>
      <c r="B5551" s="17" t="s">
        <v>3721</v>
      </c>
      <c r="C5551" s="17" t="s">
        <v>3722</v>
      </c>
      <c r="D5551" s="17" t="str">
        <f>HLOOKUP(LEFT(Products!$B5551,3),$G$4:$J$5,2,0)</f>
        <v>Office Supplies</v>
      </c>
      <c r="E5551" s="12" t="str">
        <f>VLOOKUP(MID(Products!$B5551,5,2),$G$8:$H$25,2,0)</f>
        <v>Binders</v>
      </c>
    </row>
    <row r="5552" spans="1:5" x14ac:dyDescent="0.35">
      <c r="A5552" s="11">
        <v>9609</v>
      </c>
      <c r="B5552" s="13" t="s">
        <v>339</v>
      </c>
      <c r="C5552" s="13" t="s">
        <v>340</v>
      </c>
      <c r="D5552" s="13" t="str">
        <f>HLOOKUP(LEFT(Products!$B5552,3),$G$4:$J$5,2,0)</f>
        <v>Office Supplies</v>
      </c>
      <c r="E5552" s="11" t="str">
        <f>VLOOKUP(MID(Products!$B5552,5,2),$G$8:$H$25,2,0)</f>
        <v>Paper</v>
      </c>
    </row>
    <row r="5553" spans="1:5" x14ac:dyDescent="0.35">
      <c r="A5553" s="12">
        <v>3434</v>
      </c>
      <c r="B5553" s="17" t="s">
        <v>2766</v>
      </c>
      <c r="C5553" s="17" t="s">
        <v>2767</v>
      </c>
      <c r="D5553" s="17" t="str">
        <f>HLOOKUP(LEFT(Products!$B5553,3),$G$4:$J$5,2,0)</f>
        <v>Office Supplies</v>
      </c>
      <c r="E5553" s="12" t="str">
        <f>VLOOKUP(MID(Products!$B5553,5,2),$G$8:$H$25,2,0)</f>
        <v>Labels</v>
      </c>
    </row>
    <row r="5554" spans="1:5" x14ac:dyDescent="0.35">
      <c r="A5554" s="11">
        <v>9527</v>
      </c>
      <c r="B5554" s="13" t="s">
        <v>2553</v>
      </c>
      <c r="C5554" s="13" t="s">
        <v>2554</v>
      </c>
      <c r="D5554" s="13" t="str">
        <f>HLOOKUP(LEFT(Products!$B5554,3),$G$4:$J$5,2,0)</f>
        <v>Office Supplies</v>
      </c>
      <c r="E5554" s="11" t="str">
        <f>VLOOKUP(MID(Products!$B5554,5,2),$G$8:$H$25,2,0)</f>
        <v>Binders</v>
      </c>
    </row>
    <row r="5555" spans="1:5" x14ac:dyDescent="0.35">
      <c r="A5555" s="12">
        <v>7325</v>
      </c>
      <c r="B5555" s="17" t="s">
        <v>179</v>
      </c>
      <c r="C5555" s="17" t="s">
        <v>180</v>
      </c>
      <c r="D5555" s="17" t="str">
        <f>HLOOKUP(LEFT(Products!$B5555,3),$G$4:$J$5,2,0)</f>
        <v>Technology</v>
      </c>
      <c r="E5555" s="12" t="str">
        <f>VLOOKUP(MID(Products!$B5555,5,2),$G$8:$H$25,2,0)</f>
        <v>Phones</v>
      </c>
    </row>
    <row r="5556" spans="1:5" x14ac:dyDescent="0.35">
      <c r="A5556" s="11">
        <v>675</v>
      </c>
      <c r="B5556" s="13" t="s">
        <v>3200</v>
      </c>
      <c r="C5556" s="13" t="s">
        <v>3201</v>
      </c>
      <c r="D5556" s="13" t="str">
        <f>HLOOKUP(LEFT(Products!$B5556,3),$G$4:$J$5,2,0)</f>
        <v>Office Supplies</v>
      </c>
      <c r="E5556" s="11" t="str">
        <f>VLOOKUP(MID(Products!$B5556,5,2),$G$8:$H$25,2,0)</f>
        <v>Labels</v>
      </c>
    </row>
    <row r="5557" spans="1:5" x14ac:dyDescent="0.35">
      <c r="A5557" s="12">
        <v>3179</v>
      </c>
      <c r="B5557" s="17" t="s">
        <v>6012</v>
      </c>
      <c r="C5557" s="17" t="s">
        <v>6013</v>
      </c>
      <c r="D5557" s="17" t="str">
        <f>HLOOKUP(LEFT(Products!$B5557,3),$G$4:$J$5,2,0)</f>
        <v>Office Supplies</v>
      </c>
      <c r="E5557" s="12" t="str">
        <f>VLOOKUP(MID(Products!$B5557,5,2),$G$8:$H$25,2,0)</f>
        <v>Paper</v>
      </c>
    </row>
    <row r="5558" spans="1:5" x14ac:dyDescent="0.35">
      <c r="A5558" s="11">
        <v>674</v>
      </c>
      <c r="B5558" s="13" t="s">
        <v>5809</v>
      </c>
      <c r="C5558" s="13" t="s">
        <v>5810</v>
      </c>
      <c r="D5558" s="13" t="str">
        <f>HLOOKUP(LEFT(Products!$B5558,3),$G$4:$J$5,2,0)</f>
        <v>Furniture</v>
      </c>
      <c r="E5558" s="11" t="str">
        <f>VLOOKUP(MID(Products!$B5558,5,2),$G$8:$H$25,2,0)</f>
        <v>Furnishings</v>
      </c>
    </row>
    <row r="5559" spans="1:5" x14ac:dyDescent="0.35">
      <c r="A5559" s="12">
        <v>3180</v>
      </c>
      <c r="B5559" s="17" t="s">
        <v>4407</v>
      </c>
      <c r="C5559" s="17" t="s">
        <v>4408</v>
      </c>
      <c r="D5559" s="17" t="str">
        <f>HLOOKUP(LEFT(Products!$B5559,3),$G$4:$J$5,2,0)</f>
        <v>Office Supplies</v>
      </c>
      <c r="E5559" s="12" t="str">
        <f>VLOOKUP(MID(Products!$B5559,5,2),$G$8:$H$25,2,0)</f>
        <v>Appliances</v>
      </c>
    </row>
    <row r="5560" spans="1:5" x14ac:dyDescent="0.35">
      <c r="A5560" s="11">
        <v>7324</v>
      </c>
      <c r="B5560" s="13" t="s">
        <v>7259</v>
      </c>
      <c r="C5560" s="13" t="s">
        <v>7260</v>
      </c>
      <c r="D5560" s="13" t="str">
        <f>HLOOKUP(LEFT(Products!$B5560,3),$G$4:$J$5,2,0)</f>
        <v>Furniture</v>
      </c>
      <c r="E5560" s="11" t="str">
        <f>VLOOKUP(MID(Products!$B5560,5,2),$G$8:$H$25,2,0)</f>
        <v>Furnishings</v>
      </c>
    </row>
    <row r="5561" spans="1:5" x14ac:dyDescent="0.35">
      <c r="A5561" s="12">
        <v>9525</v>
      </c>
      <c r="B5561" s="17" t="s">
        <v>4948</v>
      </c>
      <c r="C5561" s="17" t="s">
        <v>4949</v>
      </c>
      <c r="D5561" s="17" t="str">
        <f>HLOOKUP(LEFT(Products!$B5561,3),$G$4:$J$5,2,0)</f>
        <v>Furniture</v>
      </c>
      <c r="E5561" s="12" t="str">
        <f>VLOOKUP(MID(Products!$B5561,5,2),$G$8:$H$25,2,0)</f>
        <v>Furnishings</v>
      </c>
    </row>
    <row r="5562" spans="1:5" x14ac:dyDescent="0.35">
      <c r="A5562" s="11">
        <v>6906</v>
      </c>
      <c r="B5562" s="13" t="s">
        <v>2875</v>
      </c>
      <c r="C5562" s="13" t="s">
        <v>2876</v>
      </c>
      <c r="D5562" s="13" t="str">
        <f>HLOOKUP(LEFT(Products!$B5562,3),$G$4:$J$5,2,0)</f>
        <v>Office Supplies</v>
      </c>
      <c r="E5562" s="11" t="str">
        <f>VLOOKUP(MID(Products!$B5562,5,2),$G$8:$H$25,2,0)</f>
        <v>Binders</v>
      </c>
    </row>
    <row r="5563" spans="1:5" x14ac:dyDescent="0.35">
      <c r="A5563" s="12">
        <v>4319</v>
      </c>
      <c r="B5563" s="17" t="s">
        <v>8392</v>
      </c>
      <c r="C5563" s="17" t="s">
        <v>2621</v>
      </c>
      <c r="D5563" s="17" t="str">
        <f>HLOOKUP(LEFT(Products!$B5563,3),$G$4:$J$5,2,0)</f>
        <v>Office Supplies</v>
      </c>
      <c r="E5563" s="12" t="str">
        <f>VLOOKUP(MID(Products!$B5563,5,2),$G$8:$H$25,2,0)</f>
        <v>Storage</v>
      </c>
    </row>
    <row r="5564" spans="1:5" x14ac:dyDescent="0.35">
      <c r="A5564" s="11">
        <v>3900</v>
      </c>
      <c r="B5564" s="13" t="s">
        <v>7871</v>
      </c>
      <c r="C5564" s="13" t="s">
        <v>7872</v>
      </c>
      <c r="D5564" s="13" t="str">
        <f>HLOOKUP(LEFT(Products!$B5564,3),$G$4:$J$5,2,0)</f>
        <v>Furniture</v>
      </c>
      <c r="E5564" s="11" t="str">
        <f>VLOOKUP(MID(Products!$B5564,5,2),$G$8:$H$25,2,0)</f>
        <v>Furnishings</v>
      </c>
    </row>
    <row r="5565" spans="1:5" x14ac:dyDescent="0.35">
      <c r="A5565" s="12">
        <v>7855</v>
      </c>
      <c r="B5565" s="17" t="s">
        <v>814</v>
      </c>
      <c r="C5565" s="17" t="s">
        <v>815</v>
      </c>
      <c r="D5565" s="17" t="str">
        <f>HLOOKUP(LEFT(Products!$B5565,3),$G$4:$J$5,2,0)</f>
        <v>Technology</v>
      </c>
      <c r="E5565" s="12" t="str">
        <f>VLOOKUP(MID(Products!$B5565,5,2),$G$8:$H$25,2,0)</f>
        <v>Accessories</v>
      </c>
    </row>
    <row r="5566" spans="1:5" x14ac:dyDescent="0.35">
      <c r="A5566" s="11">
        <v>566</v>
      </c>
      <c r="B5566" s="13" t="s">
        <v>996</v>
      </c>
      <c r="C5566" s="13" t="s">
        <v>997</v>
      </c>
      <c r="D5566" s="13" t="str">
        <f>HLOOKUP(LEFT(Products!$B5566,3),$G$4:$J$5,2,0)</f>
        <v>Office Supplies</v>
      </c>
      <c r="E5566" s="11" t="str">
        <f>VLOOKUP(MID(Products!$B5566,5,2),$G$8:$H$25,2,0)</f>
        <v>Appliances</v>
      </c>
    </row>
    <row r="5567" spans="1:5" x14ac:dyDescent="0.35">
      <c r="A5567" s="12">
        <v>3897</v>
      </c>
      <c r="B5567" s="17" t="s">
        <v>3802</v>
      </c>
      <c r="C5567" s="17" t="s">
        <v>3803</v>
      </c>
      <c r="D5567" s="17" t="str">
        <f>HLOOKUP(LEFT(Products!$B5567,3),$G$4:$J$5,2,0)</f>
        <v>Technology</v>
      </c>
      <c r="E5567" s="12" t="str">
        <f>VLOOKUP(MID(Products!$B5567,5,2),$G$8:$H$25,2,0)</f>
        <v>Phones</v>
      </c>
    </row>
    <row r="5568" spans="1:5" x14ac:dyDescent="0.35">
      <c r="A5568" s="11">
        <v>4992</v>
      </c>
      <c r="B5568" s="13" t="s">
        <v>5863</v>
      </c>
      <c r="C5568" s="13" t="s">
        <v>5864</v>
      </c>
      <c r="D5568" s="13" t="str">
        <f>HLOOKUP(LEFT(Products!$B5568,3),$G$4:$J$5,2,0)</f>
        <v>Office Supplies</v>
      </c>
      <c r="E5568" s="11" t="str">
        <f>VLOOKUP(MID(Products!$B5568,5,2),$G$8:$H$25,2,0)</f>
        <v>Fasteners</v>
      </c>
    </row>
    <row r="5569" spans="1:5" x14ac:dyDescent="0.35">
      <c r="A5569" s="12">
        <v>3898</v>
      </c>
      <c r="B5569" s="17" t="s">
        <v>4615</v>
      </c>
      <c r="C5569" s="17" t="s">
        <v>4616</v>
      </c>
      <c r="D5569" s="17" t="str">
        <f>HLOOKUP(LEFT(Products!$B5569,3),$G$4:$J$5,2,0)</f>
        <v>Office Supplies</v>
      </c>
      <c r="E5569" s="12" t="str">
        <f>VLOOKUP(MID(Products!$B5569,5,2),$G$8:$H$25,2,0)</f>
        <v>Binders</v>
      </c>
    </row>
    <row r="5570" spans="1:5" x14ac:dyDescent="0.35">
      <c r="A5570" s="11">
        <v>7856</v>
      </c>
      <c r="B5570" s="13" t="s">
        <v>4106</v>
      </c>
      <c r="C5570" s="13" t="s">
        <v>4107</v>
      </c>
      <c r="D5570" s="13" t="str">
        <f>HLOOKUP(LEFT(Products!$B5570,3),$G$4:$J$5,2,0)</f>
        <v>Office Supplies</v>
      </c>
      <c r="E5570" s="11" t="str">
        <f>VLOOKUP(MID(Products!$B5570,5,2),$G$8:$H$25,2,0)</f>
        <v>Paper</v>
      </c>
    </row>
    <row r="5571" spans="1:5" x14ac:dyDescent="0.35">
      <c r="A5571" s="12">
        <v>9769</v>
      </c>
      <c r="B5571" s="17" t="s">
        <v>5233</v>
      </c>
      <c r="C5571" s="17" t="s">
        <v>5234</v>
      </c>
      <c r="D5571" s="17" t="str">
        <f>HLOOKUP(LEFT(Products!$B5571,3),$G$4:$J$5,2,0)</f>
        <v>Technology</v>
      </c>
      <c r="E5571" s="12" t="str">
        <f>VLOOKUP(MID(Products!$B5571,5,2),$G$8:$H$25,2,0)</f>
        <v>Accessories</v>
      </c>
    </row>
    <row r="5572" spans="1:5" x14ac:dyDescent="0.35">
      <c r="A5572" s="11">
        <v>3433</v>
      </c>
      <c r="B5572" s="13" t="s">
        <v>4272</v>
      </c>
      <c r="C5572" s="13" t="s">
        <v>4273</v>
      </c>
      <c r="D5572" s="13" t="str">
        <f>HLOOKUP(LEFT(Products!$B5572,3),$G$4:$J$5,2,0)</f>
        <v>Office Supplies</v>
      </c>
      <c r="E5572" s="11" t="str">
        <f>VLOOKUP(MID(Products!$B5572,5,2),$G$8:$H$25,2,0)</f>
        <v>Paper</v>
      </c>
    </row>
    <row r="5573" spans="1:5" x14ac:dyDescent="0.35">
      <c r="A5573" s="12">
        <v>5410</v>
      </c>
      <c r="B5573" s="17" t="s">
        <v>4071</v>
      </c>
      <c r="C5573" s="17" t="s">
        <v>4072</v>
      </c>
      <c r="D5573" s="17" t="str">
        <f>HLOOKUP(LEFT(Products!$B5573,3),$G$4:$J$5,2,0)</f>
        <v>Office Supplies</v>
      </c>
      <c r="E5573" s="12" t="str">
        <f>VLOOKUP(MID(Products!$B5573,5,2),$G$8:$H$25,2,0)</f>
        <v>Paper</v>
      </c>
    </row>
    <row r="5574" spans="1:5" x14ac:dyDescent="0.35">
      <c r="A5574" s="11">
        <v>5408</v>
      </c>
      <c r="B5574" s="13" t="s">
        <v>1858</v>
      </c>
      <c r="C5574" s="13" t="s">
        <v>1859</v>
      </c>
      <c r="D5574" s="13" t="str">
        <f>HLOOKUP(LEFT(Products!$B5574,3),$G$4:$J$5,2,0)</f>
        <v>Office Supplies</v>
      </c>
      <c r="E5574" s="11" t="str">
        <f>VLOOKUP(MID(Products!$B5574,5,2),$G$8:$H$25,2,0)</f>
        <v>Binders</v>
      </c>
    </row>
    <row r="5575" spans="1:5" x14ac:dyDescent="0.35">
      <c r="A5575" s="12">
        <v>8740</v>
      </c>
      <c r="B5575" s="17" t="s">
        <v>1590</v>
      </c>
      <c r="C5575" s="17" t="s">
        <v>1591</v>
      </c>
      <c r="D5575" s="17" t="str">
        <f>HLOOKUP(LEFT(Products!$B5575,3),$G$4:$J$5,2,0)</f>
        <v>Office Supplies</v>
      </c>
      <c r="E5575" s="12" t="str">
        <f>VLOOKUP(MID(Products!$B5575,5,2),$G$8:$H$25,2,0)</f>
        <v>Paper</v>
      </c>
    </row>
    <row r="5576" spans="1:5" x14ac:dyDescent="0.35">
      <c r="A5576" s="11">
        <v>414</v>
      </c>
      <c r="B5576" s="13" t="s">
        <v>3159</v>
      </c>
      <c r="C5576" s="13" t="s">
        <v>3160</v>
      </c>
      <c r="D5576" s="13" t="str">
        <f>HLOOKUP(LEFT(Products!$B5576,3),$G$4:$J$5,2,0)</f>
        <v>Technology</v>
      </c>
      <c r="E5576" s="11" t="str">
        <f>VLOOKUP(MID(Products!$B5576,5,2),$G$8:$H$25,2,0)</f>
        <v>Phones</v>
      </c>
    </row>
    <row r="5577" spans="1:5" x14ac:dyDescent="0.35">
      <c r="A5577" s="12">
        <v>1168</v>
      </c>
      <c r="B5577" s="17" t="s">
        <v>8219</v>
      </c>
      <c r="C5577" s="17" t="s">
        <v>8220</v>
      </c>
      <c r="D5577" s="17" t="str">
        <f>HLOOKUP(LEFT(Products!$B5577,3),$G$4:$J$5,2,0)</f>
        <v>Furniture</v>
      </c>
      <c r="E5577" s="12" t="str">
        <f>VLOOKUP(MID(Products!$B5577,5,2),$G$8:$H$25,2,0)</f>
        <v>Chairs</v>
      </c>
    </row>
    <row r="5578" spans="1:5" x14ac:dyDescent="0.35">
      <c r="A5578" s="11">
        <v>3432</v>
      </c>
      <c r="B5578" s="13" t="s">
        <v>4116</v>
      </c>
      <c r="C5578" s="13" t="s">
        <v>4117</v>
      </c>
      <c r="D5578" s="13" t="str">
        <f>HLOOKUP(LEFT(Products!$B5578,3),$G$4:$J$5,2,0)</f>
        <v>Furniture</v>
      </c>
      <c r="E5578" s="11" t="str">
        <f>VLOOKUP(MID(Products!$B5578,5,2),$G$8:$H$25,2,0)</f>
        <v>Furnishings</v>
      </c>
    </row>
    <row r="5579" spans="1:5" x14ac:dyDescent="0.35">
      <c r="A5579" s="12">
        <v>406</v>
      </c>
      <c r="B5579" s="17" t="s">
        <v>8405</v>
      </c>
      <c r="C5579" s="17" t="s">
        <v>8406</v>
      </c>
      <c r="D5579" s="17" t="str">
        <f>HLOOKUP(LEFT(Products!$B5579,3),$G$4:$J$5,2,0)</f>
        <v>Furniture</v>
      </c>
      <c r="E5579" s="12" t="str">
        <f>VLOOKUP(MID(Products!$B5579,5,2),$G$8:$H$25,2,0)</f>
        <v>Furnishings</v>
      </c>
    </row>
    <row r="5580" spans="1:5" x14ac:dyDescent="0.35">
      <c r="A5580" s="11">
        <v>5728</v>
      </c>
      <c r="B5580" s="13" t="s">
        <v>3470</v>
      </c>
      <c r="C5580" s="13" t="s">
        <v>3471</v>
      </c>
      <c r="D5580" s="13" t="str">
        <f>HLOOKUP(LEFT(Products!$B5580,3),$G$4:$J$5,2,0)</f>
        <v>Technology</v>
      </c>
      <c r="E5580" s="11" t="str">
        <f>VLOOKUP(MID(Products!$B5580,5,2),$G$8:$H$25,2,0)</f>
        <v>Accessories</v>
      </c>
    </row>
    <row r="5581" spans="1:5" x14ac:dyDescent="0.35">
      <c r="A5581" s="12">
        <v>8109</v>
      </c>
      <c r="B5581" s="17" t="s">
        <v>5166</v>
      </c>
      <c r="C5581" s="17" t="s">
        <v>5167</v>
      </c>
      <c r="D5581" s="17" t="str">
        <f>HLOOKUP(LEFT(Products!$B5581,3),$G$4:$J$5,2,0)</f>
        <v>Technology</v>
      </c>
      <c r="E5581" s="12" t="str">
        <f>VLOOKUP(MID(Products!$B5581,5,2),$G$8:$H$25,2,0)</f>
        <v>Accessories</v>
      </c>
    </row>
    <row r="5582" spans="1:5" x14ac:dyDescent="0.35">
      <c r="A5582" s="11">
        <v>1169</v>
      </c>
      <c r="B5582" s="13" t="s">
        <v>4264</v>
      </c>
      <c r="C5582" s="13" t="s">
        <v>4265</v>
      </c>
      <c r="D5582" s="13" t="str">
        <f>HLOOKUP(LEFT(Products!$B5582,3),$G$4:$J$5,2,0)</f>
        <v>Furniture</v>
      </c>
      <c r="E5582" s="11" t="str">
        <f>VLOOKUP(MID(Products!$B5582,5,2),$G$8:$H$25,2,0)</f>
        <v>Chairs</v>
      </c>
    </row>
    <row r="5583" spans="1:5" x14ac:dyDescent="0.35">
      <c r="A5583" s="12">
        <v>5731</v>
      </c>
      <c r="B5583" s="17" t="s">
        <v>2151</v>
      </c>
      <c r="C5583" s="17" t="s">
        <v>2152</v>
      </c>
      <c r="D5583" s="17" t="str">
        <f>HLOOKUP(LEFT(Products!$B5583,3),$G$4:$J$5,2,0)</f>
        <v>Office Supplies</v>
      </c>
      <c r="E5583" s="12" t="str">
        <f>VLOOKUP(MID(Products!$B5583,5,2),$G$8:$H$25,2,0)</f>
        <v>Storage</v>
      </c>
    </row>
    <row r="5584" spans="1:5" x14ac:dyDescent="0.35">
      <c r="A5584" s="11">
        <v>7821</v>
      </c>
      <c r="B5584" s="13" t="s">
        <v>3706</v>
      </c>
      <c r="C5584" s="13" t="s">
        <v>3707</v>
      </c>
      <c r="D5584" s="13" t="str">
        <f>HLOOKUP(LEFT(Products!$B5584,3),$G$4:$J$5,2,0)</f>
        <v>Furniture</v>
      </c>
      <c r="E5584" s="11" t="str">
        <f>VLOOKUP(MID(Products!$B5584,5,2),$G$8:$H$25,2,0)</f>
        <v>Bookcases</v>
      </c>
    </row>
    <row r="5585" spans="1:5" x14ac:dyDescent="0.35">
      <c r="A5585" s="12">
        <v>409</v>
      </c>
      <c r="B5585" s="17" t="s">
        <v>659</v>
      </c>
      <c r="C5585" s="17" t="s">
        <v>660</v>
      </c>
      <c r="D5585" s="17" t="str">
        <f>HLOOKUP(LEFT(Products!$B5585,3),$G$4:$J$5,2,0)</f>
        <v>Office Supplies</v>
      </c>
      <c r="E5585" s="12" t="str">
        <f>VLOOKUP(MID(Products!$B5585,5,2),$G$8:$H$25,2,0)</f>
        <v>Storage</v>
      </c>
    </row>
    <row r="5586" spans="1:5" x14ac:dyDescent="0.35">
      <c r="A5586" s="11">
        <v>5729</v>
      </c>
      <c r="B5586" s="13" t="s">
        <v>6982</v>
      </c>
      <c r="C5586" s="13" t="s">
        <v>6983</v>
      </c>
      <c r="D5586" s="13" t="str">
        <f>HLOOKUP(LEFT(Products!$B5586,3),$G$4:$J$5,2,0)</f>
        <v>Furniture</v>
      </c>
      <c r="E5586" s="11" t="str">
        <f>VLOOKUP(MID(Products!$B5586,5,2),$G$8:$H$25,2,0)</f>
        <v>Tables</v>
      </c>
    </row>
    <row r="5587" spans="1:5" x14ac:dyDescent="0.35">
      <c r="A5587" s="12">
        <v>407</v>
      </c>
      <c r="B5587" s="17" t="s">
        <v>1112</v>
      </c>
      <c r="C5587" s="17" t="s">
        <v>1113</v>
      </c>
      <c r="D5587" s="17" t="str">
        <f>HLOOKUP(LEFT(Products!$B5587,3),$G$4:$J$5,2,0)</f>
        <v>Office Supplies</v>
      </c>
      <c r="E5587" s="12" t="str">
        <f>VLOOKUP(MID(Products!$B5587,5,2),$G$8:$H$25,2,0)</f>
        <v>Appliances</v>
      </c>
    </row>
    <row r="5588" spans="1:5" x14ac:dyDescent="0.35">
      <c r="A5588" s="11">
        <v>413</v>
      </c>
      <c r="B5588" s="13" t="s">
        <v>5004</v>
      </c>
      <c r="C5588" s="13" t="s">
        <v>5005</v>
      </c>
      <c r="D5588" s="13" t="str">
        <f>HLOOKUP(LEFT(Products!$B5588,3),$G$4:$J$5,2,0)</f>
        <v>Technology</v>
      </c>
      <c r="E5588" s="11" t="str">
        <f>VLOOKUP(MID(Products!$B5588,5,2),$G$8:$H$25,2,0)</f>
        <v>Copiers</v>
      </c>
    </row>
    <row r="5589" spans="1:5" x14ac:dyDescent="0.35">
      <c r="A5589" s="12">
        <v>8739</v>
      </c>
      <c r="B5589" s="17" t="s">
        <v>6441</v>
      </c>
      <c r="C5589" s="17" t="s">
        <v>6442</v>
      </c>
      <c r="D5589" s="17" t="str">
        <f>HLOOKUP(LEFT(Products!$B5589,3),$G$4:$J$5,2,0)</f>
        <v>Furniture</v>
      </c>
      <c r="E5589" s="12" t="str">
        <f>VLOOKUP(MID(Products!$B5589,5,2),$G$8:$H$25,2,0)</f>
        <v>Bookcases</v>
      </c>
    </row>
    <row r="5590" spans="1:5" x14ac:dyDescent="0.35">
      <c r="A5590" s="11">
        <v>5409</v>
      </c>
      <c r="B5590" s="13" t="s">
        <v>4297</v>
      </c>
      <c r="C5590" s="13" t="s">
        <v>4298</v>
      </c>
      <c r="D5590" s="13" t="str">
        <f>HLOOKUP(LEFT(Products!$B5590,3),$G$4:$J$5,2,0)</f>
        <v>Office Supplies</v>
      </c>
      <c r="E5590" s="11" t="str">
        <f>VLOOKUP(MID(Products!$B5590,5,2),$G$8:$H$25,2,0)</f>
        <v>Art</v>
      </c>
    </row>
    <row r="5591" spans="1:5" x14ac:dyDescent="0.35">
      <c r="A5591" s="12">
        <v>408</v>
      </c>
      <c r="B5591" s="17" t="s">
        <v>1680</v>
      </c>
      <c r="C5591" s="17" t="s">
        <v>1681</v>
      </c>
      <c r="D5591" s="17" t="str">
        <f>HLOOKUP(LEFT(Products!$B5591,3),$G$4:$J$5,2,0)</f>
        <v>Office Supplies</v>
      </c>
      <c r="E5591" s="12" t="str">
        <f>VLOOKUP(MID(Products!$B5591,5,2),$G$8:$H$25,2,0)</f>
        <v>Binders</v>
      </c>
    </row>
    <row r="5592" spans="1:5" x14ac:dyDescent="0.35">
      <c r="A5592" s="11">
        <v>410</v>
      </c>
      <c r="B5592" s="13" t="s">
        <v>7914</v>
      </c>
      <c r="C5592" s="13" t="s">
        <v>7915</v>
      </c>
      <c r="D5592" s="13" t="str">
        <f>HLOOKUP(LEFT(Products!$B5592,3),$G$4:$J$5,2,0)</f>
        <v>Office Supplies</v>
      </c>
      <c r="E5592" s="11" t="str">
        <f>VLOOKUP(MID(Products!$B5592,5,2),$G$8:$H$25,2,0)</f>
        <v>Paper</v>
      </c>
    </row>
    <row r="5593" spans="1:5" x14ac:dyDescent="0.35">
      <c r="A5593" s="12">
        <v>1170</v>
      </c>
      <c r="B5593" s="17" t="s">
        <v>2259</v>
      </c>
      <c r="C5593" s="17" t="s">
        <v>2260</v>
      </c>
      <c r="D5593" s="17" t="str">
        <f>HLOOKUP(LEFT(Products!$B5593,3),$G$4:$J$5,2,0)</f>
        <v>Office Supplies</v>
      </c>
      <c r="E5593" s="12" t="str">
        <f>VLOOKUP(MID(Products!$B5593,5,2),$G$8:$H$25,2,0)</f>
        <v>Paper</v>
      </c>
    </row>
    <row r="5594" spans="1:5" x14ac:dyDescent="0.35">
      <c r="A5594" s="11">
        <v>411</v>
      </c>
      <c r="B5594" s="13" t="s">
        <v>4874</v>
      </c>
      <c r="C5594" s="13" t="s">
        <v>4875</v>
      </c>
      <c r="D5594" s="13" t="str">
        <f>HLOOKUP(LEFT(Products!$B5594,3),$G$4:$J$5,2,0)</f>
        <v>Office Supplies</v>
      </c>
      <c r="E5594" s="11" t="str">
        <f>VLOOKUP(MID(Products!$B5594,5,2),$G$8:$H$25,2,0)</f>
        <v>Paper</v>
      </c>
    </row>
    <row r="5595" spans="1:5" x14ac:dyDescent="0.35">
      <c r="A5595" s="12">
        <v>1171</v>
      </c>
      <c r="B5595" s="17" t="s">
        <v>3200</v>
      </c>
      <c r="C5595" s="17" t="s">
        <v>3201</v>
      </c>
      <c r="D5595" s="17" t="str">
        <f>HLOOKUP(LEFT(Products!$B5595,3),$G$4:$J$5,2,0)</f>
        <v>Office Supplies</v>
      </c>
      <c r="E5595" s="12" t="str">
        <f>VLOOKUP(MID(Products!$B5595,5,2),$G$8:$H$25,2,0)</f>
        <v>Labels</v>
      </c>
    </row>
    <row r="5596" spans="1:5" x14ac:dyDescent="0.35">
      <c r="A5596" s="11">
        <v>3431</v>
      </c>
      <c r="B5596" s="13" t="s">
        <v>6205</v>
      </c>
      <c r="C5596" s="13" t="s">
        <v>6206</v>
      </c>
      <c r="D5596" s="13" t="str">
        <f>HLOOKUP(LEFT(Products!$B5596,3),$G$4:$J$5,2,0)</f>
        <v>Office Supplies</v>
      </c>
      <c r="E5596" s="11" t="str">
        <f>VLOOKUP(MID(Products!$B5596,5,2),$G$8:$H$25,2,0)</f>
        <v>Storage</v>
      </c>
    </row>
    <row r="5597" spans="1:5" x14ac:dyDescent="0.35">
      <c r="A5597" s="12">
        <v>5732</v>
      </c>
      <c r="B5597" s="17" t="s">
        <v>5114</v>
      </c>
      <c r="C5597" s="17" t="s">
        <v>5115</v>
      </c>
      <c r="D5597" s="17" t="str">
        <f>HLOOKUP(LEFT(Products!$B5597,3),$G$4:$J$5,2,0)</f>
        <v>Office Supplies</v>
      </c>
      <c r="E5597" s="12" t="str">
        <f>VLOOKUP(MID(Products!$B5597,5,2),$G$8:$H$25,2,0)</f>
        <v>Storage</v>
      </c>
    </row>
    <row r="5598" spans="1:5" x14ac:dyDescent="0.35">
      <c r="A5598" s="11">
        <v>412</v>
      </c>
      <c r="B5598" s="13" t="s">
        <v>1404</v>
      </c>
      <c r="C5598" s="13" t="s">
        <v>1405</v>
      </c>
      <c r="D5598" s="13" t="str">
        <f>HLOOKUP(LEFT(Products!$B5598,3),$G$4:$J$5,2,0)</f>
        <v>Office Supplies</v>
      </c>
      <c r="E5598" s="11" t="str">
        <f>VLOOKUP(MID(Products!$B5598,5,2),$G$8:$H$25,2,0)</f>
        <v>Paper</v>
      </c>
    </row>
    <row r="5599" spans="1:5" x14ac:dyDescent="0.35">
      <c r="A5599" s="12">
        <v>5411</v>
      </c>
      <c r="B5599" s="17" t="s">
        <v>1793</v>
      </c>
      <c r="C5599" s="17" t="s">
        <v>2594</v>
      </c>
      <c r="D5599" s="17" t="str">
        <f>HLOOKUP(LEFT(Products!$B5599,3),$G$4:$J$5,2,0)</f>
        <v>Office Supplies</v>
      </c>
      <c r="E5599" s="12" t="str">
        <f>VLOOKUP(MID(Products!$B5599,5,2),$G$8:$H$25,2,0)</f>
        <v>Paper</v>
      </c>
    </row>
    <row r="5600" spans="1:5" x14ac:dyDescent="0.35">
      <c r="A5600" s="11">
        <v>4953</v>
      </c>
      <c r="B5600" s="13" t="s">
        <v>2837</v>
      </c>
      <c r="C5600" s="13" t="s">
        <v>2838</v>
      </c>
      <c r="D5600" s="13" t="str">
        <f>HLOOKUP(LEFT(Products!$B5600,3),$G$4:$J$5,2,0)</f>
        <v>Office Supplies</v>
      </c>
      <c r="E5600" s="11" t="str">
        <f>VLOOKUP(MID(Products!$B5600,5,2),$G$8:$H$25,2,0)</f>
        <v>Storage</v>
      </c>
    </row>
    <row r="5601" spans="1:5" x14ac:dyDescent="0.35">
      <c r="A5601" s="12">
        <v>5730</v>
      </c>
      <c r="B5601" s="17" t="s">
        <v>6697</v>
      </c>
      <c r="C5601" s="17" t="s">
        <v>6698</v>
      </c>
      <c r="D5601" s="17" t="str">
        <f>HLOOKUP(LEFT(Products!$B5601,3),$G$4:$J$5,2,0)</f>
        <v>Office Supplies</v>
      </c>
      <c r="E5601" s="12" t="str">
        <f>VLOOKUP(MID(Products!$B5601,5,2),$G$8:$H$25,2,0)</f>
        <v>Appliances</v>
      </c>
    </row>
    <row r="5602" spans="1:5" x14ac:dyDescent="0.35">
      <c r="A5602" s="11">
        <v>3651</v>
      </c>
      <c r="B5602" s="13" t="s">
        <v>2764</v>
      </c>
      <c r="C5602" s="13" t="s">
        <v>2765</v>
      </c>
      <c r="D5602" s="13" t="str">
        <f>HLOOKUP(LEFT(Products!$B5602,3),$G$4:$J$5,2,0)</f>
        <v>Office Supplies</v>
      </c>
      <c r="E5602" s="11" t="str">
        <f>VLOOKUP(MID(Products!$B5602,5,2),$G$8:$H$25,2,0)</f>
        <v>Labels</v>
      </c>
    </row>
    <row r="5603" spans="1:5" x14ac:dyDescent="0.35">
      <c r="A5603" s="12">
        <v>7014</v>
      </c>
      <c r="B5603" s="17" t="s">
        <v>6583</v>
      </c>
      <c r="C5603" s="17" t="s">
        <v>6584</v>
      </c>
      <c r="D5603" s="17" t="str">
        <f>HLOOKUP(LEFT(Products!$B5603,3),$G$4:$J$5,2,0)</f>
        <v>Technology</v>
      </c>
      <c r="E5603" s="12" t="str">
        <f>VLOOKUP(MID(Products!$B5603,5,2),$G$8:$H$25,2,0)</f>
        <v>Accessories</v>
      </c>
    </row>
    <row r="5604" spans="1:5" x14ac:dyDescent="0.35">
      <c r="A5604" s="11">
        <v>7518</v>
      </c>
      <c r="B5604" s="13" t="s">
        <v>6817</v>
      </c>
      <c r="C5604" s="13" t="s">
        <v>6818</v>
      </c>
      <c r="D5604" s="13" t="str">
        <f>HLOOKUP(LEFT(Products!$B5604,3),$G$4:$J$5,2,0)</f>
        <v>Furniture</v>
      </c>
      <c r="E5604" s="11" t="str">
        <f>VLOOKUP(MID(Products!$B5604,5,2),$G$8:$H$25,2,0)</f>
        <v>Bookcases</v>
      </c>
    </row>
    <row r="5605" spans="1:5" x14ac:dyDescent="0.35">
      <c r="A5605" s="12">
        <v>5351</v>
      </c>
      <c r="B5605" s="17" t="s">
        <v>1178</v>
      </c>
      <c r="C5605" s="17" t="s">
        <v>1179</v>
      </c>
      <c r="D5605" s="17" t="str">
        <f>HLOOKUP(LEFT(Products!$B5605,3),$G$4:$J$5,2,0)</f>
        <v>Technology</v>
      </c>
      <c r="E5605" s="12" t="str">
        <f>VLOOKUP(MID(Products!$B5605,5,2),$G$8:$H$25,2,0)</f>
        <v>Accessories</v>
      </c>
    </row>
    <row r="5606" spans="1:5" x14ac:dyDescent="0.35">
      <c r="A5606" s="11">
        <v>4293</v>
      </c>
      <c r="B5606" s="13" t="s">
        <v>2785</v>
      </c>
      <c r="C5606" s="13" t="s">
        <v>2786</v>
      </c>
      <c r="D5606" s="13" t="str">
        <f>HLOOKUP(LEFT(Products!$B5606,3),$G$4:$J$5,2,0)</f>
        <v>Office Supplies</v>
      </c>
      <c r="E5606" s="11" t="str">
        <f>VLOOKUP(MID(Products!$B5606,5,2),$G$8:$H$25,2,0)</f>
        <v>Paper</v>
      </c>
    </row>
    <row r="5607" spans="1:5" x14ac:dyDescent="0.35">
      <c r="A5607" s="12">
        <v>7516</v>
      </c>
      <c r="B5607" s="17" t="s">
        <v>2721</v>
      </c>
      <c r="C5607" s="17" t="s">
        <v>2722</v>
      </c>
      <c r="D5607" s="17" t="str">
        <f>HLOOKUP(LEFT(Products!$B5607,3),$G$4:$J$5,2,0)</f>
        <v>Office Supplies</v>
      </c>
      <c r="E5607" s="12" t="str">
        <f>VLOOKUP(MID(Products!$B5607,5,2),$G$8:$H$25,2,0)</f>
        <v>Appliances</v>
      </c>
    </row>
    <row r="5608" spans="1:5" x14ac:dyDescent="0.35">
      <c r="A5608" s="11">
        <v>6771</v>
      </c>
      <c r="B5608" s="13" t="s">
        <v>3776</v>
      </c>
      <c r="C5608" s="13" t="s">
        <v>3777</v>
      </c>
      <c r="D5608" s="13" t="str">
        <f>HLOOKUP(LEFT(Products!$B5608,3),$G$4:$J$5,2,0)</f>
        <v>Office Supplies</v>
      </c>
      <c r="E5608" s="11" t="str">
        <f>VLOOKUP(MID(Products!$B5608,5,2),$G$8:$H$25,2,0)</f>
        <v>Appliances</v>
      </c>
    </row>
    <row r="5609" spans="1:5" x14ac:dyDescent="0.35">
      <c r="A5609" s="12">
        <v>206</v>
      </c>
      <c r="B5609" s="17" t="s">
        <v>4760</v>
      </c>
      <c r="C5609" s="17" t="s">
        <v>4761</v>
      </c>
      <c r="D5609" s="17" t="str">
        <f>HLOOKUP(LEFT(Products!$B5609,3),$G$4:$J$5,2,0)</f>
        <v>Office Supplies</v>
      </c>
      <c r="E5609" s="12" t="str">
        <f>VLOOKUP(MID(Products!$B5609,5,2),$G$8:$H$25,2,0)</f>
        <v>Paper</v>
      </c>
    </row>
    <row r="5610" spans="1:5" x14ac:dyDescent="0.35">
      <c r="A5610" s="11">
        <v>1469</v>
      </c>
      <c r="B5610" s="13" t="s">
        <v>2221</v>
      </c>
      <c r="C5610" s="13" t="s">
        <v>2222</v>
      </c>
      <c r="D5610" s="13" t="str">
        <f>HLOOKUP(LEFT(Products!$B5610,3),$G$4:$J$5,2,0)</f>
        <v>Technology</v>
      </c>
      <c r="E5610" s="11" t="str">
        <f>VLOOKUP(MID(Products!$B5610,5,2),$G$8:$H$25,2,0)</f>
        <v>Phones</v>
      </c>
    </row>
    <row r="5611" spans="1:5" x14ac:dyDescent="0.35">
      <c r="A5611" s="12">
        <v>4292</v>
      </c>
      <c r="B5611" s="17" t="s">
        <v>1325</v>
      </c>
      <c r="C5611" s="17" t="s">
        <v>1326</v>
      </c>
      <c r="D5611" s="17" t="str">
        <f>HLOOKUP(LEFT(Products!$B5611,3),$G$4:$J$5,2,0)</f>
        <v>Furniture</v>
      </c>
      <c r="E5611" s="12" t="str">
        <f>VLOOKUP(MID(Products!$B5611,5,2),$G$8:$H$25,2,0)</f>
        <v>Chairs</v>
      </c>
    </row>
    <row r="5612" spans="1:5" x14ac:dyDescent="0.35">
      <c r="A5612" s="11">
        <v>3596</v>
      </c>
      <c r="B5612" s="13" t="s">
        <v>1908</v>
      </c>
      <c r="C5612" s="13" t="s">
        <v>1909</v>
      </c>
      <c r="D5612" s="13" t="str">
        <f>HLOOKUP(LEFT(Products!$B5612,3),$G$4:$J$5,2,0)</f>
        <v>Furniture</v>
      </c>
      <c r="E5612" s="11" t="str">
        <f>VLOOKUP(MID(Products!$B5612,5,2),$G$8:$H$25,2,0)</f>
        <v>Tables</v>
      </c>
    </row>
    <row r="5613" spans="1:5" x14ac:dyDescent="0.35">
      <c r="A5613" s="12">
        <v>1692</v>
      </c>
      <c r="B5613" s="17" t="s">
        <v>5518</v>
      </c>
      <c r="C5613" s="17" t="s">
        <v>5519</v>
      </c>
      <c r="D5613" s="17" t="str">
        <f>HLOOKUP(LEFT(Products!$B5613,3),$G$4:$J$5,2,0)</f>
        <v>Office Supplies</v>
      </c>
      <c r="E5613" s="12" t="str">
        <f>VLOOKUP(MID(Products!$B5613,5,2),$G$8:$H$25,2,0)</f>
        <v>Art</v>
      </c>
    </row>
    <row r="5614" spans="1:5" x14ac:dyDescent="0.35">
      <c r="A5614" s="11">
        <v>7521</v>
      </c>
      <c r="B5614" s="13" t="s">
        <v>6062</v>
      </c>
      <c r="C5614" s="13" t="s">
        <v>6063</v>
      </c>
      <c r="D5614" s="13" t="str">
        <f>HLOOKUP(LEFT(Products!$B5614,3),$G$4:$J$5,2,0)</f>
        <v>Office Supplies</v>
      </c>
      <c r="E5614" s="11" t="str">
        <f>VLOOKUP(MID(Products!$B5614,5,2),$G$8:$H$25,2,0)</f>
        <v>Binders</v>
      </c>
    </row>
    <row r="5615" spans="1:5" x14ac:dyDescent="0.35">
      <c r="A5615" s="12">
        <v>77</v>
      </c>
      <c r="B5615" s="17" t="s">
        <v>2371</v>
      </c>
      <c r="C5615" s="17" t="s">
        <v>2372</v>
      </c>
      <c r="D5615" s="17" t="str">
        <f>HLOOKUP(LEFT(Products!$B5615,3),$G$4:$J$5,2,0)</f>
        <v>Technology</v>
      </c>
      <c r="E5615" s="12" t="str">
        <f>VLOOKUP(MID(Products!$B5615,5,2),$G$8:$H$25,2,0)</f>
        <v>Copiers</v>
      </c>
    </row>
    <row r="5616" spans="1:5" x14ac:dyDescent="0.35">
      <c r="A5616" s="11">
        <v>4291</v>
      </c>
      <c r="B5616" s="13" t="s">
        <v>3852</v>
      </c>
      <c r="C5616" s="13" t="s">
        <v>3853</v>
      </c>
      <c r="D5616" s="13" t="str">
        <f>HLOOKUP(LEFT(Products!$B5616,3),$G$4:$J$5,2,0)</f>
        <v>Furniture</v>
      </c>
      <c r="E5616" s="11" t="str">
        <f>VLOOKUP(MID(Products!$B5616,5,2),$G$8:$H$25,2,0)</f>
        <v>Furnishings</v>
      </c>
    </row>
    <row r="5617" spans="1:5" x14ac:dyDescent="0.35">
      <c r="A5617" s="12">
        <v>76</v>
      </c>
      <c r="B5617" s="17" t="s">
        <v>2469</v>
      </c>
      <c r="C5617" s="17" t="s">
        <v>2470</v>
      </c>
      <c r="D5617" s="17" t="str">
        <f>HLOOKUP(LEFT(Products!$B5617,3),$G$4:$J$5,2,0)</f>
        <v>Office Supplies</v>
      </c>
      <c r="E5617" s="12" t="str">
        <f>VLOOKUP(MID(Products!$B5617,5,2),$G$8:$H$25,2,0)</f>
        <v>Art</v>
      </c>
    </row>
    <row r="5618" spans="1:5" x14ac:dyDescent="0.35">
      <c r="A5618" s="11">
        <v>7520</v>
      </c>
      <c r="B5618" s="13" t="s">
        <v>6062</v>
      </c>
      <c r="C5618" s="13" t="s">
        <v>6063</v>
      </c>
      <c r="D5618" s="13" t="str">
        <f>HLOOKUP(LEFT(Products!$B5618,3),$G$4:$J$5,2,0)</f>
        <v>Office Supplies</v>
      </c>
      <c r="E5618" s="11" t="str">
        <f>VLOOKUP(MID(Products!$B5618,5,2),$G$8:$H$25,2,0)</f>
        <v>Binders</v>
      </c>
    </row>
    <row r="5619" spans="1:5" x14ac:dyDescent="0.35">
      <c r="A5619" s="12">
        <v>3654</v>
      </c>
      <c r="B5619" s="17" t="s">
        <v>6503</v>
      </c>
      <c r="C5619" s="17" t="s">
        <v>6504</v>
      </c>
      <c r="D5619" s="17" t="str">
        <f>HLOOKUP(LEFT(Products!$B5619,3),$G$4:$J$5,2,0)</f>
        <v>Office Supplies</v>
      </c>
      <c r="E5619" s="12" t="str">
        <f>VLOOKUP(MID(Products!$B5619,5,2),$G$8:$H$25,2,0)</f>
        <v>Labels</v>
      </c>
    </row>
    <row r="5620" spans="1:5" x14ac:dyDescent="0.35">
      <c r="A5620" s="11">
        <v>8586</v>
      </c>
      <c r="B5620" s="13" t="s">
        <v>2454</v>
      </c>
      <c r="C5620" s="13" t="s">
        <v>400</v>
      </c>
      <c r="D5620" s="13" t="str">
        <f>HLOOKUP(LEFT(Products!$B5620,3),$G$4:$J$5,2,0)</f>
        <v>Office Supplies</v>
      </c>
      <c r="E5620" s="11" t="str">
        <f>VLOOKUP(MID(Products!$B5620,5,2),$G$8:$H$25,2,0)</f>
        <v>Paper</v>
      </c>
    </row>
    <row r="5621" spans="1:5" x14ac:dyDescent="0.35">
      <c r="A5621" s="12">
        <v>7519</v>
      </c>
      <c r="B5621" s="17" t="s">
        <v>3190</v>
      </c>
      <c r="C5621" s="17" t="s">
        <v>3191</v>
      </c>
      <c r="D5621" s="17" t="str">
        <f>HLOOKUP(LEFT(Products!$B5621,3),$G$4:$J$5,2,0)</f>
        <v>Office Supplies</v>
      </c>
      <c r="E5621" s="12" t="str">
        <f>VLOOKUP(MID(Products!$B5621,5,2),$G$8:$H$25,2,0)</f>
        <v>Binders</v>
      </c>
    </row>
    <row r="5622" spans="1:5" x14ac:dyDescent="0.35">
      <c r="A5622" s="11">
        <v>7515</v>
      </c>
      <c r="B5622" s="13" t="s">
        <v>4307</v>
      </c>
      <c r="C5622" s="13" t="s">
        <v>4308</v>
      </c>
      <c r="D5622" s="13" t="str">
        <f>HLOOKUP(LEFT(Products!$B5622,3),$G$4:$J$5,2,0)</f>
        <v>Office Supplies</v>
      </c>
      <c r="E5622" s="11" t="str">
        <f>VLOOKUP(MID(Products!$B5622,5,2),$G$8:$H$25,2,0)</f>
        <v>Storage</v>
      </c>
    </row>
    <row r="5623" spans="1:5" x14ac:dyDescent="0.35">
      <c r="A5623" s="12">
        <v>1691</v>
      </c>
      <c r="B5623" s="17" t="s">
        <v>135</v>
      </c>
      <c r="C5623" s="17" t="s">
        <v>136</v>
      </c>
      <c r="D5623" s="17" t="str">
        <f>HLOOKUP(LEFT(Products!$B5623,3),$G$4:$J$5,2,0)</f>
        <v>Office Supplies</v>
      </c>
      <c r="E5623" s="12" t="str">
        <f>VLOOKUP(MID(Products!$B5623,5,2),$G$8:$H$25,2,0)</f>
        <v>Binders</v>
      </c>
    </row>
    <row r="5624" spans="1:5" x14ac:dyDescent="0.35">
      <c r="A5624" s="11">
        <v>4211</v>
      </c>
      <c r="B5624" s="13" t="s">
        <v>2317</v>
      </c>
      <c r="C5624" s="13" t="s">
        <v>2318</v>
      </c>
      <c r="D5624" s="13" t="str">
        <f>HLOOKUP(LEFT(Products!$B5624,3),$G$4:$J$5,2,0)</f>
        <v>Office Supplies</v>
      </c>
      <c r="E5624" s="11" t="str">
        <f>VLOOKUP(MID(Products!$B5624,5,2),$G$8:$H$25,2,0)</f>
        <v>Paper</v>
      </c>
    </row>
    <row r="5625" spans="1:5" x14ac:dyDescent="0.35">
      <c r="A5625" s="12">
        <v>78</v>
      </c>
      <c r="B5625" s="17" t="s">
        <v>3011</v>
      </c>
      <c r="C5625" s="17" t="s">
        <v>3012</v>
      </c>
      <c r="D5625" s="17" t="str">
        <f>HLOOKUP(LEFT(Products!$B5625,3),$G$4:$J$5,2,0)</f>
        <v>Office Supplies</v>
      </c>
      <c r="E5625" s="12" t="str">
        <f>VLOOKUP(MID(Products!$B5625,5,2),$G$8:$H$25,2,0)</f>
        <v>Paper</v>
      </c>
    </row>
    <row r="5626" spans="1:5" x14ac:dyDescent="0.35">
      <c r="A5626" s="11">
        <v>1471</v>
      </c>
      <c r="B5626" s="13" t="s">
        <v>5424</v>
      </c>
      <c r="C5626" s="13" t="s">
        <v>5425</v>
      </c>
      <c r="D5626" s="13" t="str">
        <f>HLOOKUP(LEFT(Products!$B5626,3),$G$4:$J$5,2,0)</f>
        <v>Office Supplies</v>
      </c>
      <c r="E5626" s="11" t="str">
        <f>VLOOKUP(MID(Products!$B5626,5,2),$G$8:$H$25,2,0)</f>
        <v>Storage</v>
      </c>
    </row>
    <row r="5627" spans="1:5" x14ac:dyDescent="0.35">
      <c r="A5627" s="12">
        <v>269</v>
      </c>
      <c r="B5627" s="17" t="s">
        <v>2287</v>
      </c>
      <c r="C5627" s="17" t="s">
        <v>2288</v>
      </c>
      <c r="D5627" s="17" t="str">
        <f>HLOOKUP(LEFT(Products!$B5627,3),$G$4:$J$5,2,0)</f>
        <v>Office Supplies</v>
      </c>
      <c r="E5627" s="12" t="str">
        <f>VLOOKUP(MID(Products!$B5627,5,2),$G$8:$H$25,2,0)</f>
        <v>Paper</v>
      </c>
    </row>
    <row r="5628" spans="1:5" x14ac:dyDescent="0.35">
      <c r="A5628" s="11">
        <v>1470</v>
      </c>
      <c r="B5628" s="13" t="s">
        <v>475</v>
      </c>
      <c r="C5628" s="13" t="s">
        <v>476</v>
      </c>
      <c r="D5628" s="13" t="str">
        <f>HLOOKUP(LEFT(Products!$B5628,3),$G$4:$J$5,2,0)</f>
        <v>Office Supplies</v>
      </c>
      <c r="E5628" s="11" t="str">
        <f>VLOOKUP(MID(Products!$B5628,5,2),$G$8:$H$25,2,0)</f>
        <v>Storage</v>
      </c>
    </row>
    <row r="5629" spans="1:5" x14ac:dyDescent="0.35">
      <c r="A5629" s="12">
        <v>3653</v>
      </c>
      <c r="B5629" s="17" t="s">
        <v>4901</v>
      </c>
      <c r="C5629" s="17" t="s">
        <v>4902</v>
      </c>
      <c r="D5629" s="17" t="str">
        <f>HLOOKUP(LEFT(Products!$B5629,3),$G$4:$J$5,2,0)</f>
        <v>Office Supplies</v>
      </c>
      <c r="E5629" s="12" t="str">
        <f>VLOOKUP(MID(Products!$B5629,5,2),$G$8:$H$25,2,0)</f>
        <v>Binders</v>
      </c>
    </row>
    <row r="5630" spans="1:5" x14ac:dyDescent="0.35">
      <c r="A5630" s="11">
        <v>6772</v>
      </c>
      <c r="B5630" s="13" t="s">
        <v>4837</v>
      </c>
      <c r="C5630" s="13" t="s">
        <v>4838</v>
      </c>
      <c r="D5630" s="13" t="str">
        <f>HLOOKUP(LEFT(Products!$B5630,3),$G$4:$J$5,2,0)</f>
        <v>Office Supplies</v>
      </c>
      <c r="E5630" s="11" t="str">
        <f>VLOOKUP(MID(Products!$B5630,5,2),$G$8:$H$25,2,0)</f>
        <v>Binders</v>
      </c>
    </row>
    <row r="5631" spans="1:5" x14ac:dyDescent="0.35">
      <c r="A5631" s="12">
        <v>3652</v>
      </c>
      <c r="B5631" s="17" t="s">
        <v>2134</v>
      </c>
      <c r="C5631" s="17" t="s">
        <v>2135</v>
      </c>
      <c r="D5631" s="17" t="str">
        <f>HLOOKUP(LEFT(Products!$B5631,3),$G$4:$J$5,2,0)</f>
        <v>Office Supplies</v>
      </c>
      <c r="E5631" s="12" t="str">
        <f>VLOOKUP(MID(Products!$B5631,5,2),$G$8:$H$25,2,0)</f>
        <v>Binders</v>
      </c>
    </row>
    <row r="5632" spans="1:5" x14ac:dyDescent="0.35">
      <c r="A5632" s="11">
        <v>7517</v>
      </c>
      <c r="B5632" s="13" t="s">
        <v>2254</v>
      </c>
      <c r="C5632" s="13" t="s">
        <v>2255</v>
      </c>
      <c r="D5632" s="13" t="str">
        <f>HLOOKUP(LEFT(Products!$B5632,3),$G$4:$J$5,2,0)</f>
        <v>Office Supplies</v>
      </c>
      <c r="E5632" s="11" t="str">
        <f>VLOOKUP(MID(Products!$B5632,5,2),$G$8:$H$25,2,0)</f>
        <v>Art</v>
      </c>
    </row>
    <row r="5633" spans="1:5" x14ac:dyDescent="0.35">
      <c r="A5633" s="12">
        <v>9768</v>
      </c>
      <c r="B5633" s="17" t="s">
        <v>559</v>
      </c>
      <c r="C5633" s="17" t="s">
        <v>560</v>
      </c>
      <c r="D5633" s="17" t="str">
        <f>HLOOKUP(LEFT(Products!$B5633,3),$G$4:$J$5,2,0)</f>
        <v>Office Supplies</v>
      </c>
      <c r="E5633" s="12" t="str">
        <f>VLOOKUP(MID(Products!$B5633,5,2),$G$8:$H$25,2,0)</f>
        <v>Binders</v>
      </c>
    </row>
    <row r="5634" spans="1:5" x14ac:dyDescent="0.35">
      <c r="A5634" s="11">
        <v>270</v>
      </c>
      <c r="B5634" s="13" t="s">
        <v>3583</v>
      </c>
      <c r="C5634" s="13" t="s">
        <v>3584</v>
      </c>
      <c r="D5634" s="13" t="str">
        <f>HLOOKUP(LEFT(Products!$B5634,3),$G$4:$J$5,2,0)</f>
        <v>Office Supplies</v>
      </c>
      <c r="E5634" s="11" t="str">
        <f>VLOOKUP(MID(Products!$B5634,5,2),$G$8:$H$25,2,0)</f>
        <v>Binders</v>
      </c>
    </row>
    <row r="5635" spans="1:5" x14ac:dyDescent="0.35">
      <c r="A5635" s="12">
        <v>9411</v>
      </c>
      <c r="B5635" s="17" t="s">
        <v>692</v>
      </c>
      <c r="C5635" s="17" t="s">
        <v>693</v>
      </c>
      <c r="D5635" s="17" t="str">
        <f>HLOOKUP(LEFT(Products!$B5635,3),$G$4:$J$5,2,0)</f>
        <v>Office Supplies</v>
      </c>
      <c r="E5635" s="12" t="str">
        <f>VLOOKUP(MID(Products!$B5635,5,2),$G$8:$H$25,2,0)</f>
        <v>Envelopes</v>
      </c>
    </row>
    <row r="5636" spans="1:5" x14ac:dyDescent="0.35">
      <c r="A5636" s="11">
        <v>4353</v>
      </c>
      <c r="B5636" s="13" t="s">
        <v>282</v>
      </c>
      <c r="C5636" s="13" t="s">
        <v>283</v>
      </c>
      <c r="D5636" s="13" t="str">
        <f>HLOOKUP(LEFT(Products!$B5636,3),$G$4:$J$5,2,0)</f>
        <v>Furniture</v>
      </c>
      <c r="E5636" s="11" t="str">
        <f>VLOOKUP(MID(Products!$B5636,5,2),$G$8:$H$25,2,0)</f>
        <v>Furnishings</v>
      </c>
    </row>
    <row r="5637" spans="1:5" x14ac:dyDescent="0.35">
      <c r="A5637" s="12">
        <v>1689</v>
      </c>
      <c r="B5637" s="17" t="s">
        <v>2423</v>
      </c>
      <c r="C5637" s="17" t="s">
        <v>2424</v>
      </c>
      <c r="D5637" s="17" t="str">
        <f>HLOOKUP(LEFT(Products!$B5637,3),$G$4:$J$5,2,0)</f>
        <v>Technology</v>
      </c>
      <c r="E5637" s="12" t="str">
        <f>VLOOKUP(MID(Products!$B5637,5,2),$G$8:$H$25,2,0)</f>
        <v>Phones</v>
      </c>
    </row>
    <row r="5638" spans="1:5" x14ac:dyDescent="0.35">
      <c r="A5638" s="11">
        <v>3247</v>
      </c>
      <c r="B5638" s="13" t="s">
        <v>1096</v>
      </c>
      <c r="C5638" s="13" t="s">
        <v>1097</v>
      </c>
      <c r="D5638" s="13" t="str">
        <f>HLOOKUP(LEFT(Products!$B5638,3),$G$4:$J$5,2,0)</f>
        <v>Furniture</v>
      </c>
      <c r="E5638" s="11" t="str">
        <f>VLOOKUP(MID(Products!$B5638,5,2),$G$8:$H$25,2,0)</f>
        <v>Furnishings</v>
      </c>
    </row>
    <row r="5639" spans="1:5" x14ac:dyDescent="0.35">
      <c r="A5639" s="12">
        <v>2337</v>
      </c>
      <c r="B5639" s="17" t="s">
        <v>1513</v>
      </c>
      <c r="C5639" s="17" t="s">
        <v>1514</v>
      </c>
      <c r="D5639" s="17" t="str">
        <f>HLOOKUP(LEFT(Products!$B5639,3),$G$4:$J$5,2,0)</f>
        <v>Office Supplies</v>
      </c>
      <c r="E5639" s="12" t="str">
        <f>VLOOKUP(MID(Products!$B5639,5,2),$G$8:$H$25,2,0)</f>
        <v>Storage</v>
      </c>
    </row>
    <row r="5640" spans="1:5" x14ac:dyDescent="0.35">
      <c r="A5640" s="11">
        <v>3526</v>
      </c>
      <c r="B5640" s="13" t="s">
        <v>3271</v>
      </c>
      <c r="C5640" s="13" t="s">
        <v>3272</v>
      </c>
      <c r="D5640" s="13" t="str">
        <f>HLOOKUP(LEFT(Products!$B5640,3),$G$4:$J$5,2,0)</f>
        <v>Office Supplies</v>
      </c>
      <c r="E5640" s="11" t="str">
        <f>VLOOKUP(MID(Products!$B5640,5,2),$G$8:$H$25,2,0)</f>
        <v>Appliances</v>
      </c>
    </row>
    <row r="5641" spans="1:5" x14ac:dyDescent="0.35">
      <c r="A5641" s="12">
        <v>1517</v>
      </c>
      <c r="B5641" s="17" t="s">
        <v>4647</v>
      </c>
      <c r="C5641" s="17" t="s">
        <v>4648</v>
      </c>
      <c r="D5641" s="17" t="str">
        <f>HLOOKUP(LEFT(Products!$B5641,3),$G$4:$J$5,2,0)</f>
        <v>Technology</v>
      </c>
      <c r="E5641" s="12" t="str">
        <f>VLOOKUP(MID(Products!$B5641,5,2),$G$8:$H$25,2,0)</f>
        <v>Accessories</v>
      </c>
    </row>
    <row r="5642" spans="1:5" x14ac:dyDescent="0.35">
      <c r="A5642" s="11">
        <v>6909</v>
      </c>
      <c r="B5642" s="13" t="s">
        <v>392</v>
      </c>
      <c r="C5642" s="13" t="s">
        <v>393</v>
      </c>
      <c r="D5642" s="13" t="str">
        <f>HLOOKUP(LEFT(Products!$B5642,3),$G$4:$J$5,2,0)</f>
        <v>Furniture</v>
      </c>
      <c r="E5642" s="11" t="str">
        <f>VLOOKUP(MID(Products!$B5642,5,2),$G$8:$H$25,2,0)</f>
        <v>Tables</v>
      </c>
    </row>
    <row r="5643" spans="1:5" x14ac:dyDescent="0.35">
      <c r="A5643" s="12">
        <v>2336</v>
      </c>
      <c r="B5643" s="17" t="s">
        <v>2826</v>
      </c>
      <c r="C5643" s="17" t="s">
        <v>2827</v>
      </c>
      <c r="D5643" s="17" t="str">
        <f>HLOOKUP(LEFT(Products!$B5643,3),$G$4:$J$5,2,0)</f>
        <v>Furniture</v>
      </c>
      <c r="E5643" s="12" t="str">
        <f>VLOOKUP(MID(Products!$B5643,5,2),$G$8:$H$25,2,0)</f>
        <v>Furnishings</v>
      </c>
    </row>
    <row r="5644" spans="1:5" x14ac:dyDescent="0.35">
      <c r="A5644" s="11">
        <v>3248</v>
      </c>
      <c r="B5644" s="13" t="s">
        <v>3513</v>
      </c>
      <c r="C5644" s="13" t="s">
        <v>3514</v>
      </c>
      <c r="D5644" s="13" t="str">
        <f>HLOOKUP(LEFT(Products!$B5644,3),$G$4:$J$5,2,0)</f>
        <v>Office Supplies</v>
      </c>
      <c r="E5644" s="11" t="str">
        <f>VLOOKUP(MID(Products!$B5644,5,2),$G$8:$H$25,2,0)</f>
        <v>Envelopes</v>
      </c>
    </row>
    <row r="5645" spans="1:5" x14ac:dyDescent="0.35">
      <c r="A5645" s="12">
        <v>9410</v>
      </c>
      <c r="B5645" s="17" t="s">
        <v>6119</v>
      </c>
      <c r="C5645" s="17" t="s">
        <v>6120</v>
      </c>
      <c r="D5645" s="17" t="str">
        <f>HLOOKUP(LEFT(Products!$B5645,3),$G$4:$J$5,2,0)</f>
        <v>Office Supplies</v>
      </c>
      <c r="E5645" s="12" t="str">
        <f>VLOOKUP(MID(Products!$B5645,5,2),$G$8:$H$25,2,0)</f>
        <v>Art</v>
      </c>
    </row>
    <row r="5646" spans="1:5" x14ac:dyDescent="0.35">
      <c r="A5646" s="11">
        <v>1058</v>
      </c>
      <c r="B5646" s="13" t="s">
        <v>359</v>
      </c>
      <c r="C5646" s="13" t="s">
        <v>360</v>
      </c>
      <c r="D5646" s="13" t="str">
        <f>HLOOKUP(LEFT(Products!$B5646,3),$G$4:$J$5,2,0)</f>
        <v>Office Supplies</v>
      </c>
      <c r="E5646" s="11" t="str">
        <f>VLOOKUP(MID(Products!$B5646,5,2),$G$8:$H$25,2,0)</f>
        <v>Binders</v>
      </c>
    </row>
    <row r="5647" spans="1:5" x14ac:dyDescent="0.35">
      <c r="A5647" s="12">
        <v>1688</v>
      </c>
      <c r="B5647" s="17" t="s">
        <v>6054</v>
      </c>
      <c r="C5647" s="17" t="s">
        <v>6055</v>
      </c>
      <c r="D5647" s="17" t="str">
        <f>HLOOKUP(LEFT(Products!$B5647,3),$G$4:$J$5,2,0)</f>
        <v>Office Supplies</v>
      </c>
      <c r="E5647" s="12" t="str">
        <f>VLOOKUP(MID(Products!$B5647,5,2),$G$8:$H$25,2,0)</f>
        <v>Binders</v>
      </c>
    </row>
    <row r="5648" spans="1:5" x14ac:dyDescent="0.35">
      <c r="A5648" s="11">
        <v>3527</v>
      </c>
      <c r="B5648" s="13" t="s">
        <v>2907</v>
      </c>
      <c r="C5648" s="13" t="s">
        <v>2908</v>
      </c>
      <c r="D5648" s="13" t="str">
        <f>HLOOKUP(LEFT(Products!$B5648,3),$G$4:$J$5,2,0)</f>
        <v>Office Supplies</v>
      </c>
      <c r="E5648" s="11" t="str">
        <f>VLOOKUP(MID(Products!$B5648,5,2),$G$8:$H$25,2,0)</f>
        <v>Paper</v>
      </c>
    </row>
    <row r="5649" spans="1:5" x14ac:dyDescent="0.35">
      <c r="A5649" s="12">
        <v>1318</v>
      </c>
      <c r="B5649" s="17" t="s">
        <v>179</v>
      </c>
      <c r="C5649" s="17" t="s">
        <v>180</v>
      </c>
      <c r="D5649" s="17" t="str">
        <f>HLOOKUP(LEFT(Products!$B5649,3),$G$4:$J$5,2,0)</f>
        <v>Technology</v>
      </c>
      <c r="E5649" s="12" t="str">
        <f>VLOOKUP(MID(Products!$B5649,5,2),$G$8:$H$25,2,0)</f>
        <v>Phones</v>
      </c>
    </row>
    <row r="5650" spans="1:5" x14ac:dyDescent="0.35">
      <c r="A5650" s="11">
        <v>4354</v>
      </c>
      <c r="B5650" s="13" t="s">
        <v>3291</v>
      </c>
      <c r="C5650" s="13" t="s">
        <v>3292</v>
      </c>
      <c r="D5650" s="13" t="str">
        <f>HLOOKUP(LEFT(Products!$B5650,3),$G$4:$J$5,2,0)</f>
        <v>Technology</v>
      </c>
      <c r="E5650" s="11" t="str">
        <f>VLOOKUP(MID(Products!$B5650,5,2),$G$8:$H$25,2,0)</f>
        <v>Accessories</v>
      </c>
    </row>
    <row r="5651" spans="1:5" x14ac:dyDescent="0.35">
      <c r="A5651" s="12">
        <v>1509</v>
      </c>
      <c r="B5651" s="17" t="s">
        <v>1135</v>
      </c>
      <c r="C5651" s="17" t="s">
        <v>1136</v>
      </c>
      <c r="D5651" s="17" t="str">
        <f>HLOOKUP(LEFT(Products!$B5651,3),$G$4:$J$5,2,0)</f>
        <v>Office Supplies</v>
      </c>
      <c r="E5651" s="12" t="str">
        <f>VLOOKUP(MID(Products!$B5651,5,2),$G$8:$H$25,2,0)</f>
        <v>Paper</v>
      </c>
    </row>
    <row r="5652" spans="1:5" x14ac:dyDescent="0.35">
      <c r="A5652" s="11">
        <v>2773</v>
      </c>
      <c r="B5652" s="13" t="s">
        <v>998</v>
      </c>
      <c r="C5652" s="13" t="s">
        <v>999</v>
      </c>
      <c r="D5652" s="13" t="str">
        <f>HLOOKUP(LEFT(Products!$B5652,3),$G$4:$J$5,2,0)</f>
        <v>Office Supplies</v>
      </c>
      <c r="E5652" s="11" t="str">
        <f>VLOOKUP(MID(Products!$B5652,5,2),$G$8:$H$25,2,0)</f>
        <v>Binders</v>
      </c>
    </row>
    <row r="5653" spans="1:5" x14ac:dyDescent="0.35">
      <c r="A5653" s="12">
        <v>1059</v>
      </c>
      <c r="B5653" s="17" t="s">
        <v>1961</v>
      </c>
      <c r="C5653" s="17" t="s">
        <v>1962</v>
      </c>
      <c r="D5653" s="17" t="str">
        <f>HLOOKUP(LEFT(Products!$B5653,3),$G$4:$J$5,2,0)</f>
        <v>Furniture</v>
      </c>
      <c r="E5653" s="12" t="str">
        <f>VLOOKUP(MID(Products!$B5653,5,2),$G$8:$H$25,2,0)</f>
        <v>Furnishings</v>
      </c>
    </row>
    <row r="5654" spans="1:5" x14ac:dyDescent="0.35">
      <c r="A5654" s="11">
        <v>3246</v>
      </c>
      <c r="B5654" s="13" t="s">
        <v>3883</v>
      </c>
      <c r="C5654" s="13" t="s">
        <v>3884</v>
      </c>
      <c r="D5654" s="13" t="str">
        <f>HLOOKUP(LEFT(Products!$B5654,3),$G$4:$J$5,2,0)</f>
        <v>Office Supplies</v>
      </c>
      <c r="E5654" s="11" t="str">
        <f>VLOOKUP(MID(Products!$B5654,5,2),$G$8:$H$25,2,0)</f>
        <v>Binders</v>
      </c>
    </row>
    <row r="5655" spans="1:5" x14ac:dyDescent="0.35">
      <c r="A5655" s="12">
        <v>3528</v>
      </c>
      <c r="B5655" s="17" t="s">
        <v>1942</v>
      </c>
      <c r="C5655" s="17" t="s">
        <v>1943</v>
      </c>
      <c r="D5655" s="17" t="str">
        <f>HLOOKUP(LEFT(Products!$B5655,3),$G$4:$J$5,2,0)</f>
        <v>Technology</v>
      </c>
      <c r="E5655" s="12" t="str">
        <f>VLOOKUP(MID(Products!$B5655,5,2),$G$8:$H$25,2,0)</f>
        <v>Accessories</v>
      </c>
    </row>
    <row r="5656" spans="1:5" x14ac:dyDescent="0.35">
      <c r="A5656" s="11">
        <v>7346</v>
      </c>
      <c r="B5656" s="13" t="s">
        <v>7304</v>
      </c>
      <c r="C5656" s="13" t="s">
        <v>7305</v>
      </c>
      <c r="D5656" s="13" t="str">
        <f>HLOOKUP(LEFT(Products!$B5656,3),$G$4:$J$5,2,0)</f>
        <v>Office Supplies</v>
      </c>
      <c r="E5656" s="11" t="str">
        <f>VLOOKUP(MID(Products!$B5656,5,2),$G$8:$H$25,2,0)</f>
        <v>Binders</v>
      </c>
    </row>
    <row r="5657" spans="1:5" x14ac:dyDescent="0.35">
      <c r="A5657" s="12">
        <v>6273</v>
      </c>
      <c r="B5657" s="17" t="s">
        <v>2182</v>
      </c>
      <c r="C5657" s="17" t="s">
        <v>2183</v>
      </c>
      <c r="D5657" s="17" t="str">
        <f>HLOOKUP(LEFT(Products!$B5657,3),$G$4:$J$5,2,0)</f>
        <v>Technology</v>
      </c>
      <c r="E5657" s="12" t="str">
        <f>VLOOKUP(MID(Products!$B5657,5,2),$G$8:$H$25,2,0)</f>
        <v>Phones</v>
      </c>
    </row>
    <row r="5658" spans="1:5" x14ac:dyDescent="0.35">
      <c r="A5658" s="11">
        <v>6750</v>
      </c>
      <c r="B5658" s="13" t="s">
        <v>6962</v>
      </c>
      <c r="C5658" s="13" t="s">
        <v>6963</v>
      </c>
      <c r="D5658" s="13" t="str">
        <f>HLOOKUP(LEFT(Products!$B5658,3),$G$4:$J$5,2,0)</f>
        <v>Technology</v>
      </c>
      <c r="E5658" s="11" t="str">
        <f>VLOOKUP(MID(Products!$B5658,5,2),$G$8:$H$25,2,0)</f>
        <v>Accessories</v>
      </c>
    </row>
    <row r="5659" spans="1:5" x14ac:dyDescent="0.35">
      <c r="A5659" s="12">
        <v>6007</v>
      </c>
      <c r="B5659" s="17" t="s">
        <v>7113</v>
      </c>
      <c r="C5659" s="17" t="s">
        <v>7114</v>
      </c>
      <c r="D5659" s="17" t="str">
        <f>HLOOKUP(LEFT(Products!$B5659,3),$G$4:$J$5,2,0)</f>
        <v>Technology</v>
      </c>
      <c r="E5659" s="12" t="str">
        <f>VLOOKUP(MID(Products!$B5659,5,2),$G$8:$H$25,2,0)</f>
        <v>Phones</v>
      </c>
    </row>
    <row r="5660" spans="1:5" x14ac:dyDescent="0.35">
      <c r="A5660" s="11">
        <v>4360</v>
      </c>
      <c r="B5660" s="13" t="s">
        <v>6121</v>
      </c>
      <c r="C5660" s="13" t="s">
        <v>6122</v>
      </c>
      <c r="D5660" s="13" t="str">
        <f>HLOOKUP(LEFT(Products!$B5660,3),$G$4:$J$5,2,0)</f>
        <v>Technology</v>
      </c>
      <c r="E5660" s="11" t="str">
        <f>VLOOKUP(MID(Products!$B5660,5,2),$G$8:$H$25,2,0)</f>
        <v>Phones</v>
      </c>
    </row>
    <row r="5661" spans="1:5" x14ac:dyDescent="0.35">
      <c r="A5661" s="12">
        <v>7345</v>
      </c>
      <c r="B5661" s="17" t="s">
        <v>6009</v>
      </c>
      <c r="C5661" s="17" t="s">
        <v>6010</v>
      </c>
      <c r="D5661" s="17" t="str">
        <f>HLOOKUP(LEFT(Products!$B5661,3),$G$4:$J$5,2,0)</f>
        <v>Furniture</v>
      </c>
      <c r="E5661" s="12" t="str">
        <f>VLOOKUP(MID(Products!$B5661,5,2),$G$8:$H$25,2,0)</f>
        <v>Chairs</v>
      </c>
    </row>
    <row r="5662" spans="1:5" x14ac:dyDescent="0.35">
      <c r="A5662" s="11">
        <v>9969</v>
      </c>
      <c r="B5662" s="13" t="s">
        <v>7452</v>
      </c>
      <c r="C5662" s="13" t="s">
        <v>7453</v>
      </c>
      <c r="D5662" s="13" t="str">
        <f>HLOOKUP(LEFT(Products!$B5662,3),$G$4:$J$5,2,0)</f>
        <v>Furniture</v>
      </c>
      <c r="E5662" s="11" t="str">
        <f>VLOOKUP(MID(Products!$B5662,5,2),$G$8:$H$25,2,0)</f>
        <v>Tables</v>
      </c>
    </row>
    <row r="5663" spans="1:5" x14ac:dyDescent="0.35">
      <c r="A5663" s="12">
        <v>7347</v>
      </c>
      <c r="B5663" s="17" t="s">
        <v>1346</v>
      </c>
      <c r="C5663" s="17" t="s">
        <v>1347</v>
      </c>
      <c r="D5663" s="17" t="str">
        <f>HLOOKUP(LEFT(Products!$B5663,3),$G$4:$J$5,2,0)</f>
        <v>Office Supplies</v>
      </c>
      <c r="E5663" s="12" t="str">
        <f>VLOOKUP(MID(Products!$B5663,5,2),$G$8:$H$25,2,0)</f>
        <v>Binders</v>
      </c>
    </row>
    <row r="5664" spans="1:5" x14ac:dyDescent="0.35">
      <c r="A5664" s="11">
        <v>9210</v>
      </c>
      <c r="B5664" s="13" t="s">
        <v>4413</v>
      </c>
      <c r="C5664" s="13" t="s">
        <v>4414</v>
      </c>
      <c r="D5664" s="13" t="str">
        <f>HLOOKUP(LEFT(Products!$B5664,3),$G$4:$J$5,2,0)</f>
        <v>Office Supplies</v>
      </c>
      <c r="E5664" s="11" t="str">
        <f>VLOOKUP(MID(Products!$B5664,5,2),$G$8:$H$25,2,0)</f>
        <v>Art</v>
      </c>
    </row>
    <row r="5665" spans="1:5" x14ac:dyDescent="0.35">
      <c r="A5665" s="12">
        <v>4358</v>
      </c>
      <c r="B5665" s="17" t="s">
        <v>8448</v>
      </c>
      <c r="C5665" s="17" t="s">
        <v>8449</v>
      </c>
      <c r="D5665" s="17" t="str">
        <f>HLOOKUP(LEFT(Products!$B5665,3),$G$4:$J$5,2,0)</f>
        <v>Office Supplies</v>
      </c>
      <c r="E5665" s="12" t="str">
        <f>VLOOKUP(MID(Products!$B5665,5,2),$G$8:$H$25,2,0)</f>
        <v>Envelopes</v>
      </c>
    </row>
    <row r="5666" spans="1:5" x14ac:dyDescent="0.35">
      <c r="A5666" s="11">
        <v>9211</v>
      </c>
      <c r="B5666" s="13" t="s">
        <v>7933</v>
      </c>
      <c r="C5666" s="13" t="s">
        <v>7934</v>
      </c>
      <c r="D5666" s="13" t="str">
        <f>HLOOKUP(LEFT(Products!$B5666,3),$G$4:$J$5,2,0)</f>
        <v>Office Supplies</v>
      </c>
      <c r="E5666" s="11" t="str">
        <f>VLOOKUP(MID(Products!$B5666,5,2),$G$8:$H$25,2,0)</f>
        <v>Paper</v>
      </c>
    </row>
    <row r="5667" spans="1:5" x14ac:dyDescent="0.35">
      <c r="A5667" s="12">
        <v>9970</v>
      </c>
      <c r="B5667" s="17" t="s">
        <v>3227</v>
      </c>
      <c r="C5667" s="17" t="s">
        <v>3228</v>
      </c>
      <c r="D5667" s="17" t="str">
        <f>HLOOKUP(LEFT(Products!$B5667,3),$G$4:$J$5,2,0)</f>
        <v>Office Supplies</v>
      </c>
      <c r="E5667" s="12" t="str">
        <f>VLOOKUP(MID(Products!$B5667,5,2),$G$8:$H$25,2,0)</f>
        <v>Binders</v>
      </c>
    </row>
    <row r="5668" spans="1:5" x14ac:dyDescent="0.35">
      <c r="A5668" s="11">
        <v>6990</v>
      </c>
      <c r="B5668" s="13" t="s">
        <v>5103</v>
      </c>
      <c r="C5668" s="13" t="s">
        <v>5104</v>
      </c>
      <c r="D5668" s="13" t="str">
        <f>HLOOKUP(LEFT(Products!$B5668,3),$G$4:$J$5,2,0)</f>
        <v>Office Supplies</v>
      </c>
      <c r="E5668" s="11" t="str">
        <f>VLOOKUP(MID(Products!$B5668,5,2),$G$8:$H$25,2,0)</f>
        <v>Appliances</v>
      </c>
    </row>
    <row r="5669" spans="1:5" x14ac:dyDescent="0.35">
      <c r="A5669" s="12">
        <v>9488</v>
      </c>
      <c r="B5669" s="17" t="s">
        <v>8452</v>
      </c>
      <c r="C5669" s="17" t="s">
        <v>8453</v>
      </c>
      <c r="D5669" s="17" t="str">
        <f>HLOOKUP(LEFT(Products!$B5669,3),$G$4:$J$5,2,0)</f>
        <v>Office Supplies</v>
      </c>
      <c r="E5669" s="12" t="str">
        <f>VLOOKUP(MID(Products!$B5669,5,2),$G$8:$H$25,2,0)</f>
        <v>Appliances</v>
      </c>
    </row>
    <row r="5670" spans="1:5" x14ac:dyDescent="0.35">
      <c r="A5670" s="11">
        <v>6748</v>
      </c>
      <c r="B5670" s="13" t="s">
        <v>4754</v>
      </c>
      <c r="C5670" s="13" t="s">
        <v>4755</v>
      </c>
      <c r="D5670" s="13" t="str">
        <f>HLOOKUP(LEFT(Products!$B5670,3),$G$4:$J$5,2,0)</f>
        <v>Office Supplies</v>
      </c>
      <c r="E5670" s="11" t="str">
        <f>VLOOKUP(MID(Products!$B5670,5,2),$G$8:$H$25,2,0)</f>
        <v>Fasteners</v>
      </c>
    </row>
    <row r="5671" spans="1:5" x14ac:dyDescent="0.35">
      <c r="A5671" s="12">
        <v>6749</v>
      </c>
      <c r="B5671" s="17" t="s">
        <v>1137</v>
      </c>
      <c r="C5671" s="17" t="s">
        <v>1138</v>
      </c>
      <c r="D5671" s="17" t="str">
        <f>HLOOKUP(LEFT(Products!$B5671,3),$G$4:$J$5,2,0)</f>
        <v>Office Supplies</v>
      </c>
      <c r="E5671" s="12" t="str">
        <f>VLOOKUP(MID(Products!$B5671,5,2),$G$8:$H$25,2,0)</f>
        <v>Binders</v>
      </c>
    </row>
    <row r="5672" spans="1:5" x14ac:dyDescent="0.35">
      <c r="A5672" s="11">
        <v>390</v>
      </c>
      <c r="B5672" s="13" t="s">
        <v>4234</v>
      </c>
      <c r="C5672" s="13" t="s">
        <v>4235</v>
      </c>
      <c r="D5672" s="13" t="str">
        <f>HLOOKUP(LEFT(Products!$B5672,3),$G$4:$J$5,2,0)</f>
        <v>Office Supplies</v>
      </c>
      <c r="E5672" s="11" t="str">
        <f>VLOOKUP(MID(Products!$B5672,5,2),$G$8:$H$25,2,0)</f>
        <v>Paper</v>
      </c>
    </row>
    <row r="5673" spans="1:5" x14ac:dyDescent="0.35">
      <c r="A5673" s="12">
        <v>391</v>
      </c>
      <c r="B5673" s="17" t="s">
        <v>1654</v>
      </c>
      <c r="C5673" s="17" t="s">
        <v>1655</v>
      </c>
      <c r="D5673" s="17" t="str">
        <f>HLOOKUP(LEFT(Products!$B5673,3),$G$4:$J$5,2,0)</f>
        <v>Office Supplies</v>
      </c>
      <c r="E5673" s="12" t="str">
        <f>VLOOKUP(MID(Products!$B5673,5,2),$G$8:$H$25,2,0)</f>
        <v>Binders</v>
      </c>
    </row>
    <row r="5674" spans="1:5" x14ac:dyDescent="0.35">
      <c r="A5674" s="11">
        <v>1516</v>
      </c>
      <c r="B5674" s="13" t="s">
        <v>6427</v>
      </c>
      <c r="C5674" s="13" t="s">
        <v>6428</v>
      </c>
      <c r="D5674" s="13" t="str">
        <f>HLOOKUP(LEFT(Products!$B5674,3),$G$4:$J$5,2,0)</f>
        <v>Technology</v>
      </c>
      <c r="E5674" s="11" t="str">
        <f>VLOOKUP(MID(Products!$B5674,5,2),$G$8:$H$25,2,0)</f>
        <v>Accessories</v>
      </c>
    </row>
    <row r="5675" spans="1:5" x14ac:dyDescent="0.35">
      <c r="A5675" s="12">
        <v>9968</v>
      </c>
      <c r="B5675" s="17" t="s">
        <v>3197</v>
      </c>
      <c r="C5675" s="17" t="s">
        <v>3198</v>
      </c>
      <c r="D5675" s="17" t="str">
        <f>HLOOKUP(LEFT(Products!$B5675,3),$G$4:$J$5,2,0)</f>
        <v>Furniture</v>
      </c>
      <c r="E5675" s="12" t="str">
        <f>VLOOKUP(MID(Products!$B5675,5,2),$G$8:$H$25,2,0)</f>
        <v>Chairs</v>
      </c>
    </row>
    <row r="5676" spans="1:5" x14ac:dyDescent="0.35">
      <c r="A5676" s="11">
        <v>4359</v>
      </c>
      <c r="B5676" s="13" t="s">
        <v>3006</v>
      </c>
      <c r="C5676" s="13" t="s">
        <v>3007</v>
      </c>
      <c r="D5676" s="13" t="str">
        <f>HLOOKUP(LEFT(Products!$B5676,3),$G$4:$J$5,2,0)</f>
        <v>Office Supplies</v>
      </c>
      <c r="E5676" s="11" t="str">
        <f>VLOOKUP(MID(Products!$B5676,5,2),$G$8:$H$25,2,0)</f>
        <v>Binders</v>
      </c>
    </row>
    <row r="5677" spans="1:5" x14ac:dyDescent="0.35">
      <c r="A5677" s="12">
        <v>7348</v>
      </c>
      <c r="B5677" s="17" t="s">
        <v>1096</v>
      </c>
      <c r="C5677" s="17" t="s">
        <v>1097</v>
      </c>
      <c r="D5677" s="17" t="str">
        <f>HLOOKUP(LEFT(Products!$B5677,3),$G$4:$J$5,2,0)</f>
        <v>Furniture</v>
      </c>
      <c r="E5677" s="12" t="str">
        <f>VLOOKUP(MID(Products!$B5677,5,2),$G$8:$H$25,2,0)</f>
        <v>Furnishings</v>
      </c>
    </row>
    <row r="5678" spans="1:5" x14ac:dyDescent="0.35">
      <c r="A5678" s="11">
        <v>9684</v>
      </c>
      <c r="B5678" s="13" t="s">
        <v>1507</v>
      </c>
      <c r="C5678" s="13" t="s">
        <v>1508</v>
      </c>
      <c r="D5678" s="13" t="str">
        <f>HLOOKUP(LEFT(Products!$B5678,3),$G$4:$J$5,2,0)</f>
        <v>Furniture</v>
      </c>
      <c r="E5678" s="11" t="str">
        <f>VLOOKUP(MID(Products!$B5678,5,2),$G$8:$H$25,2,0)</f>
        <v>Chairs</v>
      </c>
    </row>
    <row r="5679" spans="1:5" x14ac:dyDescent="0.35">
      <c r="A5679" s="12">
        <v>9682</v>
      </c>
      <c r="B5679" s="17" t="s">
        <v>6402</v>
      </c>
      <c r="C5679" s="17" t="s">
        <v>6403</v>
      </c>
      <c r="D5679" s="17" t="str">
        <f>HLOOKUP(LEFT(Products!$B5679,3),$G$4:$J$5,2,0)</f>
        <v>Furniture</v>
      </c>
      <c r="E5679" s="12" t="str">
        <f>VLOOKUP(MID(Products!$B5679,5,2),$G$8:$H$25,2,0)</f>
        <v>Furnishings</v>
      </c>
    </row>
    <row r="5680" spans="1:5" x14ac:dyDescent="0.35">
      <c r="A5680" s="11">
        <v>8779</v>
      </c>
      <c r="B5680" s="13" t="s">
        <v>3550</v>
      </c>
      <c r="C5680" s="13" t="s">
        <v>3551</v>
      </c>
      <c r="D5680" s="13" t="str">
        <f>HLOOKUP(LEFT(Products!$B5680,3),$G$4:$J$5,2,0)</f>
        <v>Office Supplies</v>
      </c>
      <c r="E5680" s="11" t="str">
        <f>VLOOKUP(MID(Products!$B5680,5,2),$G$8:$H$25,2,0)</f>
        <v>Labels</v>
      </c>
    </row>
    <row r="5681" spans="1:5" x14ac:dyDescent="0.35">
      <c r="A5681" s="12">
        <v>9685</v>
      </c>
      <c r="B5681" s="17" t="s">
        <v>489</v>
      </c>
      <c r="C5681" s="17" t="s">
        <v>490</v>
      </c>
      <c r="D5681" s="17" t="str">
        <f>HLOOKUP(LEFT(Products!$B5681,3),$G$4:$J$5,2,0)</f>
        <v>Furniture</v>
      </c>
      <c r="E5681" s="12" t="str">
        <f>VLOOKUP(MID(Products!$B5681,5,2),$G$8:$H$25,2,0)</f>
        <v>Bookcases</v>
      </c>
    </row>
    <row r="5682" spans="1:5" x14ac:dyDescent="0.35">
      <c r="A5682" s="11">
        <v>9683</v>
      </c>
      <c r="B5682" s="13" t="s">
        <v>2616</v>
      </c>
      <c r="C5682" s="13" t="s">
        <v>2617</v>
      </c>
      <c r="D5682" s="13" t="str">
        <f>HLOOKUP(LEFT(Products!$B5682,3),$G$4:$J$5,2,0)</f>
        <v>Office Supplies</v>
      </c>
      <c r="E5682" s="11" t="str">
        <f>VLOOKUP(MID(Products!$B5682,5,2),$G$8:$H$25,2,0)</f>
        <v>Paper</v>
      </c>
    </row>
    <row r="5683" spans="1:5" x14ac:dyDescent="0.35">
      <c r="A5683" s="12">
        <v>6192</v>
      </c>
      <c r="B5683" s="17" t="s">
        <v>4874</v>
      </c>
      <c r="C5683" s="17" t="s">
        <v>4875</v>
      </c>
      <c r="D5683" s="17" t="str">
        <f>HLOOKUP(LEFT(Products!$B5683,3),$G$4:$J$5,2,0)</f>
        <v>Office Supplies</v>
      </c>
      <c r="E5683" s="12" t="str">
        <f>VLOOKUP(MID(Products!$B5683,5,2),$G$8:$H$25,2,0)</f>
        <v>Paper</v>
      </c>
    </row>
    <row r="5684" spans="1:5" x14ac:dyDescent="0.35">
      <c r="A5684" s="11">
        <v>2948</v>
      </c>
      <c r="B5684" s="13" t="s">
        <v>3023</v>
      </c>
      <c r="C5684" s="13" t="s">
        <v>3024</v>
      </c>
      <c r="D5684" s="13" t="str">
        <f>HLOOKUP(LEFT(Products!$B5684,3),$G$4:$J$5,2,0)</f>
        <v>Office Supplies</v>
      </c>
      <c r="E5684" s="11" t="str">
        <f>VLOOKUP(MID(Products!$B5684,5,2),$G$8:$H$25,2,0)</f>
        <v>Storage</v>
      </c>
    </row>
    <row r="5685" spans="1:5" x14ac:dyDescent="0.35">
      <c r="A5685" s="12">
        <v>7699</v>
      </c>
      <c r="B5685" s="17" t="s">
        <v>647</v>
      </c>
      <c r="C5685" s="17" t="s">
        <v>648</v>
      </c>
      <c r="D5685" s="17" t="str">
        <f>HLOOKUP(LEFT(Products!$B5685,3),$G$4:$J$5,2,0)</f>
        <v>Office Supplies</v>
      </c>
      <c r="E5685" s="12" t="str">
        <f>VLOOKUP(MID(Products!$B5685,5,2),$G$8:$H$25,2,0)</f>
        <v>Binders</v>
      </c>
    </row>
    <row r="5686" spans="1:5" x14ac:dyDescent="0.35">
      <c r="A5686" s="11">
        <v>6716</v>
      </c>
      <c r="B5686" s="13" t="s">
        <v>4134</v>
      </c>
      <c r="C5686" s="13" t="s">
        <v>4135</v>
      </c>
      <c r="D5686" s="13" t="str">
        <f>HLOOKUP(LEFT(Products!$B5686,3),$G$4:$J$5,2,0)</f>
        <v>Office Supplies</v>
      </c>
      <c r="E5686" s="11" t="str">
        <f>VLOOKUP(MID(Products!$B5686,5,2),$G$8:$H$25,2,0)</f>
        <v>Storage</v>
      </c>
    </row>
    <row r="5687" spans="1:5" x14ac:dyDescent="0.35">
      <c r="A5687" s="12">
        <v>6714</v>
      </c>
      <c r="B5687" s="17" t="s">
        <v>3837</v>
      </c>
      <c r="C5687" s="17" t="s">
        <v>3838</v>
      </c>
      <c r="D5687" s="17" t="str">
        <f>HLOOKUP(LEFT(Products!$B5687,3),$G$4:$J$5,2,0)</f>
        <v>Office Supplies</v>
      </c>
      <c r="E5687" s="12" t="str">
        <f>VLOOKUP(MID(Products!$B5687,5,2),$G$8:$H$25,2,0)</f>
        <v>Art</v>
      </c>
    </row>
    <row r="5688" spans="1:5" x14ac:dyDescent="0.35">
      <c r="A5688" s="11">
        <v>7700</v>
      </c>
      <c r="B5688" s="13" t="s">
        <v>487</v>
      </c>
      <c r="C5688" s="13" t="s">
        <v>8160</v>
      </c>
      <c r="D5688" s="13" t="str">
        <f>HLOOKUP(LEFT(Products!$B5688,3),$G$4:$J$5,2,0)</f>
        <v>Furniture</v>
      </c>
      <c r="E5688" s="11" t="str">
        <f>VLOOKUP(MID(Products!$B5688,5,2),$G$8:$H$25,2,0)</f>
        <v>Furnishings</v>
      </c>
    </row>
    <row r="5689" spans="1:5" x14ac:dyDescent="0.35">
      <c r="A5689" s="12">
        <v>5276</v>
      </c>
      <c r="B5689" s="17" t="s">
        <v>630</v>
      </c>
      <c r="C5689" s="17" t="s">
        <v>632</v>
      </c>
      <c r="D5689" s="17" t="str">
        <f>HLOOKUP(LEFT(Products!$B5689,3),$G$4:$J$5,2,0)</f>
        <v>Office Supplies</v>
      </c>
      <c r="E5689" s="12" t="str">
        <f>VLOOKUP(MID(Products!$B5689,5,2),$G$8:$H$25,2,0)</f>
        <v>Supplies</v>
      </c>
    </row>
    <row r="5690" spans="1:5" x14ac:dyDescent="0.35">
      <c r="A5690" s="11">
        <v>3332</v>
      </c>
      <c r="B5690" s="13" t="s">
        <v>887</v>
      </c>
      <c r="C5690" s="13" t="s">
        <v>888</v>
      </c>
      <c r="D5690" s="13" t="str">
        <f>HLOOKUP(LEFT(Products!$B5690,3),$G$4:$J$5,2,0)</f>
        <v>Technology</v>
      </c>
      <c r="E5690" s="11" t="str">
        <f>VLOOKUP(MID(Products!$B5690,5,2),$G$8:$H$25,2,0)</f>
        <v>Accessories</v>
      </c>
    </row>
    <row r="5691" spans="1:5" x14ac:dyDescent="0.35">
      <c r="A5691" s="12">
        <v>3333</v>
      </c>
      <c r="B5691" s="17" t="s">
        <v>1010</v>
      </c>
      <c r="C5691" s="17" t="s">
        <v>1011</v>
      </c>
      <c r="D5691" s="17" t="str">
        <f>HLOOKUP(LEFT(Products!$B5691,3),$G$4:$J$5,2,0)</f>
        <v>Technology</v>
      </c>
      <c r="E5691" s="12" t="str">
        <f>VLOOKUP(MID(Products!$B5691,5,2),$G$8:$H$25,2,0)</f>
        <v>Accessories</v>
      </c>
    </row>
    <row r="5692" spans="1:5" x14ac:dyDescent="0.35">
      <c r="A5692" s="11">
        <v>2949</v>
      </c>
      <c r="B5692" s="13" t="s">
        <v>4444</v>
      </c>
      <c r="C5692" s="13" t="s">
        <v>4445</v>
      </c>
      <c r="D5692" s="13" t="str">
        <f>HLOOKUP(LEFT(Products!$B5692,3),$G$4:$J$5,2,0)</f>
        <v>Technology</v>
      </c>
      <c r="E5692" s="11" t="str">
        <f>VLOOKUP(MID(Products!$B5692,5,2),$G$8:$H$25,2,0)</f>
        <v>Phones</v>
      </c>
    </row>
    <row r="5693" spans="1:5" x14ac:dyDescent="0.35">
      <c r="A5693" s="12">
        <v>6713</v>
      </c>
      <c r="B5693" s="17" t="s">
        <v>7472</v>
      </c>
      <c r="C5693" s="17" t="s">
        <v>7473</v>
      </c>
      <c r="D5693" s="17" t="str">
        <f>HLOOKUP(LEFT(Products!$B5693,3),$G$4:$J$5,2,0)</f>
        <v>Office Supplies</v>
      </c>
      <c r="E5693" s="12" t="str">
        <f>VLOOKUP(MID(Products!$B5693,5,2),$G$8:$H$25,2,0)</f>
        <v>Envelopes</v>
      </c>
    </row>
    <row r="5694" spans="1:5" x14ac:dyDescent="0.35">
      <c r="A5694" s="11">
        <v>7702</v>
      </c>
      <c r="B5694" s="13" t="s">
        <v>2697</v>
      </c>
      <c r="C5694" s="13" t="s">
        <v>2698</v>
      </c>
      <c r="D5694" s="13" t="str">
        <f>HLOOKUP(LEFT(Products!$B5694,3),$G$4:$J$5,2,0)</f>
        <v>Furniture</v>
      </c>
      <c r="E5694" s="11" t="str">
        <f>VLOOKUP(MID(Products!$B5694,5,2),$G$8:$H$25,2,0)</f>
        <v>Furnishings</v>
      </c>
    </row>
    <row r="5695" spans="1:5" x14ac:dyDescent="0.35">
      <c r="A5695" s="12">
        <v>6439</v>
      </c>
      <c r="B5695" s="17" t="s">
        <v>2570</v>
      </c>
      <c r="C5695" s="17" t="s">
        <v>2571</v>
      </c>
      <c r="D5695" s="17" t="str">
        <f>HLOOKUP(LEFT(Products!$B5695,3),$G$4:$J$5,2,0)</f>
        <v>Furniture</v>
      </c>
      <c r="E5695" s="12" t="str">
        <f>VLOOKUP(MID(Products!$B5695,5,2),$G$8:$H$25,2,0)</f>
        <v>Tables</v>
      </c>
    </row>
    <row r="5696" spans="1:5" x14ac:dyDescent="0.35">
      <c r="A5696" s="11">
        <v>7698</v>
      </c>
      <c r="B5696" s="13" t="s">
        <v>5512</v>
      </c>
      <c r="C5696" s="13" t="s">
        <v>5513</v>
      </c>
      <c r="D5696" s="13" t="str">
        <f>HLOOKUP(LEFT(Products!$B5696,3),$G$4:$J$5,2,0)</f>
        <v>Furniture</v>
      </c>
      <c r="E5696" s="11" t="str">
        <f>VLOOKUP(MID(Products!$B5696,5,2),$G$8:$H$25,2,0)</f>
        <v>Tables</v>
      </c>
    </row>
    <row r="5697" spans="1:5" x14ac:dyDescent="0.35">
      <c r="A5697" s="12">
        <v>3334</v>
      </c>
      <c r="B5697" s="17" t="s">
        <v>6223</v>
      </c>
      <c r="C5697" s="17" t="s">
        <v>6224</v>
      </c>
      <c r="D5697" s="17" t="str">
        <f>HLOOKUP(LEFT(Products!$B5697,3),$G$4:$J$5,2,0)</f>
        <v>Technology</v>
      </c>
      <c r="E5697" s="12" t="str">
        <f>VLOOKUP(MID(Products!$B5697,5,2),$G$8:$H$25,2,0)</f>
        <v>Copiers</v>
      </c>
    </row>
    <row r="5698" spans="1:5" x14ac:dyDescent="0.35">
      <c r="A5698" s="11">
        <v>6715</v>
      </c>
      <c r="B5698" s="13" t="s">
        <v>7596</v>
      </c>
      <c r="C5698" s="13" t="s">
        <v>7597</v>
      </c>
      <c r="D5698" s="13" t="str">
        <f>HLOOKUP(LEFT(Products!$B5698,3),$G$4:$J$5,2,0)</f>
        <v>Furniture</v>
      </c>
      <c r="E5698" s="11" t="str">
        <f>VLOOKUP(MID(Products!$B5698,5,2),$G$8:$H$25,2,0)</f>
        <v>Furnishings</v>
      </c>
    </row>
    <row r="5699" spans="1:5" x14ac:dyDescent="0.35">
      <c r="A5699" s="12">
        <v>2947</v>
      </c>
      <c r="B5699" s="17" t="s">
        <v>1942</v>
      </c>
      <c r="C5699" s="17" t="s">
        <v>1943</v>
      </c>
      <c r="D5699" s="17" t="str">
        <f>HLOOKUP(LEFT(Products!$B5699,3),$G$4:$J$5,2,0)</f>
        <v>Technology</v>
      </c>
      <c r="E5699" s="12" t="str">
        <f>VLOOKUP(MID(Products!$B5699,5,2),$G$8:$H$25,2,0)</f>
        <v>Accessories</v>
      </c>
    </row>
    <row r="5700" spans="1:5" x14ac:dyDescent="0.35">
      <c r="A5700" s="11">
        <v>7701</v>
      </c>
      <c r="B5700" s="13" t="s">
        <v>4261</v>
      </c>
      <c r="C5700" s="13" t="s">
        <v>4262</v>
      </c>
      <c r="D5700" s="13" t="str">
        <f>HLOOKUP(LEFT(Products!$B5700,3),$G$4:$J$5,2,0)</f>
        <v>Furniture</v>
      </c>
      <c r="E5700" s="11" t="str">
        <f>VLOOKUP(MID(Products!$B5700,5,2),$G$8:$H$25,2,0)</f>
        <v>Furnishings</v>
      </c>
    </row>
    <row r="5701" spans="1:5" x14ac:dyDescent="0.35">
      <c r="A5701" s="12">
        <v>5277</v>
      </c>
      <c r="B5701" s="17" t="s">
        <v>787</v>
      </c>
      <c r="C5701" s="17" t="s">
        <v>788</v>
      </c>
      <c r="D5701" s="17" t="str">
        <f>HLOOKUP(LEFT(Products!$B5701,3),$G$4:$J$5,2,0)</f>
        <v>Office Supplies</v>
      </c>
      <c r="E5701" s="12" t="str">
        <f>VLOOKUP(MID(Products!$B5701,5,2),$G$8:$H$25,2,0)</f>
        <v>Fasteners</v>
      </c>
    </row>
    <row r="5702" spans="1:5" x14ac:dyDescent="0.35">
      <c r="A5702" s="11">
        <v>9701</v>
      </c>
      <c r="B5702" s="13" t="s">
        <v>922</v>
      </c>
      <c r="C5702" s="13" t="s">
        <v>923</v>
      </c>
      <c r="D5702" s="13" t="str">
        <f>HLOOKUP(LEFT(Products!$B5702,3),$G$4:$J$5,2,0)</f>
        <v>Technology</v>
      </c>
      <c r="E5702" s="11" t="str">
        <f>VLOOKUP(MID(Products!$B5702,5,2),$G$8:$H$25,2,0)</f>
        <v>Accessories</v>
      </c>
    </row>
    <row r="5703" spans="1:5" x14ac:dyDescent="0.35">
      <c r="A5703" s="12">
        <v>4860</v>
      </c>
      <c r="B5703" s="17" t="s">
        <v>6019</v>
      </c>
      <c r="C5703" s="17" t="s">
        <v>6020</v>
      </c>
      <c r="D5703" s="17" t="str">
        <f>HLOOKUP(LEFT(Products!$B5703,3),$G$4:$J$5,2,0)</f>
        <v>Technology</v>
      </c>
      <c r="E5703" s="12" t="str">
        <f>VLOOKUP(MID(Products!$B5703,5,2),$G$8:$H$25,2,0)</f>
        <v>Phones</v>
      </c>
    </row>
    <row r="5704" spans="1:5" x14ac:dyDescent="0.35">
      <c r="A5704" s="11">
        <v>9699</v>
      </c>
      <c r="B5704" s="13" t="s">
        <v>1650</v>
      </c>
      <c r="C5704" s="13" t="s">
        <v>1651</v>
      </c>
      <c r="D5704" s="13" t="str">
        <f>HLOOKUP(LEFT(Products!$B5704,3),$G$4:$J$5,2,0)</f>
        <v>Office Supplies</v>
      </c>
      <c r="E5704" s="11" t="str">
        <f>VLOOKUP(MID(Products!$B5704,5,2),$G$8:$H$25,2,0)</f>
        <v>Art</v>
      </c>
    </row>
    <row r="5705" spans="1:5" x14ac:dyDescent="0.35">
      <c r="A5705" s="12">
        <v>3982</v>
      </c>
      <c r="B5705" s="17" t="s">
        <v>4006</v>
      </c>
      <c r="C5705" s="17" t="s">
        <v>4007</v>
      </c>
      <c r="D5705" s="17" t="str">
        <f>HLOOKUP(LEFT(Products!$B5705,3),$G$4:$J$5,2,0)</f>
        <v>Office Supplies</v>
      </c>
      <c r="E5705" s="12" t="str">
        <f>VLOOKUP(MID(Products!$B5705,5,2),$G$8:$H$25,2,0)</f>
        <v>Paper</v>
      </c>
    </row>
    <row r="5706" spans="1:5" x14ac:dyDescent="0.35">
      <c r="A5706" s="11">
        <v>9700</v>
      </c>
      <c r="B5706" s="13" t="s">
        <v>4987</v>
      </c>
      <c r="C5706" s="13" t="s">
        <v>4988</v>
      </c>
      <c r="D5706" s="13" t="str">
        <f>HLOOKUP(LEFT(Products!$B5706,3),$G$4:$J$5,2,0)</f>
        <v>Furniture</v>
      </c>
      <c r="E5706" s="11" t="str">
        <f>VLOOKUP(MID(Products!$B5706,5,2),$G$8:$H$25,2,0)</f>
        <v>Furnishings</v>
      </c>
    </row>
    <row r="5707" spans="1:5" x14ac:dyDescent="0.35">
      <c r="A5707" s="12">
        <v>2964</v>
      </c>
      <c r="B5707" s="17" t="s">
        <v>5749</v>
      </c>
      <c r="C5707" s="17" t="s">
        <v>5750</v>
      </c>
      <c r="D5707" s="17" t="str">
        <f>HLOOKUP(LEFT(Products!$B5707,3),$G$4:$J$5,2,0)</f>
        <v>Office Supplies</v>
      </c>
      <c r="E5707" s="12" t="str">
        <f>VLOOKUP(MID(Products!$B5707,5,2),$G$8:$H$25,2,0)</f>
        <v>Appliances</v>
      </c>
    </row>
    <row r="5708" spans="1:5" x14ac:dyDescent="0.35">
      <c r="A5708" s="11">
        <v>9047</v>
      </c>
      <c r="B5708" s="13" t="s">
        <v>1279</v>
      </c>
      <c r="C5708" s="13" t="s">
        <v>1280</v>
      </c>
      <c r="D5708" s="13" t="str">
        <f>HLOOKUP(LEFT(Products!$B5708,3),$G$4:$J$5,2,0)</f>
        <v>Furniture</v>
      </c>
      <c r="E5708" s="11" t="str">
        <f>VLOOKUP(MID(Products!$B5708,5,2),$G$8:$H$25,2,0)</f>
        <v>Chairs</v>
      </c>
    </row>
    <row r="5709" spans="1:5" x14ac:dyDescent="0.35">
      <c r="A5709" s="12">
        <v>6553</v>
      </c>
      <c r="B5709" s="17" t="s">
        <v>4826</v>
      </c>
      <c r="C5709" s="17" t="s">
        <v>4827</v>
      </c>
      <c r="D5709" s="17" t="str">
        <f>HLOOKUP(LEFT(Products!$B5709,3),$G$4:$J$5,2,0)</f>
        <v>Technology</v>
      </c>
      <c r="E5709" s="12" t="str">
        <f>VLOOKUP(MID(Products!$B5709,5,2),$G$8:$H$25,2,0)</f>
        <v>Accessories</v>
      </c>
    </row>
    <row r="5710" spans="1:5" x14ac:dyDescent="0.35">
      <c r="A5710" s="11">
        <v>9046</v>
      </c>
      <c r="B5710" s="13" t="s">
        <v>8056</v>
      </c>
      <c r="C5710" s="13" t="s">
        <v>8057</v>
      </c>
      <c r="D5710" s="13" t="str">
        <f>HLOOKUP(LEFT(Products!$B5710,3),$G$4:$J$5,2,0)</f>
        <v>Office Supplies</v>
      </c>
      <c r="E5710" s="11" t="str">
        <f>VLOOKUP(MID(Products!$B5710,5,2),$G$8:$H$25,2,0)</f>
        <v>Storage</v>
      </c>
    </row>
    <row r="5711" spans="1:5" x14ac:dyDescent="0.35">
      <c r="A5711" s="12">
        <v>2974</v>
      </c>
      <c r="B5711" s="17" t="s">
        <v>3103</v>
      </c>
      <c r="C5711" s="17" t="s">
        <v>3104</v>
      </c>
      <c r="D5711" s="17" t="str">
        <f>HLOOKUP(LEFT(Products!$B5711,3),$G$4:$J$5,2,0)</f>
        <v>Technology</v>
      </c>
      <c r="E5711" s="12" t="str">
        <f>VLOOKUP(MID(Products!$B5711,5,2),$G$8:$H$25,2,0)</f>
        <v>Accessories</v>
      </c>
    </row>
    <row r="5712" spans="1:5" x14ac:dyDescent="0.35">
      <c r="A5712" s="11">
        <v>9049</v>
      </c>
      <c r="B5712" s="13" t="s">
        <v>835</v>
      </c>
      <c r="C5712" s="13" t="s">
        <v>836</v>
      </c>
      <c r="D5712" s="13" t="str">
        <f>HLOOKUP(LEFT(Products!$B5712,3),$G$4:$J$5,2,0)</f>
        <v>Office Supplies</v>
      </c>
      <c r="E5712" s="11" t="str">
        <f>VLOOKUP(MID(Products!$B5712,5,2),$G$8:$H$25,2,0)</f>
        <v>Binders</v>
      </c>
    </row>
    <row r="5713" spans="1:5" x14ac:dyDescent="0.35">
      <c r="A5713" s="12">
        <v>6552</v>
      </c>
      <c r="B5713" s="17" t="s">
        <v>292</v>
      </c>
      <c r="C5713" s="17" t="s">
        <v>294</v>
      </c>
      <c r="D5713" s="17" t="str">
        <f>HLOOKUP(LEFT(Products!$B5713,3),$G$4:$J$5,2,0)</f>
        <v>Office Supplies</v>
      </c>
      <c r="E5713" s="12" t="str">
        <f>VLOOKUP(MID(Products!$B5713,5,2),$G$8:$H$25,2,0)</f>
        <v>Labels</v>
      </c>
    </row>
    <row r="5714" spans="1:5" x14ac:dyDescent="0.35">
      <c r="A5714" s="11">
        <v>2966</v>
      </c>
      <c r="B5714" s="13" t="s">
        <v>1973</v>
      </c>
      <c r="C5714" s="13" t="s">
        <v>1974</v>
      </c>
      <c r="D5714" s="13" t="str">
        <f>HLOOKUP(LEFT(Products!$B5714,3),$G$4:$J$5,2,0)</f>
        <v>Office Supplies</v>
      </c>
      <c r="E5714" s="11" t="str">
        <f>VLOOKUP(MID(Products!$B5714,5,2),$G$8:$H$25,2,0)</f>
        <v>Paper</v>
      </c>
    </row>
    <row r="5715" spans="1:5" x14ac:dyDescent="0.35">
      <c r="A5715" s="12">
        <v>2965</v>
      </c>
      <c r="B5715" s="17" t="s">
        <v>154</v>
      </c>
      <c r="C5715" s="17" t="s">
        <v>155</v>
      </c>
      <c r="D5715" s="17" t="str">
        <f>HLOOKUP(LEFT(Products!$B5715,3),$G$4:$J$5,2,0)</f>
        <v>Furniture</v>
      </c>
      <c r="E5715" s="12" t="str">
        <f>VLOOKUP(MID(Products!$B5715,5,2),$G$8:$H$25,2,0)</f>
        <v>Furnishings</v>
      </c>
    </row>
    <row r="5716" spans="1:5" x14ac:dyDescent="0.35">
      <c r="A5716" s="11">
        <v>3004</v>
      </c>
      <c r="B5716" s="13" t="s">
        <v>4676</v>
      </c>
      <c r="C5716" s="13" t="s">
        <v>4677</v>
      </c>
      <c r="D5716" s="13" t="str">
        <f>HLOOKUP(LEFT(Products!$B5716,3),$G$4:$J$5,2,0)</f>
        <v>Office Supplies</v>
      </c>
      <c r="E5716" s="11" t="str">
        <f>VLOOKUP(MID(Products!$B5716,5,2),$G$8:$H$25,2,0)</f>
        <v>Binders</v>
      </c>
    </row>
    <row r="5717" spans="1:5" x14ac:dyDescent="0.35">
      <c r="A5717" s="12">
        <v>9045</v>
      </c>
      <c r="B5717" s="17" t="s">
        <v>4552</v>
      </c>
      <c r="C5717" s="17" t="s">
        <v>4553</v>
      </c>
      <c r="D5717" s="17" t="str">
        <f>HLOOKUP(LEFT(Products!$B5717,3),$G$4:$J$5,2,0)</f>
        <v>Office Supplies</v>
      </c>
      <c r="E5717" s="12" t="str">
        <f>VLOOKUP(MID(Products!$B5717,5,2),$G$8:$H$25,2,0)</f>
        <v>Binders</v>
      </c>
    </row>
    <row r="5718" spans="1:5" x14ac:dyDescent="0.35">
      <c r="A5718" s="11">
        <v>9048</v>
      </c>
      <c r="B5718" s="13" t="s">
        <v>5144</v>
      </c>
      <c r="C5718" s="13" t="s">
        <v>5145</v>
      </c>
      <c r="D5718" s="13" t="str">
        <f>HLOOKUP(LEFT(Products!$B5718,3),$G$4:$J$5,2,0)</f>
        <v>Office Supplies</v>
      </c>
      <c r="E5718" s="11" t="str">
        <f>VLOOKUP(MID(Products!$B5718,5,2),$G$8:$H$25,2,0)</f>
        <v>Binders</v>
      </c>
    </row>
    <row r="5719" spans="1:5" x14ac:dyDescent="0.35">
      <c r="A5719" s="12">
        <v>2963</v>
      </c>
      <c r="B5719" s="17" t="s">
        <v>6678</v>
      </c>
      <c r="C5719" s="17" t="s">
        <v>6679</v>
      </c>
      <c r="D5719" s="17" t="str">
        <f>HLOOKUP(LEFT(Products!$B5719,3),$G$4:$J$5,2,0)</f>
        <v>Office Supplies</v>
      </c>
      <c r="E5719" s="12" t="str">
        <f>VLOOKUP(MID(Products!$B5719,5,2),$G$8:$H$25,2,0)</f>
        <v>Art</v>
      </c>
    </row>
    <row r="5720" spans="1:5" x14ac:dyDescent="0.35">
      <c r="A5720" s="11">
        <v>204</v>
      </c>
      <c r="B5720" s="13" t="s">
        <v>2536</v>
      </c>
      <c r="C5720" s="13" t="s">
        <v>2537</v>
      </c>
      <c r="D5720" s="13" t="str">
        <f>HLOOKUP(LEFT(Products!$B5720,3),$G$4:$J$5,2,0)</f>
        <v>Furniture</v>
      </c>
      <c r="E5720" s="11" t="str">
        <f>VLOOKUP(MID(Products!$B5720,5,2),$G$8:$H$25,2,0)</f>
        <v>Chairs</v>
      </c>
    </row>
    <row r="5721" spans="1:5" x14ac:dyDescent="0.35">
      <c r="A5721" s="12">
        <v>7042</v>
      </c>
      <c r="B5721" s="17" t="s">
        <v>2210</v>
      </c>
      <c r="C5721" s="17" t="s">
        <v>2211</v>
      </c>
      <c r="D5721" s="17" t="str">
        <f>HLOOKUP(LEFT(Products!$B5721,3),$G$4:$J$5,2,0)</f>
        <v>Office Supplies</v>
      </c>
      <c r="E5721" s="12" t="str">
        <f>VLOOKUP(MID(Products!$B5721,5,2),$G$8:$H$25,2,0)</f>
        <v>Appliances</v>
      </c>
    </row>
    <row r="5722" spans="1:5" x14ac:dyDescent="0.35">
      <c r="A5722" s="11">
        <v>7040</v>
      </c>
      <c r="B5722" s="13" t="s">
        <v>3663</v>
      </c>
      <c r="C5722" s="13" t="s">
        <v>3664</v>
      </c>
      <c r="D5722" s="13" t="str">
        <f>HLOOKUP(LEFT(Products!$B5722,3),$G$4:$J$5,2,0)</f>
        <v>Furniture</v>
      </c>
      <c r="E5722" s="11" t="str">
        <f>VLOOKUP(MID(Products!$B5722,5,2),$G$8:$H$25,2,0)</f>
        <v>Furnishings</v>
      </c>
    </row>
    <row r="5723" spans="1:5" x14ac:dyDescent="0.35">
      <c r="A5723" s="12">
        <v>630</v>
      </c>
      <c r="B5723" s="17" t="s">
        <v>3192</v>
      </c>
      <c r="C5723" s="17" t="s">
        <v>3193</v>
      </c>
      <c r="D5723" s="17" t="str">
        <f>HLOOKUP(LEFT(Products!$B5723,3),$G$4:$J$5,2,0)</f>
        <v>Office Supplies</v>
      </c>
      <c r="E5723" s="12" t="str">
        <f>VLOOKUP(MID(Products!$B5723,5,2),$G$8:$H$25,2,0)</f>
        <v>Storage</v>
      </c>
    </row>
    <row r="5724" spans="1:5" x14ac:dyDescent="0.35">
      <c r="A5724" s="11">
        <v>9378</v>
      </c>
      <c r="B5724" s="13" t="s">
        <v>3678</v>
      </c>
      <c r="C5724" s="13" t="s">
        <v>3679</v>
      </c>
      <c r="D5724" s="13" t="str">
        <f>HLOOKUP(LEFT(Products!$B5724,3),$G$4:$J$5,2,0)</f>
        <v>Office Supplies</v>
      </c>
      <c r="E5724" s="11" t="str">
        <f>VLOOKUP(MID(Products!$B5724,5,2),$G$8:$H$25,2,0)</f>
        <v>Paper</v>
      </c>
    </row>
    <row r="5725" spans="1:5" x14ac:dyDescent="0.35">
      <c r="A5725" s="12">
        <v>4901</v>
      </c>
      <c r="B5725" s="17" t="s">
        <v>6257</v>
      </c>
      <c r="C5725" s="17" t="s">
        <v>6258</v>
      </c>
      <c r="D5725" s="17" t="str">
        <f>HLOOKUP(LEFT(Products!$B5725,3),$G$4:$J$5,2,0)</f>
        <v>Office Supplies</v>
      </c>
      <c r="E5725" s="12" t="str">
        <f>VLOOKUP(MID(Products!$B5725,5,2),$G$8:$H$25,2,0)</f>
        <v>Storage</v>
      </c>
    </row>
    <row r="5726" spans="1:5" x14ac:dyDescent="0.35">
      <c r="A5726" s="11">
        <v>3029</v>
      </c>
      <c r="B5726" s="13" t="s">
        <v>324</v>
      </c>
      <c r="C5726" s="13" t="s">
        <v>325</v>
      </c>
      <c r="D5726" s="13" t="str">
        <f>HLOOKUP(LEFT(Products!$B5726,3),$G$4:$J$5,2,0)</f>
        <v>Office Supplies</v>
      </c>
      <c r="E5726" s="11" t="str">
        <f>VLOOKUP(MID(Products!$B5726,5,2),$G$8:$H$25,2,0)</f>
        <v>Storage</v>
      </c>
    </row>
    <row r="5727" spans="1:5" x14ac:dyDescent="0.35">
      <c r="A5727" s="12">
        <v>4342</v>
      </c>
      <c r="B5727" s="17" t="s">
        <v>2747</v>
      </c>
      <c r="C5727" s="17" t="s">
        <v>2748</v>
      </c>
      <c r="D5727" s="17" t="str">
        <f>HLOOKUP(LEFT(Products!$B5727,3),$G$4:$J$5,2,0)</f>
        <v>Furniture</v>
      </c>
      <c r="E5727" s="12" t="str">
        <f>VLOOKUP(MID(Products!$B5727,5,2),$G$8:$H$25,2,0)</f>
        <v>Chairs</v>
      </c>
    </row>
    <row r="5728" spans="1:5" x14ac:dyDescent="0.35">
      <c r="A5728" s="11">
        <v>4902</v>
      </c>
      <c r="B5728" s="13" t="s">
        <v>729</v>
      </c>
      <c r="C5728" s="13" t="s">
        <v>730</v>
      </c>
      <c r="D5728" s="13" t="str">
        <f>HLOOKUP(LEFT(Products!$B5728,3),$G$4:$J$5,2,0)</f>
        <v>Office Supplies</v>
      </c>
      <c r="E5728" s="11" t="str">
        <f>VLOOKUP(MID(Products!$B5728,5,2),$G$8:$H$25,2,0)</f>
        <v>Storage</v>
      </c>
    </row>
    <row r="5729" spans="1:5" x14ac:dyDescent="0.35">
      <c r="A5729" s="12">
        <v>629</v>
      </c>
      <c r="B5729" s="17" t="s">
        <v>5707</v>
      </c>
      <c r="C5729" s="17" t="s">
        <v>5708</v>
      </c>
      <c r="D5729" s="17" t="str">
        <f>HLOOKUP(LEFT(Products!$B5729,3),$G$4:$J$5,2,0)</f>
        <v>Office Supplies</v>
      </c>
      <c r="E5729" s="12" t="str">
        <f>VLOOKUP(MID(Products!$B5729,5,2),$G$8:$H$25,2,0)</f>
        <v>Supplies</v>
      </c>
    </row>
    <row r="5730" spans="1:5" x14ac:dyDescent="0.35">
      <c r="A5730" s="11">
        <v>7041</v>
      </c>
      <c r="B5730" s="13" t="s">
        <v>5136</v>
      </c>
      <c r="C5730" s="13" t="s">
        <v>5137</v>
      </c>
      <c r="D5730" s="13" t="str">
        <f>HLOOKUP(LEFT(Products!$B5730,3),$G$4:$J$5,2,0)</f>
        <v>Office Supplies</v>
      </c>
      <c r="E5730" s="11" t="str">
        <f>VLOOKUP(MID(Products!$B5730,5,2),$G$8:$H$25,2,0)</f>
        <v>Binders</v>
      </c>
    </row>
    <row r="5731" spans="1:5" x14ac:dyDescent="0.35">
      <c r="A5731" s="12">
        <v>2852</v>
      </c>
      <c r="B5731" s="17" t="s">
        <v>2553</v>
      </c>
      <c r="C5731" s="17" t="s">
        <v>2554</v>
      </c>
      <c r="D5731" s="17" t="str">
        <f>HLOOKUP(LEFT(Products!$B5731,3),$G$4:$J$5,2,0)</f>
        <v>Office Supplies</v>
      </c>
      <c r="E5731" s="12" t="str">
        <f>VLOOKUP(MID(Products!$B5731,5,2),$G$8:$H$25,2,0)</f>
        <v>Binders</v>
      </c>
    </row>
    <row r="5732" spans="1:5" x14ac:dyDescent="0.35">
      <c r="A5732" s="11">
        <v>1025</v>
      </c>
      <c r="B5732" s="13" t="s">
        <v>2740</v>
      </c>
      <c r="C5732" s="13" t="s">
        <v>2741</v>
      </c>
      <c r="D5732" s="13" t="str">
        <f>HLOOKUP(LEFT(Products!$B5732,3),$G$4:$J$5,2,0)</f>
        <v>Office Supplies</v>
      </c>
      <c r="E5732" s="11" t="str">
        <f>VLOOKUP(MID(Products!$B5732,5,2),$G$8:$H$25,2,0)</f>
        <v>Paper</v>
      </c>
    </row>
    <row r="5733" spans="1:5" x14ac:dyDescent="0.35">
      <c r="A5733" s="12">
        <v>8847</v>
      </c>
      <c r="B5733" s="17" t="s">
        <v>1256</v>
      </c>
      <c r="C5733" s="17" t="s">
        <v>1257</v>
      </c>
      <c r="D5733" s="17" t="str">
        <f>HLOOKUP(LEFT(Products!$B5733,3),$G$4:$J$5,2,0)</f>
        <v>Office Supplies</v>
      </c>
      <c r="E5733" s="12" t="str">
        <f>VLOOKUP(MID(Products!$B5733,5,2),$G$8:$H$25,2,0)</f>
        <v>Binders</v>
      </c>
    </row>
    <row r="5734" spans="1:5" x14ac:dyDescent="0.35">
      <c r="A5734" s="11">
        <v>1116</v>
      </c>
      <c r="B5734" s="13" t="s">
        <v>3860</v>
      </c>
      <c r="C5734" s="13" t="s">
        <v>3861</v>
      </c>
      <c r="D5734" s="13" t="str">
        <f>HLOOKUP(LEFT(Products!$B5734,3),$G$4:$J$5,2,0)</f>
        <v>Office Supplies</v>
      </c>
      <c r="E5734" s="11" t="str">
        <f>VLOOKUP(MID(Products!$B5734,5,2),$G$8:$H$25,2,0)</f>
        <v>Paper</v>
      </c>
    </row>
    <row r="5735" spans="1:5" x14ac:dyDescent="0.35">
      <c r="A5735" s="12">
        <v>8932</v>
      </c>
      <c r="B5735" s="17" t="s">
        <v>3407</v>
      </c>
      <c r="C5735" s="17" t="s">
        <v>3408</v>
      </c>
      <c r="D5735" s="17" t="str">
        <f>HLOOKUP(LEFT(Products!$B5735,3),$G$4:$J$5,2,0)</f>
        <v>Technology</v>
      </c>
      <c r="E5735" s="12" t="str">
        <f>VLOOKUP(MID(Products!$B5735,5,2),$G$8:$H$25,2,0)</f>
        <v>Accessories</v>
      </c>
    </row>
    <row r="5736" spans="1:5" x14ac:dyDescent="0.35">
      <c r="A5736" s="11">
        <v>1115</v>
      </c>
      <c r="B5736" s="13" t="s">
        <v>7037</v>
      </c>
      <c r="C5736" s="13" t="s">
        <v>7038</v>
      </c>
      <c r="D5736" s="13" t="str">
        <f>HLOOKUP(LEFT(Products!$B5736,3),$G$4:$J$5,2,0)</f>
        <v>Furniture</v>
      </c>
      <c r="E5736" s="11" t="str">
        <f>VLOOKUP(MID(Products!$B5736,5,2),$G$8:$H$25,2,0)</f>
        <v>Furnishings</v>
      </c>
    </row>
    <row r="5737" spans="1:5" x14ac:dyDescent="0.35">
      <c r="A5737" s="12">
        <v>8848</v>
      </c>
      <c r="B5737" s="17" t="s">
        <v>8486</v>
      </c>
      <c r="C5737" s="17" t="s">
        <v>8487</v>
      </c>
      <c r="D5737" s="17" t="str">
        <f>HLOOKUP(LEFT(Products!$B5737,3),$G$4:$J$5,2,0)</f>
        <v>Furniture</v>
      </c>
      <c r="E5737" s="12" t="str">
        <f>VLOOKUP(MID(Products!$B5737,5,2),$G$8:$H$25,2,0)</f>
        <v>Bookcases</v>
      </c>
    </row>
    <row r="5738" spans="1:5" x14ac:dyDescent="0.35">
      <c r="A5738" s="11">
        <v>8933</v>
      </c>
      <c r="B5738" s="13" t="s">
        <v>1678</v>
      </c>
      <c r="C5738" s="13" t="s">
        <v>1679</v>
      </c>
      <c r="D5738" s="13" t="str">
        <f>HLOOKUP(LEFT(Products!$B5738,3),$G$4:$J$5,2,0)</f>
        <v>Office Supplies</v>
      </c>
      <c r="E5738" s="11" t="str">
        <f>VLOOKUP(MID(Products!$B5738,5,2),$G$8:$H$25,2,0)</f>
        <v>Appliances</v>
      </c>
    </row>
    <row r="5739" spans="1:5" x14ac:dyDescent="0.35">
      <c r="A5739" s="12">
        <v>2889</v>
      </c>
      <c r="B5739" s="17" t="s">
        <v>5796</v>
      </c>
      <c r="C5739" s="17" t="s">
        <v>5797</v>
      </c>
      <c r="D5739" s="17" t="str">
        <f>HLOOKUP(LEFT(Products!$B5739,3),$G$4:$J$5,2,0)</f>
        <v>Technology</v>
      </c>
      <c r="E5739" s="12" t="str">
        <f>VLOOKUP(MID(Products!$B5739,5,2),$G$8:$H$25,2,0)</f>
        <v>Accessories</v>
      </c>
    </row>
    <row r="5740" spans="1:5" x14ac:dyDescent="0.35">
      <c r="A5740" s="11">
        <v>1250</v>
      </c>
      <c r="B5740" s="13" t="s">
        <v>3014</v>
      </c>
      <c r="C5740" s="13" t="s">
        <v>3015</v>
      </c>
      <c r="D5740" s="13" t="str">
        <f>HLOOKUP(LEFT(Products!$B5740,3),$G$4:$J$5,2,0)</f>
        <v>Office Supplies</v>
      </c>
      <c r="E5740" s="11" t="str">
        <f>VLOOKUP(MID(Products!$B5740,5,2),$G$8:$H$25,2,0)</f>
        <v>Paper</v>
      </c>
    </row>
    <row r="5741" spans="1:5" x14ac:dyDescent="0.35">
      <c r="A5741" s="12">
        <v>1251</v>
      </c>
      <c r="B5741" s="17" t="s">
        <v>3255</v>
      </c>
      <c r="C5741" s="17" t="s">
        <v>3256</v>
      </c>
      <c r="D5741" s="17" t="str">
        <f>HLOOKUP(LEFT(Products!$B5741,3),$G$4:$J$5,2,0)</f>
        <v>Furniture</v>
      </c>
      <c r="E5741" s="12" t="str">
        <f>VLOOKUP(MID(Products!$B5741,5,2),$G$8:$H$25,2,0)</f>
        <v>Chairs</v>
      </c>
    </row>
    <row r="5742" spans="1:5" x14ac:dyDescent="0.35">
      <c r="A5742" s="11">
        <v>8479</v>
      </c>
      <c r="B5742" s="13" t="s">
        <v>2332</v>
      </c>
      <c r="C5742" s="13" t="s">
        <v>2333</v>
      </c>
      <c r="D5742" s="13" t="str">
        <f>HLOOKUP(LEFT(Products!$B5742,3),$G$4:$J$5,2,0)</f>
        <v>Office Supplies</v>
      </c>
      <c r="E5742" s="11" t="str">
        <f>VLOOKUP(MID(Products!$B5742,5,2),$G$8:$H$25,2,0)</f>
        <v>Appliances</v>
      </c>
    </row>
    <row r="5743" spans="1:5" x14ac:dyDescent="0.35">
      <c r="A5743" s="12">
        <v>8845</v>
      </c>
      <c r="B5743" s="17" t="s">
        <v>3658</v>
      </c>
      <c r="C5743" s="17" t="s">
        <v>3659</v>
      </c>
      <c r="D5743" s="17" t="str">
        <f>HLOOKUP(LEFT(Products!$B5743,3),$G$4:$J$5,2,0)</f>
        <v>Office Supplies</v>
      </c>
      <c r="E5743" s="12" t="str">
        <f>VLOOKUP(MID(Products!$B5743,5,2),$G$8:$H$25,2,0)</f>
        <v>Art</v>
      </c>
    </row>
    <row r="5744" spans="1:5" x14ac:dyDescent="0.35">
      <c r="A5744" s="11">
        <v>7738</v>
      </c>
      <c r="B5744" s="13" t="s">
        <v>3006</v>
      </c>
      <c r="C5744" s="13" t="s">
        <v>3007</v>
      </c>
      <c r="D5744" s="13" t="str">
        <f>HLOOKUP(LEFT(Products!$B5744,3),$G$4:$J$5,2,0)</f>
        <v>Office Supplies</v>
      </c>
      <c r="E5744" s="11" t="str">
        <f>VLOOKUP(MID(Products!$B5744,5,2),$G$8:$H$25,2,0)</f>
        <v>Binders</v>
      </c>
    </row>
    <row r="5745" spans="1:5" x14ac:dyDescent="0.35">
      <c r="A5745" s="12">
        <v>3200</v>
      </c>
      <c r="B5745" s="17" t="s">
        <v>4497</v>
      </c>
      <c r="C5745" s="17" t="s">
        <v>4498</v>
      </c>
      <c r="D5745" s="17" t="str">
        <f>HLOOKUP(LEFT(Products!$B5745,3),$G$4:$J$5,2,0)</f>
        <v>Office Supplies</v>
      </c>
      <c r="E5745" s="12" t="str">
        <f>VLOOKUP(MID(Products!$B5745,5,2),$G$8:$H$25,2,0)</f>
        <v>Art</v>
      </c>
    </row>
    <row r="5746" spans="1:5" x14ac:dyDescent="0.35">
      <c r="A5746" s="11">
        <v>8846</v>
      </c>
      <c r="B5746" s="13" t="s">
        <v>4507</v>
      </c>
      <c r="C5746" s="13" t="s">
        <v>4508</v>
      </c>
      <c r="D5746" s="13" t="str">
        <f>HLOOKUP(LEFT(Products!$B5746,3),$G$4:$J$5,2,0)</f>
        <v>Office Supplies</v>
      </c>
      <c r="E5746" s="11" t="str">
        <f>VLOOKUP(MID(Products!$B5746,5,2),$G$8:$H$25,2,0)</f>
        <v>Art</v>
      </c>
    </row>
    <row r="5747" spans="1:5" x14ac:dyDescent="0.35">
      <c r="A5747" s="12">
        <v>2887</v>
      </c>
      <c r="B5747" s="17" t="s">
        <v>1559</v>
      </c>
      <c r="C5747" s="17" t="s">
        <v>1560</v>
      </c>
      <c r="D5747" s="17" t="str">
        <f>HLOOKUP(LEFT(Products!$B5747,3),$G$4:$J$5,2,0)</f>
        <v>Office Supplies</v>
      </c>
      <c r="E5747" s="12" t="str">
        <f>VLOOKUP(MID(Products!$B5747,5,2),$G$8:$H$25,2,0)</f>
        <v>Fasteners</v>
      </c>
    </row>
    <row r="5748" spans="1:5" x14ac:dyDescent="0.35">
      <c r="A5748" s="11">
        <v>2888</v>
      </c>
      <c r="B5748" s="13" t="s">
        <v>5664</v>
      </c>
      <c r="C5748" s="13" t="s">
        <v>5665</v>
      </c>
      <c r="D5748" s="13" t="str">
        <f>HLOOKUP(LEFT(Products!$B5748,3),$G$4:$J$5,2,0)</f>
        <v>Office Supplies</v>
      </c>
      <c r="E5748" s="11" t="str">
        <f>VLOOKUP(MID(Products!$B5748,5,2),$G$8:$H$25,2,0)</f>
        <v>Art</v>
      </c>
    </row>
    <row r="5749" spans="1:5" x14ac:dyDescent="0.35">
      <c r="A5749" s="12">
        <v>1252</v>
      </c>
      <c r="B5749" s="17" t="s">
        <v>4874</v>
      </c>
      <c r="C5749" s="17" t="s">
        <v>4875</v>
      </c>
      <c r="D5749" s="17" t="str">
        <f>HLOOKUP(LEFT(Products!$B5749,3),$G$4:$J$5,2,0)</f>
        <v>Office Supplies</v>
      </c>
      <c r="E5749" s="12" t="str">
        <f>VLOOKUP(MID(Products!$B5749,5,2),$G$8:$H$25,2,0)</f>
        <v>Paper</v>
      </c>
    </row>
    <row r="5750" spans="1:5" x14ac:dyDescent="0.35">
      <c r="A5750" s="11">
        <v>1910</v>
      </c>
      <c r="B5750" s="13" t="s">
        <v>1995</v>
      </c>
      <c r="C5750" s="13" t="s">
        <v>1996</v>
      </c>
      <c r="D5750" s="13" t="str">
        <f>HLOOKUP(LEFT(Products!$B5750,3),$G$4:$J$5,2,0)</f>
        <v>Office Supplies</v>
      </c>
      <c r="E5750" s="11" t="str">
        <f>VLOOKUP(MID(Products!$B5750,5,2),$G$8:$H$25,2,0)</f>
        <v>Art</v>
      </c>
    </row>
    <row r="5751" spans="1:5" x14ac:dyDescent="0.35">
      <c r="A5751" s="12">
        <v>1114</v>
      </c>
      <c r="B5751" s="17" t="s">
        <v>946</v>
      </c>
      <c r="C5751" s="17" t="s">
        <v>947</v>
      </c>
      <c r="D5751" s="17" t="str">
        <f>HLOOKUP(LEFT(Products!$B5751,3),$G$4:$J$5,2,0)</f>
        <v>Furniture</v>
      </c>
      <c r="E5751" s="12" t="str">
        <f>VLOOKUP(MID(Products!$B5751,5,2),$G$8:$H$25,2,0)</f>
        <v>Furnishings</v>
      </c>
    </row>
    <row r="5752" spans="1:5" x14ac:dyDescent="0.35">
      <c r="A5752" s="11">
        <v>1249</v>
      </c>
      <c r="B5752" s="13" t="s">
        <v>2909</v>
      </c>
      <c r="C5752" s="13" t="s">
        <v>2910</v>
      </c>
      <c r="D5752" s="13" t="str">
        <f>HLOOKUP(LEFT(Products!$B5752,3),$G$4:$J$5,2,0)</f>
        <v>Office Supplies</v>
      </c>
      <c r="E5752" s="11" t="str">
        <f>VLOOKUP(MID(Products!$B5752,5,2),$G$8:$H$25,2,0)</f>
        <v>Binders</v>
      </c>
    </row>
    <row r="5753" spans="1:5" x14ac:dyDescent="0.35">
      <c r="A5753" s="12">
        <v>5474</v>
      </c>
      <c r="B5753" s="17" t="s">
        <v>6488</v>
      </c>
      <c r="C5753" s="17" t="s">
        <v>4403</v>
      </c>
      <c r="D5753" s="17" t="str">
        <f>HLOOKUP(LEFT(Products!$B5753,3),$G$4:$J$5,2,0)</f>
        <v>Office Supplies</v>
      </c>
      <c r="E5753" s="12" t="str">
        <f>VLOOKUP(MID(Products!$B5753,5,2),$G$8:$H$25,2,0)</f>
        <v>Art</v>
      </c>
    </row>
    <row r="5754" spans="1:5" x14ac:dyDescent="0.35">
      <c r="A5754" s="11">
        <v>1442</v>
      </c>
      <c r="B5754" s="13" t="s">
        <v>375</v>
      </c>
      <c r="C5754" s="13" t="s">
        <v>376</v>
      </c>
      <c r="D5754" s="13" t="str">
        <f>HLOOKUP(LEFT(Products!$B5754,3),$G$4:$J$5,2,0)</f>
        <v>Furniture</v>
      </c>
      <c r="E5754" s="11" t="str">
        <f>VLOOKUP(MID(Products!$B5754,5,2),$G$8:$H$25,2,0)</f>
        <v>Bookcases</v>
      </c>
    </row>
    <row r="5755" spans="1:5" x14ac:dyDescent="0.35">
      <c r="A5755" s="12">
        <v>5473</v>
      </c>
      <c r="B5755" s="17" t="s">
        <v>3666</v>
      </c>
      <c r="C5755" s="17" t="s">
        <v>3667</v>
      </c>
      <c r="D5755" s="17" t="str">
        <f>HLOOKUP(LEFT(Products!$B5755,3),$G$4:$J$5,2,0)</f>
        <v>Office Supplies</v>
      </c>
      <c r="E5755" s="12" t="str">
        <f>VLOOKUP(MID(Products!$B5755,5,2),$G$8:$H$25,2,0)</f>
        <v>Binders</v>
      </c>
    </row>
    <row r="5756" spans="1:5" x14ac:dyDescent="0.35">
      <c r="A5756" s="11">
        <v>3589</v>
      </c>
      <c r="B5756" s="13" t="s">
        <v>1873</v>
      </c>
      <c r="C5756" s="13" t="s">
        <v>1874</v>
      </c>
      <c r="D5756" s="13" t="str">
        <f>HLOOKUP(LEFT(Products!$B5756,3),$G$4:$J$5,2,0)</f>
        <v>Office Supplies</v>
      </c>
      <c r="E5756" s="11" t="str">
        <f>VLOOKUP(MID(Products!$B5756,5,2),$G$8:$H$25,2,0)</f>
        <v>Storage</v>
      </c>
    </row>
    <row r="5757" spans="1:5" x14ac:dyDescent="0.35">
      <c r="A5757" s="12">
        <v>5472</v>
      </c>
      <c r="B5757" s="17" t="s">
        <v>5782</v>
      </c>
      <c r="C5757" s="17" t="s">
        <v>5783</v>
      </c>
      <c r="D5757" s="17" t="str">
        <f>HLOOKUP(LEFT(Products!$B5757,3),$G$4:$J$5,2,0)</f>
        <v>Office Supplies</v>
      </c>
      <c r="E5757" s="12" t="str">
        <f>VLOOKUP(MID(Products!$B5757,5,2),$G$8:$H$25,2,0)</f>
        <v>Supplies</v>
      </c>
    </row>
    <row r="5758" spans="1:5" x14ac:dyDescent="0.35">
      <c r="A5758" s="11">
        <v>6509</v>
      </c>
      <c r="B5758" s="13" t="s">
        <v>2045</v>
      </c>
      <c r="C5758" s="13" t="s">
        <v>2046</v>
      </c>
      <c r="D5758" s="13" t="str">
        <f>HLOOKUP(LEFT(Products!$B5758,3),$G$4:$J$5,2,0)</f>
        <v>Furniture</v>
      </c>
      <c r="E5758" s="11" t="str">
        <f>VLOOKUP(MID(Products!$B5758,5,2),$G$8:$H$25,2,0)</f>
        <v>Furnishings</v>
      </c>
    </row>
    <row r="5759" spans="1:5" x14ac:dyDescent="0.35">
      <c r="A5759" s="12">
        <v>2270</v>
      </c>
      <c r="B5759" s="17" t="s">
        <v>1793</v>
      </c>
      <c r="C5759" s="17" t="s">
        <v>2594</v>
      </c>
      <c r="D5759" s="17" t="str">
        <f>HLOOKUP(LEFT(Products!$B5759,3),$G$4:$J$5,2,0)</f>
        <v>Office Supplies</v>
      </c>
      <c r="E5759" s="12" t="str">
        <f>VLOOKUP(MID(Products!$B5759,5,2),$G$8:$H$25,2,0)</f>
        <v>Paper</v>
      </c>
    </row>
    <row r="5760" spans="1:5" x14ac:dyDescent="0.35">
      <c r="A5760" s="11">
        <v>2269</v>
      </c>
      <c r="B5760" s="13" t="s">
        <v>934</v>
      </c>
      <c r="C5760" s="13" t="s">
        <v>935</v>
      </c>
      <c r="D5760" s="13" t="str">
        <f>HLOOKUP(LEFT(Products!$B5760,3),$G$4:$J$5,2,0)</f>
        <v>Office Supplies</v>
      </c>
      <c r="E5760" s="11" t="str">
        <f>VLOOKUP(MID(Products!$B5760,5,2),$G$8:$H$25,2,0)</f>
        <v>Binders</v>
      </c>
    </row>
    <row r="5761" spans="1:5" x14ac:dyDescent="0.35">
      <c r="A5761" s="12">
        <v>6511</v>
      </c>
      <c r="B5761" s="17" t="s">
        <v>1472</v>
      </c>
      <c r="C5761" s="17" t="s">
        <v>1473</v>
      </c>
      <c r="D5761" s="17" t="str">
        <f>HLOOKUP(LEFT(Products!$B5761,3),$G$4:$J$5,2,0)</f>
        <v>Office Supplies</v>
      </c>
      <c r="E5761" s="12" t="str">
        <f>VLOOKUP(MID(Products!$B5761,5,2),$G$8:$H$25,2,0)</f>
        <v>Paper</v>
      </c>
    </row>
    <row r="5762" spans="1:5" x14ac:dyDescent="0.35">
      <c r="A5762" s="11">
        <v>6510</v>
      </c>
      <c r="B5762" s="13" t="s">
        <v>1267</v>
      </c>
      <c r="C5762" s="13" t="s">
        <v>1268</v>
      </c>
      <c r="D5762" s="13" t="str">
        <f>HLOOKUP(LEFT(Products!$B5762,3),$G$4:$J$5,2,0)</f>
        <v>Office Supplies</v>
      </c>
      <c r="E5762" s="11" t="str">
        <f>VLOOKUP(MID(Products!$B5762,5,2),$G$8:$H$25,2,0)</f>
        <v>Paper</v>
      </c>
    </row>
    <row r="5763" spans="1:5" x14ac:dyDescent="0.35">
      <c r="A5763" s="12">
        <v>1968</v>
      </c>
      <c r="B5763" s="17" t="s">
        <v>2875</v>
      </c>
      <c r="C5763" s="17" t="s">
        <v>2876</v>
      </c>
      <c r="D5763" s="17" t="str">
        <f>HLOOKUP(LEFT(Products!$B5763,3),$G$4:$J$5,2,0)</f>
        <v>Office Supplies</v>
      </c>
      <c r="E5763" s="12" t="str">
        <f>VLOOKUP(MID(Products!$B5763,5,2),$G$8:$H$25,2,0)</f>
        <v>Binders</v>
      </c>
    </row>
    <row r="5764" spans="1:5" x14ac:dyDescent="0.35">
      <c r="A5764" s="11">
        <v>2719</v>
      </c>
      <c r="B5764" s="13" t="s">
        <v>2249</v>
      </c>
      <c r="C5764" s="13" t="s">
        <v>2250</v>
      </c>
      <c r="D5764" s="13" t="str">
        <f>HLOOKUP(LEFT(Products!$B5764,3),$G$4:$J$5,2,0)</f>
        <v>Office Supplies</v>
      </c>
      <c r="E5764" s="11" t="str">
        <f>VLOOKUP(MID(Products!$B5764,5,2),$G$8:$H$25,2,0)</f>
        <v>Supplies</v>
      </c>
    </row>
    <row r="5765" spans="1:5" x14ac:dyDescent="0.35">
      <c r="A5765" s="12">
        <v>1969</v>
      </c>
      <c r="B5765" s="17" t="s">
        <v>506</v>
      </c>
      <c r="C5765" s="17" t="s">
        <v>507</v>
      </c>
      <c r="D5765" s="17" t="str">
        <f>HLOOKUP(LEFT(Products!$B5765,3),$G$4:$J$5,2,0)</f>
        <v>Office Supplies</v>
      </c>
      <c r="E5765" s="12" t="str">
        <f>VLOOKUP(MID(Products!$B5765,5,2),$G$8:$H$25,2,0)</f>
        <v>Storage</v>
      </c>
    </row>
    <row r="5766" spans="1:5" x14ac:dyDescent="0.35">
      <c r="A5766" s="11">
        <v>1967</v>
      </c>
      <c r="B5766" s="13" t="s">
        <v>6235</v>
      </c>
      <c r="C5766" s="13" t="s">
        <v>6236</v>
      </c>
      <c r="D5766" s="13" t="str">
        <f>HLOOKUP(LEFT(Products!$B5766,3),$G$4:$J$5,2,0)</f>
        <v>Office Supplies</v>
      </c>
      <c r="E5766" s="11" t="str">
        <f>VLOOKUP(MID(Products!$B5766,5,2),$G$8:$H$25,2,0)</f>
        <v>Paper</v>
      </c>
    </row>
    <row r="5767" spans="1:5" x14ac:dyDescent="0.35">
      <c r="A5767" s="12">
        <v>4944</v>
      </c>
      <c r="B5767" s="17" t="s">
        <v>5482</v>
      </c>
      <c r="C5767" s="17" t="s">
        <v>5483</v>
      </c>
      <c r="D5767" s="17" t="str">
        <f>HLOOKUP(LEFT(Products!$B5767,3),$G$4:$J$5,2,0)</f>
        <v>Technology</v>
      </c>
      <c r="E5767" s="12" t="str">
        <f>VLOOKUP(MID(Products!$B5767,5,2),$G$8:$H$25,2,0)</f>
        <v>Phones</v>
      </c>
    </row>
    <row r="5768" spans="1:5" x14ac:dyDescent="0.35">
      <c r="A5768" s="11">
        <v>1614</v>
      </c>
      <c r="B5768" s="13" t="s">
        <v>5267</v>
      </c>
      <c r="C5768" s="13" t="s">
        <v>5268</v>
      </c>
      <c r="D5768" s="13" t="str">
        <f>HLOOKUP(LEFT(Products!$B5768,3),$G$4:$J$5,2,0)</f>
        <v>Office Supplies</v>
      </c>
      <c r="E5768" s="11" t="str">
        <f>VLOOKUP(MID(Products!$B5768,5,2),$G$8:$H$25,2,0)</f>
        <v>Storage</v>
      </c>
    </row>
    <row r="5769" spans="1:5" x14ac:dyDescent="0.35">
      <c r="A5769" s="12">
        <v>514</v>
      </c>
      <c r="B5769" s="17" t="s">
        <v>2488</v>
      </c>
      <c r="C5769" s="17" t="s">
        <v>2489</v>
      </c>
      <c r="D5769" s="17" t="str">
        <f>HLOOKUP(LEFT(Products!$B5769,3),$G$4:$J$5,2,0)</f>
        <v>Office Supplies</v>
      </c>
      <c r="E5769" s="12" t="str">
        <f>VLOOKUP(MID(Products!$B5769,5,2),$G$8:$H$25,2,0)</f>
        <v>Storage</v>
      </c>
    </row>
    <row r="5770" spans="1:5" x14ac:dyDescent="0.35">
      <c r="A5770" s="11">
        <v>3171</v>
      </c>
      <c r="B5770" s="13" t="s">
        <v>5664</v>
      </c>
      <c r="C5770" s="13" t="s">
        <v>5665</v>
      </c>
      <c r="D5770" s="13" t="str">
        <f>HLOOKUP(LEFT(Products!$B5770,3),$G$4:$J$5,2,0)</f>
        <v>Office Supplies</v>
      </c>
      <c r="E5770" s="11" t="str">
        <f>VLOOKUP(MID(Products!$B5770,5,2),$G$8:$H$25,2,0)</f>
        <v>Art</v>
      </c>
    </row>
    <row r="5771" spans="1:5" x14ac:dyDescent="0.35">
      <c r="A5771" s="12">
        <v>515</v>
      </c>
      <c r="B5771" s="17" t="s">
        <v>2702</v>
      </c>
      <c r="C5771" s="17" t="s">
        <v>2703</v>
      </c>
      <c r="D5771" s="17" t="str">
        <f>HLOOKUP(LEFT(Products!$B5771,3),$G$4:$J$5,2,0)</f>
        <v>Office Supplies</v>
      </c>
      <c r="E5771" s="12" t="str">
        <f>VLOOKUP(MID(Products!$B5771,5,2),$G$8:$H$25,2,0)</f>
        <v>Binders</v>
      </c>
    </row>
    <row r="5772" spans="1:5" x14ac:dyDescent="0.35">
      <c r="A5772" s="11">
        <v>4104</v>
      </c>
      <c r="B5772" s="13" t="s">
        <v>5620</v>
      </c>
      <c r="C5772" s="13" t="s">
        <v>5621</v>
      </c>
      <c r="D5772" s="13" t="str">
        <f>HLOOKUP(LEFT(Products!$B5772,3),$G$4:$J$5,2,0)</f>
        <v>Office Supplies</v>
      </c>
      <c r="E5772" s="11" t="str">
        <f>VLOOKUP(MID(Products!$B5772,5,2),$G$8:$H$25,2,0)</f>
        <v>Art</v>
      </c>
    </row>
    <row r="5773" spans="1:5" x14ac:dyDescent="0.35">
      <c r="A5773" s="12">
        <v>2566</v>
      </c>
      <c r="B5773" s="17" t="s">
        <v>1961</v>
      </c>
      <c r="C5773" s="17" t="s">
        <v>1962</v>
      </c>
      <c r="D5773" s="17" t="str">
        <f>HLOOKUP(LEFT(Products!$B5773,3),$G$4:$J$5,2,0)</f>
        <v>Furniture</v>
      </c>
      <c r="E5773" s="12" t="str">
        <f>VLOOKUP(MID(Products!$B5773,5,2),$G$8:$H$25,2,0)</f>
        <v>Furnishings</v>
      </c>
    </row>
    <row r="5774" spans="1:5" x14ac:dyDescent="0.35">
      <c r="A5774" s="11">
        <v>2058</v>
      </c>
      <c r="B5774" s="13" t="s">
        <v>3291</v>
      </c>
      <c r="C5774" s="13" t="s">
        <v>3292</v>
      </c>
      <c r="D5774" s="13" t="str">
        <f>HLOOKUP(LEFT(Products!$B5774,3),$G$4:$J$5,2,0)</f>
        <v>Technology</v>
      </c>
      <c r="E5774" s="11" t="str">
        <f>VLOOKUP(MID(Products!$B5774,5,2),$G$8:$H$25,2,0)</f>
        <v>Accessories</v>
      </c>
    </row>
    <row r="5775" spans="1:5" x14ac:dyDescent="0.35">
      <c r="A5775" s="12">
        <v>7151</v>
      </c>
      <c r="B5775" s="17" t="s">
        <v>205</v>
      </c>
      <c r="C5775" s="17" t="s">
        <v>206</v>
      </c>
      <c r="D5775" s="17" t="str">
        <f>HLOOKUP(LEFT(Products!$B5775,3),$G$4:$J$5,2,0)</f>
        <v>Technology</v>
      </c>
      <c r="E5775" s="12" t="str">
        <f>VLOOKUP(MID(Products!$B5775,5,2),$G$8:$H$25,2,0)</f>
        <v>Accessories</v>
      </c>
    </row>
    <row r="5776" spans="1:5" x14ac:dyDescent="0.35">
      <c r="A5776" s="11">
        <v>7152</v>
      </c>
      <c r="B5776" s="13" t="s">
        <v>896</v>
      </c>
      <c r="C5776" s="13" t="s">
        <v>897</v>
      </c>
      <c r="D5776" s="13" t="str">
        <f>HLOOKUP(LEFT(Products!$B5776,3),$G$4:$J$5,2,0)</f>
        <v>Furniture</v>
      </c>
      <c r="E5776" s="11" t="str">
        <f>VLOOKUP(MID(Products!$B5776,5,2),$G$8:$H$25,2,0)</f>
        <v>Chairs</v>
      </c>
    </row>
    <row r="5777" spans="1:5" x14ac:dyDescent="0.35">
      <c r="A5777" s="12">
        <v>2056</v>
      </c>
      <c r="B5777" s="17" t="s">
        <v>3973</v>
      </c>
      <c r="C5777" s="17" t="s">
        <v>3974</v>
      </c>
      <c r="D5777" s="17" t="str">
        <f>HLOOKUP(LEFT(Products!$B5777,3),$G$4:$J$5,2,0)</f>
        <v>Furniture</v>
      </c>
      <c r="E5777" s="12" t="str">
        <f>VLOOKUP(MID(Products!$B5777,5,2),$G$8:$H$25,2,0)</f>
        <v>Tables</v>
      </c>
    </row>
    <row r="5778" spans="1:5" x14ac:dyDescent="0.35">
      <c r="A5778" s="11">
        <v>3103</v>
      </c>
      <c r="B5778" s="13" t="s">
        <v>5989</v>
      </c>
      <c r="C5778" s="13" t="s">
        <v>5990</v>
      </c>
      <c r="D5778" s="13" t="str">
        <f>HLOOKUP(LEFT(Products!$B5778,3),$G$4:$J$5,2,0)</f>
        <v>Technology</v>
      </c>
      <c r="E5778" s="11" t="str">
        <f>VLOOKUP(MID(Products!$B5778,5,2),$G$8:$H$25,2,0)</f>
        <v>Accessories</v>
      </c>
    </row>
    <row r="5779" spans="1:5" x14ac:dyDescent="0.35">
      <c r="A5779" s="12">
        <v>2059</v>
      </c>
      <c r="B5779" s="17" t="s">
        <v>6021</v>
      </c>
      <c r="C5779" s="17" t="s">
        <v>6022</v>
      </c>
      <c r="D5779" s="17" t="str">
        <f>HLOOKUP(LEFT(Products!$B5779,3),$G$4:$J$5,2,0)</f>
        <v>Furniture</v>
      </c>
      <c r="E5779" s="12" t="str">
        <f>VLOOKUP(MID(Products!$B5779,5,2),$G$8:$H$25,2,0)</f>
        <v>Bookcases</v>
      </c>
    </row>
    <row r="5780" spans="1:5" x14ac:dyDescent="0.35">
      <c r="A5780" s="11">
        <v>8178</v>
      </c>
      <c r="B5780" s="13" t="s">
        <v>1820</v>
      </c>
      <c r="C5780" s="13" t="s">
        <v>1821</v>
      </c>
      <c r="D5780" s="13" t="str">
        <f>HLOOKUP(LEFT(Products!$B5780,3),$G$4:$J$5,2,0)</f>
        <v>Furniture</v>
      </c>
      <c r="E5780" s="11" t="str">
        <f>VLOOKUP(MID(Products!$B5780,5,2),$G$8:$H$25,2,0)</f>
        <v>Tables</v>
      </c>
    </row>
    <row r="5781" spans="1:5" x14ac:dyDescent="0.35">
      <c r="A5781" s="12">
        <v>8578</v>
      </c>
      <c r="B5781" s="17" t="s">
        <v>1010</v>
      </c>
      <c r="C5781" s="17" t="s">
        <v>1011</v>
      </c>
      <c r="D5781" s="17" t="str">
        <f>HLOOKUP(LEFT(Products!$B5781,3),$G$4:$J$5,2,0)</f>
        <v>Technology</v>
      </c>
      <c r="E5781" s="12" t="str">
        <f>VLOOKUP(MID(Products!$B5781,5,2),$G$8:$H$25,2,0)</f>
        <v>Accessories</v>
      </c>
    </row>
    <row r="5782" spans="1:5" x14ac:dyDescent="0.35">
      <c r="A5782" s="11">
        <v>2729</v>
      </c>
      <c r="B5782" s="13" t="s">
        <v>768</v>
      </c>
      <c r="C5782" s="13" t="s">
        <v>769</v>
      </c>
      <c r="D5782" s="13" t="str">
        <f>HLOOKUP(LEFT(Products!$B5782,3),$G$4:$J$5,2,0)</f>
        <v>Furniture</v>
      </c>
      <c r="E5782" s="11" t="str">
        <f>VLOOKUP(MID(Products!$B5782,5,2),$G$8:$H$25,2,0)</f>
        <v>Tables</v>
      </c>
    </row>
    <row r="5783" spans="1:5" x14ac:dyDescent="0.35">
      <c r="A5783" s="12">
        <v>3102</v>
      </c>
      <c r="B5783" s="17" t="s">
        <v>4574</v>
      </c>
      <c r="C5783" s="17" t="s">
        <v>4575</v>
      </c>
      <c r="D5783" s="17" t="str">
        <f>HLOOKUP(LEFT(Products!$B5783,3),$G$4:$J$5,2,0)</f>
        <v>Technology</v>
      </c>
      <c r="E5783" s="12" t="str">
        <f>VLOOKUP(MID(Products!$B5783,5,2),$G$8:$H$25,2,0)</f>
        <v>Phones</v>
      </c>
    </row>
    <row r="5784" spans="1:5" x14ac:dyDescent="0.35">
      <c r="A5784" s="11">
        <v>145</v>
      </c>
      <c r="B5784" s="13" t="s">
        <v>1702</v>
      </c>
      <c r="C5784" s="13" t="s">
        <v>1703</v>
      </c>
      <c r="D5784" s="13" t="str">
        <f>HLOOKUP(LEFT(Products!$B5784,3),$G$4:$J$5,2,0)</f>
        <v>Office Supplies</v>
      </c>
      <c r="E5784" s="11" t="str">
        <f>VLOOKUP(MID(Products!$B5784,5,2),$G$8:$H$25,2,0)</f>
        <v>Supplies</v>
      </c>
    </row>
    <row r="5785" spans="1:5" x14ac:dyDescent="0.35">
      <c r="A5785" s="12">
        <v>8950</v>
      </c>
      <c r="B5785" s="17" t="s">
        <v>2742</v>
      </c>
      <c r="C5785" s="17" t="s">
        <v>2743</v>
      </c>
      <c r="D5785" s="17" t="str">
        <f>HLOOKUP(LEFT(Products!$B5785,3),$G$4:$J$5,2,0)</f>
        <v>Office Supplies</v>
      </c>
      <c r="E5785" s="12" t="str">
        <f>VLOOKUP(MID(Products!$B5785,5,2),$G$8:$H$25,2,0)</f>
        <v>Appliances</v>
      </c>
    </row>
    <row r="5786" spans="1:5" x14ac:dyDescent="0.35">
      <c r="A5786" s="11">
        <v>6194</v>
      </c>
      <c r="B5786" s="13" t="s">
        <v>213</v>
      </c>
      <c r="C5786" s="13" t="s">
        <v>214</v>
      </c>
      <c r="D5786" s="13" t="str">
        <f>HLOOKUP(LEFT(Products!$B5786,3),$G$4:$J$5,2,0)</f>
        <v>Furniture</v>
      </c>
      <c r="E5786" s="11" t="str">
        <f>VLOOKUP(MID(Products!$B5786,5,2),$G$8:$H$25,2,0)</f>
        <v>Tables</v>
      </c>
    </row>
    <row r="5787" spans="1:5" x14ac:dyDescent="0.35">
      <c r="A5787" s="12">
        <v>2057</v>
      </c>
      <c r="B5787" s="17" t="s">
        <v>2206</v>
      </c>
      <c r="C5787" s="17" t="s">
        <v>2207</v>
      </c>
      <c r="D5787" s="17" t="str">
        <f>HLOOKUP(LEFT(Products!$B5787,3),$G$4:$J$5,2,0)</f>
        <v>Office Supplies</v>
      </c>
      <c r="E5787" s="12" t="str">
        <f>VLOOKUP(MID(Products!$B5787,5,2),$G$8:$H$25,2,0)</f>
        <v>Binders</v>
      </c>
    </row>
    <row r="5788" spans="1:5" x14ac:dyDescent="0.35">
      <c r="A5788" s="11">
        <v>2619</v>
      </c>
      <c r="B5788" s="13" t="s">
        <v>3017</v>
      </c>
      <c r="C5788" s="13" t="s">
        <v>3018</v>
      </c>
      <c r="D5788" s="13" t="str">
        <f>HLOOKUP(LEFT(Products!$B5788,3),$G$4:$J$5,2,0)</f>
        <v>Furniture</v>
      </c>
      <c r="E5788" s="11" t="str">
        <f>VLOOKUP(MID(Products!$B5788,5,2),$G$8:$H$25,2,0)</f>
        <v>Chairs</v>
      </c>
    </row>
    <row r="5789" spans="1:5" x14ac:dyDescent="0.35">
      <c r="A5789" s="12">
        <v>1893</v>
      </c>
      <c r="B5789" s="17" t="s">
        <v>7728</v>
      </c>
      <c r="C5789" s="17" t="s">
        <v>7729</v>
      </c>
      <c r="D5789" s="17" t="str">
        <f>HLOOKUP(LEFT(Products!$B5789,3),$G$4:$J$5,2,0)</f>
        <v>Office Supplies</v>
      </c>
      <c r="E5789" s="12" t="str">
        <f>VLOOKUP(MID(Products!$B5789,5,2),$G$8:$H$25,2,0)</f>
        <v>Art</v>
      </c>
    </row>
    <row r="5790" spans="1:5" x14ac:dyDescent="0.35">
      <c r="A5790" s="11">
        <v>8953</v>
      </c>
      <c r="B5790" s="13" t="s">
        <v>5775</v>
      </c>
      <c r="C5790" s="13" t="s">
        <v>412</v>
      </c>
      <c r="D5790" s="13" t="str">
        <f>HLOOKUP(LEFT(Products!$B5790,3),$G$4:$J$5,2,0)</f>
        <v>Office Supplies</v>
      </c>
      <c r="E5790" s="11" t="str">
        <f>VLOOKUP(MID(Products!$B5790,5,2),$G$8:$H$25,2,0)</f>
        <v>Envelopes</v>
      </c>
    </row>
    <row r="5791" spans="1:5" x14ac:dyDescent="0.35">
      <c r="A5791" s="12">
        <v>2728</v>
      </c>
      <c r="B5791" s="17" t="s">
        <v>3288</v>
      </c>
      <c r="C5791" s="17" t="s">
        <v>3289</v>
      </c>
      <c r="D5791" s="17" t="str">
        <f>HLOOKUP(LEFT(Products!$B5791,3),$G$4:$J$5,2,0)</f>
        <v>Office Supplies</v>
      </c>
      <c r="E5791" s="12" t="str">
        <f>VLOOKUP(MID(Products!$B5791,5,2),$G$8:$H$25,2,0)</f>
        <v>Art</v>
      </c>
    </row>
    <row r="5792" spans="1:5" x14ac:dyDescent="0.35">
      <c r="A5792" s="11">
        <v>6193</v>
      </c>
      <c r="B5792" s="13" t="s">
        <v>2366</v>
      </c>
      <c r="C5792" s="13" t="s">
        <v>2367</v>
      </c>
      <c r="D5792" s="13" t="str">
        <f>HLOOKUP(LEFT(Products!$B5792,3),$G$4:$J$5,2,0)</f>
        <v>Office Supplies</v>
      </c>
      <c r="E5792" s="11" t="str">
        <f>VLOOKUP(MID(Products!$B5792,5,2),$G$8:$H$25,2,0)</f>
        <v>Binders</v>
      </c>
    </row>
    <row r="5793" spans="1:5" x14ac:dyDescent="0.35">
      <c r="A5793" s="12">
        <v>2622</v>
      </c>
      <c r="B5793" s="17" t="s">
        <v>1413</v>
      </c>
      <c r="C5793" s="17" t="s">
        <v>1414</v>
      </c>
      <c r="D5793" s="17" t="str">
        <f>HLOOKUP(LEFT(Products!$B5793,3),$G$4:$J$5,2,0)</f>
        <v>Office Supplies</v>
      </c>
      <c r="E5793" s="12" t="str">
        <f>VLOOKUP(MID(Products!$B5793,5,2),$G$8:$H$25,2,0)</f>
        <v>Paper</v>
      </c>
    </row>
    <row r="5794" spans="1:5" x14ac:dyDescent="0.35">
      <c r="A5794" s="11">
        <v>2621</v>
      </c>
      <c r="B5794" s="13" t="s">
        <v>5448</v>
      </c>
      <c r="C5794" s="13" t="s">
        <v>5449</v>
      </c>
      <c r="D5794" s="13" t="str">
        <f>HLOOKUP(LEFT(Products!$B5794,3),$G$4:$J$5,2,0)</f>
        <v>Office Supplies</v>
      </c>
      <c r="E5794" s="11" t="str">
        <f>VLOOKUP(MID(Products!$B5794,5,2),$G$8:$H$25,2,0)</f>
        <v>Labels</v>
      </c>
    </row>
    <row r="5795" spans="1:5" x14ac:dyDescent="0.35">
      <c r="A5795" s="12">
        <v>8952</v>
      </c>
      <c r="B5795" s="17" t="s">
        <v>2393</v>
      </c>
      <c r="C5795" s="17" t="s">
        <v>2394</v>
      </c>
      <c r="D5795" s="17" t="str">
        <f>HLOOKUP(LEFT(Products!$B5795,3),$G$4:$J$5,2,0)</f>
        <v>Office Supplies</v>
      </c>
      <c r="E5795" s="12" t="str">
        <f>VLOOKUP(MID(Products!$B5795,5,2),$G$8:$H$25,2,0)</f>
        <v>Storage</v>
      </c>
    </row>
    <row r="5796" spans="1:5" x14ac:dyDescent="0.35">
      <c r="A5796" s="11">
        <v>8579</v>
      </c>
      <c r="B5796" s="13" t="s">
        <v>3811</v>
      </c>
      <c r="C5796" s="13" t="s">
        <v>3812</v>
      </c>
      <c r="D5796" s="13" t="str">
        <f>HLOOKUP(LEFT(Products!$B5796,3),$G$4:$J$5,2,0)</f>
        <v>Office Supplies</v>
      </c>
      <c r="E5796" s="11" t="str">
        <f>VLOOKUP(MID(Products!$B5796,5,2),$G$8:$H$25,2,0)</f>
        <v>Storage</v>
      </c>
    </row>
    <row r="5797" spans="1:5" x14ac:dyDescent="0.35">
      <c r="A5797" s="12">
        <v>8951</v>
      </c>
      <c r="B5797" s="17" t="s">
        <v>1530</v>
      </c>
      <c r="C5797" s="17" t="s">
        <v>6809</v>
      </c>
      <c r="D5797" s="17" t="str">
        <f>HLOOKUP(LEFT(Products!$B5797,3),$G$4:$J$5,2,0)</f>
        <v>Office Supplies</v>
      </c>
      <c r="E5797" s="12" t="str">
        <f>VLOOKUP(MID(Products!$B5797,5,2),$G$8:$H$25,2,0)</f>
        <v>Storage</v>
      </c>
    </row>
    <row r="5798" spans="1:5" x14ac:dyDescent="0.35">
      <c r="A5798" s="11">
        <v>8954</v>
      </c>
      <c r="B5798" s="13" t="s">
        <v>1178</v>
      </c>
      <c r="C5798" s="13" t="s">
        <v>1179</v>
      </c>
      <c r="D5798" s="13" t="str">
        <f>HLOOKUP(LEFT(Products!$B5798,3),$G$4:$J$5,2,0)</f>
        <v>Technology</v>
      </c>
      <c r="E5798" s="11" t="str">
        <f>VLOOKUP(MID(Products!$B5798,5,2),$G$8:$H$25,2,0)</f>
        <v>Accessories</v>
      </c>
    </row>
    <row r="5799" spans="1:5" x14ac:dyDescent="0.35">
      <c r="A5799" s="12">
        <v>2620</v>
      </c>
      <c r="B5799" s="17" t="s">
        <v>3230</v>
      </c>
      <c r="C5799" s="17" t="s">
        <v>3231</v>
      </c>
      <c r="D5799" s="17" t="str">
        <f>HLOOKUP(LEFT(Products!$B5799,3),$G$4:$J$5,2,0)</f>
        <v>Office Supplies</v>
      </c>
      <c r="E5799" s="12" t="str">
        <f>VLOOKUP(MID(Products!$B5799,5,2),$G$8:$H$25,2,0)</f>
        <v>Appliances</v>
      </c>
    </row>
    <row r="5800" spans="1:5" x14ac:dyDescent="0.35">
      <c r="A5800" s="11">
        <v>6195</v>
      </c>
      <c r="B5800" s="13" t="s">
        <v>4591</v>
      </c>
      <c r="C5800" s="13" t="s">
        <v>4592</v>
      </c>
      <c r="D5800" s="13" t="str">
        <f>HLOOKUP(LEFT(Products!$B5800,3),$G$4:$J$5,2,0)</f>
        <v>Technology</v>
      </c>
      <c r="E5800" s="11" t="str">
        <f>VLOOKUP(MID(Products!$B5800,5,2),$G$8:$H$25,2,0)</f>
        <v>Phones</v>
      </c>
    </row>
    <row r="5801" spans="1:5" x14ac:dyDescent="0.35">
      <c r="A5801" s="12">
        <v>6998</v>
      </c>
      <c r="B5801" s="17" t="s">
        <v>4372</v>
      </c>
      <c r="C5801" s="17" t="s">
        <v>4373</v>
      </c>
      <c r="D5801" s="17" t="str">
        <f>HLOOKUP(LEFT(Products!$B5801,3),$G$4:$J$5,2,0)</f>
        <v>Office Supplies</v>
      </c>
      <c r="E5801" s="12" t="str">
        <f>VLOOKUP(MID(Products!$B5801,5,2),$G$8:$H$25,2,0)</f>
        <v>Paper</v>
      </c>
    </row>
    <row r="5802" spans="1:5" x14ac:dyDescent="0.35">
      <c r="A5802" s="11">
        <v>2295</v>
      </c>
      <c r="B5802" s="13" t="s">
        <v>7628</v>
      </c>
      <c r="C5802" s="13" t="s">
        <v>7629</v>
      </c>
      <c r="D5802" s="13" t="str">
        <f>HLOOKUP(LEFT(Products!$B5802,3),$G$4:$J$5,2,0)</f>
        <v>Office Supplies</v>
      </c>
      <c r="E5802" s="11" t="str">
        <f>VLOOKUP(MID(Products!$B5802,5,2),$G$8:$H$25,2,0)</f>
        <v>Paper</v>
      </c>
    </row>
    <row r="5803" spans="1:5" x14ac:dyDescent="0.35">
      <c r="A5803" s="12">
        <v>6857</v>
      </c>
      <c r="B5803" s="17" t="s">
        <v>6991</v>
      </c>
      <c r="C5803" s="17" t="s">
        <v>6992</v>
      </c>
      <c r="D5803" s="17" t="str">
        <f>HLOOKUP(LEFT(Products!$B5803,3),$G$4:$J$5,2,0)</f>
        <v>Furniture</v>
      </c>
      <c r="E5803" s="12" t="str">
        <f>VLOOKUP(MID(Products!$B5803,5,2),$G$8:$H$25,2,0)</f>
        <v>Furnishings</v>
      </c>
    </row>
    <row r="5804" spans="1:5" x14ac:dyDescent="0.35">
      <c r="A5804" s="11">
        <v>6225</v>
      </c>
      <c r="B5804" s="13" t="s">
        <v>875</v>
      </c>
      <c r="C5804" s="13" t="s">
        <v>876</v>
      </c>
      <c r="D5804" s="13" t="str">
        <f>HLOOKUP(LEFT(Products!$B5804,3),$G$4:$J$5,2,0)</f>
        <v>Office Supplies</v>
      </c>
      <c r="E5804" s="11" t="str">
        <f>VLOOKUP(MID(Products!$B5804,5,2),$G$8:$H$25,2,0)</f>
        <v>Envelopes</v>
      </c>
    </row>
    <row r="5805" spans="1:5" x14ac:dyDescent="0.35">
      <c r="A5805" s="12">
        <v>6855</v>
      </c>
      <c r="B5805" s="17" t="s">
        <v>2151</v>
      </c>
      <c r="C5805" s="17" t="s">
        <v>2152</v>
      </c>
      <c r="D5805" s="17" t="str">
        <f>HLOOKUP(LEFT(Products!$B5805,3),$G$4:$J$5,2,0)</f>
        <v>Office Supplies</v>
      </c>
      <c r="E5805" s="12" t="str">
        <f>VLOOKUP(MID(Products!$B5805,5,2),$G$8:$H$25,2,0)</f>
        <v>Storage</v>
      </c>
    </row>
    <row r="5806" spans="1:5" x14ac:dyDescent="0.35">
      <c r="A5806" s="11">
        <v>6854</v>
      </c>
      <c r="B5806" s="13" t="s">
        <v>1207</v>
      </c>
      <c r="C5806" s="13" t="s">
        <v>1208</v>
      </c>
      <c r="D5806" s="13" t="str">
        <f>HLOOKUP(LEFT(Products!$B5806,3),$G$4:$J$5,2,0)</f>
        <v>Office Supplies</v>
      </c>
      <c r="E5806" s="11" t="str">
        <f>VLOOKUP(MID(Products!$B5806,5,2),$G$8:$H$25,2,0)</f>
        <v>Storage</v>
      </c>
    </row>
    <row r="5807" spans="1:5" x14ac:dyDescent="0.35">
      <c r="A5807" s="12">
        <v>6856</v>
      </c>
      <c r="B5807" s="17" t="s">
        <v>5834</v>
      </c>
      <c r="C5807" s="17" t="s">
        <v>5835</v>
      </c>
      <c r="D5807" s="17" t="str">
        <f>HLOOKUP(LEFT(Products!$B5807,3),$G$4:$J$5,2,0)</f>
        <v>Technology</v>
      </c>
      <c r="E5807" s="12" t="str">
        <f>VLOOKUP(MID(Products!$B5807,5,2),$G$8:$H$25,2,0)</f>
        <v>Phones</v>
      </c>
    </row>
    <row r="5808" spans="1:5" x14ac:dyDescent="0.35">
      <c r="A5808" s="11">
        <v>6224</v>
      </c>
      <c r="B5808" s="13" t="s">
        <v>1190</v>
      </c>
      <c r="C5808" s="13" t="s">
        <v>1191</v>
      </c>
      <c r="D5808" s="13" t="str">
        <f>HLOOKUP(LEFT(Products!$B5808,3),$G$4:$J$5,2,0)</f>
        <v>Office Supplies</v>
      </c>
      <c r="E5808" s="11" t="str">
        <f>VLOOKUP(MID(Products!$B5808,5,2),$G$8:$H$25,2,0)</f>
        <v>Paper</v>
      </c>
    </row>
    <row r="5809" spans="1:5" x14ac:dyDescent="0.35">
      <c r="A5809" s="12">
        <v>3545</v>
      </c>
      <c r="B5809" s="17" t="s">
        <v>6359</v>
      </c>
      <c r="C5809" s="17" t="s">
        <v>6360</v>
      </c>
      <c r="D5809" s="17" t="str">
        <f>HLOOKUP(LEFT(Products!$B5809,3),$G$4:$J$5,2,0)</f>
        <v>Office Supplies</v>
      </c>
      <c r="E5809" s="12" t="str">
        <f>VLOOKUP(MID(Products!$B5809,5,2),$G$8:$H$25,2,0)</f>
        <v>Art</v>
      </c>
    </row>
    <row r="5810" spans="1:5" x14ac:dyDescent="0.35">
      <c r="A5810" s="11">
        <v>6997</v>
      </c>
      <c r="B5810" s="13" t="s">
        <v>7083</v>
      </c>
      <c r="C5810" s="13" t="s">
        <v>7084</v>
      </c>
      <c r="D5810" s="13" t="str">
        <f>HLOOKUP(LEFT(Products!$B5810,3),$G$4:$J$5,2,0)</f>
        <v>Office Supplies</v>
      </c>
      <c r="E5810" s="11" t="str">
        <f>VLOOKUP(MID(Products!$B5810,5,2),$G$8:$H$25,2,0)</f>
        <v>Paper</v>
      </c>
    </row>
    <row r="5811" spans="1:5" x14ac:dyDescent="0.35">
      <c r="A5811" s="12">
        <v>883</v>
      </c>
      <c r="B5811" s="17" t="s">
        <v>2074</v>
      </c>
      <c r="C5811" s="17" t="s">
        <v>2075</v>
      </c>
      <c r="D5811" s="17" t="str">
        <f>HLOOKUP(LEFT(Products!$B5811,3),$G$4:$J$5,2,0)</f>
        <v>Office Supplies</v>
      </c>
      <c r="E5811" s="12" t="str">
        <f>VLOOKUP(MID(Products!$B5811,5,2),$G$8:$H$25,2,0)</f>
        <v>Binders</v>
      </c>
    </row>
    <row r="5812" spans="1:5" x14ac:dyDescent="0.35">
      <c r="A5812" s="11">
        <v>8392</v>
      </c>
      <c r="B5812" s="13" t="s">
        <v>8534</v>
      </c>
      <c r="C5812" s="13" t="s">
        <v>8535</v>
      </c>
      <c r="D5812" s="13" t="str">
        <f>HLOOKUP(LEFT(Products!$B5812,3),$G$4:$J$5,2,0)</f>
        <v>Office Supplies</v>
      </c>
      <c r="E5812" s="11" t="str">
        <f>VLOOKUP(MID(Products!$B5812,5,2),$G$8:$H$25,2,0)</f>
        <v>Art</v>
      </c>
    </row>
    <row r="5813" spans="1:5" x14ac:dyDescent="0.35">
      <c r="A5813" s="12">
        <v>3546</v>
      </c>
      <c r="B5813" s="17" t="s">
        <v>6402</v>
      </c>
      <c r="C5813" s="17" t="s">
        <v>6722</v>
      </c>
      <c r="D5813" s="17" t="str">
        <f>HLOOKUP(LEFT(Products!$B5813,3),$G$4:$J$5,2,0)</f>
        <v>Furniture</v>
      </c>
      <c r="E5813" s="12" t="str">
        <f>VLOOKUP(MID(Products!$B5813,5,2),$G$8:$H$25,2,0)</f>
        <v>Furnishings</v>
      </c>
    </row>
    <row r="5814" spans="1:5" x14ac:dyDescent="0.35">
      <c r="A5814" s="11">
        <v>6853</v>
      </c>
      <c r="B5814" s="13" t="s">
        <v>5066</v>
      </c>
      <c r="C5814" s="13" t="s">
        <v>5067</v>
      </c>
      <c r="D5814" s="13" t="str">
        <f>HLOOKUP(LEFT(Products!$B5814,3),$G$4:$J$5,2,0)</f>
        <v>Office Supplies</v>
      </c>
      <c r="E5814" s="11" t="str">
        <f>VLOOKUP(MID(Products!$B5814,5,2),$G$8:$H$25,2,0)</f>
        <v>Appliances</v>
      </c>
    </row>
    <row r="5815" spans="1:5" x14ac:dyDescent="0.35">
      <c r="A5815" s="12">
        <v>6223</v>
      </c>
      <c r="B5815" s="17" t="s">
        <v>3092</v>
      </c>
      <c r="C5815" s="17" t="s">
        <v>3093</v>
      </c>
      <c r="D5815" s="17" t="str">
        <f>HLOOKUP(LEFT(Products!$B5815,3),$G$4:$J$5,2,0)</f>
        <v>Office Supplies</v>
      </c>
      <c r="E5815" s="12" t="str">
        <f>VLOOKUP(MID(Products!$B5815,5,2),$G$8:$H$25,2,0)</f>
        <v>Storage</v>
      </c>
    </row>
    <row r="5816" spans="1:5" x14ac:dyDescent="0.35">
      <c r="A5816" s="11">
        <v>4621</v>
      </c>
      <c r="B5816" s="13" t="s">
        <v>7831</v>
      </c>
      <c r="C5816" s="13" t="s">
        <v>7832</v>
      </c>
      <c r="D5816" s="13" t="str">
        <f>HLOOKUP(LEFT(Products!$B5816,3),$G$4:$J$5,2,0)</f>
        <v>Furniture</v>
      </c>
      <c r="E5816" s="11" t="str">
        <f>VLOOKUP(MID(Products!$B5816,5,2),$G$8:$H$25,2,0)</f>
        <v>Furnishings</v>
      </c>
    </row>
    <row r="5817" spans="1:5" x14ac:dyDescent="0.35">
      <c r="A5817" s="12">
        <v>4031</v>
      </c>
      <c r="B5817" s="17" t="s">
        <v>1858</v>
      </c>
      <c r="C5817" s="17" t="s">
        <v>1859</v>
      </c>
      <c r="D5817" s="17" t="str">
        <f>HLOOKUP(LEFT(Products!$B5817,3),$G$4:$J$5,2,0)</f>
        <v>Office Supplies</v>
      </c>
      <c r="E5817" s="12" t="str">
        <f>VLOOKUP(MID(Products!$B5817,5,2),$G$8:$H$25,2,0)</f>
        <v>Binders</v>
      </c>
    </row>
    <row r="5818" spans="1:5" x14ac:dyDescent="0.35">
      <c r="A5818" s="11">
        <v>7608</v>
      </c>
      <c r="B5818" s="13" t="s">
        <v>8542</v>
      </c>
      <c r="C5818" s="13" t="s">
        <v>8543</v>
      </c>
      <c r="D5818" s="13" t="str">
        <f>HLOOKUP(LEFT(Products!$B5818,3),$G$4:$J$5,2,0)</f>
        <v>Furniture</v>
      </c>
      <c r="E5818" s="11" t="str">
        <f>VLOOKUP(MID(Products!$B5818,5,2),$G$8:$H$25,2,0)</f>
        <v>Chairs</v>
      </c>
    </row>
    <row r="5819" spans="1:5" x14ac:dyDescent="0.35">
      <c r="A5819" s="12">
        <v>3315</v>
      </c>
      <c r="B5819" s="17" t="s">
        <v>7159</v>
      </c>
      <c r="C5819" s="17" t="s">
        <v>7160</v>
      </c>
      <c r="D5819" s="17" t="str">
        <f>HLOOKUP(LEFT(Products!$B5819,3),$G$4:$J$5,2,0)</f>
        <v>Office Supplies</v>
      </c>
      <c r="E5819" s="12" t="str">
        <f>VLOOKUP(MID(Products!$B5819,5,2),$G$8:$H$25,2,0)</f>
        <v>Storage</v>
      </c>
    </row>
    <row r="5820" spans="1:5" x14ac:dyDescent="0.35">
      <c r="A5820" s="11">
        <v>4030</v>
      </c>
      <c r="B5820" s="13" t="s">
        <v>3262</v>
      </c>
      <c r="C5820" s="13" t="s">
        <v>3263</v>
      </c>
      <c r="D5820" s="13" t="str">
        <f>HLOOKUP(LEFT(Products!$B5820,3),$G$4:$J$5,2,0)</f>
        <v>Furniture</v>
      </c>
      <c r="E5820" s="11" t="str">
        <f>VLOOKUP(MID(Products!$B5820,5,2),$G$8:$H$25,2,0)</f>
        <v>Chairs</v>
      </c>
    </row>
    <row r="5821" spans="1:5" x14ac:dyDescent="0.35">
      <c r="A5821" s="12">
        <v>1507</v>
      </c>
      <c r="B5821" s="17" t="s">
        <v>8065</v>
      </c>
      <c r="C5821" s="17" t="s">
        <v>8066</v>
      </c>
      <c r="D5821" s="17" t="str">
        <f>HLOOKUP(LEFT(Products!$B5821,3),$G$4:$J$5,2,0)</f>
        <v>Technology</v>
      </c>
      <c r="E5821" s="12" t="str">
        <f>VLOOKUP(MID(Products!$B5821,5,2),$G$8:$H$25,2,0)</f>
        <v>Machines</v>
      </c>
    </row>
    <row r="5822" spans="1:5" x14ac:dyDescent="0.35">
      <c r="A5822" s="11">
        <v>5149</v>
      </c>
      <c r="B5822" s="13" t="s">
        <v>1252</v>
      </c>
      <c r="C5822" s="13" t="s">
        <v>1253</v>
      </c>
      <c r="D5822" s="13" t="str">
        <f>HLOOKUP(LEFT(Products!$B5822,3),$G$4:$J$5,2,0)</f>
        <v>Office Supplies</v>
      </c>
      <c r="E5822" s="11" t="str">
        <f>VLOOKUP(MID(Products!$B5822,5,2),$G$8:$H$25,2,0)</f>
        <v>Binders</v>
      </c>
    </row>
    <row r="5823" spans="1:5" x14ac:dyDescent="0.35">
      <c r="A5823" s="12">
        <v>3316</v>
      </c>
      <c r="B5823" s="17" t="s">
        <v>4155</v>
      </c>
      <c r="C5823" s="17" t="s">
        <v>4156</v>
      </c>
      <c r="D5823" s="17" t="str">
        <f>HLOOKUP(LEFT(Products!$B5823,3),$G$4:$J$5,2,0)</f>
        <v>Furniture</v>
      </c>
      <c r="E5823" s="12" t="str">
        <f>VLOOKUP(MID(Products!$B5823,5,2),$G$8:$H$25,2,0)</f>
        <v>Chairs</v>
      </c>
    </row>
    <row r="5824" spans="1:5" x14ac:dyDescent="0.35">
      <c r="A5824" s="11">
        <v>2482</v>
      </c>
      <c r="B5824" s="13" t="s">
        <v>6595</v>
      </c>
      <c r="C5824" s="13" t="s">
        <v>6596</v>
      </c>
      <c r="D5824" s="13" t="str">
        <f>HLOOKUP(LEFT(Products!$B5824,3),$G$4:$J$5,2,0)</f>
        <v>Office Supplies</v>
      </c>
      <c r="E5824" s="11" t="str">
        <f>VLOOKUP(MID(Products!$B5824,5,2),$G$8:$H$25,2,0)</f>
        <v>Binders</v>
      </c>
    </row>
    <row r="5825" spans="1:5" x14ac:dyDescent="0.35">
      <c r="A5825" s="12">
        <v>4620</v>
      </c>
      <c r="B5825" s="17" t="s">
        <v>6337</v>
      </c>
      <c r="C5825" s="17" t="s">
        <v>6338</v>
      </c>
      <c r="D5825" s="17" t="str">
        <f>HLOOKUP(LEFT(Products!$B5825,3),$G$4:$J$5,2,0)</f>
        <v>Office Supplies</v>
      </c>
      <c r="E5825" s="12" t="str">
        <f>VLOOKUP(MID(Products!$B5825,5,2),$G$8:$H$25,2,0)</f>
        <v>Storage</v>
      </c>
    </row>
    <row r="5826" spans="1:5" x14ac:dyDescent="0.35">
      <c r="A5826" s="11">
        <v>8948</v>
      </c>
      <c r="B5826" s="13" t="s">
        <v>3265</v>
      </c>
      <c r="C5826" s="13" t="s">
        <v>3266</v>
      </c>
      <c r="D5826" s="13" t="str">
        <f>HLOOKUP(LEFT(Products!$B5826,3),$G$4:$J$5,2,0)</f>
        <v>Technology</v>
      </c>
      <c r="E5826" s="11" t="str">
        <f>VLOOKUP(MID(Products!$B5826,5,2),$G$8:$H$25,2,0)</f>
        <v>Copiers</v>
      </c>
    </row>
    <row r="5827" spans="1:5" x14ac:dyDescent="0.35">
      <c r="A5827" s="12">
        <v>5148</v>
      </c>
      <c r="B5827" s="17" t="s">
        <v>3323</v>
      </c>
      <c r="C5827" s="17" t="s">
        <v>3324</v>
      </c>
      <c r="D5827" s="17" t="str">
        <f>HLOOKUP(LEFT(Products!$B5827,3),$G$4:$J$5,2,0)</f>
        <v>Office Supplies</v>
      </c>
      <c r="E5827" s="12" t="str">
        <f>VLOOKUP(MID(Products!$B5827,5,2),$G$8:$H$25,2,0)</f>
        <v>Binders</v>
      </c>
    </row>
    <row r="5828" spans="1:5" x14ac:dyDescent="0.35">
      <c r="A5828" s="11">
        <v>3701</v>
      </c>
      <c r="B5828" s="13" t="s">
        <v>446</v>
      </c>
      <c r="C5828" s="13" t="s">
        <v>447</v>
      </c>
      <c r="D5828" s="13" t="str">
        <f>HLOOKUP(LEFT(Products!$B5828,3),$G$4:$J$5,2,0)</f>
        <v>Furniture</v>
      </c>
      <c r="E5828" s="11" t="str">
        <f>VLOOKUP(MID(Products!$B5828,5,2),$G$8:$H$25,2,0)</f>
        <v>Furnishings</v>
      </c>
    </row>
    <row r="5829" spans="1:5" x14ac:dyDescent="0.35">
      <c r="A5829" s="12">
        <v>8856</v>
      </c>
      <c r="B5829" s="17" t="s">
        <v>1802</v>
      </c>
      <c r="C5829" s="17" t="s">
        <v>1803</v>
      </c>
      <c r="D5829" s="17" t="str">
        <f>HLOOKUP(LEFT(Products!$B5829,3),$G$4:$J$5,2,0)</f>
        <v>Furniture</v>
      </c>
      <c r="E5829" s="12" t="str">
        <f>VLOOKUP(MID(Products!$B5829,5,2),$G$8:$H$25,2,0)</f>
        <v>Furnishings</v>
      </c>
    </row>
    <row r="5830" spans="1:5" x14ac:dyDescent="0.35">
      <c r="A5830" s="11">
        <v>8947</v>
      </c>
      <c r="B5830" s="13" t="s">
        <v>6246</v>
      </c>
      <c r="C5830" s="13" t="s">
        <v>6247</v>
      </c>
      <c r="D5830" s="13" t="str">
        <f>HLOOKUP(LEFT(Products!$B5830,3),$G$4:$J$5,2,0)</f>
        <v>Office Supplies</v>
      </c>
      <c r="E5830" s="11" t="str">
        <f>VLOOKUP(MID(Products!$B5830,5,2),$G$8:$H$25,2,0)</f>
        <v>Binders</v>
      </c>
    </row>
    <row r="5831" spans="1:5" x14ac:dyDescent="0.35">
      <c r="A5831" s="12">
        <v>405</v>
      </c>
      <c r="B5831" s="17" t="s">
        <v>5555</v>
      </c>
      <c r="C5831" s="17" t="s">
        <v>5556</v>
      </c>
      <c r="D5831" s="17" t="str">
        <f>HLOOKUP(LEFT(Products!$B5831,3),$G$4:$J$5,2,0)</f>
        <v>Office Supplies</v>
      </c>
      <c r="E5831" s="12" t="str">
        <f>VLOOKUP(MID(Products!$B5831,5,2),$G$8:$H$25,2,0)</f>
        <v>Paper</v>
      </c>
    </row>
    <row r="5832" spans="1:5" x14ac:dyDescent="0.35">
      <c r="A5832" s="11">
        <v>4922</v>
      </c>
      <c r="B5832" s="13" t="s">
        <v>6848</v>
      </c>
      <c r="C5832" s="13" t="s">
        <v>2054</v>
      </c>
      <c r="D5832" s="13" t="str">
        <f>HLOOKUP(LEFT(Products!$B5832,3),$G$4:$J$5,2,0)</f>
        <v>Office Supplies</v>
      </c>
      <c r="E5832" s="11" t="str">
        <f>VLOOKUP(MID(Products!$B5832,5,2),$G$8:$H$25,2,0)</f>
        <v>Appliances</v>
      </c>
    </row>
    <row r="5833" spans="1:5" x14ac:dyDescent="0.35">
      <c r="A5833" s="12">
        <v>4925</v>
      </c>
      <c r="B5833" s="17" t="s">
        <v>3896</v>
      </c>
      <c r="C5833" s="17" t="s">
        <v>3897</v>
      </c>
      <c r="D5833" s="17" t="str">
        <f>HLOOKUP(LEFT(Products!$B5833,3),$G$4:$J$5,2,0)</f>
        <v>Office Supplies</v>
      </c>
      <c r="E5833" s="12" t="str">
        <f>VLOOKUP(MID(Products!$B5833,5,2),$G$8:$H$25,2,0)</f>
        <v>Paper</v>
      </c>
    </row>
    <row r="5834" spans="1:5" x14ac:dyDescent="0.35">
      <c r="A5834" s="11">
        <v>2003</v>
      </c>
      <c r="B5834" s="13" t="s">
        <v>60</v>
      </c>
      <c r="C5834" s="13" t="s">
        <v>61</v>
      </c>
      <c r="D5834" s="13" t="str">
        <f>HLOOKUP(LEFT(Products!$B5834,3),$G$4:$J$5,2,0)</f>
        <v>Technology</v>
      </c>
      <c r="E5834" s="11" t="str">
        <f>VLOOKUP(MID(Products!$B5834,5,2),$G$8:$H$25,2,0)</f>
        <v>Phones</v>
      </c>
    </row>
    <row r="5835" spans="1:5" x14ac:dyDescent="0.35">
      <c r="A5835" s="12">
        <v>8958</v>
      </c>
      <c r="B5835" s="17" t="s">
        <v>1676</v>
      </c>
      <c r="C5835" s="17" t="s">
        <v>1677</v>
      </c>
      <c r="D5835" s="17" t="str">
        <f>HLOOKUP(LEFT(Products!$B5835,3),$G$4:$J$5,2,0)</f>
        <v>Office Supplies</v>
      </c>
      <c r="E5835" s="12" t="str">
        <f>VLOOKUP(MID(Products!$B5835,5,2),$G$8:$H$25,2,0)</f>
        <v>Storage</v>
      </c>
    </row>
    <row r="5836" spans="1:5" x14ac:dyDescent="0.35">
      <c r="A5836" s="11">
        <v>2424</v>
      </c>
      <c r="B5836" s="13" t="s">
        <v>7577</v>
      </c>
      <c r="C5836" s="13" t="s">
        <v>7578</v>
      </c>
      <c r="D5836" s="13" t="str">
        <f>HLOOKUP(LEFT(Products!$B5836,3),$G$4:$J$5,2,0)</f>
        <v>Technology</v>
      </c>
      <c r="E5836" s="11" t="str">
        <f>VLOOKUP(MID(Products!$B5836,5,2),$G$8:$H$25,2,0)</f>
        <v>Machines</v>
      </c>
    </row>
    <row r="5837" spans="1:5" x14ac:dyDescent="0.35">
      <c r="A5837" s="12">
        <v>6075</v>
      </c>
      <c r="B5837" s="17" t="s">
        <v>4538</v>
      </c>
      <c r="C5837" s="17" t="s">
        <v>4539</v>
      </c>
      <c r="D5837" s="17" t="str">
        <f>HLOOKUP(LEFT(Products!$B5837,3),$G$4:$J$5,2,0)</f>
        <v>Technology</v>
      </c>
      <c r="E5837" s="12" t="str">
        <f>VLOOKUP(MID(Products!$B5837,5,2),$G$8:$H$25,2,0)</f>
        <v>Accessories</v>
      </c>
    </row>
    <row r="5838" spans="1:5" x14ac:dyDescent="0.35">
      <c r="A5838" s="11">
        <v>689</v>
      </c>
      <c r="B5838" s="13" t="s">
        <v>2064</v>
      </c>
      <c r="C5838" s="13" t="s">
        <v>2065</v>
      </c>
      <c r="D5838" s="13" t="str">
        <f>HLOOKUP(LEFT(Products!$B5838,3),$G$4:$J$5,2,0)</f>
        <v>Office Supplies</v>
      </c>
      <c r="E5838" s="11" t="str">
        <f>VLOOKUP(MID(Products!$B5838,5,2),$G$8:$H$25,2,0)</f>
        <v>Binders</v>
      </c>
    </row>
    <row r="5839" spans="1:5" x14ac:dyDescent="0.35">
      <c r="A5839" s="12">
        <v>6076</v>
      </c>
      <c r="B5839" s="17" t="s">
        <v>489</v>
      </c>
      <c r="C5839" s="17" t="s">
        <v>490</v>
      </c>
      <c r="D5839" s="17" t="str">
        <f>HLOOKUP(LEFT(Products!$B5839,3),$G$4:$J$5,2,0)</f>
        <v>Furniture</v>
      </c>
      <c r="E5839" s="12" t="str">
        <f>VLOOKUP(MID(Products!$B5839,5,2),$G$8:$H$25,2,0)</f>
        <v>Bookcases</v>
      </c>
    </row>
    <row r="5840" spans="1:5" x14ac:dyDescent="0.35">
      <c r="A5840" s="11">
        <v>2426</v>
      </c>
      <c r="B5840" s="13" t="s">
        <v>960</v>
      </c>
      <c r="C5840" s="13" t="s">
        <v>961</v>
      </c>
      <c r="D5840" s="13" t="str">
        <f>HLOOKUP(LEFT(Products!$B5840,3),$G$4:$J$5,2,0)</f>
        <v>Office Supplies</v>
      </c>
      <c r="E5840" s="11" t="str">
        <f>VLOOKUP(MID(Products!$B5840,5,2),$G$8:$H$25,2,0)</f>
        <v>Storage</v>
      </c>
    </row>
    <row r="5841" spans="1:5" x14ac:dyDescent="0.35">
      <c r="A5841" s="12">
        <v>2004</v>
      </c>
      <c r="B5841" s="17" t="s">
        <v>2374</v>
      </c>
      <c r="C5841" s="17" t="s">
        <v>2375</v>
      </c>
      <c r="D5841" s="17" t="str">
        <f>HLOOKUP(LEFT(Products!$B5841,3),$G$4:$J$5,2,0)</f>
        <v>Furniture</v>
      </c>
      <c r="E5841" s="12" t="str">
        <f>VLOOKUP(MID(Products!$B5841,5,2),$G$8:$H$25,2,0)</f>
        <v>Tables</v>
      </c>
    </row>
    <row r="5842" spans="1:5" x14ac:dyDescent="0.35">
      <c r="A5842" s="11">
        <v>4924</v>
      </c>
      <c r="B5842" s="13" t="s">
        <v>2808</v>
      </c>
      <c r="C5842" s="13" t="s">
        <v>2809</v>
      </c>
      <c r="D5842" s="13" t="str">
        <f>HLOOKUP(LEFT(Products!$B5842,3),$G$4:$J$5,2,0)</f>
        <v>Furniture</v>
      </c>
      <c r="E5842" s="11" t="str">
        <f>VLOOKUP(MID(Products!$B5842,5,2),$G$8:$H$25,2,0)</f>
        <v>Chairs</v>
      </c>
    </row>
    <row r="5843" spans="1:5" x14ac:dyDescent="0.35">
      <c r="A5843" s="12">
        <v>4923</v>
      </c>
      <c r="B5843" s="17" t="s">
        <v>2305</v>
      </c>
      <c r="C5843" s="17" t="s">
        <v>2306</v>
      </c>
      <c r="D5843" s="17" t="str">
        <f>HLOOKUP(LEFT(Products!$B5843,3),$G$4:$J$5,2,0)</f>
        <v>Office Supplies</v>
      </c>
      <c r="E5843" s="12" t="str">
        <f>VLOOKUP(MID(Products!$B5843,5,2),$G$8:$H$25,2,0)</f>
        <v>Paper</v>
      </c>
    </row>
    <row r="5844" spans="1:5" x14ac:dyDescent="0.35">
      <c r="A5844" s="11">
        <v>2425</v>
      </c>
      <c r="B5844" s="13" t="s">
        <v>4719</v>
      </c>
      <c r="C5844" s="13" t="s">
        <v>4720</v>
      </c>
      <c r="D5844" s="13" t="str">
        <f>HLOOKUP(LEFT(Products!$B5844,3),$G$4:$J$5,2,0)</f>
        <v>Office Supplies</v>
      </c>
      <c r="E5844" s="11" t="str">
        <f>VLOOKUP(MID(Products!$B5844,5,2),$G$8:$H$25,2,0)</f>
        <v>Fasteners</v>
      </c>
    </row>
    <row r="5845" spans="1:5" x14ac:dyDescent="0.35">
      <c r="A5845" s="12">
        <v>7947</v>
      </c>
      <c r="B5845" s="17" t="s">
        <v>866</v>
      </c>
      <c r="C5845" s="17" t="s">
        <v>867</v>
      </c>
      <c r="D5845" s="17" t="str">
        <f>HLOOKUP(LEFT(Products!$B5845,3),$G$4:$J$5,2,0)</f>
        <v>Office Supplies</v>
      </c>
      <c r="E5845" s="12" t="str">
        <f>VLOOKUP(MID(Products!$B5845,5,2),$G$8:$H$25,2,0)</f>
        <v>Binders</v>
      </c>
    </row>
    <row r="5846" spans="1:5" x14ac:dyDescent="0.35">
      <c r="A5846" s="11">
        <v>9377</v>
      </c>
      <c r="B5846" s="13" t="s">
        <v>3190</v>
      </c>
      <c r="C5846" s="13" t="s">
        <v>3191</v>
      </c>
      <c r="D5846" s="13" t="str">
        <f>HLOOKUP(LEFT(Products!$B5846,3),$G$4:$J$5,2,0)</f>
        <v>Office Supplies</v>
      </c>
      <c r="E5846" s="11" t="str">
        <f>VLOOKUP(MID(Products!$B5846,5,2),$G$8:$H$25,2,0)</f>
        <v>Binders</v>
      </c>
    </row>
    <row r="5847" spans="1:5" x14ac:dyDescent="0.35">
      <c r="A5847" s="12">
        <v>6807</v>
      </c>
      <c r="B5847" s="17" t="s">
        <v>8561</v>
      </c>
      <c r="C5847" s="17" t="s">
        <v>8562</v>
      </c>
      <c r="D5847" s="17" t="str">
        <f>HLOOKUP(LEFT(Products!$B5847,3),$G$4:$J$5,2,0)</f>
        <v>Technology</v>
      </c>
      <c r="E5847" s="12" t="str">
        <f>VLOOKUP(MID(Products!$B5847,5,2),$G$8:$H$25,2,0)</f>
        <v>Accessories</v>
      </c>
    </row>
    <row r="5848" spans="1:5" x14ac:dyDescent="0.35">
      <c r="A5848" s="11">
        <v>7946</v>
      </c>
      <c r="B5848" s="13" t="s">
        <v>1807</v>
      </c>
      <c r="C5848" s="13" t="s">
        <v>1808</v>
      </c>
      <c r="D5848" s="13" t="str">
        <f>HLOOKUP(LEFT(Products!$B5848,3),$G$4:$J$5,2,0)</f>
        <v>Office Supplies</v>
      </c>
      <c r="E5848" s="11" t="str">
        <f>VLOOKUP(MID(Products!$B5848,5,2),$G$8:$H$25,2,0)</f>
        <v>Binders</v>
      </c>
    </row>
    <row r="5849" spans="1:5" x14ac:dyDescent="0.35">
      <c r="A5849" s="12">
        <v>7945</v>
      </c>
      <c r="B5849" s="17" t="s">
        <v>3883</v>
      </c>
      <c r="C5849" s="17" t="s">
        <v>3884</v>
      </c>
      <c r="D5849" s="17" t="str">
        <f>HLOOKUP(LEFT(Products!$B5849,3),$G$4:$J$5,2,0)</f>
        <v>Office Supplies</v>
      </c>
      <c r="E5849" s="12" t="str">
        <f>VLOOKUP(MID(Products!$B5849,5,2),$G$8:$H$25,2,0)</f>
        <v>Binders</v>
      </c>
    </row>
    <row r="5850" spans="1:5" x14ac:dyDescent="0.35">
      <c r="A5850" s="11">
        <v>8957</v>
      </c>
      <c r="B5850" s="13" t="s">
        <v>717</v>
      </c>
      <c r="C5850" s="13" t="s">
        <v>718</v>
      </c>
      <c r="D5850" s="13" t="str">
        <f>HLOOKUP(LEFT(Products!$B5850,3),$G$4:$J$5,2,0)</f>
        <v>Office Supplies</v>
      </c>
      <c r="E5850" s="11" t="str">
        <f>VLOOKUP(MID(Products!$B5850,5,2),$G$8:$H$25,2,0)</f>
        <v>Art</v>
      </c>
    </row>
    <row r="5851" spans="1:5" x14ac:dyDescent="0.35">
      <c r="A5851" s="12">
        <v>7944</v>
      </c>
      <c r="B5851" s="17" t="s">
        <v>4261</v>
      </c>
      <c r="C5851" s="17" t="s">
        <v>4262</v>
      </c>
      <c r="D5851" s="17" t="str">
        <f>HLOOKUP(LEFT(Products!$B5851,3),$G$4:$J$5,2,0)</f>
        <v>Furniture</v>
      </c>
      <c r="E5851" s="12" t="str">
        <f>VLOOKUP(MID(Products!$B5851,5,2),$G$8:$H$25,2,0)</f>
        <v>Furnishings</v>
      </c>
    </row>
    <row r="5852" spans="1:5" x14ac:dyDescent="0.35">
      <c r="A5852" s="11">
        <v>2427</v>
      </c>
      <c r="B5852" s="13" t="s">
        <v>1314</v>
      </c>
      <c r="C5852" s="13" t="s">
        <v>1315</v>
      </c>
      <c r="D5852" s="13" t="str">
        <f>HLOOKUP(LEFT(Products!$B5852,3),$G$4:$J$5,2,0)</f>
        <v>Office Supplies</v>
      </c>
      <c r="E5852" s="11" t="str">
        <f>VLOOKUP(MID(Products!$B5852,5,2),$G$8:$H$25,2,0)</f>
        <v>Supplies</v>
      </c>
    </row>
    <row r="5853" spans="1:5" x14ac:dyDescent="0.35">
      <c r="A5853" s="12">
        <v>7943</v>
      </c>
      <c r="B5853" s="17" t="s">
        <v>4044</v>
      </c>
      <c r="C5853" s="17" t="s">
        <v>723</v>
      </c>
      <c r="D5853" s="17" t="str">
        <f>HLOOKUP(LEFT(Products!$B5853,3),$G$4:$J$5,2,0)</f>
        <v>Office Supplies</v>
      </c>
      <c r="E5853" s="12" t="str">
        <f>VLOOKUP(MID(Products!$B5853,5,2),$G$8:$H$25,2,0)</f>
        <v>Fasteners</v>
      </c>
    </row>
    <row r="5854" spans="1:5" x14ac:dyDescent="0.35">
      <c r="A5854" s="11">
        <v>111</v>
      </c>
      <c r="B5854" s="13" t="s">
        <v>6517</v>
      </c>
      <c r="C5854" s="13" t="s">
        <v>6518</v>
      </c>
      <c r="D5854" s="13" t="str">
        <f>HLOOKUP(LEFT(Products!$B5854,3),$G$4:$J$5,2,0)</f>
        <v>Office Supplies</v>
      </c>
      <c r="E5854" s="11" t="str">
        <f>VLOOKUP(MID(Products!$B5854,5,2),$G$8:$H$25,2,0)</f>
        <v>Binders</v>
      </c>
    </row>
    <row r="5855" spans="1:5" x14ac:dyDescent="0.35">
      <c r="A5855" s="12">
        <v>5475</v>
      </c>
      <c r="B5855" s="17" t="s">
        <v>4948</v>
      </c>
      <c r="C5855" s="17" t="s">
        <v>4949</v>
      </c>
      <c r="D5855" s="17" t="str">
        <f>HLOOKUP(LEFT(Products!$B5855,3),$G$4:$J$5,2,0)</f>
        <v>Furniture</v>
      </c>
      <c r="E5855" s="12" t="str">
        <f>VLOOKUP(MID(Products!$B5855,5,2),$G$8:$H$25,2,0)</f>
        <v>Furnishings</v>
      </c>
    </row>
    <row r="5856" spans="1:5" x14ac:dyDescent="0.35">
      <c r="A5856" s="11">
        <v>3786</v>
      </c>
      <c r="B5856" s="13" t="s">
        <v>5267</v>
      </c>
      <c r="C5856" s="13" t="s">
        <v>5268</v>
      </c>
      <c r="D5856" s="13" t="str">
        <f>HLOOKUP(LEFT(Products!$B5856,3),$G$4:$J$5,2,0)</f>
        <v>Office Supplies</v>
      </c>
      <c r="E5856" s="11" t="str">
        <f>VLOOKUP(MID(Products!$B5856,5,2),$G$8:$H$25,2,0)</f>
        <v>Storage</v>
      </c>
    </row>
    <row r="5857" spans="1:5" x14ac:dyDescent="0.35">
      <c r="A5857" s="12">
        <v>8159</v>
      </c>
      <c r="B5857" s="17" t="s">
        <v>4788</v>
      </c>
      <c r="C5857" s="17" t="s">
        <v>4789</v>
      </c>
      <c r="D5857" s="17" t="str">
        <f>HLOOKUP(LEFT(Products!$B5857,3),$G$4:$J$5,2,0)</f>
        <v>Office Supplies</v>
      </c>
      <c r="E5857" s="12" t="str">
        <f>VLOOKUP(MID(Products!$B5857,5,2),$G$8:$H$25,2,0)</f>
        <v>Binders</v>
      </c>
    </row>
    <row r="5858" spans="1:5" x14ac:dyDescent="0.35">
      <c r="A5858" s="11">
        <v>1009</v>
      </c>
      <c r="B5858" s="13" t="s">
        <v>222</v>
      </c>
      <c r="C5858" s="13" t="s">
        <v>223</v>
      </c>
      <c r="D5858" s="13" t="str">
        <f>HLOOKUP(LEFT(Products!$B5858,3),$G$4:$J$5,2,0)</f>
        <v>Office Supplies</v>
      </c>
      <c r="E5858" s="11" t="str">
        <f>VLOOKUP(MID(Products!$B5858,5,2),$G$8:$H$25,2,0)</f>
        <v>Paper</v>
      </c>
    </row>
    <row r="5859" spans="1:5" x14ac:dyDescent="0.35">
      <c r="A5859" s="12">
        <v>2570</v>
      </c>
      <c r="B5859" s="17" t="s">
        <v>4554</v>
      </c>
      <c r="C5859" s="17" t="s">
        <v>4555</v>
      </c>
      <c r="D5859" s="17" t="str">
        <f>HLOOKUP(LEFT(Products!$B5859,3),$G$4:$J$5,2,0)</f>
        <v>Office Supplies</v>
      </c>
      <c r="E5859" s="12" t="str">
        <f>VLOOKUP(MID(Products!$B5859,5,2),$G$8:$H$25,2,0)</f>
        <v>Paper</v>
      </c>
    </row>
    <row r="5860" spans="1:5" x14ac:dyDescent="0.35">
      <c r="A5860" s="11">
        <v>2571</v>
      </c>
      <c r="B5860" s="13" t="s">
        <v>6313</v>
      </c>
      <c r="C5860" s="13" t="s">
        <v>6314</v>
      </c>
      <c r="D5860" s="13" t="str">
        <f>HLOOKUP(LEFT(Products!$B5860,3),$G$4:$J$5,2,0)</f>
        <v>Technology</v>
      </c>
      <c r="E5860" s="11" t="str">
        <f>VLOOKUP(MID(Products!$B5860,5,2),$G$8:$H$25,2,0)</f>
        <v>Phones</v>
      </c>
    </row>
    <row r="5861" spans="1:5" x14ac:dyDescent="0.35">
      <c r="A5861" s="12">
        <v>571</v>
      </c>
      <c r="B5861" s="17" t="s">
        <v>4297</v>
      </c>
      <c r="C5861" s="17" t="s">
        <v>4298</v>
      </c>
      <c r="D5861" s="17" t="str">
        <f>HLOOKUP(LEFT(Products!$B5861,3),$G$4:$J$5,2,0)</f>
        <v>Office Supplies</v>
      </c>
      <c r="E5861" s="12" t="str">
        <f>VLOOKUP(MID(Products!$B5861,5,2),$G$8:$H$25,2,0)</f>
        <v>Art</v>
      </c>
    </row>
    <row r="5862" spans="1:5" x14ac:dyDescent="0.35">
      <c r="A5862" s="11">
        <v>4288</v>
      </c>
      <c r="B5862" s="13" t="s">
        <v>1305</v>
      </c>
      <c r="C5862" s="13" t="s">
        <v>1306</v>
      </c>
      <c r="D5862" s="13" t="str">
        <f>HLOOKUP(LEFT(Products!$B5862,3),$G$4:$J$5,2,0)</f>
        <v>Office Supplies</v>
      </c>
      <c r="E5862" s="11" t="str">
        <f>VLOOKUP(MID(Products!$B5862,5,2),$G$8:$H$25,2,0)</f>
        <v>Labels</v>
      </c>
    </row>
    <row r="5863" spans="1:5" x14ac:dyDescent="0.35">
      <c r="A5863" s="12">
        <v>8098</v>
      </c>
      <c r="B5863" s="17" t="s">
        <v>624</v>
      </c>
      <c r="C5863" s="17" t="s">
        <v>625</v>
      </c>
      <c r="D5863" s="17" t="str">
        <f>HLOOKUP(LEFT(Products!$B5863,3),$G$4:$J$5,2,0)</f>
        <v>Office Supplies</v>
      </c>
      <c r="E5863" s="12" t="str">
        <f>VLOOKUP(MID(Products!$B5863,5,2),$G$8:$H$25,2,0)</f>
        <v>Storage</v>
      </c>
    </row>
    <row r="5864" spans="1:5" x14ac:dyDescent="0.35">
      <c r="A5864" s="11">
        <v>6821</v>
      </c>
      <c r="B5864" s="13" t="s">
        <v>3858</v>
      </c>
      <c r="C5864" s="13" t="s">
        <v>3859</v>
      </c>
      <c r="D5864" s="13" t="str">
        <f>HLOOKUP(LEFT(Products!$B5864,3),$G$4:$J$5,2,0)</f>
        <v>Office Supplies</v>
      </c>
      <c r="E5864" s="11" t="str">
        <f>VLOOKUP(MID(Products!$B5864,5,2),$G$8:$H$25,2,0)</f>
        <v>Storage</v>
      </c>
    </row>
    <row r="5865" spans="1:5" x14ac:dyDescent="0.35">
      <c r="A5865" s="12">
        <v>6150</v>
      </c>
      <c r="B5865" s="17" t="s">
        <v>5211</v>
      </c>
      <c r="C5865" s="17" t="s">
        <v>5212</v>
      </c>
      <c r="D5865" s="17" t="str">
        <f>HLOOKUP(LEFT(Products!$B5865,3),$G$4:$J$5,2,0)</f>
        <v>Furniture</v>
      </c>
      <c r="E5865" s="12" t="str">
        <f>VLOOKUP(MID(Products!$B5865,5,2),$G$8:$H$25,2,0)</f>
        <v>Chairs</v>
      </c>
    </row>
    <row r="5866" spans="1:5" x14ac:dyDescent="0.35">
      <c r="A5866" s="11">
        <v>271</v>
      </c>
      <c r="B5866" s="13" t="s">
        <v>2676</v>
      </c>
      <c r="C5866" s="13" t="s">
        <v>2677</v>
      </c>
      <c r="D5866" s="13" t="str">
        <f>HLOOKUP(LEFT(Products!$B5866,3),$G$4:$J$5,2,0)</f>
        <v>Furniture</v>
      </c>
      <c r="E5866" s="11" t="str">
        <f>VLOOKUP(MID(Products!$B5866,5,2),$G$8:$H$25,2,0)</f>
        <v>Chairs</v>
      </c>
    </row>
    <row r="5867" spans="1:5" x14ac:dyDescent="0.35">
      <c r="A5867" s="12">
        <v>6822</v>
      </c>
      <c r="B5867" s="17" t="s">
        <v>729</v>
      </c>
      <c r="C5867" s="17" t="s">
        <v>730</v>
      </c>
      <c r="D5867" s="17" t="str">
        <f>HLOOKUP(LEFT(Products!$B5867,3),$G$4:$J$5,2,0)</f>
        <v>Office Supplies</v>
      </c>
      <c r="E5867" s="12" t="str">
        <f>VLOOKUP(MID(Products!$B5867,5,2),$G$8:$H$25,2,0)</f>
        <v>Storage</v>
      </c>
    </row>
    <row r="5868" spans="1:5" x14ac:dyDescent="0.35">
      <c r="A5868" s="11">
        <v>6090</v>
      </c>
      <c r="B5868" s="13" t="s">
        <v>5491</v>
      </c>
      <c r="C5868" s="13" t="s">
        <v>5492</v>
      </c>
      <c r="D5868" s="13" t="str">
        <f>HLOOKUP(LEFT(Products!$B5868,3),$G$4:$J$5,2,0)</f>
        <v>Furniture</v>
      </c>
      <c r="E5868" s="11" t="str">
        <f>VLOOKUP(MID(Products!$B5868,5,2),$G$8:$H$25,2,0)</f>
        <v>Furnishings</v>
      </c>
    </row>
    <row r="5869" spans="1:5" x14ac:dyDescent="0.35">
      <c r="A5869" s="12">
        <v>7485</v>
      </c>
      <c r="B5869" s="17" t="s">
        <v>4605</v>
      </c>
      <c r="C5869" s="17" t="s">
        <v>4606</v>
      </c>
      <c r="D5869" s="17" t="str">
        <f>HLOOKUP(LEFT(Products!$B5869,3),$G$4:$J$5,2,0)</f>
        <v>Office Supplies</v>
      </c>
      <c r="E5869" s="12" t="str">
        <f>VLOOKUP(MID(Products!$B5869,5,2),$G$8:$H$25,2,0)</f>
        <v>Binders</v>
      </c>
    </row>
    <row r="5870" spans="1:5" x14ac:dyDescent="0.35">
      <c r="A5870" s="11">
        <v>2432</v>
      </c>
      <c r="B5870" s="13" t="s">
        <v>8578</v>
      </c>
      <c r="C5870" s="13" t="s">
        <v>4403</v>
      </c>
      <c r="D5870" s="13" t="str">
        <f>HLOOKUP(LEFT(Products!$B5870,3),$G$4:$J$5,2,0)</f>
        <v>Office Supplies</v>
      </c>
      <c r="E5870" s="11" t="str">
        <f>VLOOKUP(MID(Products!$B5870,5,2),$G$8:$H$25,2,0)</f>
        <v>Art</v>
      </c>
    </row>
    <row r="5871" spans="1:5" x14ac:dyDescent="0.35">
      <c r="A5871" s="12">
        <v>6819</v>
      </c>
      <c r="B5871" s="17" t="s">
        <v>5491</v>
      </c>
      <c r="C5871" s="17" t="s">
        <v>5492</v>
      </c>
      <c r="D5871" s="17" t="str">
        <f>HLOOKUP(LEFT(Products!$B5871,3),$G$4:$J$5,2,0)</f>
        <v>Furniture</v>
      </c>
      <c r="E5871" s="12" t="str">
        <f>VLOOKUP(MID(Products!$B5871,5,2),$G$8:$H$25,2,0)</f>
        <v>Furnishings</v>
      </c>
    </row>
    <row r="5872" spans="1:5" x14ac:dyDescent="0.35">
      <c r="A5872" s="11">
        <v>7486</v>
      </c>
      <c r="B5872" s="13" t="s">
        <v>1906</v>
      </c>
      <c r="C5872" s="13" t="s">
        <v>1907</v>
      </c>
      <c r="D5872" s="13" t="str">
        <f>HLOOKUP(LEFT(Products!$B5872,3),$G$4:$J$5,2,0)</f>
        <v>Office Supplies</v>
      </c>
      <c r="E5872" s="11" t="str">
        <f>VLOOKUP(MID(Products!$B5872,5,2),$G$8:$H$25,2,0)</f>
        <v>Binders</v>
      </c>
    </row>
    <row r="5873" spans="1:5" x14ac:dyDescent="0.35">
      <c r="A5873" s="12">
        <v>8099</v>
      </c>
      <c r="B5873" s="17" t="s">
        <v>1773</v>
      </c>
      <c r="C5873" s="17" t="s">
        <v>1774</v>
      </c>
      <c r="D5873" s="17" t="str">
        <f>HLOOKUP(LEFT(Products!$B5873,3),$G$4:$J$5,2,0)</f>
        <v>Office Supplies</v>
      </c>
      <c r="E5873" s="12" t="str">
        <f>VLOOKUP(MID(Products!$B5873,5,2),$G$8:$H$25,2,0)</f>
        <v>Binders</v>
      </c>
    </row>
    <row r="5874" spans="1:5" x14ac:dyDescent="0.35">
      <c r="A5874" s="11">
        <v>6820</v>
      </c>
      <c r="B5874" s="13" t="s">
        <v>6211</v>
      </c>
      <c r="C5874" s="13" t="s">
        <v>6212</v>
      </c>
      <c r="D5874" s="13" t="str">
        <f>HLOOKUP(LEFT(Products!$B5874,3),$G$4:$J$5,2,0)</f>
        <v>Office Supplies</v>
      </c>
      <c r="E5874" s="11" t="str">
        <f>VLOOKUP(MID(Products!$B5874,5,2),$G$8:$H$25,2,0)</f>
        <v>Paper</v>
      </c>
    </row>
    <row r="5875" spans="1:5" x14ac:dyDescent="0.35">
      <c r="A5875" s="12">
        <v>954</v>
      </c>
      <c r="B5875" s="17" t="s">
        <v>4226</v>
      </c>
      <c r="C5875" s="17" t="s">
        <v>4227</v>
      </c>
      <c r="D5875" s="17" t="str">
        <f>HLOOKUP(LEFT(Products!$B5875,3),$G$4:$J$5,2,0)</f>
        <v>Furniture</v>
      </c>
      <c r="E5875" s="12" t="str">
        <f>VLOOKUP(MID(Products!$B5875,5,2),$G$8:$H$25,2,0)</f>
        <v>Furnishings</v>
      </c>
    </row>
    <row r="5876" spans="1:5" x14ac:dyDescent="0.35">
      <c r="A5876" s="11">
        <v>572</v>
      </c>
      <c r="B5876" s="13" t="s">
        <v>4413</v>
      </c>
      <c r="C5876" s="13" t="s">
        <v>4414</v>
      </c>
      <c r="D5876" s="13" t="str">
        <f>HLOOKUP(LEFT(Products!$B5876,3),$G$4:$J$5,2,0)</f>
        <v>Office Supplies</v>
      </c>
      <c r="E5876" s="11" t="str">
        <f>VLOOKUP(MID(Products!$B5876,5,2),$G$8:$H$25,2,0)</f>
        <v>Art</v>
      </c>
    </row>
    <row r="5877" spans="1:5" x14ac:dyDescent="0.35">
      <c r="A5877" s="12">
        <v>574</v>
      </c>
      <c r="B5877" s="17" t="s">
        <v>3410</v>
      </c>
      <c r="C5877" s="17" t="s">
        <v>3411</v>
      </c>
      <c r="D5877" s="17" t="str">
        <f>HLOOKUP(LEFT(Products!$B5877,3),$G$4:$J$5,2,0)</f>
        <v>Office Supplies</v>
      </c>
      <c r="E5877" s="12" t="str">
        <f>VLOOKUP(MID(Products!$B5877,5,2),$G$8:$H$25,2,0)</f>
        <v>Fasteners</v>
      </c>
    </row>
    <row r="5878" spans="1:5" x14ac:dyDescent="0.35">
      <c r="A5878" s="11">
        <v>573</v>
      </c>
      <c r="B5878" s="13" t="s">
        <v>6753</v>
      </c>
      <c r="C5878" s="13" t="s">
        <v>6754</v>
      </c>
      <c r="D5878" s="13" t="str">
        <f>HLOOKUP(LEFT(Products!$B5878,3),$G$4:$J$5,2,0)</f>
        <v>Technology</v>
      </c>
      <c r="E5878" s="11" t="str">
        <f>VLOOKUP(MID(Products!$B5878,5,2),$G$8:$H$25,2,0)</f>
        <v>Phones</v>
      </c>
    </row>
    <row r="5879" spans="1:5" x14ac:dyDescent="0.35">
      <c r="A5879" s="12">
        <v>955</v>
      </c>
      <c r="B5879" s="17" t="s">
        <v>6690</v>
      </c>
      <c r="C5879" s="17" t="s">
        <v>73</v>
      </c>
      <c r="D5879" s="17" t="str">
        <f>HLOOKUP(LEFT(Products!$B5879,3),$G$4:$J$5,2,0)</f>
        <v>Office Supplies</v>
      </c>
      <c r="E5879" s="12" t="str">
        <f>VLOOKUP(MID(Products!$B5879,5,2),$G$8:$H$25,2,0)</f>
        <v>Binders</v>
      </c>
    </row>
    <row r="5880" spans="1:5" x14ac:dyDescent="0.35">
      <c r="A5880" s="11">
        <v>5132</v>
      </c>
      <c r="B5880" s="13" t="s">
        <v>27</v>
      </c>
      <c r="C5880" s="13" t="s">
        <v>30</v>
      </c>
      <c r="D5880" s="13" t="str">
        <f>HLOOKUP(LEFT(Products!$B5880,3),$G$4:$J$5,2,0)</f>
        <v>Furniture</v>
      </c>
      <c r="E5880" s="11" t="str">
        <f>VLOOKUP(MID(Products!$B5880,5,2),$G$8:$H$25,2,0)</f>
        <v>Bookcases</v>
      </c>
    </row>
    <row r="5881" spans="1:5" x14ac:dyDescent="0.35">
      <c r="A5881" s="12">
        <v>4240</v>
      </c>
      <c r="B5881" s="17" t="s">
        <v>4275</v>
      </c>
      <c r="C5881" s="17" t="s">
        <v>4276</v>
      </c>
      <c r="D5881" s="17" t="str">
        <f>HLOOKUP(LEFT(Products!$B5881,3),$G$4:$J$5,2,0)</f>
        <v>Furniture</v>
      </c>
      <c r="E5881" s="12" t="str">
        <f>VLOOKUP(MID(Products!$B5881,5,2),$G$8:$H$25,2,0)</f>
        <v>Furnishings</v>
      </c>
    </row>
    <row r="5882" spans="1:5" x14ac:dyDescent="0.35">
      <c r="A5882" s="11">
        <v>7637</v>
      </c>
      <c r="B5882" s="13" t="s">
        <v>2305</v>
      </c>
      <c r="C5882" s="13" t="s">
        <v>2306</v>
      </c>
      <c r="D5882" s="13" t="str">
        <f>HLOOKUP(LEFT(Products!$B5882,3),$G$4:$J$5,2,0)</f>
        <v>Office Supplies</v>
      </c>
      <c r="E5882" s="11" t="str">
        <f>VLOOKUP(MID(Products!$B5882,5,2),$G$8:$H$25,2,0)</f>
        <v>Paper</v>
      </c>
    </row>
    <row r="5883" spans="1:5" x14ac:dyDescent="0.35">
      <c r="A5883" s="12">
        <v>7636</v>
      </c>
      <c r="B5883" s="17" t="s">
        <v>541</v>
      </c>
      <c r="C5883" s="17" t="s">
        <v>542</v>
      </c>
      <c r="D5883" s="17" t="str">
        <f>HLOOKUP(LEFT(Products!$B5883,3),$G$4:$J$5,2,0)</f>
        <v>Furniture</v>
      </c>
      <c r="E5883" s="12" t="str">
        <f>VLOOKUP(MID(Products!$B5883,5,2),$G$8:$H$25,2,0)</f>
        <v>Chairs</v>
      </c>
    </row>
    <row r="5884" spans="1:5" x14ac:dyDescent="0.35">
      <c r="A5884" s="11">
        <v>1879</v>
      </c>
      <c r="B5884" s="13" t="s">
        <v>4969</v>
      </c>
      <c r="C5884" s="13" t="s">
        <v>4970</v>
      </c>
      <c r="D5884" s="13" t="str">
        <f>HLOOKUP(LEFT(Products!$B5884,3),$G$4:$J$5,2,0)</f>
        <v>Furniture</v>
      </c>
      <c r="E5884" s="11" t="str">
        <f>VLOOKUP(MID(Products!$B5884,5,2),$G$8:$H$25,2,0)</f>
        <v>Chairs</v>
      </c>
    </row>
    <row r="5885" spans="1:5" x14ac:dyDescent="0.35">
      <c r="A5885" s="12">
        <v>1878</v>
      </c>
      <c r="B5885" s="17" t="s">
        <v>4679</v>
      </c>
      <c r="C5885" s="17" t="s">
        <v>4680</v>
      </c>
      <c r="D5885" s="17" t="str">
        <f>HLOOKUP(LEFT(Products!$B5885,3),$G$4:$J$5,2,0)</f>
        <v>Technology</v>
      </c>
      <c r="E5885" s="12" t="str">
        <f>VLOOKUP(MID(Products!$B5885,5,2),$G$8:$H$25,2,0)</f>
        <v>Phones</v>
      </c>
    </row>
    <row r="5886" spans="1:5" x14ac:dyDescent="0.35">
      <c r="A5886" s="11">
        <v>2875</v>
      </c>
      <c r="B5886" s="13" t="s">
        <v>1044</v>
      </c>
      <c r="C5886" s="13" t="s">
        <v>1045</v>
      </c>
      <c r="D5886" s="13" t="str">
        <f>HLOOKUP(LEFT(Products!$B5886,3),$G$4:$J$5,2,0)</f>
        <v>Furniture</v>
      </c>
      <c r="E5886" s="11" t="str">
        <f>VLOOKUP(MID(Products!$B5886,5,2),$G$8:$H$25,2,0)</f>
        <v>Chairs</v>
      </c>
    </row>
    <row r="5887" spans="1:5" x14ac:dyDescent="0.35">
      <c r="A5887" s="12">
        <v>7633</v>
      </c>
      <c r="B5887" s="17" t="s">
        <v>1559</v>
      </c>
      <c r="C5887" s="17" t="s">
        <v>1560</v>
      </c>
      <c r="D5887" s="17" t="str">
        <f>HLOOKUP(LEFT(Products!$B5887,3),$G$4:$J$5,2,0)</f>
        <v>Office Supplies</v>
      </c>
      <c r="E5887" s="12" t="str">
        <f>VLOOKUP(MID(Products!$B5887,5,2),$G$8:$H$25,2,0)</f>
        <v>Fasteners</v>
      </c>
    </row>
    <row r="5888" spans="1:5" x14ac:dyDescent="0.35">
      <c r="A5888" s="11">
        <v>7634</v>
      </c>
      <c r="B5888" s="13" t="s">
        <v>3262</v>
      </c>
      <c r="C5888" s="13" t="s">
        <v>3263</v>
      </c>
      <c r="D5888" s="13" t="str">
        <f>HLOOKUP(LEFT(Products!$B5888,3),$G$4:$J$5,2,0)</f>
        <v>Furniture</v>
      </c>
      <c r="E5888" s="11" t="str">
        <f>VLOOKUP(MID(Products!$B5888,5,2),$G$8:$H$25,2,0)</f>
        <v>Chairs</v>
      </c>
    </row>
    <row r="5889" spans="1:5" x14ac:dyDescent="0.35">
      <c r="A5889" s="12">
        <v>5457</v>
      </c>
      <c r="B5889" s="17" t="s">
        <v>1540</v>
      </c>
      <c r="C5889" s="17" t="s">
        <v>1541</v>
      </c>
      <c r="D5889" s="17" t="str">
        <f>HLOOKUP(LEFT(Products!$B5889,3),$G$4:$J$5,2,0)</f>
        <v>Office Supplies</v>
      </c>
      <c r="E5889" s="12" t="str">
        <f>VLOOKUP(MID(Products!$B5889,5,2),$G$8:$H$25,2,0)</f>
        <v>Binders</v>
      </c>
    </row>
    <row r="5890" spans="1:5" x14ac:dyDescent="0.35">
      <c r="A5890" s="11">
        <v>7635</v>
      </c>
      <c r="B5890" s="13" t="s">
        <v>8589</v>
      </c>
      <c r="C5890" s="13" t="s">
        <v>8590</v>
      </c>
      <c r="D5890" s="13" t="str">
        <f>HLOOKUP(LEFT(Products!$B5890,3),$G$4:$J$5,2,0)</f>
        <v>Office Supplies</v>
      </c>
      <c r="E5890" s="11" t="str">
        <f>VLOOKUP(MID(Products!$B5890,5,2),$G$8:$H$25,2,0)</f>
        <v>Fasteners</v>
      </c>
    </row>
    <row r="5891" spans="1:5" x14ac:dyDescent="0.35">
      <c r="A5891" s="12">
        <v>5458</v>
      </c>
      <c r="B5891" s="17" t="s">
        <v>110</v>
      </c>
      <c r="C5891" s="17" t="s">
        <v>111</v>
      </c>
      <c r="D5891" s="17" t="str">
        <f>HLOOKUP(LEFT(Products!$B5891,3),$G$4:$J$5,2,0)</f>
        <v>Office Supplies</v>
      </c>
      <c r="E5891" s="12" t="str">
        <f>VLOOKUP(MID(Products!$B5891,5,2),$G$8:$H$25,2,0)</f>
        <v>Art</v>
      </c>
    </row>
    <row r="5892" spans="1:5" x14ac:dyDescent="0.35">
      <c r="A5892" s="11">
        <v>908</v>
      </c>
      <c r="B5892" s="13" t="s">
        <v>8376</v>
      </c>
      <c r="C5892" s="13" t="s">
        <v>8377</v>
      </c>
      <c r="D5892" s="13" t="str">
        <f>HLOOKUP(LEFT(Products!$B5892,3),$G$4:$J$5,2,0)</f>
        <v>Furniture</v>
      </c>
      <c r="E5892" s="11" t="str">
        <f>VLOOKUP(MID(Products!$B5892,5,2),$G$8:$H$25,2,0)</f>
        <v>Furnishings</v>
      </c>
    </row>
    <row r="5893" spans="1:5" x14ac:dyDescent="0.35">
      <c r="A5893" s="12">
        <v>646</v>
      </c>
      <c r="B5893" s="17" t="s">
        <v>1663</v>
      </c>
      <c r="C5893" s="17" t="s">
        <v>1664</v>
      </c>
      <c r="D5893" s="17" t="str">
        <f>HLOOKUP(LEFT(Products!$B5893,3),$G$4:$J$5,2,0)</f>
        <v>Technology</v>
      </c>
      <c r="E5893" s="12" t="str">
        <f>VLOOKUP(MID(Products!$B5893,5,2),$G$8:$H$25,2,0)</f>
        <v>Phones</v>
      </c>
    </row>
    <row r="5894" spans="1:5" x14ac:dyDescent="0.35">
      <c r="A5894" s="11">
        <v>1298</v>
      </c>
      <c r="B5894" s="13" t="s">
        <v>3749</v>
      </c>
      <c r="C5894" s="13" t="s">
        <v>3750</v>
      </c>
      <c r="D5894" s="13" t="str">
        <f>HLOOKUP(LEFT(Products!$B5894,3),$G$4:$J$5,2,0)</f>
        <v>Office Supplies</v>
      </c>
      <c r="E5894" s="11" t="str">
        <f>VLOOKUP(MID(Products!$B5894,5,2),$G$8:$H$25,2,0)</f>
        <v>Appliances</v>
      </c>
    </row>
    <row r="5895" spans="1:5" x14ac:dyDescent="0.35">
      <c r="A5895" s="12">
        <v>907</v>
      </c>
      <c r="B5895" s="17" t="s">
        <v>900</v>
      </c>
      <c r="C5895" s="17" t="s">
        <v>901</v>
      </c>
      <c r="D5895" s="17" t="str">
        <f>HLOOKUP(LEFT(Products!$B5895,3),$G$4:$J$5,2,0)</f>
        <v>Office Supplies</v>
      </c>
      <c r="E5895" s="12" t="str">
        <f>VLOOKUP(MID(Products!$B5895,5,2),$G$8:$H$25,2,0)</f>
        <v>Binders</v>
      </c>
    </row>
    <row r="5896" spans="1:5" x14ac:dyDescent="0.35">
      <c r="A5896" s="11">
        <v>1297</v>
      </c>
      <c r="B5896" s="13" t="s">
        <v>1605</v>
      </c>
      <c r="C5896" s="13" t="s">
        <v>1606</v>
      </c>
      <c r="D5896" s="13" t="str">
        <f>HLOOKUP(LEFT(Products!$B5896,3),$G$4:$J$5,2,0)</f>
        <v>Furniture</v>
      </c>
      <c r="E5896" s="11" t="str">
        <f>VLOOKUP(MID(Products!$B5896,5,2),$G$8:$H$25,2,0)</f>
        <v>Bookcases</v>
      </c>
    </row>
    <row r="5897" spans="1:5" x14ac:dyDescent="0.35">
      <c r="A5897" s="12">
        <v>5092</v>
      </c>
      <c r="B5897" s="17" t="s">
        <v>4077</v>
      </c>
      <c r="C5897" s="17" t="s">
        <v>4078</v>
      </c>
      <c r="D5897" s="17" t="str">
        <f>HLOOKUP(LEFT(Products!$B5897,3),$G$4:$J$5,2,0)</f>
        <v>Office Supplies</v>
      </c>
      <c r="E5897" s="12" t="str">
        <f>VLOOKUP(MID(Products!$B5897,5,2),$G$8:$H$25,2,0)</f>
        <v>Binders</v>
      </c>
    </row>
    <row r="5898" spans="1:5" x14ac:dyDescent="0.35">
      <c r="A5898" s="11">
        <v>909</v>
      </c>
      <c r="B5898" s="13" t="s">
        <v>267</v>
      </c>
      <c r="C5898" s="13" t="s">
        <v>269</v>
      </c>
      <c r="D5898" s="13" t="str">
        <f>HLOOKUP(LEFT(Products!$B5898,3),$G$4:$J$5,2,0)</f>
        <v>Office Supplies</v>
      </c>
      <c r="E5898" s="11" t="str">
        <f>VLOOKUP(MID(Products!$B5898,5,2),$G$8:$H$25,2,0)</f>
        <v>Fasteners</v>
      </c>
    </row>
    <row r="5899" spans="1:5" x14ac:dyDescent="0.35">
      <c r="A5899" s="12">
        <v>5093</v>
      </c>
      <c r="B5899" s="17" t="s">
        <v>6517</v>
      </c>
      <c r="C5899" s="17" t="s">
        <v>6518</v>
      </c>
      <c r="D5899" s="17" t="str">
        <f>HLOOKUP(LEFT(Products!$B5899,3),$G$4:$J$5,2,0)</f>
        <v>Office Supplies</v>
      </c>
      <c r="E5899" s="12" t="str">
        <f>VLOOKUP(MID(Products!$B5899,5,2),$G$8:$H$25,2,0)</f>
        <v>Binders</v>
      </c>
    </row>
  </sheetData>
  <mergeCells count="2">
    <mergeCell ref="B1:E1"/>
    <mergeCell ref="L2:N2"/>
  </mergeCells>
  <pageMargins left="0.7" right="0.7" top="0.75" bottom="0.75" header="0.3" footer="0.3"/>
  <pageSetup paperSize="256" orientation="portrait" horizontalDpi="203" verticalDpi="203"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F438A-901B-4DD8-90C2-440610958C83}">
  <sheetPr>
    <tabColor rgb="FFFFFF00"/>
  </sheetPr>
  <dimension ref="A1:I5904"/>
  <sheetViews>
    <sheetView showGridLines="0" topLeftCell="C1" workbookViewId="0">
      <selection activeCell="K16" sqref="K16"/>
    </sheetView>
  </sheetViews>
  <sheetFormatPr defaultRowHeight="14.5" x14ac:dyDescent="0.35"/>
  <cols>
    <col min="1" max="1" width="9.36328125" customWidth="1"/>
    <col min="2" max="2" width="13.54296875" style="6" bestFit="1" customWidth="1"/>
    <col min="3" max="3" width="21.08984375" style="6" bestFit="1" customWidth="1"/>
    <col min="4" max="4" width="11.1796875" style="6" bestFit="1" customWidth="1"/>
    <col min="5" max="5" width="11.81640625" style="6" bestFit="1" customWidth="1"/>
    <col min="6" max="7" width="17.36328125" style="6" bestFit="1" customWidth="1"/>
    <col min="8" max="8" width="8.7265625" style="6"/>
    <col min="9" max="9" width="16.1796875" style="6" bestFit="1" customWidth="1"/>
  </cols>
  <sheetData>
    <row r="1" spans="1:9" ht="21" x14ac:dyDescent="0.5">
      <c r="B1" s="73" t="s">
        <v>8618</v>
      </c>
      <c r="C1" s="73"/>
      <c r="D1" s="73"/>
      <c r="E1" s="73"/>
      <c r="F1" s="73"/>
      <c r="G1" s="73"/>
      <c r="H1" s="73"/>
      <c r="I1" s="73"/>
    </row>
    <row r="3" spans="1:9" x14ac:dyDescent="0.35">
      <c r="A3" s="29" t="s">
        <v>8627</v>
      </c>
      <c r="B3" s="35" t="s">
        <v>4</v>
      </c>
      <c r="C3" s="33" t="s">
        <v>5</v>
      </c>
      <c r="D3" s="33" t="s">
        <v>6</v>
      </c>
      <c r="E3" s="33" t="s">
        <v>7</v>
      </c>
      <c r="F3" s="33" t="s">
        <v>8</v>
      </c>
      <c r="G3" s="33" t="s">
        <v>9</v>
      </c>
      <c r="H3" s="33" t="s">
        <v>10</v>
      </c>
      <c r="I3" s="33" t="s">
        <v>3</v>
      </c>
    </row>
    <row r="4" spans="1:9" x14ac:dyDescent="0.35">
      <c r="A4" s="11">
        <v>4918</v>
      </c>
      <c r="B4" s="13" t="s">
        <v>20</v>
      </c>
      <c r="C4" s="13" t="s">
        <v>21</v>
      </c>
      <c r="D4" s="13" t="s">
        <v>22</v>
      </c>
      <c r="E4" s="13" t="s">
        <v>23</v>
      </c>
      <c r="F4" s="13" t="s">
        <v>24</v>
      </c>
      <c r="G4" s="13" t="s">
        <v>25</v>
      </c>
      <c r="H4" s="13" t="s">
        <v>26</v>
      </c>
      <c r="I4" s="47" t="str">
        <f>INDEX(Orders!$E4,MATCH(Orders!$F4,Customers!$B4,0))</f>
        <v>Standard Class</v>
      </c>
    </row>
    <row r="5" spans="1:9" x14ac:dyDescent="0.35">
      <c r="A5" s="12">
        <v>4919</v>
      </c>
      <c r="B5" s="17" t="s">
        <v>20</v>
      </c>
      <c r="C5" s="17" t="s">
        <v>21</v>
      </c>
      <c r="D5" s="17" t="s">
        <v>22</v>
      </c>
      <c r="E5" s="17" t="s">
        <v>23</v>
      </c>
      <c r="F5" s="17" t="s">
        <v>24</v>
      </c>
      <c r="G5" s="17" t="s">
        <v>25</v>
      </c>
      <c r="H5" s="17" t="s">
        <v>26</v>
      </c>
      <c r="I5" s="48" t="str">
        <f>INDEX(Orders!$E5,MATCH(Orders!$F5,Customers!$B5,0))</f>
        <v>Standard Class</v>
      </c>
    </row>
    <row r="6" spans="1:9" x14ac:dyDescent="0.35">
      <c r="A6" s="11">
        <v>4920</v>
      </c>
      <c r="B6" s="13" t="s">
        <v>20</v>
      </c>
      <c r="C6" s="13" t="s">
        <v>21</v>
      </c>
      <c r="D6" s="13" t="s">
        <v>22</v>
      </c>
      <c r="E6" s="13" t="s">
        <v>23</v>
      </c>
      <c r="F6" s="13" t="s">
        <v>24</v>
      </c>
      <c r="G6" s="13" t="s">
        <v>25</v>
      </c>
      <c r="H6" s="13" t="s">
        <v>26</v>
      </c>
      <c r="I6" s="47" t="str">
        <f>INDEX(Orders!$E6,MATCH(Orders!$F6,Customers!$B6,0))</f>
        <v>Standard Class</v>
      </c>
    </row>
    <row r="7" spans="1:9" x14ac:dyDescent="0.35">
      <c r="A7" s="12">
        <v>3074</v>
      </c>
      <c r="B7" s="17" t="s">
        <v>39</v>
      </c>
      <c r="C7" s="17" t="s">
        <v>40</v>
      </c>
      <c r="D7" s="17" t="s">
        <v>41</v>
      </c>
      <c r="E7" s="17" t="s">
        <v>23</v>
      </c>
      <c r="F7" s="17" t="s">
        <v>42</v>
      </c>
      <c r="G7" s="17" t="s">
        <v>43</v>
      </c>
      <c r="H7" s="17" t="s">
        <v>44</v>
      </c>
      <c r="I7" s="48" t="str">
        <f>INDEX(Orders!$E7,MATCH(Orders!$F7,Customers!$B7,0))</f>
        <v>First Class</v>
      </c>
    </row>
    <row r="8" spans="1:9" x14ac:dyDescent="0.35">
      <c r="A8" s="11">
        <v>8604</v>
      </c>
      <c r="B8" s="13" t="s">
        <v>50</v>
      </c>
      <c r="C8" s="13" t="s">
        <v>51</v>
      </c>
      <c r="D8" s="13" t="s">
        <v>22</v>
      </c>
      <c r="E8" s="13" t="s">
        <v>23</v>
      </c>
      <c r="F8" s="13" t="s">
        <v>52</v>
      </c>
      <c r="G8" s="13" t="s">
        <v>53</v>
      </c>
      <c r="H8" s="13" t="s">
        <v>54</v>
      </c>
      <c r="I8" s="47" t="str">
        <f>INDEX(Orders!$E8,MATCH(Orders!$F8,Customers!$B8,0))</f>
        <v>Standard Class</v>
      </c>
    </row>
    <row r="9" spans="1:9" x14ac:dyDescent="0.35">
      <c r="A9" s="12">
        <v>8605</v>
      </c>
      <c r="B9" s="17" t="s">
        <v>50</v>
      </c>
      <c r="C9" s="17" t="s">
        <v>51</v>
      </c>
      <c r="D9" s="17" t="s">
        <v>22</v>
      </c>
      <c r="E9" s="17" t="s">
        <v>23</v>
      </c>
      <c r="F9" s="17" t="s">
        <v>52</v>
      </c>
      <c r="G9" s="17" t="s">
        <v>53</v>
      </c>
      <c r="H9" s="17" t="s">
        <v>54</v>
      </c>
      <c r="I9" s="48" t="str">
        <f>INDEX(Orders!$E9,MATCH(Orders!$F9,Customers!$B9,0))</f>
        <v>Standard Class</v>
      </c>
    </row>
    <row r="10" spans="1:9" x14ac:dyDescent="0.35">
      <c r="A10" s="11">
        <v>8606</v>
      </c>
      <c r="B10" s="13" t="s">
        <v>50</v>
      </c>
      <c r="C10" s="13" t="s">
        <v>51</v>
      </c>
      <c r="D10" s="13" t="s">
        <v>22</v>
      </c>
      <c r="E10" s="13" t="s">
        <v>23</v>
      </c>
      <c r="F10" s="13" t="s">
        <v>52</v>
      </c>
      <c r="G10" s="13" t="s">
        <v>53</v>
      </c>
      <c r="H10" s="13" t="s">
        <v>54</v>
      </c>
      <c r="I10" s="47" t="str">
        <f>INDEX(Orders!$E10,MATCH(Orders!$F10,Customers!$B10,0))</f>
        <v>Standard Class</v>
      </c>
    </row>
    <row r="11" spans="1:9" x14ac:dyDescent="0.35">
      <c r="A11" s="12">
        <v>9494</v>
      </c>
      <c r="B11" s="17" t="s">
        <v>63</v>
      </c>
      <c r="C11" s="17" t="s">
        <v>64</v>
      </c>
      <c r="D11" s="17" t="s">
        <v>22</v>
      </c>
      <c r="E11" s="17" t="s">
        <v>23</v>
      </c>
      <c r="F11" s="17" t="s">
        <v>65</v>
      </c>
      <c r="G11" s="17" t="s">
        <v>66</v>
      </c>
      <c r="H11" s="17" t="s">
        <v>54</v>
      </c>
      <c r="I11" s="48" t="str">
        <f>INDEX(Orders!$E11,MATCH(Orders!$F11,Customers!$B11,0))</f>
        <v>Standard Class</v>
      </c>
    </row>
    <row r="12" spans="1:9" x14ac:dyDescent="0.35">
      <c r="A12" s="11">
        <v>9495</v>
      </c>
      <c r="B12" s="13" t="s">
        <v>63</v>
      </c>
      <c r="C12" s="13" t="s">
        <v>64</v>
      </c>
      <c r="D12" s="13" t="s">
        <v>22</v>
      </c>
      <c r="E12" s="13" t="s">
        <v>23</v>
      </c>
      <c r="F12" s="13" t="s">
        <v>65</v>
      </c>
      <c r="G12" s="13" t="s">
        <v>66</v>
      </c>
      <c r="H12" s="13" t="s">
        <v>54</v>
      </c>
      <c r="I12" s="47" t="str">
        <f>INDEX(Orders!$E12,MATCH(Orders!$F12,Customers!$B12,0))</f>
        <v>Standard Class</v>
      </c>
    </row>
    <row r="13" spans="1:9" x14ac:dyDescent="0.35">
      <c r="A13" s="12">
        <v>2898</v>
      </c>
      <c r="B13" s="17" t="s">
        <v>75</v>
      </c>
      <c r="C13" s="17" t="s">
        <v>76</v>
      </c>
      <c r="D13" s="17" t="s">
        <v>22</v>
      </c>
      <c r="E13" s="17" t="s">
        <v>23</v>
      </c>
      <c r="F13" s="17" t="s">
        <v>77</v>
      </c>
      <c r="G13" s="17" t="s">
        <v>78</v>
      </c>
      <c r="H13" s="17" t="s">
        <v>79</v>
      </c>
      <c r="I13" s="48" t="str">
        <f>INDEX(Orders!$E13,MATCH(Orders!$F13,Customers!$B13,0))</f>
        <v>Standard Class</v>
      </c>
    </row>
    <row r="14" spans="1:9" x14ac:dyDescent="0.35">
      <c r="A14" s="11">
        <v>5868</v>
      </c>
      <c r="B14" s="13" t="s">
        <v>84</v>
      </c>
      <c r="C14" s="13" t="s">
        <v>85</v>
      </c>
      <c r="D14" s="13" t="s">
        <v>22</v>
      </c>
      <c r="E14" s="13" t="s">
        <v>23</v>
      </c>
      <c r="F14" s="13" t="s">
        <v>86</v>
      </c>
      <c r="G14" s="13" t="s">
        <v>87</v>
      </c>
      <c r="H14" s="13" t="s">
        <v>26</v>
      </c>
      <c r="I14" s="47" t="str">
        <f>INDEX(Orders!$E14,MATCH(Orders!$F14,Customers!$B14,0))</f>
        <v>Standard Class</v>
      </c>
    </row>
    <row r="15" spans="1:9" x14ac:dyDescent="0.35">
      <c r="A15" s="12">
        <v>5869</v>
      </c>
      <c r="B15" s="17" t="s">
        <v>84</v>
      </c>
      <c r="C15" s="17" t="s">
        <v>85</v>
      </c>
      <c r="D15" s="17" t="s">
        <v>22</v>
      </c>
      <c r="E15" s="17" t="s">
        <v>23</v>
      </c>
      <c r="F15" s="17" t="s">
        <v>86</v>
      </c>
      <c r="G15" s="17" t="s">
        <v>87</v>
      </c>
      <c r="H15" s="17" t="s">
        <v>26</v>
      </c>
      <c r="I15" s="48" t="str">
        <f>INDEX(Orders!$E15,MATCH(Orders!$F15,Customers!$B15,0))</f>
        <v>Standard Class</v>
      </c>
    </row>
    <row r="16" spans="1:9" x14ac:dyDescent="0.35">
      <c r="A16" s="11">
        <v>863</v>
      </c>
      <c r="B16" s="13" t="s">
        <v>95</v>
      </c>
      <c r="C16" s="13" t="s">
        <v>96</v>
      </c>
      <c r="D16" s="13" t="s">
        <v>22</v>
      </c>
      <c r="E16" s="13" t="s">
        <v>23</v>
      </c>
      <c r="F16" s="13" t="s">
        <v>97</v>
      </c>
      <c r="G16" s="13" t="s">
        <v>98</v>
      </c>
      <c r="H16" s="13" t="s">
        <v>79</v>
      </c>
      <c r="I16" s="47" t="str">
        <f>INDEX(Orders!$E16,MATCH(Orders!$F16,Customers!$B16,0))</f>
        <v>Second Class</v>
      </c>
    </row>
    <row r="17" spans="1:9" x14ac:dyDescent="0.35">
      <c r="A17" s="12">
        <v>864</v>
      </c>
      <c r="B17" s="17" t="s">
        <v>95</v>
      </c>
      <c r="C17" s="17" t="s">
        <v>96</v>
      </c>
      <c r="D17" s="17" t="s">
        <v>22</v>
      </c>
      <c r="E17" s="17" t="s">
        <v>23</v>
      </c>
      <c r="F17" s="17" t="s">
        <v>97</v>
      </c>
      <c r="G17" s="17" t="s">
        <v>98</v>
      </c>
      <c r="H17" s="17" t="s">
        <v>79</v>
      </c>
      <c r="I17" s="48" t="str">
        <f>INDEX(Orders!$E17,MATCH(Orders!$F17,Customers!$B17,0))</f>
        <v>Second Class</v>
      </c>
    </row>
    <row r="18" spans="1:9" x14ac:dyDescent="0.35">
      <c r="A18" s="11">
        <v>865</v>
      </c>
      <c r="B18" s="13" t="s">
        <v>95</v>
      </c>
      <c r="C18" s="13" t="s">
        <v>96</v>
      </c>
      <c r="D18" s="13" t="s">
        <v>22</v>
      </c>
      <c r="E18" s="13" t="s">
        <v>23</v>
      </c>
      <c r="F18" s="13" t="s">
        <v>97</v>
      </c>
      <c r="G18" s="13" t="s">
        <v>98</v>
      </c>
      <c r="H18" s="13" t="s">
        <v>79</v>
      </c>
      <c r="I18" s="47" t="str">
        <f>INDEX(Orders!$E18,MATCH(Orders!$F18,Customers!$B18,0))</f>
        <v>Second Class</v>
      </c>
    </row>
    <row r="19" spans="1:9" x14ac:dyDescent="0.35">
      <c r="A19" s="12">
        <v>2162</v>
      </c>
      <c r="B19" s="17" t="s">
        <v>106</v>
      </c>
      <c r="C19" s="17" t="s">
        <v>107</v>
      </c>
      <c r="D19" s="17" t="s">
        <v>108</v>
      </c>
      <c r="E19" s="17" t="s">
        <v>23</v>
      </c>
      <c r="F19" s="17" t="s">
        <v>109</v>
      </c>
      <c r="G19" s="17" t="s">
        <v>43</v>
      </c>
      <c r="H19" s="17" t="s">
        <v>44</v>
      </c>
      <c r="I19" s="48" t="str">
        <f>INDEX(Orders!$E19,MATCH(Orders!$F19,Customers!$B19,0))</f>
        <v>Standard Class</v>
      </c>
    </row>
    <row r="20" spans="1:9" x14ac:dyDescent="0.35">
      <c r="A20" s="11">
        <v>8031</v>
      </c>
      <c r="B20" s="13" t="s">
        <v>113</v>
      </c>
      <c r="C20" s="13" t="s">
        <v>114</v>
      </c>
      <c r="D20" s="13" t="s">
        <v>41</v>
      </c>
      <c r="E20" s="13" t="s">
        <v>23</v>
      </c>
      <c r="F20" s="13" t="s">
        <v>115</v>
      </c>
      <c r="G20" s="13" t="s">
        <v>53</v>
      </c>
      <c r="H20" s="13" t="s">
        <v>54</v>
      </c>
      <c r="I20" s="47" t="str">
        <f>INDEX(Orders!$E20,MATCH(Orders!$F20,Customers!$B20,0))</f>
        <v>Standard Class</v>
      </c>
    </row>
    <row r="21" spans="1:9" x14ac:dyDescent="0.35">
      <c r="A21" s="12">
        <v>8032</v>
      </c>
      <c r="B21" s="17" t="s">
        <v>113</v>
      </c>
      <c r="C21" s="17" t="s">
        <v>114</v>
      </c>
      <c r="D21" s="17" t="s">
        <v>41</v>
      </c>
      <c r="E21" s="17" t="s">
        <v>23</v>
      </c>
      <c r="F21" s="17" t="s">
        <v>115</v>
      </c>
      <c r="G21" s="17" t="s">
        <v>53</v>
      </c>
      <c r="H21" s="17" t="s">
        <v>54</v>
      </c>
      <c r="I21" s="48" t="str">
        <f>INDEX(Orders!$E21,MATCH(Orders!$F21,Customers!$B21,0))</f>
        <v>Standard Class</v>
      </c>
    </row>
    <row r="22" spans="1:9" x14ac:dyDescent="0.35">
      <c r="A22" s="11">
        <v>6851</v>
      </c>
      <c r="B22" s="13" t="s">
        <v>123</v>
      </c>
      <c r="C22" s="13" t="s">
        <v>124</v>
      </c>
      <c r="D22" s="13" t="s">
        <v>22</v>
      </c>
      <c r="E22" s="13" t="s">
        <v>23</v>
      </c>
      <c r="F22" s="13" t="s">
        <v>125</v>
      </c>
      <c r="G22" s="13" t="s">
        <v>126</v>
      </c>
      <c r="H22" s="13" t="s">
        <v>54</v>
      </c>
      <c r="I22" s="47" t="str">
        <f>INDEX(Orders!$E22,MATCH(Orders!$F22,Customers!$B22,0))</f>
        <v>Standard Class</v>
      </c>
    </row>
    <row r="23" spans="1:9" x14ac:dyDescent="0.35">
      <c r="A23" s="12">
        <v>6852</v>
      </c>
      <c r="B23" s="17" t="s">
        <v>123</v>
      </c>
      <c r="C23" s="17" t="s">
        <v>124</v>
      </c>
      <c r="D23" s="17" t="s">
        <v>22</v>
      </c>
      <c r="E23" s="17" t="s">
        <v>23</v>
      </c>
      <c r="F23" s="17" t="s">
        <v>125</v>
      </c>
      <c r="G23" s="17" t="s">
        <v>126</v>
      </c>
      <c r="H23" s="17" t="s">
        <v>54</v>
      </c>
      <c r="I23" s="48" t="str">
        <f>INDEX(Orders!$E23,MATCH(Orders!$F23,Customers!$B23,0))</f>
        <v>Standard Class</v>
      </c>
    </row>
    <row r="24" spans="1:9" x14ac:dyDescent="0.35">
      <c r="A24" s="11">
        <v>7808</v>
      </c>
      <c r="B24" s="13" t="s">
        <v>132</v>
      </c>
      <c r="C24" s="13" t="s">
        <v>133</v>
      </c>
      <c r="D24" s="13" t="s">
        <v>41</v>
      </c>
      <c r="E24" s="13" t="s">
        <v>23</v>
      </c>
      <c r="F24" s="13" t="s">
        <v>134</v>
      </c>
      <c r="G24" s="13" t="s">
        <v>78</v>
      </c>
      <c r="H24" s="13" t="s">
        <v>79</v>
      </c>
      <c r="I24" s="47" t="str">
        <f>INDEX(Orders!$E24,MATCH(Orders!$F24,Customers!$B24,0))</f>
        <v>Standard Class</v>
      </c>
    </row>
    <row r="25" spans="1:9" x14ac:dyDescent="0.35">
      <c r="A25" s="12">
        <v>7809</v>
      </c>
      <c r="B25" s="17" t="s">
        <v>132</v>
      </c>
      <c r="C25" s="17" t="s">
        <v>133</v>
      </c>
      <c r="D25" s="17" t="s">
        <v>41</v>
      </c>
      <c r="E25" s="17" t="s">
        <v>23</v>
      </c>
      <c r="F25" s="17" t="s">
        <v>134</v>
      </c>
      <c r="G25" s="17" t="s">
        <v>78</v>
      </c>
      <c r="H25" s="17" t="s">
        <v>79</v>
      </c>
      <c r="I25" s="48" t="str">
        <f>INDEX(Orders!$E25,MATCH(Orders!$F25,Customers!$B25,0))</f>
        <v>Standard Class</v>
      </c>
    </row>
    <row r="26" spans="1:9" x14ac:dyDescent="0.35">
      <c r="A26" s="11">
        <v>7810</v>
      </c>
      <c r="B26" s="13" t="s">
        <v>132</v>
      </c>
      <c r="C26" s="13" t="s">
        <v>133</v>
      </c>
      <c r="D26" s="13" t="s">
        <v>41</v>
      </c>
      <c r="E26" s="13" t="s">
        <v>23</v>
      </c>
      <c r="F26" s="13" t="s">
        <v>134</v>
      </c>
      <c r="G26" s="13" t="s">
        <v>78</v>
      </c>
      <c r="H26" s="13" t="s">
        <v>79</v>
      </c>
      <c r="I26" s="47" t="str">
        <f>INDEX(Orders!$E26,MATCH(Orders!$F26,Customers!$B26,0))</f>
        <v>Standard Class</v>
      </c>
    </row>
    <row r="27" spans="1:9" x14ac:dyDescent="0.35">
      <c r="A27" s="12">
        <v>3209</v>
      </c>
      <c r="B27" s="17" t="s">
        <v>142</v>
      </c>
      <c r="C27" s="17" t="s">
        <v>143</v>
      </c>
      <c r="D27" s="17" t="s">
        <v>22</v>
      </c>
      <c r="E27" s="17" t="s">
        <v>23</v>
      </c>
      <c r="F27" s="17" t="s">
        <v>144</v>
      </c>
      <c r="G27" s="17" t="s">
        <v>43</v>
      </c>
      <c r="H27" s="17" t="s">
        <v>44</v>
      </c>
      <c r="I27" s="48" t="str">
        <f>INDEX(Orders!$E27,MATCH(Orders!$F27,Customers!$B27,0))</f>
        <v>Standard Class</v>
      </c>
    </row>
    <row r="28" spans="1:9" x14ac:dyDescent="0.35">
      <c r="A28" s="11">
        <v>3210</v>
      </c>
      <c r="B28" s="13" t="s">
        <v>142</v>
      </c>
      <c r="C28" s="13" t="s">
        <v>143</v>
      </c>
      <c r="D28" s="13" t="s">
        <v>22</v>
      </c>
      <c r="E28" s="13" t="s">
        <v>23</v>
      </c>
      <c r="F28" s="13" t="s">
        <v>144</v>
      </c>
      <c r="G28" s="13" t="s">
        <v>43</v>
      </c>
      <c r="H28" s="13" t="s">
        <v>44</v>
      </c>
      <c r="I28" s="47" t="str">
        <f>INDEX(Orders!$E28,MATCH(Orders!$F28,Customers!$B28,0))</f>
        <v>Standard Class</v>
      </c>
    </row>
    <row r="29" spans="1:9" x14ac:dyDescent="0.35">
      <c r="A29" s="12">
        <v>3702</v>
      </c>
      <c r="B29" s="17" t="s">
        <v>150</v>
      </c>
      <c r="C29" s="17" t="s">
        <v>151</v>
      </c>
      <c r="D29" s="17" t="s">
        <v>22</v>
      </c>
      <c r="E29" s="17" t="s">
        <v>23</v>
      </c>
      <c r="F29" s="17" t="s">
        <v>152</v>
      </c>
      <c r="G29" s="17" t="s">
        <v>153</v>
      </c>
      <c r="H29" s="17" t="s">
        <v>26</v>
      </c>
      <c r="I29" s="48" t="str">
        <f>INDEX(Orders!$E29,MATCH(Orders!$F29,Customers!$B29,0))</f>
        <v>Second Class</v>
      </c>
    </row>
    <row r="30" spans="1:9" x14ac:dyDescent="0.35">
      <c r="A30" s="11">
        <v>4667</v>
      </c>
      <c r="B30" s="13" t="s">
        <v>157</v>
      </c>
      <c r="C30" s="13" t="s">
        <v>158</v>
      </c>
      <c r="D30" s="13" t="s">
        <v>22</v>
      </c>
      <c r="E30" s="13" t="s">
        <v>23</v>
      </c>
      <c r="F30" s="13" t="s">
        <v>159</v>
      </c>
      <c r="G30" s="13" t="s">
        <v>160</v>
      </c>
      <c r="H30" s="13" t="s">
        <v>44</v>
      </c>
      <c r="I30" s="47" t="str">
        <f>INDEX(Orders!$E30,MATCH(Orders!$F30,Customers!$B30,0))</f>
        <v>Standard Class</v>
      </c>
    </row>
    <row r="31" spans="1:9" x14ac:dyDescent="0.35">
      <c r="A31" s="12">
        <v>4668</v>
      </c>
      <c r="B31" s="17" t="s">
        <v>157</v>
      </c>
      <c r="C31" s="17" t="s">
        <v>158</v>
      </c>
      <c r="D31" s="17" t="s">
        <v>22</v>
      </c>
      <c r="E31" s="17" t="s">
        <v>23</v>
      </c>
      <c r="F31" s="17" t="s">
        <v>159</v>
      </c>
      <c r="G31" s="17" t="s">
        <v>160</v>
      </c>
      <c r="H31" s="17" t="s">
        <v>44</v>
      </c>
      <c r="I31" s="48" t="str">
        <f>INDEX(Orders!$E31,MATCH(Orders!$F31,Customers!$B31,0))</f>
        <v>Standard Class</v>
      </c>
    </row>
    <row r="32" spans="1:9" x14ac:dyDescent="0.35">
      <c r="A32" s="11">
        <v>6970</v>
      </c>
      <c r="B32" s="13" t="s">
        <v>166</v>
      </c>
      <c r="C32" s="13" t="s">
        <v>167</v>
      </c>
      <c r="D32" s="13" t="s">
        <v>41</v>
      </c>
      <c r="E32" s="13" t="s">
        <v>23</v>
      </c>
      <c r="F32" s="13" t="s">
        <v>168</v>
      </c>
      <c r="G32" s="13" t="s">
        <v>160</v>
      </c>
      <c r="H32" s="13" t="s">
        <v>44</v>
      </c>
      <c r="I32" s="47" t="str">
        <f>INDEX(Orders!$E32,MATCH(Orders!$F32,Customers!$B32,0))</f>
        <v>Second Class</v>
      </c>
    </row>
    <row r="33" spans="1:9" x14ac:dyDescent="0.35">
      <c r="A33" s="12">
        <v>1026</v>
      </c>
      <c r="B33" s="17" t="s">
        <v>172</v>
      </c>
      <c r="C33" s="17" t="s">
        <v>173</v>
      </c>
      <c r="D33" s="17" t="s">
        <v>108</v>
      </c>
      <c r="E33" s="17" t="s">
        <v>23</v>
      </c>
      <c r="F33" s="17" t="s">
        <v>174</v>
      </c>
      <c r="G33" s="17" t="s">
        <v>153</v>
      </c>
      <c r="H33" s="17" t="s">
        <v>26</v>
      </c>
      <c r="I33" s="48" t="str">
        <f>INDEX(Orders!$E33,MATCH(Orders!$F33,Customers!$B33,0))</f>
        <v>Second Class</v>
      </c>
    </row>
    <row r="34" spans="1:9" x14ac:dyDescent="0.35">
      <c r="A34" s="11">
        <v>1027</v>
      </c>
      <c r="B34" s="13" t="s">
        <v>172</v>
      </c>
      <c r="C34" s="13" t="s">
        <v>173</v>
      </c>
      <c r="D34" s="13" t="s">
        <v>108</v>
      </c>
      <c r="E34" s="13" t="s">
        <v>23</v>
      </c>
      <c r="F34" s="13" t="s">
        <v>174</v>
      </c>
      <c r="G34" s="13" t="s">
        <v>153</v>
      </c>
      <c r="H34" s="13" t="s">
        <v>26</v>
      </c>
      <c r="I34" s="47" t="str">
        <f>INDEX(Orders!$E34,MATCH(Orders!$F34,Customers!$B34,0))</f>
        <v>Second Class</v>
      </c>
    </row>
    <row r="35" spans="1:9" x14ac:dyDescent="0.35">
      <c r="A35" s="12">
        <v>1028</v>
      </c>
      <c r="B35" s="17" t="s">
        <v>172</v>
      </c>
      <c r="C35" s="17" t="s">
        <v>173</v>
      </c>
      <c r="D35" s="17" t="s">
        <v>108</v>
      </c>
      <c r="E35" s="17" t="s">
        <v>23</v>
      </c>
      <c r="F35" s="17" t="s">
        <v>174</v>
      </c>
      <c r="G35" s="17" t="s">
        <v>153</v>
      </c>
      <c r="H35" s="17" t="s">
        <v>26</v>
      </c>
      <c r="I35" s="48" t="str">
        <f>INDEX(Orders!$E35,MATCH(Orders!$F35,Customers!$B35,0))</f>
        <v>Second Class</v>
      </c>
    </row>
    <row r="36" spans="1:9" x14ac:dyDescent="0.35">
      <c r="A36" s="11">
        <v>8522</v>
      </c>
      <c r="B36" s="13" t="s">
        <v>182</v>
      </c>
      <c r="C36" s="13" t="s">
        <v>183</v>
      </c>
      <c r="D36" s="13" t="s">
        <v>108</v>
      </c>
      <c r="E36" s="13" t="s">
        <v>23</v>
      </c>
      <c r="F36" s="13" t="s">
        <v>184</v>
      </c>
      <c r="G36" s="13" t="s">
        <v>153</v>
      </c>
      <c r="H36" s="13" t="s">
        <v>26</v>
      </c>
      <c r="I36" s="47" t="str">
        <f>INDEX(Orders!$E36,MATCH(Orders!$F36,Customers!$B36,0))</f>
        <v>Standard Class</v>
      </c>
    </row>
    <row r="37" spans="1:9" x14ac:dyDescent="0.35">
      <c r="A37" s="12">
        <v>7269</v>
      </c>
      <c r="B37" s="17" t="s">
        <v>188</v>
      </c>
      <c r="C37" s="17" t="s">
        <v>189</v>
      </c>
      <c r="D37" s="17" t="s">
        <v>41</v>
      </c>
      <c r="E37" s="17" t="s">
        <v>23</v>
      </c>
      <c r="F37" s="17" t="s">
        <v>190</v>
      </c>
      <c r="G37" s="17" t="s">
        <v>78</v>
      </c>
      <c r="H37" s="17" t="s">
        <v>79</v>
      </c>
      <c r="I37" s="48" t="str">
        <f>INDEX(Orders!$E37,MATCH(Orders!$F37,Customers!$B37,0))</f>
        <v>Standard Class</v>
      </c>
    </row>
    <row r="38" spans="1:9" x14ac:dyDescent="0.35">
      <c r="A38" s="11">
        <v>7270</v>
      </c>
      <c r="B38" s="13" t="s">
        <v>188</v>
      </c>
      <c r="C38" s="13" t="s">
        <v>189</v>
      </c>
      <c r="D38" s="13" t="s">
        <v>41</v>
      </c>
      <c r="E38" s="13" t="s">
        <v>23</v>
      </c>
      <c r="F38" s="13" t="s">
        <v>190</v>
      </c>
      <c r="G38" s="13" t="s">
        <v>78</v>
      </c>
      <c r="H38" s="13" t="s">
        <v>79</v>
      </c>
      <c r="I38" s="47" t="str">
        <f>INDEX(Orders!$E38,MATCH(Orders!$F38,Customers!$B38,0))</f>
        <v>Standard Class</v>
      </c>
    </row>
    <row r="39" spans="1:9" x14ac:dyDescent="0.35">
      <c r="A39" s="12">
        <v>2878</v>
      </c>
      <c r="B39" s="17" t="s">
        <v>196</v>
      </c>
      <c r="C39" s="17" t="s">
        <v>197</v>
      </c>
      <c r="D39" s="17" t="s">
        <v>108</v>
      </c>
      <c r="E39" s="17" t="s">
        <v>23</v>
      </c>
      <c r="F39" s="17" t="s">
        <v>198</v>
      </c>
      <c r="G39" s="17" t="s">
        <v>199</v>
      </c>
      <c r="H39" s="17" t="s">
        <v>26</v>
      </c>
      <c r="I39" s="48" t="str">
        <f>INDEX(Orders!$E39,MATCH(Orders!$F39,Customers!$B39,0))</f>
        <v>Standard Class</v>
      </c>
    </row>
    <row r="40" spans="1:9" x14ac:dyDescent="0.35">
      <c r="A40" s="11">
        <v>2879</v>
      </c>
      <c r="B40" s="13" t="s">
        <v>196</v>
      </c>
      <c r="C40" s="13" t="s">
        <v>197</v>
      </c>
      <c r="D40" s="13" t="s">
        <v>108</v>
      </c>
      <c r="E40" s="13" t="s">
        <v>23</v>
      </c>
      <c r="F40" s="13" t="s">
        <v>198</v>
      </c>
      <c r="G40" s="13" t="s">
        <v>199</v>
      </c>
      <c r="H40" s="13" t="s">
        <v>26</v>
      </c>
      <c r="I40" s="47" t="str">
        <f>INDEX(Orders!$E40,MATCH(Orders!$F40,Customers!$B40,0))</f>
        <v>Standard Class</v>
      </c>
    </row>
    <row r="41" spans="1:9" x14ac:dyDescent="0.35">
      <c r="A41" s="12">
        <v>2880</v>
      </c>
      <c r="B41" s="17" t="s">
        <v>196</v>
      </c>
      <c r="C41" s="17" t="s">
        <v>197</v>
      </c>
      <c r="D41" s="17" t="s">
        <v>108</v>
      </c>
      <c r="E41" s="17" t="s">
        <v>23</v>
      </c>
      <c r="F41" s="17" t="s">
        <v>198</v>
      </c>
      <c r="G41" s="17" t="s">
        <v>199</v>
      </c>
      <c r="H41" s="17" t="s">
        <v>26</v>
      </c>
      <c r="I41" s="48" t="str">
        <f>INDEX(Orders!$E41,MATCH(Orders!$F41,Customers!$B41,0))</f>
        <v>Standard Class</v>
      </c>
    </row>
    <row r="42" spans="1:9" x14ac:dyDescent="0.35">
      <c r="A42" s="11">
        <v>3236</v>
      </c>
      <c r="B42" s="13" t="s">
        <v>209</v>
      </c>
      <c r="C42" s="13" t="s">
        <v>210</v>
      </c>
      <c r="D42" s="13" t="s">
        <v>41</v>
      </c>
      <c r="E42" s="13" t="s">
        <v>23</v>
      </c>
      <c r="F42" s="13" t="s">
        <v>211</v>
      </c>
      <c r="G42" s="13" t="s">
        <v>212</v>
      </c>
      <c r="H42" s="13" t="s">
        <v>26</v>
      </c>
      <c r="I42" s="47" t="str">
        <f>INDEX(Orders!$E42,MATCH(Orders!$F42,Customers!$B42,0))</f>
        <v>Same Day</v>
      </c>
    </row>
    <row r="43" spans="1:9" x14ac:dyDescent="0.35">
      <c r="A43" s="12">
        <v>3742</v>
      </c>
      <c r="B43" s="17" t="s">
        <v>216</v>
      </c>
      <c r="C43" s="17" t="s">
        <v>217</v>
      </c>
      <c r="D43" s="17" t="s">
        <v>41</v>
      </c>
      <c r="E43" s="17" t="s">
        <v>23</v>
      </c>
      <c r="F43" s="17" t="s">
        <v>218</v>
      </c>
      <c r="G43" s="17" t="s">
        <v>219</v>
      </c>
      <c r="H43" s="17" t="s">
        <v>26</v>
      </c>
      <c r="I43" s="48" t="str">
        <f>INDEX(Orders!$E43,MATCH(Orders!$F43,Customers!$B43,0))</f>
        <v>Standard Class</v>
      </c>
    </row>
    <row r="44" spans="1:9" x14ac:dyDescent="0.35">
      <c r="A44" s="11">
        <v>3743</v>
      </c>
      <c r="B44" s="13" t="s">
        <v>216</v>
      </c>
      <c r="C44" s="13" t="s">
        <v>217</v>
      </c>
      <c r="D44" s="13" t="s">
        <v>41</v>
      </c>
      <c r="E44" s="13" t="s">
        <v>23</v>
      </c>
      <c r="F44" s="13" t="s">
        <v>218</v>
      </c>
      <c r="G44" s="13" t="s">
        <v>219</v>
      </c>
      <c r="H44" s="13" t="s">
        <v>26</v>
      </c>
      <c r="I44" s="47" t="str">
        <f>INDEX(Orders!$E44,MATCH(Orders!$F44,Customers!$B44,0))</f>
        <v>Standard Class</v>
      </c>
    </row>
    <row r="45" spans="1:9" x14ac:dyDescent="0.35">
      <c r="A45" s="12">
        <v>3744</v>
      </c>
      <c r="B45" s="17" t="s">
        <v>216</v>
      </c>
      <c r="C45" s="17" t="s">
        <v>217</v>
      </c>
      <c r="D45" s="17" t="s">
        <v>41</v>
      </c>
      <c r="E45" s="17" t="s">
        <v>23</v>
      </c>
      <c r="F45" s="17" t="s">
        <v>218</v>
      </c>
      <c r="G45" s="17" t="s">
        <v>219</v>
      </c>
      <c r="H45" s="17" t="s">
        <v>26</v>
      </c>
      <c r="I45" s="48" t="str">
        <f>INDEX(Orders!$E45,MATCH(Orders!$F45,Customers!$B45,0))</f>
        <v>Standard Class</v>
      </c>
    </row>
    <row r="46" spans="1:9" x14ac:dyDescent="0.35">
      <c r="A46" s="11">
        <v>5968</v>
      </c>
      <c r="B46" s="13" t="s">
        <v>227</v>
      </c>
      <c r="C46" s="13" t="s">
        <v>228</v>
      </c>
      <c r="D46" s="13" t="s">
        <v>108</v>
      </c>
      <c r="E46" s="13" t="s">
        <v>23</v>
      </c>
      <c r="F46" s="13" t="s">
        <v>218</v>
      </c>
      <c r="G46" s="13" t="s">
        <v>219</v>
      </c>
      <c r="H46" s="13" t="s">
        <v>26</v>
      </c>
      <c r="I46" s="47" t="str">
        <f>INDEX(Orders!$E46,MATCH(Orders!$F46,Customers!$B46,0))</f>
        <v>First Class</v>
      </c>
    </row>
    <row r="47" spans="1:9" x14ac:dyDescent="0.35">
      <c r="A47" s="12">
        <v>26</v>
      </c>
      <c r="B47" s="17" t="s">
        <v>232</v>
      </c>
      <c r="C47" s="17" t="s">
        <v>233</v>
      </c>
      <c r="D47" s="17" t="s">
        <v>41</v>
      </c>
      <c r="E47" s="17" t="s">
        <v>23</v>
      </c>
      <c r="F47" s="17" t="s">
        <v>42</v>
      </c>
      <c r="G47" s="17" t="s">
        <v>43</v>
      </c>
      <c r="H47" s="17" t="s">
        <v>44</v>
      </c>
      <c r="I47" s="48" t="str">
        <f>INDEX(Orders!$E47,MATCH(Orders!$F47,Customers!$B47,0))</f>
        <v>Second Class</v>
      </c>
    </row>
    <row r="48" spans="1:9" x14ac:dyDescent="0.35">
      <c r="A48" s="11">
        <v>27</v>
      </c>
      <c r="B48" s="13" t="s">
        <v>232</v>
      </c>
      <c r="C48" s="13" t="s">
        <v>233</v>
      </c>
      <c r="D48" s="13" t="s">
        <v>41</v>
      </c>
      <c r="E48" s="13" t="s">
        <v>23</v>
      </c>
      <c r="F48" s="13" t="s">
        <v>42</v>
      </c>
      <c r="G48" s="13" t="s">
        <v>43</v>
      </c>
      <c r="H48" s="13" t="s">
        <v>44</v>
      </c>
      <c r="I48" s="47" t="str">
        <f>INDEX(Orders!$E48,MATCH(Orders!$F48,Customers!$B48,0))</f>
        <v>Second Class</v>
      </c>
    </row>
    <row r="49" spans="1:9" x14ac:dyDescent="0.35">
      <c r="A49" s="12">
        <v>876</v>
      </c>
      <c r="B49" s="17" t="s">
        <v>239</v>
      </c>
      <c r="C49" s="17" t="s">
        <v>240</v>
      </c>
      <c r="D49" s="17" t="s">
        <v>108</v>
      </c>
      <c r="E49" s="17" t="s">
        <v>23</v>
      </c>
      <c r="F49" s="17" t="s">
        <v>190</v>
      </c>
      <c r="G49" s="17" t="s">
        <v>241</v>
      </c>
      <c r="H49" s="17" t="s">
        <v>26</v>
      </c>
      <c r="I49" s="48" t="str">
        <f>INDEX(Orders!$E49,MATCH(Orders!$F49,Customers!$B49,0))</f>
        <v>Standard Class</v>
      </c>
    </row>
    <row r="50" spans="1:9" x14ac:dyDescent="0.35">
      <c r="A50" s="11">
        <v>877</v>
      </c>
      <c r="B50" s="13" t="s">
        <v>239</v>
      </c>
      <c r="C50" s="13" t="s">
        <v>240</v>
      </c>
      <c r="D50" s="13" t="s">
        <v>108</v>
      </c>
      <c r="E50" s="13" t="s">
        <v>23</v>
      </c>
      <c r="F50" s="13" t="s">
        <v>190</v>
      </c>
      <c r="G50" s="13" t="s">
        <v>241</v>
      </c>
      <c r="H50" s="13" t="s">
        <v>26</v>
      </c>
      <c r="I50" s="47" t="str">
        <f>INDEX(Orders!$E50,MATCH(Orders!$F50,Customers!$B50,0))</f>
        <v>Standard Class</v>
      </c>
    </row>
    <row r="51" spans="1:9" x14ac:dyDescent="0.35">
      <c r="A51" s="12">
        <v>878</v>
      </c>
      <c r="B51" s="17" t="s">
        <v>239</v>
      </c>
      <c r="C51" s="17" t="s">
        <v>240</v>
      </c>
      <c r="D51" s="17" t="s">
        <v>108</v>
      </c>
      <c r="E51" s="17" t="s">
        <v>23</v>
      </c>
      <c r="F51" s="17" t="s">
        <v>190</v>
      </c>
      <c r="G51" s="17" t="s">
        <v>241</v>
      </c>
      <c r="H51" s="17" t="s">
        <v>26</v>
      </c>
      <c r="I51" s="48" t="str">
        <f>INDEX(Orders!$E51,MATCH(Orders!$F51,Customers!$B51,0))</f>
        <v>Standard Class</v>
      </c>
    </row>
    <row r="52" spans="1:9" x14ac:dyDescent="0.35">
      <c r="A52" s="11">
        <v>2303</v>
      </c>
      <c r="B52" s="13" t="s">
        <v>249</v>
      </c>
      <c r="C52" s="13" t="s">
        <v>250</v>
      </c>
      <c r="D52" s="13" t="s">
        <v>22</v>
      </c>
      <c r="E52" s="13" t="s">
        <v>23</v>
      </c>
      <c r="F52" s="13" t="s">
        <v>184</v>
      </c>
      <c r="G52" s="13" t="s">
        <v>251</v>
      </c>
      <c r="H52" s="13" t="s">
        <v>79</v>
      </c>
      <c r="I52" s="47" t="str">
        <f>INDEX(Orders!$E52,MATCH(Orders!$F52,Customers!$B52,0))</f>
        <v>Standard Class</v>
      </c>
    </row>
    <row r="53" spans="1:9" x14ac:dyDescent="0.35">
      <c r="A53" s="12">
        <v>2876</v>
      </c>
      <c r="B53" s="17" t="s">
        <v>255</v>
      </c>
      <c r="C53" s="17" t="s">
        <v>256</v>
      </c>
      <c r="D53" s="17" t="s">
        <v>41</v>
      </c>
      <c r="E53" s="17" t="s">
        <v>23</v>
      </c>
      <c r="F53" s="17" t="s">
        <v>257</v>
      </c>
      <c r="G53" s="17" t="s">
        <v>43</v>
      </c>
      <c r="H53" s="17" t="s">
        <v>44</v>
      </c>
      <c r="I53" s="48" t="str">
        <f>INDEX(Orders!$E53,MATCH(Orders!$F53,Customers!$B53,0))</f>
        <v>Second Class</v>
      </c>
    </row>
    <row r="54" spans="1:9" x14ac:dyDescent="0.35">
      <c r="A54" s="11">
        <v>2877</v>
      </c>
      <c r="B54" s="13" t="s">
        <v>255</v>
      </c>
      <c r="C54" s="13" t="s">
        <v>256</v>
      </c>
      <c r="D54" s="13" t="s">
        <v>41</v>
      </c>
      <c r="E54" s="13" t="s">
        <v>23</v>
      </c>
      <c r="F54" s="13" t="s">
        <v>257</v>
      </c>
      <c r="G54" s="13" t="s">
        <v>43</v>
      </c>
      <c r="H54" s="13" t="s">
        <v>44</v>
      </c>
      <c r="I54" s="47" t="str">
        <f>INDEX(Orders!$E54,MATCH(Orders!$F54,Customers!$B54,0))</f>
        <v>Second Class</v>
      </c>
    </row>
    <row r="55" spans="1:9" x14ac:dyDescent="0.35">
      <c r="A55" s="12">
        <v>268</v>
      </c>
      <c r="B55" s="17" t="s">
        <v>264</v>
      </c>
      <c r="C55" s="17" t="s">
        <v>265</v>
      </c>
      <c r="D55" s="17" t="s">
        <v>41</v>
      </c>
      <c r="E55" s="17" t="s">
        <v>23</v>
      </c>
      <c r="F55" s="17" t="s">
        <v>266</v>
      </c>
      <c r="G55" s="17" t="s">
        <v>199</v>
      </c>
      <c r="H55" s="17" t="s">
        <v>26</v>
      </c>
      <c r="I55" s="48" t="str">
        <f>INDEX(Orders!$E55,MATCH(Orders!$F55,Customers!$B55,0))</f>
        <v>Standard Class</v>
      </c>
    </row>
    <row r="56" spans="1:9" x14ac:dyDescent="0.35">
      <c r="A56" s="11">
        <v>2471</v>
      </c>
      <c r="B56" s="13" t="s">
        <v>271</v>
      </c>
      <c r="C56" s="13" t="s">
        <v>272</v>
      </c>
      <c r="D56" s="13" t="s">
        <v>41</v>
      </c>
      <c r="E56" s="13" t="s">
        <v>23</v>
      </c>
      <c r="F56" s="13" t="s">
        <v>273</v>
      </c>
      <c r="G56" s="13" t="s">
        <v>78</v>
      </c>
      <c r="H56" s="13" t="s">
        <v>79</v>
      </c>
      <c r="I56" s="47" t="str">
        <f>INDEX(Orders!$E56,MATCH(Orders!$F56,Customers!$B56,0))</f>
        <v>Standard Class</v>
      </c>
    </row>
    <row r="57" spans="1:9" x14ac:dyDescent="0.35">
      <c r="A57" s="12">
        <v>2472</v>
      </c>
      <c r="B57" s="17" t="s">
        <v>271</v>
      </c>
      <c r="C57" s="17" t="s">
        <v>272</v>
      </c>
      <c r="D57" s="17" t="s">
        <v>41</v>
      </c>
      <c r="E57" s="17" t="s">
        <v>23</v>
      </c>
      <c r="F57" s="17" t="s">
        <v>273</v>
      </c>
      <c r="G57" s="17" t="s">
        <v>78</v>
      </c>
      <c r="H57" s="17" t="s">
        <v>79</v>
      </c>
      <c r="I57" s="48" t="str">
        <f>INDEX(Orders!$E57,MATCH(Orders!$F57,Customers!$B57,0))</f>
        <v>Standard Class</v>
      </c>
    </row>
    <row r="58" spans="1:9" x14ac:dyDescent="0.35">
      <c r="A58" s="11">
        <v>2473</v>
      </c>
      <c r="B58" s="13" t="s">
        <v>271</v>
      </c>
      <c r="C58" s="13" t="s">
        <v>272</v>
      </c>
      <c r="D58" s="13" t="s">
        <v>41</v>
      </c>
      <c r="E58" s="13" t="s">
        <v>23</v>
      </c>
      <c r="F58" s="13" t="s">
        <v>273</v>
      </c>
      <c r="G58" s="13" t="s">
        <v>78</v>
      </c>
      <c r="H58" s="13" t="s">
        <v>79</v>
      </c>
      <c r="I58" s="47" t="str">
        <f>INDEX(Orders!$E58,MATCH(Orders!$F58,Customers!$B58,0))</f>
        <v>Standard Class</v>
      </c>
    </row>
    <row r="59" spans="1:9" x14ac:dyDescent="0.35">
      <c r="A59" s="12">
        <v>2694</v>
      </c>
      <c r="B59" s="17" t="s">
        <v>95</v>
      </c>
      <c r="C59" s="17" t="s">
        <v>96</v>
      </c>
      <c r="D59" s="17" t="s">
        <v>22</v>
      </c>
      <c r="E59" s="17" t="s">
        <v>23</v>
      </c>
      <c r="F59" s="17" t="s">
        <v>159</v>
      </c>
      <c r="G59" s="17" t="s">
        <v>160</v>
      </c>
      <c r="H59" s="17" t="s">
        <v>44</v>
      </c>
      <c r="I59" s="48" t="str">
        <f>INDEX(Orders!$E59,MATCH(Orders!$F59,Customers!$B59,0))</f>
        <v>Standard Class</v>
      </c>
    </row>
    <row r="60" spans="1:9" x14ac:dyDescent="0.35">
      <c r="A60" s="11">
        <v>5675</v>
      </c>
      <c r="B60" s="13" t="s">
        <v>285</v>
      </c>
      <c r="C60" s="13" t="s">
        <v>286</v>
      </c>
      <c r="D60" s="13" t="s">
        <v>41</v>
      </c>
      <c r="E60" s="13" t="s">
        <v>23</v>
      </c>
      <c r="F60" s="13" t="s">
        <v>159</v>
      </c>
      <c r="G60" s="13" t="s">
        <v>160</v>
      </c>
      <c r="H60" s="13" t="s">
        <v>44</v>
      </c>
      <c r="I60" s="47" t="str">
        <f>INDEX(Orders!$E60,MATCH(Orders!$F60,Customers!$B60,0))</f>
        <v>Standard Class</v>
      </c>
    </row>
    <row r="61" spans="1:9" x14ac:dyDescent="0.35">
      <c r="A61" s="12">
        <v>5752</v>
      </c>
      <c r="B61" s="17" t="s">
        <v>290</v>
      </c>
      <c r="C61" s="17" t="s">
        <v>291</v>
      </c>
      <c r="D61" s="17" t="s">
        <v>41</v>
      </c>
      <c r="E61" s="17" t="s">
        <v>23</v>
      </c>
      <c r="F61" s="17" t="s">
        <v>257</v>
      </c>
      <c r="G61" s="17" t="s">
        <v>43</v>
      </c>
      <c r="H61" s="17" t="s">
        <v>44</v>
      </c>
      <c r="I61" s="48" t="str">
        <f>INDEX(Orders!$E61,MATCH(Orders!$F61,Customers!$B61,0))</f>
        <v>Standard Class</v>
      </c>
    </row>
    <row r="62" spans="1:9" x14ac:dyDescent="0.35">
      <c r="A62" s="11">
        <v>5753</v>
      </c>
      <c r="B62" s="13" t="s">
        <v>290</v>
      </c>
      <c r="C62" s="13" t="s">
        <v>291</v>
      </c>
      <c r="D62" s="13" t="s">
        <v>41</v>
      </c>
      <c r="E62" s="13" t="s">
        <v>23</v>
      </c>
      <c r="F62" s="13" t="s">
        <v>257</v>
      </c>
      <c r="G62" s="13" t="s">
        <v>43</v>
      </c>
      <c r="H62" s="13" t="s">
        <v>44</v>
      </c>
      <c r="I62" s="47" t="str">
        <f>INDEX(Orders!$E62,MATCH(Orders!$F62,Customers!$B62,0))</f>
        <v>Standard Class</v>
      </c>
    </row>
    <row r="63" spans="1:9" x14ac:dyDescent="0.35">
      <c r="A63" s="12">
        <v>6229</v>
      </c>
      <c r="B63" s="17" t="s">
        <v>298</v>
      </c>
      <c r="C63" s="17" t="s">
        <v>299</v>
      </c>
      <c r="D63" s="17" t="s">
        <v>108</v>
      </c>
      <c r="E63" s="17" t="s">
        <v>23</v>
      </c>
      <c r="F63" s="17" t="s">
        <v>300</v>
      </c>
      <c r="G63" s="17" t="s">
        <v>153</v>
      </c>
      <c r="H63" s="17" t="s">
        <v>26</v>
      </c>
      <c r="I63" s="48" t="str">
        <f>INDEX(Orders!$E63,MATCH(Orders!$F63,Customers!$B63,0))</f>
        <v>Standard Class</v>
      </c>
    </row>
    <row r="64" spans="1:9" x14ac:dyDescent="0.35">
      <c r="A64" s="11">
        <v>6230</v>
      </c>
      <c r="B64" s="13" t="s">
        <v>298</v>
      </c>
      <c r="C64" s="13" t="s">
        <v>299</v>
      </c>
      <c r="D64" s="13" t="s">
        <v>108</v>
      </c>
      <c r="E64" s="13" t="s">
        <v>23</v>
      </c>
      <c r="F64" s="13" t="s">
        <v>300</v>
      </c>
      <c r="G64" s="13" t="s">
        <v>153</v>
      </c>
      <c r="H64" s="13" t="s">
        <v>26</v>
      </c>
      <c r="I64" s="47" t="str">
        <f>INDEX(Orders!$E64,MATCH(Orders!$F64,Customers!$B64,0))</f>
        <v>Standard Class</v>
      </c>
    </row>
    <row r="65" spans="1:9" x14ac:dyDescent="0.35">
      <c r="A65" s="12">
        <v>6238</v>
      </c>
      <c r="B65" s="17" t="s">
        <v>306</v>
      </c>
      <c r="C65" s="17" t="s">
        <v>307</v>
      </c>
      <c r="D65" s="17" t="s">
        <v>41</v>
      </c>
      <c r="E65" s="17" t="s">
        <v>23</v>
      </c>
      <c r="F65" s="17" t="s">
        <v>218</v>
      </c>
      <c r="G65" s="17" t="s">
        <v>219</v>
      </c>
      <c r="H65" s="17" t="s">
        <v>26</v>
      </c>
      <c r="I65" s="48" t="str">
        <f>INDEX(Orders!$E65,MATCH(Orders!$F65,Customers!$B65,0))</f>
        <v>Standard Class</v>
      </c>
    </row>
    <row r="66" spans="1:9" x14ac:dyDescent="0.35">
      <c r="A66" s="11">
        <v>7294</v>
      </c>
      <c r="B66" s="13" t="s">
        <v>311</v>
      </c>
      <c r="C66" s="13" t="s">
        <v>312</v>
      </c>
      <c r="D66" s="13" t="s">
        <v>41</v>
      </c>
      <c r="E66" s="13" t="s">
        <v>23</v>
      </c>
      <c r="F66" s="13" t="s">
        <v>42</v>
      </c>
      <c r="G66" s="13" t="s">
        <v>43</v>
      </c>
      <c r="H66" s="13" t="s">
        <v>44</v>
      </c>
      <c r="I66" s="47" t="str">
        <f>INDEX(Orders!$E66,MATCH(Orders!$F66,Customers!$B66,0))</f>
        <v>Standard Class</v>
      </c>
    </row>
    <row r="67" spans="1:9" x14ac:dyDescent="0.35">
      <c r="A67" s="12">
        <v>9147</v>
      </c>
      <c r="B67" s="17" t="s">
        <v>316</v>
      </c>
      <c r="C67" s="17" t="s">
        <v>317</v>
      </c>
      <c r="D67" s="17" t="s">
        <v>22</v>
      </c>
      <c r="E67" s="17" t="s">
        <v>23</v>
      </c>
      <c r="F67" s="17" t="s">
        <v>318</v>
      </c>
      <c r="G67" s="17" t="s">
        <v>319</v>
      </c>
      <c r="H67" s="17" t="s">
        <v>26</v>
      </c>
      <c r="I67" s="48" t="str">
        <f>INDEX(Orders!$E67,MATCH(Orders!$F67,Customers!$B67,0))</f>
        <v>Standard Class</v>
      </c>
    </row>
    <row r="68" spans="1:9" x14ac:dyDescent="0.35">
      <c r="A68" s="11">
        <v>9148</v>
      </c>
      <c r="B68" s="13" t="s">
        <v>316</v>
      </c>
      <c r="C68" s="13" t="s">
        <v>317</v>
      </c>
      <c r="D68" s="13" t="s">
        <v>22</v>
      </c>
      <c r="E68" s="13" t="s">
        <v>23</v>
      </c>
      <c r="F68" s="13" t="s">
        <v>318</v>
      </c>
      <c r="G68" s="13" t="s">
        <v>319</v>
      </c>
      <c r="H68" s="13" t="s">
        <v>26</v>
      </c>
      <c r="I68" s="47" t="str">
        <f>INDEX(Orders!$E68,MATCH(Orders!$F68,Customers!$B68,0))</f>
        <v>Standard Class</v>
      </c>
    </row>
    <row r="69" spans="1:9" x14ac:dyDescent="0.35">
      <c r="A69" s="12">
        <v>9149</v>
      </c>
      <c r="B69" s="17" t="s">
        <v>316</v>
      </c>
      <c r="C69" s="17" t="s">
        <v>317</v>
      </c>
      <c r="D69" s="17" t="s">
        <v>22</v>
      </c>
      <c r="E69" s="17" t="s">
        <v>23</v>
      </c>
      <c r="F69" s="17" t="s">
        <v>318</v>
      </c>
      <c r="G69" s="17" t="s">
        <v>319</v>
      </c>
      <c r="H69" s="17" t="s">
        <v>26</v>
      </c>
      <c r="I69" s="48" t="str">
        <f>INDEX(Orders!$E69,MATCH(Orders!$F69,Customers!$B69,0))</f>
        <v>Standard Class</v>
      </c>
    </row>
    <row r="70" spans="1:9" x14ac:dyDescent="0.35">
      <c r="A70" s="11">
        <v>4612</v>
      </c>
      <c r="B70" s="13" t="s">
        <v>327</v>
      </c>
      <c r="C70" s="13" t="s">
        <v>328</v>
      </c>
      <c r="D70" s="13" t="s">
        <v>22</v>
      </c>
      <c r="E70" s="13" t="s">
        <v>23</v>
      </c>
      <c r="F70" s="13" t="s">
        <v>329</v>
      </c>
      <c r="G70" s="13" t="s">
        <v>330</v>
      </c>
      <c r="H70" s="13" t="s">
        <v>79</v>
      </c>
      <c r="I70" s="47" t="str">
        <f>INDEX(Orders!$E70,MATCH(Orders!$F70,Customers!$B70,0))</f>
        <v>Second Class</v>
      </c>
    </row>
    <row r="71" spans="1:9" x14ac:dyDescent="0.35">
      <c r="A71" s="12">
        <v>4327</v>
      </c>
      <c r="B71" s="17" t="s">
        <v>334</v>
      </c>
      <c r="C71" s="17" t="s">
        <v>335</v>
      </c>
      <c r="D71" s="17" t="s">
        <v>22</v>
      </c>
      <c r="E71" s="17" t="s">
        <v>23</v>
      </c>
      <c r="F71" s="17" t="s">
        <v>336</v>
      </c>
      <c r="G71" s="17" t="s">
        <v>199</v>
      </c>
      <c r="H71" s="17" t="s">
        <v>26</v>
      </c>
      <c r="I71" s="48" t="str">
        <f>INDEX(Orders!$E71,MATCH(Orders!$F71,Customers!$B71,0))</f>
        <v>First Class</v>
      </c>
    </row>
    <row r="72" spans="1:9" x14ac:dyDescent="0.35">
      <c r="A72" s="11">
        <v>4328</v>
      </c>
      <c r="B72" s="13" t="s">
        <v>334</v>
      </c>
      <c r="C72" s="13" t="s">
        <v>335</v>
      </c>
      <c r="D72" s="13" t="s">
        <v>22</v>
      </c>
      <c r="E72" s="13" t="s">
        <v>23</v>
      </c>
      <c r="F72" s="13" t="s">
        <v>336</v>
      </c>
      <c r="G72" s="13" t="s">
        <v>199</v>
      </c>
      <c r="H72" s="13" t="s">
        <v>26</v>
      </c>
      <c r="I72" s="47" t="str">
        <f>INDEX(Orders!$E72,MATCH(Orders!$F72,Customers!$B72,0))</f>
        <v>First Class</v>
      </c>
    </row>
    <row r="73" spans="1:9" x14ac:dyDescent="0.35">
      <c r="A73" s="12">
        <v>9358</v>
      </c>
      <c r="B73" s="17" t="s">
        <v>342</v>
      </c>
      <c r="C73" s="17" t="s">
        <v>343</v>
      </c>
      <c r="D73" s="17" t="s">
        <v>22</v>
      </c>
      <c r="E73" s="17" t="s">
        <v>23</v>
      </c>
      <c r="F73" s="17" t="s">
        <v>218</v>
      </c>
      <c r="G73" s="17" t="s">
        <v>219</v>
      </c>
      <c r="H73" s="17" t="s">
        <v>26</v>
      </c>
      <c r="I73" s="48" t="str">
        <f>INDEX(Orders!$E73,MATCH(Orders!$F73,Customers!$B73,0))</f>
        <v>Second Class</v>
      </c>
    </row>
    <row r="74" spans="1:9" x14ac:dyDescent="0.35">
      <c r="A74" s="11">
        <v>9359</v>
      </c>
      <c r="B74" s="13" t="s">
        <v>342</v>
      </c>
      <c r="C74" s="13" t="s">
        <v>343</v>
      </c>
      <c r="D74" s="13" t="s">
        <v>22</v>
      </c>
      <c r="E74" s="13" t="s">
        <v>23</v>
      </c>
      <c r="F74" s="13" t="s">
        <v>218</v>
      </c>
      <c r="G74" s="13" t="s">
        <v>219</v>
      </c>
      <c r="H74" s="13" t="s">
        <v>26</v>
      </c>
      <c r="I74" s="47" t="str">
        <f>INDEX(Orders!$E74,MATCH(Orders!$F74,Customers!$B74,0))</f>
        <v>Second Class</v>
      </c>
    </row>
    <row r="75" spans="1:9" x14ac:dyDescent="0.35">
      <c r="A75" s="12">
        <v>9360</v>
      </c>
      <c r="B75" s="17" t="s">
        <v>342</v>
      </c>
      <c r="C75" s="17" t="s">
        <v>343</v>
      </c>
      <c r="D75" s="17" t="s">
        <v>22</v>
      </c>
      <c r="E75" s="17" t="s">
        <v>23</v>
      </c>
      <c r="F75" s="17" t="s">
        <v>218</v>
      </c>
      <c r="G75" s="17" t="s">
        <v>219</v>
      </c>
      <c r="H75" s="17" t="s">
        <v>26</v>
      </c>
      <c r="I75" s="48" t="str">
        <f>INDEX(Orders!$E75,MATCH(Orders!$F75,Customers!$B75,0))</f>
        <v>Second Class</v>
      </c>
    </row>
    <row r="76" spans="1:9" x14ac:dyDescent="0.35">
      <c r="A76" s="11">
        <v>9361</v>
      </c>
      <c r="B76" s="13" t="s">
        <v>342</v>
      </c>
      <c r="C76" s="13" t="s">
        <v>343</v>
      </c>
      <c r="D76" s="13" t="s">
        <v>22</v>
      </c>
      <c r="E76" s="13" t="s">
        <v>23</v>
      </c>
      <c r="F76" s="13" t="s">
        <v>218</v>
      </c>
      <c r="G76" s="13" t="s">
        <v>219</v>
      </c>
      <c r="H76" s="13" t="s">
        <v>26</v>
      </c>
      <c r="I76" s="47" t="str">
        <f>INDEX(Orders!$E76,MATCH(Orders!$F76,Customers!$B76,0))</f>
        <v>Second Class</v>
      </c>
    </row>
    <row r="77" spans="1:9" x14ac:dyDescent="0.35">
      <c r="A77" s="12">
        <v>8613</v>
      </c>
      <c r="B77" s="17" t="s">
        <v>327</v>
      </c>
      <c r="C77" s="17" t="s">
        <v>328</v>
      </c>
      <c r="D77" s="17" t="s">
        <v>22</v>
      </c>
      <c r="E77" s="17" t="s">
        <v>23</v>
      </c>
      <c r="F77" s="17" t="s">
        <v>42</v>
      </c>
      <c r="G77" s="17" t="s">
        <v>43</v>
      </c>
      <c r="H77" s="17" t="s">
        <v>44</v>
      </c>
      <c r="I77" s="48" t="str">
        <f>INDEX(Orders!$E77,MATCH(Orders!$F77,Customers!$B77,0))</f>
        <v>Second Class</v>
      </c>
    </row>
    <row r="78" spans="1:9" x14ac:dyDescent="0.35">
      <c r="A78" s="11">
        <v>2885</v>
      </c>
      <c r="B78" s="13" t="s">
        <v>356</v>
      </c>
      <c r="C78" s="13" t="s">
        <v>357</v>
      </c>
      <c r="D78" s="13" t="s">
        <v>41</v>
      </c>
      <c r="E78" s="13" t="s">
        <v>23</v>
      </c>
      <c r="F78" s="13" t="s">
        <v>358</v>
      </c>
      <c r="G78" s="13" t="s">
        <v>43</v>
      </c>
      <c r="H78" s="13" t="s">
        <v>44</v>
      </c>
      <c r="I78" s="47" t="str">
        <f>INDEX(Orders!$E78,MATCH(Orders!$F78,Customers!$B78,0))</f>
        <v>Standard Class</v>
      </c>
    </row>
    <row r="79" spans="1:9" x14ac:dyDescent="0.35">
      <c r="A79" s="12">
        <v>7290</v>
      </c>
      <c r="B79" s="17" t="s">
        <v>362</v>
      </c>
      <c r="C79" s="17" t="s">
        <v>363</v>
      </c>
      <c r="D79" s="17" t="s">
        <v>41</v>
      </c>
      <c r="E79" s="17" t="s">
        <v>23</v>
      </c>
      <c r="F79" s="17" t="s">
        <v>358</v>
      </c>
      <c r="G79" s="17" t="s">
        <v>43</v>
      </c>
      <c r="H79" s="17" t="s">
        <v>44</v>
      </c>
      <c r="I79" s="48" t="str">
        <f>INDEX(Orders!$E79,MATCH(Orders!$F79,Customers!$B79,0))</f>
        <v>First Class</v>
      </c>
    </row>
    <row r="80" spans="1:9" x14ac:dyDescent="0.35">
      <c r="A80" s="11">
        <v>7291</v>
      </c>
      <c r="B80" s="13" t="s">
        <v>362</v>
      </c>
      <c r="C80" s="13" t="s">
        <v>363</v>
      </c>
      <c r="D80" s="13" t="s">
        <v>41</v>
      </c>
      <c r="E80" s="13" t="s">
        <v>23</v>
      </c>
      <c r="F80" s="13" t="s">
        <v>358</v>
      </c>
      <c r="G80" s="13" t="s">
        <v>43</v>
      </c>
      <c r="H80" s="13" t="s">
        <v>44</v>
      </c>
      <c r="I80" s="47" t="str">
        <f>INDEX(Orders!$E80,MATCH(Orders!$F80,Customers!$B80,0))</f>
        <v>First Class</v>
      </c>
    </row>
    <row r="81" spans="1:9" x14ac:dyDescent="0.35">
      <c r="A81" s="12">
        <v>7292</v>
      </c>
      <c r="B81" s="17" t="s">
        <v>362</v>
      </c>
      <c r="C81" s="17" t="s">
        <v>363</v>
      </c>
      <c r="D81" s="17" t="s">
        <v>41</v>
      </c>
      <c r="E81" s="17" t="s">
        <v>23</v>
      </c>
      <c r="F81" s="17" t="s">
        <v>358</v>
      </c>
      <c r="G81" s="17" t="s">
        <v>43</v>
      </c>
      <c r="H81" s="17" t="s">
        <v>44</v>
      </c>
      <c r="I81" s="48" t="str">
        <f>INDEX(Orders!$E81,MATCH(Orders!$F81,Customers!$B81,0))</f>
        <v>First Class</v>
      </c>
    </row>
    <row r="82" spans="1:9" x14ac:dyDescent="0.35">
      <c r="A82" s="11">
        <v>7565</v>
      </c>
      <c r="B82" s="13" t="s">
        <v>371</v>
      </c>
      <c r="C82" s="13" t="s">
        <v>372</v>
      </c>
      <c r="D82" s="13" t="s">
        <v>41</v>
      </c>
      <c r="E82" s="13" t="s">
        <v>23</v>
      </c>
      <c r="F82" s="13" t="s">
        <v>159</v>
      </c>
      <c r="G82" s="13" t="s">
        <v>160</v>
      </c>
      <c r="H82" s="13" t="s">
        <v>44</v>
      </c>
      <c r="I82" s="47" t="str">
        <f>INDEX(Orders!$E82,MATCH(Orders!$F82,Customers!$B82,0))</f>
        <v>Second Class</v>
      </c>
    </row>
    <row r="83" spans="1:9" x14ac:dyDescent="0.35">
      <c r="A83" s="12">
        <v>7566</v>
      </c>
      <c r="B83" s="17" t="s">
        <v>371</v>
      </c>
      <c r="C83" s="17" t="s">
        <v>372</v>
      </c>
      <c r="D83" s="17" t="s">
        <v>41</v>
      </c>
      <c r="E83" s="17" t="s">
        <v>23</v>
      </c>
      <c r="F83" s="17" t="s">
        <v>159</v>
      </c>
      <c r="G83" s="17" t="s">
        <v>160</v>
      </c>
      <c r="H83" s="17" t="s">
        <v>44</v>
      </c>
      <c r="I83" s="48" t="str">
        <f>INDEX(Orders!$E83,MATCH(Orders!$F83,Customers!$B83,0))</f>
        <v>Second Class</v>
      </c>
    </row>
    <row r="84" spans="1:9" x14ac:dyDescent="0.35">
      <c r="A84" s="11">
        <v>8176</v>
      </c>
      <c r="B84" s="13" t="s">
        <v>378</v>
      </c>
      <c r="C84" s="13" t="s">
        <v>379</v>
      </c>
      <c r="D84" s="13" t="s">
        <v>22</v>
      </c>
      <c r="E84" s="13" t="s">
        <v>23</v>
      </c>
      <c r="F84" s="13" t="s">
        <v>380</v>
      </c>
      <c r="G84" s="13" t="s">
        <v>381</v>
      </c>
      <c r="H84" s="13" t="s">
        <v>54</v>
      </c>
      <c r="I84" s="47" t="str">
        <f>INDEX(Orders!$E84,MATCH(Orders!$F84,Customers!$B84,0))</f>
        <v>Standard Class</v>
      </c>
    </row>
    <row r="85" spans="1:9" x14ac:dyDescent="0.35">
      <c r="A85" s="12">
        <v>8925</v>
      </c>
      <c r="B85" s="17" t="s">
        <v>385</v>
      </c>
      <c r="C85" s="17" t="s">
        <v>386</v>
      </c>
      <c r="D85" s="17" t="s">
        <v>41</v>
      </c>
      <c r="E85" s="17" t="s">
        <v>23</v>
      </c>
      <c r="F85" s="17" t="s">
        <v>387</v>
      </c>
      <c r="G85" s="17" t="s">
        <v>381</v>
      </c>
      <c r="H85" s="17" t="s">
        <v>54</v>
      </c>
      <c r="I85" s="48" t="str">
        <f>INDEX(Orders!$E85,MATCH(Orders!$F85,Customers!$B85,0))</f>
        <v>Standard Class</v>
      </c>
    </row>
    <row r="86" spans="1:9" x14ac:dyDescent="0.35">
      <c r="A86" s="11">
        <v>8926</v>
      </c>
      <c r="B86" s="13" t="s">
        <v>385</v>
      </c>
      <c r="C86" s="13" t="s">
        <v>386</v>
      </c>
      <c r="D86" s="13" t="s">
        <v>41</v>
      </c>
      <c r="E86" s="13" t="s">
        <v>23</v>
      </c>
      <c r="F86" s="13" t="s">
        <v>387</v>
      </c>
      <c r="G86" s="13" t="s">
        <v>381</v>
      </c>
      <c r="H86" s="13" t="s">
        <v>54</v>
      </c>
      <c r="I86" s="47" t="str">
        <f>INDEX(Orders!$E86,MATCH(Orders!$F86,Customers!$B86,0))</f>
        <v>Standard Class</v>
      </c>
    </row>
    <row r="87" spans="1:9" x14ac:dyDescent="0.35">
      <c r="A87" s="12">
        <v>8927</v>
      </c>
      <c r="B87" s="17" t="s">
        <v>385</v>
      </c>
      <c r="C87" s="17" t="s">
        <v>386</v>
      </c>
      <c r="D87" s="17" t="s">
        <v>41</v>
      </c>
      <c r="E87" s="17" t="s">
        <v>23</v>
      </c>
      <c r="F87" s="17" t="s">
        <v>387</v>
      </c>
      <c r="G87" s="17" t="s">
        <v>381</v>
      </c>
      <c r="H87" s="17" t="s">
        <v>54</v>
      </c>
      <c r="I87" s="48" t="str">
        <f>INDEX(Orders!$E87,MATCH(Orders!$F87,Customers!$B87,0))</f>
        <v>Standard Class</v>
      </c>
    </row>
    <row r="88" spans="1:9" x14ac:dyDescent="0.35">
      <c r="A88" s="11">
        <v>4999</v>
      </c>
      <c r="B88" s="13" t="s">
        <v>395</v>
      </c>
      <c r="C88" s="13" t="s">
        <v>396</v>
      </c>
      <c r="D88" s="13" t="s">
        <v>108</v>
      </c>
      <c r="E88" s="13" t="s">
        <v>23</v>
      </c>
      <c r="F88" s="13" t="s">
        <v>42</v>
      </c>
      <c r="G88" s="13" t="s">
        <v>43</v>
      </c>
      <c r="H88" s="13" t="s">
        <v>44</v>
      </c>
      <c r="I88" s="47" t="str">
        <f>INDEX(Orders!$E88,MATCH(Orders!$F88,Customers!$B88,0))</f>
        <v>Standard Class</v>
      </c>
    </row>
    <row r="89" spans="1:9" x14ac:dyDescent="0.35">
      <c r="A89" s="12">
        <v>5000</v>
      </c>
      <c r="B89" s="17" t="s">
        <v>395</v>
      </c>
      <c r="C89" s="17" t="s">
        <v>396</v>
      </c>
      <c r="D89" s="17" t="s">
        <v>108</v>
      </c>
      <c r="E89" s="17" t="s">
        <v>23</v>
      </c>
      <c r="F89" s="17" t="s">
        <v>42</v>
      </c>
      <c r="G89" s="17" t="s">
        <v>43</v>
      </c>
      <c r="H89" s="17" t="s">
        <v>44</v>
      </c>
      <c r="I89" s="48" t="str">
        <f>INDEX(Orders!$E89,MATCH(Orders!$F89,Customers!$B89,0))</f>
        <v>Standard Class</v>
      </c>
    </row>
    <row r="90" spans="1:9" x14ac:dyDescent="0.35">
      <c r="A90" s="11">
        <v>5114</v>
      </c>
      <c r="B90" s="13" t="s">
        <v>402</v>
      </c>
      <c r="C90" s="13" t="s">
        <v>403</v>
      </c>
      <c r="D90" s="13" t="s">
        <v>41</v>
      </c>
      <c r="E90" s="13" t="s">
        <v>23</v>
      </c>
      <c r="F90" s="13" t="s">
        <v>404</v>
      </c>
      <c r="G90" s="13" t="s">
        <v>53</v>
      </c>
      <c r="H90" s="13" t="s">
        <v>54</v>
      </c>
      <c r="I90" s="47" t="str">
        <f>INDEX(Orders!$E90,MATCH(Orders!$F90,Customers!$B90,0))</f>
        <v>Second Class</v>
      </c>
    </row>
    <row r="91" spans="1:9" x14ac:dyDescent="0.35">
      <c r="A91" s="12">
        <v>7505</v>
      </c>
      <c r="B91" s="17" t="s">
        <v>408</v>
      </c>
      <c r="C91" s="17" t="s">
        <v>409</v>
      </c>
      <c r="D91" s="17" t="s">
        <v>22</v>
      </c>
      <c r="E91" s="17" t="s">
        <v>23</v>
      </c>
      <c r="F91" s="17" t="s">
        <v>410</v>
      </c>
      <c r="G91" s="17" t="s">
        <v>199</v>
      </c>
      <c r="H91" s="17" t="s">
        <v>26</v>
      </c>
      <c r="I91" s="48" t="str">
        <f>INDEX(Orders!$E91,MATCH(Orders!$F91,Customers!$B91,0))</f>
        <v>Second Class</v>
      </c>
    </row>
    <row r="92" spans="1:9" x14ac:dyDescent="0.35">
      <c r="A92" s="11">
        <v>8761</v>
      </c>
      <c r="B92" s="13" t="s">
        <v>414</v>
      </c>
      <c r="C92" s="13" t="s">
        <v>415</v>
      </c>
      <c r="D92" s="13" t="s">
        <v>108</v>
      </c>
      <c r="E92" s="13" t="s">
        <v>23</v>
      </c>
      <c r="F92" s="13" t="s">
        <v>416</v>
      </c>
      <c r="G92" s="13" t="s">
        <v>251</v>
      </c>
      <c r="H92" s="13" t="s">
        <v>79</v>
      </c>
      <c r="I92" s="47" t="str">
        <f>INDEX(Orders!$E92,MATCH(Orders!$F92,Customers!$B92,0))</f>
        <v>Standard Class</v>
      </c>
    </row>
    <row r="93" spans="1:9" x14ac:dyDescent="0.35">
      <c r="A93" s="12">
        <v>8762</v>
      </c>
      <c r="B93" s="17" t="s">
        <v>414</v>
      </c>
      <c r="C93" s="17" t="s">
        <v>415</v>
      </c>
      <c r="D93" s="17" t="s">
        <v>108</v>
      </c>
      <c r="E93" s="17" t="s">
        <v>23</v>
      </c>
      <c r="F93" s="17" t="s">
        <v>416</v>
      </c>
      <c r="G93" s="17" t="s">
        <v>251</v>
      </c>
      <c r="H93" s="17" t="s">
        <v>79</v>
      </c>
      <c r="I93" s="48" t="str">
        <f>INDEX(Orders!$E93,MATCH(Orders!$F93,Customers!$B93,0))</f>
        <v>Standard Class</v>
      </c>
    </row>
    <row r="94" spans="1:9" x14ac:dyDescent="0.35">
      <c r="A94" s="11">
        <v>3242</v>
      </c>
      <c r="B94" s="13" t="s">
        <v>422</v>
      </c>
      <c r="C94" s="13" t="s">
        <v>423</v>
      </c>
      <c r="D94" s="13" t="s">
        <v>22</v>
      </c>
      <c r="E94" s="13" t="s">
        <v>23</v>
      </c>
      <c r="F94" s="13" t="s">
        <v>424</v>
      </c>
      <c r="G94" s="13" t="s">
        <v>425</v>
      </c>
      <c r="H94" s="13" t="s">
        <v>79</v>
      </c>
      <c r="I94" s="47" t="str">
        <f>INDEX(Orders!$E94,MATCH(Orders!$F94,Customers!$B94,0))</f>
        <v>First Class</v>
      </c>
    </row>
    <row r="95" spans="1:9" x14ac:dyDescent="0.35">
      <c r="A95" s="12">
        <v>8404</v>
      </c>
      <c r="B95" s="17" t="s">
        <v>429</v>
      </c>
      <c r="C95" s="17" t="s">
        <v>430</v>
      </c>
      <c r="D95" s="17" t="s">
        <v>22</v>
      </c>
      <c r="E95" s="17" t="s">
        <v>23</v>
      </c>
      <c r="F95" s="17" t="s">
        <v>42</v>
      </c>
      <c r="G95" s="17" t="s">
        <v>43</v>
      </c>
      <c r="H95" s="17" t="s">
        <v>44</v>
      </c>
      <c r="I95" s="48" t="str">
        <f>INDEX(Orders!$E95,MATCH(Orders!$F95,Customers!$B95,0))</f>
        <v>Standard Class</v>
      </c>
    </row>
    <row r="96" spans="1:9" x14ac:dyDescent="0.35">
      <c r="A96" s="11">
        <v>5614</v>
      </c>
      <c r="B96" s="13" t="s">
        <v>434</v>
      </c>
      <c r="C96" s="13" t="s">
        <v>435</v>
      </c>
      <c r="D96" s="13" t="s">
        <v>41</v>
      </c>
      <c r="E96" s="13" t="s">
        <v>23</v>
      </c>
      <c r="F96" s="13" t="s">
        <v>218</v>
      </c>
      <c r="G96" s="13" t="s">
        <v>219</v>
      </c>
      <c r="H96" s="13" t="s">
        <v>26</v>
      </c>
      <c r="I96" s="47" t="str">
        <f>INDEX(Orders!$E96,MATCH(Orders!$F96,Customers!$B96,0))</f>
        <v>Standard Class</v>
      </c>
    </row>
    <row r="97" spans="1:9" x14ac:dyDescent="0.35">
      <c r="A97" s="12">
        <v>8489</v>
      </c>
      <c r="B97" s="17" t="s">
        <v>439</v>
      </c>
      <c r="C97" s="17" t="s">
        <v>440</v>
      </c>
      <c r="D97" s="17" t="s">
        <v>41</v>
      </c>
      <c r="E97" s="17" t="s">
        <v>23</v>
      </c>
      <c r="F97" s="17" t="s">
        <v>424</v>
      </c>
      <c r="G97" s="17" t="s">
        <v>425</v>
      </c>
      <c r="H97" s="17" t="s">
        <v>79</v>
      </c>
      <c r="I97" s="48" t="str">
        <f>INDEX(Orders!$E97,MATCH(Orders!$F97,Customers!$B97,0))</f>
        <v>Second Class</v>
      </c>
    </row>
    <row r="98" spans="1:9" x14ac:dyDescent="0.35">
      <c r="A98" s="11">
        <v>8490</v>
      </c>
      <c r="B98" s="13" t="s">
        <v>439</v>
      </c>
      <c r="C98" s="13" t="s">
        <v>440</v>
      </c>
      <c r="D98" s="13" t="s">
        <v>41</v>
      </c>
      <c r="E98" s="13" t="s">
        <v>23</v>
      </c>
      <c r="F98" s="13" t="s">
        <v>424</v>
      </c>
      <c r="G98" s="13" t="s">
        <v>425</v>
      </c>
      <c r="H98" s="13" t="s">
        <v>79</v>
      </c>
      <c r="I98" s="47" t="str">
        <f>INDEX(Orders!$E98,MATCH(Orders!$F98,Customers!$B98,0))</f>
        <v>Second Class</v>
      </c>
    </row>
    <row r="99" spans="1:9" x14ac:dyDescent="0.35">
      <c r="A99" s="12">
        <v>8491</v>
      </c>
      <c r="B99" s="17" t="s">
        <v>439</v>
      </c>
      <c r="C99" s="17" t="s">
        <v>440</v>
      </c>
      <c r="D99" s="17" t="s">
        <v>41</v>
      </c>
      <c r="E99" s="17" t="s">
        <v>23</v>
      </c>
      <c r="F99" s="17" t="s">
        <v>424</v>
      </c>
      <c r="G99" s="17" t="s">
        <v>425</v>
      </c>
      <c r="H99" s="17" t="s">
        <v>79</v>
      </c>
      <c r="I99" s="48" t="str">
        <f>INDEX(Orders!$E99,MATCH(Orders!$F99,Customers!$B99,0))</f>
        <v>Second Class</v>
      </c>
    </row>
    <row r="100" spans="1:9" x14ac:dyDescent="0.35">
      <c r="A100" s="11">
        <v>8513</v>
      </c>
      <c r="B100" s="13" t="s">
        <v>449</v>
      </c>
      <c r="C100" s="13" t="s">
        <v>450</v>
      </c>
      <c r="D100" s="13" t="s">
        <v>22</v>
      </c>
      <c r="E100" s="13" t="s">
        <v>23</v>
      </c>
      <c r="F100" s="13" t="s">
        <v>451</v>
      </c>
      <c r="G100" s="13" t="s">
        <v>53</v>
      </c>
      <c r="H100" s="13" t="s">
        <v>54</v>
      </c>
      <c r="I100" s="47" t="str">
        <f>INDEX(Orders!$E100,MATCH(Orders!$F100,Customers!$B100,0))</f>
        <v>Standard Class</v>
      </c>
    </row>
    <row r="101" spans="1:9" x14ac:dyDescent="0.35">
      <c r="A101" s="12">
        <v>5754</v>
      </c>
      <c r="B101" s="17" t="s">
        <v>455</v>
      </c>
      <c r="C101" s="17" t="s">
        <v>456</v>
      </c>
      <c r="D101" s="17" t="s">
        <v>41</v>
      </c>
      <c r="E101" s="17" t="s">
        <v>23</v>
      </c>
      <c r="F101" s="17" t="s">
        <v>457</v>
      </c>
      <c r="G101" s="17" t="s">
        <v>458</v>
      </c>
      <c r="H101" s="17" t="s">
        <v>79</v>
      </c>
      <c r="I101" s="48" t="str">
        <f>INDEX(Orders!$E101,MATCH(Orders!$F101,Customers!$B101,0))</f>
        <v>Standard Class</v>
      </c>
    </row>
    <row r="102" spans="1:9" x14ac:dyDescent="0.35">
      <c r="A102" s="11">
        <v>6043</v>
      </c>
      <c r="B102" s="13" t="s">
        <v>462</v>
      </c>
      <c r="C102" s="13" t="s">
        <v>463</v>
      </c>
      <c r="D102" s="13" t="s">
        <v>41</v>
      </c>
      <c r="E102" s="13" t="s">
        <v>23</v>
      </c>
      <c r="F102" s="13" t="s">
        <v>464</v>
      </c>
      <c r="G102" s="13" t="s">
        <v>465</v>
      </c>
      <c r="H102" s="13" t="s">
        <v>44</v>
      </c>
      <c r="I102" s="47" t="str">
        <f>INDEX(Orders!$E102,MATCH(Orders!$F102,Customers!$B102,0))</f>
        <v>Standard Class</v>
      </c>
    </row>
    <row r="103" spans="1:9" x14ac:dyDescent="0.35">
      <c r="A103" s="12">
        <v>9068</v>
      </c>
      <c r="B103" s="17" t="s">
        <v>469</v>
      </c>
      <c r="C103" s="17" t="s">
        <v>470</v>
      </c>
      <c r="D103" s="17" t="s">
        <v>41</v>
      </c>
      <c r="E103" s="17" t="s">
        <v>23</v>
      </c>
      <c r="F103" s="17" t="s">
        <v>471</v>
      </c>
      <c r="G103" s="17" t="s">
        <v>25</v>
      </c>
      <c r="H103" s="17" t="s">
        <v>26</v>
      </c>
      <c r="I103" s="48" t="str">
        <f>INDEX(Orders!$E103,MATCH(Orders!$F103,Customers!$B103,0))</f>
        <v>Standard Class</v>
      </c>
    </row>
    <row r="104" spans="1:9" x14ac:dyDescent="0.35">
      <c r="A104" s="11">
        <v>9521</v>
      </c>
      <c r="B104" s="13" t="s">
        <v>473</v>
      </c>
      <c r="C104" s="13" t="s">
        <v>474</v>
      </c>
      <c r="D104" s="13" t="s">
        <v>22</v>
      </c>
      <c r="E104" s="13" t="s">
        <v>23</v>
      </c>
      <c r="F104" s="13" t="s">
        <v>42</v>
      </c>
      <c r="G104" s="13" t="s">
        <v>43</v>
      </c>
      <c r="H104" s="13" t="s">
        <v>44</v>
      </c>
      <c r="I104" s="47" t="str">
        <f>INDEX(Orders!$E104,MATCH(Orders!$F104,Customers!$B104,0))</f>
        <v>Standard Class</v>
      </c>
    </row>
    <row r="105" spans="1:9" x14ac:dyDescent="0.35">
      <c r="A105" s="12">
        <v>1383</v>
      </c>
      <c r="B105" s="17" t="s">
        <v>478</v>
      </c>
      <c r="C105" s="17" t="s">
        <v>479</v>
      </c>
      <c r="D105" s="17" t="s">
        <v>108</v>
      </c>
      <c r="E105" s="17" t="s">
        <v>23</v>
      </c>
      <c r="F105" s="17" t="s">
        <v>480</v>
      </c>
      <c r="G105" s="17" t="s">
        <v>251</v>
      </c>
      <c r="H105" s="17" t="s">
        <v>79</v>
      </c>
      <c r="I105" s="48" t="str">
        <f>INDEX(Orders!$E105,MATCH(Orders!$F105,Customers!$B105,0))</f>
        <v>Same Day</v>
      </c>
    </row>
    <row r="106" spans="1:9" x14ac:dyDescent="0.35">
      <c r="A106" s="11">
        <v>1384</v>
      </c>
      <c r="B106" s="13" t="s">
        <v>478</v>
      </c>
      <c r="C106" s="13" t="s">
        <v>479</v>
      </c>
      <c r="D106" s="13" t="s">
        <v>108</v>
      </c>
      <c r="E106" s="13" t="s">
        <v>23</v>
      </c>
      <c r="F106" s="13" t="s">
        <v>480</v>
      </c>
      <c r="G106" s="13" t="s">
        <v>251</v>
      </c>
      <c r="H106" s="13" t="s">
        <v>79</v>
      </c>
      <c r="I106" s="47" t="str">
        <f>INDEX(Orders!$E106,MATCH(Orders!$F106,Customers!$B106,0))</f>
        <v>Same Day</v>
      </c>
    </row>
    <row r="107" spans="1:9" x14ac:dyDescent="0.35">
      <c r="A107" s="12">
        <v>1385</v>
      </c>
      <c r="B107" s="17" t="s">
        <v>478</v>
      </c>
      <c r="C107" s="17" t="s">
        <v>479</v>
      </c>
      <c r="D107" s="17" t="s">
        <v>108</v>
      </c>
      <c r="E107" s="17" t="s">
        <v>23</v>
      </c>
      <c r="F107" s="17" t="s">
        <v>480</v>
      </c>
      <c r="G107" s="17" t="s">
        <v>251</v>
      </c>
      <c r="H107" s="17" t="s">
        <v>79</v>
      </c>
      <c r="I107" s="48" t="str">
        <f>INDEX(Orders!$E107,MATCH(Orders!$F107,Customers!$B107,0))</f>
        <v>Same Day</v>
      </c>
    </row>
    <row r="108" spans="1:9" x14ac:dyDescent="0.35">
      <c r="A108" s="11">
        <v>1386</v>
      </c>
      <c r="B108" s="13" t="s">
        <v>478</v>
      </c>
      <c r="C108" s="13" t="s">
        <v>479</v>
      </c>
      <c r="D108" s="13" t="s">
        <v>108</v>
      </c>
      <c r="E108" s="13" t="s">
        <v>23</v>
      </c>
      <c r="F108" s="13" t="s">
        <v>480</v>
      </c>
      <c r="G108" s="13" t="s">
        <v>251</v>
      </c>
      <c r="H108" s="13" t="s">
        <v>79</v>
      </c>
      <c r="I108" s="47" t="str">
        <f>INDEX(Orders!$E108,MATCH(Orders!$F108,Customers!$B108,0))</f>
        <v>Same Day</v>
      </c>
    </row>
    <row r="109" spans="1:9" x14ac:dyDescent="0.35">
      <c r="A109" s="12">
        <v>1387</v>
      </c>
      <c r="B109" s="17" t="s">
        <v>478</v>
      </c>
      <c r="C109" s="17" t="s">
        <v>479</v>
      </c>
      <c r="D109" s="17" t="s">
        <v>108</v>
      </c>
      <c r="E109" s="17" t="s">
        <v>23</v>
      </c>
      <c r="F109" s="17" t="s">
        <v>480</v>
      </c>
      <c r="G109" s="17" t="s">
        <v>251</v>
      </c>
      <c r="H109" s="17" t="s">
        <v>79</v>
      </c>
      <c r="I109" s="48" t="str">
        <f>INDEX(Orders!$E109,MATCH(Orders!$F109,Customers!$B109,0))</f>
        <v>Same Day</v>
      </c>
    </row>
    <row r="110" spans="1:9" x14ac:dyDescent="0.35">
      <c r="A110" s="11">
        <v>1388</v>
      </c>
      <c r="B110" s="13" t="s">
        <v>478</v>
      </c>
      <c r="C110" s="13" t="s">
        <v>479</v>
      </c>
      <c r="D110" s="13" t="s">
        <v>108</v>
      </c>
      <c r="E110" s="13" t="s">
        <v>23</v>
      </c>
      <c r="F110" s="13" t="s">
        <v>480</v>
      </c>
      <c r="G110" s="13" t="s">
        <v>251</v>
      </c>
      <c r="H110" s="13" t="s">
        <v>79</v>
      </c>
      <c r="I110" s="47" t="str">
        <f>INDEX(Orders!$E110,MATCH(Orders!$F110,Customers!$B110,0))</f>
        <v>Same Day</v>
      </c>
    </row>
    <row r="111" spans="1:9" x14ac:dyDescent="0.35">
      <c r="A111" s="12">
        <v>1389</v>
      </c>
      <c r="B111" s="17" t="s">
        <v>478</v>
      </c>
      <c r="C111" s="17" t="s">
        <v>479</v>
      </c>
      <c r="D111" s="17" t="s">
        <v>108</v>
      </c>
      <c r="E111" s="17" t="s">
        <v>23</v>
      </c>
      <c r="F111" s="17" t="s">
        <v>480</v>
      </c>
      <c r="G111" s="17" t="s">
        <v>251</v>
      </c>
      <c r="H111" s="17" t="s">
        <v>79</v>
      </c>
      <c r="I111" s="48" t="str">
        <f>INDEX(Orders!$E111,MATCH(Orders!$F111,Customers!$B111,0))</f>
        <v>Same Day</v>
      </c>
    </row>
    <row r="112" spans="1:9" x14ac:dyDescent="0.35">
      <c r="A112" s="11">
        <v>1390</v>
      </c>
      <c r="B112" s="13" t="s">
        <v>478</v>
      </c>
      <c r="C112" s="13" t="s">
        <v>479</v>
      </c>
      <c r="D112" s="13" t="s">
        <v>108</v>
      </c>
      <c r="E112" s="13" t="s">
        <v>23</v>
      </c>
      <c r="F112" s="13" t="s">
        <v>480</v>
      </c>
      <c r="G112" s="13" t="s">
        <v>251</v>
      </c>
      <c r="H112" s="13" t="s">
        <v>79</v>
      </c>
      <c r="I112" s="47" t="str">
        <f>INDEX(Orders!$E112,MATCH(Orders!$F112,Customers!$B112,0))</f>
        <v>Same Day</v>
      </c>
    </row>
    <row r="113" spans="1:9" x14ac:dyDescent="0.35">
      <c r="A113" s="12">
        <v>1391</v>
      </c>
      <c r="B113" s="17" t="s">
        <v>478</v>
      </c>
      <c r="C113" s="17" t="s">
        <v>479</v>
      </c>
      <c r="D113" s="17" t="s">
        <v>108</v>
      </c>
      <c r="E113" s="17" t="s">
        <v>23</v>
      </c>
      <c r="F113" s="17" t="s">
        <v>480</v>
      </c>
      <c r="G113" s="17" t="s">
        <v>251</v>
      </c>
      <c r="H113" s="17" t="s">
        <v>79</v>
      </c>
      <c r="I113" s="48" t="str">
        <f>INDEX(Orders!$E113,MATCH(Orders!$F113,Customers!$B113,0))</f>
        <v>Same Day</v>
      </c>
    </row>
    <row r="114" spans="1:9" x14ac:dyDescent="0.35">
      <c r="A114" s="11">
        <v>1392</v>
      </c>
      <c r="B114" s="13" t="s">
        <v>478</v>
      </c>
      <c r="C114" s="13" t="s">
        <v>479</v>
      </c>
      <c r="D114" s="13" t="s">
        <v>108</v>
      </c>
      <c r="E114" s="13" t="s">
        <v>23</v>
      </c>
      <c r="F114" s="13" t="s">
        <v>480</v>
      </c>
      <c r="G114" s="13" t="s">
        <v>251</v>
      </c>
      <c r="H114" s="13" t="s">
        <v>79</v>
      </c>
      <c r="I114" s="47" t="str">
        <f>INDEX(Orders!$E114,MATCH(Orders!$F114,Customers!$B114,0))</f>
        <v>Same Day</v>
      </c>
    </row>
    <row r="115" spans="1:9" x14ac:dyDescent="0.35">
      <c r="A115" s="12">
        <v>1393</v>
      </c>
      <c r="B115" s="17" t="s">
        <v>478</v>
      </c>
      <c r="C115" s="17" t="s">
        <v>479</v>
      </c>
      <c r="D115" s="17" t="s">
        <v>108</v>
      </c>
      <c r="E115" s="17" t="s">
        <v>23</v>
      </c>
      <c r="F115" s="17" t="s">
        <v>480</v>
      </c>
      <c r="G115" s="17" t="s">
        <v>251</v>
      </c>
      <c r="H115" s="17" t="s">
        <v>79</v>
      </c>
      <c r="I115" s="48" t="str">
        <f>INDEX(Orders!$E115,MATCH(Orders!$F115,Customers!$B115,0))</f>
        <v>Same Day</v>
      </c>
    </row>
    <row r="116" spans="1:9" x14ac:dyDescent="0.35">
      <c r="A116" s="11">
        <v>8142</v>
      </c>
      <c r="B116" s="13" t="s">
        <v>502</v>
      </c>
      <c r="C116" s="13" t="s">
        <v>503</v>
      </c>
      <c r="D116" s="13" t="s">
        <v>41</v>
      </c>
      <c r="E116" s="13" t="s">
        <v>23</v>
      </c>
      <c r="F116" s="13" t="s">
        <v>257</v>
      </c>
      <c r="G116" s="13" t="s">
        <v>43</v>
      </c>
      <c r="H116" s="13" t="s">
        <v>44</v>
      </c>
      <c r="I116" s="47" t="str">
        <f>INDEX(Orders!$E116,MATCH(Orders!$F116,Customers!$B116,0))</f>
        <v>Standard Class</v>
      </c>
    </row>
    <row r="117" spans="1:9" x14ac:dyDescent="0.35">
      <c r="A117" s="12">
        <v>8143</v>
      </c>
      <c r="B117" s="17" t="s">
        <v>502</v>
      </c>
      <c r="C117" s="17" t="s">
        <v>503</v>
      </c>
      <c r="D117" s="17" t="s">
        <v>41</v>
      </c>
      <c r="E117" s="17" t="s">
        <v>23</v>
      </c>
      <c r="F117" s="17" t="s">
        <v>257</v>
      </c>
      <c r="G117" s="17" t="s">
        <v>43</v>
      </c>
      <c r="H117" s="17" t="s">
        <v>44</v>
      </c>
      <c r="I117" s="48" t="str">
        <f>INDEX(Orders!$E117,MATCH(Orders!$F117,Customers!$B117,0))</f>
        <v>Standard Class</v>
      </c>
    </row>
    <row r="118" spans="1:9" x14ac:dyDescent="0.35">
      <c r="A118" s="11">
        <v>8144</v>
      </c>
      <c r="B118" s="13" t="s">
        <v>502</v>
      </c>
      <c r="C118" s="13" t="s">
        <v>503</v>
      </c>
      <c r="D118" s="13" t="s">
        <v>41</v>
      </c>
      <c r="E118" s="13" t="s">
        <v>23</v>
      </c>
      <c r="F118" s="13" t="s">
        <v>257</v>
      </c>
      <c r="G118" s="13" t="s">
        <v>43</v>
      </c>
      <c r="H118" s="13" t="s">
        <v>44</v>
      </c>
      <c r="I118" s="47" t="str">
        <f>INDEX(Orders!$E118,MATCH(Orders!$F118,Customers!$B118,0))</f>
        <v>Standard Class</v>
      </c>
    </row>
    <row r="119" spans="1:9" x14ac:dyDescent="0.35">
      <c r="A119" s="12">
        <v>8145</v>
      </c>
      <c r="B119" s="17" t="s">
        <v>502</v>
      </c>
      <c r="C119" s="17" t="s">
        <v>503</v>
      </c>
      <c r="D119" s="17" t="s">
        <v>41</v>
      </c>
      <c r="E119" s="17" t="s">
        <v>23</v>
      </c>
      <c r="F119" s="17" t="s">
        <v>257</v>
      </c>
      <c r="G119" s="17" t="s">
        <v>43</v>
      </c>
      <c r="H119" s="17" t="s">
        <v>44</v>
      </c>
      <c r="I119" s="48" t="str">
        <f>INDEX(Orders!$E119,MATCH(Orders!$F119,Customers!$B119,0))</f>
        <v>Standard Class</v>
      </c>
    </row>
    <row r="120" spans="1:9" x14ac:dyDescent="0.35">
      <c r="A120" s="11">
        <v>5810</v>
      </c>
      <c r="B120" s="13" t="s">
        <v>511</v>
      </c>
      <c r="C120" s="13" t="s">
        <v>512</v>
      </c>
      <c r="D120" s="13" t="s">
        <v>22</v>
      </c>
      <c r="E120" s="13" t="s">
        <v>23</v>
      </c>
      <c r="F120" s="13" t="s">
        <v>513</v>
      </c>
      <c r="G120" s="13" t="s">
        <v>514</v>
      </c>
      <c r="H120" s="13" t="s">
        <v>79</v>
      </c>
      <c r="I120" s="47" t="str">
        <f>INDEX(Orders!$E120,MATCH(Orders!$F120,Customers!$B120,0))</f>
        <v>Standard Class</v>
      </c>
    </row>
    <row r="121" spans="1:9" x14ac:dyDescent="0.35">
      <c r="A121" s="12">
        <v>1729</v>
      </c>
      <c r="B121" s="17" t="s">
        <v>518</v>
      </c>
      <c r="C121" s="17" t="s">
        <v>519</v>
      </c>
      <c r="D121" s="17" t="s">
        <v>41</v>
      </c>
      <c r="E121" s="17" t="s">
        <v>23</v>
      </c>
      <c r="F121" s="17" t="s">
        <v>174</v>
      </c>
      <c r="G121" s="17" t="s">
        <v>425</v>
      </c>
      <c r="H121" s="17" t="s">
        <v>79</v>
      </c>
      <c r="I121" s="48" t="str">
        <f>INDEX(Orders!$E121,MATCH(Orders!$F121,Customers!$B121,0))</f>
        <v>Same Day</v>
      </c>
    </row>
    <row r="122" spans="1:9" x14ac:dyDescent="0.35">
      <c r="A122" s="11">
        <v>1730</v>
      </c>
      <c r="B122" s="13" t="s">
        <v>518</v>
      </c>
      <c r="C122" s="13" t="s">
        <v>519</v>
      </c>
      <c r="D122" s="13" t="s">
        <v>41</v>
      </c>
      <c r="E122" s="13" t="s">
        <v>23</v>
      </c>
      <c r="F122" s="13" t="s">
        <v>174</v>
      </c>
      <c r="G122" s="13" t="s">
        <v>425</v>
      </c>
      <c r="H122" s="13" t="s">
        <v>79</v>
      </c>
      <c r="I122" s="47" t="str">
        <f>INDEX(Orders!$E122,MATCH(Orders!$F122,Customers!$B122,0))</f>
        <v>Same Day</v>
      </c>
    </row>
    <row r="123" spans="1:9" x14ac:dyDescent="0.35">
      <c r="A123" s="12">
        <v>2696</v>
      </c>
      <c r="B123" s="17" t="s">
        <v>525</v>
      </c>
      <c r="C123" s="17" t="s">
        <v>526</v>
      </c>
      <c r="D123" s="17" t="s">
        <v>41</v>
      </c>
      <c r="E123" s="17" t="s">
        <v>23</v>
      </c>
      <c r="F123" s="17" t="s">
        <v>527</v>
      </c>
      <c r="G123" s="17" t="s">
        <v>153</v>
      </c>
      <c r="H123" s="17" t="s">
        <v>26</v>
      </c>
      <c r="I123" s="48" t="str">
        <f>INDEX(Orders!$E123,MATCH(Orders!$F123,Customers!$B123,0))</f>
        <v>First Class</v>
      </c>
    </row>
    <row r="124" spans="1:9" x14ac:dyDescent="0.35">
      <c r="A124" s="11">
        <v>9115</v>
      </c>
      <c r="B124" s="13" t="s">
        <v>75</v>
      </c>
      <c r="C124" s="13" t="s">
        <v>76</v>
      </c>
      <c r="D124" s="13" t="s">
        <v>22</v>
      </c>
      <c r="E124" s="13" t="s">
        <v>23</v>
      </c>
      <c r="F124" s="13" t="s">
        <v>42</v>
      </c>
      <c r="G124" s="13" t="s">
        <v>43</v>
      </c>
      <c r="H124" s="13" t="s">
        <v>44</v>
      </c>
      <c r="I124" s="47" t="str">
        <f>INDEX(Orders!$E124,MATCH(Orders!$F124,Customers!$B124,0))</f>
        <v>Second Class</v>
      </c>
    </row>
    <row r="125" spans="1:9" x14ac:dyDescent="0.35">
      <c r="A125" s="12">
        <v>1828</v>
      </c>
      <c r="B125" s="17" t="s">
        <v>534</v>
      </c>
      <c r="C125" s="17" t="s">
        <v>535</v>
      </c>
      <c r="D125" s="17" t="s">
        <v>108</v>
      </c>
      <c r="E125" s="17" t="s">
        <v>23</v>
      </c>
      <c r="F125" s="17" t="s">
        <v>134</v>
      </c>
      <c r="G125" s="17" t="s">
        <v>78</v>
      </c>
      <c r="H125" s="17" t="s">
        <v>79</v>
      </c>
      <c r="I125" s="48" t="str">
        <f>INDEX(Orders!$E125,MATCH(Orders!$F125,Customers!$B125,0))</f>
        <v>Second Class</v>
      </c>
    </row>
    <row r="126" spans="1:9" x14ac:dyDescent="0.35">
      <c r="A126" s="11">
        <v>8383</v>
      </c>
      <c r="B126" s="13" t="s">
        <v>539</v>
      </c>
      <c r="C126" s="13" t="s">
        <v>540</v>
      </c>
      <c r="D126" s="13" t="s">
        <v>22</v>
      </c>
      <c r="E126" s="13" t="s">
        <v>23</v>
      </c>
      <c r="F126" s="13" t="s">
        <v>451</v>
      </c>
      <c r="G126" s="13" t="s">
        <v>53</v>
      </c>
      <c r="H126" s="13" t="s">
        <v>54</v>
      </c>
      <c r="I126" s="47" t="str">
        <f>INDEX(Orders!$E126,MATCH(Orders!$F126,Customers!$B126,0))</f>
        <v>Standard Class</v>
      </c>
    </row>
    <row r="127" spans="1:9" x14ac:dyDescent="0.35">
      <c r="A127" s="12">
        <v>8842</v>
      </c>
      <c r="B127" s="17" t="s">
        <v>544</v>
      </c>
      <c r="C127" s="17" t="s">
        <v>545</v>
      </c>
      <c r="D127" s="17" t="s">
        <v>22</v>
      </c>
      <c r="E127" s="17" t="s">
        <v>23</v>
      </c>
      <c r="F127" s="17" t="s">
        <v>358</v>
      </c>
      <c r="G127" s="17" t="s">
        <v>43</v>
      </c>
      <c r="H127" s="17" t="s">
        <v>44</v>
      </c>
      <c r="I127" s="48" t="str">
        <f>INDEX(Orders!$E127,MATCH(Orders!$F127,Customers!$B127,0))</f>
        <v>Standard Class</v>
      </c>
    </row>
    <row r="128" spans="1:9" x14ac:dyDescent="0.35">
      <c r="A128" s="11">
        <v>8843</v>
      </c>
      <c r="B128" s="13" t="s">
        <v>544</v>
      </c>
      <c r="C128" s="13" t="s">
        <v>545</v>
      </c>
      <c r="D128" s="13" t="s">
        <v>22</v>
      </c>
      <c r="E128" s="13" t="s">
        <v>23</v>
      </c>
      <c r="F128" s="13" t="s">
        <v>358</v>
      </c>
      <c r="G128" s="13" t="s">
        <v>43</v>
      </c>
      <c r="H128" s="13" t="s">
        <v>44</v>
      </c>
      <c r="I128" s="47" t="str">
        <f>INDEX(Orders!$E128,MATCH(Orders!$F128,Customers!$B128,0))</f>
        <v>Standard Class</v>
      </c>
    </row>
    <row r="129" spans="1:9" x14ac:dyDescent="0.35">
      <c r="A129" s="12">
        <v>1809</v>
      </c>
      <c r="B129" s="17" t="s">
        <v>549</v>
      </c>
      <c r="C129" s="17" t="s">
        <v>550</v>
      </c>
      <c r="D129" s="17" t="s">
        <v>22</v>
      </c>
      <c r="E129" s="17" t="s">
        <v>23</v>
      </c>
      <c r="F129" s="17" t="s">
        <v>551</v>
      </c>
      <c r="G129" s="17" t="s">
        <v>66</v>
      </c>
      <c r="H129" s="17" t="s">
        <v>54</v>
      </c>
      <c r="I129" s="48" t="str">
        <f>INDEX(Orders!$E129,MATCH(Orders!$F129,Customers!$B129,0))</f>
        <v>First Class</v>
      </c>
    </row>
    <row r="130" spans="1:9" x14ac:dyDescent="0.35">
      <c r="A130" s="11">
        <v>7194</v>
      </c>
      <c r="B130" s="13" t="s">
        <v>555</v>
      </c>
      <c r="C130" s="13" t="s">
        <v>556</v>
      </c>
      <c r="D130" s="13" t="s">
        <v>41</v>
      </c>
      <c r="E130" s="13" t="s">
        <v>23</v>
      </c>
      <c r="F130" s="13" t="s">
        <v>416</v>
      </c>
      <c r="G130" s="13" t="s">
        <v>251</v>
      </c>
      <c r="H130" s="13" t="s">
        <v>79</v>
      </c>
      <c r="I130" s="47" t="str">
        <f>INDEX(Orders!$E130,MATCH(Orders!$F130,Customers!$B130,0))</f>
        <v>First Class</v>
      </c>
    </row>
    <row r="131" spans="1:9" x14ac:dyDescent="0.35">
      <c r="A131" s="12">
        <v>7195</v>
      </c>
      <c r="B131" s="17" t="s">
        <v>555</v>
      </c>
      <c r="C131" s="17" t="s">
        <v>556</v>
      </c>
      <c r="D131" s="17" t="s">
        <v>41</v>
      </c>
      <c r="E131" s="17" t="s">
        <v>23</v>
      </c>
      <c r="F131" s="17" t="s">
        <v>416</v>
      </c>
      <c r="G131" s="17" t="s">
        <v>251</v>
      </c>
      <c r="H131" s="17" t="s">
        <v>79</v>
      </c>
      <c r="I131" s="48" t="str">
        <f>INDEX(Orders!$E131,MATCH(Orders!$F131,Customers!$B131,0))</f>
        <v>First Class</v>
      </c>
    </row>
    <row r="132" spans="1:9" x14ac:dyDescent="0.35">
      <c r="A132" s="11">
        <v>721</v>
      </c>
      <c r="B132" s="13" t="s">
        <v>562</v>
      </c>
      <c r="C132" s="13" t="s">
        <v>563</v>
      </c>
      <c r="D132" s="13" t="s">
        <v>108</v>
      </c>
      <c r="E132" s="13" t="s">
        <v>23</v>
      </c>
      <c r="F132" s="13" t="s">
        <v>42</v>
      </c>
      <c r="G132" s="13" t="s">
        <v>43</v>
      </c>
      <c r="H132" s="13" t="s">
        <v>44</v>
      </c>
      <c r="I132" s="47" t="str">
        <f>INDEX(Orders!$E132,MATCH(Orders!$F132,Customers!$B132,0))</f>
        <v>Standard Class</v>
      </c>
    </row>
    <row r="133" spans="1:9" x14ac:dyDescent="0.35">
      <c r="A133" s="12">
        <v>7811</v>
      </c>
      <c r="B133" s="17" t="s">
        <v>567</v>
      </c>
      <c r="C133" s="17" t="s">
        <v>568</v>
      </c>
      <c r="D133" s="17" t="s">
        <v>41</v>
      </c>
      <c r="E133" s="17" t="s">
        <v>23</v>
      </c>
      <c r="F133" s="17" t="s">
        <v>569</v>
      </c>
      <c r="G133" s="17" t="s">
        <v>25</v>
      </c>
      <c r="H133" s="17" t="s">
        <v>26</v>
      </c>
      <c r="I133" s="48" t="str">
        <f>INDEX(Orders!$E133,MATCH(Orders!$F133,Customers!$B133,0))</f>
        <v>First Class</v>
      </c>
    </row>
    <row r="134" spans="1:9" x14ac:dyDescent="0.35">
      <c r="A134" s="11">
        <v>7812</v>
      </c>
      <c r="B134" s="13" t="s">
        <v>567</v>
      </c>
      <c r="C134" s="13" t="s">
        <v>568</v>
      </c>
      <c r="D134" s="13" t="s">
        <v>41</v>
      </c>
      <c r="E134" s="13" t="s">
        <v>23</v>
      </c>
      <c r="F134" s="13" t="s">
        <v>569</v>
      </c>
      <c r="G134" s="13" t="s">
        <v>25</v>
      </c>
      <c r="H134" s="13" t="s">
        <v>26</v>
      </c>
      <c r="I134" s="47" t="str">
        <f>INDEX(Orders!$E134,MATCH(Orders!$F134,Customers!$B134,0))</f>
        <v>First Class</v>
      </c>
    </row>
    <row r="135" spans="1:9" x14ac:dyDescent="0.35">
      <c r="A135" s="12">
        <v>7813</v>
      </c>
      <c r="B135" s="17" t="s">
        <v>567</v>
      </c>
      <c r="C135" s="17" t="s">
        <v>568</v>
      </c>
      <c r="D135" s="17" t="s">
        <v>41</v>
      </c>
      <c r="E135" s="17" t="s">
        <v>23</v>
      </c>
      <c r="F135" s="17" t="s">
        <v>569</v>
      </c>
      <c r="G135" s="17" t="s">
        <v>25</v>
      </c>
      <c r="H135" s="17" t="s">
        <v>26</v>
      </c>
      <c r="I135" s="48" t="str">
        <f>INDEX(Orders!$E135,MATCH(Orders!$F135,Customers!$B135,0))</f>
        <v>First Class</v>
      </c>
    </row>
    <row r="136" spans="1:9" x14ac:dyDescent="0.35">
      <c r="A136" s="11">
        <v>7814</v>
      </c>
      <c r="B136" s="13" t="s">
        <v>567</v>
      </c>
      <c r="C136" s="13" t="s">
        <v>568</v>
      </c>
      <c r="D136" s="13" t="s">
        <v>41</v>
      </c>
      <c r="E136" s="13" t="s">
        <v>23</v>
      </c>
      <c r="F136" s="13" t="s">
        <v>569</v>
      </c>
      <c r="G136" s="13" t="s">
        <v>25</v>
      </c>
      <c r="H136" s="13" t="s">
        <v>26</v>
      </c>
      <c r="I136" s="47" t="str">
        <f>INDEX(Orders!$E136,MATCH(Orders!$F136,Customers!$B136,0))</f>
        <v>First Class</v>
      </c>
    </row>
    <row r="137" spans="1:9" x14ac:dyDescent="0.35">
      <c r="A137" s="12">
        <v>8172</v>
      </c>
      <c r="B137" s="17" t="s">
        <v>579</v>
      </c>
      <c r="C137" s="17" t="s">
        <v>580</v>
      </c>
      <c r="D137" s="17" t="s">
        <v>41</v>
      </c>
      <c r="E137" s="17" t="s">
        <v>23</v>
      </c>
      <c r="F137" s="17" t="s">
        <v>581</v>
      </c>
      <c r="G137" s="17" t="s">
        <v>330</v>
      </c>
      <c r="H137" s="17" t="s">
        <v>79</v>
      </c>
      <c r="I137" s="48" t="str">
        <f>INDEX(Orders!$E137,MATCH(Orders!$F137,Customers!$B137,0))</f>
        <v>Standard Class</v>
      </c>
    </row>
    <row r="138" spans="1:9" x14ac:dyDescent="0.35">
      <c r="A138" s="11">
        <v>1243</v>
      </c>
      <c r="B138" s="13" t="s">
        <v>585</v>
      </c>
      <c r="C138" s="13" t="s">
        <v>586</v>
      </c>
      <c r="D138" s="13" t="s">
        <v>41</v>
      </c>
      <c r="E138" s="13" t="s">
        <v>23</v>
      </c>
      <c r="F138" s="13" t="s">
        <v>218</v>
      </c>
      <c r="G138" s="13" t="s">
        <v>219</v>
      </c>
      <c r="H138" s="13" t="s">
        <v>26</v>
      </c>
      <c r="I138" s="47" t="str">
        <f>INDEX(Orders!$E138,MATCH(Orders!$F138,Customers!$B138,0))</f>
        <v>Standard Class</v>
      </c>
    </row>
    <row r="139" spans="1:9" x14ac:dyDescent="0.35">
      <c r="A139" s="12">
        <v>1244</v>
      </c>
      <c r="B139" s="17" t="s">
        <v>585</v>
      </c>
      <c r="C139" s="17" t="s">
        <v>586</v>
      </c>
      <c r="D139" s="17" t="s">
        <v>41</v>
      </c>
      <c r="E139" s="17" t="s">
        <v>23</v>
      </c>
      <c r="F139" s="17" t="s">
        <v>218</v>
      </c>
      <c r="G139" s="17" t="s">
        <v>219</v>
      </c>
      <c r="H139" s="17" t="s">
        <v>26</v>
      </c>
      <c r="I139" s="48" t="str">
        <f>INDEX(Orders!$E139,MATCH(Orders!$F139,Customers!$B139,0))</f>
        <v>Standard Class</v>
      </c>
    </row>
    <row r="140" spans="1:9" x14ac:dyDescent="0.35">
      <c r="A140" s="11">
        <v>1821</v>
      </c>
      <c r="B140" s="13" t="s">
        <v>592</v>
      </c>
      <c r="C140" s="13" t="s">
        <v>593</v>
      </c>
      <c r="D140" s="13" t="s">
        <v>22</v>
      </c>
      <c r="E140" s="13" t="s">
        <v>23</v>
      </c>
      <c r="F140" s="13" t="s">
        <v>380</v>
      </c>
      <c r="G140" s="13" t="s">
        <v>381</v>
      </c>
      <c r="H140" s="13" t="s">
        <v>54</v>
      </c>
      <c r="I140" s="47" t="str">
        <f>INDEX(Orders!$E140,MATCH(Orders!$F140,Customers!$B140,0))</f>
        <v>Standard Class</v>
      </c>
    </row>
    <row r="141" spans="1:9" x14ac:dyDescent="0.35">
      <c r="A141" s="12">
        <v>1822</v>
      </c>
      <c r="B141" s="17" t="s">
        <v>592</v>
      </c>
      <c r="C141" s="17" t="s">
        <v>593</v>
      </c>
      <c r="D141" s="17" t="s">
        <v>22</v>
      </c>
      <c r="E141" s="17" t="s">
        <v>23</v>
      </c>
      <c r="F141" s="17" t="s">
        <v>380</v>
      </c>
      <c r="G141" s="17" t="s">
        <v>381</v>
      </c>
      <c r="H141" s="17" t="s">
        <v>54</v>
      </c>
      <c r="I141" s="48" t="str">
        <f>INDEX(Orders!$E141,MATCH(Orders!$F141,Customers!$B141,0))</f>
        <v>Standard Class</v>
      </c>
    </row>
    <row r="142" spans="1:9" x14ac:dyDescent="0.35">
      <c r="A142" s="11">
        <v>1823</v>
      </c>
      <c r="B142" s="13" t="s">
        <v>592</v>
      </c>
      <c r="C142" s="13" t="s">
        <v>593</v>
      </c>
      <c r="D142" s="13" t="s">
        <v>22</v>
      </c>
      <c r="E142" s="13" t="s">
        <v>23</v>
      </c>
      <c r="F142" s="13" t="s">
        <v>380</v>
      </c>
      <c r="G142" s="13" t="s">
        <v>381</v>
      </c>
      <c r="H142" s="13" t="s">
        <v>54</v>
      </c>
      <c r="I142" s="47" t="str">
        <f>INDEX(Orders!$E142,MATCH(Orders!$F142,Customers!$B142,0))</f>
        <v>Standard Class</v>
      </c>
    </row>
    <row r="143" spans="1:9" x14ac:dyDescent="0.35">
      <c r="A143" s="12">
        <v>1824</v>
      </c>
      <c r="B143" s="17" t="s">
        <v>592</v>
      </c>
      <c r="C143" s="17" t="s">
        <v>593</v>
      </c>
      <c r="D143" s="17" t="s">
        <v>22</v>
      </c>
      <c r="E143" s="17" t="s">
        <v>23</v>
      </c>
      <c r="F143" s="17" t="s">
        <v>380</v>
      </c>
      <c r="G143" s="17" t="s">
        <v>381</v>
      </c>
      <c r="H143" s="17" t="s">
        <v>54</v>
      </c>
      <c r="I143" s="48" t="str">
        <f>INDEX(Orders!$E143,MATCH(Orders!$F143,Customers!$B143,0))</f>
        <v>Standard Class</v>
      </c>
    </row>
    <row r="144" spans="1:9" x14ac:dyDescent="0.35">
      <c r="A144" s="11">
        <v>8161</v>
      </c>
      <c r="B144" s="13" t="s">
        <v>601</v>
      </c>
      <c r="C144" s="13" t="s">
        <v>602</v>
      </c>
      <c r="D144" s="13" t="s">
        <v>41</v>
      </c>
      <c r="E144" s="13" t="s">
        <v>23</v>
      </c>
      <c r="F144" s="13" t="s">
        <v>603</v>
      </c>
      <c r="G144" s="13" t="s">
        <v>199</v>
      </c>
      <c r="H144" s="13" t="s">
        <v>26</v>
      </c>
      <c r="I144" s="47" t="str">
        <f>INDEX(Orders!$E144,MATCH(Orders!$F144,Customers!$B144,0))</f>
        <v>Standard Class</v>
      </c>
    </row>
    <row r="145" spans="1:9" x14ac:dyDescent="0.35">
      <c r="A145" s="12">
        <v>9079</v>
      </c>
      <c r="B145" s="17" t="s">
        <v>607</v>
      </c>
      <c r="C145" s="17" t="s">
        <v>608</v>
      </c>
      <c r="D145" s="17" t="s">
        <v>41</v>
      </c>
      <c r="E145" s="17" t="s">
        <v>23</v>
      </c>
      <c r="F145" s="17" t="s">
        <v>609</v>
      </c>
      <c r="G145" s="17" t="s">
        <v>458</v>
      </c>
      <c r="H145" s="17" t="s">
        <v>79</v>
      </c>
      <c r="I145" s="48" t="str">
        <f>INDEX(Orders!$E145,MATCH(Orders!$F145,Customers!$B145,0))</f>
        <v>Standard Class</v>
      </c>
    </row>
    <row r="146" spans="1:9" x14ac:dyDescent="0.35">
      <c r="A146" s="11">
        <v>9080</v>
      </c>
      <c r="B146" s="13" t="s">
        <v>607</v>
      </c>
      <c r="C146" s="13" t="s">
        <v>608</v>
      </c>
      <c r="D146" s="13" t="s">
        <v>41</v>
      </c>
      <c r="E146" s="13" t="s">
        <v>23</v>
      </c>
      <c r="F146" s="13" t="s">
        <v>609</v>
      </c>
      <c r="G146" s="13" t="s">
        <v>458</v>
      </c>
      <c r="H146" s="13" t="s">
        <v>79</v>
      </c>
      <c r="I146" s="47" t="str">
        <f>INDEX(Orders!$E146,MATCH(Orders!$F146,Customers!$B146,0))</f>
        <v>Standard Class</v>
      </c>
    </row>
    <row r="147" spans="1:9" x14ac:dyDescent="0.35">
      <c r="A147" s="12">
        <v>9722</v>
      </c>
      <c r="B147" s="17" t="s">
        <v>615</v>
      </c>
      <c r="C147" s="17" t="s">
        <v>616</v>
      </c>
      <c r="D147" s="17" t="s">
        <v>41</v>
      </c>
      <c r="E147" s="17" t="s">
        <v>23</v>
      </c>
      <c r="F147" s="17" t="s">
        <v>218</v>
      </c>
      <c r="G147" s="17" t="s">
        <v>219</v>
      </c>
      <c r="H147" s="17" t="s">
        <v>26</v>
      </c>
      <c r="I147" s="48" t="str">
        <f>INDEX(Orders!$E147,MATCH(Orders!$F147,Customers!$B147,0))</f>
        <v>Standard Class</v>
      </c>
    </row>
    <row r="148" spans="1:9" x14ac:dyDescent="0.35">
      <c r="A148" s="11">
        <v>9723</v>
      </c>
      <c r="B148" s="13" t="s">
        <v>615</v>
      </c>
      <c r="C148" s="13" t="s">
        <v>616</v>
      </c>
      <c r="D148" s="13" t="s">
        <v>41</v>
      </c>
      <c r="E148" s="13" t="s">
        <v>23</v>
      </c>
      <c r="F148" s="13" t="s">
        <v>218</v>
      </c>
      <c r="G148" s="13" t="s">
        <v>219</v>
      </c>
      <c r="H148" s="13" t="s">
        <v>26</v>
      </c>
      <c r="I148" s="47" t="str">
        <f>INDEX(Orders!$E148,MATCH(Orders!$F148,Customers!$B148,0))</f>
        <v>Standard Class</v>
      </c>
    </row>
    <row r="149" spans="1:9" x14ac:dyDescent="0.35">
      <c r="A149" s="12">
        <v>854</v>
      </c>
      <c r="B149" s="17" t="s">
        <v>620</v>
      </c>
      <c r="C149" s="17" t="s">
        <v>621</v>
      </c>
      <c r="D149" s="17" t="s">
        <v>41</v>
      </c>
      <c r="E149" s="17" t="s">
        <v>23</v>
      </c>
      <c r="F149" s="17" t="s">
        <v>218</v>
      </c>
      <c r="G149" s="17" t="s">
        <v>219</v>
      </c>
      <c r="H149" s="17" t="s">
        <v>26</v>
      </c>
      <c r="I149" s="48" t="str">
        <f>INDEX(Orders!$E149,MATCH(Orders!$F149,Customers!$B149,0))</f>
        <v>Standard Class</v>
      </c>
    </row>
    <row r="150" spans="1:9" x14ac:dyDescent="0.35">
      <c r="A150" s="11">
        <v>855</v>
      </c>
      <c r="B150" s="13" t="s">
        <v>620</v>
      </c>
      <c r="C150" s="13" t="s">
        <v>621</v>
      </c>
      <c r="D150" s="13" t="s">
        <v>41</v>
      </c>
      <c r="E150" s="13" t="s">
        <v>23</v>
      </c>
      <c r="F150" s="13" t="s">
        <v>218</v>
      </c>
      <c r="G150" s="13" t="s">
        <v>219</v>
      </c>
      <c r="H150" s="13" t="s">
        <v>26</v>
      </c>
      <c r="I150" s="47" t="str">
        <f>INDEX(Orders!$E150,MATCH(Orders!$F150,Customers!$B150,0))</f>
        <v>Standard Class</v>
      </c>
    </row>
    <row r="151" spans="1:9" x14ac:dyDescent="0.35">
      <c r="A151" s="12">
        <v>4777</v>
      </c>
      <c r="B151" s="17" t="s">
        <v>422</v>
      </c>
      <c r="C151" s="17" t="s">
        <v>423</v>
      </c>
      <c r="D151" s="17" t="s">
        <v>22</v>
      </c>
      <c r="E151" s="17" t="s">
        <v>23</v>
      </c>
      <c r="F151" s="17" t="s">
        <v>627</v>
      </c>
      <c r="G151" s="17" t="s">
        <v>219</v>
      </c>
      <c r="H151" s="17" t="s">
        <v>26</v>
      </c>
      <c r="I151" s="48" t="str">
        <f>INDEX(Orders!$E151,MATCH(Orders!$F151,Customers!$B151,0))</f>
        <v>Second Class</v>
      </c>
    </row>
    <row r="152" spans="1:9" x14ac:dyDescent="0.35">
      <c r="A152" s="11">
        <v>4778</v>
      </c>
      <c r="B152" s="13" t="s">
        <v>422</v>
      </c>
      <c r="C152" s="13" t="s">
        <v>423</v>
      </c>
      <c r="D152" s="13" t="s">
        <v>22</v>
      </c>
      <c r="E152" s="13" t="s">
        <v>23</v>
      </c>
      <c r="F152" s="13" t="s">
        <v>627</v>
      </c>
      <c r="G152" s="13" t="s">
        <v>219</v>
      </c>
      <c r="H152" s="13" t="s">
        <v>26</v>
      </c>
      <c r="I152" s="47" t="str">
        <f>INDEX(Orders!$E152,MATCH(Orders!$F152,Customers!$B152,0))</f>
        <v>Second Class</v>
      </c>
    </row>
    <row r="153" spans="1:9" x14ac:dyDescent="0.35">
      <c r="A153" s="12">
        <v>7538</v>
      </c>
      <c r="B153" s="17" t="s">
        <v>620</v>
      </c>
      <c r="C153" s="17" t="s">
        <v>621</v>
      </c>
      <c r="D153" s="17" t="s">
        <v>41</v>
      </c>
      <c r="E153" s="17" t="s">
        <v>23</v>
      </c>
      <c r="F153" s="17" t="s">
        <v>358</v>
      </c>
      <c r="G153" s="17" t="s">
        <v>43</v>
      </c>
      <c r="H153" s="17" t="s">
        <v>44</v>
      </c>
      <c r="I153" s="48" t="str">
        <f>INDEX(Orders!$E153,MATCH(Orders!$F153,Customers!$B153,0))</f>
        <v>Second Class</v>
      </c>
    </row>
    <row r="154" spans="1:9" x14ac:dyDescent="0.35">
      <c r="A154" s="11">
        <v>3456</v>
      </c>
      <c r="B154" s="13" t="s">
        <v>637</v>
      </c>
      <c r="C154" s="13" t="s">
        <v>638</v>
      </c>
      <c r="D154" s="13" t="s">
        <v>41</v>
      </c>
      <c r="E154" s="13" t="s">
        <v>23</v>
      </c>
      <c r="F154" s="13" t="s">
        <v>639</v>
      </c>
      <c r="G154" s="13" t="s">
        <v>514</v>
      </c>
      <c r="H154" s="13" t="s">
        <v>79</v>
      </c>
      <c r="I154" s="47" t="str">
        <f>INDEX(Orders!$E154,MATCH(Orders!$F154,Customers!$B154,0))</f>
        <v>Standard Class</v>
      </c>
    </row>
    <row r="155" spans="1:9" x14ac:dyDescent="0.35">
      <c r="A155" s="12">
        <v>2989</v>
      </c>
      <c r="B155" s="17" t="s">
        <v>643</v>
      </c>
      <c r="C155" s="17" t="s">
        <v>644</v>
      </c>
      <c r="D155" s="17" t="s">
        <v>22</v>
      </c>
      <c r="E155" s="17" t="s">
        <v>23</v>
      </c>
      <c r="F155" s="17" t="s">
        <v>42</v>
      </c>
      <c r="G155" s="17" t="s">
        <v>43</v>
      </c>
      <c r="H155" s="17" t="s">
        <v>44</v>
      </c>
      <c r="I155" s="48" t="str">
        <f>INDEX(Orders!$E155,MATCH(Orders!$F155,Customers!$B155,0))</f>
        <v>Second Class</v>
      </c>
    </row>
    <row r="156" spans="1:9" x14ac:dyDescent="0.35">
      <c r="A156" s="11">
        <v>2990</v>
      </c>
      <c r="B156" s="13" t="s">
        <v>643</v>
      </c>
      <c r="C156" s="13" t="s">
        <v>644</v>
      </c>
      <c r="D156" s="13" t="s">
        <v>22</v>
      </c>
      <c r="E156" s="13" t="s">
        <v>23</v>
      </c>
      <c r="F156" s="13" t="s">
        <v>42</v>
      </c>
      <c r="G156" s="13" t="s">
        <v>43</v>
      </c>
      <c r="H156" s="13" t="s">
        <v>44</v>
      </c>
      <c r="I156" s="47" t="str">
        <f>INDEX(Orders!$E156,MATCH(Orders!$F156,Customers!$B156,0))</f>
        <v>Second Class</v>
      </c>
    </row>
    <row r="157" spans="1:9" x14ac:dyDescent="0.35">
      <c r="A157" s="12">
        <v>2991</v>
      </c>
      <c r="B157" s="17" t="s">
        <v>643</v>
      </c>
      <c r="C157" s="17" t="s">
        <v>644</v>
      </c>
      <c r="D157" s="17" t="s">
        <v>22</v>
      </c>
      <c r="E157" s="17" t="s">
        <v>23</v>
      </c>
      <c r="F157" s="17" t="s">
        <v>42</v>
      </c>
      <c r="G157" s="17" t="s">
        <v>43</v>
      </c>
      <c r="H157" s="17" t="s">
        <v>44</v>
      </c>
      <c r="I157" s="48" t="str">
        <f>INDEX(Orders!$E157,MATCH(Orders!$F157,Customers!$B157,0))</f>
        <v>Second Class</v>
      </c>
    </row>
    <row r="158" spans="1:9" x14ac:dyDescent="0.35">
      <c r="A158" s="11">
        <v>2992</v>
      </c>
      <c r="B158" s="13" t="s">
        <v>643</v>
      </c>
      <c r="C158" s="13" t="s">
        <v>644</v>
      </c>
      <c r="D158" s="13" t="s">
        <v>22</v>
      </c>
      <c r="E158" s="13" t="s">
        <v>23</v>
      </c>
      <c r="F158" s="13" t="s">
        <v>42</v>
      </c>
      <c r="G158" s="13" t="s">
        <v>43</v>
      </c>
      <c r="H158" s="13" t="s">
        <v>44</v>
      </c>
      <c r="I158" s="47" t="str">
        <f>INDEX(Orders!$E158,MATCH(Orders!$F158,Customers!$B158,0))</f>
        <v>Second Class</v>
      </c>
    </row>
    <row r="159" spans="1:9" x14ac:dyDescent="0.35">
      <c r="A159" s="12">
        <v>5306</v>
      </c>
      <c r="B159" s="17" t="s">
        <v>654</v>
      </c>
      <c r="C159" s="17" t="s">
        <v>655</v>
      </c>
      <c r="D159" s="17" t="s">
        <v>22</v>
      </c>
      <c r="E159" s="17" t="s">
        <v>23</v>
      </c>
      <c r="F159" s="17" t="s">
        <v>656</v>
      </c>
      <c r="G159" s="17" t="s">
        <v>219</v>
      </c>
      <c r="H159" s="17" t="s">
        <v>26</v>
      </c>
      <c r="I159" s="48" t="str">
        <f>INDEX(Orders!$E159,MATCH(Orders!$F159,Customers!$B159,0))</f>
        <v>Standard Class</v>
      </c>
    </row>
    <row r="160" spans="1:9" x14ac:dyDescent="0.35">
      <c r="A160" s="11">
        <v>5307</v>
      </c>
      <c r="B160" s="13" t="s">
        <v>654</v>
      </c>
      <c r="C160" s="13" t="s">
        <v>655</v>
      </c>
      <c r="D160" s="13" t="s">
        <v>22</v>
      </c>
      <c r="E160" s="13" t="s">
        <v>23</v>
      </c>
      <c r="F160" s="13" t="s">
        <v>656</v>
      </c>
      <c r="G160" s="13" t="s">
        <v>219</v>
      </c>
      <c r="H160" s="13" t="s">
        <v>26</v>
      </c>
      <c r="I160" s="47" t="str">
        <f>INDEX(Orders!$E160,MATCH(Orders!$F160,Customers!$B160,0))</f>
        <v>Standard Class</v>
      </c>
    </row>
    <row r="161" spans="1:9" x14ac:dyDescent="0.35">
      <c r="A161" s="12">
        <v>5308</v>
      </c>
      <c r="B161" s="17" t="s">
        <v>654</v>
      </c>
      <c r="C161" s="17" t="s">
        <v>655</v>
      </c>
      <c r="D161" s="17" t="s">
        <v>22</v>
      </c>
      <c r="E161" s="17" t="s">
        <v>23</v>
      </c>
      <c r="F161" s="17" t="s">
        <v>656</v>
      </c>
      <c r="G161" s="17" t="s">
        <v>219</v>
      </c>
      <c r="H161" s="17" t="s">
        <v>26</v>
      </c>
      <c r="I161" s="48" t="str">
        <f>INDEX(Orders!$E161,MATCH(Orders!$F161,Customers!$B161,0))</f>
        <v>Standard Class</v>
      </c>
    </row>
    <row r="162" spans="1:9" x14ac:dyDescent="0.35">
      <c r="A162" s="11">
        <v>8277</v>
      </c>
      <c r="B162" s="13" t="s">
        <v>664</v>
      </c>
      <c r="C162" s="13" t="s">
        <v>665</v>
      </c>
      <c r="D162" s="13" t="s">
        <v>108</v>
      </c>
      <c r="E162" s="13" t="s">
        <v>23</v>
      </c>
      <c r="F162" s="13" t="s">
        <v>666</v>
      </c>
      <c r="G162" s="13" t="s">
        <v>98</v>
      </c>
      <c r="H162" s="13" t="s">
        <v>79</v>
      </c>
      <c r="I162" s="47" t="str">
        <f>INDEX(Orders!$E162,MATCH(Orders!$F162,Customers!$B162,0))</f>
        <v>Standard Class</v>
      </c>
    </row>
    <row r="163" spans="1:9" x14ac:dyDescent="0.35">
      <c r="A163" s="12">
        <v>8278</v>
      </c>
      <c r="B163" s="17" t="s">
        <v>664</v>
      </c>
      <c r="C163" s="17" t="s">
        <v>665</v>
      </c>
      <c r="D163" s="17" t="s">
        <v>108</v>
      </c>
      <c r="E163" s="17" t="s">
        <v>23</v>
      </c>
      <c r="F163" s="17" t="s">
        <v>666</v>
      </c>
      <c r="G163" s="17" t="s">
        <v>98</v>
      </c>
      <c r="H163" s="17" t="s">
        <v>79</v>
      </c>
      <c r="I163" s="48" t="str">
        <f>INDEX(Orders!$E163,MATCH(Orders!$F163,Customers!$B163,0))</f>
        <v>Standard Class</v>
      </c>
    </row>
    <row r="164" spans="1:9" x14ac:dyDescent="0.35">
      <c r="A164" s="11">
        <v>8279</v>
      </c>
      <c r="B164" s="13" t="s">
        <v>664</v>
      </c>
      <c r="C164" s="13" t="s">
        <v>665</v>
      </c>
      <c r="D164" s="13" t="s">
        <v>108</v>
      </c>
      <c r="E164" s="13" t="s">
        <v>23</v>
      </c>
      <c r="F164" s="13" t="s">
        <v>666</v>
      </c>
      <c r="G164" s="13" t="s">
        <v>98</v>
      </c>
      <c r="H164" s="13" t="s">
        <v>79</v>
      </c>
      <c r="I164" s="47" t="str">
        <f>INDEX(Orders!$E164,MATCH(Orders!$F164,Customers!$B164,0))</f>
        <v>Standard Class</v>
      </c>
    </row>
    <row r="165" spans="1:9" x14ac:dyDescent="0.35">
      <c r="A165" s="12">
        <v>9013</v>
      </c>
      <c r="B165" s="17" t="s">
        <v>592</v>
      </c>
      <c r="C165" s="17" t="s">
        <v>593</v>
      </c>
      <c r="D165" s="17" t="s">
        <v>22</v>
      </c>
      <c r="E165" s="17" t="s">
        <v>23</v>
      </c>
      <c r="F165" s="17" t="s">
        <v>218</v>
      </c>
      <c r="G165" s="17" t="s">
        <v>219</v>
      </c>
      <c r="H165" s="17" t="s">
        <v>26</v>
      </c>
      <c r="I165" s="48" t="str">
        <f>INDEX(Orders!$E165,MATCH(Orders!$F165,Customers!$B165,0))</f>
        <v>First Class</v>
      </c>
    </row>
    <row r="166" spans="1:9" x14ac:dyDescent="0.35">
      <c r="A166" s="11">
        <v>2345</v>
      </c>
      <c r="B166" s="13" t="s">
        <v>675</v>
      </c>
      <c r="C166" s="13" t="s">
        <v>676</v>
      </c>
      <c r="D166" s="13" t="s">
        <v>108</v>
      </c>
      <c r="E166" s="13" t="s">
        <v>23</v>
      </c>
      <c r="F166" s="13" t="s">
        <v>677</v>
      </c>
      <c r="G166" s="13" t="s">
        <v>126</v>
      </c>
      <c r="H166" s="13" t="s">
        <v>54</v>
      </c>
      <c r="I166" s="47" t="str">
        <f>INDEX(Orders!$E166,MATCH(Orders!$F166,Customers!$B166,0))</f>
        <v>Standard Class</v>
      </c>
    </row>
    <row r="167" spans="1:9" x14ac:dyDescent="0.35">
      <c r="A167" s="12">
        <v>5405</v>
      </c>
      <c r="B167" s="17" t="s">
        <v>681</v>
      </c>
      <c r="C167" s="17" t="s">
        <v>682</v>
      </c>
      <c r="D167" s="17" t="s">
        <v>41</v>
      </c>
      <c r="E167" s="17" t="s">
        <v>23</v>
      </c>
      <c r="F167" s="17" t="s">
        <v>42</v>
      </c>
      <c r="G167" s="17" t="s">
        <v>43</v>
      </c>
      <c r="H167" s="17" t="s">
        <v>44</v>
      </c>
      <c r="I167" s="48" t="str">
        <f>INDEX(Orders!$E167,MATCH(Orders!$F167,Customers!$B167,0))</f>
        <v>Standard Class</v>
      </c>
    </row>
    <row r="168" spans="1:9" x14ac:dyDescent="0.35">
      <c r="A168" s="11">
        <v>5406</v>
      </c>
      <c r="B168" s="13" t="s">
        <v>681</v>
      </c>
      <c r="C168" s="13" t="s">
        <v>682</v>
      </c>
      <c r="D168" s="13" t="s">
        <v>41</v>
      </c>
      <c r="E168" s="13" t="s">
        <v>23</v>
      </c>
      <c r="F168" s="13" t="s">
        <v>42</v>
      </c>
      <c r="G168" s="13" t="s">
        <v>43</v>
      </c>
      <c r="H168" s="13" t="s">
        <v>44</v>
      </c>
      <c r="I168" s="47" t="str">
        <f>INDEX(Orders!$E168,MATCH(Orders!$F168,Customers!$B168,0))</f>
        <v>Standard Class</v>
      </c>
    </row>
    <row r="169" spans="1:9" x14ac:dyDescent="0.35">
      <c r="A169" s="12">
        <v>5407</v>
      </c>
      <c r="B169" s="17" t="s">
        <v>681</v>
      </c>
      <c r="C169" s="17" t="s">
        <v>682</v>
      </c>
      <c r="D169" s="17" t="s">
        <v>41</v>
      </c>
      <c r="E169" s="17" t="s">
        <v>23</v>
      </c>
      <c r="F169" s="17" t="s">
        <v>42</v>
      </c>
      <c r="G169" s="17" t="s">
        <v>43</v>
      </c>
      <c r="H169" s="17" t="s">
        <v>44</v>
      </c>
      <c r="I169" s="48" t="str">
        <f>INDEX(Orders!$E169,MATCH(Orders!$F169,Customers!$B169,0))</f>
        <v>Standard Class</v>
      </c>
    </row>
    <row r="170" spans="1:9" x14ac:dyDescent="0.35">
      <c r="A170" s="11">
        <v>6237</v>
      </c>
      <c r="B170" s="13" t="s">
        <v>690</v>
      </c>
      <c r="C170" s="13" t="s">
        <v>691</v>
      </c>
      <c r="D170" s="13" t="s">
        <v>22</v>
      </c>
      <c r="E170" s="13" t="s">
        <v>23</v>
      </c>
      <c r="F170" s="13" t="s">
        <v>86</v>
      </c>
      <c r="G170" s="13" t="s">
        <v>87</v>
      </c>
      <c r="H170" s="13" t="s">
        <v>26</v>
      </c>
      <c r="I170" s="47" t="str">
        <f>INDEX(Orders!$E170,MATCH(Orders!$F170,Customers!$B170,0))</f>
        <v>Standard Class</v>
      </c>
    </row>
    <row r="171" spans="1:9" x14ac:dyDescent="0.35">
      <c r="A171" s="12">
        <v>2742</v>
      </c>
      <c r="B171" s="17" t="s">
        <v>695</v>
      </c>
      <c r="C171" s="17" t="s">
        <v>696</v>
      </c>
      <c r="D171" s="17" t="s">
        <v>41</v>
      </c>
      <c r="E171" s="17" t="s">
        <v>23</v>
      </c>
      <c r="F171" s="17" t="s">
        <v>697</v>
      </c>
      <c r="G171" s="17" t="s">
        <v>153</v>
      </c>
      <c r="H171" s="17" t="s">
        <v>26</v>
      </c>
      <c r="I171" s="48" t="str">
        <f>INDEX(Orders!$E171,MATCH(Orders!$F171,Customers!$B171,0))</f>
        <v>Second Class</v>
      </c>
    </row>
    <row r="172" spans="1:9" x14ac:dyDescent="0.35">
      <c r="A172" s="11">
        <v>1579</v>
      </c>
      <c r="B172" s="13" t="s">
        <v>699</v>
      </c>
      <c r="C172" s="13" t="s">
        <v>700</v>
      </c>
      <c r="D172" s="13" t="s">
        <v>41</v>
      </c>
      <c r="E172" s="13" t="s">
        <v>23</v>
      </c>
      <c r="F172" s="13" t="s">
        <v>218</v>
      </c>
      <c r="G172" s="13" t="s">
        <v>219</v>
      </c>
      <c r="H172" s="13" t="s">
        <v>26</v>
      </c>
      <c r="I172" s="47" t="str">
        <f>INDEX(Orders!$E172,MATCH(Orders!$F172,Customers!$B172,0))</f>
        <v>First Class</v>
      </c>
    </row>
    <row r="173" spans="1:9" x14ac:dyDescent="0.35">
      <c r="A173" s="12">
        <v>4555</v>
      </c>
      <c r="B173" s="17" t="s">
        <v>704</v>
      </c>
      <c r="C173" s="17" t="s">
        <v>705</v>
      </c>
      <c r="D173" s="17" t="s">
        <v>41</v>
      </c>
      <c r="E173" s="17" t="s">
        <v>23</v>
      </c>
      <c r="F173" s="17" t="s">
        <v>706</v>
      </c>
      <c r="G173" s="17" t="s">
        <v>126</v>
      </c>
      <c r="H173" s="17" t="s">
        <v>54</v>
      </c>
      <c r="I173" s="48" t="str">
        <f>INDEX(Orders!$E173,MATCH(Orders!$F173,Customers!$B173,0))</f>
        <v>Second Class</v>
      </c>
    </row>
    <row r="174" spans="1:9" x14ac:dyDescent="0.35">
      <c r="A174" s="11">
        <v>7848</v>
      </c>
      <c r="B174" s="13" t="s">
        <v>710</v>
      </c>
      <c r="C174" s="13" t="s">
        <v>711</v>
      </c>
      <c r="D174" s="13" t="s">
        <v>41</v>
      </c>
      <c r="E174" s="13" t="s">
        <v>23</v>
      </c>
      <c r="F174" s="13" t="s">
        <v>451</v>
      </c>
      <c r="G174" s="13" t="s">
        <v>53</v>
      </c>
      <c r="H174" s="13" t="s">
        <v>54</v>
      </c>
      <c r="I174" s="47" t="str">
        <f>INDEX(Orders!$E174,MATCH(Orders!$F174,Customers!$B174,0))</f>
        <v>Standard Class</v>
      </c>
    </row>
    <row r="175" spans="1:9" x14ac:dyDescent="0.35">
      <c r="A175" s="12">
        <v>3758</v>
      </c>
      <c r="B175" s="17" t="s">
        <v>715</v>
      </c>
      <c r="C175" s="17" t="s">
        <v>716</v>
      </c>
      <c r="D175" s="17" t="s">
        <v>41</v>
      </c>
      <c r="E175" s="17" t="s">
        <v>23</v>
      </c>
      <c r="F175" s="17" t="s">
        <v>697</v>
      </c>
      <c r="G175" s="17" t="s">
        <v>153</v>
      </c>
      <c r="H175" s="17" t="s">
        <v>26</v>
      </c>
      <c r="I175" s="48" t="str">
        <f>INDEX(Orders!$E175,MATCH(Orders!$F175,Customers!$B175,0))</f>
        <v>Standard Class</v>
      </c>
    </row>
    <row r="176" spans="1:9" x14ac:dyDescent="0.35">
      <c r="A176" s="11">
        <v>9063</v>
      </c>
      <c r="B176" s="13" t="s">
        <v>720</v>
      </c>
      <c r="C176" s="13" t="s">
        <v>721</v>
      </c>
      <c r="D176" s="13" t="s">
        <v>22</v>
      </c>
      <c r="E176" s="13" t="s">
        <v>23</v>
      </c>
      <c r="F176" s="13" t="s">
        <v>218</v>
      </c>
      <c r="G176" s="13" t="s">
        <v>219</v>
      </c>
      <c r="H176" s="13" t="s">
        <v>26</v>
      </c>
      <c r="I176" s="47" t="str">
        <f>INDEX(Orders!$E176,MATCH(Orders!$F176,Customers!$B176,0))</f>
        <v>Standard Class</v>
      </c>
    </row>
    <row r="177" spans="1:9" x14ac:dyDescent="0.35">
      <c r="A177" s="12">
        <v>1083</v>
      </c>
      <c r="B177" s="17" t="s">
        <v>725</v>
      </c>
      <c r="C177" s="17" t="s">
        <v>726</v>
      </c>
      <c r="D177" s="17" t="s">
        <v>41</v>
      </c>
      <c r="E177" s="17" t="s">
        <v>23</v>
      </c>
      <c r="F177" s="17" t="s">
        <v>727</v>
      </c>
      <c r="G177" s="17" t="s">
        <v>219</v>
      </c>
      <c r="H177" s="17" t="s">
        <v>26</v>
      </c>
      <c r="I177" s="48" t="str">
        <f>INDEX(Orders!$E177,MATCH(Orders!$F177,Customers!$B177,0))</f>
        <v>Standard Class</v>
      </c>
    </row>
    <row r="178" spans="1:9" x14ac:dyDescent="0.35">
      <c r="A178" s="11">
        <v>1084</v>
      </c>
      <c r="B178" s="13" t="s">
        <v>725</v>
      </c>
      <c r="C178" s="13" t="s">
        <v>726</v>
      </c>
      <c r="D178" s="13" t="s">
        <v>41</v>
      </c>
      <c r="E178" s="13" t="s">
        <v>23</v>
      </c>
      <c r="F178" s="13" t="s">
        <v>727</v>
      </c>
      <c r="G178" s="13" t="s">
        <v>219</v>
      </c>
      <c r="H178" s="13" t="s">
        <v>26</v>
      </c>
      <c r="I178" s="47" t="str">
        <f>INDEX(Orders!$E178,MATCH(Orders!$F178,Customers!$B178,0))</f>
        <v>Standard Class</v>
      </c>
    </row>
    <row r="179" spans="1:9" x14ac:dyDescent="0.35">
      <c r="A179" s="12">
        <v>1085</v>
      </c>
      <c r="B179" s="17" t="s">
        <v>725</v>
      </c>
      <c r="C179" s="17" t="s">
        <v>726</v>
      </c>
      <c r="D179" s="17" t="s">
        <v>41</v>
      </c>
      <c r="E179" s="17" t="s">
        <v>23</v>
      </c>
      <c r="F179" s="17" t="s">
        <v>727</v>
      </c>
      <c r="G179" s="17" t="s">
        <v>219</v>
      </c>
      <c r="H179" s="17" t="s">
        <v>26</v>
      </c>
      <c r="I179" s="48" t="str">
        <f>INDEX(Orders!$E179,MATCH(Orders!$F179,Customers!$B179,0))</f>
        <v>Standard Class</v>
      </c>
    </row>
    <row r="180" spans="1:9" x14ac:dyDescent="0.35">
      <c r="A180" s="11">
        <v>1086</v>
      </c>
      <c r="B180" s="13" t="s">
        <v>725</v>
      </c>
      <c r="C180" s="13" t="s">
        <v>726</v>
      </c>
      <c r="D180" s="13" t="s">
        <v>41</v>
      </c>
      <c r="E180" s="13" t="s">
        <v>23</v>
      </c>
      <c r="F180" s="13" t="s">
        <v>727</v>
      </c>
      <c r="G180" s="13" t="s">
        <v>219</v>
      </c>
      <c r="H180" s="13" t="s">
        <v>26</v>
      </c>
      <c r="I180" s="47" t="str">
        <f>INDEX(Orders!$E180,MATCH(Orders!$F180,Customers!$B180,0))</f>
        <v>Standard Class</v>
      </c>
    </row>
    <row r="181" spans="1:9" x14ac:dyDescent="0.35">
      <c r="A181" s="12">
        <v>3953</v>
      </c>
      <c r="B181" s="17" t="s">
        <v>734</v>
      </c>
      <c r="C181" s="17" t="s">
        <v>735</v>
      </c>
      <c r="D181" s="17" t="s">
        <v>22</v>
      </c>
      <c r="E181" s="17" t="s">
        <v>23</v>
      </c>
      <c r="F181" s="17" t="s">
        <v>736</v>
      </c>
      <c r="G181" s="17" t="s">
        <v>737</v>
      </c>
      <c r="H181" s="17" t="s">
        <v>44</v>
      </c>
      <c r="I181" s="48" t="str">
        <f>INDEX(Orders!$E181,MATCH(Orders!$F181,Customers!$B181,0))</f>
        <v>Standard Class</v>
      </c>
    </row>
    <row r="182" spans="1:9" x14ac:dyDescent="0.35">
      <c r="A182" s="11">
        <v>3091</v>
      </c>
      <c r="B182" s="13" t="s">
        <v>741</v>
      </c>
      <c r="C182" s="13" t="s">
        <v>742</v>
      </c>
      <c r="D182" s="13" t="s">
        <v>41</v>
      </c>
      <c r="E182" s="13" t="s">
        <v>23</v>
      </c>
      <c r="F182" s="13" t="s">
        <v>697</v>
      </c>
      <c r="G182" s="13" t="s">
        <v>743</v>
      </c>
      <c r="H182" s="13" t="s">
        <v>26</v>
      </c>
      <c r="I182" s="47" t="str">
        <f>INDEX(Orders!$E182,MATCH(Orders!$F182,Customers!$B182,0))</f>
        <v>Standard Class</v>
      </c>
    </row>
    <row r="183" spans="1:9" x14ac:dyDescent="0.35">
      <c r="A183" s="12">
        <v>3092</v>
      </c>
      <c r="B183" s="17" t="s">
        <v>741</v>
      </c>
      <c r="C183" s="17" t="s">
        <v>742</v>
      </c>
      <c r="D183" s="17" t="s">
        <v>41</v>
      </c>
      <c r="E183" s="17" t="s">
        <v>23</v>
      </c>
      <c r="F183" s="17" t="s">
        <v>697</v>
      </c>
      <c r="G183" s="17" t="s">
        <v>743</v>
      </c>
      <c r="H183" s="17" t="s">
        <v>26</v>
      </c>
      <c r="I183" s="48" t="str">
        <f>INDEX(Orders!$E183,MATCH(Orders!$F183,Customers!$B183,0))</f>
        <v>Standard Class</v>
      </c>
    </row>
    <row r="184" spans="1:9" x14ac:dyDescent="0.35">
      <c r="A184" s="11">
        <v>3093</v>
      </c>
      <c r="B184" s="13" t="s">
        <v>741</v>
      </c>
      <c r="C184" s="13" t="s">
        <v>742</v>
      </c>
      <c r="D184" s="13" t="s">
        <v>41</v>
      </c>
      <c r="E184" s="13" t="s">
        <v>23</v>
      </c>
      <c r="F184" s="13" t="s">
        <v>697</v>
      </c>
      <c r="G184" s="13" t="s">
        <v>743</v>
      </c>
      <c r="H184" s="13" t="s">
        <v>26</v>
      </c>
      <c r="I184" s="47" t="str">
        <f>INDEX(Orders!$E184,MATCH(Orders!$F184,Customers!$B184,0))</f>
        <v>Standard Class</v>
      </c>
    </row>
    <row r="185" spans="1:9" x14ac:dyDescent="0.35">
      <c r="A185" s="12">
        <v>3756</v>
      </c>
      <c r="B185" s="17" t="s">
        <v>751</v>
      </c>
      <c r="C185" s="17" t="s">
        <v>752</v>
      </c>
      <c r="D185" s="17" t="s">
        <v>22</v>
      </c>
      <c r="E185" s="17" t="s">
        <v>23</v>
      </c>
      <c r="F185" s="17" t="s">
        <v>753</v>
      </c>
      <c r="G185" s="17" t="s">
        <v>53</v>
      </c>
      <c r="H185" s="17" t="s">
        <v>54</v>
      </c>
      <c r="I185" s="48" t="str">
        <f>INDEX(Orders!$E185,MATCH(Orders!$F185,Customers!$B185,0))</f>
        <v>First Class</v>
      </c>
    </row>
    <row r="186" spans="1:9" x14ac:dyDescent="0.35">
      <c r="A186" s="11">
        <v>3757</v>
      </c>
      <c r="B186" s="13" t="s">
        <v>751</v>
      </c>
      <c r="C186" s="13" t="s">
        <v>752</v>
      </c>
      <c r="D186" s="13" t="s">
        <v>22</v>
      </c>
      <c r="E186" s="13" t="s">
        <v>23</v>
      </c>
      <c r="F186" s="13" t="s">
        <v>753</v>
      </c>
      <c r="G186" s="13" t="s">
        <v>53</v>
      </c>
      <c r="H186" s="13" t="s">
        <v>54</v>
      </c>
      <c r="I186" s="47" t="str">
        <f>INDEX(Orders!$E186,MATCH(Orders!$F186,Customers!$B186,0))</f>
        <v>First Class</v>
      </c>
    </row>
    <row r="187" spans="1:9" x14ac:dyDescent="0.35">
      <c r="A187" s="12">
        <v>3887</v>
      </c>
      <c r="B187" s="17" t="s">
        <v>759</v>
      </c>
      <c r="C187" s="17" t="s">
        <v>760</v>
      </c>
      <c r="D187" s="17" t="s">
        <v>41</v>
      </c>
      <c r="E187" s="17" t="s">
        <v>23</v>
      </c>
      <c r="F187" s="17" t="s">
        <v>761</v>
      </c>
      <c r="G187" s="17" t="s">
        <v>762</v>
      </c>
      <c r="H187" s="17" t="s">
        <v>54</v>
      </c>
      <c r="I187" s="48" t="str">
        <f>INDEX(Orders!$E187,MATCH(Orders!$F187,Customers!$B187,0))</f>
        <v>Second Class</v>
      </c>
    </row>
    <row r="188" spans="1:9" x14ac:dyDescent="0.35">
      <c r="A188" s="11">
        <v>4003</v>
      </c>
      <c r="B188" s="13" t="s">
        <v>766</v>
      </c>
      <c r="C188" s="13" t="s">
        <v>767</v>
      </c>
      <c r="D188" s="13" t="s">
        <v>41</v>
      </c>
      <c r="E188" s="13" t="s">
        <v>23</v>
      </c>
      <c r="F188" s="13" t="s">
        <v>52</v>
      </c>
      <c r="G188" s="13" t="s">
        <v>53</v>
      </c>
      <c r="H188" s="13" t="s">
        <v>54</v>
      </c>
      <c r="I188" s="47" t="str">
        <f>INDEX(Orders!$E188,MATCH(Orders!$F188,Customers!$B188,0))</f>
        <v>Standard Class</v>
      </c>
    </row>
    <row r="189" spans="1:9" x14ac:dyDescent="0.35">
      <c r="A189" s="12">
        <v>4004</v>
      </c>
      <c r="B189" s="17" t="s">
        <v>766</v>
      </c>
      <c r="C189" s="17" t="s">
        <v>767</v>
      </c>
      <c r="D189" s="17" t="s">
        <v>41</v>
      </c>
      <c r="E189" s="17" t="s">
        <v>23</v>
      </c>
      <c r="F189" s="17" t="s">
        <v>52</v>
      </c>
      <c r="G189" s="17" t="s">
        <v>53</v>
      </c>
      <c r="H189" s="17" t="s">
        <v>54</v>
      </c>
      <c r="I189" s="48" t="str">
        <f>INDEX(Orders!$E189,MATCH(Orders!$F189,Customers!$B189,0))</f>
        <v>Standard Class</v>
      </c>
    </row>
    <row r="190" spans="1:9" x14ac:dyDescent="0.35">
      <c r="A190" s="11">
        <v>4005</v>
      </c>
      <c r="B190" s="13" t="s">
        <v>766</v>
      </c>
      <c r="C190" s="13" t="s">
        <v>767</v>
      </c>
      <c r="D190" s="13" t="s">
        <v>41</v>
      </c>
      <c r="E190" s="13" t="s">
        <v>23</v>
      </c>
      <c r="F190" s="13" t="s">
        <v>52</v>
      </c>
      <c r="G190" s="13" t="s">
        <v>53</v>
      </c>
      <c r="H190" s="13" t="s">
        <v>54</v>
      </c>
      <c r="I190" s="47" t="str">
        <f>INDEX(Orders!$E190,MATCH(Orders!$F190,Customers!$B190,0))</f>
        <v>Standard Class</v>
      </c>
    </row>
    <row r="191" spans="1:9" x14ac:dyDescent="0.35">
      <c r="A191" s="12">
        <v>4748</v>
      </c>
      <c r="B191" s="17" t="s">
        <v>775</v>
      </c>
      <c r="C191" s="17" t="s">
        <v>776</v>
      </c>
      <c r="D191" s="17" t="s">
        <v>22</v>
      </c>
      <c r="E191" s="17" t="s">
        <v>23</v>
      </c>
      <c r="F191" s="17" t="s">
        <v>358</v>
      </c>
      <c r="G191" s="17" t="s">
        <v>43</v>
      </c>
      <c r="H191" s="17" t="s">
        <v>44</v>
      </c>
      <c r="I191" s="48" t="str">
        <f>INDEX(Orders!$E191,MATCH(Orders!$F191,Customers!$B191,0))</f>
        <v>Same Day</v>
      </c>
    </row>
    <row r="192" spans="1:9" x14ac:dyDescent="0.35">
      <c r="A192" s="11">
        <v>4749</v>
      </c>
      <c r="B192" s="13" t="s">
        <v>775</v>
      </c>
      <c r="C192" s="13" t="s">
        <v>776</v>
      </c>
      <c r="D192" s="13" t="s">
        <v>22</v>
      </c>
      <c r="E192" s="13" t="s">
        <v>23</v>
      </c>
      <c r="F192" s="13" t="s">
        <v>358</v>
      </c>
      <c r="G192" s="13" t="s">
        <v>43</v>
      </c>
      <c r="H192" s="13" t="s">
        <v>44</v>
      </c>
      <c r="I192" s="47" t="str">
        <f>INDEX(Orders!$E192,MATCH(Orders!$F192,Customers!$B192,0))</f>
        <v>Same Day</v>
      </c>
    </row>
    <row r="193" spans="1:9" x14ac:dyDescent="0.35">
      <c r="A193" s="12">
        <v>5199</v>
      </c>
      <c r="B193" s="17" t="s">
        <v>782</v>
      </c>
      <c r="C193" s="17" t="s">
        <v>783</v>
      </c>
      <c r="D193" s="17" t="s">
        <v>41</v>
      </c>
      <c r="E193" s="17" t="s">
        <v>23</v>
      </c>
      <c r="F193" s="17" t="s">
        <v>784</v>
      </c>
      <c r="G193" s="17" t="s">
        <v>53</v>
      </c>
      <c r="H193" s="17" t="s">
        <v>54</v>
      </c>
      <c r="I193" s="48" t="str">
        <f>INDEX(Orders!$E193,MATCH(Orders!$F193,Customers!$B193,0))</f>
        <v>Standard Class</v>
      </c>
    </row>
    <row r="194" spans="1:9" x14ac:dyDescent="0.35">
      <c r="A194" s="11">
        <v>5200</v>
      </c>
      <c r="B194" s="13" t="s">
        <v>782</v>
      </c>
      <c r="C194" s="13" t="s">
        <v>783</v>
      </c>
      <c r="D194" s="13" t="s">
        <v>41</v>
      </c>
      <c r="E194" s="13" t="s">
        <v>23</v>
      </c>
      <c r="F194" s="13" t="s">
        <v>784</v>
      </c>
      <c r="G194" s="13" t="s">
        <v>53</v>
      </c>
      <c r="H194" s="13" t="s">
        <v>54</v>
      </c>
      <c r="I194" s="47" t="str">
        <f>INDEX(Orders!$E194,MATCH(Orders!$F194,Customers!$B194,0))</f>
        <v>Standard Class</v>
      </c>
    </row>
    <row r="195" spans="1:9" x14ac:dyDescent="0.35">
      <c r="A195" s="12">
        <v>5201</v>
      </c>
      <c r="B195" s="17" t="s">
        <v>782</v>
      </c>
      <c r="C195" s="17" t="s">
        <v>783</v>
      </c>
      <c r="D195" s="17" t="s">
        <v>41</v>
      </c>
      <c r="E195" s="17" t="s">
        <v>23</v>
      </c>
      <c r="F195" s="17" t="s">
        <v>784</v>
      </c>
      <c r="G195" s="17" t="s">
        <v>53</v>
      </c>
      <c r="H195" s="17" t="s">
        <v>54</v>
      </c>
      <c r="I195" s="48" t="str">
        <f>INDEX(Orders!$E195,MATCH(Orders!$F195,Customers!$B195,0))</f>
        <v>Standard Class</v>
      </c>
    </row>
    <row r="196" spans="1:9" x14ac:dyDescent="0.35">
      <c r="A196" s="11">
        <v>5202</v>
      </c>
      <c r="B196" s="13" t="s">
        <v>782</v>
      </c>
      <c r="C196" s="13" t="s">
        <v>783</v>
      </c>
      <c r="D196" s="13" t="s">
        <v>41</v>
      </c>
      <c r="E196" s="13" t="s">
        <v>23</v>
      </c>
      <c r="F196" s="13" t="s">
        <v>784</v>
      </c>
      <c r="G196" s="13" t="s">
        <v>53</v>
      </c>
      <c r="H196" s="13" t="s">
        <v>54</v>
      </c>
      <c r="I196" s="47" t="str">
        <f>INDEX(Orders!$E196,MATCH(Orders!$F196,Customers!$B196,0))</f>
        <v>Standard Class</v>
      </c>
    </row>
    <row r="197" spans="1:9" x14ac:dyDescent="0.35">
      <c r="A197" s="12">
        <v>2607</v>
      </c>
      <c r="B197" s="17" t="s">
        <v>794</v>
      </c>
      <c r="C197" s="17" t="s">
        <v>795</v>
      </c>
      <c r="D197" s="17" t="s">
        <v>108</v>
      </c>
      <c r="E197" s="17" t="s">
        <v>23</v>
      </c>
      <c r="F197" s="17" t="s">
        <v>257</v>
      </c>
      <c r="G197" s="17" t="s">
        <v>43</v>
      </c>
      <c r="H197" s="17" t="s">
        <v>44</v>
      </c>
      <c r="I197" s="48" t="str">
        <f>INDEX(Orders!$E197,MATCH(Orders!$F197,Customers!$B197,0))</f>
        <v>Standard Class</v>
      </c>
    </row>
    <row r="198" spans="1:9" x14ac:dyDescent="0.35">
      <c r="A198" s="11">
        <v>3265</v>
      </c>
      <c r="B198" s="13" t="s">
        <v>799</v>
      </c>
      <c r="C198" s="13" t="s">
        <v>800</v>
      </c>
      <c r="D198" s="13" t="s">
        <v>22</v>
      </c>
      <c r="E198" s="13" t="s">
        <v>23</v>
      </c>
      <c r="F198" s="13" t="s">
        <v>801</v>
      </c>
      <c r="G198" s="13" t="s">
        <v>98</v>
      </c>
      <c r="H198" s="13" t="s">
        <v>79</v>
      </c>
      <c r="I198" s="47" t="str">
        <f>INDEX(Orders!$E198,MATCH(Orders!$F198,Customers!$B198,0))</f>
        <v>Second Class</v>
      </c>
    </row>
    <row r="199" spans="1:9" x14ac:dyDescent="0.35">
      <c r="A199" s="12">
        <v>4215</v>
      </c>
      <c r="B199" s="17" t="s">
        <v>805</v>
      </c>
      <c r="C199" s="17" t="s">
        <v>806</v>
      </c>
      <c r="D199" s="17" t="s">
        <v>41</v>
      </c>
      <c r="E199" s="17" t="s">
        <v>23</v>
      </c>
      <c r="F199" s="17" t="s">
        <v>807</v>
      </c>
      <c r="G199" s="17" t="s">
        <v>762</v>
      </c>
      <c r="H199" s="17" t="s">
        <v>54</v>
      </c>
      <c r="I199" s="48" t="str">
        <f>INDEX(Orders!$E199,MATCH(Orders!$F199,Customers!$B199,0))</f>
        <v>Standard Class</v>
      </c>
    </row>
    <row r="200" spans="1:9" x14ac:dyDescent="0.35">
      <c r="A200" s="11">
        <v>9750</v>
      </c>
      <c r="B200" s="13" t="s">
        <v>811</v>
      </c>
      <c r="C200" s="13" t="s">
        <v>812</v>
      </c>
      <c r="D200" s="13" t="s">
        <v>22</v>
      </c>
      <c r="E200" s="13" t="s">
        <v>23</v>
      </c>
      <c r="F200" s="13" t="s">
        <v>813</v>
      </c>
      <c r="G200" s="13" t="s">
        <v>241</v>
      </c>
      <c r="H200" s="13" t="s">
        <v>26</v>
      </c>
      <c r="I200" s="47" t="str">
        <f>INDEX(Orders!$E200,MATCH(Orders!$F200,Customers!$B200,0))</f>
        <v>Standard Class</v>
      </c>
    </row>
    <row r="201" spans="1:9" x14ac:dyDescent="0.35">
      <c r="A201" s="12">
        <v>919</v>
      </c>
      <c r="B201" s="17" t="s">
        <v>817</v>
      </c>
      <c r="C201" s="17" t="s">
        <v>818</v>
      </c>
      <c r="D201" s="17" t="s">
        <v>22</v>
      </c>
      <c r="E201" s="17" t="s">
        <v>23</v>
      </c>
      <c r="F201" s="17" t="s">
        <v>404</v>
      </c>
      <c r="G201" s="17" t="s">
        <v>53</v>
      </c>
      <c r="H201" s="17" t="s">
        <v>54</v>
      </c>
      <c r="I201" s="48" t="str">
        <f>INDEX(Orders!$E201,MATCH(Orders!$F201,Customers!$B201,0))</f>
        <v>Standard Class</v>
      </c>
    </row>
    <row r="202" spans="1:9" x14ac:dyDescent="0.35">
      <c r="A202" s="11">
        <v>920</v>
      </c>
      <c r="B202" s="13" t="s">
        <v>817</v>
      </c>
      <c r="C202" s="13" t="s">
        <v>818</v>
      </c>
      <c r="D202" s="13" t="s">
        <v>22</v>
      </c>
      <c r="E202" s="13" t="s">
        <v>23</v>
      </c>
      <c r="F202" s="13" t="s">
        <v>404</v>
      </c>
      <c r="G202" s="13" t="s">
        <v>53</v>
      </c>
      <c r="H202" s="13" t="s">
        <v>54</v>
      </c>
      <c r="I202" s="47" t="str">
        <f>INDEX(Orders!$E202,MATCH(Orders!$F202,Customers!$B202,0))</f>
        <v>Standard Class</v>
      </c>
    </row>
    <row r="203" spans="1:9" x14ac:dyDescent="0.35">
      <c r="A203" s="12">
        <v>8443</v>
      </c>
      <c r="B203" s="17" t="s">
        <v>824</v>
      </c>
      <c r="C203" s="17" t="s">
        <v>825</v>
      </c>
      <c r="D203" s="17" t="s">
        <v>108</v>
      </c>
      <c r="E203" s="17" t="s">
        <v>23</v>
      </c>
      <c r="F203" s="17" t="s">
        <v>86</v>
      </c>
      <c r="G203" s="17" t="s">
        <v>87</v>
      </c>
      <c r="H203" s="17" t="s">
        <v>26</v>
      </c>
      <c r="I203" s="48" t="str">
        <f>INDEX(Orders!$E203,MATCH(Orders!$F203,Customers!$B203,0))</f>
        <v>Standard Class</v>
      </c>
    </row>
    <row r="204" spans="1:9" x14ac:dyDescent="0.35">
      <c r="A204" s="11">
        <v>8444</v>
      </c>
      <c r="B204" s="13" t="s">
        <v>824</v>
      </c>
      <c r="C204" s="13" t="s">
        <v>825</v>
      </c>
      <c r="D204" s="13" t="s">
        <v>108</v>
      </c>
      <c r="E204" s="13" t="s">
        <v>23</v>
      </c>
      <c r="F204" s="13" t="s">
        <v>86</v>
      </c>
      <c r="G204" s="13" t="s">
        <v>87</v>
      </c>
      <c r="H204" s="13" t="s">
        <v>26</v>
      </c>
      <c r="I204" s="47" t="str">
        <f>INDEX(Orders!$E204,MATCH(Orders!$F204,Customers!$B204,0))</f>
        <v>Standard Class</v>
      </c>
    </row>
    <row r="205" spans="1:9" x14ac:dyDescent="0.35">
      <c r="A205" s="12">
        <v>8445</v>
      </c>
      <c r="B205" s="17" t="s">
        <v>824</v>
      </c>
      <c r="C205" s="17" t="s">
        <v>825</v>
      </c>
      <c r="D205" s="17" t="s">
        <v>108</v>
      </c>
      <c r="E205" s="17" t="s">
        <v>23</v>
      </c>
      <c r="F205" s="17" t="s">
        <v>86</v>
      </c>
      <c r="G205" s="17" t="s">
        <v>87</v>
      </c>
      <c r="H205" s="17" t="s">
        <v>26</v>
      </c>
      <c r="I205" s="48" t="str">
        <f>INDEX(Orders!$E205,MATCH(Orders!$F205,Customers!$B205,0))</f>
        <v>Standard Class</v>
      </c>
    </row>
    <row r="206" spans="1:9" x14ac:dyDescent="0.35">
      <c r="A206" s="11">
        <v>8982</v>
      </c>
      <c r="B206" s="13" t="s">
        <v>715</v>
      </c>
      <c r="C206" s="13" t="s">
        <v>716</v>
      </c>
      <c r="D206" s="13" t="s">
        <v>41</v>
      </c>
      <c r="E206" s="13" t="s">
        <v>23</v>
      </c>
      <c r="F206" s="13" t="s">
        <v>380</v>
      </c>
      <c r="G206" s="13" t="s">
        <v>381</v>
      </c>
      <c r="H206" s="13" t="s">
        <v>54</v>
      </c>
      <c r="I206" s="47" t="str">
        <f>INDEX(Orders!$E206,MATCH(Orders!$F206,Customers!$B206,0))</f>
        <v>Standard Class</v>
      </c>
    </row>
    <row r="207" spans="1:9" x14ac:dyDescent="0.35">
      <c r="A207" s="12">
        <v>8983</v>
      </c>
      <c r="B207" s="17" t="s">
        <v>715</v>
      </c>
      <c r="C207" s="17" t="s">
        <v>716</v>
      </c>
      <c r="D207" s="17" t="s">
        <v>41</v>
      </c>
      <c r="E207" s="17" t="s">
        <v>23</v>
      </c>
      <c r="F207" s="17" t="s">
        <v>380</v>
      </c>
      <c r="G207" s="17" t="s">
        <v>381</v>
      </c>
      <c r="H207" s="17" t="s">
        <v>54</v>
      </c>
      <c r="I207" s="48" t="str">
        <f>INDEX(Orders!$E207,MATCH(Orders!$F207,Customers!$B207,0))</f>
        <v>Standard Class</v>
      </c>
    </row>
    <row r="208" spans="1:9" x14ac:dyDescent="0.35">
      <c r="A208" s="11">
        <v>8984</v>
      </c>
      <c r="B208" s="13" t="s">
        <v>715</v>
      </c>
      <c r="C208" s="13" t="s">
        <v>716</v>
      </c>
      <c r="D208" s="13" t="s">
        <v>41</v>
      </c>
      <c r="E208" s="13" t="s">
        <v>23</v>
      </c>
      <c r="F208" s="13" t="s">
        <v>380</v>
      </c>
      <c r="G208" s="13" t="s">
        <v>381</v>
      </c>
      <c r="H208" s="13" t="s">
        <v>54</v>
      </c>
      <c r="I208" s="47" t="str">
        <f>INDEX(Orders!$E208,MATCH(Orders!$F208,Customers!$B208,0))</f>
        <v>Standard Class</v>
      </c>
    </row>
    <row r="209" spans="1:9" x14ac:dyDescent="0.35">
      <c r="A209" s="12">
        <v>8985</v>
      </c>
      <c r="B209" s="17" t="s">
        <v>715</v>
      </c>
      <c r="C209" s="17" t="s">
        <v>716</v>
      </c>
      <c r="D209" s="17" t="s">
        <v>41</v>
      </c>
      <c r="E209" s="17" t="s">
        <v>23</v>
      </c>
      <c r="F209" s="17" t="s">
        <v>380</v>
      </c>
      <c r="G209" s="17" t="s">
        <v>381</v>
      </c>
      <c r="H209" s="17" t="s">
        <v>54</v>
      </c>
      <c r="I209" s="48" t="str">
        <f>INDEX(Orders!$E209,MATCH(Orders!$F209,Customers!$B209,0))</f>
        <v>Standard Class</v>
      </c>
    </row>
    <row r="210" spans="1:9" x14ac:dyDescent="0.35">
      <c r="A210" s="11">
        <v>839</v>
      </c>
      <c r="B210" s="13" t="s">
        <v>840</v>
      </c>
      <c r="C210" s="13" t="s">
        <v>841</v>
      </c>
      <c r="D210" s="13" t="s">
        <v>22</v>
      </c>
      <c r="E210" s="13" t="s">
        <v>23</v>
      </c>
      <c r="F210" s="13" t="s">
        <v>842</v>
      </c>
      <c r="G210" s="13" t="s">
        <v>53</v>
      </c>
      <c r="H210" s="13" t="s">
        <v>54</v>
      </c>
      <c r="I210" s="47" t="str">
        <f>INDEX(Orders!$E210,MATCH(Orders!$F210,Customers!$B210,0))</f>
        <v>Standard Class</v>
      </c>
    </row>
    <row r="211" spans="1:9" x14ac:dyDescent="0.35">
      <c r="A211" s="12">
        <v>1047</v>
      </c>
      <c r="B211" s="17" t="s">
        <v>846</v>
      </c>
      <c r="C211" s="17" t="s">
        <v>847</v>
      </c>
      <c r="D211" s="17" t="s">
        <v>41</v>
      </c>
      <c r="E211" s="17" t="s">
        <v>23</v>
      </c>
      <c r="F211" s="17" t="s">
        <v>801</v>
      </c>
      <c r="G211" s="17" t="s">
        <v>98</v>
      </c>
      <c r="H211" s="17" t="s">
        <v>79</v>
      </c>
      <c r="I211" s="48" t="str">
        <f>INDEX(Orders!$E211,MATCH(Orders!$F211,Customers!$B211,0))</f>
        <v>Standard Class</v>
      </c>
    </row>
    <row r="212" spans="1:9" x14ac:dyDescent="0.35">
      <c r="A212" s="11">
        <v>1048</v>
      </c>
      <c r="B212" s="13" t="s">
        <v>846</v>
      </c>
      <c r="C212" s="13" t="s">
        <v>847</v>
      </c>
      <c r="D212" s="13" t="s">
        <v>41</v>
      </c>
      <c r="E212" s="13" t="s">
        <v>23</v>
      </c>
      <c r="F212" s="13" t="s">
        <v>801</v>
      </c>
      <c r="G212" s="13" t="s">
        <v>98</v>
      </c>
      <c r="H212" s="13" t="s">
        <v>79</v>
      </c>
      <c r="I212" s="47" t="str">
        <f>INDEX(Orders!$E212,MATCH(Orders!$F212,Customers!$B212,0))</f>
        <v>Standard Class</v>
      </c>
    </row>
    <row r="213" spans="1:9" x14ac:dyDescent="0.35">
      <c r="A213" s="12">
        <v>1705</v>
      </c>
      <c r="B213" s="17" t="s">
        <v>585</v>
      </c>
      <c r="C213" s="17" t="s">
        <v>586</v>
      </c>
      <c r="D213" s="17" t="s">
        <v>41</v>
      </c>
      <c r="E213" s="17" t="s">
        <v>23</v>
      </c>
      <c r="F213" s="17" t="s">
        <v>853</v>
      </c>
      <c r="G213" s="17" t="s">
        <v>465</v>
      </c>
      <c r="H213" s="17" t="s">
        <v>44</v>
      </c>
      <c r="I213" s="48" t="str">
        <f>INDEX(Orders!$E213,MATCH(Orders!$F213,Customers!$B213,0))</f>
        <v>Same Day</v>
      </c>
    </row>
    <row r="214" spans="1:9" x14ac:dyDescent="0.35">
      <c r="A214" s="11">
        <v>6417</v>
      </c>
      <c r="B214" s="13" t="s">
        <v>855</v>
      </c>
      <c r="C214" s="13" t="s">
        <v>856</v>
      </c>
      <c r="D214" s="13" t="s">
        <v>41</v>
      </c>
      <c r="E214" s="13" t="s">
        <v>23</v>
      </c>
      <c r="F214" s="13" t="s">
        <v>86</v>
      </c>
      <c r="G214" s="13" t="s">
        <v>87</v>
      </c>
      <c r="H214" s="13" t="s">
        <v>26</v>
      </c>
      <c r="I214" s="47" t="str">
        <f>INDEX(Orders!$E214,MATCH(Orders!$F214,Customers!$B214,0))</f>
        <v>Standard Class</v>
      </c>
    </row>
    <row r="215" spans="1:9" x14ac:dyDescent="0.35">
      <c r="A215" s="12">
        <v>6418</v>
      </c>
      <c r="B215" s="17" t="s">
        <v>855</v>
      </c>
      <c r="C215" s="17" t="s">
        <v>856</v>
      </c>
      <c r="D215" s="17" t="s">
        <v>41</v>
      </c>
      <c r="E215" s="17" t="s">
        <v>23</v>
      </c>
      <c r="F215" s="17" t="s">
        <v>86</v>
      </c>
      <c r="G215" s="17" t="s">
        <v>87</v>
      </c>
      <c r="H215" s="17" t="s">
        <v>26</v>
      </c>
      <c r="I215" s="48" t="str">
        <f>INDEX(Orders!$E215,MATCH(Orders!$F215,Customers!$B215,0))</f>
        <v>Standard Class</v>
      </c>
    </row>
    <row r="216" spans="1:9" x14ac:dyDescent="0.35">
      <c r="A216" s="11">
        <v>7234</v>
      </c>
      <c r="B216" s="13" t="s">
        <v>860</v>
      </c>
      <c r="C216" s="13" t="s">
        <v>861</v>
      </c>
      <c r="D216" s="13" t="s">
        <v>41</v>
      </c>
      <c r="E216" s="13" t="s">
        <v>23</v>
      </c>
      <c r="F216" s="13" t="s">
        <v>218</v>
      </c>
      <c r="G216" s="13" t="s">
        <v>219</v>
      </c>
      <c r="H216" s="13" t="s">
        <v>26</v>
      </c>
      <c r="I216" s="47" t="str">
        <f>INDEX(Orders!$E216,MATCH(Orders!$F216,Customers!$B216,0))</f>
        <v>Standard Class</v>
      </c>
    </row>
    <row r="217" spans="1:9" x14ac:dyDescent="0.35">
      <c r="A217" s="12">
        <v>7235</v>
      </c>
      <c r="B217" s="17" t="s">
        <v>860</v>
      </c>
      <c r="C217" s="17" t="s">
        <v>861</v>
      </c>
      <c r="D217" s="17" t="s">
        <v>41</v>
      </c>
      <c r="E217" s="17" t="s">
        <v>23</v>
      </c>
      <c r="F217" s="17" t="s">
        <v>218</v>
      </c>
      <c r="G217" s="17" t="s">
        <v>219</v>
      </c>
      <c r="H217" s="17" t="s">
        <v>26</v>
      </c>
      <c r="I217" s="48" t="str">
        <f>INDEX(Orders!$E217,MATCH(Orders!$F217,Customers!$B217,0))</f>
        <v>Standard Class</v>
      </c>
    </row>
    <row r="218" spans="1:9" x14ac:dyDescent="0.35">
      <c r="A218" s="11">
        <v>7236</v>
      </c>
      <c r="B218" s="13" t="s">
        <v>860</v>
      </c>
      <c r="C218" s="13" t="s">
        <v>861</v>
      </c>
      <c r="D218" s="13" t="s">
        <v>41</v>
      </c>
      <c r="E218" s="13" t="s">
        <v>23</v>
      </c>
      <c r="F218" s="13" t="s">
        <v>218</v>
      </c>
      <c r="G218" s="13" t="s">
        <v>219</v>
      </c>
      <c r="H218" s="13" t="s">
        <v>26</v>
      </c>
      <c r="I218" s="47" t="str">
        <f>INDEX(Orders!$E218,MATCH(Orders!$F218,Customers!$B218,0))</f>
        <v>Standard Class</v>
      </c>
    </row>
    <row r="219" spans="1:9" x14ac:dyDescent="0.35">
      <c r="A219" s="12">
        <v>8506</v>
      </c>
      <c r="B219" s="17" t="s">
        <v>869</v>
      </c>
      <c r="C219" s="17" t="s">
        <v>870</v>
      </c>
      <c r="D219" s="17" t="s">
        <v>108</v>
      </c>
      <c r="E219" s="17" t="s">
        <v>23</v>
      </c>
      <c r="F219" s="17" t="s">
        <v>404</v>
      </c>
      <c r="G219" s="17" t="s">
        <v>53</v>
      </c>
      <c r="H219" s="17" t="s">
        <v>54</v>
      </c>
      <c r="I219" s="48" t="str">
        <f>INDEX(Orders!$E219,MATCH(Orders!$F219,Customers!$B219,0))</f>
        <v>Standard Class</v>
      </c>
    </row>
    <row r="220" spans="1:9" x14ac:dyDescent="0.35">
      <c r="A220" s="11">
        <v>8507</v>
      </c>
      <c r="B220" s="13" t="s">
        <v>869</v>
      </c>
      <c r="C220" s="13" t="s">
        <v>870</v>
      </c>
      <c r="D220" s="13" t="s">
        <v>108</v>
      </c>
      <c r="E220" s="13" t="s">
        <v>23</v>
      </c>
      <c r="F220" s="13" t="s">
        <v>404</v>
      </c>
      <c r="G220" s="13" t="s">
        <v>53</v>
      </c>
      <c r="H220" s="13" t="s">
        <v>54</v>
      </c>
      <c r="I220" s="47" t="str">
        <f>INDEX(Orders!$E220,MATCH(Orders!$F220,Customers!$B220,0))</f>
        <v>Standard Class</v>
      </c>
    </row>
    <row r="221" spans="1:9" x14ac:dyDescent="0.35">
      <c r="A221" s="12">
        <v>8508</v>
      </c>
      <c r="B221" s="17" t="s">
        <v>869</v>
      </c>
      <c r="C221" s="17" t="s">
        <v>870</v>
      </c>
      <c r="D221" s="17" t="s">
        <v>108</v>
      </c>
      <c r="E221" s="17" t="s">
        <v>23</v>
      </c>
      <c r="F221" s="17" t="s">
        <v>404</v>
      </c>
      <c r="G221" s="17" t="s">
        <v>53</v>
      </c>
      <c r="H221" s="17" t="s">
        <v>54</v>
      </c>
      <c r="I221" s="48" t="str">
        <f>INDEX(Orders!$E221,MATCH(Orders!$F221,Customers!$B221,0))</f>
        <v>Standard Class</v>
      </c>
    </row>
    <row r="222" spans="1:9" x14ac:dyDescent="0.35">
      <c r="A222" s="11">
        <v>8812</v>
      </c>
      <c r="B222" s="13" t="s">
        <v>878</v>
      </c>
      <c r="C222" s="13" t="s">
        <v>879</v>
      </c>
      <c r="D222" s="13" t="s">
        <v>22</v>
      </c>
      <c r="E222" s="13" t="s">
        <v>23</v>
      </c>
      <c r="F222" s="13" t="s">
        <v>581</v>
      </c>
      <c r="G222" s="13" t="s">
        <v>880</v>
      </c>
      <c r="H222" s="13" t="s">
        <v>54</v>
      </c>
      <c r="I222" s="47" t="str">
        <f>INDEX(Orders!$E222,MATCH(Orders!$F222,Customers!$B222,0))</f>
        <v>Standard Class</v>
      </c>
    </row>
    <row r="223" spans="1:9" x14ac:dyDescent="0.35">
      <c r="A223" s="12">
        <v>8813</v>
      </c>
      <c r="B223" s="17" t="s">
        <v>878</v>
      </c>
      <c r="C223" s="17" t="s">
        <v>879</v>
      </c>
      <c r="D223" s="17" t="s">
        <v>22</v>
      </c>
      <c r="E223" s="17" t="s">
        <v>23</v>
      </c>
      <c r="F223" s="17" t="s">
        <v>581</v>
      </c>
      <c r="G223" s="17" t="s">
        <v>880</v>
      </c>
      <c r="H223" s="17" t="s">
        <v>54</v>
      </c>
      <c r="I223" s="48" t="str">
        <f>INDEX(Orders!$E223,MATCH(Orders!$F223,Customers!$B223,0))</f>
        <v>Standard Class</v>
      </c>
    </row>
    <row r="224" spans="1:9" x14ac:dyDescent="0.35">
      <c r="A224" s="11">
        <v>8160</v>
      </c>
      <c r="B224" s="13" t="s">
        <v>884</v>
      </c>
      <c r="C224" s="13" t="s">
        <v>885</v>
      </c>
      <c r="D224" s="13" t="s">
        <v>108</v>
      </c>
      <c r="E224" s="13" t="s">
        <v>23</v>
      </c>
      <c r="F224" s="13" t="s">
        <v>886</v>
      </c>
      <c r="G224" s="13" t="s">
        <v>212</v>
      </c>
      <c r="H224" s="13" t="s">
        <v>26</v>
      </c>
      <c r="I224" s="47" t="str">
        <f>INDEX(Orders!$E224,MATCH(Orders!$F224,Customers!$B224,0))</f>
        <v>Standard Class</v>
      </c>
    </row>
    <row r="225" spans="1:9" x14ac:dyDescent="0.35">
      <c r="A225" s="12">
        <v>8332</v>
      </c>
      <c r="B225" s="17" t="s">
        <v>890</v>
      </c>
      <c r="C225" s="17" t="s">
        <v>891</v>
      </c>
      <c r="D225" s="17" t="s">
        <v>41</v>
      </c>
      <c r="E225" s="17" t="s">
        <v>23</v>
      </c>
      <c r="F225" s="17" t="s">
        <v>892</v>
      </c>
      <c r="G225" s="17" t="s">
        <v>893</v>
      </c>
      <c r="H225" s="17" t="s">
        <v>26</v>
      </c>
      <c r="I225" s="48" t="str">
        <f>INDEX(Orders!$E225,MATCH(Orders!$F225,Customers!$B225,0))</f>
        <v>First Class</v>
      </c>
    </row>
    <row r="226" spans="1:9" x14ac:dyDescent="0.35">
      <c r="A226" s="11">
        <v>8333</v>
      </c>
      <c r="B226" s="13" t="s">
        <v>890</v>
      </c>
      <c r="C226" s="13" t="s">
        <v>891</v>
      </c>
      <c r="D226" s="13" t="s">
        <v>41</v>
      </c>
      <c r="E226" s="13" t="s">
        <v>23</v>
      </c>
      <c r="F226" s="13" t="s">
        <v>892</v>
      </c>
      <c r="G226" s="13" t="s">
        <v>893</v>
      </c>
      <c r="H226" s="13" t="s">
        <v>26</v>
      </c>
      <c r="I226" s="47" t="str">
        <f>INDEX(Orders!$E226,MATCH(Orders!$F226,Customers!$B226,0))</f>
        <v>First Class</v>
      </c>
    </row>
    <row r="227" spans="1:9" x14ac:dyDescent="0.35">
      <c r="A227" s="12">
        <v>8334</v>
      </c>
      <c r="B227" s="17" t="s">
        <v>890</v>
      </c>
      <c r="C227" s="17" t="s">
        <v>891</v>
      </c>
      <c r="D227" s="17" t="s">
        <v>41</v>
      </c>
      <c r="E227" s="17" t="s">
        <v>23</v>
      </c>
      <c r="F227" s="17" t="s">
        <v>892</v>
      </c>
      <c r="G227" s="17" t="s">
        <v>893</v>
      </c>
      <c r="H227" s="17" t="s">
        <v>26</v>
      </c>
      <c r="I227" s="48" t="str">
        <f>INDEX(Orders!$E227,MATCH(Orders!$F227,Customers!$B227,0))</f>
        <v>First Class</v>
      </c>
    </row>
    <row r="228" spans="1:9" x14ac:dyDescent="0.35">
      <c r="A228" s="11">
        <v>8335</v>
      </c>
      <c r="B228" s="13" t="s">
        <v>890</v>
      </c>
      <c r="C228" s="13" t="s">
        <v>891</v>
      </c>
      <c r="D228" s="13" t="s">
        <v>41</v>
      </c>
      <c r="E228" s="13" t="s">
        <v>23</v>
      </c>
      <c r="F228" s="13" t="s">
        <v>892</v>
      </c>
      <c r="G228" s="13" t="s">
        <v>893</v>
      </c>
      <c r="H228" s="13" t="s">
        <v>26</v>
      </c>
      <c r="I228" s="47" t="str">
        <f>INDEX(Orders!$E228,MATCH(Orders!$F228,Customers!$B228,0))</f>
        <v>First Class</v>
      </c>
    </row>
    <row r="229" spans="1:9" x14ac:dyDescent="0.35">
      <c r="A229" s="12">
        <v>1876</v>
      </c>
      <c r="B229" s="17" t="s">
        <v>903</v>
      </c>
      <c r="C229" s="17" t="s">
        <v>904</v>
      </c>
      <c r="D229" s="17" t="s">
        <v>41</v>
      </c>
      <c r="E229" s="17" t="s">
        <v>23</v>
      </c>
      <c r="F229" s="17" t="s">
        <v>627</v>
      </c>
      <c r="G229" s="17" t="s">
        <v>219</v>
      </c>
      <c r="H229" s="17" t="s">
        <v>26</v>
      </c>
      <c r="I229" s="48" t="str">
        <f>INDEX(Orders!$E229,MATCH(Orders!$F229,Customers!$B229,0))</f>
        <v>Standard Class</v>
      </c>
    </row>
    <row r="230" spans="1:9" x14ac:dyDescent="0.35">
      <c r="A230" s="11">
        <v>4063</v>
      </c>
      <c r="B230" s="13" t="s">
        <v>908</v>
      </c>
      <c r="C230" s="13" t="s">
        <v>909</v>
      </c>
      <c r="D230" s="13" t="s">
        <v>41</v>
      </c>
      <c r="E230" s="13" t="s">
        <v>23</v>
      </c>
      <c r="F230" s="13" t="s">
        <v>86</v>
      </c>
      <c r="G230" s="13" t="s">
        <v>87</v>
      </c>
      <c r="H230" s="13" t="s">
        <v>26</v>
      </c>
      <c r="I230" s="47" t="str">
        <f>INDEX(Orders!$E230,MATCH(Orders!$F230,Customers!$B230,0))</f>
        <v>Standard Class</v>
      </c>
    </row>
    <row r="231" spans="1:9" x14ac:dyDescent="0.35">
      <c r="A231" s="12">
        <v>6014</v>
      </c>
      <c r="B231" s="17" t="s">
        <v>913</v>
      </c>
      <c r="C231" s="17" t="s">
        <v>914</v>
      </c>
      <c r="D231" s="17" t="s">
        <v>108</v>
      </c>
      <c r="E231" s="17" t="s">
        <v>23</v>
      </c>
      <c r="F231" s="17" t="s">
        <v>42</v>
      </c>
      <c r="G231" s="17" t="s">
        <v>43</v>
      </c>
      <c r="H231" s="17" t="s">
        <v>44</v>
      </c>
      <c r="I231" s="48" t="str">
        <f>INDEX(Orders!$E231,MATCH(Orders!$F231,Customers!$B231,0))</f>
        <v>First Class</v>
      </c>
    </row>
    <row r="232" spans="1:9" x14ac:dyDescent="0.35">
      <c r="A232" s="11">
        <v>6015</v>
      </c>
      <c r="B232" s="13" t="s">
        <v>913</v>
      </c>
      <c r="C232" s="13" t="s">
        <v>914</v>
      </c>
      <c r="D232" s="13" t="s">
        <v>108</v>
      </c>
      <c r="E232" s="13" t="s">
        <v>23</v>
      </c>
      <c r="F232" s="13" t="s">
        <v>42</v>
      </c>
      <c r="G232" s="13" t="s">
        <v>43</v>
      </c>
      <c r="H232" s="13" t="s">
        <v>44</v>
      </c>
      <c r="I232" s="47" t="str">
        <f>INDEX(Orders!$E232,MATCH(Orders!$F232,Customers!$B232,0))</f>
        <v>First Class</v>
      </c>
    </row>
    <row r="233" spans="1:9" x14ac:dyDescent="0.35">
      <c r="A233" s="12">
        <v>8100</v>
      </c>
      <c r="B233" s="17" t="s">
        <v>920</v>
      </c>
      <c r="C233" s="17" t="s">
        <v>921</v>
      </c>
      <c r="D233" s="17" t="s">
        <v>108</v>
      </c>
      <c r="E233" s="17" t="s">
        <v>23</v>
      </c>
      <c r="F233" s="17" t="s">
        <v>42</v>
      </c>
      <c r="G233" s="17" t="s">
        <v>43</v>
      </c>
      <c r="H233" s="17" t="s">
        <v>44</v>
      </c>
      <c r="I233" s="48" t="str">
        <f>INDEX(Orders!$E233,MATCH(Orders!$F233,Customers!$B233,0))</f>
        <v>First Class</v>
      </c>
    </row>
    <row r="234" spans="1:9" x14ac:dyDescent="0.35">
      <c r="A234" s="11">
        <v>8101</v>
      </c>
      <c r="B234" s="13" t="s">
        <v>920</v>
      </c>
      <c r="C234" s="13" t="s">
        <v>921</v>
      </c>
      <c r="D234" s="13" t="s">
        <v>108</v>
      </c>
      <c r="E234" s="13" t="s">
        <v>23</v>
      </c>
      <c r="F234" s="13" t="s">
        <v>42</v>
      </c>
      <c r="G234" s="13" t="s">
        <v>43</v>
      </c>
      <c r="H234" s="13" t="s">
        <v>44</v>
      </c>
      <c r="I234" s="47" t="str">
        <f>INDEX(Orders!$E234,MATCH(Orders!$F234,Customers!$B234,0))</f>
        <v>First Class</v>
      </c>
    </row>
    <row r="235" spans="1:9" x14ac:dyDescent="0.35">
      <c r="A235" s="12">
        <v>9412</v>
      </c>
      <c r="B235" s="17" t="s">
        <v>927</v>
      </c>
      <c r="C235" s="17" t="s">
        <v>928</v>
      </c>
      <c r="D235" s="17" t="s">
        <v>22</v>
      </c>
      <c r="E235" s="17" t="s">
        <v>23</v>
      </c>
      <c r="F235" s="17" t="s">
        <v>853</v>
      </c>
      <c r="G235" s="17" t="s">
        <v>465</v>
      </c>
      <c r="H235" s="17" t="s">
        <v>44</v>
      </c>
      <c r="I235" s="48" t="str">
        <f>INDEX(Orders!$E235,MATCH(Orders!$F235,Customers!$B235,0))</f>
        <v>Second Class</v>
      </c>
    </row>
    <row r="236" spans="1:9" x14ac:dyDescent="0.35">
      <c r="A236" s="11">
        <v>45</v>
      </c>
      <c r="B236" s="13" t="s">
        <v>734</v>
      </c>
      <c r="C236" s="13" t="s">
        <v>735</v>
      </c>
      <c r="D236" s="13" t="s">
        <v>22</v>
      </c>
      <c r="E236" s="13" t="s">
        <v>23</v>
      </c>
      <c r="F236" s="13" t="s">
        <v>932</v>
      </c>
      <c r="G236" s="13" t="s">
        <v>933</v>
      </c>
      <c r="H236" s="13" t="s">
        <v>54</v>
      </c>
      <c r="I236" s="47" t="str">
        <f>INDEX(Orders!$E236,MATCH(Orders!$F236,Customers!$B236,0))</f>
        <v>First Class</v>
      </c>
    </row>
    <row r="237" spans="1:9" x14ac:dyDescent="0.35">
      <c r="A237" s="12">
        <v>46</v>
      </c>
      <c r="B237" s="17" t="s">
        <v>734</v>
      </c>
      <c r="C237" s="17" t="s">
        <v>735</v>
      </c>
      <c r="D237" s="17" t="s">
        <v>22</v>
      </c>
      <c r="E237" s="17" t="s">
        <v>23</v>
      </c>
      <c r="F237" s="17" t="s">
        <v>932</v>
      </c>
      <c r="G237" s="17" t="s">
        <v>933</v>
      </c>
      <c r="H237" s="17" t="s">
        <v>54</v>
      </c>
      <c r="I237" s="48" t="str">
        <f>INDEX(Orders!$E237,MATCH(Orders!$F237,Customers!$B237,0))</f>
        <v>First Class</v>
      </c>
    </row>
    <row r="238" spans="1:9" x14ac:dyDescent="0.35">
      <c r="A238" s="11">
        <v>1462</v>
      </c>
      <c r="B238" s="13" t="s">
        <v>937</v>
      </c>
      <c r="C238" s="13" t="s">
        <v>938</v>
      </c>
      <c r="D238" s="13" t="s">
        <v>41</v>
      </c>
      <c r="E238" s="13" t="s">
        <v>23</v>
      </c>
      <c r="F238" s="13" t="s">
        <v>939</v>
      </c>
      <c r="G238" s="13" t="s">
        <v>199</v>
      </c>
      <c r="H238" s="13" t="s">
        <v>26</v>
      </c>
      <c r="I238" s="47" t="str">
        <f>INDEX(Orders!$E238,MATCH(Orders!$F238,Customers!$B238,0))</f>
        <v>Standard Class</v>
      </c>
    </row>
    <row r="239" spans="1:9" x14ac:dyDescent="0.35">
      <c r="A239" s="12">
        <v>2759</v>
      </c>
      <c r="B239" s="17" t="s">
        <v>941</v>
      </c>
      <c r="C239" s="17" t="s">
        <v>942</v>
      </c>
      <c r="D239" s="17" t="s">
        <v>108</v>
      </c>
      <c r="E239" s="17" t="s">
        <v>23</v>
      </c>
      <c r="F239" s="17" t="s">
        <v>184</v>
      </c>
      <c r="G239" s="17" t="s">
        <v>251</v>
      </c>
      <c r="H239" s="17" t="s">
        <v>79</v>
      </c>
      <c r="I239" s="48" t="str">
        <f>INDEX(Orders!$E239,MATCH(Orders!$F239,Customers!$B239,0))</f>
        <v>Standard Class</v>
      </c>
    </row>
    <row r="240" spans="1:9" x14ac:dyDescent="0.35">
      <c r="A240" s="11">
        <v>2760</v>
      </c>
      <c r="B240" s="13" t="s">
        <v>941</v>
      </c>
      <c r="C240" s="13" t="s">
        <v>942</v>
      </c>
      <c r="D240" s="13" t="s">
        <v>108</v>
      </c>
      <c r="E240" s="13" t="s">
        <v>23</v>
      </c>
      <c r="F240" s="13" t="s">
        <v>184</v>
      </c>
      <c r="G240" s="13" t="s">
        <v>251</v>
      </c>
      <c r="H240" s="13" t="s">
        <v>79</v>
      </c>
      <c r="I240" s="47" t="str">
        <f>INDEX(Orders!$E240,MATCH(Orders!$F240,Customers!$B240,0))</f>
        <v>Standard Class</v>
      </c>
    </row>
    <row r="241" spans="1:9" x14ac:dyDescent="0.35">
      <c r="A241" s="12">
        <v>9698</v>
      </c>
      <c r="B241" s="17" t="s">
        <v>944</v>
      </c>
      <c r="C241" s="17" t="s">
        <v>945</v>
      </c>
      <c r="D241" s="17" t="s">
        <v>108</v>
      </c>
      <c r="E241" s="17" t="s">
        <v>23</v>
      </c>
      <c r="F241" s="17" t="s">
        <v>86</v>
      </c>
      <c r="G241" s="17" t="s">
        <v>87</v>
      </c>
      <c r="H241" s="17" t="s">
        <v>26</v>
      </c>
      <c r="I241" s="48" t="str">
        <f>INDEX(Orders!$E241,MATCH(Orders!$F241,Customers!$B241,0))</f>
        <v>Same Day</v>
      </c>
    </row>
    <row r="242" spans="1:9" x14ac:dyDescent="0.35">
      <c r="A242" s="11">
        <v>804</v>
      </c>
      <c r="B242" s="13" t="s">
        <v>949</v>
      </c>
      <c r="C242" s="13" t="s">
        <v>950</v>
      </c>
      <c r="D242" s="13" t="s">
        <v>22</v>
      </c>
      <c r="E242" s="13" t="s">
        <v>23</v>
      </c>
      <c r="F242" s="13" t="s">
        <v>951</v>
      </c>
      <c r="G242" s="13" t="s">
        <v>952</v>
      </c>
      <c r="H242" s="13" t="s">
        <v>79</v>
      </c>
      <c r="I242" s="47" t="str">
        <f>INDEX(Orders!$E242,MATCH(Orders!$F242,Customers!$B242,0))</f>
        <v>Standard Class</v>
      </c>
    </row>
    <row r="243" spans="1:9" x14ac:dyDescent="0.35">
      <c r="A243" s="12">
        <v>3607</v>
      </c>
      <c r="B243" s="17" t="s">
        <v>954</v>
      </c>
      <c r="C243" s="17" t="s">
        <v>955</v>
      </c>
      <c r="D243" s="17" t="s">
        <v>41</v>
      </c>
      <c r="E243" s="17" t="s">
        <v>23</v>
      </c>
      <c r="F243" s="17" t="s">
        <v>218</v>
      </c>
      <c r="G243" s="17" t="s">
        <v>219</v>
      </c>
      <c r="H243" s="17" t="s">
        <v>26</v>
      </c>
      <c r="I243" s="48" t="str">
        <f>INDEX(Orders!$E243,MATCH(Orders!$F243,Customers!$B243,0))</f>
        <v>Second Class</v>
      </c>
    </row>
    <row r="244" spans="1:9" x14ac:dyDescent="0.35">
      <c r="A244" s="11">
        <v>5957</v>
      </c>
      <c r="B244" s="13" t="s">
        <v>958</v>
      </c>
      <c r="C244" s="13" t="s">
        <v>959</v>
      </c>
      <c r="D244" s="13" t="s">
        <v>22</v>
      </c>
      <c r="E244" s="13" t="s">
        <v>23</v>
      </c>
      <c r="F244" s="13" t="s">
        <v>358</v>
      </c>
      <c r="G244" s="13" t="s">
        <v>43</v>
      </c>
      <c r="H244" s="13" t="s">
        <v>44</v>
      </c>
      <c r="I244" s="47" t="str">
        <f>INDEX(Orders!$E244,MATCH(Orders!$F244,Customers!$B244,0))</f>
        <v>Second Class</v>
      </c>
    </row>
    <row r="245" spans="1:9" x14ac:dyDescent="0.35">
      <c r="A245" s="12">
        <v>5958</v>
      </c>
      <c r="B245" s="17" t="s">
        <v>958</v>
      </c>
      <c r="C245" s="17" t="s">
        <v>959</v>
      </c>
      <c r="D245" s="17" t="s">
        <v>22</v>
      </c>
      <c r="E245" s="17" t="s">
        <v>23</v>
      </c>
      <c r="F245" s="17" t="s">
        <v>358</v>
      </c>
      <c r="G245" s="17" t="s">
        <v>43</v>
      </c>
      <c r="H245" s="17" t="s">
        <v>44</v>
      </c>
      <c r="I245" s="48" t="str">
        <f>INDEX(Orders!$E245,MATCH(Orders!$F245,Customers!$B245,0))</f>
        <v>Second Class</v>
      </c>
    </row>
    <row r="246" spans="1:9" x14ac:dyDescent="0.35">
      <c r="A246" s="11">
        <v>5959</v>
      </c>
      <c r="B246" s="13" t="s">
        <v>958</v>
      </c>
      <c r="C246" s="13" t="s">
        <v>959</v>
      </c>
      <c r="D246" s="13" t="s">
        <v>22</v>
      </c>
      <c r="E246" s="13" t="s">
        <v>23</v>
      </c>
      <c r="F246" s="13" t="s">
        <v>358</v>
      </c>
      <c r="G246" s="13" t="s">
        <v>43</v>
      </c>
      <c r="H246" s="13" t="s">
        <v>44</v>
      </c>
      <c r="I246" s="47" t="str">
        <f>INDEX(Orders!$E246,MATCH(Orders!$F246,Customers!$B246,0))</f>
        <v>Second Class</v>
      </c>
    </row>
    <row r="247" spans="1:9" x14ac:dyDescent="0.35">
      <c r="A247" s="12">
        <v>5960</v>
      </c>
      <c r="B247" s="17" t="s">
        <v>958</v>
      </c>
      <c r="C247" s="17" t="s">
        <v>959</v>
      </c>
      <c r="D247" s="17" t="s">
        <v>22</v>
      </c>
      <c r="E247" s="17" t="s">
        <v>23</v>
      </c>
      <c r="F247" s="17" t="s">
        <v>358</v>
      </c>
      <c r="G247" s="17" t="s">
        <v>43</v>
      </c>
      <c r="H247" s="17" t="s">
        <v>44</v>
      </c>
      <c r="I247" s="48" t="str">
        <f>INDEX(Orders!$E247,MATCH(Orders!$F247,Customers!$B247,0))</f>
        <v>Second Class</v>
      </c>
    </row>
    <row r="248" spans="1:9" x14ac:dyDescent="0.35">
      <c r="A248" s="11">
        <v>8480</v>
      </c>
      <c r="B248" s="13" t="s">
        <v>969</v>
      </c>
      <c r="C248" s="13" t="s">
        <v>970</v>
      </c>
      <c r="D248" s="13" t="s">
        <v>41</v>
      </c>
      <c r="E248" s="13" t="s">
        <v>23</v>
      </c>
      <c r="F248" s="13" t="s">
        <v>42</v>
      </c>
      <c r="G248" s="13" t="s">
        <v>43</v>
      </c>
      <c r="H248" s="13" t="s">
        <v>44</v>
      </c>
      <c r="I248" s="47" t="str">
        <f>INDEX(Orders!$E248,MATCH(Orders!$F248,Customers!$B248,0))</f>
        <v>Standard Class</v>
      </c>
    </row>
    <row r="249" spans="1:9" x14ac:dyDescent="0.35">
      <c r="A249" s="12">
        <v>152</v>
      </c>
      <c r="B249" s="17" t="s">
        <v>974</v>
      </c>
      <c r="C249" s="17" t="s">
        <v>975</v>
      </c>
      <c r="D249" s="17" t="s">
        <v>108</v>
      </c>
      <c r="E249" s="17" t="s">
        <v>23</v>
      </c>
      <c r="F249" s="17" t="s">
        <v>976</v>
      </c>
      <c r="G249" s="17" t="s">
        <v>465</v>
      </c>
      <c r="H249" s="17" t="s">
        <v>44</v>
      </c>
      <c r="I249" s="48" t="str">
        <f>INDEX(Orders!$E249,MATCH(Orders!$F249,Customers!$B249,0))</f>
        <v>First Class</v>
      </c>
    </row>
    <row r="250" spans="1:9" x14ac:dyDescent="0.35">
      <c r="A250" s="11">
        <v>153</v>
      </c>
      <c r="B250" s="13" t="s">
        <v>974</v>
      </c>
      <c r="C250" s="13" t="s">
        <v>975</v>
      </c>
      <c r="D250" s="13" t="s">
        <v>108</v>
      </c>
      <c r="E250" s="13" t="s">
        <v>23</v>
      </c>
      <c r="F250" s="13" t="s">
        <v>976</v>
      </c>
      <c r="G250" s="13" t="s">
        <v>465</v>
      </c>
      <c r="H250" s="13" t="s">
        <v>44</v>
      </c>
      <c r="I250" s="47" t="str">
        <f>INDEX(Orders!$E250,MATCH(Orders!$F250,Customers!$B250,0))</f>
        <v>First Class</v>
      </c>
    </row>
    <row r="251" spans="1:9" x14ac:dyDescent="0.35">
      <c r="A251" s="12">
        <v>2346</v>
      </c>
      <c r="B251" s="17" t="s">
        <v>982</v>
      </c>
      <c r="C251" s="17" t="s">
        <v>983</v>
      </c>
      <c r="D251" s="17" t="s">
        <v>41</v>
      </c>
      <c r="E251" s="17" t="s">
        <v>23</v>
      </c>
      <c r="F251" s="17" t="s">
        <v>52</v>
      </c>
      <c r="G251" s="17" t="s">
        <v>53</v>
      </c>
      <c r="H251" s="17" t="s">
        <v>54</v>
      </c>
      <c r="I251" s="48" t="str">
        <f>INDEX(Orders!$E251,MATCH(Orders!$F251,Customers!$B251,0))</f>
        <v>Standard Class</v>
      </c>
    </row>
    <row r="252" spans="1:9" x14ac:dyDescent="0.35">
      <c r="A252" s="11">
        <v>2347</v>
      </c>
      <c r="B252" s="13" t="s">
        <v>982</v>
      </c>
      <c r="C252" s="13" t="s">
        <v>983</v>
      </c>
      <c r="D252" s="13" t="s">
        <v>41</v>
      </c>
      <c r="E252" s="13" t="s">
        <v>23</v>
      </c>
      <c r="F252" s="13" t="s">
        <v>52</v>
      </c>
      <c r="G252" s="13" t="s">
        <v>53</v>
      </c>
      <c r="H252" s="13" t="s">
        <v>54</v>
      </c>
      <c r="I252" s="47" t="str">
        <f>INDEX(Orders!$E252,MATCH(Orders!$F252,Customers!$B252,0))</f>
        <v>Standard Class</v>
      </c>
    </row>
    <row r="253" spans="1:9" x14ac:dyDescent="0.35">
      <c r="A253" s="12">
        <v>2348</v>
      </c>
      <c r="B253" s="17" t="s">
        <v>982</v>
      </c>
      <c r="C253" s="17" t="s">
        <v>983</v>
      </c>
      <c r="D253" s="17" t="s">
        <v>41</v>
      </c>
      <c r="E253" s="17" t="s">
        <v>23</v>
      </c>
      <c r="F253" s="17" t="s">
        <v>52</v>
      </c>
      <c r="G253" s="17" t="s">
        <v>53</v>
      </c>
      <c r="H253" s="17" t="s">
        <v>54</v>
      </c>
      <c r="I253" s="48" t="str">
        <f>INDEX(Orders!$E253,MATCH(Orders!$F253,Customers!$B253,0))</f>
        <v>Standard Class</v>
      </c>
    </row>
    <row r="254" spans="1:9" x14ac:dyDescent="0.35">
      <c r="A254" s="11">
        <v>2364</v>
      </c>
      <c r="B254" s="13" t="s">
        <v>991</v>
      </c>
      <c r="C254" s="13" t="s">
        <v>992</v>
      </c>
      <c r="D254" s="13" t="s">
        <v>108</v>
      </c>
      <c r="E254" s="13" t="s">
        <v>23</v>
      </c>
      <c r="F254" s="13" t="s">
        <v>993</v>
      </c>
      <c r="G254" s="13" t="s">
        <v>425</v>
      </c>
      <c r="H254" s="13" t="s">
        <v>79</v>
      </c>
      <c r="I254" s="47" t="str">
        <f>INDEX(Orders!$E254,MATCH(Orders!$F254,Customers!$B254,0))</f>
        <v>Standard Class</v>
      </c>
    </row>
    <row r="255" spans="1:9" x14ac:dyDescent="0.35">
      <c r="A255" s="12">
        <v>2365</v>
      </c>
      <c r="B255" s="17" t="s">
        <v>991</v>
      </c>
      <c r="C255" s="17" t="s">
        <v>992</v>
      </c>
      <c r="D255" s="17" t="s">
        <v>108</v>
      </c>
      <c r="E255" s="17" t="s">
        <v>23</v>
      </c>
      <c r="F255" s="17" t="s">
        <v>993</v>
      </c>
      <c r="G255" s="17" t="s">
        <v>425</v>
      </c>
      <c r="H255" s="17" t="s">
        <v>79</v>
      </c>
      <c r="I255" s="48" t="str">
        <f>INDEX(Orders!$E255,MATCH(Orders!$F255,Customers!$B255,0))</f>
        <v>Standard Class</v>
      </c>
    </row>
    <row r="256" spans="1:9" x14ac:dyDescent="0.35">
      <c r="A256" s="11">
        <v>2366</v>
      </c>
      <c r="B256" s="13" t="s">
        <v>991</v>
      </c>
      <c r="C256" s="13" t="s">
        <v>992</v>
      </c>
      <c r="D256" s="13" t="s">
        <v>108</v>
      </c>
      <c r="E256" s="13" t="s">
        <v>23</v>
      </c>
      <c r="F256" s="13" t="s">
        <v>993</v>
      </c>
      <c r="G256" s="13" t="s">
        <v>425</v>
      </c>
      <c r="H256" s="13" t="s">
        <v>79</v>
      </c>
      <c r="I256" s="47" t="str">
        <f>INDEX(Orders!$E256,MATCH(Orders!$F256,Customers!$B256,0))</f>
        <v>Standard Class</v>
      </c>
    </row>
    <row r="257" spans="1:9" x14ac:dyDescent="0.35">
      <c r="A257" s="12">
        <v>5884</v>
      </c>
      <c r="B257" s="17" t="s">
        <v>1001</v>
      </c>
      <c r="C257" s="17" t="s">
        <v>1002</v>
      </c>
      <c r="D257" s="17" t="s">
        <v>22</v>
      </c>
      <c r="E257" s="17" t="s">
        <v>23</v>
      </c>
      <c r="F257" s="17" t="s">
        <v>358</v>
      </c>
      <c r="G257" s="17" t="s">
        <v>43</v>
      </c>
      <c r="H257" s="17" t="s">
        <v>44</v>
      </c>
      <c r="I257" s="48" t="str">
        <f>INDEX(Orders!$E257,MATCH(Orders!$F257,Customers!$B257,0))</f>
        <v>Second Class</v>
      </c>
    </row>
    <row r="258" spans="1:9" x14ac:dyDescent="0.35">
      <c r="A258" s="11">
        <v>5885</v>
      </c>
      <c r="B258" s="13" t="s">
        <v>1001</v>
      </c>
      <c r="C258" s="13" t="s">
        <v>1002</v>
      </c>
      <c r="D258" s="13" t="s">
        <v>22</v>
      </c>
      <c r="E258" s="13" t="s">
        <v>23</v>
      </c>
      <c r="F258" s="13" t="s">
        <v>358</v>
      </c>
      <c r="G258" s="13" t="s">
        <v>43</v>
      </c>
      <c r="H258" s="13" t="s">
        <v>44</v>
      </c>
      <c r="I258" s="47" t="str">
        <f>INDEX(Orders!$E258,MATCH(Orders!$F258,Customers!$B258,0))</f>
        <v>Second Class</v>
      </c>
    </row>
    <row r="259" spans="1:9" x14ac:dyDescent="0.35">
      <c r="A259" s="12">
        <v>7415</v>
      </c>
      <c r="B259" s="17" t="s">
        <v>1006</v>
      </c>
      <c r="C259" s="17" t="s">
        <v>1007</v>
      </c>
      <c r="D259" s="17" t="s">
        <v>22</v>
      </c>
      <c r="E259" s="17" t="s">
        <v>23</v>
      </c>
      <c r="F259" s="17" t="s">
        <v>86</v>
      </c>
      <c r="G259" s="17" t="s">
        <v>87</v>
      </c>
      <c r="H259" s="17" t="s">
        <v>26</v>
      </c>
      <c r="I259" s="48" t="str">
        <f>INDEX(Orders!$E259,MATCH(Orders!$F259,Customers!$B259,0))</f>
        <v>Second Class</v>
      </c>
    </row>
    <row r="260" spans="1:9" x14ac:dyDescent="0.35">
      <c r="A260" s="11">
        <v>7416</v>
      </c>
      <c r="B260" s="13" t="s">
        <v>1006</v>
      </c>
      <c r="C260" s="13" t="s">
        <v>1007</v>
      </c>
      <c r="D260" s="13" t="s">
        <v>22</v>
      </c>
      <c r="E260" s="13" t="s">
        <v>23</v>
      </c>
      <c r="F260" s="13" t="s">
        <v>86</v>
      </c>
      <c r="G260" s="13" t="s">
        <v>87</v>
      </c>
      <c r="H260" s="13" t="s">
        <v>26</v>
      </c>
      <c r="I260" s="47" t="str">
        <f>INDEX(Orders!$E260,MATCH(Orders!$F260,Customers!$B260,0))</f>
        <v>Second Class</v>
      </c>
    </row>
    <row r="261" spans="1:9" x14ac:dyDescent="0.35">
      <c r="A261" s="12">
        <v>7417</v>
      </c>
      <c r="B261" s="17" t="s">
        <v>1006</v>
      </c>
      <c r="C261" s="17" t="s">
        <v>1007</v>
      </c>
      <c r="D261" s="17" t="s">
        <v>22</v>
      </c>
      <c r="E261" s="17" t="s">
        <v>23</v>
      </c>
      <c r="F261" s="17" t="s">
        <v>86</v>
      </c>
      <c r="G261" s="17" t="s">
        <v>87</v>
      </c>
      <c r="H261" s="17" t="s">
        <v>26</v>
      </c>
      <c r="I261" s="48" t="str">
        <f>INDEX(Orders!$E261,MATCH(Orders!$F261,Customers!$B261,0))</f>
        <v>Second Class</v>
      </c>
    </row>
    <row r="262" spans="1:9" x14ac:dyDescent="0.35">
      <c r="A262" s="11">
        <v>7418</v>
      </c>
      <c r="B262" s="13" t="s">
        <v>1006</v>
      </c>
      <c r="C262" s="13" t="s">
        <v>1007</v>
      </c>
      <c r="D262" s="13" t="s">
        <v>22</v>
      </c>
      <c r="E262" s="13" t="s">
        <v>23</v>
      </c>
      <c r="F262" s="13" t="s">
        <v>86</v>
      </c>
      <c r="G262" s="13" t="s">
        <v>87</v>
      </c>
      <c r="H262" s="13" t="s">
        <v>26</v>
      </c>
      <c r="I262" s="47" t="str">
        <f>INDEX(Orders!$E262,MATCH(Orders!$F262,Customers!$B262,0))</f>
        <v>Second Class</v>
      </c>
    </row>
    <row r="263" spans="1:9" x14ac:dyDescent="0.35">
      <c r="A263" s="12">
        <v>7419</v>
      </c>
      <c r="B263" s="17" t="s">
        <v>1006</v>
      </c>
      <c r="C263" s="17" t="s">
        <v>1007</v>
      </c>
      <c r="D263" s="17" t="s">
        <v>22</v>
      </c>
      <c r="E263" s="17" t="s">
        <v>23</v>
      </c>
      <c r="F263" s="17" t="s">
        <v>86</v>
      </c>
      <c r="G263" s="17" t="s">
        <v>87</v>
      </c>
      <c r="H263" s="17" t="s">
        <v>26</v>
      </c>
      <c r="I263" s="48" t="str">
        <f>INDEX(Orders!$E263,MATCH(Orders!$F263,Customers!$B263,0))</f>
        <v>Second Class</v>
      </c>
    </row>
    <row r="264" spans="1:9" x14ac:dyDescent="0.35">
      <c r="A264" s="11">
        <v>7420</v>
      </c>
      <c r="B264" s="13" t="s">
        <v>1006</v>
      </c>
      <c r="C264" s="13" t="s">
        <v>1007</v>
      </c>
      <c r="D264" s="13" t="s">
        <v>22</v>
      </c>
      <c r="E264" s="13" t="s">
        <v>23</v>
      </c>
      <c r="F264" s="13" t="s">
        <v>86</v>
      </c>
      <c r="G264" s="13" t="s">
        <v>87</v>
      </c>
      <c r="H264" s="13" t="s">
        <v>26</v>
      </c>
      <c r="I264" s="47" t="str">
        <f>INDEX(Orders!$E264,MATCH(Orders!$F264,Customers!$B264,0))</f>
        <v>Second Class</v>
      </c>
    </row>
    <row r="265" spans="1:9" x14ac:dyDescent="0.35">
      <c r="A265" s="12">
        <v>7421</v>
      </c>
      <c r="B265" s="17" t="s">
        <v>1006</v>
      </c>
      <c r="C265" s="17" t="s">
        <v>1007</v>
      </c>
      <c r="D265" s="17" t="s">
        <v>22</v>
      </c>
      <c r="E265" s="17" t="s">
        <v>23</v>
      </c>
      <c r="F265" s="17" t="s">
        <v>86</v>
      </c>
      <c r="G265" s="17" t="s">
        <v>87</v>
      </c>
      <c r="H265" s="17" t="s">
        <v>26</v>
      </c>
      <c r="I265" s="48" t="str">
        <f>INDEX(Orders!$E265,MATCH(Orders!$F265,Customers!$B265,0))</f>
        <v>Second Class</v>
      </c>
    </row>
    <row r="266" spans="1:9" x14ac:dyDescent="0.35">
      <c r="A266" s="11">
        <v>7422</v>
      </c>
      <c r="B266" s="13" t="s">
        <v>1006</v>
      </c>
      <c r="C266" s="13" t="s">
        <v>1007</v>
      </c>
      <c r="D266" s="13" t="s">
        <v>22</v>
      </c>
      <c r="E266" s="13" t="s">
        <v>23</v>
      </c>
      <c r="F266" s="13" t="s">
        <v>86</v>
      </c>
      <c r="G266" s="13" t="s">
        <v>87</v>
      </c>
      <c r="H266" s="13" t="s">
        <v>26</v>
      </c>
      <c r="I266" s="47" t="str">
        <f>INDEX(Orders!$E266,MATCH(Orders!$F266,Customers!$B266,0))</f>
        <v>Second Class</v>
      </c>
    </row>
    <row r="267" spans="1:9" x14ac:dyDescent="0.35">
      <c r="A267" s="12">
        <v>7423</v>
      </c>
      <c r="B267" s="17" t="s">
        <v>1006</v>
      </c>
      <c r="C267" s="17" t="s">
        <v>1007</v>
      </c>
      <c r="D267" s="17" t="s">
        <v>22</v>
      </c>
      <c r="E267" s="17" t="s">
        <v>23</v>
      </c>
      <c r="F267" s="17" t="s">
        <v>86</v>
      </c>
      <c r="G267" s="17" t="s">
        <v>87</v>
      </c>
      <c r="H267" s="17" t="s">
        <v>26</v>
      </c>
      <c r="I267" s="48" t="str">
        <f>INDEX(Orders!$E267,MATCH(Orders!$F267,Customers!$B267,0))</f>
        <v>Second Class</v>
      </c>
    </row>
    <row r="268" spans="1:9" x14ac:dyDescent="0.35">
      <c r="A268" s="11">
        <v>9343</v>
      </c>
      <c r="B268" s="13" t="s">
        <v>1025</v>
      </c>
      <c r="C268" s="13" t="s">
        <v>1026</v>
      </c>
      <c r="D268" s="13" t="s">
        <v>108</v>
      </c>
      <c r="E268" s="13" t="s">
        <v>23</v>
      </c>
      <c r="F268" s="13" t="s">
        <v>1027</v>
      </c>
      <c r="G268" s="13" t="s">
        <v>43</v>
      </c>
      <c r="H268" s="13" t="s">
        <v>44</v>
      </c>
      <c r="I268" s="47" t="str">
        <f>INDEX(Orders!$E268,MATCH(Orders!$F268,Customers!$B268,0))</f>
        <v>Standard Class</v>
      </c>
    </row>
    <row r="269" spans="1:9" x14ac:dyDescent="0.35">
      <c r="A269" s="12">
        <v>1693</v>
      </c>
      <c r="B269" s="17" t="s">
        <v>1031</v>
      </c>
      <c r="C269" s="17" t="s">
        <v>1032</v>
      </c>
      <c r="D269" s="17" t="s">
        <v>41</v>
      </c>
      <c r="E269" s="17" t="s">
        <v>23</v>
      </c>
      <c r="F269" s="17" t="s">
        <v>184</v>
      </c>
      <c r="G269" s="17" t="s">
        <v>153</v>
      </c>
      <c r="H269" s="17" t="s">
        <v>26</v>
      </c>
      <c r="I269" s="48" t="str">
        <f>INDEX(Orders!$E269,MATCH(Orders!$F269,Customers!$B269,0))</f>
        <v>Standard Class</v>
      </c>
    </row>
    <row r="270" spans="1:9" x14ac:dyDescent="0.35">
      <c r="A270" s="11">
        <v>3929</v>
      </c>
      <c r="B270" s="13" t="s">
        <v>555</v>
      </c>
      <c r="C270" s="13" t="s">
        <v>556</v>
      </c>
      <c r="D270" s="13" t="s">
        <v>41</v>
      </c>
      <c r="E270" s="13" t="s">
        <v>23</v>
      </c>
      <c r="F270" s="13" t="s">
        <v>1036</v>
      </c>
      <c r="G270" s="13" t="s">
        <v>53</v>
      </c>
      <c r="H270" s="13" t="s">
        <v>54</v>
      </c>
      <c r="I270" s="47" t="str">
        <f>INDEX(Orders!$E270,MATCH(Orders!$F270,Customers!$B270,0))</f>
        <v>First Class</v>
      </c>
    </row>
    <row r="271" spans="1:9" x14ac:dyDescent="0.35">
      <c r="A271" s="12">
        <v>3930</v>
      </c>
      <c r="B271" s="17" t="s">
        <v>555</v>
      </c>
      <c r="C271" s="17" t="s">
        <v>556</v>
      </c>
      <c r="D271" s="17" t="s">
        <v>41</v>
      </c>
      <c r="E271" s="17" t="s">
        <v>23</v>
      </c>
      <c r="F271" s="17" t="s">
        <v>1036</v>
      </c>
      <c r="G271" s="17" t="s">
        <v>53</v>
      </c>
      <c r="H271" s="17" t="s">
        <v>54</v>
      </c>
      <c r="I271" s="48" t="str">
        <f>INDEX(Orders!$E271,MATCH(Orders!$F271,Customers!$B271,0))</f>
        <v>First Class</v>
      </c>
    </row>
    <row r="272" spans="1:9" x14ac:dyDescent="0.35">
      <c r="A272" s="11">
        <v>3931</v>
      </c>
      <c r="B272" s="13" t="s">
        <v>555</v>
      </c>
      <c r="C272" s="13" t="s">
        <v>556</v>
      </c>
      <c r="D272" s="13" t="s">
        <v>41</v>
      </c>
      <c r="E272" s="13" t="s">
        <v>23</v>
      </c>
      <c r="F272" s="13" t="s">
        <v>1036</v>
      </c>
      <c r="G272" s="13" t="s">
        <v>53</v>
      </c>
      <c r="H272" s="13" t="s">
        <v>54</v>
      </c>
      <c r="I272" s="47" t="str">
        <f>INDEX(Orders!$E272,MATCH(Orders!$F272,Customers!$B272,0))</f>
        <v>First Class</v>
      </c>
    </row>
    <row r="273" spans="1:9" x14ac:dyDescent="0.35">
      <c r="A273" s="12">
        <v>4259</v>
      </c>
      <c r="B273" s="17" t="s">
        <v>1042</v>
      </c>
      <c r="C273" s="17" t="s">
        <v>1043</v>
      </c>
      <c r="D273" s="17" t="s">
        <v>22</v>
      </c>
      <c r="E273" s="17" t="s">
        <v>23</v>
      </c>
      <c r="F273" s="17" t="s">
        <v>159</v>
      </c>
      <c r="G273" s="17" t="s">
        <v>160</v>
      </c>
      <c r="H273" s="17" t="s">
        <v>44</v>
      </c>
      <c r="I273" s="48" t="str">
        <f>INDEX(Orders!$E273,MATCH(Orders!$F273,Customers!$B273,0))</f>
        <v>First Class</v>
      </c>
    </row>
    <row r="274" spans="1:9" x14ac:dyDescent="0.35">
      <c r="A274" s="11">
        <v>6116</v>
      </c>
      <c r="B274" s="13" t="s">
        <v>878</v>
      </c>
      <c r="C274" s="13" t="s">
        <v>879</v>
      </c>
      <c r="D274" s="13" t="s">
        <v>22</v>
      </c>
      <c r="E274" s="13" t="s">
        <v>23</v>
      </c>
      <c r="F274" s="13" t="s">
        <v>1047</v>
      </c>
      <c r="G274" s="13" t="s">
        <v>43</v>
      </c>
      <c r="H274" s="13" t="s">
        <v>44</v>
      </c>
      <c r="I274" s="47" t="str">
        <f>INDEX(Orders!$E274,MATCH(Orders!$F274,Customers!$B274,0))</f>
        <v>Standard Class</v>
      </c>
    </row>
    <row r="275" spans="1:9" x14ac:dyDescent="0.35">
      <c r="A275" s="12">
        <v>8934</v>
      </c>
      <c r="B275" s="17" t="s">
        <v>1049</v>
      </c>
      <c r="C275" s="17" t="s">
        <v>1050</v>
      </c>
      <c r="D275" s="17" t="s">
        <v>22</v>
      </c>
      <c r="E275" s="17" t="s">
        <v>23</v>
      </c>
      <c r="F275" s="17" t="s">
        <v>1051</v>
      </c>
      <c r="G275" s="17" t="s">
        <v>126</v>
      </c>
      <c r="H275" s="17" t="s">
        <v>54</v>
      </c>
      <c r="I275" s="48" t="str">
        <f>INDEX(Orders!$E275,MATCH(Orders!$F275,Customers!$B275,0))</f>
        <v>Standard Class</v>
      </c>
    </row>
    <row r="276" spans="1:9" x14ac:dyDescent="0.35">
      <c r="A276" s="11">
        <v>1615</v>
      </c>
      <c r="B276" s="13" t="s">
        <v>1055</v>
      </c>
      <c r="C276" s="13" t="s">
        <v>1056</v>
      </c>
      <c r="D276" s="13" t="s">
        <v>108</v>
      </c>
      <c r="E276" s="13" t="s">
        <v>23</v>
      </c>
      <c r="F276" s="13" t="s">
        <v>86</v>
      </c>
      <c r="G276" s="13" t="s">
        <v>87</v>
      </c>
      <c r="H276" s="13" t="s">
        <v>26</v>
      </c>
      <c r="I276" s="47" t="str">
        <f>INDEX(Orders!$E276,MATCH(Orders!$F276,Customers!$B276,0))</f>
        <v>Standard Class</v>
      </c>
    </row>
    <row r="277" spans="1:9" x14ac:dyDescent="0.35">
      <c r="A277" s="12">
        <v>7648</v>
      </c>
      <c r="B277" s="17" t="s">
        <v>1060</v>
      </c>
      <c r="C277" s="17" t="s">
        <v>1061</v>
      </c>
      <c r="D277" s="17" t="s">
        <v>22</v>
      </c>
      <c r="E277" s="17" t="s">
        <v>23</v>
      </c>
      <c r="F277" s="17" t="s">
        <v>358</v>
      </c>
      <c r="G277" s="17" t="s">
        <v>43</v>
      </c>
      <c r="H277" s="17" t="s">
        <v>44</v>
      </c>
      <c r="I277" s="48" t="str">
        <f>INDEX(Orders!$E277,MATCH(Orders!$F277,Customers!$B277,0))</f>
        <v>First Class</v>
      </c>
    </row>
    <row r="278" spans="1:9" x14ac:dyDescent="0.35">
      <c r="A278" s="11">
        <v>7649</v>
      </c>
      <c r="B278" s="13" t="s">
        <v>1060</v>
      </c>
      <c r="C278" s="13" t="s">
        <v>1061</v>
      </c>
      <c r="D278" s="13" t="s">
        <v>22</v>
      </c>
      <c r="E278" s="13" t="s">
        <v>23</v>
      </c>
      <c r="F278" s="13" t="s">
        <v>358</v>
      </c>
      <c r="G278" s="13" t="s">
        <v>43</v>
      </c>
      <c r="H278" s="13" t="s">
        <v>44</v>
      </c>
      <c r="I278" s="47" t="str">
        <f>INDEX(Orders!$E278,MATCH(Orders!$F278,Customers!$B278,0))</f>
        <v>First Class</v>
      </c>
    </row>
    <row r="279" spans="1:9" x14ac:dyDescent="0.35">
      <c r="A279" s="12">
        <v>9169</v>
      </c>
      <c r="B279" s="17" t="s">
        <v>869</v>
      </c>
      <c r="C279" s="17" t="s">
        <v>870</v>
      </c>
      <c r="D279" s="17" t="s">
        <v>108</v>
      </c>
      <c r="E279" s="17" t="s">
        <v>23</v>
      </c>
      <c r="F279" s="17" t="s">
        <v>581</v>
      </c>
      <c r="G279" s="17" t="s">
        <v>330</v>
      </c>
      <c r="H279" s="17" t="s">
        <v>79</v>
      </c>
      <c r="I279" s="48" t="str">
        <f>INDEX(Orders!$E279,MATCH(Orders!$F279,Customers!$B279,0))</f>
        <v>Standard Class</v>
      </c>
    </row>
    <row r="280" spans="1:9" x14ac:dyDescent="0.35">
      <c r="A280" s="11">
        <v>9170</v>
      </c>
      <c r="B280" s="13" t="s">
        <v>869</v>
      </c>
      <c r="C280" s="13" t="s">
        <v>870</v>
      </c>
      <c r="D280" s="13" t="s">
        <v>108</v>
      </c>
      <c r="E280" s="13" t="s">
        <v>23</v>
      </c>
      <c r="F280" s="13" t="s">
        <v>581</v>
      </c>
      <c r="G280" s="13" t="s">
        <v>330</v>
      </c>
      <c r="H280" s="13" t="s">
        <v>79</v>
      </c>
      <c r="I280" s="47" t="str">
        <f>INDEX(Orders!$E280,MATCH(Orders!$F280,Customers!$B280,0))</f>
        <v>Standard Class</v>
      </c>
    </row>
    <row r="281" spans="1:9" x14ac:dyDescent="0.35">
      <c r="A281" s="12">
        <v>9920</v>
      </c>
      <c r="B281" s="17" t="s">
        <v>1070</v>
      </c>
      <c r="C281" s="17" t="s">
        <v>1071</v>
      </c>
      <c r="D281" s="17" t="s">
        <v>22</v>
      </c>
      <c r="E281" s="17" t="s">
        <v>23</v>
      </c>
      <c r="F281" s="17" t="s">
        <v>1072</v>
      </c>
      <c r="G281" s="17" t="s">
        <v>53</v>
      </c>
      <c r="H281" s="17" t="s">
        <v>54</v>
      </c>
      <c r="I281" s="48" t="str">
        <f>INDEX(Orders!$E281,MATCH(Orders!$F281,Customers!$B281,0))</f>
        <v>Standard Class</v>
      </c>
    </row>
    <row r="282" spans="1:9" x14ac:dyDescent="0.35">
      <c r="A282" s="11">
        <v>9921</v>
      </c>
      <c r="B282" s="13" t="s">
        <v>1070</v>
      </c>
      <c r="C282" s="13" t="s">
        <v>1071</v>
      </c>
      <c r="D282" s="13" t="s">
        <v>22</v>
      </c>
      <c r="E282" s="13" t="s">
        <v>23</v>
      </c>
      <c r="F282" s="13" t="s">
        <v>1072</v>
      </c>
      <c r="G282" s="13" t="s">
        <v>53</v>
      </c>
      <c r="H282" s="13" t="s">
        <v>54</v>
      </c>
      <c r="I282" s="47" t="str">
        <f>INDEX(Orders!$E282,MATCH(Orders!$F282,Customers!$B282,0))</f>
        <v>Standard Class</v>
      </c>
    </row>
    <row r="283" spans="1:9" x14ac:dyDescent="0.35">
      <c r="A283" s="12">
        <v>2394</v>
      </c>
      <c r="B283" s="17" t="s">
        <v>1078</v>
      </c>
      <c r="C283" s="17" t="s">
        <v>1079</v>
      </c>
      <c r="D283" s="17" t="s">
        <v>41</v>
      </c>
      <c r="E283" s="17" t="s">
        <v>23</v>
      </c>
      <c r="F283" s="17" t="s">
        <v>1080</v>
      </c>
      <c r="G283" s="17" t="s">
        <v>893</v>
      </c>
      <c r="H283" s="17" t="s">
        <v>26</v>
      </c>
      <c r="I283" s="48" t="str">
        <f>INDEX(Orders!$E283,MATCH(Orders!$F283,Customers!$B283,0))</f>
        <v>Standard Class</v>
      </c>
    </row>
    <row r="284" spans="1:9" x14ac:dyDescent="0.35">
      <c r="A284" s="11">
        <v>3737</v>
      </c>
      <c r="B284" s="13" t="s">
        <v>1082</v>
      </c>
      <c r="C284" s="13" t="s">
        <v>1083</v>
      </c>
      <c r="D284" s="13" t="s">
        <v>41</v>
      </c>
      <c r="E284" s="13" t="s">
        <v>23</v>
      </c>
      <c r="F284" s="13" t="s">
        <v>697</v>
      </c>
      <c r="G284" s="13" t="s">
        <v>743</v>
      </c>
      <c r="H284" s="13" t="s">
        <v>26</v>
      </c>
      <c r="I284" s="47" t="str">
        <f>INDEX(Orders!$E284,MATCH(Orders!$F284,Customers!$B284,0))</f>
        <v>Same Day</v>
      </c>
    </row>
    <row r="285" spans="1:9" x14ac:dyDescent="0.35">
      <c r="A285" s="12">
        <v>3738</v>
      </c>
      <c r="B285" s="17" t="s">
        <v>1082</v>
      </c>
      <c r="C285" s="17" t="s">
        <v>1083</v>
      </c>
      <c r="D285" s="17" t="s">
        <v>41</v>
      </c>
      <c r="E285" s="17" t="s">
        <v>23</v>
      </c>
      <c r="F285" s="17" t="s">
        <v>697</v>
      </c>
      <c r="G285" s="17" t="s">
        <v>743</v>
      </c>
      <c r="H285" s="17" t="s">
        <v>26</v>
      </c>
      <c r="I285" s="48" t="str">
        <f>INDEX(Orders!$E285,MATCH(Orders!$F285,Customers!$B285,0))</f>
        <v>Same Day</v>
      </c>
    </row>
    <row r="286" spans="1:9" x14ac:dyDescent="0.35">
      <c r="A286" s="11">
        <v>4400</v>
      </c>
      <c r="B286" s="13" t="s">
        <v>1089</v>
      </c>
      <c r="C286" s="13" t="s">
        <v>1090</v>
      </c>
      <c r="D286" s="13" t="s">
        <v>41</v>
      </c>
      <c r="E286" s="13" t="s">
        <v>23</v>
      </c>
      <c r="F286" s="13" t="s">
        <v>1091</v>
      </c>
      <c r="G286" s="13" t="s">
        <v>25</v>
      </c>
      <c r="H286" s="13" t="s">
        <v>26</v>
      </c>
      <c r="I286" s="47" t="str">
        <f>INDEX(Orders!$E286,MATCH(Orders!$F286,Customers!$B286,0))</f>
        <v>Same Day</v>
      </c>
    </row>
    <row r="287" spans="1:9" x14ac:dyDescent="0.35">
      <c r="A287" s="12">
        <v>4401</v>
      </c>
      <c r="B287" s="17" t="s">
        <v>1089</v>
      </c>
      <c r="C287" s="17" t="s">
        <v>1090</v>
      </c>
      <c r="D287" s="17" t="s">
        <v>41</v>
      </c>
      <c r="E287" s="17" t="s">
        <v>23</v>
      </c>
      <c r="F287" s="17" t="s">
        <v>1091</v>
      </c>
      <c r="G287" s="17" t="s">
        <v>25</v>
      </c>
      <c r="H287" s="17" t="s">
        <v>26</v>
      </c>
      <c r="I287" s="48" t="str">
        <f>INDEX(Orders!$E287,MATCH(Orders!$F287,Customers!$B287,0))</f>
        <v>Same Day</v>
      </c>
    </row>
    <row r="288" spans="1:9" x14ac:dyDescent="0.35">
      <c r="A288" s="11">
        <v>4402</v>
      </c>
      <c r="B288" s="13" t="s">
        <v>1089</v>
      </c>
      <c r="C288" s="13" t="s">
        <v>1090</v>
      </c>
      <c r="D288" s="13" t="s">
        <v>41</v>
      </c>
      <c r="E288" s="13" t="s">
        <v>23</v>
      </c>
      <c r="F288" s="13" t="s">
        <v>1091</v>
      </c>
      <c r="G288" s="13" t="s">
        <v>25</v>
      </c>
      <c r="H288" s="13" t="s">
        <v>26</v>
      </c>
      <c r="I288" s="47" t="str">
        <f>INDEX(Orders!$E288,MATCH(Orders!$F288,Customers!$B288,0))</f>
        <v>Same Day</v>
      </c>
    </row>
    <row r="289" spans="1:9" x14ac:dyDescent="0.35">
      <c r="A289" s="12">
        <v>8382</v>
      </c>
      <c r="B289" s="17" t="s">
        <v>1099</v>
      </c>
      <c r="C289" s="17" t="s">
        <v>1100</v>
      </c>
      <c r="D289" s="17" t="s">
        <v>41</v>
      </c>
      <c r="E289" s="17" t="s">
        <v>23</v>
      </c>
      <c r="F289" s="17" t="s">
        <v>358</v>
      </c>
      <c r="G289" s="17" t="s">
        <v>43</v>
      </c>
      <c r="H289" s="17" t="s">
        <v>44</v>
      </c>
      <c r="I289" s="48" t="str">
        <f>INDEX(Orders!$E289,MATCH(Orders!$F289,Customers!$B289,0))</f>
        <v>Second Class</v>
      </c>
    </row>
    <row r="290" spans="1:9" x14ac:dyDescent="0.35">
      <c r="A290" s="11">
        <v>495</v>
      </c>
      <c r="B290" s="13" t="s">
        <v>1104</v>
      </c>
      <c r="C290" s="13" t="s">
        <v>1105</v>
      </c>
      <c r="D290" s="13" t="s">
        <v>41</v>
      </c>
      <c r="E290" s="13" t="s">
        <v>23</v>
      </c>
      <c r="F290" s="13" t="s">
        <v>1106</v>
      </c>
      <c r="G290" s="13" t="s">
        <v>514</v>
      </c>
      <c r="H290" s="13" t="s">
        <v>79</v>
      </c>
      <c r="I290" s="47" t="str">
        <f>INDEX(Orders!$E290,MATCH(Orders!$F290,Customers!$B290,0))</f>
        <v>Second Class</v>
      </c>
    </row>
    <row r="291" spans="1:9" x14ac:dyDescent="0.35">
      <c r="A291" s="12">
        <v>6474</v>
      </c>
      <c r="B291" s="17" t="s">
        <v>1110</v>
      </c>
      <c r="C291" s="17" t="s">
        <v>1111</v>
      </c>
      <c r="D291" s="17" t="s">
        <v>41</v>
      </c>
      <c r="E291" s="17" t="s">
        <v>23</v>
      </c>
      <c r="F291" s="17" t="s">
        <v>1091</v>
      </c>
      <c r="G291" s="17" t="s">
        <v>514</v>
      </c>
      <c r="H291" s="17" t="s">
        <v>79</v>
      </c>
      <c r="I291" s="48" t="str">
        <f>INDEX(Orders!$E291,MATCH(Orders!$F291,Customers!$B291,0))</f>
        <v>Second Class</v>
      </c>
    </row>
    <row r="292" spans="1:9" x14ac:dyDescent="0.35">
      <c r="A292" s="11">
        <v>2226</v>
      </c>
      <c r="B292" s="13" t="s">
        <v>1115</v>
      </c>
      <c r="C292" s="13" t="s">
        <v>1116</v>
      </c>
      <c r="D292" s="13" t="s">
        <v>41</v>
      </c>
      <c r="E292" s="13" t="s">
        <v>23</v>
      </c>
      <c r="F292" s="13" t="s">
        <v>1117</v>
      </c>
      <c r="G292" s="13" t="s">
        <v>737</v>
      </c>
      <c r="H292" s="13" t="s">
        <v>44</v>
      </c>
      <c r="I292" s="47" t="str">
        <f>INDEX(Orders!$E292,MATCH(Orders!$F292,Customers!$B292,0))</f>
        <v>Second Class</v>
      </c>
    </row>
    <row r="293" spans="1:9" x14ac:dyDescent="0.35">
      <c r="A293" s="12">
        <v>2853</v>
      </c>
      <c r="B293" s="17" t="s">
        <v>1121</v>
      </c>
      <c r="C293" s="17" t="s">
        <v>1122</v>
      </c>
      <c r="D293" s="17" t="s">
        <v>41</v>
      </c>
      <c r="E293" s="17" t="s">
        <v>23</v>
      </c>
      <c r="F293" s="17" t="s">
        <v>656</v>
      </c>
      <c r="G293" s="17" t="s">
        <v>219</v>
      </c>
      <c r="H293" s="17" t="s">
        <v>26</v>
      </c>
      <c r="I293" s="48" t="str">
        <f>INDEX(Orders!$E293,MATCH(Orders!$F293,Customers!$B293,0))</f>
        <v>Second Class</v>
      </c>
    </row>
    <row r="294" spans="1:9" x14ac:dyDescent="0.35">
      <c r="A294" s="11">
        <v>2854</v>
      </c>
      <c r="B294" s="13" t="s">
        <v>1121</v>
      </c>
      <c r="C294" s="13" t="s">
        <v>1122</v>
      </c>
      <c r="D294" s="13" t="s">
        <v>41</v>
      </c>
      <c r="E294" s="13" t="s">
        <v>23</v>
      </c>
      <c r="F294" s="13" t="s">
        <v>656</v>
      </c>
      <c r="G294" s="13" t="s">
        <v>219</v>
      </c>
      <c r="H294" s="13" t="s">
        <v>26</v>
      </c>
      <c r="I294" s="47" t="str">
        <f>INDEX(Orders!$E294,MATCH(Orders!$F294,Customers!$B294,0))</f>
        <v>Second Class</v>
      </c>
    </row>
    <row r="295" spans="1:9" x14ac:dyDescent="0.35">
      <c r="A295" s="12">
        <v>9177</v>
      </c>
      <c r="B295" s="17" t="s">
        <v>1128</v>
      </c>
      <c r="C295" s="17" t="s">
        <v>1129</v>
      </c>
      <c r="D295" s="17" t="s">
        <v>22</v>
      </c>
      <c r="E295" s="17" t="s">
        <v>23</v>
      </c>
      <c r="F295" s="17" t="s">
        <v>639</v>
      </c>
      <c r="G295" s="17" t="s">
        <v>514</v>
      </c>
      <c r="H295" s="17" t="s">
        <v>79</v>
      </c>
      <c r="I295" s="48" t="str">
        <f>INDEX(Orders!$E295,MATCH(Orders!$F295,Customers!$B295,0))</f>
        <v>Standard Class</v>
      </c>
    </row>
    <row r="296" spans="1:9" x14ac:dyDescent="0.35">
      <c r="A296" s="11">
        <v>589</v>
      </c>
      <c r="B296" s="13" t="s">
        <v>846</v>
      </c>
      <c r="C296" s="13" t="s">
        <v>847</v>
      </c>
      <c r="D296" s="13" t="s">
        <v>41</v>
      </c>
      <c r="E296" s="13" t="s">
        <v>23</v>
      </c>
      <c r="F296" s="13" t="s">
        <v>1133</v>
      </c>
      <c r="G296" s="13" t="s">
        <v>1134</v>
      </c>
      <c r="H296" s="13" t="s">
        <v>44</v>
      </c>
      <c r="I296" s="47" t="str">
        <f>INDEX(Orders!$E296,MATCH(Orders!$F296,Customers!$B296,0))</f>
        <v>Standard Class</v>
      </c>
    </row>
    <row r="297" spans="1:9" x14ac:dyDescent="0.35">
      <c r="A297" s="12">
        <v>590</v>
      </c>
      <c r="B297" s="17" t="s">
        <v>846</v>
      </c>
      <c r="C297" s="17" t="s">
        <v>847</v>
      </c>
      <c r="D297" s="17" t="s">
        <v>41</v>
      </c>
      <c r="E297" s="17" t="s">
        <v>23</v>
      </c>
      <c r="F297" s="17" t="s">
        <v>1133</v>
      </c>
      <c r="G297" s="17" t="s">
        <v>1134</v>
      </c>
      <c r="H297" s="17" t="s">
        <v>44</v>
      </c>
      <c r="I297" s="48" t="str">
        <f>INDEX(Orders!$E297,MATCH(Orders!$F297,Customers!$B297,0))</f>
        <v>Standard Class</v>
      </c>
    </row>
    <row r="298" spans="1:9" x14ac:dyDescent="0.35">
      <c r="A298" s="11">
        <v>591</v>
      </c>
      <c r="B298" s="13" t="s">
        <v>846</v>
      </c>
      <c r="C298" s="13" t="s">
        <v>847</v>
      </c>
      <c r="D298" s="13" t="s">
        <v>41</v>
      </c>
      <c r="E298" s="13" t="s">
        <v>23</v>
      </c>
      <c r="F298" s="13" t="s">
        <v>1133</v>
      </c>
      <c r="G298" s="13" t="s">
        <v>1134</v>
      </c>
      <c r="H298" s="13" t="s">
        <v>44</v>
      </c>
      <c r="I298" s="47" t="str">
        <f>INDEX(Orders!$E298,MATCH(Orders!$F298,Customers!$B298,0))</f>
        <v>Standard Class</v>
      </c>
    </row>
    <row r="299" spans="1:9" x14ac:dyDescent="0.35">
      <c r="A299" s="12">
        <v>592</v>
      </c>
      <c r="B299" s="17" t="s">
        <v>846</v>
      </c>
      <c r="C299" s="17" t="s">
        <v>847</v>
      </c>
      <c r="D299" s="17" t="s">
        <v>41</v>
      </c>
      <c r="E299" s="17" t="s">
        <v>23</v>
      </c>
      <c r="F299" s="17" t="s">
        <v>1133</v>
      </c>
      <c r="G299" s="17" t="s">
        <v>1134</v>
      </c>
      <c r="H299" s="17" t="s">
        <v>44</v>
      </c>
      <c r="I299" s="48" t="str">
        <f>INDEX(Orders!$E299,MATCH(Orders!$F299,Customers!$B299,0))</f>
        <v>Standard Class</v>
      </c>
    </row>
    <row r="300" spans="1:9" x14ac:dyDescent="0.35">
      <c r="A300" s="11">
        <v>749</v>
      </c>
      <c r="B300" s="13" t="s">
        <v>1142</v>
      </c>
      <c r="C300" s="13" t="s">
        <v>1143</v>
      </c>
      <c r="D300" s="13" t="s">
        <v>41</v>
      </c>
      <c r="E300" s="13" t="s">
        <v>23</v>
      </c>
      <c r="F300" s="13" t="s">
        <v>1144</v>
      </c>
      <c r="G300" s="13" t="s">
        <v>381</v>
      </c>
      <c r="H300" s="13" t="s">
        <v>54</v>
      </c>
      <c r="I300" s="47" t="str">
        <f>INDEX(Orders!$E300,MATCH(Orders!$F300,Customers!$B300,0))</f>
        <v>Second Class</v>
      </c>
    </row>
    <row r="301" spans="1:9" x14ac:dyDescent="0.35">
      <c r="A301" s="12">
        <v>1041</v>
      </c>
      <c r="B301" s="17" t="s">
        <v>1148</v>
      </c>
      <c r="C301" s="17" t="s">
        <v>1149</v>
      </c>
      <c r="D301" s="17" t="s">
        <v>108</v>
      </c>
      <c r="E301" s="17" t="s">
        <v>23</v>
      </c>
      <c r="F301" s="17" t="s">
        <v>1150</v>
      </c>
      <c r="G301" s="17" t="s">
        <v>1151</v>
      </c>
      <c r="H301" s="17" t="s">
        <v>54</v>
      </c>
      <c r="I301" s="48" t="str">
        <f>INDEX(Orders!$E301,MATCH(Orders!$F301,Customers!$B301,0))</f>
        <v>Standard Class</v>
      </c>
    </row>
    <row r="302" spans="1:9" x14ac:dyDescent="0.35">
      <c r="A302" s="11">
        <v>3312</v>
      </c>
      <c r="B302" s="13" t="s">
        <v>1153</v>
      </c>
      <c r="C302" s="13" t="s">
        <v>1154</v>
      </c>
      <c r="D302" s="13" t="s">
        <v>22</v>
      </c>
      <c r="E302" s="13" t="s">
        <v>23</v>
      </c>
      <c r="F302" s="13" t="s">
        <v>329</v>
      </c>
      <c r="G302" s="13" t="s">
        <v>330</v>
      </c>
      <c r="H302" s="13" t="s">
        <v>79</v>
      </c>
      <c r="I302" s="47" t="str">
        <f>INDEX(Orders!$E302,MATCH(Orders!$F302,Customers!$B302,0))</f>
        <v>Second Class</v>
      </c>
    </row>
    <row r="303" spans="1:9" x14ac:dyDescent="0.35">
      <c r="A303" s="12">
        <v>3172</v>
      </c>
      <c r="B303" s="17" t="s">
        <v>1158</v>
      </c>
      <c r="C303" s="17" t="s">
        <v>1159</v>
      </c>
      <c r="D303" s="17" t="s">
        <v>41</v>
      </c>
      <c r="E303" s="17" t="s">
        <v>23</v>
      </c>
      <c r="F303" s="17" t="s">
        <v>380</v>
      </c>
      <c r="G303" s="17" t="s">
        <v>381</v>
      </c>
      <c r="H303" s="17" t="s">
        <v>54</v>
      </c>
      <c r="I303" s="48" t="str">
        <f>INDEX(Orders!$E303,MATCH(Orders!$F303,Customers!$B303,0))</f>
        <v>Standard Class</v>
      </c>
    </row>
    <row r="304" spans="1:9" x14ac:dyDescent="0.35">
      <c r="A304" s="11">
        <v>3173</v>
      </c>
      <c r="B304" s="13" t="s">
        <v>1158</v>
      </c>
      <c r="C304" s="13" t="s">
        <v>1159</v>
      </c>
      <c r="D304" s="13" t="s">
        <v>41</v>
      </c>
      <c r="E304" s="13" t="s">
        <v>23</v>
      </c>
      <c r="F304" s="13" t="s">
        <v>380</v>
      </c>
      <c r="G304" s="13" t="s">
        <v>381</v>
      </c>
      <c r="H304" s="13" t="s">
        <v>54</v>
      </c>
      <c r="I304" s="47" t="str">
        <f>INDEX(Orders!$E304,MATCH(Orders!$F304,Customers!$B304,0))</f>
        <v>Standard Class</v>
      </c>
    </row>
    <row r="305" spans="1:9" x14ac:dyDescent="0.35">
      <c r="A305" s="12">
        <v>3174</v>
      </c>
      <c r="B305" s="17" t="s">
        <v>1158</v>
      </c>
      <c r="C305" s="17" t="s">
        <v>1159</v>
      </c>
      <c r="D305" s="17" t="s">
        <v>41</v>
      </c>
      <c r="E305" s="17" t="s">
        <v>23</v>
      </c>
      <c r="F305" s="17" t="s">
        <v>380</v>
      </c>
      <c r="G305" s="17" t="s">
        <v>381</v>
      </c>
      <c r="H305" s="17" t="s">
        <v>54</v>
      </c>
      <c r="I305" s="48" t="str">
        <f>INDEX(Orders!$E305,MATCH(Orders!$F305,Customers!$B305,0))</f>
        <v>Standard Class</v>
      </c>
    </row>
    <row r="306" spans="1:9" x14ac:dyDescent="0.35">
      <c r="A306" s="11">
        <v>3766</v>
      </c>
      <c r="B306" s="13" t="s">
        <v>1167</v>
      </c>
      <c r="C306" s="13" t="s">
        <v>1168</v>
      </c>
      <c r="D306" s="13" t="s">
        <v>22</v>
      </c>
      <c r="E306" s="13" t="s">
        <v>23</v>
      </c>
      <c r="F306" s="13" t="s">
        <v>451</v>
      </c>
      <c r="G306" s="13" t="s">
        <v>53</v>
      </c>
      <c r="H306" s="13" t="s">
        <v>54</v>
      </c>
      <c r="I306" s="47" t="str">
        <f>INDEX(Orders!$E306,MATCH(Orders!$F306,Customers!$B306,0))</f>
        <v>Standard Class</v>
      </c>
    </row>
    <row r="307" spans="1:9" x14ac:dyDescent="0.35">
      <c r="A307" s="12">
        <v>3767</v>
      </c>
      <c r="B307" s="17" t="s">
        <v>1167</v>
      </c>
      <c r="C307" s="17" t="s">
        <v>1168</v>
      </c>
      <c r="D307" s="17" t="s">
        <v>22</v>
      </c>
      <c r="E307" s="17" t="s">
        <v>23</v>
      </c>
      <c r="F307" s="17" t="s">
        <v>451</v>
      </c>
      <c r="G307" s="17" t="s">
        <v>53</v>
      </c>
      <c r="H307" s="17" t="s">
        <v>54</v>
      </c>
      <c r="I307" s="48" t="str">
        <f>INDEX(Orders!$E307,MATCH(Orders!$F307,Customers!$B307,0))</f>
        <v>Standard Class</v>
      </c>
    </row>
    <row r="308" spans="1:9" x14ac:dyDescent="0.35">
      <c r="A308" s="11">
        <v>1672</v>
      </c>
      <c r="B308" s="13" t="s">
        <v>1174</v>
      </c>
      <c r="C308" s="13" t="s">
        <v>1175</v>
      </c>
      <c r="D308" s="13" t="s">
        <v>22</v>
      </c>
      <c r="E308" s="13" t="s">
        <v>23</v>
      </c>
      <c r="F308" s="13" t="s">
        <v>1176</v>
      </c>
      <c r="G308" s="13" t="s">
        <v>1177</v>
      </c>
      <c r="H308" s="13" t="s">
        <v>44</v>
      </c>
      <c r="I308" s="47" t="str">
        <f>INDEX(Orders!$E308,MATCH(Orders!$F308,Customers!$B308,0))</f>
        <v>First Class</v>
      </c>
    </row>
    <row r="309" spans="1:9" x14ac:dyDescent="0.35">
      <c r="A309" s="12">
        <v>7695</v>
      </c>
      <c r="B309" s="17" t="s">
        <v>285</v>
      </c>
      <c r="C309" s="17" t="s">
        <v>286</v>
      </c>
      <c r="D309" s="17" t="s">
        <v>41</v>
      </c>
      <c r="E309" s="17" t="s">
        <v>23</v>
      </c>
      <c r="F309" s="17" t="s">
        <v>159</v>
      </c>
      <c r="G309" s="17" t="s">
        <v>160</v>
      </c>
      <c r="H309" s="17" t="s">
        <v>44</v>
      </c>
      <c r="I309" s="48" t="str">
        <f>INDEX(Orders!$E309,MATCH(Orders!$F309,Customers!$B309,0))</f>
        <v>Same Day</v>
      </c>
    </row>
    <row r="310" spans="1:9" x14ac:dyDescent="0.35">
      <c r="A310" s="11">
        <v>3030</v>
      </c>
      <c r="B310" s="13" t="s">
        <v>1182</v>
      </c>
      <c r="C310" s="13" t="s">
        <v>1183</v>
      </c>
      <c r="D310" s="13" t="s">
        <v>22</v>
      </c>
      <c r="E310" s="13" t="s">
        <v>23</v>
      </c>
      <c r="F310" s="13" t="s">
        <v>1184</v>
      </c>
      <c r="G310" s="13" t="s">
        <v>1134</v>
      </c>
      <c r="H310" s="13" t="s">
        <v>44</v>
      </c>
      <c r="I310" s="47" t="str">
        <f>INDEX(Orders!$E310,MATCH(Orders!$F310,Customers!$B310,0))</f>
        <v>Standard Class</v>
      </c>
    </row>
    <row r="311" spans="1:9" x14ac:dyDescent="0.35">
      <c r="A311" s="12">
        <v>4229</v>
      </c>
      <c r="B311" s="17" t="s">
        <v>1188</v>
      </c>
      <c r="C311" s="17" t="s">
        <v>1189</v>
      </c>
      <c r="D311" s="17" t="s">
        <v>22</v>
      </c>
      <c r="E311" s="17" t="s">
        <v>23</v>
      </c>
      <c r="F311" s="17" t="s">
        <v>457</v>
      </c>
      <c r="G311" s="17" t="s">
        <v>762</v>
      </c>
      <c r="H311" s="17" t="s">
        <v>54</v>
      </c>
      <c r="I311" s="48" t="str">
        <f>INDEX(Orders!$E311,MATCH(Orders!$F311,Customers!$B311,0))</f>
        <v>First Class</v>
      </c>
    </row>
    <row r="312" spans="1:9" x14ac:dyDescent="0.35">
      <c r="A312" s="11">
        <v>9130</v>
      </c>
      <c r="B312" s="13" t="s">
        <v>1193</v>
      </c>
      <c r="C312" s="13" t="s">
        <v>1194</v>
      </c>
      <c r="D312" s="13" t="s">
        <v>41</v>
      </c>
      <c r="E312" s="13" t="s">
        <v>23</v>
      </c>
      <c r="F312" s="13" t="s">
        <v>300</v>
      </c>
      <c r="G312" s="13" t="s">
        <v>153</v>
      </c>
      <c r="H312" s="13" t="s">
        <v>26</v>
      </c>
      <c r="I312" s="47" t="str">
        <f>INDEX(Orders!$E312,MATCH(Orders!$F312,Customers!$B312,0))</f>
        <v>Second Class</v>
      </c>
    </row>
    <row r="313" spans="1:9" x14ac:dyDescent="0.35">
      <c r="A313" s="12">
        <v>9131</v>
      </c>
      <c r="B313" s="17" t="s">
        <v>1193</v>
      </c>
      <c r="C313" s="17" t="s">
        <v>1194</v>
      </c>
      <c r="D313" s="17" t="s">
        <v>41</v>
      </c>
      <c r="E313" s="17" t="s">
        <v>23</v>
      </c>
      <c r="F313" s="17" t="s">
        <v>300</v>
      </c>
      <c r="G313" s="17" t="s">
        <v>153</v>
      </c>
      <c r="H313" s="17" t="s">
        <v>26</v>
      </c>
      <c r="I313" s="48" t="str">
        <f>INDEX(Orders!$E313,MATCH(Orders!$F313,Customers!$B313,0))</f>
        <v>Second Class</v>
      </c>
    </row>
    <row r="314" spans="1:9" x14ac:dyDescent="0.35">
      <c r="A314" s="11">
        <v>3371</v>
      </c>
      <c r="B314" s="13" t="s">
        <v>306</v>
      </c>
      <c r="C314" s="13" t="s">
        <v>307</v>
      </c>
      <c r="D314" s="13" t="s">
        <v>41</v>
      </c>
      <c r="E314" s="13" t="s">
        <v>23</v>
      </c>
      <c r="F314" s="13" t="s">
        <v>1200</v>
      </c>
      <c r="G314" s="13" t="s">
        <v>66</v>
      </c>
      <c r="H314" s="13" t="s">
        <v>54</v>
      </c>
      <c r="I314" s="47" t="str">
        <f>INDEX(Orders!$E314,MATCH(Orders!$F314,Customers!$B314,0))</f>
        <v>Same Day</v>
      </c>
    </row>
    <row r="315" spans="1:9" x14ac:dyDescent="0.35">
      <c r="A315" s="12">
        <v>7931</v>
      </c>
      <c r="B315" s="17" t="s">
        <v>1204</v>
      </c>
      <c r="C315" s="17" t="s">
        <v>1205</v>
      </c>
      <c r="D315" s="17" t="s">
        <v>22</v>
      </c>
      <c r="E315" s="17" t="s">
        <v>23</v>
      </c>
      <c r="F315" s="17" t="s">
        <v>218</v>
      </c>
      <c r="G315" s="17" t="s">
        <v>219</v>
      </c>
      <c r="H315" s="17" t="s">
        <v>26</v>
      </c>
      <c r="I315" s="48" t="str">
        <f>INDEX(Orders!$E315,MATCH(Orders!$F315,Customers!$B315,0))</f>
        <v>Second Class</v>
      </c>
    </row>
    <row r="316" spans="1:9" x14ac:dyDescent="0.35">
      <c r="A316" s="11">
        <v>664</v>
      </c>
      <c r="B316" s="13" t="s">
        <v>1049</v>
      </c>
      <c r="C316" s="13" t="s">
        <v>1050</v>
      </c>
      <c r="D316" s="13" t="s">
        <v>22</v>
      </c>
      <c r="E316" s="13" t="s">
        <v>23</v>
      </c>
      <c r="F316" s="13" t="s">
        <v>218</v>
      </c>
      <c r="G316" s="13" t="s">
        <v>219</v>
      </c>
      <c r="H316" s="13" t="s">
        <v>26</v>
      </c>
      <c r="I316" s="47" t="str">
        <f>INDEX(Orders!$E316,MATCH(Orders!$F316,Customers!$B316,0))</f>
        <v>Standard Class</v>
      </c>
    </row>
    <row r="317" spans="1:9" x14ac:dyDescent="0.35">
      <c r="A317" s="12">
        <v>3159</v>
      </c>
      <c r="B317" s="17" t="s">
        <v>1210</v>
      </c>
      <c r="C317" s="17" t="s">
        <v>1211</v>
      </c>
      <c r="D317" s="17" t="s">
        <v>41</v>
      </c>
      <c r="E317" s="17" t="s">
        <v>23</v>
      </c>
      <c r="F317" s="17" t="s">
        <v>97</v>
      </c>
      <c r="G317" s="17" t="s">
        <v>78</v>
      </c>
      <c r="H317" s="17" t="s">
        <v>79</v>
      </c>
      <c r="I317" s="48" t="str">
        <f>INDEX(Orders!$E317,MATCH(Orders!$F317,Customers!$B317,0))</f>
        <v>First Class</v>
      </c>
    </row>
    <row r="318" spans="1:9" x14ac:dyDescent="0.35">
      <c r="A318" s="11">
        <v>3160</v>
      </c>
      <c r="B318" s="13" t="s">
        <v>1210</v>
      </c>
      <c r="C318" s="13" t="s">
        <v>1211</v>
      </c>
      <c r="D318" s="13" t="s">
        <v>41</v>
      </c>
      <c r="E318" s="13" t="s">
        <v>23</v>
      </c>
      <c r="F318" s="13" t="s">
        <v>97</v>
      </c>
      <c r="G318" s="13" t="s">
        <v>78</v>
      </c>
      <c r="H318" s="13" t="s">
        <v>79</v>
      </c>
      <c r="I318" s="47" t="str">
        <f>INDEX(Orders!$E318,MATCH(Orders!$F318,Customers!$B318,0))</f>
        <v>First Class</v>
      </c>
    </row>
    <row r="319" spans="1:9" x14ac:dyDescent="0.35">
      <c r="A319" s="12">
        <v>9018</v>
      </c>
      <c r="B319" s="17" t="s">
        <v>1217</v>
      </c>
      <c r="C319" s="17" t="s">
        <v>1218</v>
      </c>
      <c r="D319" s="17" t="s">
        <v>41</v>
      </c>
      <c r="E319" s="17" t="s">
        <v>23</v>
      </c>
      <c r="F319" s="17" t="s">
        <v>1219</v>
      </c>
      <c r="G319" s="17" t="s">
        <v>1220</v>
      </c>
      <c r="H319" s="17" t="s">
        <v>44</v>
      </c>
      <c r="I319" s="48" t="str">
        <f>INDEX(Orders!$E319,MATCH(Orders!$F319,Customers!$B319,0))</f>
        <v>Second Class</v>
      </c>
    </row>
    <row r="320" spans="1:9" x14ac:dyDescent="0.35">
      <c r="A320" s="11">
        <v>9019</v>
      </c>
      <c r="B320" s="13" t="s">
        <v>1217</v>
      </c>
      <c r="C320" s="13" t="s">
        <v>1218</v>
      </c>
      <c r="D320" s="13" t="s">
        <v>41</v>
      </c>
      <c r="E320" s="13" t="s">
        <v>23</v>
      </c>
      <c r="F320" s="13" t="s">
        <v>1219</v>
      </c>
      <c r="G320" s="13" t="s">
        <v>1220</v>
      </c>
      <c r="H320" s="13" t="s">
        <v>44</v>
      </c>
      <c r="I320" s="47" t="str">
        <f>INDEX(Orders!$E320,MATCH(Orders!$F320,Customers!$B320,0))</f>
        <v>Second Class</v>
      </c>
    </row>
    <row r="321" spans="1:9" x14ac:dyDescent="0.35">
      <c r="A321" s="12">
        <v>8545</v>
      </c>
      <c r="B321" s="17" t="s">
        <v>1226</v>
      </c>
      <c r="C321" s="17" t="s">
        <v>1227</v>
      </c>
      <c r="D321" s="17" t="s">
        <v>22</v>
      </c>
      <c r="E321" s="17" t="s">
        <v>23</v>
      </c>
      <c r="F321" s="17" t="s">
        <v>184</v>
      </c>
      <c r="G321" s="17" t="s">
        <v>251</v>
      </c>
      <c r="H321" s="17" t="s">
        <v>79</v>
      </c>
      <c r="I321" s="48" t="str">
        <f>INDEX(Orders!$E321,MATCH(Orders!$F321,Customers!$B321,0))</f>
        <v>Standard Class</v>
      </c>
    </row>
    <row r="322" spans="1:9" x14ac:dyDescent="0.35">
      <c r="A322" s="11">
        <v>8546</v>
      </c>
      <c r="B322" s="13" t="s">
        <v>1226</v>
      </c>
      <c r="C322" s="13" t="s">
        <v>1227</v>
      </c>
      <c r="D322" s="13" t="s">
        <v>22</v>
      </c>
      <c r="E322" s="13" t="s">
        <v>23</v>
      </c>
      <c r="F322" s="13" t="s">
        <v>184</v>
      </c>
      <c r="G322" s="13" t="s">
        <v>251</v>
      </c>
      <c r="H322" s="13" t="s">
        <v>79</v>
      </c>
      <c r="I322" s="47" t="str">
        <f>INDEX(Orders!$E322,MATCH(Orders!$F322,Customers!$B322,0))</f>
        <v>Standard Class</v>
      </c>
    </row>
    <row r="323" spans="1:9" x14ac:dyDescent="0.35">
      <c r="A323" s="12">
        <v>8547</v>
      </c>
      <c r="B323" s="17" t="s">
        <v>1226</v>
      </c>
      <c r="C323" s="17" t="s">
        <v>1227</v>
      </c>
      <c r="D323" s="17" t="s">
        <v>22</v>
      </c>
      <c r="E323" s="17" t="s">
        <v>23</v>
      </c>
      <c r="F323" s="17" t="s">
        <v>184</v>
      </c>
      <c r="G323" s="17" t="s">
        <v>251</v>
      </c>
      <c r="H323" s="17" t="s">
        <v>79</v>
      </c>
      <c r="I323" s="48" t="str">
        <f>INDEX(Orders!$E323,MATCH(Orders!$F323,Customers!$B323,0))</f>
        <v>Standard Class</v>
      </c>
    </row>
    <row r="324" spans="1:9" x14ac:dyDescent="0.35">
      <c r="A324" s="11">
        <v>1352</v>
      </c>
      <c r="B324" s="13" t="s">
        <v>1231</v>
      </c>
      <c r="C324" s="13" t="s">
        <v>1232</v>
      </c>
      <c r="D324" s="13" t="s">
        <v>22</v>
      </c>
      <c r="E324" s="13" t="s">
        <v>23</v>
      </c>
      <c r="F324" s="13" t="s">
        <v>424</v>
      </c>
      <c r="G324" s="13" t="s">
        <v>425</v>
      </c>
      <c r="H324" s="13" t="s">
        <v>79</v>
      </c>
      <c r="I324" s="47" t="str">
        <f>INDEX(Orders!$E324,MATCH(Orders!$F324,Customers!$B324,0))</f>
        <v>First Class</v>
      </c>
    </row>
    <row r="325" spans="1:9" x14ac:dyDescent="0.35">
      <c r="A325" s="12">
        <v>7158</v>
      </c>
      <c r="B325" s="17" t="s">
        <v>766</v>
      </c>
      <c r="C325" s="17" t="s">
        <v>767</v>
      </c>
      <c r="D325" s="17" t="s">
        <v>41</v>
      </c>
      <c r="E325" s="17" t="s">
        <v>23</v>
      </c>
      <c r="F325" s="17" t="s">
        <v>42</v>
      </c>
      <c r="G325" s="17" t="s">
        <v>43</v>
      </c>
      <c r="H325" s="17" t="s">
        <v>44</v>
      </c>
      <c r="I325" s="48" t="str">
        <f>INDEX(Orders!$E325,MATCH(Orders!$F325,Customers!$B325,0))</f>
        <v>Second Class</v>
      </c>
    </row>
    <row r="326" spans="1:9" x14ac:dyDescent="0.35">
      <c r="A326" s="11">
        <v>7159</v>
      </c>
      <c r="B326" s="13" t="s">
        <v>766</v>
      </c>
      <c r="C326" s="13" t="s">
        <v>767</v>
      </c>
      <c r="D326" s="13" t="s">
        <v>41</v>
      </c>
      <c r="E326" s="13" t="s">
        <v>23</v>
      </c>
      <c r="F326" s="13" t="s">
        <v>42</v>
      </c>
      <c r="G326" s="13" t="s">
        <v>43</v>
      </c>
      <c r="H326" s="13" t="s">
        <v>44</v>
      </c>
      <c r="I326" s="47" t="str">
        <f>INDEX(Orders!$E326,MATCH(Orders!$F326,Customers!$B326,0))</f>
        <v>Second Class</v>
      </c>
    </row>
    <row r="327" spans="1:9" x14ac:dyDescent="0.35">
      <c r="A327" s="12">
        <v>3551</v>
      </c>
      <c r="B327" s="17" t="s">
        <v>1241</v>
      </c>
      <c r="C327" s="17" t="s">
        <v>1242</v>
      </c>
      <c r="D327" s="17" t="s">
        <v>108</v>
      </c>
      <c r="E327" s="17" t="s">
        <v>23</v>
      </c>
      <c r="F327" s="17" t="s">
        <v>380</v>
      </c>
      <c r="G327" s="17" t="s">
        <v>381</v>
      </c>
      <c r="H327" s="17" t="s">
        <v>54</v>
      </c>
      <c r="I327" s="48" t="str">
        <f>INDEX(Orders!$E327,MATCH(Orders!$F327,Customers!$B327,0))</f>
        <v>Second Class</v>
      </c>
    </row>
    <row r="328" spans="1:9" x14ac:dyDescent="0.35">
      <c r="A328" s="11">
        <v>3552</v>
      </c>
      <c r="B328" s="13" t="s">
        <v>1241</v>
      </c>
      <c r="C328" s="13" t="s">
        <v>1242</v>
      </c>
      <c r="D328" s="13" t="s">
        <v>108</v>
      </c>
      <c r="E328" s="13" t="s">
        <v>23</v>
      </c>
      <c r="F328" s="13" t="s">
        <v>380</v>
      </c>
      <c r="G328" s="13" t="s">
        <v>381</v>
      </c>
      <c r="H328" s="13" t="s">
        <v>54</v>
      </c>
      <c r="I328" s="47" t="str">
        <f>INDEX(Orders!$E328,MATCH(Orders!$F328,Customers!$B328,0))</f>
        <v>Second Class</v>
      </c>
    </row>
    <row r="329" spans="1:9" x14ac:dyDescent="0.35">
      <c r="A329" s="12">
        <v>3553</v>
      </c>
      <c r="B329" s="17" t="s">
        <v>1241</v>
      </c>
      <c r="C329" s="17" t="s">
        <v>1242</v>
      </c>
      <c r="D329" s="17" t="s">
        <v>108</v>
      </c>
      <c r="E329" s="17" t="s">
        <v>23</v>
      </c>
      <c r="F329" s="17" t="s">
        <v>380</v>
      </c>
      <c r="G329" s="17" t="s">
        <v>381</v>
      </c>
      <c r="H329" s="17" t="s">
        <v>54</v>
      </c>
      <c r="I329" s="48" t="str">
        <f>INDEX(Orders!$E329,MATCH(Orders!$F329,Customers!$B329,0))</f>
        <v>Second Class</v>
      </c>
    </row>
    <row r="330" spans="1:9" x14ac:dyDescent="0.35">
      <c r="A330" s="11">
        <v>3973</v>
      </c>
      <c r="B330" s="13" t="s">
        <v>1248</v>
      </c>
      <c r="C330" s="13" t="s">
        <v>1249</v>
      </c>
      <c r="D330" s="13" t="s">
        <v>41</v>
      </c>
      <c r="E330" s="13" t="s">
        <v>23</v>
      </c>
      <c r="F330" s="13" t="s">
        <v>218</v>
      </c>
      <c r="G330" s="13" t="s">
        <v>219</v>
      </c>
      <c r="H330" s="13" t="s">
        <v>26</v>
      </c>
      <c r="I330" s="47" t="str">
        <f>INDEX(Orders!$E330,MATCH(Orders!$F330,Customers!$B330,0))</f>
        <v>Standard Class</v>
      </c>
    </row>
    <row r="331" spans="1:9" x14ac:dyDescent="0.35">
      <c r="A331" s="12">
        <v>3974</v>
      </c>
      <c r="B331" s="17" t="s">
        <v>1248</v>
      </c>
      <c r="C331" s="17" t="s">
        <v>1249</v>
      </c>
      <c r="D331" s="17" t="s">
        <v>41</v>
      </c>
      <c r="E331" s="17" t="s">
        <v>23</v>
      </c>
      <c r="F331" s="17" t="s">
        <v>218</v>
      </c>
      <c r="G331" s="17" t="s">
        <v>219</v>
      </c>
      <c r="H331" s="17" t="s">
        <v>26</v>
      </c>
      <c r="I331" s="48" t="str">
        <f>INDEX(Orders!$E331,MATCH(Orders!$F331,Customers!$B331,0))</f>
        <v>Standard Class</v>
      </c>
    </row>
    <row r="332" spans="1:9" x14ac:dyDescent="0.35">
      <c r="A332" s="11">
        <v>3975</v>
      </c>
      <c r="B332" s="13" t="s">
        <v>1248</v>
      </c>
      <c r="C332" s="13" t="s">
        <v>1249</v>
      </c>
      <c r="D332" s="13" t="s">
        <v>41</v>
      </c>
      <c r="E332" s="13" t="s">
        <v>23</v>
      </c>
      <c r="F332" s="13" t="s">
        <v>218</v>
      </c>
      <c r="G332" s="13" t="s">
        <v>219</v>
      </c>
      <c r="H332" s="13" t="s">
        <v>26</v>
      </c>
      <c r="I332" s="47" t="str">
        <f>INDEX(Orders!$E332,MATCH(Orders!$F332,Customers!$B332,0))</f>
        <v>Standard Class</v>
      </c>
    </row>
    <row r="333" spans="1:9" x14ac:dyDescent="0.35">
      <c r="A333" s="12">
        <v>3976</v>
      </c>
      <c r="B333" s="17" t="s">
        <v>1248</v>
      </c>
      <c r="C333" s="17" t="s">
        <v>1249</v>
      </c>
      <c r="D333" s="17" t="s">
        <v>41</v>
      </c>
      <c r="E333" s="17" t="s">
        <v>23</v>
      </c>
      <c r="F333" s="17" t="s">
        <v>218</v>
      </c>
      <c r="G333" s="17" t="s">
        <v>219</v>
      </c>
      <c r="H333" s="17" t="s">
        <v>26</v>
      </c>
      <c r="I333" s="48" t="str">
        <f>INDEX(Orders!$E333,MATCH(Orders!$F333,Customers!$B333,0))</f>
        <v>Standard Class</v>
      </c>
    </row>
    <row r="334" spans="1:9" x14ac:dyDescent="0.35">
      <c r="A334" s="11">
        <v>6382</v>
      </c>
      <c r="B334" s="13" t="s">
        <v>1259</v>
      </c>
      <c r="C334" s="13" t="s">
        <v>1260</v>
      </c>
      <c r="D334" s="13" t="s">
        <v>41</v>
      </c>
      <c r="E334" s="13" t="s">
        <v>23</v>
      </c>
      <c r="F334" s="13" t="s">
        <v>174</v>
      </c>
      <c r="G334" s="13" t="s">
        <v>153</v>
      </c>
      <c r="H334" s="13" t="s">
        <v>26</v>
      </c>
      <c r="I334" s="47" t="str">
        <f>INDEX(Orders!$E334,MATCH(Orders!$F334,Customers!$B334,0))</f>
        <v>Standard Class</v>
      </c>
    </row>
    <row r="335" spans="1:9" x14ac:dyDescent="0.35">
      <c r="A335" s="12">
        <v>6383</v>
      </c>
      <c r="B335" s="17" t="s">
        <v>1259</v>
      </c>
      <c r="C335" s="17" t="s">
        <v>1260</v>
      </c>
      <c r="D335" s="17" t="s">
        <v>41</v>
      </c>
      <c r="E335" s="17" t="s">
        <v>23</v>
      </c>
      <c r="F335" s="17" t="s">
        <v>174</v>
      </c>
      <c r="G335" s="17" t="s">
        <v>153</v>
      </c>
      <c r="H335" s="17" t="s">
        <v>26</v>
      </c>
      <c r="I335" s="48" t="str">
        <f>INDEX(Orders!$E335,MATCH(Orders!$F335,Customers!$B335,0))</f>
        <v>Standard Class</v>
      </c>
    </row>
    <row r="336" spans="1:9" x14ac:dyDescent="0.35">
      <c r="A336" s="11">
        <v>1328</v>
      </c>
      <c r="B336" s="13" t="s">
        <v>1264</v>
      </c>
      <c r="C336" s="13" t="s">
        <v>1265</v>
      </c>
      <c r="D336" s="13" t="s">
        <v>22</v>
      </c>
      <c r="E336" s="13" t="s">
        <v>23</v>
      </c>
      <c r="F336" s="13" t="s">
        <v>1266</v>
      </c>
      <c r="G336" s="13" t="s">
        <v>212</v>
      </c>
      <c r="H336" s="13" t="s">
        <v>26</v>
      </c>
      <c r="I336" s="47" t="str">
        <f>INDEX(Orders!$E336,MATCH(Orders!$F336,Customers!$B336,0))</f>
        <v>First Class</v>
      </c>
    </row>
    <row r="337" spans="1:9" x14ac:dyDescent="0.35">
      <c r="A337" s="12">
        <v>5421</v>
      </c>
      <c r="B337" s="17" t="s">
        <v>1270</v>
      </c>
      <c r="C337" s="17" t="s">
        <v>1271</v>
      </c>
      <c r="D337" s="17" t="s">
        <v>41</v>
      </c>
      <c r="E337" s="17" t="s">
        <v>23</v>
      </c>
      <c r="F337" s="17" t="s">
        <v>86</v>
      </c>
      <c r="G337" s="17" t="s">
        <v>87</v>
      </c>
      <c r="H337" s="17" t="s">
        <v>26</v>
      </c>
      <c r="I337" s="48" t="str">
        <f>INDEX(Orders!$E337,MATCH(Orders!$F337,Customers!$B337,0))</f>
        <v>Second Class</v>
      </c>
    </row>
    <row r="338" spans="1:9" x14ac:dyDescent="0.35">
      <c r="A338" s="11">
        <v>5422</v>
      </c>
      <c r="B338" s="13" t="s">
        <v>1270</v>
      </c>
      <c r="C338" s="13" t="s">
        <v>1271</v>
      </c>
      <c r="D338" s="13" t="s">
        <v>41</v>
      </c>
      <c r="E338" s="13" t="s">
        <v>23</v>
      </c>
      <c r="F338" s="13" t="s">
        <v>86</v>
      </c>
      <c r="G338" s="13" t="s">
        <v>87</v>
      </c>
      <c r="H338" s="13" t="s">
        <v>26</v>
      </c>
      <c r="I338" s="47" t="str">
        <f>INDEX(Orders!$E338,MATCH(Orders!$F338,Customers!$B338,0))</f>
        <v>Second Class</v>
      </c>
    </row>
    <row r="339" spans="1:9" x14ac:dyDescent="0.35">
      <c r="A339" s="12">
        <v>6128</v>
      </c>
      <c r="B339" s="17" t="s">
        <v>1277</v>
      </c>
      <c r="C339" s="17" t="s">
        <v>1278</v>
      </c>
      <c r="D339" s="17" t="s">
        <v>41</v>
      </c>
      <c r="E339" s="17" t="s">
        <v>23</v>
      </c>
      <c r="F339" s="17" t="s">
        <v>218</v>
      </c>
      <c r="G339" s="17" t="s">
        <v>219</v>
      </c>
      <c r="H339" s="17" t="s">
        <v>26</v>
      </c>
      <c r="I339" s="48" t="str">
        <f>INDEX(Orders!$E339,MATCH(Orders!$F339,Customers!$B339,0))</f>
        <v>Standard Class</v>
      </c>
    </row>
    <row r="340" spans="1:9" x14ac:dyDescent="0.35">
      <c r="A340" s="11">
        <v>448</v>
      </c>
      <c r="B340" s="13" t="s">
        <v>1282</v>
      </c>
      <c r="C340" s="13" t="s">
        <v>1283</v>
      </c>
      <c r="D340" s="13" t="s">
        <v>41</v>
      </c>
      <c r="E340" s="13" t="s">
        <v>23</v>
      </c>
      <c r="F340" s="13" t="s">
        <v>1284</v>
      </c>
      <c r="G340" s="13" t="s">
        <v>219</v>
      </c>
      <c r="H340" s="13" t="s">
        <v>26</v>
      </c>
      <c r="I340" s="47" t="str">
        <f>INDEX(Orders!$E340,MATCH(Orders!$F340,Customers!$B340,0))</f>
        <v>Second Class</v>
      </c>
    </row>
    <row r="341" spans="1:9" x14ac:dyDescent="0.35">
      <c r="A341" s="12">
        <v>449</v>
      </c>
      <c r="B341" s="17" t="s">
        <v>1282</v>
      </c>
      <c r="C341" s="17" t="s">
        <v>1283</v>
      </c>
      <c r="D341" s="17" t="s">
        <v>41</v>
      </c>
      <c r="E341" s="17" t="s">
        <v>23</v>
      </c>
      <c r="F341" s="17" t="s">
        <v>1284</v>
      </c>
      <c r="G341" s="17" t="s">
        <v>219</v>
      </c>
      <c r="H341" s="17" t="s">
        <v>26</v>
      </c>
      <c r="I341" s="48" t="str">
        <f>INDEX(Orders!$E341,MATCH(Orders!$F341,Customers!$B341,0))</f>
        <v>Second Class</v>
      </c>
    </row>
    <row r="342" spans="1:9" x14ac:dyDescent="0.35">
      <c r="A342" s="11">
        <v>450</v>
      </c>
      <c r="B342" s="13" t="s">
        <v>1282</v>
      </c>
      <c r="C342" s="13" t="s">
        <v>1283</v>
      </c>
      <c r="D342" s="13" t="s">
        <v>41</v>
      </c>
      <c r="E342" s="13" t="s">
        <v>23</v>
      </c>
      <c r="F342" s="13" t="s">
        <v>1284</v>
      </c>
      <c r="G342" s="13" t="s">
        <v>219</v>
      </c>
      <c r="H342" s="13" t="s">
        <v>26</v>
      </c>
      <c r="I342" s="47" t="str">
        <f>INDEX(Orders!$E342,MATCH(Orders!$F342,Customers!$B342,0))</f>
        <v>Second Class</v>
      </c>
    </row>
    <row r="343" spans="1:9" x14ac:dyDescent="0.35">
      <c r="A343" s="12">
        <v>451</v>
      </c>
      <c r="B343" s="17" t="s">
        <v>1282</v>
      </c>
      <c r="C343" s="17" t="s">
        <v>1283</v>
      </c>
      <c r="D343" s="17" t="s">
        <v>41</v>
      </c>
      <c r="E343" s="17" t="s">
        <v>23</v>
      </c>
      <c r="F343" s="17" t="s">
        <v>1284</v>
      </c>
      <c r="G343" s="17" t="s">
        <v>219</v>
      </c>
      <c r="H343" s="17" t="s">
        <v>26</v>
      </c>
      <c r="I343" s="48" t="str">
        <f>INDEX(Orders!$E343,MATCH(Orders!$F343,Customers!$B343,0))</f>
        <v>Second Class</v>
      </c>
    </row>
    <row r="344" spans="1:9" x14ac:dyDescent="0.35">
      <c r="A344" s="11">
        <v>452</v>
      </c>
      <c r="B344" s="13" t="s">
        <v>1282</v>
      </c>
      <c r="C344" s="13" t="s">
        <v>1283</v>
      </c>
      <c r="D344" s="13" t="s">
        <v>41</v>
      </c>
      <c r="E344" s="13" t="s">
        <v>23</v>
      </c>
      <c r="F344" s="13" t="s">
        <v>1284</v>
      </c>
      <c r="G344" s="13" t="s">
        <v>219</v>
      </c>
      <c r="H344" s="13" t="s">
        <v>26</v>
      </c>
      <c r="I344" s="47" t="str">
        <f>INDEX(Orders!$E344,MATCH(Orders!$F344,Customers!$B344,0))</f>
        <v>Second Class</v>
      </c>
    </row>
    <row r="345" spans="1:9" x14ac:dyDescent="0.35">
      <c r="A345" s="12">
        <v>453</v>
      </c>
      <c r="B345" s="17" t="s">
        <v>1282</v>
      </c>
      <c r="C345" s="17" t="s">
        <v>1283</v>
      </c>
      <c r="D345" s="17" t="s">
        <v>41</v>
      </c>
      <c r="E345" s="17" t="s">
        <v>23</v>
      </c>
      <c r="F345" s="17" t="s">
        <v>1284</v>
      </c>
      <c r="G345" s="17" t="s">
        <v>219</v>
      </c>
      <c r="H345" s="17" t="s">
        <v>26</v>
      </c>
      <c r="I345" s="48" t="str">
        <f>INDEX(Orders!$E345,MATCH(Orders!$F345,Customers!$B345,0))</f>
        <v>Second Class</v>
      </c>
    </row>
    <row r="346" spans="1:9" x14ac:dyDescent="0.35">
      <c r="A346" s="11">
        <v>647</v>
      </c>
      <c r="B346" s="13" t="s">
        <v>1294</v>
      </c>
      <c r="C346" s="13" t="s">
        <v>1295</v>
      </c>
      <c r="D346" s="13" t="s">
        <v>22</v>
      </c>
      <c r="E346" s="13" t="s">
        <v>23</v>
      </c>
      <c r="F346" s="13" t="s">
        <v>464</v>
      </c>
      <c r="G346" s="13" t="s">
        <v>465</v>
      </c>
      <c r="H346" s="13" t="s">
        <v>44</v>
      </c>
      <c r="I346" s="47" t="str">
        <f>INDEX(Orders!$E346,MATCH(Orders!$F346,Customers!$B346,0))</f>
        <v>Standard Class</v>
      </c>
    </row>
    <row r="347" spans="1:9" x14ac:dyDescent="0.35">
      <c r="A347" s="12">
        <v>648</v>
      </c>
      <c r="B347" s="17" t="s">
        <v>1294</v>
      </c>
      <c r="C347" s="17" t="s">
        <v>1295</v>
      </c>
      <c r="D347" s="17" t="s">
        <v>22</v>
      </c>
      <c r="E347" s="17" t="s">
        <v>23</v>
      </c>
      <c r="F347" s="17" t="s">
        <v>464</v>
      </c>
      <c r="G347" s="17" t="s">
        <v>465</v>
      </c>
      <c r="H347" s="17" t="s">
        <v>44</v>
      </c>
      <c r="I347" s="48" t="str">
        <f>INDEX(Orders!$E347,MATCH(Orders!$F347,Customers!$B347,0))</f>
        <v>Standard Class</v>
      </c>
    </row>
    <row r="348" spans="1:9" x14ac:dyDescent="0.35">
      <c r="A348" s="11">
        <v>3967</v>
      </c>
      <c r="B348" s="13" t="s">
        <v>710</v>
      </c>
      <c r="C348" s="13" t="s">
        <v>711</v>
      </c>
      <c r="D348" s="13" t="s">
        <v>41</v>
      </c>
      <c r="E348" s="13" t="s">
        <v>23</v>
      </c>
      <c r="F348" s="13" t="s">
        <v>218</v>
      </c>
      <c r="G348" s="13" t="s">
        <v>219</v>
      </c>
      <c r="H348" s="13" t="s">
        <v>26</v>
      </c>
      <c r="I348" s="47" t="str">
        <f>INDEX(Orders!$E348,MATCH(Orders!$F348,Customers!$B348,0))</f>
        <v>Standard Class</v>
      </c>
    </row>
    <row r="349" spans="1:9" x14ac:dyDescent="0.35">
      <c r="A349" s="12">
        <v>4090</v>
      </c>
      <c r="B349" s="17" t="s">
        <v>1303</v>
      </c>
      <c r="C349" s="17" t="s">
        <v>1304</v>
      </c>
      <c r="D349" s="17" t="s">
        <v>22</v>
      </c>
      <c r="E349" s="17" t="s">
        <v>23</v>
      </c>
      <c r="F349" s="17" t="s">
        <v>218</v>
      </c>
      <c r="G349" s="17" t="s">
        <v>219</v>
      </c>
      <c r="H349" s="17" t="s">
        <v>26</v>
      </c>
      <c r="I349" s="48" t="str">
        <f>INDEX(Orders!$E349,MATCH(Orders!$F349,Customers!$B349,0))</f>
        <v>Standard Class</v>
      </c>
    </row>
    <row r="350" spans="1:9" x14ac:dyDescent="0.35">
      <c r="A350" s="11">
        <v>4091</v>
      </c>
      <c r="B350" s="13" t="s">
        <v>1303</v>
      </c>
      <c r="C350" s="13" t="s">
        <v>1304</v>
      </c>
      <c r="D350" s="13" t="s">
        <v>22</v>
      </c>
      <c r="E350" s="13" t="s">
        <v>23</v>
      </c>
      <c r="F350" s="13" t="s">
        <v>218</v>
      </c>
      <c r="G350" s="13" t="s">
        <v>219</v>
      </c>
      <c r="H350" s="13" t="s">
        <v>26</v>
      </c>
      <c r="I350" s="47" t="str">
        <f>INDEX(Orders!$E350,MATCH(Orders!$F350,Customers!$B350,0))</f>
        <v>Standard Class</v>
      </c>
    </row>
    <row r="351" spans="1:9" x14ac:dyDescent="0.35">
      <c r="A351" s="12">
        <v>4092</v>
      </c>
      <c r="B351" s="17" t="s">
        <v>1303</v>
      </c>
      <c r="C351" s="17" t="s">
        <v>1304</v>
      </c>
      <c r="D351" s="17" t="s">
        <v>22</v>
      </c>
      <c r="E351" s="17" t="s">
        <v>23</v>
      </c>
      <c r="F351" s="17" t="s">
        <v>218</v>
      </c>
      <c r="G351" s="17" t="s">
        <v>219</v>
      </c>
      <c r="H351" s="17" t="s">
        <v>26</v>
      </c>
      <c r="I351" s="48" t="str">
        <f>INDEX(Orders!$E351,MATCH(Orders!$F351,Customers!$B351,0))</f>
        <v>Standard Class</v>
      </c>
    </row>
    <row r="352" spans="1:9" x14ac:dyDescent="0.35">
      <c r="A352" s="11">
        <v>5142</v>
      </c>
      <c r="B352" s="13" t="s">
        <v>290</v>
      </c>
      <c r="C352" s="13" t="s">
        <v>291</v>
      </c>
      <c r="D352" s="13" t="s">
        <v>41</v>
      </c>
      <c r="E352" s="13" t="s">
        <v>23</v>
      </c>
      <c r="F352" s="13" t="s">
        <v>218</v>
      </c>
      <c r="G352" s="13" t="s">
        <v>219</v>
      </c>
      <c r="H352" s="13" t="s">
        <v>26</v>
      </c>
      <c r="I352" s="47" t="str">
        <f>INDEX(Orders!$E352,MATCH(Orders!$F352,Customers!$B352,0))</f>
        <v>Standard Class</v>
      </c>
    </row>
    <row r="353" spans="1:9" x14ac:dyDescent="0.35">
      <c r="A353" s="12">
        <v>5143</v>
      </c>
      <c r="B353" s="17" t="s">
        <v>290</v>
      </c>
      <c r="C353" s="17" t="s">
        <v>291</v>
      </c>
      <c r="D353" s="17" t="s">
        <v>41</v>
      </c>
      <c r="E353" s="17" t="s">
        <v>23</v>
      </c>
      <c r="F353" s="17" t="s">
        <v>218</v>
      </c>
      <c r="G353" s="17" t="s">
        <v>219</v>
      </c>
      <c r="H353" s="17" t="s">
        <v>26</v>
      </c>
      <c r="I353" s="48" t="str">
        <f>INDEX(Orders!$E353,MATCH(Orders!$F353,Customers!$B353,0))</f>
        <v>Standard Class</v>
      </c>
    </row>
    <row r="354" spans="1:9" x14ac:dyDescent="0.35">
      <c r="A354" s="11">
        <v>5144</v>
      </c>
      <c r="B354" s="13" t="s">
        <v>290</v>
      </c>
      <c r="C354" s="13" t="s">
        <v>291</v>
      </c>
      <c r="D354" s="13" t="s">
        <v>41</v>
      </c>
      <c r="E354" s="13" t="s">
        <v>23</v>
      </c>
      <c r="F354" s="13" t="s">
        <v>218</v>
      </c>
      <c r="G354" s="13" t="s">
        <v>219</v>
      </c>
      <c r="H354" s="13" t="s">
        <v>26</v>
      </c>
      <c r="I354" s="47" t="str">
        <f>INDEX(Orders!$E354,MATCH(Orders!$F354,Customers!$B354,0))</f>
        <v>Standard Class</v>
      </c>
    </row>
    <row r="355" spans="1:9" x14ac:dyDescent="0.35">
      <c r="A355" s="12">
        <v>5643</v>
      </c>
      <c r="B355" s="17" t="s">
        <v>1319</v>
      </c>
      <c r="C355" s="17" t="s">
        <v>1320</v>
      </c>
      <c r="D355" s="17" t="s">
        <v>108</v>
      </c>
      <c r="E355" s="17" t="s">
        <v>23</v>
      </c>
      <c r="F355" s="17" t="s">
        <v>184</v>
      </c>
      <c r="G355" s="17" t="s">
        <v>251</v>
      </c>
      <c r="H355" s="17" t="s">
        <v>79</v>
      </c>
      <c r="I355" s="48" t="str">
        <f>INDEX(Orders!$E355,MATCH(Orders!$F355,Customers!$B355,0))</f>
        <v>Second Class</v>
      </c>
    </row>
    <row r="356" spans="1:9" x14ac:dyDescent="0.35">
      <c r="A356" s="11">
        <v>8523</v>
      </c>
      <c r="B356" s="13" t="s">
        <v>1070</v>
      </c>
      <c r="C356" s="13" t="s">
        <v>1071</v>
      </c>
      <c r="D356" s="13" t="s">
        <v>22</v>
      </c>
      <c r="E356" s="13" t="s">
        <v>23</v>
      </c>
      <c r="F356" s="13" t="s">
        <v>677</v>
      </c>
      <c r="G356" s="13" t="s">
        <v>126</v>
      </c>
      <c r="H356" s="13" t="s">
        <v>54</v>
      </c>
      <c r="I356" s="47" t="str">
        <f>INDEX(Orders!$E356,MATCH(Orders!$F356,Customers!$B356,0))</f>
        <v>Standard Class</v>
      </c>
    </row>
    <row r="357" spans="1:9" x14ac:dyDescent="0.35">
      <c r="A357" s="12">
        <v>8563</v>
      </c>
      <c r="B357" s="17" t="s">
        <v>1323</v>
      </c>
      <c r="C357" s="17" t="s">
        <v>1324</v>
      </c>
      <c r="D357" s="17" t="s">
        <v>22</v>
      </c>
      <c r="E357" s="17" t="s">
        <v>23</v>
      </c>
      <c r="F357" s="17" t="s">
        <v>677</v>
      </c>
      <c r="G357" s="17" t="s">
        <v>126</v>
      </c>
      <c r="H357" s="17" t="s">
        <v>54</v>
      </c>
      <c r="I357" s="48" t="str">
        <f>INDEX(Orders!$E357,MATCH(Orders!$F357,Customers!$B357,0))</f>
        <v>Second Class</v>
      </c>
    </row>
    <row r="358" spans="1:9" x14ac:dyDescent="0.35">
      <c r="A358" s="11">
        <v>5059</v>
      </c>
      <c r="B358" s="13" t="s">
        <v>1270</v>
      </c>
      <c r="C358" s="13" t="s">
        <v>1271</v>
      </c>
      <c r="D358" s="13" t="s">
        <v>41</v>
      </c>
      <c r="E358" s="13" t="s">
        <v>23</v>
      </c>
      <c r="F358" s="13" t="s">
        <v>86</v>
      </c>
      <c r="G358" s="13" t="s">
        <v>87</v>
      </c>
      <c r="H358" s="13" t="s">
        <v>26</v>
      </c>
      <c r="I358" s="47" t="str">
        <f>INDEX(Orders!$E358,MATCH(Orders!$F358,Customers!$B358,0))</f>
        <v>Standard Class</v>
      </c>
    </row>
    <row r="359" spans="1:9" x14ac:dyDescent="0.35">
      <c r="A359" s="12">
        <v>5898</v>
      </c>
      <c r="B359" s="17" t="s">
        <v>1331</v>
      </c>
      <c r="C359" s="17" t="s">
        <v>1332</v>
      </c>
      <c r="D359" s="17" t="s">
        <v>41</v>
      </c>
      <c r="E359" s="17" t="s">
        <v>23</v>
      </c>
      <c r="F359" s="17" t="s">
        <v>457</v>
      </c>
      <c r="G359" s="17" t="s">
        <v>762</v>
      </c>
      <c r="H359" s="17" t="s">
        <v>54</v>
      </c>
      <c r="I359" s="48" t="str">
        <f>INDEX(Orders!$E359,MATCH(Orders!$F359,Customers!$B359,0))</f>
        <v>Standard Class</v>
      </c>
    </row>
    <row r="360" spans="1:9" x14ac:dyDescent="0.35">
      <c r="A360" s="11">
        <v>5899</v>
      </c>
      <c r="B360" s="13" t="s">
        <v>1331</v>
      </c>
      <c r="C360" s="13" t="s">
        <v>1332</v>
      </c>
      <c r="D360" s="13" t="s">
        <v>41</v>
      </c>
      <c r="E360" s="13" t="s">
        <v>23</v>
      </c>
      <c r="F360" s="13" t="s">
        <v>457</v>
      </c>
      <c r="G360" s="13" t="s">
        <v>762</v>
      </c>
      <c r="H360" s="13" t="s">
        <v>54</v>
      </c>
      <c r="I360" s="47" t="str">
        <f>INDEX(Orders!$E360,MATCH(Orders!$F360,Customers!$B360,0))</f>
        <v>Standard Class</v>
      </c>
    </row>
    <row r="361" spans="1:9" x14ac:dyDescent="0.35">
      <c r="A361" s="12">
        <v>8572</v>
      </c>
      <c r="B361" s="17" t="s">
        <v>1336</v>
      </c>
      <c r="C361" s="17" t="s">
        <v>1337</v>
      </c>
      <c r="D361" s="17" t="s">
        <v>108</v>
      </c>
      <c r="E361" s="17" t="s">
        <v>23</v>
      </c>
      <c r="F361" s="17" t="s">
        <v>404</v>
      </c>
      <c r="G361" s="17" t="s">
        <v>53</v>
      </c>
      <c r="H361" s="17" t="s">
        <v>54</v>
      </c>
      <c r="I361" s="48" t="str">
        <f>INDEX(Orders!$E361,MATCH(Orders!$F361,Customers!$B361,0))</f>
        <v>Same Day</v>
      </c>
    </row>
    <row r="362" spans="1:9" x14ac:dyDescent="0.35">
      <c r="A362" s="11">
        <v>4243</v>
      </c>
      <c r="B362" s="13" t="s">
        <v>1241</v>
      </c>
      <c r="C362" s="13" t="s">
        <v>1242</v>
      </c>
      <c r="D362" s="13" t="s">
        <v>108</v>
      </c>
      <c r="E362" s="13" t="s">
        <v>23</v>
      </c>
      <c r="F362" s="13" t="s">
        <v>174</v>
      </c>
      <c r="G362" s="13" t="s">
        <v>425</v>
      </c>
      <c r="H362" s="13" t="s">
        <v>79</v>
      </c>
      <c r="I362" s="47" t="str">
        <f>INDEX(Orders!$E362,MATCH(Orders!$F362,Customers!$B362,0))</f>
        <v>First Class</v>
      </c>
    </row>
    <row r="363" spans="1:9" x14ac:dyDescent="0.35">
      <c r="A363" s="12">
        <v>4244</v>
      </c>
      <c r="B363" s="17" t="s">
        <v>1241</v>
      </c>
      <c r="C363" s="17" t="s">
        <v>1242</v>
      </c>
      <c r="D363" s="17" t="s">
        <v>108</v>
      </c>
      <c r="E363" s="17" t="s">
        <v>23</v>
      </c>
      <c r="F363" s="17" t="s">
        <v>174</v>
      </c>
      <c r="G363" s="17" t="s">
        <v>425</v>
      </c>
      <c r="H363" s="17" t="s">
        <v>79</v>
      </c>
      <c r="I363" s="48" t="str">
        <f>INDEX(Orders!$E363,MATCH(Orders!$F363,Customers!$B363,0))</f>
        <v>First Class</v>
      </c>
    </row>
    <row r="364" spans="1:9" x14ac:dyDescent="0.35">
      <c r="A364" s="11">
        <v>5440</v>
      </c>
      <c r="B364" s="13" t="s">
        <v>1344</v>
      </c>
      <c r="C364" s="13" t="s">
        <v>1345</v>
      </c>
      <c r="D364" s="13" t="s">
        <v>41</v>
      </c>
      <c r="E364" s="13" t="s">
        <v>23</v>
      </c>
      <c r="F364" s="13" t="s">
        <v>218</v>
      </c>
      <c r="G364" s="13" t="s">
        <v>219</v>
      </c>
      <c r="H364" s="13" t="s">
        <v>26</v>
      </c>
      <c r="I364" s="47" t="str">
        <f>INDEX(Orders!$E364,MATCH(Orders!$F364,Customers!$B364,0))</f>
        <v>Standard Class</v>
      </c>
    </row>
    <row r="365" spans="1:9" x14ac:dyDescent="0.35">
      <c r="A365" s="12">
        <v>8228</v>
      </c>
      <c r="B365" s="17" t="s">
        <v>1349</v>
      </c>
      <c r="C365" s="17" t="s">
        <v>1350</v>
      </c>
      <c r="D365" s="17" t="s">
        <v>108</v>
      </c>
      <c r="E365" s="17" t="s">
        <v>23</v>
      </c>
      <c r="F365" s="17" t="s">
        <v>1351</v>
      </c>
      <c r="G365" s="17" t="s">
        <v>219</v>
      </c>
      <c r="H365" s="17" t="s">
        <v>26</v>
      </c>
      <c r="I365" s="48" t="str">
        <f>INDEX(Orders!$E365,MATCH(Orders!$F365,Customers!$B365,0))</f>
        <v>Second Class</v>
      </c>
    </row>
    <row r="366" spans="1:9" x14ac:dyDescent="0.35">
      <c r="A366" s="11">
        <v>8229</v>
      </c>
      <c r="B366" s="13" t="s">
        <v>1349</v>
      </c>
      <c r="C366" s="13" t="s">
        <v>1350</v>
      </c>
      <c r="D366" s="13" t="s">
        <v>108</v>
      </c>
      <c r="E366" s="13" t="s">
        <v>23</v>
      </c>
      <c r="F366" s="13" t="s">
        <v>1351</v>
      </c>
      <c r="G366" s="13" t="s">
        <v>219</v>
      </c>
      <c r="H366" s="13" t="s">
        <v>26</v>
      </c>
      <c r="I366" s="47" t="str">
        <f>INDEX(Orders!$E366,MATCH(Orders!$F366,Customers!$B366,0))</f>
        <v>Second Class</v>
      </c>
    </row>
    <row r="367" spans="1:9" x14ac:dyDescent="0.35">
      <c r="A367" s="12">
        <v>8230</v>
      </c>
      <c r="B367" s="17" t="s">
        <v>1349</v>
      </c>
      <c r="C367" s="17" t="s">
        <v>1350</v>
      </c>
      <c r="D367" s="17" t="s">
        <v>108</v>
      </c>
      <c r="E367" s="17" t="s">
        <v>23</v>
      </c>
      <c r="F367" s="17" t="s">
        <v>1351</v>
      </c>
      <c r="G367" s="17" t="s">
        <v>219</v>
      </c>
      <c r="H367" s="17" t="s">
        <v>26</v>
      </c>
      <c r="I367" s="48" t="str">
        <f>INDEX(Orders!$E367,MATCH(Orders!$F367,Customers!$B367,0))</f>
        <v>Second Class</v>
      </c>
    </row>
    <row r="368" spans="1:9" x14ac:dyDescent="0.35">
      <c r="A368" s="11">
        <v>89</v>
      </c>
      <c r="B368" s="13" t="s">
        <v>1357</v>
      </c>
      <c r="C368" s="13" t="s">
        <v>1358</v>
      </c>
      <c r="D368" s="13" t="s">
        <v>108</v>
      </c>
      <c r="E368" s="13" t="s">
        <v>23</v>
      </c>
      <c r="F368" s="13" t="s">
        <v>451</v>
      </c>
      <c r="G368" s="13" t="s">
        <v>53</v>
      </c>
      <c r="H368" s="13" t="s">
        <v>54</v>
      </c>
      <c r="I368" s="47" t="str">
        <f>INDEX(Orders!$E368,MATCH(Orders!$F368,Customers!$B368,0))</f>
        <v>Second Class</v>
      </c>
    </row>
    <row r="369" spans="1:9" x14ac:dyDescent="0.35">
      <c r="A369" s="12">
        <v>9316</v>
      </c>
      <c r="B369" s="17" t="s">
        <v>1362</v>
      </c>
      <c r="C369" s="17" t="s">
        <v>1363</v>
      </c>
      <c r="D369" s="17" t="s">
        <v>41</v>
      </c>
      <c r="E369" s="17" t="s">
        <v>23</v>
      </c>
      <c r="F369" s="17" t="s">
        <v>86</v>
      </c>
      <c r="G369" s="17" t="s">
        <v>87</v>
      </c>
      <c r="H369" s="17" t="s">
        <v>26</v>
      </c>
      <c r="I369" s="48" t="str">
        <f>INDEX(Orders!$E369,MATCH(Orders!$F369,Customers!$B369,0))</f>
        <v>Standard Class</v>
      </c>
    </row>
    <row r="370" spans="1:9" x14ac:dyDescent="0.35">
      <c r="A370" s="11">
        <v>9317</v>
      </c>
      <c r="B370" s="13" t="s">
        <v>1362</v>
      </c>
      <c r="C370" s="13" t="s">
        <v>1363</v>
      </c>
      <c r="D370" s="13" t="s">
        <v>41</v>
      </c>
      <c r="E370" s="13" t="s">
        <v>23</v>
      </c>
      <c r="F370" s="13" t="s">
        <v>86</v>
      </c>
      <c r="G370" s="13" t="s">
        <v>87</v>
      </c>
      <c r="H370" s="13" t="s">
        <v>26</v>
      </c>
      <c r="I370" s="47" t="str">
        <f>INDEX(Orders!$E370,MATCH(Orders!$F370,Customers!$B370,0))</f>
        <v>Standard Class</v>
      </c>
    </row>
    <row r="371" spans="1:9" x14ac:dyDescent="0.35">
      <c r="A371" s="12">
        <v>8799</v>
      </c>
      <c r="B371" s="17" t="s">
        <v>1367</v>
      </c>
      <c r="C371" s="17" t="s">
        <v>1368</v>
      </c>
      <c r="D371" s="17" t="s">
        <v>108</v>
      </c>
      <c r="E371" s="17" t="s">
        <v>23</v>
      </c>
      <c r="F371" s="17" t="s">
        <v>318</v>
      </c>
      <c r="G371" s="17" t="s">
        <v>319</v>
      </c>
      <c r="H371" s="17" t="s">
        <v>26</v>
      </c>
      <c r="I371" s="48" t="str">
        <f>INDEX(Orders!$E371,MATCH(Orders!$F371,Customers!$B371,0))</f>
        <v>Standard Class</v>
      </c>
    </row>
    <row r="372" spans="1:9" x14ac:dyDescent="0.35">
      <c r="A372" s="11">
        <v>754</v>
      </c>
      <c r="B372" s="13" t="s">
        <v>1372</v>
      </c>
      <c r="C372" s="13" t="s">
        <v>1373</v>
      </c>
      <c r="D372" s="13" t="s">
        <v>22</v>
      </c>
      <c r="E372" s="13" t="s">
        <v>23</v>
      </c>
      <c r="F372" s="13" t="s">
        <v>358</v>
      </c>
      <c r="G372" s="13" t="s">
        <v>43</v>
      </c>
      <c r="H372" s="13" t="s">
        <v>44</v>
      </c>
      <c r="I372" s="47" t="str">
        <f>INDEX(Orders!$E372,MATCH(Orders!$F372,Customers!$B372,0))</f>
        <v>First Class</v>
      </c>
    </row>
    <row r="373" spans="1:9" x14ac:dyDescent="0.35">
      <c r="A373" s="12">
        <v>4735</v>
      </c>
      <c r="B373" s="17" t="s">
        <v>1377</v>
      </c>
      <c r="C373" s="17" t="s">
        <v>1378</v>
      </c>
      <c r="D373" s="17" t="s">
        <v>22</v>
      </c>
      <c r="E373" s="17" t="s">
        <v>23</v>
      </c>
      <c r="F373" s="17" t="s">
        <v>218</v>
      </c>
      <c r="G373" s="17" t="s">
        <v>219</v>
      </c>
      <c r="H373" s="17" t="s">
        <v>26</v>
      </c>
      <c r="I373" s="48" t="str">
        <f>INDEX(Orders!$E373,MATCH(Orders!$F373,Customers!$B373,0))</f>
        <v>Standard Class</v>
      </c>
    </row>
    <row r="374" spans="1:9" x14ac:dyDescent="0.35">
      <c r="A374" s="11">
        <v>8517</v>
      </c>
      <c r="B374" s="13" t="s">
        <v>1380</v>
      </c>
      <c r="C374" s="13" t="s">
        <v>1381</v>
      </c>
      <c r="D374" s="13" t="s">
        <v>41</v>
      </c>
      <c r="E374" s="13" t="s">
        <v>23</v>
      </c>
      <c r="F374" s="13" t="s">
        <v>218</v>
      </c>
      <c r="G374" s="13" t="s">
        <v>219</v>
      </c>
      <c r="H374" s="13" t="s">
        <v>26</v>
      </c>
      <c r="I374" s="47" t="str">
        <f>INDEX(Orders!$E374,MATCH(Orders!$F374,Customers!$B374,0))</f>
        <v>Standard Class</v>
      </c>
    </row>
    <row r="375" spans="1:9" x14ac:dyDescent="0.35">
      <c r="A375" s="12">
        <v>9369</v>
      </c>
      <c r="B375" s="17" t="s">
        <v>1385</v>
      </c>
      <c r="C375" s="17" t="s">
        <v>1386</v>
      </c>
      <c r="D375" s="17" t="s">
        <v>22</v>
      </c>
      <c r="E375" s="17" t="s">
        <v>23</v>
      </c>
      <c r="F375" s="17" t="s">
        <v>1387</v>
      </c>
      <c r="G375" s="17" t="s">
        <v>199</v>
      </c>
      <c r="H375" s="17" t="s">
        <v>26</v>
      </c>
      <c r="I375" s="48" t="str">
        <f>INDEX(Orders!$E375,MATCH(Orders!$F375,Customers!$B375,0))</f>
        <v>First Class</v>
      </c>
    </row>
    <row r="376" spans="1:9" x14ac:dyDescent="0.35">
      <c r="A376" s="11">
        <v>9935</v>
      </c>
      <c r="B376" s="13" t="s">
        <v>1391</v>
      </c>
      <c r="C376" s="13" t="s">
        <v>1392</v>
      </c>
      <c r="D376" s="13" t="s">
        <v>41</v>
      </c>
      <c r="E376" s="13" t="s">
        <v>23</v>
      </c>
      <c r="F376" s="13" t="s">
        <v>86</v>
      </c>
      <c r="G376" s="13" t="s">
        <v>87</v>
      </c>
      <c r="H376" s="13" t="s">
        <v>26</v>
      </c>
      <c r="I376" s="47" t="str">
        <f>INDEX(Orders!$E376,MATCH(Orders!$F376,Customers!$B376,0))</f>
        <v>Standard Class</v>
      </c>
    </row>
    <row r="377" spans="1:9" x14ac:dyDescent="0.35">
      <c r="A377" s="12">
        <v>9936</v>
      </c>
      <c r="B377" s="17" t="s">
        <v>1391</v>
      </c>
      <c r="C377" s="17" t="s">
        <v>1392</v>
      </c>
      <c r="D377" s="17" t="s">
        <v>41</v>
      </c>
      <c r="E377" s="17" t="s">
        <v>23</v>
      </c>
      <c r="F377" s="17" t="s">
        <v>86</v>
      </c>
      <c r="G377" s="17" t="s">
        <v>87</v>
      </c>
      <c r="H377" s="17" t="s">
        <v>26</v>
      </c>
      <c r="I377" s="48" t="str">
        <f>INDEX(Orders!$E377,MATCH(Orders!$F377,Customers!$B377,0))</f>
        <v>Standard Class</v>
      </c>
    </row>
    <row r="378" spans="1:9" x14ac:dyDescent="0.35">
      <c r="A378" s="11">
        <v>355</v>
      </c>
      <c r="B378" s="13" t="s">
        <v>1398</v>
      </c>
      <c r="C378" s="13" t="s">
        <v>1399</v>
      </c>
      <c r="D378" s="13" t="s">
        <v>41</v>
      </c>
      <c r="E378" s="13" t="s">
        <v>23</v>
      </c>
      <c r="F378" s="13" t="s">
        <v>218</v>
      </c>
      <c r="G378" s="13" t="s">
        <v>219</v>
      </c>
      <c r="H378" s="13" t="s">
        <v>26</v>
      </c>
      <c r="I378" s="47" t="str">
        <f>INDEX(Orders!$E378,MATCH(Orders!$F378,Customers!$B378,0))</f>
        <v>Standard Class</v>
      </c>
    </row>
    <row r="379" spans="1:9" x14ac:dyDescent="0.35">
      <c r="A379" s="12">
        <v>356</v>
      </c>
      <c r="B379" s="17" t="s">
        <v>1398</v>
      </c>
      <c r="C379" s="17" t="s">
        <v>1399</v>
      </c>
      <c r="D379" s="17" t="s">
        <v>41</v>
      </c>
      <c r="E379" s="17" t="s">
        <v>23</v>
      </c>
      <c r="F379" s="17" t="s">
        <v>218</v>
      </c>
      <c r="G379" s="17" t="s">
        <v>219</v>
      </c>
      <c r="H379" s="17" t="s">
        <v>26</v>
      </c>
      <c r="I379" s="48" t="str">
        <f>INDEX(Orders!$E379,MATCH(Orders!$F379,Customers!$B379,0))</f>
        <v>Standard Class</v>
      </c>
    </row>
    <row r="380" spans="1:9" x14ac:dyDescent="0.35">
      <c r="A380" s="11">
        <v>357</v>
      </c>
      <c r="B380" s="13" t="s">
        <v>1398</v>
      </c>
      <c r="C380" s="13" t="s">
        <v>1399</v>
      </c>
      <c r="D380" s="13" t="s">
        <v>41</v>
      </c>
      <c r="E380" s="13" t="s">
        <v>23</v>
      </c>
      <c r="F380" s="13" t="s">
        <v>218</v>
      </c>
      <c r="G380" s="13" t="s">
        <v>219</v>
      </c>
      <c r="H380" s="13" t="s">
        <v>26</v>
      </c>
      <c r="I380" s="47" t="str">
        <f>INDEX(Orders!$E380,MATCH(Orders!$F380,Customers!$B380,0))</f>
        <v>Standard Class</v>
      </c>
    </row>
    <row r="381" spans="1:9" x14ac:dyDescent="0.35">
      <c r="A381" s="12">
        <v>358</v>
      </c>
      <c r="B381" s="17" t="s">
        <v>1398</v>
      </c>
      <c r="C381" s="17" t="s">
        <v>1399</v>
      </c>
      <c r="D381" s="17" t="s">
        <v>41</v>
      </c>
      <c r="E381" s="17" t="s">
        <v>23</v>
      </c>
      <c r="F381" s="17" t="s">
        <v>218</v>
      </c>
      <c r="G381" s="17" t="s">
        <v>219</v>
      </c>
      <c r="H381" s="17" t="s">
        <v>26</v>
      </c>
      <c r="I381" s="48" t="str">
        <f>INDEX(Orders!$E381,MATCH(Orders!$F381,Customers!$B381,0))</f>
        <v>Standard Class</v>
      </c>
    </row>
    <row r="382" spans="1:9" x14ac:dyDescent="0.35">
      <c r="A382" s="11">
        <v>904</v>
      </c>
      <c r="B382" s="13" t="s">
        <v>1407</v>
      </c>
      <c r="C382" s="13" t="s">
        <v>1408</v>
      </c>
      <c r="D382" s="13" t="s">
        <v>41</v>
      </c>
      <c r="E382" s="13" t="s">
        <v>23</v>
      </c>
      <c r="F382" s="13" t="s">
        <v>42</v>
      </c>
      <c r="G382" s="13" t="s">
        <v>43</v>
      </c>
      <c r="H382" s="13" t="s">
        <v>44</v>
      </c>
      <c r="I382" s="47" t="str">
        <f>INDEX(Orders!$E382,MATCH(Orders!$F382,Customers!$B382,0))</f>
        <v>Standard Class</v>
      </c>
    </row>
    <row r="383" spans="1:9" x14ac:dyDescent="0.35">
      <c r="A383" s="12">
        <v>905</v>
      </c>
      <c r="B383" s="17" t="s">
        <v>1407</v>
      </c>
      <c r="C383" s="17" t="s">
        <v>1408</v>
      </c>
      <c r="D383" s="17" t="s">
        <v>41</v>
      </c>
      <c r="E383" s="17" t="s">
        <v>23</v>
      </c>
      <c r="F383" s="17" t="s">
        <v>42</v>
      </c>
      <c r="G383" s="17" t="s">
        <v>43</v>
      </c>
      <c r="H383" s="17" t="s">
        <v>44</v>
      </c>
      <c r="I383" s="48" t="str">
        <f>INDEX(Orders!$E383,MATCH(Orders!$F383,Customers!$B383,0))</f>
        <v>Standard Class</v>
      </c>
    </row>
    <row r="384" spans="1:9" x14ac:dyDescent="0.35">
      <c r="A384" s="11">
        <v>906</v>
      </c>
      <c r="B384" s="13" t="s">
        <v>1407</v>
      </c>
      <c r="C384" s="13" t="s">
        <v>1408</v>
      </c>
      <c r="D384" s="13" t="s">
        <v>41</v>
      </c>
      <c r="E384" s="13" t="s">
        <v>23</v>
      </c>
      <c r="F384" s="13" t="s">
        <v>42</v>
      </c>
      <c r="G384" s="13" t="s">
        <v>43</v>
      </c>
      <c r="H384" s="13" t="s">
        <v>44</v>
      </c>
      <c r="I384" s="47" t="str">
        <f>INDEX(Orders!$E384,MATCH(Orders!$F384,Customers!$B384,0))</f>
        <v>Standard Class</v>
      </c>
    </row>
    <row r="385" spans="1:9" x14ac:dyDescent="0.35">
      <c r="A385" s="12">
        <v>1198</v>
      </c>
      <c r="B385" s="17" t="s">
        <v>846</v>
      </c>
      <c r="C385" s="17" t="s">
        <v>847</v>
      </c>
      <c r="D385" s="17" t="s">
        <v>41</v>
      </c>
      <c r="E385" s="17" t="s">
        <v>23</v>
      </c>
      <c r="F385" s="17" t="s">
        <v>451</v>
      </c>
      <c r="G385" s="17" t="s">
        <v>53</v>
      </c>
      <c r="H385" s="17" t="s">
        <v>54</v>
      </c>
      <c r="I385" s="48" t="str">
        <f>INDEX(Orders!$E385,MATCH(Orders!$F385,Customers!$B385,0))</f>
        <v>Standard Class</v>
      </c>
    </row>
    <row r="386" spans="1:9" x14ac:dyDescent="0.35">
      <c r="A386" s="11">
        <v>1199</v>
      </c>
      <c r="B386" s="13" t="s">
        <v>846</v>
      </c>
      <c r="C386" s="13" t="s">
        <v>847</v>
      </c>
      <c r="D386" s="13" t="s">
        <v>41</v>
      </c>
      <c r="E386" s="13" t="s">
        <v>23</v>
      </c>
      <c r="F386" s="13" t="s">
        <v>451</v>
      </c>
      <c r="G386" s="13" t="s">
        <v>53</v>
      </c>
      <c r="H386" s="13" t="s">
        <v>54</v>
      </c>
      <c r="I386" s="47" t="str">
        <f>INDEX(Orders!$E386,MATCH(Orders!$F386,Customers!$B386,0))</f>
        <v>Standard Class</v>
      </c>
    </row>
    <row r="387" spans="1:9" x14ac:dyDescent="0.35">
      <c r="A387" s="12">
        <v>1200</v>
      </c>
      <c r="B387" s="17" t="s">
        <v>846</v>
      </c>
      <c r="C387" s="17" t="s">
        <v>847</v>
      </c>
      <c r="D387" s="17" t="s">
        <v>41</v>
      </c>
      <c r="E387" s="17" t="s">
        <v>23</v>
      </c>
      <c r="F387" s="17" t="s">
        <v>451</v>
      </c>
      <c r="G387" s="17" t="s">
        <v>53</v>
      </c>
      <c r="H387" s="17" t="s">
        <v>54</v>
      </c>
      <c r="I387" s="48" t="str">
        <f>INDEX(Orders!$E387,MATCH(Orders!$F387,Customers!$B387,0))</f>
        <v>Standard Class</v>
      </c>
    </row>
    <row r="388" spans="1:9" x14ac:dyDescent="0.35">
      <c r="A388" s="11">
        <v>3673</v>
      </c>
      <c r="B388" s="13" t="s">
        <v>1423</v>
      </c>
      <c r="C388" s="13" t="s">
        <v>1424</v>
      </c>
      <c r="D388" s="13" t="s">
        <v>108</v>
      </c>
      <c r="E388" s="13" t="s">
        <v>23</v>
      </c>
      <c r="F388" s="13" t="s">
        <v>1351</v>
      </c>
      <c r="G388" s="13" t="s">
        <v>153</v>
      </c>
      <c r="H388" s="13" t="s">
        <v>26</v>
      </c>
      <c r="I388" s="47" t="str">
        <f>INDEX(Orders!$E388,MATCH(Orders!$F388,Customers!$B388,0))</f>
        <v>Standard Class</v>
      </c>
    </row>
    <row r="389" spans="1:9" x14ac:dyDescent="0.35">
      <c r="A389" s="12">
        <v>3674</v>
      </c>
      <c r="B389" s="17" t="s">
        <v>1423</v>
      </c>
      <c r="C389" s="17" t="s">
        <v>1424</v>
      </c>
      <c r="D389" s="17" t="s">
        <v>108</v>
      </c>
      <c r="E389" s="17" t="s">
        <v>23</v>
      </c>
      <c r="F389" s="17" t="s">
        <v>1351</v>
      </c>
      <c r="G389" s="17" t="s">
        <v>153</v>
      </c>
      <c r="H389" s="17" t="s">
        <v>26</v>
      </c>
      <c r="I389" s="48" t="str">
        <f>INDEX(Orders!$E389,MATCH(Orders!$F389,Customers!$B389,0))</f>
        <v>Standard Class</v>
      </c>
    </row>
    <row r="390" spans="1:9" x14ac:dyDescent="0.35">
      <c r="A390" s="11">
        <v>4196</v>
      </c>
      <c r="B390" s="13" t="s">
        <v>954</v>
      </c>
      <c r="C390" s="13" t="s">
        <v>955</v>
      </c>
      <c r="D390" s="13" t="s">
        <v>41</v>
      </c>
      <c r="E390" s="13" t="s">
        <v>23</v>
      </c>
      <c r="F390" s="13" t="s">
        <v>42</v>
      </c>
      <c r="G390" s="13" t="s">
        <v>43</v>
      </c>
      <c r="H390" s="13" t="s">
        <v>44</v>
      </c>
      <c r="I390" s="47" t="str">
        <f>INDEX(Orders!$E390,MATCH(Orders!$F390,Customers!$B390,0))</f>
        <v>Standard Class</v>
      </c>
    </row>
    <row r="391" spans="1:9" x14ac:dyDescent="0.35">
      <c r="A391" s="12">
        <v>5508</v>
      </c>
      <c r="B391" s="17" t="s">
        <v>585</v>
      </c>
      <c r="C391" s="17" t="s">
        <v>586</v>
      </c>
      <c r="D391" s="17" t="s">
        <v>41</v>
      </c>
      <c r="E391" s="17" t="s">
        <v>23</v>
      </c>
      <c r="F391" s="17" t="s">
        <v>480</v>
      </c>
      <c r="G391" s="17" t="s">
        <v>251</v>
      </c>
      <c r="H391" s="17" t="s">
        <v>79</v>
      </c>
      <c r="I391" s="48" t="str">
        <f>INDEX(Orders!$E391,MATCH(Orders!$F391,Customers!$B391,0))</f>
        <v>Standard Class</v>
      </c>
    </row>
    <row r="392" spans="1:9" x14ac:dyDescent="0.35">
      <c r="A392" s="11">
        <v>6151</v>
      </c>
      <c r="B392" s="13" t="s">
        <v>1436</v>
      </c>
      <c r="C392" s="13" t="s">
        <v>1437</v>
      </c>
      <c r="D392" s="13" t="s">
        <v>41</v>
      </c>
      <c r="E392" s="13" t="s">
        <v>23</v>
      </c>
      <c r="F392" s="13" t="s">
        <v>184</v>
      </c>
      <c r="G392" s="13" t="s">
        <v>251</v>
      </c>
      <c r="H392" s="13" t="s">
        <v>79</v>
      </c>
      <c r="I392" s="47" t="str">
        <f>INDEX(Orders!$E392,MATCH(Orders!$F392,Customers!$B392,0))</f>
        <v>First Class</v>
      </c>
    </row>
    <row r="393" spans="1:9" x14ac:dyDescent="0.35">
      <c r="A393" s="12">
        <v>6717</v>
      </c>
      <c r="B393" s="17" t="s">
        <v>1441</v>
      </c>
      <c r="C393" s="17" t="s">
        <v>1442</v>
      </c>
      <c r="D393" s="17" t="s">
        <v>108</v>
      </c>
      <c r="E393" s="17" t="s">
        <v>23</v>
      </c>
      <c r="F393" s="17" t="s">
        <v>1443</v>
      </c>
      <c r="G393" s="17" t="s">
        <v>1444</v>
      </c>
      <c r="H393" s="17" t="s">
        <v>79</v>
      </c>
      <c r="I393" s="48" t="str">
        <f>INDEX(Orders!$E393,MATCH(Orders!$F393,Customers!$B393,0))</f>
        <v>Standard Class</v>
      </c>
    </row>
    <row r="394" spans="1:9" x14ac:dyDescent="0.35">
      <c r="A394" s="11">
        <v>6718</v>
      </c>
      <c r="B394" s="13" t="s">
        <v>1441</v>
      </c>
      <c r="C394" s="13" t="s">
        <v>1442</v>
      </c>
      <c r="D394" s="13" t="s">
        <v>108</v>
      </c>
      <c r="E394" s="13" t="s">
        <v>23</v>
      </c>
      <c r="F394" s="13" t="s">
        <v>1443</v>
      </c>
      <c r="G394" s="13" t="s">
        <v>1444</v>
      </c>
      <c r="H394" s="13" t="s">
        <v>79</v>
      </c>
      <c r="I394" s="47" t="str">
        <f>INDEX(Orders!$E394,MATCH(Orders!$F394,Customers!$B394,0))</f>
        <v>Standard Class</v>
      </c>
    </row>
    <row r="395" spans="1:9" x14ac:dyDescent="0.35">
      <c r="A395" s="12">
        <v>6719</v>
      </c>
      <c r="B395" s="17" t="s">
        <v>1441</v>
      </c>
      <c r="C395" s="17" t="s">
        <v>1442</v>
      </c>
      <c r="D395" s="17" t="s">
        <v>108</v>
      </c>
      <c r="E395" s="17" t="s">
        <v>23</v>
      </c>
      <c r="F395" s="17" t="s">
        <v>1443</v>
      </c>
      <c r="G395" s="17" t="s">
        <v>1444</v>
      </c>
      <c r="H395" s="17" t="s">
        <v>79</v>
      </c>
      <c r="I395" s="48" t="str">
        <f>INDEX(Orders!$E395,MATCH(Orders!$F395,Customers!$B395,0))</f>
        <v>Standard Class</v>
      </c>
    </row>
    <row r="396" spans="1:9" x14ac:dyDescent="0.35">
      <c r="A396" s="11">
        <v>1560</v>
      </c>
      <c r="B396" s="13" t="s">
        <v>1450</v>
      </c>
      <c r="C396" s="13" t="s">
        <v>1451</v>
      </c>
      <c r="D396" s="13" t="s">
        <v>22</v>
      </c>
      <c r="E396" s="13" t="s">
        <v>23</v>
      </c>
      <c r="F396" s="13" t="s">
        <v>159</v>
      </c>
      <c r="G396" s="13" t="s">
        <v>160</v>
      </c>
      <c r="H396" s="13" t="s">
        <v>44</v>
      </c>
      <c r="I396" s="47" t="str">
        <f>INDEX(Orders!$E396,MATCH(Orders!$F396,Customers!$B396,0))</f>
        <v>Standard Class</v>
      </c>
    </row>
    <row r="397" spans="1:9" x14ac:dyDescent="0.35">
      <c r="A397" s="12">
        <v>3054</v>
      </c>
      <c r="B397" s="17" t="s">
        <v>1455</v>
      </c>
      <c r="C397" s="17" t="s">
        <v>1456</v>
      </c>
      <c r="D397" s="17" t="s">
        <v>108</v>
      </c>
      <c r="E397" s="17" t="s">
        <v>23</v>
      </c>
      <c r="F397" s="17" t="s">
        <v>1457</v>
      </c>
      <c r="G397" s="17" t="s">
        <v>880</v>
      </c>
      <c r="H397" s="17" t="s">
        <v>54</v>
      </c>
      <c r="I397" s="48" t="str">
        <f>INDEX(Orders!$E397,MATCH(Orders!$F397,Customers!$B397,0))</f>
        <v>Second Class</v>
      </c>
    </row>
    <row r="398" spans="1:9" x14ac:dyDescent="0.35">
      <c r="A398" s="11">
        <v>3055</v>
      </c>
      <c r="B398" s="13" t="s">
        <v>1455</v>
      </c>
      <c r="C398" s="13" t="s">
        <v>1456</v>
      </c>
      <c r="D398" s="13" t="s">
        <v>108</v>
      </c>
      <c r="E398" s="13" t="s">
        <v>23</v>
      </c>
      <c r="F398" s="13" t="s">
        <v>1457</v>
      </c>
      <c r="G398" s="13" t="s">
        <v>880</v>
      </c>
      <c r="H398" s="13" t="s">
        <v>54</v>
      </c>
      <c r="I398" s="47" t="str">
        <f>INDEX(Orders!$E398,MATCH(Orders!$F398,Customers!$B398,0))</f>
        <v>Second Class</v>
      </c>
    </row>
    <row r="399" spans="1:9" x14ac:dyDescent="0.35">
      <c r="A399" s="12">
        <v>5400</v>
      </c>
      <c r="B399" s="17" t="s">
        <v>1461</v>
      </c>
      <c r="C399" s="17" t="s">
        <v>1462</v>
      </c>
      <c r="D399" s="17" t="s">
        <v>41</v>
      </c>
      <c r="E399" s="17" t="s">
        <v>23</v>
      </c>
      <c r="F399" s="17" t="s">
        <v>42</v>
      </c>
      <c r="G399" s="17" t="s">
        <v>43</v>
      </c>
      <c r="H399" s="17" t="s">
        <v>44</v>
      </c>
      <c r="I399" s="48" t="str">
        <f>INDEX(Orders!$E399,MATCH(Orders!$F399,Customers!$B399,0))</f>
        <v>Standard Class</v>
      </c>
    </row>
    <row r="400" spans="1:9" x14ac:dyDescent="0.35">
      <c r="A400" s="11">
        <v>900</v>
      </c>
      <c r="B400" s="13" t="s">
        <v>544</v>
      </c>
      <c r="C400" s="13" t="s">
        <v>545</v>
      </c>
      <c r="D400" s="13" t="s">
        <v>22</v>
      </c>
      <c r="E400" s="13" t="s">
        <v>23</v>
      </c>
      <c r="F400" s="13" t="s">
        <v>174</v>
      </c>
      <c r="G400" s="13" t="s">
        <v>153</v>
      </c>
      <c r="H400" s="13" t="s">
        <v>26</v>
      </c>
      <c r="I400" s="47" t="str">
        <f>INDEX(Orders!$E400,MATCH(Orders!$F400,Customers!$B400,0))</f>
        <v>First Class</v>
      </c>
    </row>
    <row r="401" spans="1:9" x14ac:dyDescent="0.35">
      <c r="A401" s="12">
        <v>4500</v>
      </c>
      <c r="B401" s="17" t="s">
        <v>1469</v>
      </c>
      <c r="C401" s="17" t="s">
        <v>1470</v>
      </c>
      <c r="D401" s="17" t="s">
        <v>22</v>
      </c>
      <c r="E401" s="17" t="s">
        <v>23</v>
      </c>
      <c r="F401" s="17" t="s">
        <v>1471</v>
      </c>
      <c r="G401" s="17" t="s">
        <v>43</v>
      </c>
      <c r="H401" s="17" t="s">
        <v>44</v>
      </c>
      <c r="I401" s="48" t="str">
        <f>INDEX(Orders!$E401,MATCH(Orders!$F401,Customers!$B401,0))</f>
        <v>Standard Class</v>
      </c>
    </row>
    <row r="402" spans="1:9" x14ac:dyDescent="0.35">
      <c r="A402" s="11">
        <v>4501</v>
      </c>
      <c r="B402" s="13" t="s">
        <v>1469</v>
      </c>
      <c r="C402" s="13" t="s">
        <v>1470</v>
      </c>
      <c r="D402" s="13" t="s">
        <v>22</v>
      </c>
      <c r="E402" s="13" t="s">
        <v>23</v>
      </c>
      <c r="F402" s="13" t="s">
        <v>1471</v>
      </c>
      <c r="G402" s="13" t="s">
        <v>43</v>
      </c>
      <c r="H402" s="13" t="s">
        <v>44</v>
      </c>
      <c r="I402" s="47" t="str">
        <f>INDEX(Orders!$E402,MATCH(Orders!$F402,Customers!$B402,0))</f>
        <v>Standard Class</v>
      </c>
    </row>
    <row r="403" spans="1:9" x14ac:dyDescent="0.35">
      <c r="A403" s="12">
        <v>6736</v>
      </c>
      <c r="B403" s="17" t="s">
        <v>1475</v>
      </c>
      <c r="C403" s="17" t="s">
        <v>1476</v>
      </c>
      <c r="D403" s="17" t="s">
        <v>41</v>
      </c>
      <c r="E403" s="17" t="s">
        <v>23</v>
      </c>
      <c r="F403" s="17" t="s">
        <v>358</v>
      </c>
      <c r="G403" s="17" t="s">
        <v>43</v>
      </c>
      <c r="H403" s="17" t="s">
        <v>44</v>
      </c>
      <c r="I403" s="48" t="str">
        <f>INDEX(Orders!$E403,MATCH(Orders!$F403,Customers!$B403,0))</f>
        <v>Standard Class</v>
      </c>
    </row>
    <row r="404" spans="1:9" x14ac:dyDescent="0.35">
      <c r="A404" s="11">
        <v>6737</v>
      </c>
      <c r="B404" s="13" t="s">
        <v>1475</v>
      </c>
      <c r="C404" s="13" t="s">
        <v>1476</v>
      </c>
      <c r="D404" s="13" t="s">
        <v>41</v>
      </c>
      <c r="E404" s="13" t="s">
        <v>23</v>
      </c>
      <c r="F404" s="13" t="s">
        <v>358</v>
      </c>
      <c r="G404" s="13" t="s">
        <v>43</v>
      </c>
      <c r="H404" s="13" t="s">
        <v>44</v>
      </c>
      <c r="I404" s="47" t="str">
        <f>INDEX(Orders!$E404,MATCH(Orders!$F404,Customers!$B404,0))</f>
        <v>Standard Class</v>
      </c>
    </row>
    <row r="405" spans="1:9" x14ac:dyDescent="0.35">
      <c r="A405" s="12">
        <v>6738</v>
      </c>
      <c r="B405" s="17" t="s">
        <v>1475</v>
      </c>
      <c r="C405" s="17" t="s">
        <v>1476</v>
      </c>
      <c r="D405" s="17" t="s">
        <v>41</v>
      </c>
      <c r="E405" s="17" t="s">
        <v>23</v>
      </c>
      <c r="F405" s="17" t="s">
        <v>358</v>
      </c>
      <c r="G405" s="17" t="s">
        <v>43</v>
      </c>
      <c r="H405" s="17" t="s">
        <v>44</v>
      </c>
      <c r="I405" s="48" t="str">
        <f>INDEX(Orders!$E405,MATCH(Orders!$F405,Customers!$B405,0))</f>
        <v>Standard Class</v>
      </c>
    </row>
    <row r="406" spans="1:9" x14ac:dyDescent="0.35">
      <c r="A406" s="11">
        <v>6739</v>
      </c>
      <c r="B406" s="13" t="s">
        <v>1475</v>
      </c>
      <c r="C406" s="13" t="s">
        <v>1476</v>
      </c>
      <c r="D406" s="13" t="s">
        <v>41</v>
      </c>
      <c r="E406" s="13" t="s">
        <v>23</v>
      </c>
      <c r="F406" s="13" t="s">
        <v>358</v>
      </c>
      <c r="G406" s="13" t="s">
        <v>43</v>
      </c>
      <c r="H406" s="13" t="s">
        <v>44</v>
      </c>
      <c r="I406" s="47" t="str">
        <f>INDEX(Orders!$E406,MATCH(Orders!$F406,Customers!$B406,0))</f>
        <v>Standard Class</v>
      </c>
    </row>
    <row r="407" spans="1:9" x14ac:dyDescent="0.35">
      <c r="A407" s="12">
        <v>7474</v>
      </c>
      <c r="B407" s="17" t="s">
        <v>1486</v>
      </c>
      <c r="C407" s="17" t="s">
        <v>1487</v>
      </c>
      <c r="D407" s="17" t="s">
        <v>22</v>
      </c>
      <c r="E407" s="17" t="s">
        <v>23</v>
      </c>
      <c r="F407" s="17" t="s">
        <v>380</v>
      </c>
      <c r="G407" s="17" t="s">
        <v>381</v>
      </c>
      <c r="H407" s="17" t="s">
        <v>54</v>
      </c>
      <c r="I407" s="48" t="str">
        <f>INDEX(Orders!$E407,MATCH(Orders!$F407,Customers!$B407,0))</f>
        <v>Standard Class</v>
      </c>
    </row>
    <row r="408" spans="1:9" x14ac:dyDescent="0.35">
      <c r="A408" s="11">
        <v>1130</v>
      </c>
      <c r="B408" s="13" t="s">
        <v>1491</v>
      </c>
      <c r="C408" s="13" t="s">
        <v>1492</v>
      </c>
      <c r="D408" s="13" t="s">
        <v>41</v>
      </c>
      <c r="E408" s="13" t="s">
        <v>23</v>
      </c>
      <c r="F408" s="13" t="s">
        <v>174</v>
      </c>
      <c r="G408" s="13" t="s">
        <v>425</v>
      </c>
      <c r="H408" s="13" t="s">
        <v>79</v>
      </c>
      <c r="I408" s="47" t="str">
        <f>INDEX(Orders!$E408,MATCH(Orders!$F408,Customers!$B408,0))</f>
        <v>Standard Class</v>
      </c>
    </row>
    <row r="409" spans="1:9" x14ac:dyDescent="0.35">
      <c r="A409" s="12">
        <v>1131</v>
      </c>
      <c r="B409" s="17" t="s">
        <v>1491</v>
      </c>
      <c r="C409" s="17" t="s">
        <v>1492</v>
      </c>
      <c r="D409" s="17" t="s">
        <v>41</v>
      </c>
      <c r="E409" s="17" t="s">
        <v>23</v>
      </c>
      <c r="F409" s="17" t="s">
        <v>174</v>
      </c>
      <c r="G409" s="17" t="s">
        <v>425</v>
      </c>
      <c r="H409" s="17" t="s">
        <v>79</v>
      </c>
      <c r="I409" s="48" t="str">
        <f>INDEX(Orders!$E409,MATCH(Orders!$F409,Customers!$B409,0))</f>
        <v>Standard Class</v>
      </c>
    </row>
    <row r="410" spans="1:9" x14ac:dyDescent="0.35">
      <c r="A410" s="11">
        <v>1132</v>
      </c>
      <c r="B410" s="13" t="s">
        <v>1491</v>
      </c>
      <c r="C410" s="13" t="s">
        <v>1492</v>
      </c>
      <c r="D410" s="13" t="s">
        <v>41</v>
      </c>
      <c r="E410" s="13" t="s">
        <v>23</v>
      </c>
      <c r="F410" s="13" t="s">
        <v>174</v>
      </c>
      <c r="G410" s="13" t="s">
        <v>425</v>
      </c>
      <c r="H410" s="13" t="s">
        <v>79</v>
      </c>
      <c r="I410" s="47" t="str">
        <f>INDEX(Orders!$E410,MATCH(Orders!$F410,Customers!$B410,0))</f>
        <v>Standard Class</v>
      </c>
    </row>
    <row r="411" spans="1:9" x14ac:dyDescent="0.35">
      <c r="A411" s="12">
        <v>5775</v>
      </c>
      <c r="B411" s="17" t="s">
        <v>1500</v>
      </c>
      <c r="C411" s="17" t="s">
        <v>1501</v>
      </c>
      <c r="D411" s="17" t="s">
        <v>41</v>
      </c>
      <c r="E411" s="17" t="s">
        <v>23</v>
      </c>
      <c r="F411" s="17" t="s">
        <v>42</v>
      </c>
      <c r="G411" s="17" t="s">
        <v>43</v>
      </c>
      <c r="H411" s="17" t="s">
        <v>44</v>
      </c>
      <c r="I411" s="48" t="str">
        <f>INDEX(Orders!$E411,MATCH(Orders!$F411,Customers!$B411,0))</f>
        <v>Standard Class</v>
      </c>
    </row>
    <row r="412" spans="1:9" x14ac:dyDescent="0.35">
      <c r="A412" s="11">
        <v>5776</v>
      </c>
      <c r="B412" s="13" t="s">
        <v>1500</v>
      </c>
      <c r="C412" s="13" t="s">
        <v>1501</v>
      </c>
      <c r="D412" s="13" t="s">
        <v>41</v>
      </c>
      <c r="E412" s="13" t="s">
        <v>23</v>
      </c>
      <c r="F412" s="13" t="s">
        <v>42</v>
      </c>
      <c r="G412" s="13" t="s">
        <v>43</v>
      </c>
      <c r="H412" s="13" t="s">
        <v>44</v>
      </c>
      <c r="I412" s="47" t="str">
        <f>INDEX(Orders!$E412,MATCH(Orders!$F412,Customers!$B412,0))</f>
        <v>Standard Class</v>
      </c>
    </row>
    <row r="413" spans="1:9" x14ac:dyDescent="0.35">
      <c r="A413" s="12">
        <v>7361</v>
      </c>
      <c r="B413" s="17" t="s">
        <v>1505</v>
      </c>
      <c r="C413" s="17" t="s">
        <v>1506</v>
      </c>
      <c r="D413" s="17" t="s">
        <v>41</v>
      </c>
      <c r="E413" s="17" t="s">
        <v>23</v>
      </c>
      <c r="F413" s="17" t="s">
        <v>42</v>
      </c>
      <c r="G413" s="17" t="s">
        <v>43</v>
      </c>
      <c r="H413" s="17" t="s">
        <v>44</v>
      </c>
      <c r="I413" s="48" t="str">
        <f>INDEX(Orders!$E413,MATCH(Orders!$F413,Customers!$B413,0))</f>
        <v>First Class</v>
      </c>
    </row>
    <row r="414" spans="1:9" x14ac:dyDescent="0.35">
      <c r="A414" s="11">
        <v>7362</v>
      </c>
      <c r="B414" s="13" t="s">
        <v>1505</v>
      </c>
      <c r="C414" s="13" t="s">
        <v>1506</v>
      </c>
      <c r="D414" s="13" t="s">
        <v>41</v>
      </c>
      <c r="E414" s="13" t="s">
        <v>23</v>
      </c>
      <c r="F414" s="13" t="s">
        <v>42</v>
      </c>
      <c r="G414" s="13" t="s">
        <v>43</v>
      </c>
      <c r="H414" s="13" t="s">
        <v>44</v>
      </c>
      <c r="I414" s="47" t="str">
        <f>INDEX(Orders!$E414,MATCH(Orders!$F414,Customers!$B414,0))</f>
        <v>First Class</v>
      </c>
    </row>
    <row r="415" spans="1:9" x14ac:dyDescent="0.35">
      <c r="A415" s="12">
        <v>7363</v>
      </c>
      <c r="B415" s="17" t="s">
        <v>1505</v>
      </c>
      <c r="C415" s="17" t="s">
        <v>1506</v>
      </c>
      <c r="D415" s="17" t="s">
        <v>41</v>
      </c>
      <c r="E415" s="17" t="s">
        <v>23</v>
      </c>
      <c r="F415" s="17" t="s">
        <v>42</v>
      </c>
      <c r="G415" s="17" t="s">
        <v>43</v>
      </c>
      <c r="H415" s="17" t="s">
        <v>44</v>
      </c>
      <c r="I415" s="48" t="str">
        <f>INDEX(Orders!$E415,MATCH(Orders!$F415,Customers!$B415,0))</f>
        <v>First Class</v>
      </c>
    </row>
    <row r="416" spans="1:9" x14ac:dyDescent="0.35">
      <c r="A416" s="11">
        <v>9135</v>
      </c>
      <c r="B416" s="13" t="s">
        <v>1303</v>
      </c>
      <c r="C416" s="13" t="s">
        <v>1304</v>
      </c>
      <c r="D416" s="13" t="s">
        <v>22</v>
      </c>
      <c r="E416" s="13" t="s">
        <v>23</v>
      </c>
      <c r="F416" s="13" t="s">
        <v>1512</v>
      </c>
      <c r="G416" s="13" t="s">
        <v>78</v>
      </c>
      <c r="H416" s="13" t="s">
        <v>79</v>
      </c>
      <c r="I416" s="47" t="str">
        <f>INDEX(Orders!$E416,MATCH(Orders!$F416,Customers!$B416,0))</f>
        <v>Standard Class</v>
      </c>
    </row>
    <row r="417" spans="1:9" x14ac:dyDescent="0.35">
      <c r="A417" s="12">
        <v>9136</v>
      </c>
      <c r="B417" s="17" t="s">
        <v>1303</v>
      </c>
      <c r="C417" s="17" t="s">
        <v>1304</v>
      </c>
      <c r="D417" s="17" t="s">
        <v>22</v>
      </c>
      <c r="E417" s="17" t="s">
        <v>23</v>
      </c>
      <c r="F417" s="17" t="s">
        <v>1512</v>
      </c>
      <c r="G417" s="17" t="s">
        <v>78</v>
      </c>
      <c r="H417" s="17" t="s">
        <v>79</v>
      </c>
      <c r="I417" s="48" t="str">
        <f>INDEX(Orders!$E417,MATCH(Orders!$F417,Customers!$B417,0))</f>
        <v>Standard Class</v>
      </c>
    </row>
    <row r="418" spans="1:9" x14ac:dyDescent="0.35">
      <c r="A418" s="11">
        <v>9137</v>
      </c>
      <c r="B418" s="13" t="s">
        <v>1303</v>
      </c>
      <c r="C418" s="13" t="s">
        <v>1304</v>
      </c>
      <c r="D418" s="13" t="s">
        <v>22</v>
      </c>
      <c r="E418" s="13" t="s">
        <v>23</v>
      </c>
      <c r="F418" s="13" t="s">
        <v>1512</v>
      </c>
      <c r="G418" s="13" t="s">
        <v>78</v>
      </c>
      <c r="H418" s="13" t="s">
        <v>79</v>
      </c>
      <c r="I418" s="47" t="str">
        <f>INDEX(Orders!$E418,MATCH(Orders!$F418,Customers!$B418,0))</f>
        <v>Standard Class</v>
      </c>
    </row>
    <row r="419" spans="1:9" x14ac:dyDescent="0.35">
      <c r="A419" s="12">
        <v>7775</v>
      </c>
      <c r="B419" s="17" t="s">
        <v>1518</v>
      </c>
      <c r="C419" s="17" t="s">
        <v>1519</v>
      </c>
      <c r="D419" s="17" t="s">
        <v>41</v>
      </c>
      <c r="E419" s="17" t="s">
        <v>23</v>
      </c>
      <c r="F419" s="17" t="s">
        <v>358</v>
      </c>
      <c r="G419" s="17" t="s">
        <v>43</v>
      </c>
      <c r="H419" s="17" t="s">
        <v>44</v>
      </c>
      <c r="I419" s="48" t="str">
        <f>INDEX(Orders!$E419,MATCH(Orders!$F419,Customers!$B419,0))</f>
        <v>First Class</v>
      </c>
    </row>
    <row r="420" spans="1:9" x14ac:dyDescent="0.35">
      <c r="A420" s="11">
        <v>418</v>
      </c>
      <c r="B420" s="13" t="s">
        <v>1523</v>
      </c>
      <c r="C420" s="13" t="s">
        <v>1524</v>
      </c>
      <c r="D420" s="13" t="s">
        <v>41</v>
      </c>
      <c r="E420" s="13" t="s">
        <v>23</v>
      </c>
      <c r="F420" s="13" t="s">
        <v>42</v>
      </c>
      <c r="G420" s="13" t="s">
        <v>43</v>
      </c>
      <c r="H420" s="13" t="s">
        <v>44</v>
      </c>
      <c r="I420" s="47" t="str">
        <f>INDEX(Orders!$E420,MATCH(Orders!$F420,Customers!$B420,0))</f>
        <v>Standard Class</v>
      </c>
    </row>
    <row r="421" spans="1:9" x14ac:dyDescent="0.35">
      <c r="A421" s="12">
        <v>1980</v>
      </c>
      <c r="B421" s="17" t="s">
        <v>1158</v>
      </c>
      <c r="C421" s="17" t="s">
        <v>1159</v>
      </c>
      <c r="D421" s="17" t="s">
        <v>41</v>
      </c>
      <c r="E421" s="17" t="s">
        <v>23</v>
      </c>
      <c r="F421" s="17" t="s">
        <v>853</v>
      </c>
      <c r="G421" s="17" t="s">
        <v>465</v>
      </c>
      <c r="H421" s="17" t="s">
        <v>44</v>
      </c>
      <c r="I421" s="48" t="str">
        <f>INDEX(Orders!$E421,MATCH(Orders!$F421,Customers!$B421,0))</f>
        <v>Same Day</v>
      </c>
    </row>
    <row r="422" spans="1:9" x14ac:dyDescent="0.35">
      <c r="A422" s="11">
        <v>1981</v>
      </c>
      <c r="B422" s="13" t="s">
        <v>1158</v>
      </c>
      <c r="C422" s="13" t="s">
        <v>1159</v>
      </c>
      <c r="D422" s="13" t="s">
        <v>41</v>
      </c>
      <c r="E422" s="13" t="s">
        <v>23</v>
      </c>
      <c r="F422" s="13" t="s">
        <v>853</v>
      </c>
      <c r="G422" s="13" t="s">
        <v>465</v>
      </c>
      <c r="H422" s="13" t="s">
        <v>44</v>
      </c>
      <c r="I422" s="47" t="str">
        <f>INDEX(Orders!$E422,MATCH(Orders!$F422,Customers!$B422,0))</f>
        <v>Same Day</v>
      </c>
    </row>
    <row r="423" spans="1:9" x14ac:dyDescent="0.35">
      <c r="A423" s="12">
        <v>2723</v>
      </c>
      <c r="B423" s="17" t="s">
        <v>1533</v>
      </c>
      <c r="C423" s="17" t="s">
        <v>1534</v>
      </c>
      <c r="D423" s="17" t="s">
        <v>41</v>
      </c>
      <c r="E423" s="17" t="s">
        <v>23</v>
      </c>
      <c r="F423" s="17" t="s">
        <v>1535</v>
      </c>
      <c r="G423" s="17" t="s">
        <v>425</v>
      </c>
      <c r="H423" s="17" t="s">
        <v>79</v>
      </c>
      <c r="I423" s="48" t="str">
        <f>INDEX(Orders!$E423,MATCH(Orders!$F423,Customers!$B423,0))</f>
        <v>Second Class</v>
      </c>
    </row>
    <row r="424" spans="1:9" x14ac:dyDescent="0.35">
      <c r="A424" s="11">
        <v>5890</v>
      </c>
      <c r="B424" s="13" t="s">
        <v>1537</v>
      </c>
      <c r="C424" s="13" t="s">
        <v>1538</v>
      </c>
      <c r="D424" s="13" t="s">
        <v>41</v>
      </c>
      <c r="E424" s="13" t="s">
        <v>23</v>
      </c>
      <c r="F424" s="13" t="s">
        <v>1539</v>
      </c>
      <c r="G424" s="13" t="s">
        <v>25</v>
      </c>
      <c r="H424" s="13" t="s">
        <v>26</v>
      </c>
      <c r="I424" s="47" t="str">
        <f>INDEX(Orders!$E424,MATCH(Orders!$F424,Customers!$B424,0))</f>
        <v>First Class</v>
      </c>
    </row>
    <row r="425" spans="1:9" x14ac:dyDescent="0.35">
      <c r="A425" s="12">
        <v>430</v>
      </c>
      <c r="B425" s="17" t="s">
        <v>1543</v>
      </c>
      <c r="C425" s="17" t="s">
        <v>1544</v>
      </c>
      <c r="D425" s="17" t="s">
        <v>108</v>
      </c>
      <c r="E425" s="17" t="s">
        <v>23</v>
      </c>
      <c r="F425" s="17" t="s">
        <v>1545</v>
      </c>
      <c r="G425" s="17" t="s">
        <v>78</v>
      </c>
      <c r="H425" s="17" t="s">
        <v>79</v>
      </c>
      <c r="I425" s="48" t="str">
        <f>INDEX(Orders!$E425,MATCH(Orders!$F425,Customers!$B425,0))</f>
        <v>Standard Class</v>
      </c>
    </row>
    <row r="426" spans="1:9" x14ac:dyDescent="0.35">
      <c r="A426" s="11">
        <v>433</v>
      </c>
      <c r="B426" s="13" t="s">
        <v>1543</v>
      </c>
      <c r="C426" s="13" t="s">
        <v>1544</v>
      </c>
      <c r="D426" s="13" t="s">
        <v>108</v>
      </c>
      <c r="E426" s="13" t="s">
        <v>23</v>
      </c>
      <c r="F426" s="13" t="s">
        <v>1545</v>
      </c>
      <c r="G426" s="13" t="s">
        <v>78</v>
      </c>
      <c r="H426" s="13" t="s">
        <v>79</v>
      </c>
      <c r="I426" s="47" t="str">
        <f>INDEX(Orders!$E426,MATCH(Orders!$F426,Customers!$B426,0))</f>
        <v>Standard Class</v>
      </c>
    </row>
    <row r="427" spans="1:9" x14ac:dyDescent="0.35">
      <c r="A427" s="12">
        <v>552</v>
      </c>
      <c r="B427" s="17" t="s">
        <v>1551</v>
      </c>
      <c r="C427" s="17" t="s">
        <v>1552</v>
      </c>
      <c r="D427" s="17" t="s">
        <v>41</v>
      </c>
      <c r="E427" s="17" t="s">
        <v>23</v>
      </c>
      <c r="F427" s="17" t="s">
        <v>358</v>
      </c>
      <c r="G427" s="17" t="s">
        <v>43</v>
      </c>
      <c r="H427" s="17" t="s">
        <v>44</v>
      </c>
      <c r="I427" s="48" t="str">
        <f>INDEX(Orders!$E427,MATCH(Orders!$F427,Customers!$B427,0))</f>
        <v>Second Class</v>
      </c>
    </row>
    <row r="428" spans="1:9" x14ac:dyDescent="0.35">
      <c r="A428" s="11">
        <v>1591</v>
      </c>
      <c r="B428" s="13" t="s">
        <v>1070</v>
      </c>
      <c r="C428" s="13" t="s">
        <v>1071</v>
      </c>
      <c r="D428" s="13" t="s">
        <v>22</v>
      </c>
      <c r="E428" s="13" t="s">
        <v>23</v>
      </c>
      <c r="F428" s="13" t="s">
        <v>1556</v>
      </c>
      <c r="G428" s="13" t="s">
        <v>53</v>
      </c>
      <c r="H428" s="13" t="s">
        <v>54</v>
      </c>
      <c r="I428" s="47" t="str">
        <f>INDEX(Orders!$E428,MATCH(Orders!$F428,Customers!$B428,0))</f>
        <v>Standard Class</v>
      </c>
    </row>
    <row r="429" spans="1:9" x14ac:dyDescent="0.35">
      <c r="A429" s="12">
        <v>1592</v>
      </c>
      <c r="B429" s="17" t="s">
        <v>1070</v>
      </c>
      <c r="C429" s="17" t="s">
        <v>1071</v>
      </c>
      <c r="D429" s="17" t="s">
        <v>22</v>
      </c>
      <c r="E429" s="17" t="s">
        <v>23</v>
      </c>
      <c r="F429" s="17" t="s">
        <v>1556</v>
      </c>
      <c r="G429" s="17" t="s">
        <v>53</v>
      </c>
      <c r="H429" s="17" t="s">
        <v>54</v>
      </c>
      <c r="I429" s="48" t="str">
        <f>INDEX(Orders!$E429,MATCH(Orders!$F429,Customers!$B429,0))</f>
        <v>Standard Class</v>
      </c>
    </row>
    <row r="430" spans="1:9" x14ac:dyDescent="0.35">
      <c r="A430" s="11">
        <v>2253</v>
      </c>
      <c r="B430" s="13" t="s">
        <v>1562</v>
      </c>
      <c r="C430" s="13" t="s">
        <v>1563</v>
      </c>
      <c r="D430" s="13" t="s">
        <v>108</v>
      </c>
      <c r="E430" s="13" t="s">
        <v>23</v>
      </c>
      <c r="F430" s="13" t="s">
        <v>257</v>
      </c>
      <c r="G430" s="13" t="s">
        <v>43</v>
      </c>
      <c r="H430" s="13" t="s">
        <v>44</v>
      </c>
      <c r="I430" s="47" t="str">
        <f>INDEX(Orders!$E430,MATCH(Orders!$F430,Customers!$B430,0))</f>
        <v>Second Class</v>
      </c>
    </row>
    <row r="431" spans="1:9" x14ac:dyDescent="0.35">
      <c r="A431" s="12">
        <v>4160</v>
      </c>
      <c r="B431" s="17" t="s">
        <v>1567</v>
      </c>
      <c r="C431" s="17" t="s">
        <v>1568</v>
      </c>
      <c r="D431" s="17" t="s">
        <v>41</v>
      </c>
      <c r="E431" s="17" t="s">
        <v>23</v>
      </c>
      <c r="F431" s="17" t="s">
        <v>184</v>
      </c>
      <c r="G431" s="17" t="s">
        <v>251</v>
      </c>
      <c r="H431" s="17" t="s">
        <v>79</v>
      </c>
      <c r="I431" s="48" t="str">
        <f>INDEX(Orders!$E431,MATCH(Orders!$F431,Customers!$B431,0))</f>
        <v>Standard Class</v>
      </c>
    </row>
    <row r="432" spans="1:9" x14ac:dyDescent="0.35">
      <c r="A432" s="11">
        <v>4278</v>
      </c>
      <c r="B432" s="13" t="s">
        <v>1572</v>
      </c>
      <c r="C432" s="13" t="s">
        <v>1573</v>
      </c>
      <c r="D432" s="13" t="s">
        <v>22</v>
      </c>
      <c r="E432" s="13" t="s">
        <v>23</v>
      </c>
      <c r="F432" s="13" t="s">
        <v>1387</v>
      </c>
      <c r="G432" s="13" t="s">
        <v>199</v>
      </c>
      <c r="H432" s="13" t="s">
        <v>26</v>
      </c>
      <c r="I432" s="47" t="str">
        <f>INDEX(Orders!$E432,MATCH(Orders!$F432,Customers!$B432,0))</f>
        <v>Standard Class</v>
      </c>
    </row>
    <row r="433" spans="1:9" x14ac:dyDescent="0.35">
      <c r="A433" s="12">
        <v>4279</v>
      </c>
      <c r="B433" s="17" t="s">
        <v>1572</v>
      </c>
      <c r="C433" s="17" t="s">
        <v>1573</v>
      </c>
      <c r="D433" s="17" t="s">
        <v>22</v>
      </c>
      <c r="E433" s="17" t="s">
        <v>23</v>
      </c>
      <c r="F433" s="17" t="s">
        <v>1387</v>
      </c>
      <c r="G433" s="17" t="s">
        <v>199</v>
      </c>
      <c r="H433" s="17" t="s">
        <v>26</v>
      </c>
      <c r="I433" s="48" t="str">
        <f>INDEX(Orders!$E433,MATCH(Orders!$F433,Customers!$B433,0))</f>
        <v>Standard Class</v>
      </c>
    </row>
    <row r="434" spans="1:9" x14ac:dyDescent="0.35">
      <c r="A434" s="11">
        <v>4280</v>
      </c>
      <c r="B434" s="13" t="s">
        <v>1572</v>
      </c>
      <c r="C434" s="13" t="s">
        <v>1573</v>
      </c>
      <c r="D434" s="13" t="s">
        <v>22</v>
      </c>
      <c r="E434" s="13" t="s">
        <v>23</v>
      </c>
      <c r="F434" s="13" t="s">
        <v>1387</v>
      </c>
      <c r="G434" s="13" t="s">
        <v>199</v>
      </c>
      <c r="H434" s="13" t="s">
        <v>26</v>
      </c>
      <c r="I434" s="47" t="str">
        <f>INDEX(Orders!$E434,MATCH(Orders!$F434,Customers!$B434,0))</f>
        <v>Standard Class</v>
      </c>
    </row>
    <row r="435" spans="1:9" x14ac:dyDescent="0.35">
      <c r="A435" s="12">
        <v>6919</v>
      </c>
      <c r="B435" s="17" t="s">
        <v>1581</v>
      </c>
      <c r="C435" s="17" t="s">
        <v>1582</v>
      </c>
      <c r="D435" s="17" t="s">
        <v>41</v>
      </c>
      <c r="E435" s="17" t="s">
        <v>23</v>
      </c>
      <c r="F435" s="17" t="s">
        <v>159</v>
      </c>
      <c r="G435" s="17" t="s">
        <v>160</v>
      </c>
      <c r="H435" s="17" t="s">
        <v>44</v>
      </c>
      <c r="I435" s="48" t="str">
        <f>INDEX(Orders!$E435,MATCH(Orders!$F435,Customers!$B435,0))</f>
        <v>Second Class</v>
      </c>
    </row>
    <row r="436" spans="1:9" x14ac:dyDescent="0.35">
      <c r="A436" s="11">
        <v>7130</v>
      </c>
      <c r="B436" s="13" t="s">
        <v>1586</v>
      </c>
      <c r="C436" s="13" t="s">
        <v>1587</v>
      </c>
      <c r="D436" s="13" t="s">
        <v>41</v>
      </c>
      <c r="E436" s="13" t="s">
        <v>23</v>
      </c>
      <c r="F436" s="13" t="s">
        <v>639</v>
      </c>
      <c r="G436" s="13" t="s">
        <v>514</v>
      </c>
      <c r="H436" s="13" t="s">
        <v>79</v>
      </c>
      <c r="I436" s="47" t="str">
        <f>INDEX(Orders!$E436,MATCH(Orders!$F436,Customers!$B436,0))</f>
        <v>Standard Class</v>
      </c>
    </row>
    <row r="437" spans="1:9" x14ac:dyDescent="0.35">
      <c r="A437" s="12">
        <v>7131</v>
      </c>
      <c r="B437" s="17" t="s">
        <v>1586</v>
      </c>
      <c r="C437" s="17" t="s">
        <v>1587</v>
      </c>
      <c r="D437" s="17" t="s">
        <v>41</v>
      </c>
      <c r="E437" s="17" t="s">
        <v>23</v>
      </c>
      <c r="F437" s="17" t="s">
        <v>639</v>
      </c>
      <c r="G437" s="17" t="s">
        <v>514</v>
      </c>
      <c r="H437" s="17" t="s">
        <v>79</v>
      </c>
      <c r="I437" s="48" t="str">
        <f>INDEX(Orders!$E437,MATCH(Orders!$F437,Customers!$B437,0))</f>
        <v>Standard Class</v>
      </c>
    </row>
    <row r="438" spans="1:9" x14ac:dyDescent="0.35">
      <c r="A438" s="11">
        <v>2644</v>
      </c>
      <c r="B438" s="13" t="s">
        <v>414</v>
      </c>
      <c r="C438" s="13" t="s">
        <v>415</v>
      </c>
      <c r="D438" s="13" t="s">
        <v>108</v>
      </c>
      <c r="E438" s="13" t="s">
        <v>23</v>
      </c>
      <c r="F438" s="13" t="s">
        <v>134</v>
      </c>
      <c r="G438" s="13" t="s">
        <v>78</v>
      </c>
      <c r="H438" s="13" t="s">
        <v>79</v>
      </c>
      <c r="I438" s="47" t="str">
        <f>INDEX(Orders!$E438,MATCH(Orders!$F438,Customers!$B438,0))</f>
        <v>Second Class</v>
      </c>
    </row>
    <row r="439" spans="1:9" x14ac:dyDescent="0.35">
      <c r="A439" s="12">
        <v>2645</v>
      </c>
      <c r="B439" s="17" t="s">
        <v>414</v>
      </c>
      <c r="C439" s="17" t="s">
        <v>415</v>
      </c>
      <c r="D439" s="17" t="s">
        <v>108</v>
      </c>
      <c r="E439" s="17" t="s">
        <v>23</v>
      </c>
      <c r="F439" s="17" t="s">
        <v>134</v>
      </c>
      <c r="G439" s="17" t="s">
        <v>78</v>
      </c>
      <c r="H439" s="17" t="s">
        <v>79</v>
      </c>
      <c r="I439" s="48" t="str">
        <f>INDEX(Orders!$E439,MATCH(Orders!$F439,Customers!$B439,0))</f>
        <v>Second Class</v>
      </c>
    </row>
    <row r="440" spans="1:9" x14ac:dyDescent="0.35">
      <c r="A440" s="11">
        <v>3790</v>
      </c>
      <c r="B440" s="13" t="s">
        <v>1455</v>
      </c>
      <c r="C440" s="13" t="s">
        <v>1456</v>
      </c>
      <c r="D440" s="13" t="s">
        <v>108</v>
      </c>
      <c r="E440" s="13" t="s">
        <v>23</v>
      </c>
      <c r="F440" s="13" t="s">
        <v>1598</v>
      </c>
      <c r="G440" s="13" t="s">
        <v>1599</v>
      </c>
      <c r="H440" s="13" t="s">
        <v>54</v>
      </c>
      <c r="I440" s="47" t="str">
        <f>INDEX(Orders!$E440,MATCH(Orders!$F440,Customers!$B440,0))</f>
        <v>Standard Class</v>
      </c>
    </row>
    <row r="441" spans="1:9" x14ac:dyDescent="0.35">
      <c r="A441" s="12">
        <v>3986</v>
      </c>
      <c r="B441" s="17" t="s">
        <v>1603</v>
      </c>
      <c r="C441" s="17" t="s">
        <v>1604</v>
      </c>
      <c r="D441" s="17" t="s">
        <v>41</v>
      </c>
      <c r="E441" s="17" t="s">
        <v>23</v>
      </c>
      <c r="F441" s="17" t="s">
        <v>1387</v>
      </c>
      <c r="G441" s="17" t="s">
        <v>43</v>
      </c>
      <c r="H441" s="17" t="s">
        <v>44</v>
      </c>
      <c r="I441" s="48" t="str">
        <f>INDEX(Orders!$E441,MATCH(Orders!$F441,Customers!$B441,0))</f>
        <v>Standard Class</v>
      </c>
    </row>
    <row r="442" spans="1:9" x14ac:dyDescent="0.35">
      <c r="A442" s="11">
        <v>3989</v>
      </c>
      <c r="B442" s="13" t="s">
        <v>1608</v>
      </c>
      <c r="C442" s="13" t="s">
        <v>1609</v>
      </c>
      <c r="D442" s="13" t="s">
        <v>22</v>
      </c>
      <c r="E442" s="13" t="s">
        <v>23</v>
      </c>
      <c r="F442" s="13" t="s">
        <v>1091</v>
      </c>
      <c r="G442" s="13" t="s">
        <v>514</v>
      </c>
      <c r="H442" s="13" t="s">
        <v>79</v>
      </c>
      <c r="I442" s="47" t="str">
        <f>INDEX(Orders!$E442,MATCH(Orders!$F442,Customers!$B442,0))</f>
        <v>Standard Class</v>
      </c>
    </row>
    <row r="443" spans="1:9" x14ac:dyDescent="0.35">
      <c r="A443" s="12">
        <v>2422</v>
      </c>
      <c r="B443" s="17" t="s">
        <v>1613</v>
      </c>
      <c r="C443" s="17" t="s">
        <v>1614</v>
      </c>
      <c r="D443" s="17" t="s">
        <v>108</v>
      </c>
      <c r="E443" s="17" t="s">
        <v>23</v>
      </c>
      <c r="F443" s="17" t="s">
        <v>1615</v>
      </c>
      <c r="G443" s="17" t="s">
        <v>381</v>
      </c>
      <c r="H443" s="17" t="s">
        <v>54</v>
      </c>
      <c r="I443" s="48" t="str">
        <f>INDEX(Orders!$E443,MATCH(Orders!$F443,Customers!$B443,0))</f>
        <v>Standard Class</v>
      </c>
    </row>
    <row r="444" spans="1:9" x14ac:dyDescent="0.35">
      <c r="A444" s="11">
        <v>2423</v>
      </c>
      <c r="B444" s="13" t="s">
        <v>1613</v>
      </c>
      <c r="C444" s="13" t="s">
        <v>1614</v>
      </c>
      <c r="D444" s="13" t="s">
        <v>108</v>
      </c>
      <c r="E444" s="13" t="s">
        <v>23</v>
      </c>
      <c r="F444" s="13" t="s">
        <v>1615</v>
      </c>
      <c r="G444" s="13" t="s">
        <v>381</v>
      </c>
      <c r="H444" s="13" t="s">
        <v>54</v>
      </c>
      <c r="I444" s="47" t="str">
        <f>INDEX(Orders!$E444,MATCH(Orders!$F444,Customers!$B444,0))</f>
        <v>Standard Class</v>
      </c>
    </row>
    <row r="445" spans="1:9" x14ac:dyDescent="0.35">
      <c r="A445" s="12">
        <v>7780</v>
      </c>
      <c r="B445" s="17" t="s">
        <v>1621</v>
      </c>
      <c r="C445" s="17" t="s">
        <v>1622</v>
      </c>
      <c r="D445" s="17" t="s">
        <v>41</v>
      </c>
      <c r="E445" s="17" t="s">
        <v>23</v>
      </c>
      <c r="F445" s="17" t="s">
        <v>1623</v>
      </c>
      <c r="G445" s="17" t="s">
        <v>425</v>
      </c>
      <c r="H445" s="17" t="s">
        <v>79</v>
      </c>
      <c r="I445" s="48" t="str">
        <f>INDEX(Orders!$E445,MATCH(Orders!$F445,Customers!$B445,0))</f>
        <v>Standard Class</v>
      </c>
    </row>
    <row r="446" spans="1:9" x14ac:dyDescent="0.35">
      <c r="A446" s="11">
        <v>7781</v>
      </c>
      <c r="B446" s="13" t="s">
        <v>1621</v>
      </c>
      <c r="C446" s="13" t="s">
        <v>1622</v>
      </c>
      <c r="D446" s="13" t="s">
        <v>41</v>
      </c>
      <c r="E446" s="13" t="s">
        <v>23</v>
      </c>
      <c r="F446" s="13" t="s">
        <v>1623</v>
      </c>
      <c r="G446" s="13" t="s">
        <v>425</v>
      </c>
      <c r="H446" s="13" t="s">
        <v>79</v>
      </c>
      <c r="I446" s="47" t="str">
        <f>INDEX(Orders!$E446,MATCH(Orders!$F446,Customers!$B446,0))</f>
        <v>Standard Class</v>
      </c>
    </row>
    <row r="447" spans="1:9" x14ac:dyDescent="0.35">
      <c r="A447" s="12">
        <v>8453</v>
      </c>
      <c r="B447" s="17" t="s">
        <v>1629</v>
      </c>
      <c r="C447" s="17" t="s">
        <v>1630</v>
      </c>
      <c r="D447" s="17" t="s">
        <v>22</v>
      </c>
      <c r="E447" s="17" t="s">
        <v>23</v>
      </c>
      <c r="F447" s="17" t="s">
        <v>451</v>
      </c>
      <c r="G447" s="17" t="s">
        <v>53</v>
      </c>
      <c r="H447" s="17" t="s">
        <v>54</v>
      </c>
      <c r="I447" s="48" t="str">
        <f>INDEX(Orders!$E447,MATCH(Orders!$F447,Customers!$B447,0))</f>
        <v>Standard Class</v>
      </c>
    </row>
    <row r="448" spans="1:9" x14ac:dyDescent="0.35">
      <c r="A448" s="11">
        <v>8454</v>
      </c>
      <c r="B448" s="13" t="s">
        <v>1629</v>
      </c>
      <c r="C448" s="13" t="s">
        <v>1630</v>
      </c>
      <c r="D448" s="13" t="s">
        <v>22</v>
      </c>
      <c r="E448" s="13" t="s">
        <v>23</v>
      </c>
      <c r="F448" s="13" t="s">
        <v>451</v>
      </c>
      <c r="G448" s="13" t="s">
        <v>53</v>
      </c>
      <c r="H448" s="13" t="s">
        <v>54</v>
      </c>
      <c r="I448" s="47" t="str">
        <f>INDEX(Orders!$E448,MATCH(Orders!$F448,Customers!$B448,0))</f>
        <v>Standard Class</v>
      </c>
    </row>
    <row r="449" spans="1:9" x14ac:dyDescent="0.35">
      <c r="A449" s="12">
        <v>8455</v>
      </c>
      <c r="B449" s="17" t="s">
        <v>1629</v>
      </c>
      <c r="C449" s="17" t="s">
        <v>1630</v>
      </c>
      <c r="D449" s="17" t="s">
        <v>22</v>
      </c>
      <c r="E449" s="17" t="s">
        <v>23</v>
      </c>
      <c r="F449" s="17" t="s">
        <v>451</v>
      </c>
      <c r="G449" s="17" t="s">
        <v>53</v>
      </c>
      <c r="H449" s="17" t="s">
        <v>54</v>
      </c>
      <c r="I449" s="48" t="str">
        <f>INDEX(Orders!$E449,MATCH(Orders!$F449,Customers!$B449,0))</f>
        <v>Standard Class</v>
      </c>
    </row>
    <row r="450" spans="1:9" x14ac:dyDescent="0.35">
      <c r="A450" s="11">
        <v>9678</v>
      </c>
      <c r="B450" s="13" t="s">
        <v>1636</v>
      </c>
      <c r="C450" s="13" t="s">
        <v>1637</v>
      </c>
      <c r="D450" s="13" t="s">
        <v>22</v>
      </c>
      <c r="E450" s="13" t="s">
        <v>23</v>
      </c>
      <c r="F450" s="13" t="s">
        <v>218</v>
      </c>
      <c r="G450" s="13" t="s">
        <v>219</v>
      </c>
      <c r="H450" s="13" t="s">
        <v>26</v>
      </c>
      <c r="I450" s="47" t="str">
        <f>INDEX(Orders!$E450,MATCH(Orders!$F450,Customers!$B450,0))</f>
        <v>Standard Class</v>
      </c>
    </row>
    <row r="451" spans="1:9" x14ac:dyDescent="0.35">
      <c r="A451" s="12">
        <v>9679</v>
      </c>
      <c r="B451" s="17" t="s">
        <v>1636</v>
      </c>
      <c r="C451" s="17" t="s">
        <v>1637</v>
      </c>
      <c r="D451" s="17" t="s">
        <v>22</v>
      </c>
      <c r="E451" s="17" t="s">
        <v>23</v>
      </c>
      <c r="F451" s="17" t="s">
        <v>218</v>
      </c>
      <c r="G451" s="17" t="s">
        <v>219</v>
      </c>
      <c r="H451" s="17" t="s">
        <v>26</v>
      </c>
      <c r="I451" s="48" t="str">
        <f>INDEX(Orders!$E451,MATCH(Orders!$F451,Customers!$B451,0))</f>
        <v>Standard Class</v>
      </c>
    </row>
    <row r="452" spans="1:9" x14ac:dyDescent="0.35">
      <c r="A452" s="11">
        <v>1403</v>
      </c>
      <c r="B452" s="13" t="s">
        <v>1357</v>
      </c>
      <c r="C452" s="13" t="s">
        <v>1358</v>
      </c>
      <c r="D452" s="13" t="s">
        <v>108</v>
      </c>
      <c r="E452" s="13" t="s">
        <v>23</v>
      </c>
      <c r="F452" s="13" t="s">
        <v>184</v>
      </c>
      <c r="G452" s="13" t="s">
        <v>153</v>
      </c>
      <c r="H452" s="13" t="s">
        <v>26</v>
      </c>
      <c r="I452" s="47" t="str">
        <f>INDEX(Orders!$E452,MATCH(Orders!$F452,Customers!$B452,0))</f>
        <v>Standard Class</v>
      </c>
    </row>
    <row r="453" spans="1:9" x14ac:dyDescent="0.35">
      <c r="A453" s="12">
        <v>1404</v>
      </c>
      <c r="B453" s="17" t="s">
        <v>1357</v>
      </c>
      <c r="C453" s="17" t="s">
        <v>1358</v>
      </c>
      <c r="D453" s="17" t="s">
        <v>108</v>
      </c>
      <c r="E453" s="17" t="s">
        <v>23</v>
      </c>
      <c r="F453" s="17" t="s">
        <v>184</v>
      </c>
      <c r="G453" s="17" t="s">
        <v>153</v>
      </c>
      <c r="H453" s="17" t="s">
        <v>26</v>
      </c>
      <c r="I453" s="48" t="str">
        <f>INDEX(Orders!$E453,MATCH(Orders!$F453,Customers!$B453,0))</f>
        <v>Standard Class</v>
      </c>
    </row>
    <row r="454" spans="1:9" x14ac:dyDescent="0.35">
      <c r="A454" s="11">
        <v>1605</v>
      </c>
      <c r="B454" s="13" t="s">
        <v>1646</v>
      </c>
      <c r="C454" s="13" t="s">
        <v>1647</v>
      </c>
      <c r="D454" s="13" t="s">
        <v>41</v>
      </c>
      <c r="E454" s="13" t="s">
        <v>23</v>
      </c>
      <c r="F454" s="13" t="s">
        <v>42</v>
      </c>
      <c r="G454" s="13" t="s">
        <v>43</v>
      </c>
      <c r="H454" s="13" t="s">
        <v>44</v>
      </c>
      <c r="I454" s="47" t="str">
        <f>INDEX(Orders!$E454,MATCH(Orders!$F454,Customers!$B454,0))</f>
        <v>Second Class</v>
      </c>
    </row>
    <row r="455" spans="1:9" x14ac:dyDescent="0.35">
      <c r="A455" s="12">
        <v>1606</v>
      </c>
      <c r="B455" s="17" t="s">
        <v>1646</v>
      </c>
      <c r="C455" s="17" t="s">
        <v>1647</v>
      </c>
      <c r="D455" s="17" t="s">
        <v>41</v>
      </c>
      <c r="E455" s="17" t="s">
        <v>23</v>
      </c>
      <c r="F455" s="17" t="s">
        <v>42</v>
      </c>
      <c r="G455" s="17" t="s">
        <v>43</v>
      </c>
      <c r="H455" s="17" t="s">
        <v>44</v>
      </c>
      <c r="I455" s="48" t="str">
        <f>INDEX(Orders!$E455,MATCH(Orders!$F455,Customers!$B455,0))</f>
        <v>Second Class</v>
      </c>
    </row>
    <row r="456" spans="1:9" x14ac:dyDescent="0.35">
      <c r="A456" s="11">
        <v>1607</v>
      </c>
      <c r="B456" s="13" t="s">
        <v>1646</v>
      </c>
      <c r="C456" s="13" t="s">
        <v>1647</v>
      </c>
      <c r="D456" s="13" t="s">
        <v>41</v>
      </c>
      <c r="E456" s="13" t="s">
        <v>23</v>
      </c>
      <c r="F456" s="13" t="s">
        <v>42</v>
      </c>
      <c r="G456" s="13" t="s">
        <v>43</v>
      </c>
      <c r="H456" s="13" t="s">
        <v>44</v>
      </c>
      <c r="I456" s="47" t="str">
        <f>INDEX(Orders!$E456,MATCH(Orders!$F456,Customers!$B456,0))</f>
        <v>Second Class</v>
      </c>
    </row>
    <row r="457" spans="1:9" x14ac:dyDescent="0.35">
      <c r="A457" s="12">
        <v>1608</v>
      </c>
      <c r="B457" s="17" t="s">
        <v>1646</v>
      </c>
      <c r="C457" s="17" t="s">
        <v>1647</v>
      </c>
      <c r="D457" s="17" t="s">
        <v>41</v>
      </c>
      <c r="E457" s="17" t="s">
        <v>23</v>
      </c>
      <c r="F457" s="17" t="s">
        <v>42</v>
      </c>
      <c r="G457" s="17" t="s">
        <v>43</v>
      </c>
      <c r="H457" s="17" t="s">
        <v>44</v>
      </c>
      <c r="I457" s="48" t="str">
        <f>INDEX(Orders!$E457,MATCH(Orders!$F457,Customers!$B457,0))</f>
        <v>Second Class</v>
      </c>
    </row>
    <row r="458" spans="1:9" x14ac:dyDescent="0.35">
      <c r="A458" s="11">
        <v>1609</v>
      </c>
      <c r="B458" s="13" t="s">
        <v>1646</v>
      </c>
      <c r="C458" s="13" t="s">
        <v>1647</v>
      </c>
      <c r="D458" s="13" t="s">
        <v>41</v>
      </c>
      <c r="E458" s="13" t="s">
        <v>23</v>
      </c>
      <c r="F458" s="13" t="s">
        <v>42</v>
      </c>
      <c r="G458" s="13" t="s">
        <v>43</v>
      </c>
      <c r="H458" s="13" t="s">
        <v>44</v>
      </c>
      <c r="I458" s="47" t="str">
        <f>INDEX(Orders!$E458,MATCH(Orders!$F458,Customers!$B458,0))</f>
        <v>Second Class</v>
      </c>
    </row>
    <row r="459" spans="1:9" x14ac:dyDescent="0.35">
      <c r="A459" s="12">
        <v>1610</v>
      </c>
      <c r="B459" s="17" t="s">
        <v>1646</v>
      </c>
      <c r="C459" s="17" t="s">
        <v>1647</v>
      </c>
      <c r="D459" s="17" t="s">
        <v>41</v>
      </c>
      <c r="E459" s="17" t="s">
        <v>23</v>
      </c>
      <c r="F459" s="17" t="s">
        <v>42</v>
      </c>
      <c r="G459" s="17" t="s">
        <v>43</v>
      </c>
      <c r="H459" s="17" t="s">
        <v>44</v>
      </c>
      <c r="I459" s="48" t="str">
        <f>INDEX(Orders!$E459,MATCH(Orders!$F459,Customers!$B459,0))</f>
        <v>Second Class</v>
      </c>
    </row>
    <row r="460" spans="1:9" x14ac:dyDescent="0.35">
      <c r="A460" s="11">
        <v>7108</v>
      </c>
      <c r="B460" s="13" t="s">
        <v>1661</v>
      </c>
      <c r="C460" s="13" t="s">
        <v>1662</v>
      </c>
      <c r="D460" s="13" t="s">
        <v>41</v>
      </c>
      <c r="E460" s="13" t="s">
        <v>23</v>
      </c>
      <c r="F460" s="13" t="s">
        <v>218</v>
      </c>
      <c r="G460" s="13" t="s">
        <v>219</v>
      </c>
      <c r="H460" s="13" t="s">
        <v>26</v>
      </c>
      <c r="I460" s="47" t="str">
        <f>INDEX(Orders!$E460,MATCH(Orders!$F460,Customers!$B460,0))</f>
        <v>Standard Class</v>
      </c>
    </row>
    <row r="461" spans="1:9" x14ac:dyDescent="0.35">
      <c r="A461" s="12">
        <v>7109</v>
      </c>
      <c r="B461" s="17" t="s">
        <v>1661</v>
      </c>
      <c r="C461" s="17" t="s">
        <v>1662</v>
      </c>
      <c r="D461" s="17" t="s">
        <v>41</v>
      </c>
      <c r="E461" s="17" t="s">
        <v>23</v>
      </c>
      <c r="F461" s="17" t="s">
        <v>218</v>
      </c>
      <c r="G461" s="17" t="s">
        <v>219</v>
      </c>
      <c r="H461" s="17" t="s">
        <v>26</v>
      </c>
      <c r="I461" s="48" t="str">
        <f>INDEX(Orders!$E461,MATCH(Orders!$F461,Customers!$B461,0))</f>
        <v>Standard Class</v>
      </c>
    </row>
    <row r="462" spans="1:9" x14ac:dyDescent="0.35">
      <c r="A462" s="11">
        <v>7110</v>
      </c>
      <c r="B462" s="13" t="s">
        <v>1661</v>
      </c>
      <c r="C462" s="13" t="s">
        <v>1662</v>
      </c>
      <c r="D462" s="13" t="s">
        <v>41</v>
      </c>
      <c r="E462" s="13" t="s">
        <v>23</v>
      </c>
      <c r="F462" s="13" t="s">
        <v>218</v>
      </c>
      <c r="G462" s="13" t="s">
        <v>219</v>
      </c>
      <c r="H462" s="13" t="s">
        <v>26</v>
      </c>
      <c r="I462" s="47" t="str">
        <f>INDEX(Orders!$E462,MATCH(Orders!$F462,Customers!$B462,0))</f>
        <v>Standard Class</v>
      </c>
    </row>
    <row r="463" spans="1:9" x14ac:dyDescent="0.35">
      <c r="A463" s="12">
        <v>7111</v>
      </c>
      <c r="B463" s="17" t="s">
        <v>1661</v>
      </c>
      <c r="C463" s="17" t="s">
        <v>1662</v>
      </c>
      <c r="D463" s="17" t="s">
        <v>41</v>
      </c>
      <c r="E463" s="17" t="s">
        <v>23</v>
      </c>
      <c r="F463" s="17" t="s">
        <v>218</v>
      </c>
      <c r="G463" s="17" t="s">
        <v>219</v>
      </c>
      <c r="H463" s="17" t="s">
        <v>26</v>
      </c>
      <c r="I463" s="48" t="str">
        <f>INDEX(Orders!$E463,MATCH(Orders!$F463,Customers!$B463,0))</f>
        <v>Standard Class</v>
      </c>
    </row>
    <row r="464" spans="1:9" x14ac:dyDescent="0.35">
      <c r="A464" s="11">
        <v>7112</v>
      </c>
      <c r="B464" s="13" t="s">
        <v>1661</v>
      </c>
      <c r="C464" s="13" t="s">
        <v>1662</v>
      </c>
      <c r="D464" s="13" t="s">
        <v>41</v>
      </c>
      <c r="E464" s="13" t="s">
        <v>23</v>
      </c>
      <c r="F464" s="13" t="s">
        <v>218</v>
      </c>
      <c r="G464" s="13" t="s">
        <v>219</v>
      </c>
      <c r="H464" s="13" t="s">
        <v>26</v>
      </c>
      <c r="I464" s="47" t="str">
        <f>INDEX(Orders!$E464,MATCH(Orders!$F464,Customers!$B464,0))</f>
        <v>Standard Class</v>
      </c>
    </row>
    <row r="465" spans="1:9" x14ac:dyDescent="0.35">
      <c r="A465" s="12">
        <v>7113</v>
      </c>
      <c r="B465" s="17" t="s">
        <v>1661</v>
      </c>
      <c r="C465" s="17" t="s">
        <v>1662</v>
      </c>
      <c r="D465" s="17" t="s">
        <v>41</v>
      </c>
      <c r="E465" s="17" t="s">
        <v>23</v>
      </c>
      <c r="F465" s="17" t="s">
        <v>218</v>
      </c>
      <c r="G465" s="17" t="s">
        <v>219</v>
      </c>
      <c r="H465" s="17" t="s">
        <v>26</v>
      </c>
      <c r="I465" s="48" t="str">
        <f>INDEX(Orders!$E465,MATCH(Orders!$F465,Customers!$B465,0))</f>
        <v>Standard Class</v>
      </c>
    </row>
    <row r="466" spans="1:9" x14ac:dyDescent="0.35">
      <c r="A466" s="11">
        <v>7114</v>
      </c>
      <c r="B466" s="13" t="s">
        <v>1661</v>
      </c>
      <c r="C466" s="13" t="s">
        <v>1662</v>
      </c>
      <c r="D466" s="13" t="s">
        <v>41</v>
      </c>
      <c r="E466" s="13" t="s">
        <v>23</v>
      </c>
      <c r="F466" s="13" t="s">
        <v>218</v>
      </c>
      <c r="G466" s="13" t="s">
        <v>219</v>
      </c>
      <c r="H466" s="13" t="s">
        <v>26</v>
      </c>
      <c r="I466" s="47" t="str">
        <f>INDEX(Orders!$E466,MATCH(Orders!$F466,Customers!$B466,0))</f>
        <v>Standard Class</v>
      </c>
    </row>
    <row r="467" spans="1:9" x14ac:dyDescent="0.35">
      <c r="A467" s="12">
        <v>1271</v>
      </c>
      <c r="B467" s="17" t="s">
        <v>1049</v>
      </c>
      <c r="C467" s="17" t="s">
        <v>1050</v>
      </c>
      <c r="D467" s="17" t="s">
        <v>22</v>
      </c>
      <c r="E467" s="17" t="s">
        <v>23</v>
      </c>
      <c r="F467" s="17" t="s">
        <v>380</v>
      </c>
      <c r="G467" s="17" t="s">
        <v>381</v>
      </c>
      <c r="H467" s="17" t="s">
        <v>54</v>
      </c>
      <c r="I467" s="48" t="str">
        <f>INDEX(Orders!$E467,MATCH(Orders!$F467,Customers!$B467,0))</f>
        <v>Standard Class</v>
      </c>
    </row>
    <row r="468" spans="1:9" x14ac:dyDescent="0.35">
      <c r="A468" s="11">
        <v>1272</v>
      </c>
      <c r="B468" s="13" t="s">
        <v>1049</v>
      </c>
      <c r="C468" s="13" t="s">
        <v>1050</v>
      </c>
      <c r="D468" s="13" t="s">
        <v>22</v>
      </c>
      <c r="E468" s="13" t="s">
        <v>23</v>
      </c>
      <c r="F468" s="13" t="s">
        <v>380</v>
      </c>
      <c r="G468" s="13" t="s">
        <v>381</v>
      </c>
      <c r="H468" s="13" t="s">
        <v>54</v>
      </c>
      <c r="I468" s="47" t="str">
        <f>INDEX(Orders!$E468,MATCH(Orders!$F468,Customers!$B468,0))</f>
        <v>Standard Class</v>
      </c>
    </row>
    <row r="469" spans="1:9" x14ac:dyDescent="0.35">
      <c r="A469" s="12">
        <v>1273</v>
      </c>
      <c r="B469" s="17" t="s">
        <v>1049</v>
      </c>
      <c r="C469" s="17" t="s">
        <v>1050</v>
      </c>
      <c r="D469" s="17" t="s">
        <v>22</v>
      </c>
      <c r="E469" s="17" t="s">
        <v>23</v>
      </c>
      <c r="F469" s="17" t="s">
        <v>380</v>
      </c>
      <c r="G469" s="17" t="s">
        <v>381</v>
      </c>
      <c r="H469" s="17" t="s">
        <v>54</v>
      </c>
      <c r="I469" s="48" t="str">
        <f>INDEX(Orders!$E469,MATCH(Orders!$F469,Customers!$B469,0))</f>
        <v>Standard Class</v>
      </c>
    </row>
    <row r="470" spans="1:9" x14ac:dyDescent="0.35">
      <c r="A470" s="11">
        <v>7986</v>
      </c>
      <c r="B470" s="13" t="s">
        <v>1683</v>
      </c>
      <c r="C470" s="13" t="s">
        <v>1684</v>
      </c>
      <c r="D470" s="13" t="s">
        <v>41</v>
      </c>
      <c r="E470" s="13" t="s">
        <v>23</v>
      </c>
      <c r="F470" s="13" t="s">
        <v>159</v>
      </c>
      <c r="G470" s="13" t="s">
        <v>160</v>
      </c>
      <c r="H470" s="13" t="s">
        <v>44</v>
      </c>
      <c r="I470" s="47" t="str">
        <f>INDEX(Orders!$E470,MATCH(Orders!$F470,Customers!$B470,0))</f>
        <v>First Class</v>
      </c>
    </row>
    <row r="471" spans="1:9" x14ac:dyDescent="0.35">
      <c r="A471" s="12">
        <v>9206</v>
      </c>
      <c r="B471" s="17" t="s">
        <v>1475</v>
      </c>
      <c r="C471" s="17" t="s">
        <v>1476</v>
      </c>
      <c r="D471" s="17" t="s">
        <v>41</v>
      </c>
      <c r="E471" s="17" t="s">
        <v>23</v>
      </c>
      <c r="F471" s="17" t="s">
        <v>886</v>
      </c>
      <c r="G471" s="17" t="s">
        <v>212</v>
      </c>
      <c r="H471" s="17" t="s">
        <v>26</v>
      </c>
      <c r="I471" s="48" t="str">
        <f>INDEX(Orders!$E471,MATCH(Orders!$F471,Customers!$B471,0))</f>
        <v>Same Day</v>
      </c>
    </row>
    <row r="472" spans="1:9" x14ac:dyDescent="0.35">
      <c r="A472" s="11">
        <v>9207</v>
      </c>
      <c r="B472" s="13" t="s">
        <v>1475</v>
      </c>
      <c r="C472" s="13" t="s">
        <v>1476</v>
      </c>
      <c r="D472" s="13" t="s">
        <v>41</v>
      </c>
      <c r="E472" s="13" t="s">
        <v>23</v>
      </c>
      <c r="F472" s="13" t="s">
        <v>886</v>
      </c>
      <c r="G472" s="13" t="s">
        <v>212</v>
      </c>
      <c r="H472" s="13" t="s">
        <v>26</v>
      </c>
      <c r="I472" s="47" t="str">
        <f>INDEX(Orders!$E472,MATCH(Orders!$F472,Customers!$B472,0))</f>
        <v>Same Day</v>
      </c>
    </row>
    <row r="473" spans="1:9" x14ac:dyDescent="0.35">
      <c r="A473" s="12">
        <v>463</v>
      </c>
      <c r="B473" s="17" t="s">
        <v>1693</v>
      </c>
      <c r="C473" s="17" t="s">
        <v>1694</v>
      </c>
      <c r="D473" s="17" t="s">
        <v>108</v>
      </c>
      <c r="E473" s="17" t="s">
        <v>23</v>
      </c>
      <c r="F473" s="17" t="s">
        <v>1695</v>
      </c>
      <c r="G473" s="17" t="s">
        <v>465</v>
      </c>
      <c r="H473" s="17" t="s">
        <v>44</v>
      </c>
      <c r="I473" s="48" t="str">
        <f>INDEX(Orders!$E473,MATCH(Orders!$F473,Customers!$B473,0))</f>
        <v>Standard Class</v>
      </c>
    </row>
    <row r="474" spans="1:9" x14ac:dyDescent="0.35">
      <c r="A474" s="11">
        <v>464</v>
      </c>
      <c r="B474" s="13" t="s">
        <v>1693</v>
      </c>
      <c r="C474" s="13" t="s">
        <v>1694</v>
      </c>
      <c r="D474" s="13" t="s">
        <v>108</v>
      </c>
      <c r="E474" s="13" t="s">
        <v>23</v>
      </c>
      <c r="F474" s="13" t="s">
        <v>1695</v>
      </c>
      <c r="G474" s="13" t="s">
        <v>465</v>
      </c>
      <c r="H474" s="13" t="s">
        <v>44</v>
      </c>
      <c r="I474" s="47" t="str">
        <f>INDEX(Orders!$E474,MATCH(Orders!$F474,Customers!$B474,0))</f>
        <v>Standard Class</v>
      </c>
    </row>
    <row r="475" spans="1:9" x14ac:dyDescent="0.35">
      <c r="A475" s="12">
        <v>465</v>
      </c>
      <c r="B475" s="17" t="s">
        <v>1693</v>
      </c>
      <c r="C475" s="17" t="s">
        <v>1694</v>
      </c>
      <c r="D475" s="17" t="s">
        <v>108</v>
      </c>
      <c r="E475" s="17" t="s">
        <v>23</v>
      </c>
      <c r="F475" s="17" t="s">
        <v>1695</v>
      </c>
      <c r="G475" s="17" t="s">
        <v>465</v>
      </c>
      <c r="H475" s="17" t="s">
        <v>44</v>
      </c>
      <c r="I475" s="48" t="str">
        <f>INDEX(Orders!$E475,MATCH(Orders!$F475,Customers!$B475,0))</f>
        <v>Standard Class</v>
      </c>
    </row>
    <row r="476" spans="1:9" x14ac:dyDescent="0.35">
      <c r="A476" s="11">
        <v>466</v>
      </c>
      <c r="B476" s="13" t="s">
        <v>1693</v>
      </c>
      <c r="C476" s="13" t="s">
        <v>1694</v>
      </c>
      <c r="D476" s="13" t="s">
        <v>108</v>
      </c>
      <c r="E476" s="13" t="s">
        <v>23</v>
      </c>
      <c r="F476" s="13" t="s">
        <v>1695</v>
      </c>
      <c r="G476" s="13" t="s">
        <v>465</v>
      </c>
      <c r="H476" s="13" t="s">
        <v>44</v>
      </c>
      <c r="I476" s="47" t="str">
        <f>INDEX(Orders!$E476,MATCH(Orders!$F476,Customers!$B476,0))</f>
        <v>Standard Class</v>
      </c>
    </row>
    <row r="477" spans="1:9" x14ac:dyDescent="0.35">
      <c r="A477" s="12">
        <v>467</v>
      </c>
      <c r="B477" s="17" t="s">
        <v>1693</v>
      </c>
      <c r="C477" s="17" t="s">
        <v>1694</v>
      </c>
      <c r="D477" s="17" t="s">
        <v>108</v>
      </c>
      <c r="E477" s="17" t="s">
        <v>23</v>
      </c>
      <c r="F477" s="17" t="s">
        <v>1695</v>
      </c>
      <c r="G477" s="17" t="s">
        <v>465</v>
      </c>
      <c r="H477" s="17" t="s">
        <v>44</v>
      </c>
      <c r="I477" s="48" t="str">
        <f>INDEX(Orders!$E477,MATCH(Orders!$F477,Customers!$B477,0))</f>
        <v>Standard Class</v>
      </c>
    </row>
    <row r="478" spans="1:9" x14ac:dyDescent="0.35">
      <c r="A478" s="11">
        <v>1037</v>
      </c>
      <c r="B478" s="13" t="s">
        <v>1707</v>
      </c>
      <c r="C478" s="13" t="s">
        <v>1708</v>
      </c>
      <c r="D478" s="13" t="s">
        <v>108</v>
      </c>
      <c r="E478" s="13" t="s">
        <v>23</v>
      </c>
      <c r="F478" s="13" t="s">
        <v>1709</v>
      </c>
      <c r="G478" s="13" t="s">
        <v>1151</v>
      </c>
      <c r="H478" s="13" t="s">
        <v>54</v>
      </c>
      <c r="I478" s="47" t="str">
        <f>INDEX(Orders!$E478,MATCH(Orders!$F478,Customers!$B478,0))</f>
        <v>Standard Class</v>
      </c>
    </row>
    <row r="479" spans="1:9" x14ac:dyDescent="0.35">
      <c r="A479" s="12">
        <v>1577</v>
      </c>
      <c r="B479" s="17" t="s">
        <v>1713</v>
      </c>
      <c r="C479" s="17" t="s">
        <v>1714</v>
      </c>
      <c r="D479" s="17" t="s">
        <v>108</v>
      </c>
      <c r="E479" s="17" t="s">
        <v>23</v>
      </c>
      <c r="F479" s="17" t="s">
        <v>1715</v>
      </c>
      <c r="G479" s="17" t="s">
        <v>381</v>
      </c>
      <c r="H479" s="17" t="s">
        <v>54</v>
      </c>
      <c r="I479" s="48" t="str">
        <f>INDEX(Orders!$E479,MATCH(Orders!$F479,Customers!$B479,0))</f>
        <v>Standard Class</v>
      </c>
    </row>
    <row r="480" spans="1:9" x14ac:dyDescent="0.35">
      <c r="A480" s="11">
        <v>1886</v>
      </c>
      <c r="B480" s="13" t="s">
        <v>264</v>
      </c>
      <c r="C480" s="13" t="s">
        <v>265</v>
      </c>
      <c r="D480" s="13" t="s">
        <v>41</v>
      </c>
      <c r="E480" s="13" t="s">
        <v>23</v>
      </c>
      <c r="F480" s="13" t="s">
        <v>358</v>
      </c>
      <c r="G480" s="13" t="s">
        <v>43</v>
      </c>
      <c r="H480" s="13" t="s">
        <v>44</v>
      </c>
      <c r="I480" s="47" t="str">
        <f>INDEX(Orders!$E480,MATCH(Orders!$F480,Customers!$B480,0))</f>
        <v>Second Class</v>
      </c>
    </row>
    <row r="481" spans="1:9" x14ac:dyDescent="0.35">
      <c r="A481" s="12">
        <v>9503</v>
      </c>
      <c r="B481" s="17" t="s">
        <v>1722</v>
      </c>
      <c r="C481" s="17" t="s">
        <v>1723</v>
      </c>
      <c r="D481" s="17" t="s">
        <v>41</v>
      </c>
      <c r="E481" s="17" t="s">
        <v>23</v>
      </c>
      <c r="F481" s="17" t="s">
        <v>1724</v>
      </c>
      <c r="G481" s="17" t="s">
        <v>219</v>
      </c>
      <c r="H481" s="17" t="s">
        <v>26</v>
      </c>
      <c r="I481" s="48" t="str">
        <f>INDEX(Orders!$E481,MATCH(Orders!$F481,Customers!$B481,0))</f>
        <v>Standard Class</v>
      </c>
    </row>
    <row r="482" spans="1:9" x14ac:dyDescent="0.35">
      <c r="A482" s="11">
        <v>9504</v>
      </c>
      <c r="B482" s="13" t="s">
        <v>1722</v>
      </c>
      <c r="C482" s="13" t="s">
        <v>1723</v>
      </c>
      <c r="D482" s="13" t="s">
        <v>41</v>
      </c>
      <c r="E482" s="13" t="s">
        <v>23</v>
      </c>
      <c r="F482" s="13" t="s">
        <v>1724</v>
      </c>
      <c r="G482" s="13" t="s">
        <v>219</v>
      </c>
      <c r="H482" s="13" t="s">
        <v>26</v>
      </c>
      <c r="I482" s="47" t="str">
        <f>INDEX(Orders!$E482,MATCH(Orders!$F482,Customers!$B482,0))</f>
        <v>Standard Class</v>
      </c>
    </row>
    <row r="483" spans="1:9" x14ac:dyDescent="0.35">
      <c r="A483" s="12">
        <v>324</v>
      </c>
      <c r="B483" s="17" t="s">
        <v>1730</v>
      </c>
      <c r="C483" s="17" t="s">
        <v>1731</v>
      </c>
      <c r="D483" s="17" t="s">
        <v>22</v>
      </c>
      <c r="E483" s="17" t="s">
        <v>23</v>
      </c>
      <c r="F483" s="17" t="s">
        <v>1732</v>
      </c>
      <c r="G483" s="17" t="s">
        <v>43</v>
      </c>
      <c r="H483" s="17" t="s">
        <v>44</v>
      </c>
      <c r="I483" s="48" t="str">
        <f>INDEX(Orders!$E483,MATCH(Orders!$F483,Customers!$B483,0))</f>
        <v>Standard Class</v>
      </c>
    </row>
    <row r="484" spans="1:9" x14ac:dyDescent="0.35">
      <c r="A484" s="11">
        <v>325</v>
      </c>
      <c r="B484" s="13" t="s">
        <v>1730</v>
      </c>
      <c r="C484" s="13" t="s">
        <v>1731</v>
      </c>
      <c r="D484" s="13" t="s">
        <v>22</v>
      </c>
      <c r="E484" s="13" t="s">
        <v>23</v>
      </c>
      <c r="F484" s="13" t="s">
        <v>1732</v>
      </c>
      <c r="G484" s="13" t="s">
        <v>43</v>
      </c>
      <c r="H484" s="13" t="s">
        <v>44</v>
      </c>
      <c r="I484" s="47" t="str">
        <f>INDEX(Orders!$E484,MATCH(Orders!$F484,Customers!$B484,0))</f>
        <v>Standard Class</v>
      </c>
    </row>
    <row r="485" spans="1:9" x14ac:dyDescent="0.35">
      <c r="A485" s="12">
        <v>359</v>
      </c>
      <c r="B485" s="17" t="s">
        <v>1738</v>
      </c>
      <c r="C485" s="17" t="s">
        <v>1739</v>
      </c>
      <c r="D485" s="17" t="s">
        <v>22</v>
      </c>
      <c r="E485" s="17" t="s">
        <v>23</v>
      </c>
      <c r="F485" s="17" t="s">
        <v>77</v>
      </c>
      <c r="G485" s="17" t="s">
        <v>78</v>
      </c>
      <c r="H485" s="17" t="s">
        <v>79</v>
      </c>
      <c r="I485" s="48" t="str">
        <f>INDEX(Orders!$E485,MATCH(Orders!$F485,Customers!$B485,0))</f>
        <v>Standard Class</v>
      </c>
    </row>
    <row r="486" spans="1:9" x14ac:dyDescent="0.35">
      <c r="A486" s="11">
        <v>2829</v>
      </c>
      <c r="B486" s="13" t="s">
        <v>1743</v>
      </c>
      <c r="C486" s="13" t="s">
        <v>1744</v>
      </c>
      <c r="D486" s="13" t="s">
        <v>41</v>
      </c>
      <c r="E486" s="13" t="s">
        <v>23</v>
      </c>
      <c r="F486" s="13" t="s">
        <v>527</v>
      </c>
      <c r="G486" s="13" t="s">
        <v>153</v>
      </c>
      <c r="H486" s="13" t="s">
        <v>26</v>
      </c>
      <c r="I486" s="47" t="str">
        <f>INDEX(Orders!$E486,MATCH(Orders!$F486,Customers!$B486,0))</f>
        <v>First Class</v>
      </c>
    </row>
    <row r="487" spans="1:9" x14ac:dyDescent="0.35">
      <c r="A487" s="12">
        <v>2830</v>
      </c>
      <c r="B487" s="17" t="s">
        <v>1743</v>
      </c>
      <c r="C487" s="17" t="s">
        <v>1744</v>
      </c>
      <c r="D487" s="17" t="s">
        <v>41</v>
      </c>
      <c r="E487" s="17" t="s">
        <v>23</v>
      </c>
      <c r="F487" s="17" t="s">
        <v>527</v>
      </c>
      <c r="G487" s="17" t="s">
        <v>153</v>
      </c>
      <c r="H487" s="17" t="s">
        <v>26</v>
      </c>
      <c r="I487" s="48" t="str">
        <f>INDEX(Orders!$E487,MATCH(Orders!$F487,Customers!$B487,0))</f>
        <v>First Class</v>
      </c>
    </row>
    <row r="488" spans="1:9" x14ac:dyDescent="0.35">
      <c r="A488" s="11">
        <v>2831</v>
      </c>
      <c r="B488" s="13" t="s">
        <v>1743</v>
      </c>
      <c r="C488" s="13" t="s">
        <v>1744</v>
      </c>
      <c r="D488" s="13" t="s">
        <v>41</v>
      </c>
      <c r="E488" s="13" t="s">
        <v>23</v>
      </c>
      <c r="F488" s="13" t="s">
        <v>527</v>
      </c>
      <c r="G488" s="13" t="s">
        <v>153</v>
      </c>
      <c r="H488" s="13" t="s">
        <v>26</v>
      </c>
      <c r="I488" s="47" t="str">
        <f>INDEX(Orders!$E488,MATCH(Orders!$F488,Customers!$B488,0))</f>
        <v>First Class</v>
      </c>
    </row>
    <row r="489" spans="1:9" x14ac:dyDescent="0.35">
      <c r="A489" s="12">
        <v>9668</v>
      </c>
      <c r="B489" s="17" t="s">
        <v>1752</v>
      </c>
      <c r="C489" s="17" t="s">
        <v>1753</v>
      </c>
      <c r="D489" s="17" t="s">
        <v>41</v>
      </c>
      <c r="E489" s="17" t="s">
        <v>23</v>
      </c>
      <c r="F489" s="17" t="s">
        <v>1754</v>
      </c>
      <c r="G489" s="17" t="s">
        <v>43</v>
      </c>
      <c r="H489" s="17" t="s">
        <v>44</v>
      </c>
      <c r="I489" s="48" t="str">
        <f>INDEX(Orders!$E489,MATCH(Orders!$F489,Customers!$B489,0))</f>
        <v>Standard Class</v>
      </c>
    </row>
    <row r="490" spans="1:9" x14ac:dyDescent="0.35">
      <c r="A490" s="11">
        <v>9669</v>
      </c>
      <c r="B490" s="13" t="s">
        <v>1752</v>
      </c>
      <c r="C490" s="13" t="s">
        <v>1753</v>
      </c>
      <c r="D490" s="13" t="s">
        <v>41</v>
      </c>
      <c r="E490" s="13" t="s">
        <v>23</v>
      </c>
      <c r="F490" s="13" t="s">
        <v>1754</v>
      </c>
      <c r="G490" s="13" t="s">
        <v>43</v>
      </c>
      <c r="H490" s="13" t="s">
        <v>44</v>
      </c>
      <c r="I490" s="47" t="str">
        <f>INDEX(Orders!$E490,MATCH(Orders!$F490,Customers!$B490,0))</f>
        <v>Standard Class</v>
      </c>
    </row>
    <row r="491" spans="1:9" x14ac:dyDescent="0.35">
      <c r="A491" s="12">
        <v>1180</v>
      </c>
      <c r="B491" s="17" t="s">
        <v>1758</v>
      </c>
      <c r="C491" s="17" t="s">
        <v>1759</v>
      </c>
      <c r="D491" s="17" t="s">
        <v>108</v>
      </c>
      <c r="E491" s="17" t="s">
        <v>23</v>
      </c>
      <c r="F491" s="17" t="s">
        <v>451</v>
      </c>
      <c r="G491" s="17" t="s">
        <v>53</v>
      </c>
      <c r="H491" s="17" t="s">
        <v>54</v>
      </c>
      <c r="I491" s="48" t="str">
        <f>INDEX(Orders!$E491,MATCH(Orders!$F491,Customers!$B491,0))</f>
        <v>Second Class</v>
      </c>
    </row>
    <row r="492" spans="1:9" x14ac:dyDescent="0.35">
      <c r="A492" s="11">
        <v>3235</v>
      </c>
      <c r="B492" s="13" t="s">
        <v>1763</v>
      </c>
      <c r="C492" s="13" t="s">
        <v>1764</v>
      </c>
      <c r="D492" s="13" t="s">
        <v>41</v>
      </c>
      <c r="E492" s="13" t="s">
        <v>23</v>
      </c>
      <c r="F492" s="13" t="s">
        <v>1027</v>
      </c>
      <c r="G492" s="13" t="s">
        <v>43</v>
      </c>
      <c r="H492" s="13" t="s">
        <v>44</v>
      </c>
      <c r="I492" s="47" t="str">
        <f>INDEX(Orders!$E492,MATCH(Orders!$F492,Customers!$B492,0))</f>
        <v>First Class</v>
      </c>
    </row>
    <row r="493" spans="1:9" x14ac:dyDescent="0.35">
      <c r="A493" s="12">
        <v>4987</v>
      </c>
      <c r="B493" s="17" t="s">
        <v>1768</v>
      </c>
      <c r="C493" s="17" t="s">
        <v>1769</v>
      </c>
      <c r="D493" s="17" t="s">
        <v>108</v>
      </c>
      <c r="E493" s="17" t="s">
        <v>23</v>
      </c>
      <c r="F493" s="17" t="s">
        <v>1770</v>
      </c>
      <c r="G493" s="17" t="s">
        <v>737</v>
      </c>
      <c r="H493" s="17" t="s">
        <v>44</v>
      </c>
      <c r="I493" s="48" t="str">
        <f>INDEX(Orders!$E493,MATCH(Orders!$F493,Customers!$B493,0))</f>
        <v>Standard Class</v>
      </c>
    </row>
    <row r="494" spans="1:9" x14ac:dyDescent="0.35">
      <c r="A494" s="11">
        <v>4988</v>
      </c>
      <c r="B494" s="13" t="s">
        <v>1768</v>
      </c>
      <c r="C494" s="13" t="s">
        <v>1769</v>
      </c>
      <c r="D494" s="13" t="s">
        <v>108</v>
      </c>
      <c r="E494" s="13" t="s">
        <v>23</v>
      </c>
      <c r="F494" s="13" t="s">
        <v>1770</v>
      </c>
      <c r="G494" s="13" t="s">
        <v>737</v>
      </c>
      <c r="H494" s="13" t="s">
        <v>44</v>
      </c>
      <c r="I494" s="47" t="str">
        <f>INDEX(Orders!$E494,MATCH(Orders!$F494,Customers!$B494,0))</f>
        <v>Standard Class</v>
      </c>
    </row>
    <row r="495" spans="1:9" x14ac:dyDescent="0.35">
      <c r="A495" s="12">
        <v>4989</v>
      </c>
      <c r="B495" s="17" t="s">
        <v>1768</v>
      </c>
      <c r="C495" s="17" t="s">
        <v>1769</v>
      </c>
      <c r="D495" s="17" t="s">
        <v>108</v>
      </c>
      <c r="E495" s="17" t="s">
        <v>23</v>
      </c>
      <c r="F495" s="17" t="s">
        <v>1770</v>
      </c>
      <c r="G495" s="17" t="s">
        <v>737</v>
      </c>
      <c r="H495" s="17" t="s">
        <v>44</v>
      </c>
      <c r="I495" s="48" t="str">
        <f>INDEX(Orders!$E495,MATCH(Orders!$F495,Customers!$B495,0))</f>
        <v>Standard Class</v>
      </c>
    </row>
    <row r="496" spans="1:9" x14ac:dyDescent="0.35">
      <c r="A496" s="11">
        <v>332</v>
      </c>
      <c r="B496" s="13" t="s">
        <v>1776</v>
      </c>
      <c r="C496" s="13" t="s">
        <v>1777</v>
      </c>
      <c r="D496" s="13" t="s">
        <v>41</v>
      </c>
      <c r="E496" s="13" t="s">
        <v>23</v>
      </c>
      <c r="F496" s="13" t="s">
        <v>86</v>
      </c>
      <c r="G496" s="13" t="s">
        <v>87</v>
      </c>
      <c r="H496" s="13" t="s">
        <v>26</v>
      </c>
      <c r="I496" s="47" t="str">
        <f>INDEX(Orders!$E496,MATCH(Orders!$F496,Customers!$B496,0))</f>
        <v>Second Class</v>
      </c>
    </row>
    <row r="497" spans="1:9" x14ac:dyDescent="0.35">
      <c r="A497" s="12">
        <v>333</v>
      </c>
      <c r="B497" s="17" t="s">
        <v>1776</v>
      </c>
      <c r="C497" s="17" t="s">
        <v>1777</v>
      </c>
      <c r="D497" s="17" t="s">
        <v>41</v>
      </c>
      <c r="E497" s="17" t="s">
        <v>23</v>
      </c>
      <c r="F497" s="17" t="s">
        <v>86</v>
      </c>
      <c r="G497" s="17" t="s">
        <v>87</v>
      </c>
      <c r="H497" s="17" t="s">
        <v>26</v>
      </c>
      <c r="I497" s="48" t="str">
        <f>INDEX(Orders!$E497,MATCH(Orders!$F497,Customers!$B497,0))</f>
        <v>Second Class</v>
      </c>
    </row>
    <row r="498" spans="1:9" x14ac:dyDescent="0.35">
      <c r="A498" s="11">
        <v>334</v>
      </c>
      <c r="B498" s="13" t="s">
        <v>1776</v>
      </c>
      <c r="C498" s="13" t="s">
        <v>1777</v>
      </c>
      <c r="D498" s="13" t="s">
        <v>41</v>
      </c>
      <c r="E498" s="13" t="s">
        <v>23</v>
      </c>
      <c r="F498" s="13" t="s">
        <v>86</v>
      </c>
      <c r="G498" s="13" t="s">
        <v>87</v>
      </c>
      <c r="H498" s="13" t="s">
        <v>26</v>
      </c>
      <c r="I498" s="47" t="str">
        <f>INDEX(Orders!$E498,MATCH(Orders!$F498,Customers!$B498,0))</f>
        <v>Second Class</v>
      </c>
    </row>
    <row r="499" spans="1:9" x14ac:dyDescent="0.35">
      <c r="A499" s="12">
        <v>4648</v>
      </c>
      <c r="B499" s="17" t="s">
        <v>1025</v>
      </c>
      <c r="C499" s="17" t="s">
        <v>1026</v>
      </c>
      <c r="D499" s="17" t="s">
        <v>108</v>
      </c>
      <c r="E499" s="17" t="s">
        <v>23</v>
      </c>
      <c r="F499" s="17" t="s">
        <v>218</v>
      </c>
      <c r="G499" s="17" t="s">
        <v>219</v>
      </c>
      <c r="H499" s="17" t="s">
        <v>26</v>
      </c>
      <c r="I499" s="48" t="str">
        <f>INDEX(Orders!$E499,MATCH(Orders!$F499,Customers!$B499,0))</f>
        <v>Standard Class</v>
      </c>
    </row>
    <row r="500" spans="1:9" x14ac:dyDescent="0.35">
      <c r="A500" s="11">
        <v>611</v>
      </c>
      <c r="B500" s="13" t="s">
        <v>1784</v>
      </c>
      <c r="C500" s="13" t="s">
        <v>1785</v>
      </c>
      <c r="D500" s="13" t="s">
        <v>22</v>
      </c>
      <c r="E500" s="13" t="s">
        <v>23</v>
      </c>
      <c r="F500" s="13" t="s">
        <v>404</v>
      </c>
      <c r="G500" s="13" t="s">
        <v>53</v>
      </c>
      <c r="H500" s="13" t="s">
        <v>54</v>
      </c>
      <c r="I500" s="47" t="str">
        <f>INDEX(Orders!$E500,MATCH(Orders!$F500,Customers!$B500,0))</f>
        <v>First Class</v>
      </c>
    </row>
    <row r="501" spans="1:9" x14ac:dyDescent="0.35">
      <c r="A501" s="12">
        <v>612</v>
      </c>
      <c r="B501" s="17" t="s">
        <v>1784</v>
      </c>
      <c r="C501" s="17" t="s">
        <v>1785</v>
      </c>
      <c r="D501" s="17" t="s">
        <v>22</v>
      </c>
      <c r="E501" s="17" t="s">
        <v>23</v>
      </c>
      <c r="F501" s="17" t="s">
        <v>404</v>
      </c>
      <c r="G501" s="17" t="s">
        <v>53</v>
      </c>
      <c r="H501" s="17" t="s">
        <v>54</v>
      </c>
      <c r="I501" s="48" t="str">
        <f>INDEX(Orders!$E501,MATCH(Orders!$F501,Customers!$B501,0))</f>
        <v>First Class</v>
      </c>
    </row>
    <row r="502" spans="1:9" x14ac:dyDescent="0.35">
      <c r="A502" s="11">
        <v>1072</v>
      </c>
      <c r="B502" s="13" t="s">
        <v>1791</v>
      </c>
      <c r="C502" s="13" t="s">
        <v>1792</v>
      </c>
      <c r="D502" s="13" t="s">
        <v>108</v>
      </c>
      <c r="E502" s="13" t="s">
        <v>23</v>
      </c>
      <c r="F502" s="13" t="s">
        <v>736</v>
      </c>
      <c r="G502" s="13" t="s">
        <v>737</v>
      </c>
      <c r="H502" s="13" t="s">
        <v>44</v>
      </c>
      <c r="I502" s="47" t="str">
        <f>INDEX(Orders!$E502,MATCH(Orders!$F502,Customers!$B502,0))</f>
        <v>Standard Class</v>
      </c>
    </row>
    <row r="503" spans="1:9" x14ac:dyDescent="0.35">
      <c r="A503" s="12">
        <v>2614</v>
      </c>
      <c r="B503" s="17" t="s">
        <v>63</v>
      </c>
      <c r="C503" s="17" t="s">
        <v>64</v>
      </c>
      <c r="D503" s="17" t="s">
        <v>22</v>
      </c>
      <c r="E503" s="17" t="s">
        <v>23</v>
      </c>
      <c r="F503" s="17" t="s">
        <v>42</v>
      </c>
      <c r="G503" s="17" t="s">
        <v>43</v>
      </c>
      <c r="H503" s="17" t="s">
        <v>44</v>
      </c>
      <c r="I503" s="48" t="str">
        <f>INDEX(Orders!$E503,MATCH(Orders!$F503,Customers!$B503,0))</f>
        <v>Standard Class</v>
      </c>
    </row>
    <row r="504" spans="1:9" x14ac:dyDescent="0.35">
      <c r="A504" s="11">
        <v>7913</v>
      </c>
      <c r="B504" s="13" t="s">
        <v>1799</v>
      </c>
      <c r="C504" s="13" t="s">
        <v>1800</v>
      </c>
      <c r="D504" s="13" t="s">
        <v>41</v>
      </c>
      <c r="E504" s="13" t="s">
        <v>23</v>
      </c>
      <c r="F504" s="13" t="s">
        <v>1801</v>
      </c>
      <c r="G504" s="13" t="s">
        <v>381</v>
      </c>
      <c r="H504" s="13" t="s">
        <v>54</v>
      </c>
      <c r="I504" s="47" t="str">
        <f>INDEX(Orders!$E504,MATCH(Orders!$F504,Customers!$B504,0))</f>
        <v>Second Class</v>
      </c>
    </row>
    <row r="505" spans="1:9" x14ac:dyDescent="0.35">
      <c r="A505" s="12">
        <v>1716</v>
      </c>
      <c r="B505" s="17" t="s">
        <v>1805</v>
      </c>
      <c r="C505" s="17" t="s">
        <v>1806</v>
      </c>
      <c r="D505" s="17" t="s">
        <v>41</v>
      </c>
      <c r="E505" s="17" t="s">
        <v>23</v>
      </c>
      <c r="F505" s="17" t="s">
        <v>218</v>
      </c>
      <c r="G505" s="17" t="s">
        <v>219</v>
      </c>
      <c r="H505" s="17" t="s">
        <v>26</v>
      </c>
      <c r="I505" s="48" t="str">
        <f>INDEX(Orders!$E505,MATCH(Orders!$F505,Customers!$B505,0))</f>
        <v>Standard Class</v>
      </c>
    </row>
    <row r="506" spans="1:9" x14ac:dyDescent="0.35">
      <c r="A506" s="11">
        <v>2155</v>
      </c>
      <c r="B506" s="13" t="s">
        <v>414</v>
      </c>
      <c r="C506" s="13" t="s">
        <v>415</v>
      </c>
      <c r="D506" s="13" t="s">
        <v>108</v>
      </c>
      <c r="E506" s="13" t="s">
        <v>23</v>
      </c>
      <c r="F506" s="13" t="s">
        <v>404</v>
      </c>
      <c r="G506" s="13" t="s">
        <v>53</v>
      </c>
      <c r="H506" s="13" t="s">
        <v>54</v>
      </c>
      <c r="I506" s="47" t="str">
        <f>INDEX(Orders!$E506,MATCH(Orders!$F506,Customers!$B506,0))</f>
        <v>Standard Class</v>
      </c>
    </row>
    <row r="507" spans="1:9" x14ac:dyDescent="0.35">
      <c r="A507" s="12">
        <v>2542</v>
      </c>
      <c r="B507" s="17" t="s">
        <v>1813</v>
      </c>
      <c r="C507" s="17" t="s">
        <v>1814</v>
      </c>
      <c r="D507" s="17" t="s">
        <v>22</v>
      </c>
      <c r="E507" s="17" t="s">
        <v>23</v>
      </c>
      <c r="F507" s="17" t="s">
        <v>976</v>
      </c>
      <c r="G507" s="17" t="s">
        <v>465</v>
      </c>
      <c r="H507" s="17" t="s">
        <v>44</v>
      </c>
      <c r="I507" s="48" t="str">
        <f>INDEX(Orders!$E507,MATCH(Orders!$F507,Customers!$B507,0))</f>
        <v>Standard Class</v>
      </c>
    </row>
    <row r="508" spans="1:9" x14ac:dyDescent="0.35">
      <c r="A508" s="11">
        <v>2664</v>
      </c>
      <c r="B508" s="13" t="s">
        <v>1461</v>
      </c>
      <c r="C508" s="13" t="s">
        <v>1462</v>
      </c>
      <c r="D508" s="13" t="s">
        <v>41</v>
      </c>
      <c r="E508" s="13" t="s">
        <v>23</v>
      </c>
      <c r="F508" s="13" t="s">
        <v>1106</v>
      </c>
      <c r="G508" s="13" t="s">
        <v>514</v>
      </c>
      <c r="H508" s="13" t="s">
        <v>79</v>
      </c>
      <c r="I508" s="47" t="str">
        <f>INDEX(Orders!$E508,MATCH(Orders!$F508,Customers!$B508,0))</f>
        <v>First Class</v>
      </c>
    </row>
    <row r="509" spans="1:9" x14ac:dyDescent="0.35">
      <c r="A509" s="12">
        <v>2665</v>
      </c>
      <c r="B509" s="17" t="s">
        <v>1461</v>
      </c>
      <c r="C509" s="17" t="s">
        <v>1462</v>
      </c>
      <c r="D509" s="17" t="s">
        <v>41</v>
      </c>
      <c r="E509" s="17" t="s">
        <v>23</v>
      </c>
      <c r="F509" s="17" t="s">
        <v>1106</v>
      </c>
      <c r="G509" s="17" t="s">
        <v>514</v>
      </c>
      <c r="H509" s="17" t="s">
        <v>79</v>
      </c>
      <c r="I509" s="48" t="str">
        <f>INDEX(Orders!$E509,MATCH(Orders!$F509,Customers!$B509,0))</f>
        <v>First Class</v>
      </c>
    </row>
    <row r="510" spans="1:9" x14ac:dyDescent="0.35">
      <c r="A510" s="11">
        <v>2666</v>
      </c>
      <c r="B510" s="13" t="s">
        <v>1461</v>
      </c>
      <c r="C510" s="13" t="s">
        <v>1462</v>
      </c>
      <c r="D510" s="13" t="s">
        <v>41</v>
      </c>
      <c r="E510" s="13" t="s">
        <v>23</v>
      </c>
      <c r="F510" s="13" t="s">
        <v>1106</v>
      </c>
      <c r="G510" s="13" t="s">
        <v>514</v>
      </c>
      <c r="H510" s="13" t="s">
        <v>79</v>
      </c>
      <c r="I510" s="47" t="str">
        <f>INDEX(Orders!$E510,MATCH(Orders!$F510,Customers!$B510,0))</f>
        <v>First Class</v>
      </c>
    </row>
    <row r="511" spans="1:9" x14ac:dyDescent="0.35">
      <c r="A511" s="12">
        <v>5862</v>
      </c>
      <c r="B511" s="17" t="s">
        <v>1825</v>
      </c>
      <c r="C511" s="17" t="s">
        <v>1826</v>
      </c>
      <c r="D511" s="17" t="s">
        <v>41</v>
      </c>
      <c r="E511" s="17" t="s">
        <v>23</v>
      </c>
      <c r="F511" s="17" t="s">
        <v>1827</v>
      </c>
      <c r="G511" s="17" t="s">
        <v>1444</v>
      </c>
      <c r="H511" s="17" t="s">
        <v>79</v>
      </c>
      <c r="I511" s="48" t="str">
        <f>INDEX(Orders!$E511,MATCH(Orders!$F511,Customers!$B511,0))</f>
        <v>Second Class</v>
      </c>
    </row>
    <row r="512" spans="1:9" x14ac:dyDescent="0.35">
      <c r="A512" s="11">
        <v>5863</v>
      </c>
      <c r="B512" s="13" t="s">
        <v>1825</v>
      </c>
      <c r="C512" s="13" t="s">
        <v>1826</v>
      </c>
      <c r="D512" s="13" t="s">
        <v>41</v>
      </c>
      <c r="E512" s="13" t="s">
        <v>23</v>
      </c>
      <c r="F512" s="13" t="s">
        <v>1827</v>
      </c>
      <c r="G512" s="13" t="s">
        <v>1444</v>
      </c>
      <c r="H512" s="13" t="s">
        <v>79</v>
      </c>
      <c r="I512" s="47" t="str">
        <f>INDEX(Orders!$E512,MATCH(Orders!$F512,Customers!$B512,0))</f>
        <v>Second Class</v>
      </c>
    </row>
    <row r="513" spans="1:9" x14ac:dyDescent="0.35">
      <c r="A513" s="12">
        <v>5864</v>
      </c>
      <c r="B513" s="17" t="s">
        <v>1825</v>
      </c>
      <c r="C513" s="17" t="s">
        <v>1826</v>
      </c>
      <c r="D513" s="17" t="s">
        <v>41</v>
      </c>
      <c r="E513" s="17" t="s">
        <v>23</v>
      </c>
      <c r="F513" s="17" t="s">
        <v>1827</v>
      </c>
      <c r="G513" s="17" t="s">
        <v>1444</v>
      </c>
      <c r="H513" s="17" t="s">
        <v>79</v>
      </c>
      <c r="I513" s="48" t="str">
        <f>INDEX(Orders!$E513,MATCH(Orders!$F513,Customers!$B513,0))</f>
        <v>Second Class</v>
      </c>
    </row>
    <row r="514" spans="1:9" x14ac:dyDescent="0.35">
      <c r="A514" s="11">
        <v>1278</v>
      </c>
      <c r="B514" s="13" t="s">
        <v>908</v>
      </c>
      <c r="C514" s="13" t="s">
        <v>909</v>
      </c>
      <c r="D514" s="13" t="s">
        <v>41</v>
      </c>
      <c r="E514" s="13" t="s">
        <v>23</v>
      </c>
      <c r="F514" s="13" t="s">
        <v>451</v>
      </c>
      <c r="G514" s="13" t="s">
        <v>53</v>
      </c>
      <c r="H514" s="13" t="s">
        <v>54</v>
      </c>
      <c r="I514" s="47" t="str">
        <f>INDEX(Orders!$E514,MATCH(Orders!$F514,Customers!$B514,0))</f>
        <v>Standard Class</v>
      </c>
    </row>
    <row r="515" spans="1:9" x14ac:dyDescent="0.35">
      <c r="A515" s="12">
        <v>3237</v>
      </c>
      <c r="B515" s="17" t="s">
        <v>1834</v>
      </c>
      <c r="C515" s="17" t="s">
        <v>1835</v>
      </c>
      <c r="D515" s="17" t="s">
        <v>41</v>
      </c>
      <c r="E515" s="17" t="s">
        <v>23</v>
      </c>
      <c r="F515" s="17" t="s">
        <v>218</v>
      </c>
      <c r="G515" s="17" t="s">
        <v>219</v>
      </c>
      <c r="H515" s="17" t="s">
        <v>26</v>
      </c>
      <c r="I515" s="48" t="str">
        <f>INDEX(Orders!$E515,MATCH(Orders!$F515,Customers!$B515,0))</f>
        <v>Same Day</v>
      </c>
    </row>
    <row r="516" spans="1:9" x14ac:dyDescent="0.35">
      <c r="A516" s="11">
        <v>3238</v>
      </c>
      <c r="B516" s="13" t="s">
        <v>1834</v>
      </c>
      <c r="C516" s="13" t="s">
        <v>1835</v>
      </c>
      <c r="D516" s="13" t="s">
        <v>41</v>
      </c>
      <c r="E516" s="13" t="s">
        <v>23</v>
      </c>
      <c r="F516" s="13" t="s">
        <v>218</v>
      </c>
      <c r="G516" s="13" t="s">
        <v>219</v>
      </c>
      <c r="H516" s="13" t="s">
        <v>26</v>
      </c>
      <c r="I516" s="47" t="str">
        <f>INDEX(Orders!$E516,MATCH(Orders!$F516,Customers!$B516,0))</f>
        <v>Same Day</v>
      </c>
    </row>
    <row r="517" spans="1:9" x14ac:dyDescent="0.35">
      <c r="A517" s="12">
        <v>5316</v>
      </c>
      <c r="B517" s="17" t="s">
        <v>699</v>
      </c>
      <c r="C517" s="17" t="s">
        <v>700</v>
      </c>
      <c r="D517" s="17" t="s">
        <v>41</v>
      </c>
      <c r="E517" s="17" t="s">
        <v>23</v>
      </c>
      <c r="F517" s="17" t="s">
        <v>1839</v>
      </c>
      <c r="G517" s="17" t="s">
        <v>78</v>
      </c>
      <c r="H517" s="17" t="s">
        <v>79</v>
      </c>
      <c r="I517" s="48" t="str">
        <f>INDEX(Orders!$E517,MATCH(Orders!$F517,Customers!$B517,0))</f>
        <v>Standard Class</v>
      </c>
    </row>
    <row r="518" spans="1:9" x14ac:dyDescent="0.35">
      <c r="A518" s="11">
        <v>7849</v>
      </c>
      <c r="B518" s="13" t="s">
        <v>1841</v>
      </c>
      <c r="C518" s="13" t="s">
        <v>1842</v>
      </c>
      <c r="D518" s="13" t="s">
        <v>41</v>
      </c>
      <c r="E518" s="13" t="s">
        <v>23</v>
      </c>
      <c r="F518" s="13" t="s">
        <v>1843</v>
      </c>
      <c r="G518" s="13" t="s">
        <v>53</v>
      </c>
      <c r="H518" s="13" t="s">
        <v>54</v>
      </c>
      <c r="I518" s="47" t="str">
        <f>INDEX(Orders!$E518,MATCH(Orders!$F518,Customers!$B518,0))</f>
        <v>Standard Class</v>
      </c>
    </row>
    <row r="519" spans="1:9" x14ac:dyDescent="0.35">
      <c r="A519" s="12">
        <v>7850</v>
      </c>
      <c r="B519" s="17" t="s">
        <v>1841</v>
      </c>
      <c r="C519" s="17" t="s">
        <v>1842</v>
      </c>
      <c r="D519" s="17" t="s">
        <v>41</v>
      </c>
      <c r="E519" s="17" t="s">
        <v>23</v>
      </c>
      <c r="F519" s="17" t="s">
        <v>1843</v>
      </c>
      <c r="G519" s="17" t="s">
        <v>53</v>
      </c>
      <c r="H519" s="17" t="s">
        <v>54</v>
      </c>
      <c r="I519" s="48" t="str">
        <f>INDEX(Orders!$E519,MATCH(Orders!$F519,Customers!$B519,0))</f>
        <v>Standard Class</v>
      </c>
    </row>
    <row r="520" spans="1:9" x14ac:dyDescent="0.35">
      <c r="A520" s="11">
        <v>7851</v>
      </c>
      <c r="B520" s="13" t="s">
        <v>1841</v>
      </c>
      <c r="C520" s="13" t="s">
        <v>1842</v>
      </c>
      <c r="D520" s="13" t="s">
        <v>41</v>
      </c>
      <c r="E520" s="13" t="s">
        <v>23</v>
      </c>
      <c r="F520" s="13" t="s">
        <v>1843</v>
      </c>
      <c r="G520" s="13" t="s">
        <v>53</v>
      </c>
      <c r="H520" s="13" t="s">
        <v>54</v>
      </c>
      <c r="I520" s="47" t="str">
        <f>INDEX(Orders!$E520,MATCH(Orders!$F520,Customers!$B520,0))</f>
        <v>Standard Class</v>
      </c>
    </row>
    <row r="521" spans="1:9" x14ac:dyDescent="0.35">
      <c r="A521" s="12">
        <v>8505</v>
      </c>
      <c r="B521" s="17" t="s">
        <v>1851</v>
      </c>
      <c r="C521" s="17" t="s">
        <v>1852</v>
      </c>
      <c r="D521" s="17" t="s">
        <v>41</v>
      </c>
      <c r="E521" s="17" t="s">
        <v>23</v>
      </c>
      <c r="F521" s="17" t="s">
        <v>115</v>
      </c>
      <c r="G521" s="17" t="s">
        <v>53</v>
      </c>
      <c r="H521" s="17" t="s">
        <v>54</v>
      </c>
      <c r="I521" s="48" t="str">
        <f>INDEX(Orders!$E521,MATCH(Orders!$F521,Customers!$B521,0))</f>
        <v>Standard Class</v>
      </c>
    </row>
    <row r="522" spans="1:9" x14ac:dyDescent="0.35">
      <c r="A522" s="11">
        <v>9851</v>
      </c>
      <c r="B522" s="13" t="s">
        <v>1001</v>
      </c>
      <c r="C522" s="13" t="s">
        <v>1002</v>
      </c>
      <c r="D522" s="13" t="s">
        <v>22</v>
      </c>
      <c r="E522" s="13" t="s">
        <v>23</v>
      </c>
      <c r="F522" s="13" t="s">
        <v>218</v>
      </c>
      <c r="G522" s="13" t="s">
        <v>219</v>
      </c>
      <c r="H522" s="13" t="s">
        <v>26</v>
      </c>
      <c r="I522" s="47" t="str">
        <f>INDEX(Orders!$E522,MATCH(Orders!$F522,Customers!$B522,0))</f>
        <v>Standard Class</v>
      </c>
    </row>
    <row r="523" spans="1:9" x14ac:dyDescent="0.35">
      <c r="A523" s="12">
        <v>9852</v>
      </c>
      <c r="B523" s="17" t="s">
        <v>1001</v>
      </c>
      <c r="C523" s="17" t="s">
        <v>1002</v>
      </c>
      <c r="D523" s="17" t="s">
        <v>22</v>
      </c>
      <c r="E523" s="17" t="s">
        <v>23</v>
      </c>
      <c r="F523" s="17" t="s">
        <v>218</v>
      </c>
      <c r="G523" s="17" t="s">
        <v>219</v>
      </c>
      <c r="H523" s="17" t="s">
        <v>26</v>
      </c>
      <c r="I523" s="48" t="str">
        <f>INDEX(Orders!$E523,MATCH(Orders!$F523,Customers!$B523,0))</f>
        <v>Standard Class</v>
      </c>
    </row>
    <row r="524" spans="1:9" x14ac:dyDescent="0.35">
      <c r="A524" s="11">
        <v>9853</v>
      </c>
      <c r="B524" s="13" t="s">
        <v>1001</v>
      </c>
      <c r="C524" s="13" t="s">
        <v>1002</v>
      </c>
      <c r="D524" s="13" t="s">
        <v>22</v>
      </c>
      <c r="E524" s="13" t="s">
        <v>23</v>
      </c>
      <c r="F524" s="13" t="s">
        <v>218</v>
      </c>
      <c r="G524" s="13" t="s">
        <v>219</v>
      </c>
      <c r="H524" s="13" t="s">
        <v>26</v>
      </c>
      <c r="I524" s="47" t="str">
        <f>INDEX(Orders!$E524,MATCH(Orders!$F524,Customers!$B524,0))</f>
        <v>Standard Class</v>
      </c>
    </row>
    <row r="525" spans="1:9" x14ac:dyDescent="0.35">
      <c r="A525" s="12">
        <v>9854</v>
      </c>
      <c r="B525" s="17" t="s">
        <v>1001</v>
      </c>
      <c r="C525" s="17" t="s">
        <v>1002</v>
      </c>
      <c r="D525" s="17" t="s">
        <v>22</v>
      </c>
      <c r="E525" s="17" t="s">
        <v>23</v>
      </c>
      <c r="F525" s="17" t="s">
        <v>218</v>
      </c>
      <c r="G525" s="17" t="s">
        <v>219</v>
      </c>
      <c r="H525" s="17" t="s">
        <v>26</v>
      </c>
      <c r="I525" s="48" t="str">
        <f>INDEX(Orders!$E525,MATCH(Orders!$F525,Customers!$B525,0))</f>
        <v>Standard Class</v>
      </c>
    </row>
    <row r="526" spans="1:9" x14ac:dyDescent="0.35">
      <c r="A526" s="11">
        <v>4436</v>
      </c>
      <c r="B526" s="13" t="s">
        <v>311</v>
      </c>
      <c r="C526" s="13" t="s">
        <v>312</v>
      </c>
      <c r="D526" s="13" t="s">
        <v>41</v>
      </c>
      <c r="E526" s="13" t="s">
        <v>23</v>
      </c>
      <c r="F526" s="13" t="s">
        <v>380</v>
      </c>
      <c r="G526" s="13" t="s">
        <v>381</v>
      </c>
      <c r="H526" s="13" t="s">
        <v>54</v>
      </c>
      <c r="I526" s="47" t="str">
        <f>INDEX(Orders!$E526,MATCH(Orders!$F526,Customers!$B526,0))</f>
        <v>Standard Class</v>
      </c>
    </row>
    <row r="527" spans="1:9" x14ac:dyDescent="0.35">
      <c r="A527" s="12">
        <v>4437</v>
      </c>
      <c r="B527" s="17" t="s">
        <v>311</v>
      </c>
      <c r="C527" s="17" t="s">
        <v>312</v>
      </c>
      <c r="D527" s="17" t="s">
        <v>41</v>
      </c>
      <c r="E527" s="17" t="s">
        <v>23</v>
      </c>
      <c r="F527" s="17" t="s">
        <v>380</v>
      </c>
      <c r="G527" s="17" t="s">
        <v>381</v>
      </c>
      <c r="H527" s="17" t="s">
        <v>54</v>
      </c>
      <c r="I527" s="48" t="str">
        <f>INDEX(Orders!$E527,MATCH(Orders!$F527,Customers!$B527,0))</f>
        <v>Standard Class</v>
      </c>
    </row>
    <row r="528" spans="1:9" x14ac:dyDescent="0.35">
      <c r="A528" s="11">
        <v>4438</v>
      </c>
      <c r="B528" s="13" t="s">
        <v>311</v>
      </c>
      <c r="C528" s="13" t="s">
        <v>312</v>
      </c>
      <c r="D528" s="13" t="s">
        <v>41</v>
      </c>
      <c r="E528" s="13" t="s">
        <v>23</v>
      </c>
      <c r="F528" s="13" t="s">
        <v>380</v>
      </c>
      <c r="G528" s="13" t="s">
        <v>381</v>
      </c>
      <c r="H528" s="13" t="s">
        <v>54</v>
      </c>
      <c r="I528" s="47" t="str">
        <f>INDEX(Orders!$E528,MATCH(Orders!$F528,Customers!$B528,0))</f>
        <v>Standard Class</v>
      </c>
    </row>
    <row r="529" spans="1:9" x14ac:dyDescent="0.35">
      <c r="A529" s="12">
        <v>9559</v>
      </c>
      <c r="B529" s="17" t="s">
        <v>1870</v>
      </c>
      <c r="C529" s="17" t="s">
        <v>1871</v>
      </c>
      <c r="D529" s="17" t="s">
        <v>41</v>
      </c>
      <c r="E529" s="17" t="s">
        <v>23</v>
      </c>
      <c r="F529" s="17" t="s">
        <v>697</v>
      </c>
      <c r="G529" s="17" t="s">
        <v>153</v>
      </c>
      <c r="H529" s="17" t="s">
        <v>26</v>
      </c>
      <c r="I529" s="48" t="str">
        <f>INDEX(Orders!$E529,MATCH(Orders!$F529,Customers!$B529,0))</f>
        <v>First Class</v>
      </c>
    </row>
    <row r="530" spans="1:9" x14ac:dyDescent="0.35">
      <c r="A530" s="11">
        <v>9560</v>
      </c>
      <c r="B530" s="13" t="s">
        <v>1870</v>
      </c>
      <c r="C530" s="13" t="s">
        <v>1871</v>
      </c>
      <c r="D530" s="13" t="s">
        <v>41</v>
      </c>
      <c r="E530" s="13" t="s">
        <v>23</v>
      </c>
      <c r="F530" s="13" t="s">
        <v>697</v>
      </c>
      <c r="G530" s="13" t="s">
        <v>153</v>
      </c>
      <c r="H530" s="13" t="s">
        <v>26</v>
      </c>
      <c r="I530" s="47" t="str">
        <f>INDEX(Orders!$E530,MATCH(Orders!$F530,Customers!$B530,0))</f>
        <v>First Class</v>
      </c>
    </row>
    <row r="531" spans="1:9" x14ac:dyDescent="0.35">
      <c r="A531" s="12">
        <v>9561</v>
      </c>
      <c r="B531" s="17" t="s">
        <v>1870</v>
      </c>
      <c r="C531" s="17" t="s">
        <v>1871</v>
      </c>
      <c r="D531" s="17" t="s">
        <v>41</v>
      </c>
      <c r="E531" s="17" t="s">
        <v>23</v>
      </c>
      <c r="F531" s="17" t="s">
        <v>697</v>
      </c>
      <c r="G531" s="17" t="s">
        <v>153</v>
      </c>
      <c r="H531" s="17" t="s">
        <v>26</v>
      </c>
      <c r="I531" s="48" t="str">
        <f>INDEX(Orders!$E531,MATCH(Orders!$F531,Customers!$B531,0))</f>
        <v>First Class</v>
      </c>
    </row>
    <row r="532" spans="1:9" x14ac:dyDescent="0.35">
      <c r="A532" s="11">
        <v>9562</v>
      </c>
      <c r="B532" s="13" t="s">
        <v>1870</v>
      </c>
      <c r="C532" s="13" t="s">
        <v>1871</v>
      </c>
      <c r="D532" s="13" t="s">
        <v>41</v>
      </c>
      <c r="E532" s="13" t="s">
        <v>23</v>
      </c>
      <c r="F532" s="13" t="s">
        <v>697</v>
      </c>
      <c r="G532" s="13" t="s">
        <v>153</v>
      </c>
      <c r="H532" s="13" t="s">
        <v>26</v>
      </c>
      <c r="I532" s="47" t="str">
        <f>INDEX(Orders!$E532,MATCH(Orders!$F532,Customers!$B532,0))</f>
        <v>First Class</v>
      </c>
    </row>
    <row r="533" spans="1:9" x14ac:dyDescent="0.35">
      <c r="A533" s="12">
        <v>9563</v>
      </c>
      <c r="B533" s="17" t="s">
        <v>1870</v>
      </c>
      <c r="C533" s="17" t="s">
        <v>1871</v>
      </c>
      <c r="D533" s="17" t="s">
        <v>41</v>
      </c>
      <c r="E533" s="17" t="s">
        <v>23</v>
      </c>
      <c r="F533" s="17" t="s">
        <v>697</v>
      </c>
      <c r="G533" s="17" t="s">
        <v>153</v>
      </c>
      <c r="H533" s="17" t="s">
        <v>26</v>
      </c>
      <c r="I533" s="48" t="str">
        <f>INDEX(Orders!$E533,MATCH(Orders!$F533,Customers!$B533,0))</f>
        <v>First Class</v>
      </c>
    </row>
    <row r="534" spans="1:9" x14ac:dyDescent="0.35">
      <c r="A534" s="11">
        <v>9564</v>
      </c>
      <c r="B534" s="13" t="s">
        <v>1870</v>
      </c>
      <c r="C534" s="13" t="s">
        <v>1871</v>
      </c>
      <c r="D534" s="13" t="s">
        <v>41</v>
      </c>
      <c r="E534" s="13" t="s">
        <v>23</v>
      </c>
      <c r="F534" s="13" t="s">
        <v>697</v>
      </c>
      <c r="G534" s="13" t="s">
        <v>153</v>
      </c>
      <c r="H534" s="13" t="s">
        <v>26</v>
      </c>
      <c r="I534" s="47" t="str">
        <f>INDEX(Orders!$E534,MATCH(Orders!$F534,Customers!$B534,0))</f>
        <v>First Class</v>
      </c>
    </row>
    <row r="535" spans="1:9" x14ac:dyDescent="0.35">
      <c r="A535" s="12">
        <v>1358</v>
      </c>
      <c r="B535" s="17" t="s">
        <v>1884</v>
      </c>
      <c r="C535" s="17" t="s">
        <v>1885</v>
      </c>
      <c r="D535" s="17" t="s">
        <v>41</v>
      </c>
      <c r="E535" s="17" t="s">
        <v>23</v>
      </c>
      <c r="F535" s="17" t="s">
        <v>1886</v>
      </c>
      <c r="G535" s="17" t="s">
        <v>458</v>
      </c>
      <c r="H535" s="17" t="s">
        <v>79</v>
      </c>
      <c r="I535" s="48" t="str">
        <f>INDEX(Orders!$E535,MATCH(Orders!$F535,Customers!$B535,0))</f>
        <v>First Class</v>
      </c>
    </row>
    <row r="536" spans="1:9" x14ac:dyDescent="0.35">
      <c r="A536" s="11">
        <v>2286</v>
      </c>
      <c r="B536" s="13" t="s">
        <v>1890</v>
      </c>
      <c r="C536" s="13" t="s">
        <v>1891</v>
      </c>
      <c r="D536" s="13" t="s">
        <v>22</v>
      </c>
      <c r="E536" s="13" t="s">
        <v>23</v>
      </c>
      <c r="F536" s="13" t="s">
        <v>1892</v>
      </c>
      <c r="G536" s="13" t="s">
        <v>514</v>
      </c>
      <c r="H536" s="13" t="s">
        <v>79</v>
      </c>
      <c r="I536" s="47" t="str">
        <f>INDEX(Orders!$E536,MATCH(Orders!$F536,Customers!$B536,0))</f>
        <v>First Class</v>
      </c>
    </row>
    <row r="537" spans="1:9" x14ac:dyDescent="0.35">
      <c r="A537" s="12">
        <v>2589</v>
      </c>
      <c r="B537" s="17" t="s">
        <v>1896</v>
      </c>
      <c r="C537" s="17" t="s">
        <v>1897</v>
      </c>
      <c r="D537" s="17" t="s">
        <v>108</v>
      </c>
      <c r="E537" s="17" t="s">
        <v>23</v>
      </c>
      <c r="F537" s="17" t="s">
        <v>42</v>
      </c>
      <c r="G537" s="17" t="s">
        <v>43</v>
      </c>
      <c r="H537" s="17" t="s">
        <v>44</v>
      </c>
      <c r="I537" s="48" t="str">
        <f>INDEX(Orders!$E537,MATCH(Orders!$F537,Customers!$B537,0))</f>
        <v>Standard Class</v>
      </c>
    </row>
    <row r="538" spans="1:9" x14ac:dyDescent="0.35">
      <c r="A538" s="11">
        <v>2590</v>
      </c>
      <c r="B538" s="13" t="s">
        <v>1896</v>
      </c>
      <c r="C538" s="13" t="s">
        <v>1897</v>
      </c>
      <c r="D538" s="13" t="s">
        <v>108</v>
      </c>
      <c r="E538" s="13" t="s">
        <v>23</v>
      </c>
      <c r="F538" s="13" t="s">
        <v>42</v>
      </c>
      <c r="G538" s="13" t="s">
        <v>43</v>
      </c>
      <c r="H538" s="13" t="s">
        <v>44</v>
      </c>
      <c r="I538" s="47" t="str">
        <f>INDEX(Orders!$E538,MATCH(Orders!$F538,Customers!$B538,0))</f>
        <v>Standard Class</v>
      </c>
    </row>
    <row r="539" spans="1:9" x14ac:dyDescent="0.35">
      <c r="A539" s="12">
        <v>2820</v>
      </c>
      <c r="B539" s="17" t="s">
        <v>1903</v>
      </c>
      <c r="C539" s="17" t="s">
        <v>1904</v>
      </c>
      <c r="D539" s="17" t="s">
        <v>41</v>
      </c>
      <c r="E539" s="17" t="s">
        <v>23</v>
      </c>
      <c r="F539" s="17" t="s">
        <v>1905</v>
      </c>
      <c r="G539" s="17" t="s">
        <v>43</v>
      </c>
      <c r="H539" s="17" t="s">
        <v>44</v>
      </c>
      <c r="I539" s="48" t="str">
        <f>INDEX(Orders!$E539,MATCH(Orders!$F539,Customers!$B539,0))</f>
        <v>First Class</v>
      </c>
    </row>
    <row r="540" spans="1:9" x14ac:dyDescent="0.35">
      <c r="A540" s="11">
        <v>2821</v>
      </c>
      <c r="B540" s="13" t="s">
        <v>1903</v>
      </c>
      <c r="C540" s="13" t="s">
        <v>1904</v>
      </c>
      <c r="D540" s="13" t="s">
        <v>41</v>
      </c>
      <c r="E540" s="13" t="s">
        <v>23</v>
      </c>
      <c r="F540" s="13" t="s">
        <v>1905</v>
      </c>
      <c r="G540" s="13" t="s">
        <v>43</v>
      </c>
      <c r="H540" s="13" t="s">
        <v>44</v>
      </c>
      <c r="I540" s="47" t="str">
        <f>INDEX(Orders!$E540,MATCH(Orders!$F540,Customers!$B540,0))</f>
        <v>First Class</v>
      </c>
    </row>
    <row r="541" spans="1:9" x14ac:dyDescent="0.35">
      <c r="A541" s="12">
        <v>3041</v>
      </c>
      <c r="B541" s="17" t="s">
        <v>1331</v>
      </c>
      <c r="C541" s="17" t="s">
        <v>1332</v>
      </c>
      <c r="D541" s="17" t="s">
        <v>41</v>
      </c>
      <c r="E541" s="17" t="s">
        <v>23</v>
      </c>
      <c r="F541" s="17" t="s">
        <v>513</v>
      </c>
      <c r="G541" s="17" t="s">
        <v>514</v>
      </c>
      <c r="H541" s="17" t="s">
        <v>79</v>
      </c>
      <c r="I541" s="48" t="str">
        <f>INDEX(Orders!$E541,MATCH(Orders!$F541,Customers!$B541,0))</f>
        <v>Standard Class</v>
      </c>
    </row>
    <row r="542" spans="1:9" x14ac:dyDescent="0.35">
      <c r="A542" s="11">
        <v>5696</v>
      </c>
      <c r="B542" s="13" t="s">
        <v>1913</v>
      </c>
      <c r="C542" s="13" t="s">
        <v>1914</v>
      </c>
      <c r="D542" s="13" t="s">
        <v>41</v>
      </c>
      <c r="E542" s="13" t="s">
        <v>23</v>
      </c>
      <c r="F542" s="13" t="s">
        <v>358</v>
      </c>
      <c r="G542" s="13" t="s">
        <v>43</v>
      </c>
      <c r="H542" s="13" t="s">
        <v>44</v>
      </c>
      <c r="I542" s="47" t="str">
        <f>INDEX(Orders!$E542,MATCH(Orders!$F542,Customers!$B542,0))</f>
        <v>Second Class</v>
      </c>
    </row>
    <row r="543" spans="1:9" x14ac:dyDescent="0.35">
      <c r="A543" s="12">
        <v>7115</v>
      </c>
      <c r="B543" s="17" t="s">
        <v>1918</v>
      </c>
      <c r="C543" s="17" t="s">
        <v>1919</v>
      </c>
      <c r="D543" s="17" t="s">
        <v>22</v>
      </c>
      <c r="E543" s="17" t="s">
        <v>23</v>
      </c>
      <c r="F543" s="17" t="s">
        <v>609</v>
      </c>
      <c r="G543" s="17" t="s">
        <v>1177</v>
      </c>
      <c r="H543" s="17" t="s">
        <v>44</v>
      </c>
      <c r="I543" s="48" t="str">
        <f>INDEX(Orders!$E543,MATCH(Orders!$F543,Customers!$B543,0))</f>
        <v>First Class</v>
      </c>
    </row>
    <row r="544" spans="1:9" x14ac:dyDescent="0.35">
      <c r="A544" s="11">
        <v>7116</v>
      </c>
      <c r="B544" s="13" t="s">
        <v>1918</v>
      </c>
      <c r="C544" s="13" t="s">
        <v>1919</v>
      </c>
      <c r="D544" s="13" t="s">
        <v>22</v>
      </c>
      <c r="E544" s="13" t="s">
        <v>23</v>
      </c>
      <c r="F544" s="13" t="s">
        <v>609</v>
      </c>
      <c r="G544" s="13" t="s">
        <v>1177</v>
      </c>
      <c r="H544" s="13" t="s">
        <v>44</v>
      </c>
      <c r="I544" s="47" t="str">
        <f>INDEX(Orders!$E544,MATCH(Orders!$F544,Customers!$B544,0))</f>
        <v>First Class</v>
      </c>
    </row>
    <row r="545" spans="1:9" x14ac:dyDescent="0.35">
      <c r="A545" s="12">
        <v>8752</v>
      </c>
      <c r="B545" s="17" t="s">
        <v>884</v>
      </c>
      <c r="C545" s="17" t="s">
        <v>885</v>
      </c>
      <c r="D545" s="17" t="s">
        <v>108</v>
      </c>
      <c r="E545" s="17" t="s">
        <v>23</v>
      </c>
      <c r="F545" s="17" t="s">
        <v>1925</v>
      </c>
      <c r="G545" s="17" t="s">
        <v>98</v>
      </c>
      <c r="H545" s="17" t="s">
        <v>79</v>
      </c>
      <c r="I545" s="48" t="str">
        <f>INDEX(Orders!$E545,MATCH(Orders!$F545,Customers!$B545,0))</f>
        <v>Standard Class</v>
      </c>
    </row>
    <row r="546" spans="1:9" x14ac:dyDescent="0.35">
      <c r="A546" s="11">
        <v>8753</v>
      </c>
      <c r="B546" s="13" t="s">
        <v>884</v>
      </c>
      <c r="C546" s="13" t="s">
        <v>885</v>
      </c>
      <c r="D546" s="13" t="s">
        <v>108</v>
      </c>
      <c r="E546" s="13" t="s">
        <v>23</v>
      </c>
      <c r="F546" s="13" t="s">
        <v>1925</v>
      </c>
      <c r="G546" s="13" t="s">
        <v>98</v>
      </c>
      <c r="H546" s="13" t="s">
        <v>79</v>
      </c>
      <c r="I546" s="47" t="str">
        <f>INDEX(Orders!$E546,MATCH(Orders!$F546,Customers!$B546,0))</f>
        <v>Standard Class</v>
      </c>
    </row>
    <row r="547" spans="1:9" x14ac:dyDescent="0.35">
      <c r="A547" s="12">
        <v>2380</v>
      </c>
      <c r="B547" s="17" t="s">
        <v>1931</v>
      </c>
      <c r="C547" s="17" t="s">
        <v>1932</v>
      </c>
      <c r="D547" s="17" t="s">
        <v>108</v>
      </c>
      <c r="E547" s="17" t="s">
        <v>23</v>
      </c>
      <c r="F547" s="17" t="s">
        <v>1933</v>
      </c>
      <c r="G547" s="17" t="s">
        <v>153</v>
      </c>
      <c r="H547" s="17" t="s">
        <v>26</v>
      </c>
      <c r="I547" s="48" t="str">
        <f>INDEX(Orders!$E547,MATCH(Orders!$F547,Customers!$B547,0))</f>
        <v>Standard Class</v>
      </c>
    </row>
    <row r="548" spans="1:9" x14ac:dyDescent="0.35">
      <c r="A548" s="11">
        <v>2381</v>
      </c>
      <c r="B548" s="13" t="s">
        <v>1931</v>
      </c>
      <c r="C548" s="13" t="s">
        <v>1932</v>
      </c>
      <c r="D548" s="13" t="s">
        <v>108</v>
      </c>
      <c r="E548" s="13" t="s">
        <v>23</v>
      </c>
      <c r="F548" s="13" t="s">
        <v>1933</v>
      </c>
      <c r="G548" s="13" t="s">
        <v>153</v>
      </c>
      <c r="H548" s="13" t="s">
        <v>26</v>
      </c>
      <c r="I548" s="47" t="str">
        <f>INDEX(Orders!$E548,MATCH(Orders!$F548,Customers!$B548,0))</f>
        <v>Standard Class</v>
      </c>
    </row>
    <row r="549" spans="1:9" x14ac:dyDescent="0.35">
      <c r="A549" s="12">
        <v>2382</v>
      </c>
      <c r="B549" s="17" t="s">
        <v>1931</v>
      </c>
      <c r="C549" s="17" t="s">
        <v>1932</v>
      </c>
      <c r="D549" s="17" t="s">
        <v>108</v>
      </c>
      <c r="E549" s="17" t="s">
        <v>23</v>
      </c>
      <c r="F549" s="17" t="s">
        <v>1933</v>
      </c>
      <c r="G549" s="17" t="s">
        <v>153</v>
      </c>
      <c r="H549" s="17" t="s">
        <v>26</v>
      </c>
      <c r="I549" s="48" t="str">
        <f>INDEX(Orders!$E549,MATCH(Orders!$F549,Customers!$B549,0))</f>
        <v>Standard Class</v>
      </c>
    </row>
    <row r="550" spans="1:9" x14ac:dyDescent="0.35">
      <c r="A550" s="11">
        <v>3359</v>
      </c>
      <c r="B550" s="13" t="s">
        <v>1752</v>
      </c>
      <c r="C550" s="13" t="s">
        <v>1753</v>
      </c>
      <c r="D550" s="13" t="s">
        <v>41</v>
      </c>
      <c r="E550" s="13" t="s">
        <v>23</v>
      </c>
      <c r="F550" s="13" t="s">
        <v>380</v>
      </c>
      <c r="G550" s="13" t="s">
        <v>381</v>
      </c>
      <c r="H550" s="13" t="s">
        <v>54</v>
      </c>
      <c r="I550" s="47" t="str">
        <f>INDEX(Orders!$E550,MATCH(Orders!$F550,Customers!$B550,0))</f>
        <v>Standard Class</v>
      </c>
    </row>
    <row r="551" spans="1:9" x14ac:dyDescent="0.35">
      <c r="A551" s="12">
        <v>3360</v>
      </c>
      <c r="B551" s="17" t="s">
        <v>1752</v>
      </c>
      <c r="C551" s="17" t="s">
        <v>1753</v>
      </c>
      <c r="D551" s="17" t="s">
        <v>41</v>
      </c>
      <c r="E551" s="17" t="s">
        <v>23</v>
      </c>
      <c r="F551" s="17" t="s">
        <v>380</v>
      </c>
      <c r="G551" s="17" t="s">
        <v>381</v>
      </c>
      <c r="H551" s="17" t="s">
        <v>54</v>
      </c>
      <c r="I551" s="48" t="str">
        <f>INDEX(Orders!$E551,MATCH(Orders!$F551,Customers!$B551,0))</f>
        <v>Standard Class</v>
      </c>
    </row>
    <row r="552" spans="1:9" x14ac:dyDescent="0.35">
      <c r="A552" s="11">
        <v>6633</v>
      </c>
      <c r="B552" s="13" t="s">
        <v>1931</v>
      </c>
      <c r="C552" s="13" t="s">
        <v>1932</v>
      </c>
      <c r="D552" s="13" t="s">
        <v>108</v>
      </c>
      <c r="E552" s="13" t="s">
        <v>23</v>
      </c>
      <c r="F552" s="13" t="s">
        <v>174</v>
      </c>
      <c r="G552" s="13" t="s">
        <v>1151</v>
      </c>
      <c r="H552" s="13" t="s">
        <v>54</v>
      </c>
      <c r="I552" s="47" t="str">
        <f>INDEX(Orders!$E552,MATCH(Orders!$F552,Customers!$B552,0))</f>
        <v>Second Class</v>
      </c>
    </row>
    <row r="553" spans="1:9" x14ac:dyDescent="0.35">
      <c r="A553" s="12">
        <v>9676</v>
      </c>
      <c r="B553" s="17" t="s">
        <v>1946</v>
      </c>
      <c r="C553" s="17" t="s">
        <v>1947</v>
      </c>
      <c r="D553" s="17" t="s">
        <v>41</v>
      </c>
      <c r="E553" s="17" t="s">
        <v>23</v>
      </c>
      <c r="F553" s="17" t="s">
        <v>1471</v>
      </c>
      <c r="G553" s="17" t="s">
        <v>43</v>
      </c>
      <c r="H553" s="17" t="s">
        <v>44</v>
      </c>
      <c r="I553" s="48" t="str">
        <f>INDEX(Orders!$E553,MATCH(Orders!$F553,Customers!$B553,0))</f>
        <v>Standard Class</v>
      </c>
    </row>
    <row r="554" spans="1:9" x14ac:dyDescent="0.35">
      <c r="A554" s="11">
        <v>2180</v>
      </c>
      <c r="B554" s="13" t="s">
        <v>903</v>
      </c>
      <c r="C554" s="13" t="s">
        <v>904</v>
      </c>
      <c r="D554" s="13" t="s">
        <v>41</v>
      </c>
      <c r="E554" s="13" t="s">
        <v>23</v>
      </c>
      <c r="F554" s="13" t="s">
        <v>218</v>
      </c>
      <c r="G554" s="13" t="s">
        <v>219</v>
      </c>
      <c r="H554" s="13" t="s">
        <v>26</v>
      </c>
      <c r="I554" s="47" t="str">
        <f>INDEX(Orders!$E554,MATCH(Orders!$F554,Customers!$B554,0))</f>
        <v>Standard Class</v>
      </c>
    </row>
    <row r="555" spans="1:9" x14ac:dyDescent="0.35">
      <c r="A555" s="12">
        <v>2181</v>
      </c>
      <c r="B555" s="17" t="s">
        <v>903</v>
      </c>
      <c r="C555" s="17" t="s">
        <v>904</v>
      </c>
      <c r="D555" s="17" t="s">
        <v>41</v>
      </c>
      <c r="E555" s="17" t="s">
        <v>23</v>
      </c>
      <c r="F555" s="17" t="s">
        <v>218</v>
      </c>
      <c r="G555" s="17" t="s">
        <v>219</v>
      </c>
      <c r="H555" s="17" t="s">
        <v>26</v>
      </c>
      <c r="I555" s="48" t="str">
        <f>INDEX(Orders!$E555,MATCH(Orders!$F555,Customers!$B555,0))</f>
        <v>Standard Class</v>
      </c>
    </row>
    <row r="556" spans="1:9" x14ac:dyDescent="0.35">
      <c r="A556" s="11">
        <v>2182</v>
      </c>
      <c r="B556" s="13" t="s">
        <v>903</v>
      </c>
      <c r="C556" s="13" t="s">
        <v>904</v>
      </c>
      <c r="D556" s="13" t="s">
        <v>41</v>
      </c>
      <c r="E556" s="13" t="s">
        <v>23</v>
      </c>
      <c r="F556" s="13" t="s">
        <v>218</v>
      </c>
      <c r="G556" s="13" t="s">
        <v>219</v>
      </c>
      <c r="H556" s="13" t="s">
        <v>26</v>
      </c>
      <c r="I556" s="47" t="str">
        <f>INDEX(Orders!$E556,MATCH(Orders!$F556,Customers!$B556,0))</f>
        <v>Standard Class</v>
      </c>
    </row>
    <row r="557" spans="1:9" x14ac:dyDescent="0.35">
      <c r="A557" s="12">
        <v>2183</v>
      </c>
      <c r="B557" s="17" t="s">
        <v>903</v>
      </c>
      <c r="C557" s="17" t="s">
        <v>904</v>
      </c>
      <c r="D557" s="17" t="s">
        <v>41</v>
      </c>
      <c r="E557" s="17" t="s">
        <v>23</v>
      </c>
      <c r="F557" s="17" t="s">
        <v>218</v>
      </c>
      <c r="G557" s="17" t="s">
        <v>219</v>
      </c>
      <c r="H557" s="17" t="s">
        <v>26</v>
      </c>
      <c r="I557" s="48" t="str">
        <f>INDEX(Orders!$E557,MATCH(Orders!$F557,Customers!$B557,0))</f>
        <v>Standard Class</v>
      </c>
    </row>
    <row r="558" spans="1:9" x14ac:dyDescent="0.35">
      <c r="A558" s="11">
        <v>2184</v>
      </c>
      <c r="B558" s="13" t="s">
        <v>903</v>
      </c>
      <c r="C558" s="13" t="s">
        <v>904</v>
      </c>
      <c r="D558" s="13" t="s">
        <v>41</v>
      </c>
      <c r="E558" s="13" t="s">
        <v>23</v>
      </c>
      <c r="F558" s="13" t="s">
        <v>218</v>
      </c>
      <c r="G558" s="13" t="s">
        <v>219</v>
      </c>
      <c r="H558" s="13" t="s">
        <v>26</v>
      </c>
      <c r="I558" s="47" t="str">
        <f>INDEX(Orders!$E558,MATCH(Orders!$F558,Customers!$B558,0))</f>
        <v>Standard Class</v>
      </c>
    </row>
    <row r="559" spans="1:9" x14ac:dyDescent="0.35">
      <c r="A559" s="12">
        <v>2185</v>
      </c>
      <c r="B559" s="17" t="s">
        <v>903</v>
      </c>
      <c r="C559" s="17" t="s">
        <v>904</v>
      </c>
      <c r="D559" s="17" t="s">
        <v>41</v>
      </c>
      <c r="E559" s="17" t="s">
        <v>23</v>
      </c>
      <c r="F559" s="17" t="s">
        <v>218</v>
      </c>
      <c r="G559" s="17" t="s">
        <v>219</v>
      </c>
      <c r="H559" s="17" t="s">
        <v>26</v>
      </c>
      <c r="I559" s="48" t="str">
        <f>INDEX(Orders!$E559,MATCH(Orders!$F559,Customers!$B559,0))</f>
        <v>Standard Class</v>
      </c>
    </row>
    <row r="560" spans="1:9" x14ac:dyDescent="0.35">
      <c r="A560" s="11">
        <v>1602</v>
      </c>
      <c r="B560" s="13" t="s">
        <v>1964</v>
      </c>
      <c r="C560" s="13" t="s">
        <v>1965</v>
      </c>
      <c r="D560" s="13" t="s">
        <v>22</v>
      </c>
      <c r="E560" s="13" t="s">
        <v>23</v>
      </c>
      <c r="F560" s="13" t="s">
        <v>813</v>
      </c>
      <c r="G560" s="13" t="s">
        <v>743</v>
      </c>
      <c r="H560" s="13" t="s">
        <v>26</v>
      </c>
      <c r="I560" s="47" t="str">
        <f>INDEX(Orders!$E560,MATCH(Orders!$F560,Customers!$B560,0))</f>
        <v>Second Class</v>
      </c>
    </row>
    <row r="561" spans="1:9" x14ac:dyDescent="0.35">
      <c r="A561" s="12">
        <v>1631</v>
      </c>
      <c r="B561" s="17" t="s">
        <v>1969</v>
      </c>
      <c r="C561" s="17" t="s">
        <v>1970</v>
      </c>
      <c r="D561" s="17" t="s">
        <v>41</v>
      </c>
      <c r="E561" s="17" t="s">
        <v>23</v>
      </c>
      <c r="F561" s="17" t="s">
        <v>300</v>
      </c>
      <c r="G561" s="17" t="s">
        <v>153</v>
      </c>
      <c r="H561" s="17" t="s">
        <v>26</v>
      </c>
      <c r="I561" s="48" t="str">
        <f>INDEX(Orders!$E561,MATCH(Orders!$F561,Customers!$B561,0))</f>
        <v>Same Day</v>
      </c>
    </row>
    <row r="562" spans="1:9" x14ac:dyDescent="0.35">
      <c r="A562" s="11">
        <v>1632</v>
      </c>
      <c r="B562" s="13" t="s">
        <v>1969</v>
      </c>
      <c r="C562" s="13" t="s">
        <v>1970</v>
      </c>
      <c r="D562" s="13" t="s">
        <v>41</v>
      </c>
      <c r="E562" s="13" t="s">
        <v>23</v>
      </c>
      <c r="F562" s="13" t="s">
        <v>300</v>
      </c>
      <c r="G562" s="13" t="s">
        <v>153</v>
      </c>
      <c r="H562" s="13" t="s">
        <v>26</v>
      </c>
      <c r="I562" s="47" t="str">
        <f>INDEX(Orders!$E562,MATCH(Orders!$F562,Customers!$B562,0))</f>
        <v>Same Day</v>
      </c>
    </row>
    <row r="563" spans="1:9" x14ac:dyDescent="0.35">
      <c r="A563" s="12">
        <v>1633</v>
      </c>
      <c r="B563" s="17" t="s">
        <v>1969</v>
      </c>
      <c r="C563" s="17" t="s">
        <v>1970</v>
      </c>
      <c r="D563" s="17" t="s">
        <v>41</v>
      </c>
      <c r="E563" s="17" t="s">
        <v>23</v>
      </c>
      <c r="F563" s="17" t="s">
        <v>300</v>
      </c>
      <c r="G563" s="17" t="s">
        <v>153</v>
      </c>
      <c r="H563" s="17" t="s">
        <v>26</v>
      </c>
      <c r="I563" s="48" t="str">
        <f>INDEX(Orders!$E563,MATCH(Orders!$F563,Customers!$B563,0))</f>
        <v>Same Day</v>
      </c>
    </row>
    <row r="564" spans="1:9" x14ac:dyDescent="0.35">
      <c r="A564" s="11">
        <v>1634</v>
      </c>
      <c r="B564" s="13" t="s">
        <v>1969</v>
      </c>
      <c r="C564" s="13" t="s">
        <v>1970</v>
      </c>
      <c r="D564" s="13" t="s">
        <v>41</v>
      </c>
      <c r="E564" s="13" t="s">
        <v>23</v>
      </c>
      <c r="F564" s="13" t="s">
        <v>300</v>
      </c>
      <c r="G564" s="13" t="s">
        <v>153</v>
      </c>
      <c r="H564" s="13" t="s">
        <v>26</v>
      </c>
      <c r="I564" s="47" t="str">
        <f>INDEX(Orders!$E564,MATCH(Orders!$F564,Customers!$B564,0))</f>
        <v>Same Day</v>
      </c>
    </row>
    <row r="565" spans="1:9" x14ac:dyDescent="0.35">
      <c r="A565" s="12">
        <v>1635</v>
      </c>
      <c r="B565" s="17" t="s">
        <v>1969</v>
      </c>
      <c r="C565" s="17" t="s">
        <v>1970</v>
      </c>
      <c r="D565" s="17" t="s">
        <v>41</v>
      </c>
      <c r="E565" s="17" t="s">
        <v>23</v>
      </c>
      <c r="F565" s="17" t="s">
        <v>300</v>
      </c>
      <c r="G565" s="17" t="s">
        <v>153</v>
      </c>
      <c r="H565" s="17" t="s">
        <v>26</v>
      </c>
      <c r="I565" s="48" t="str">
        <f>INDEX(Orders!$E565,MATCH(Orders!$F565,Customers!$B565,0))</f>
        <v>Same Day</v>
      </c>
    </row>
    <row r="566" spans="1:9" x14ac:dyDescent="0.35">
      <c r="A566" s="11">
        <v>4815</v>
      </c>
      <c r="B566" s="13" t="s">
        <v>1980</v>
      </c>
      <c r="C566" s="13" t="s">
        <v>1981</v>
      </c>
      <c r="D566" s="13" t="s">
        <v>41</v>
      </c>
      <c r="E566" s="13" t="s">
        <v>23</v>
      </c>
      <c r="F566" s="13" t="s">
        <v>42</v>
      </c>
      <c r="G566" s="13" t="s">
        <v>43</v>
      </c>
      <c r="H566" s="13" t="s">
        <v>44</v>
      </c>
      <c r="I566" s="47" t="str">
        <f>INDEX(Orders!$E566,MATCH(Orders!$F566,Customers!$B566,0))</f>
        <v>First Class</v>
      </c>
    </row>
    <row r="567" spans="1:9" x14ac:dyDescent="0.35">
      <c r="A567" s="12">
        <v>494</v>
      </c>
      <c r="B567" s="17" t="s">
        <v>1985</v>
      </c>
      <c r="C567" s="17" t="s">
        <v>1986</v>
      </c>
      <c r="D567" s="17" t="s">
        <v>41</v>
      </c>
      <c r="E567" s="17" t="s">
        <v>23</v>
      </c>
      <c r="F567" s="17" t="s">
        <v>159</v>
      </c>
      <c r="G567" s="17" t="s">
        <v>160</v>
      </c>
      <c r="H567" s="17" t="s">
        <v>44</v>
      </c>
      <c r="I567" s="48" t="str">
        <f>INDEX(Orders!$E567,MATCH(Orders!$F567,Customers!$B567,0))</f>
        <v>Standard Class</v>
      </c>
    </row>
    <row r="568" spans="1:9" x14ac:dyDescent="0.35">
      <c r="A568" s="11">
        <v>1557</v>
      </c>
      <c r="B568" s="13" t="s">
        <v>1990</v>
      </c>
      <c r="C568" s="13" t="s">
        <v>1991</v>
      </c>
      <c r="D568" s="13" t="s">
        <v>41</v>
      </c>
      <c r="E568" s="13" t="s">
        <v>23</v>
      </c>
      <c r="F568" s="13" t="s">
        <v>86</v>
      </c>
      <c r="G568" s="13" t="s">
        <v>87</v>
      </c>
      <c r="H568" s="13" t="s">
        <v>26</v>
      </c>
      <c r="I568" s="47" t="str">
        <f>INDEX(Orders!$E568,MATCH(Orders!$F568,Customers!$B568,0))</f>
        <v>Standard Class</v>
      </c>
    </row>
    <row r="569" spans="1:9" x14ac:dyDescent="0.35">
      <c r="A569" s="12">
        <v>1558</v>
      </c>
      <c r="B569" s="17" t="s">
        <v>1990</v>
      </c>
      <c r="C569" s="17" t="s">
        <v>1991</v>
      </c>
      <c r="D569" s="17" t="s">
        <v>41</v>
      </c>
      <c r="E569" s="17" t="s">
        <v>23</v>
      </c>
      <c r="F569" s="17" t="s">
        <v>86</v>
      </c>
      <c r="G569" s="17" t="s">
        <v>87</v>
      </c>
      <c r="H569" s="17" t="s">
        <v>26</v>
      </c>
      <c r="I569" s="48" t="str">
        <f>INDEX(Orders!$E569,MATCH(Orders!$F569,Customers!$B569,0))</f>
        <v>Standard Class</v>
      </c>
    </row>
    <row r="570" spans="1:9" x14ac:dyDescent="0.35">
      <c r="A570" s="11">
        <v>5583</v>
      </c>
      <c r="B570" s="13" t="s">
        <v>1993</v>
      </c>
      <c r="C570" s="13" t="s">
        <v>1994</v>
      </c>
      <c r="D570" s="13" t="s">
        <v>108</v>
      </c>
      <c r="E570" s="13" t="s">
        <v>23</v>
      </c>
      <c r="F570" s="13" t="s">
        <v>218</v>
      </c>
      <c r="G570" s="13" t="s">
        <v>219</v>
      </c>
      <c r="H570" s="13" t="s">
        <v>26</v>
      </c>
      <c r="I570" s="47" t="str">
        <f>INDEX(Orders!$E570,MATCH(Orders!$F570,Customers!$B570,0))</f>
        <v>Standard Class</v>
      </c>
    </row>
    <row r="571" spans="1:9" x14ac:dyDescent="0.35">
      <c r="A571" s="12">
        <v>6847</v>
      </c>
      <c r="B571" s="17" t="s">
        <v>1998</v>
      </c>
      <c r="C571" s="17" t="s">
        <v>1999</v>
      </c>
      <c r="D571" s="17" t="s">
        <v>22</v>
      </c>
      <c r="E571" s="17" t="s">
        <v>23</v>
      </c>
      <c r="F571" s="17" t="s">
        <v>42</v>
      </c>
      <c r="G571" s="17" t="s">
        <v>43</v>
      </c>
      <c r="H571" s="17" t="s">
        <v>44</v>
      </c>
      <c r="I571" s="48" t="str">
        <f>INDEX(Orders!$E571,MATCH(Orders!$F571,Customers!$B571,0))</f>
        <v>Standard Class</v>
      </c>
    </row>
    <row r="572" spans="1:9" x14ac:dyDescent="0.35">
      <c r="A572" s="11">
        <v>7833</v>
      </c>
      <c r="B572" s="13" t="s">
        <v>937</v>
      </c>
      <c r="C572" s="13" t="s">
        <v>938</v>
      </c>
      <c r="D572" s="13" t="s">
        <v>41</v>
      </c>
      <c r="E572" s="13" t="s">
        <v>23</v>
      </c>
      <c r="F572" s="13" t="s">
        <v>451</v>
      </c>
      <c r="G572" s="13" t="s">
        <v>53</v>
      </c>
      <c r="H572" s="13" t="s">
        <v>54</v>
      </c>
      <c r="I572" s="47" t="str">
        <f>INDEX(Orders!$E572,MATCH(Orders!$F572,Customers!$B572,0))</f>
        <v>Standard Class</v>
      </c>
    </row>
    <row r="573" spans="1:9" x14ac:dyDescent="0.35">
      <c r="A573" s="12">
        <v>8412</v>
      </c>
      <c r="B573" s="17" t="s">
        <v>2006</v>
      </c>
      <c r="C573" s="17" t="s">
        <v>2007</v>
      </c>
      <c r="D573" s="17" t="s">
        <v>41</v>
      </c>
      <c r="E573" s="17" t="s">
        <v>23</v>
      </c>
      <c r="F573" s="17" t="s">
        <v>1133</v>
      </c>
      <c r="G573" s="17" t="s">
        <v>425</v>
      </c>
      <c r="H573" s="17" t="s">
        <v>79</v>
      </c>
      <c r="I573" s="48" t="str">
        <f>INDEX(Orders!$E573,MATCH(Orders!$F573,Customers!$B573,0))</f>
        <v>Second Class</v>
      </c>
    </row>
    <row r="574" spans="1:9" x14ac:dyDescent="0.35">
      <c r="A574" s="11">
        <v>8915</v>
      </c>
      <c r="B574" s="13" t="s">
        <v>2011</v>
      </c>
      <c r="C574" s="13" t="s">
        <v>2012</v>
      </c>
      <c r="D574" s="13" t="s">
        <v>22</v>
      </c>
      <c r="E574" s="13" t="s">
        <v>23</v>
      </c>
      <c r="F574" s="13" t="s">
        <v>2013</v>
      </c>
      <c r="G574" s="13" t="s">
        <v>53</v>
      </c>
      <c r="H574" s="13" t="s">
        <v>54</v>
      </c>
      <c r="I574" s="47" t="str">
        <f>INDEX(Orders!$E574,MATCH(Orders!$F574,Customers!$B574,0))</f>
        <v>Standard Class</v>
      </c>
    </row>
    <row r="575" spans="1:9" x14ac:dyDescent="0.35">
      <c r="A575" s="12">
        <v>8916</v>
      </c>
      <c r="B575" s="17" t="s">
        <v>2011</v>
      </c>
      <c r="C575" s="17" t="s">
        <v>2012</v>
      </c>
      <c r="D575" s="17" t="s">
        <v>22</v>
      </c>
      <c r="E575" s="17" t="s">
        <v>23</v>
      </c>
      <c r="F575" s="17" t="s">
        <v>2013</v>
      </c>
      <c r="G575" s="17" t="s">
        <v>53</v>
      </c>
      <c r="H575" s="17" t="s">
        <v>54</v>
      </c>
      <c r="I575" s="48" t="str">
        <f>INDEX(Orders!$E575,MATCH(Orders!$F575,Customers!$B575,0))</f>
        <v>Standard Class</v>
      </c>
    </row>
    <row r="576" spans="1:9" x14ac:dyDescent="0.35">
      <c r="A576" s="11">
        <v>8917</v>
      </c>
      <c r="B576" s="13" t="s">
        <v>2011</v>
      </c>
      <c r="C576" s="13" t="s">
        <v>2012</v>
      </c>
      <c r="D576" s="13" t="s">
        <v>22</v>
      </c>
      <c r="E576" s="13" t="s">
        <v>23</v>
      </c>
      <c r="F576" s="13" t="s">
        <v>2013</v>
      </c>
      <c r="G576" s="13" t="s">
        <v>53</v>
      </c>
      <c r="H576" s="13" t="s">
        <v>54</v>
      </c>
      <c r="I576" s="47" t="str">
        <f>INDEX(Orders!$E576,MATCH(Orders!$F576,Customers!$B576,0))</f>
        <v>Standard Class</v>
      </c>
    </row>
    <row r="577" spans="1:9" x14ac:dyDescent="0.35">
      <c r="A577" s="12">
        <v>8918</v>
      </c>
      <c r="B577" s="17" t="s">
        <v>2011</v>
      </c>
      <c r="C577" s="17" t="s">
        <v>2012</v>
      </c>
      <c r="D577" s="17" t="s">
        <v>22</v>
      </c>
      <c r="E577" s="17" t="s">
        <v>23</v>
      </c>
      <c r="F577" s="17" t="s">
        <v>2013</v>
      </c>
      <c r="G577" s="17" t="s">
        <v>53</v>
      </c>
      <c r="H577" s="17" t="s">
        <v>54</v>
      </c>
      <c r="I577" s="48" t="str">
        <f>INDEX(Orders!$E577,MATCH(Orders!$F577,Customers!$B577,0))</f>
        <v>Standard Class</v>
      </c>
    </row>
    <row r="578" spans="1:9" x14ac:dyDescent="0.35">
      <c r="A578" s="11">
        <v>8919</v>
      </c>
      <c r="B578" s="13" t="s">
        <v>2011</v>
      </c>
      <c r="C578" s="13" t="s">
        <v>2012</v>
      </c>
      <c r="D578" s="13" t="s">
        <v>22</v>
      </c>
      <c r="E578" s="13" t="s">
        <v>23</v>
      </c>
      <c r="F578" s="13" t="s">
        <v>2013</v>
      </c>
      <c r="G578" s="13" t="s">
        <v>53</v>
      </c>
      <c r="H578" s="13" t="s">
        <v>54</v>
      </c>
      <c r="I578" s="47" t="str">
        <f>INDEX(Orders!$E578,MATCH(Orders!$F578,Customers!$B578,0))</f>
        <v>Standard Class</v>
      </c>
    </row>
    <row r="579" spans="1:9" x14ac:dyDescent="0.35">
      <c r="A579" s="12">
        <v>6573</v>
      </c>
      <c r="B579" s="17" t="s">
        <v>2021</v>
      </c>
      <c r="C579" s="17" t="s">
        <v>2022</v>
      </c>
      <c r="D579" s="17" t="s">
        <v>41</v>
      </c>
      <c r="E579" s="17" t="s">
        <v>23</v>
      </c>
      <c r="F579" s="17" t="s">
        <v>159</v>
      </c>
      <c r="G579" s="17" t="s">
        <v>160</v>
      </c>
      <c r="H579" s="17" t="s">
        <v>44</v>
      </c>
      <c r="I579" s="48" t="str">
        <f>INDEX(Orders!$E579,MATCH(Orders!$F579,Customers!$B579,0))</f>
        <v>Standard Class</v>
      </c>
    </row>
    <row r="580" spans="1:9" x14ac:dyDescent="0.35">
      <c r="A580" s="11">
        <v>8249</v>
      </c>
      <c r="B580" s="13" t="s">
        <v>2024</v>
      </c>
      <c r="C580" s="13" t="s">
        <v>2025</v>
      </c>
      <c r="D580" s="13" t="s">
        <v>108</v>
      </c>
      <c r="E580" s="13" t="s">
        <v>23</v>
      </c>
      <c r="F580" s="13" t="s">
        <v>86</v>
      </c>
      <c r="G580" s="13" t="s">
        <v>87</v>
      </c>
      <c r="H580" s="13" t="s">
        <v>26</v>
      </c>
      <c r="I580" s="47" t="str">
        <f>INDEX(Orders!$E580,MATCH(Orders!$F580,Customers!$B580,0))</f>
        <v>Second Class</v>
      </c>
    </row>
    <row r="581" spans="1:9" x14ac:dyDescent="0.35">
      <c r="A581" s="12">
        <v>9379</v>
      </c>
      <c r="B581" s="17" t="s">
        <v>1946</v>
      </c>
      <c r="C581" s="17" t="s">
        <v>1947</v>
      </c>
      <c r="D581" s="17" t="s">
        <v>41</v>
      </c>
      <c r="E581" s="17" t="s">
        <v>23</v>
      </c>
      <c r="F581" s="17" t="s">
        <v>380</v>
      </c>
      <c r="G581" s="17" t="s">
        <v>381</v>
      </c>
      <c r="H581" s="17" t="s">
        <v>54</v>
      </c>
      <c r="I581" s="48" t="str">
        <f>INDEX(Orders!$E581,MATCH(Orders!$F581,Customers!$B581,0))</f>
        <v>Standard Class</v>
      </c>
    </row>
    <row r="582" spans="1:9" x14ac:dyDescent="0.35">
      <c r="A582" s="11">
        <v>161</v>
      </c>
      <c r="B582" s="13" t="s">
        <v>2032</v>
      </c>
      <c r="C582" s="13" t="s">
        <v>2033</v>
      </c>
      <c r="D582" s="13" t="s">
        <v>41</v>
      </c>
      <c r="E582" s="13" t="s">
        <v>23</v>
      </c>
      <c r="F582" s="13" t="s">
        <v>42</v>
      </c>
      <c r="G582" s="13" t="s">
        <v>43</v>
      </c>
      <c r="H582" s="13" t="s">
        <v>44</v>
      </c>
      <c r="I582" s="47" t="str">
        <f>INDEX(Orders!$E582,MATCH(Orders!$F582,Customers!$B582,0))</f>
        <v>First Class</v>
      </c>
    </row>
    <row r="583" spans="1:9" x14ac:dyDescent="0.35">
      <c r="A583" s="12">
        <v>1590</v>
      </c>
      <c r="B583" s="17" t="s">
        <v>1188</v>
      </c>
      <c r="C583" s="17" t="s">
        <v>1189</v>
      </c>
      <c r="D583" s="17" t="s">
        <v>22</v>
      </c>
      <c r="E583" s="17" t="s">
        <v>23</v>
      </c>
      <c r="F583" s="17" t="s">
        <v>2035</v>
      </c>
      <c r="G583" s="17" t="s">
        <v>425</v>
      </c>
      <c r="H583" s="17" t="s">
        <v>79</v>
      </c>
      <c r="I583" s="48" t="str">
        <f>INDEX(Orders!$E583,MATCH(Orders!$F583,Customers!$B583,0))</f>
        <v>Standard Class</v>
      </c>
    </row>
    <row r="584" spans="1:9" x14ac:dyDescent="0.35">
      <c r="A584" s="11">
        <v>3772</v>
      </c>
      <c r="B584" s="13" t="s">
        <v>1469</v>
      </c>
      <c r="C584" s="13" t="s">
        <v>1470</v>
      </c>
      <c r="D584" s="13" t="s">
        <v>22</v>
      </c>
      <c r="E584" s="13" t="s">
        <v>23</v>
      </c>
      <c r="F584" s="13" t="s">
        <v>86</v>
      </c>
      <c r="G584" s="13" t="s">
        <v>87</v>
      </c>
      <c r="H584" s="13" t="s">
        <v>26</v>
      </c>
      <c r="I584" s="47" t="str">
        <f>INDEX(Orders!$E584,MATCH(Orders!$F584,Customers!$B584,0))</f>
        <v>Standard Class</v>
      </c>
    </row>
    <row r="585" spans="1:9" x14ac:dyDescent="0.35">
      <c r="A585" s="12">
        <v>7077</v>
      </c>
      <c r="B585" s="17" t="s">
        <v>1537</v>
      </c>
      <c r="C585" s="17" t="s">
        <v>1538</v>
      </c>
      <c r="D585" s="17" t="s">
        <v>41</v>
      </c>
      <c r="E585" s="17" t="s">
        <v>23</v>
      </c>
      <c r="F585" s="17" t="s">
        <v>159</v>
      </c>
      <c r="G585" s="17" t="s">
        <v>160</v>
      </c>
      <c r="H585" s="17" t="s">
        <v>44</v>
      </c>
      <c r="I585" s="48" t="str">
        <f>INDEX(Orders!$E585,MATCH(Orders!$F585,Customers!$B585,0))</f>
        <v>Standard Class</v>
      </c>
    </row>
    <row r="586" spans="1:9" x14ac:dyDescent="0.35">
      <c r="A586" s="11">
        <v>9272</v>
      </c>
      <c r="B586" s="13" t="s">
        <v>2043</v>
      </c>
      <c r="C586" s="13" t="s">
        <v>2044</v>
      </c>
      <c r="D586" s="13" t="s">
        <v>22</v>
      </c>
      <c r="E586" s="13" t="s">
        <v>23</v>
      </c>
      <c r="F586" s="13" t="s">
        <v>218</v>
      </c>
      <c r="G586" s="13" t="s">
        <v>219</v>
      </c>
      <c r="H586" s="13" t="s">
        <v>26</v>
      </c>
      <c r="I586" s="47" t="str">
        <f>INDEX(Orders!$E586,MATCH(Orders!$F586,Customers!$B586,0))</f>
        <v>Standard Class</v>
      </c>
    </row>
    <row r="587" spans="1:9" x14ac:dyDescent="0.35">
      <c r="A587" s="12">
        <v>9273</v>
      </c>
      <c r="B587" s="17" t="s">
        <v>2043</v>
      </c>
      <c r="C587" s="17" t="s">
        <v>2044</v>
      </c>
      <c r="D587" s="17" t="s">
        <v>22</v>
      </c>
      <c r="E587" s="17" t="s">
        <v>23</v>
      </c>
      <c r="F587" s="17" t="s">
        <v>218</v>
      </c>
      <c r="G587" s="17" t="s">
        <v>219</v>
      </c>
      <c r="H587" s="17" t="s">
        <v>26</v>
      </c>
      <c r="I587" s="48" t="str">
        <f>INDEX(Orders!$E587,MATCH(Orders!$F587,Customers!$B587,0))</f>
        <v>Standard Class</v>
      </c>
    </row>
    <row r="588" spans="1:9" x14ac:dyDescent="0.35">
      <c r="A588" s="11">
        <v>9496</v>
      </c>
      <c r="B588" s="13" t="s">
        <v>1082</v>
      </c>
      <c r="C588" s="13" t="s">
        <v>1083</v>
      </c>
      <c r="D588" s="13" t="s">
        <v>41</v>
      </c>
      <c r="E588" s="13" t="s">
        <v>23</v>
      </c>
      <c r="F588" s="13" t="s">
        <v>2050</v>
      </c>
      <c r="G588" s="13" t="s">
        <v>43</v>
      </c>
      <c r="H588" s="13" t="s">
        <v>44</v>
      </c>
      <c r="I588" s="47" t="str">
        <f>INDEX(Orders!$E588,MATCH(Orders!$F588,Customers!$B588,0))</f>
        <v>Standard Class</v>
      </c>
    </row>
    <row r="589" spans="1:9" x14ac:dyDescent="0.35">
      <c r="A589" s="12">
        <v>9497</v>
      </c>
      <c r="B589" s="17" t="s">
        <v>1082</v>
      </c>
      <c r="C589" s="17" t="s">
        <v>1083</v>
      </c>
      <c r="D589" s="17" t="s">
        <v>41</v>
      </c>
      <c r="E589" s="17" t="s">
        <v>23</v>
      </c>
      <c r="F589" s="17" t="s">
        <v>2050</v>
      </c>
      <c r="G589" s="17" t="s">
        <v>43</v>
      </c>
      <c r="H589" s="17" t="s">
        <v>44</v>
      </c>
      <c r="I589" s="48" t="str">
        <f>INDEX(Orders!$E589,MATCH(Orders!$F589,Customers!$B589,0))</f>
        <v>Standard Class</v>
      </c>
    </row>
    <row r="590" spans="1:9" x14ac:dyDescent="0.35">
      <c r="A590" s="11">
        <v>2161</v>
      </c>
      <c r="B590" s="13" t="s">
        <v>2056</v>
      </c>
      <c r="C590" s="13" t="s">
        <v>2057</v>
      </c>
      <c r="D590" s="13" t="s">
        <v>41</v>
      </c>
      <c r="E590" s="13" t="s">
        <v>23</v>
      </c>
      <c r="F590" s="13" t="s">
        <v>2058</v>
      </c>
      <c r="G590" s="13" t="s">
        <v>153</v>
      </c>
      <c r="H590" s="13" t="s">
        <v>26</v>
      </c>
      <c r="I590" s="47" t="str">
        <f>INDEX(Orders!$E590,MATCH(Orders!$F590,Customers!$B590,0))</f>
        <v>Same Day</v>
      </c>
    </row>
    <row r="591" spans="1:9" x14ac:dyDescent="0.35">
      <c r="A591" s="12">
        <v>4797</v>
      </c>
      <c r="B591" s="17" t="s">
        <v>2062</v>
      </c>
      <c r="C591" s="17" t="s">
        <v>2063</v>
      </c>
      <c r="D591" s="17" t="s">
        <v>22</v>
      </c>
      <c r="E591" s="17" t="s">
        <v>23</v>
      </c>
      <c r="F591" s="17" t="s">
        <v>97</v>
      </c>
      <c r="G591" s="17" t="s">
        <v>98</v>
      </c>
      <c r="H591" s="17" t="s">
        <v>79</v>
      </c>
      <c r="I591" s="48" t="str">
        <f>INDEX(Orders!$E591,MATCH(Orders!$F591,Customers!$B591,0))</f>
        <v>Standard Class</v>
      </c>
    </row>
    <row r="592" spans="1:9" x14ac:dyDescent="0.35">
      <c r="A592" s="11">
        <v>4798</v>
      </c>
      <c r="B592" s="13" t="s">
        <v>2062</v>
      </c>
      <c r="C592" s="13" t="s">
        <v>2063</v>
      </c>
      <c r="D592" s="13" t="s">
        <v>22</v>
      </c>
      <c r="E592" s="13" t="s">
        <v>23</v>
      </c>
      <c r="F592" s="13" t="s">
        <v>97</v>
      </c>
      <c r="G592" s="13" t="s">
        <v>98</v>
      </c>
      <c r="H592" s="13" t="s">
        <v>79</v>
      </c>
      <c r="I592" s="47" t="str">
        <f>INDEX(Orders!$E592,MATCH(Orders!$F592,Customers!$B592,0))</f>
        <v>Standard Class</v>
      </c>
    </row>
    <row r="593" spans="1:9" x14ac:dyDescent="0.35">
      <c r="A593" s="12">
        <v>4799</v>
      </c>
      <c r="B593" s="17" t="s">
        <v>2062</v>
      </c>
      <c r="C593" s="17" t="s">
        <v>2063</v>
      </c>
      <c r="D593" s="17" t="s">
        <v>22</v>
      </c>
      <c r="E593" s="17" t="s">
        <v>23</v>
      </c>
      <c r="F593" s="17" t="s">
        <v>97</v>
      </c>
      <c r="G593" s="17" t="s">
        <v>98</v>
      </c>
      <c r="H593" s="17" t="s">
        <v>79</v>
      </c>
      <c r="I593" s="48" t="str">
        <f>INDEX(Orders!$E593,MATCH(Orders!$F593,Customers!$B593,0))</f>
        <v>Standard Class</v>
      </c>
    </row>
    <row r="594" spans="1:9" x14ac:dyDescent="0.35">
      <c r="A594" s="11">
        <v>4800</v>
      </c>
      <c r="B594" s="13" t="s">
        <v>2062</v>
      </c>
      <c r="C594" s="13" t="s">
        <v>2063</v>
      </c>
      <c r="D594" s="13" t="s">
        <v>22</v>
      </c>
      <c r="E594" s="13" t="s">
        <v>23</v>
      </c>
      <c r="F594" s="13" t="s">
        <v>97</v>
      </c>
      <c r="G594" s="13" t="s">
        <v>98</v>
      </c>
      <c r="H594" s="13" t="s">
        <v>79</v>
      </c>
      <c r="I594" s="47" t="str">
        <f>INDEX(Orders!$E594,MATCH(Orders!$F594,Customers!$B594,0))</f>
        <v>Standard Class</v>
      </c>
    </row>
    <row r="595" spans="1:9" x14ac:dyDescent="0.35">
      <c r="A595" s="12">
        <v>4801</v>
      </c>
      <c r="B595" s="17" t="s">
        <v>2062</v>
      </c>
      <c r="C595" s="17" t="s">
        <v>2063</v>
      </c>
      <c r="D595" s="17" t="s">
        <v>22</v>
      </c>
      <c r="E595" s="17" t="s">
        <v>23</v>
      </c>
      <c r="F595" s="17" t="s">
        <v>97</v>
      </c>
      <c r="G595" s="17" t="s">
        <v>98</v>
      </c>
      <c r="H595" s="17" t="s">
        <v>79</v>
      </c>
      <c r="I595" s="48" t="str">
        <f>INDEX(Orders!$E595,MATCH(Orders!$F595,Customers!$B595,0))</f>
        <v>Standard Class</v>
      </c>
    </row>
    <row r="596" spans="1:9" x14ac:dyDescent="0.35">
      <c r="A596" s="11">
        <v>4802</v>
      </c>
      <c r="B596" s="13" t="s">
        <v>2062</v>
      </c>
      <c r="C596" s="13" t="s">
        <v>2063</v>
      </c>
      <c r="D596" s="13" t="s">
        <v>22</v>
      </c>
      <c r="E596" s="13" t="s">
        <v>23</v>
      </c>
      <c r="F596" s="13" t="s">
        <v>97</v>
      </c>
      <c r="G596" s="13" t="s">
        <v>98</v>
      </c>
      <c r="H596" s="13" t="s">
        <v>79</v>
      </c>
      <c r="I596" s="47" t="str">
        <f>INDEX(Orders!$E596,MATCH(Orders!$F596,Customers!$B596,0))</f>
        <v>Standard Class</v>
      </c>
    </row>
    <row r="597" spans="1:9" x14ac:dyDescent="0.35">
      <c r="A597" s="12">
        <v>4803</v>
      </c>
      <c r="B597" s="17" t="s">
        <v>2062</v>
      </c>
      <c r="C597" s="17" t="s">
        <v>2063</v>
      </c>
      <c r="D597" s="17" t="s">
        <v>22</v>
      </c>
      <c r="E597" s="17" t="s">
        <v>23</v>
      </c>
      <c r="F597" s="17" t="s">
        <v>97</v>
      </c>
      <c r="G597" s="17" t="s">
        <v>98</v>
      </c>
      <c r="H597" s="17" t="s">
        <v>79</v>
      </c>
      <c r="I597" s="48" t="str">
        <f>INDEX(Orders!$E597,MATCH(Orders!$F597,Customers!$B597,0))</f>
        <v>Standard Class</v>
      </c>
    </row>
    <row r="598" spans="1:9" x14ac:dyDescent="0.35">
      <c r="A598" s="11">
        <v>7280</v>
      </c>
      <c r="B598" s="13" t="s">
        <v>2077</v>
      </c>
      <c r="C598" s="13" t="s">
        <v>2078</v>
      </c>
      <c r="D598" s="13" t="s">
        <v>22</v>
      </c>
      <c r="E598" s="13" t="s">
        <v>23</v>
      </c>
      <c r="F598" s="13" t="s">
        <v>2079</v>
      </c>
      <c r="G598" s="13" t="s">
        <v>465</v>
      </c>
      <c r="H598" s="13" t="s">
        <v>44</v>
      </c>
      <c r="I598" s="47" t="str">
        <f>INDEX(Orders!$E598,MATCH(Orders!$F598,Customers!$B598,0))</f>
        <v>Same Day</v>
      </c>
    </row>
    <row r="599" spans="1:9" x14ac:dyDescent="0.35">
      <c r="A599" s="12">
        <v>2096</v>
      </c>
      <c r="B599" s="17" t="s">
        <v>2081</v>
      </c>
      <c r="C599" s="17" t="s">
        <v>2082</v>
      </c>
      <c r="D599" s="17" t="s">
        <v>108</v>
      </c>
      <c r="E599" s="17" t="s">
        <v>23</v>
      </c>
      <c r="F599" s="17" t="s">
        <v>581</v>
      </c>
      <c r="G599" s="17" t="s">
        <v>330</v>
      </c>
      <c r="H599" s="17" t="s">
        <v>79</v>
      </c>
      <c r="I599" s="48" t="str">
        <f>INDEX(Orders!$E599,MATCH(Orders!$F599,Customers!$B599,0))</f>
        <v>Standard Class</v>
      </c>
    </row>
    <row r="600" spans="1:9" x14ac:dyDescent="0.35">
      <c r="A600" s="11">
        <v>2097</v>
      </c>
      <c r="B600" s="13" t="s">
        <v>2081</v>
      </c>
      <c r="C600" s="13" t="s">
        <v>2082</v>
      </c>
      <c r="D600" s="13" t="s">
        <v>108</v>
      </c>
      <c r="E600" s="13" t="s">
        <v>23</v>
      </c>
      <c r="F600" s="13" t="s">
        <v>581</v>
      </c>
      <c r="G600" s="13" t="s">
        <v>330</v>
      </c>
      <c r="H600" s="13" t="s">
        <v>79</v>
      </c>
      <c r="I600" s="47" t="str">
        <f>INDEX(Orders!$E600,MATCH(Orders!$F600,Customers!$B600,0))</f>
        <v>Standard Class</v>
      </c>
    </row>
    <row r="601" spans="1:9" x14ac:dyDescent="0.35">
      <c r="A601" s="12">
        <v>2098</v>
      </c>
      <c r="B601" s="17" t="s">
        <v>2081</v>
      </c>
      <c r="C601" s="17" t="s">
        <v>2082</v>
      </c>
      <c r="D601" s="17" t="s">
        <v>108</v>
      </c>
      <c r="E601" s="17" t="s">
        <v>23</v>
      </c>
      <c r="F601" s="17" t="s">
        <v>581</v>
      </c>
      <c r="G601" s="17" t="s">
        <v>330</v>
      </c>
      <c r="H601" s="17" t="s">
        <v>79</v>
      </c>
      <c r="I601" s="48" t="str">
        <f>INDEX(Orders!$E601,MATCH(Orders!$F601,Customers!$B601,0))</f>
        <v>Standard Class</v>
      </c>
    </row>
    <row r="602" spans="1:9" x14ac:dyDescent="0.35">
      <c r="A602" s="11">
        <v>4830</v>
      </c>
      <c r="B602" s="13" t="s">
        <v>2088</v>
      </c>
      <c r="C602" s="13" t="s">
        <v>2089</v>
      </c>
      <c r="D602" s="13" t="s">
        <v>41</v>
      </c>
      <c r="E602" s="13" t="s">
        <v>23</v>
      </c>
      <c r="F602" s="13" t="s">
        <v>218</v>
      </c>
      <c r="G602" s="13" t="s">
        <v>219</v>
      </c>
      <c r="H602" s="13" t="s">
        <v>26</v>
      </c>
      <c r="I602" s="47" t="str">
        <f>INDEX(Orders!$E602,MATCH(Orders!$F602,Customers!$B602,0))</f>
        <v>Standard Class</v>
      </c>
    </row>
    <row r="603" spans="1:9" x14ac:dyDescent="0.35">
      <c r="A603" s="12">
        <v>4965</v>
      </c>
      <c r="B603" s="17" t="s">
        <v>2093</v>
      </c>
      <c r="C603" s="17" t="s">
        <v>2094</v>
      </c>
      <c r="D603" s="17" t="s">
        <v>41</v>
      </c>
      <c r="E603" s="17" t="s">
        <v>23</v>
      </c>
      <c r="F603" s="17" t="s">
        <v>2095</v>
      </c>
      <c r="G603" s="17" t="s">
        <v>98</v>
      </c>
      <c r="H603" s="17" t="s">
        <v>79</v>
      </c>
      <c r="I603" s="48" t="str">
        <f>INDEX(Orders!$E603,MATCH(Orders!$F603,Customers!$B603,0))</f>
        <v>Second Class</v>
      </c>
    </row>
    <row r="604" spans="1:9" x14ac:dyDescent="0.35">
      <c r="A604" s="11">
        <v>7734</v>
      </c>
      <c r="B604" s="13" t="s">
        <v>2099</v>
      </c>
      <c r="C604" s="13" t="s">
        <v>2100</v>
      </c>
      <c r="D604" s="13" t="s">
        <v>41</v>
      </c>
      <c r="E604" s="13" t="s">
        <v>23</v>
      </c>
      <c r="F604" s="13" t="s">
        <v>174</v>
      </c>
      <c r="G604" s="13" t="s">
        <v>153</v>
      </c>
      <c r="H604" s="13" t="s">
        <v>26</v>
      </c>
      <c r="I604" s="47" t="str">
        <f>INDEX(Orders!$E604,MATCH(Orders!$F604,Customers!$B604,0))</f>
        <v>Second Class</v>
      </c>
    </row>
    <row r="605" spans="1:9" x14ac:dyDescent="0.35">
      <c r="A605" s="12">
        <v>1336</v>
      </c>
      <c r="B605" s="17" t="s">
        <v>2104</v>
      </c>
      <c r="C605" s="17" t="s">
        <v>2105</v>
      </c>
      <c r="D605" s="17" t="s">
        <v>41</v>
      </c>
      <c r="E605" s="17" t="s">
        <v>23</v>
      </c>
      <c r="F605" s="17" t="s">
        <v>2106</v>
      </c>
      <c r="G605" s="17" t="s">
        <v>212</v>
      </c>
      <c r="H605" s="17" t="s">
        <v>26</v>
      </c>
      <c r="I605" s="48" t="str">
        <f>INDEX(Orders!$E605,MATCH(Orders!$F605,Customers!$B605,0))</f>
        <v>Standard Class</v>
      </c>
    </row>
    <row r="606" spans="1:9" x14ac:dyDescent="0.35">
      <c r="A606" s="11">
        <v>3945</v>
      </c>
      <c r="B606" s="13" t="s">
        <v>2108</v>
      </c>
      <c r="C606" s="13" t="s">
        <v>2109</v>
      </c>
      <c r="D606" s="13" t="s">
        <v>41</v>
      </c>
      <c r="E606" s="13" t="s">
        <v>23</v>
      </c>
      <c r="F606" s="13" t="s">
        <v>42</v>
      </c>
      <c r="G606" s="13" t="s">
        <v>43</v>
      </c>
      <c r="H606" s="13" t="s">
        <v>44</v>
      </c>
      <c r="I606" s="47" t="str">
        <f>INDEX(Orders!$E606,MATCH(Orders!$F606,Customers!$B606,0))</f>
        <v>Second Class</v>
      </c>
    </row>
    <row r="607" spans="1:9" x14ac:dyDescent="0.35">
      <c r="A607" s="12">
        <v>9610</v>
      </c>
      <c r="B607" s="17" t="s">
        <v>2113</v>
      </c>
      <c r="C607" s="17" t="s">
        <v>2114</v>
      </c>
      <c r="D607" s="17" t="s">
        <v>41</v>
      </c>
      <c r="E607" s="17" t="s">
        <v>23</v>
      </c>
      <c r="F607" s="17" t="s">
        <v>42</v>
      </c>
      <c r="G607" s="17" t="s">
        <v>43</v>
      </c>
      <c r="H607" s="17" t="s">
        <v>44</v>
      </c>
      <c r="I607" s="48" t="str">
        <f>INDEX(Orders!$E607,MATCH(Orders!$F607,Customers!$B607,0))</f>
        <v>Second Class</v>
      </c>
    </row>
    <row r="608" spans="1:9" x14ac:dyDescent="0.35">
      <c r="A608" s="11">
        <v>9611</v>
      </c>
      <c r="B608" s="13" t="s">
        <v>2113</v>
      </c>
      <c r="C608" s="13" t="s">
        <v>2114</v>
      </c>
      <c r="D608" s="13" t="s">
        <v>41</v>
      </c>
      <c r="E608" s="13" t="s">
        <v>23</v>
      </c>
      <c r="F608" s="13" t="s">
        <v>42</v>
      </c>
      <c r="G608" s="13" t="s">
        <v>43</v>
      </c>
      <c r="H608" s="13" t="s">
        <v>44</v>
      </c>
      <c r="I608" s="47" t="str">
        <f>INDEX(Orders!$E608,MATCH(Orders!$F608,Customers!$B608,0))</f>
        <v>Second Class</v>
      </c>
    </row>
    <row r="609" spans="1:9" x14ac:dyDescent="0.35">
      <c r="A609" s="12">
        <v>1907</v>
      </c>
      <c r="B609" s="17" t="s">
        <v>2120</v>
      </c>
      <c r="C609" s="17" t="s">
        <v>2121</v>
      </c>
      <c r="D609" s="17" t="s">
        <v>22</v>
      </c>
      <c r="E609" s="17" t="s">
        <v>23</v>
      </c>
      <c r="F609" s="17" t="s">
        <v>2122</v>
      </c>
      <c r="G609" s="17" t="s">
        <v>98</v>
      </c>
      <c r="H609" s="17" t="s">
        <v>79</v>
      </c>
      <c r="I609" s="48" t="str">
        <f>INDEX(Orders!$E609,MATCH(Orders!$F609,Customers!$B609,0))</f>
        <v>Standard Class</v>
      </c>
    </row>
    <row r="610" spans="1:9" x14ac:dyDescent="0.35">
      <c r="A610" s="11">
        <v>1908</v>
      </c>
      <c r="B610" s="13" t="s">
        <v>2120</v>
      </c>
      <c r="C610" s="13" t="s">
        <v>2121</v>
      </c>
      <c r="D610" s="13" t="s">
        <v>22</v>
      </c>
      <c r="E610" s="13" t="s">
        <v>23</v>
      </c>
      <c r="F610" s="13" t="s">
        <v>2122</v>
      </c>
      <c r="G610" s="13" t="s">
        <v>98</v>
      </c>
      <c r="H610" s="13" t="s">
        <v>79</v>
      </c>
      <c r="I610" s="47" t="str">
        <f>INDEX(Orders!$E610,MATCH(Orders!$F610,Customers!$B610,0))</f>
        <v>Standard Class</v>
      </c>
    </row>
    <row r="611" spans="1:9" x14ac:dyDescent="0.35">
      <c r="A611" s="12">
        <v>4705</v>
      </c>
      <c r="B611" s="17" t="s">
        <v>2124</v>
      </c>
      <c r="C611" s="17" t="s">
        <v>2125</v>
      </c>
      <c r="D611" s="17" t="s">
        <v>41</v>
      </c>
      <c r="E611" s="17" t="s">
        <v>23</v>
      </c>
      <c r="F611" s="17" t="s">
        <v>2126</v>
      </c>
      <c r="G611" s="17" t="s">
        <v>212</v>
      </c>
      <c r="H611" s="17" t="s">
        <v>26</v>
      </c>
      <c r="I611" s="48" t="str">
        <f>INDEX(Orders!$E611,MATCH(Orders!$F611,Customers!$B611,0))</f>
        <v>First Class</v>
      </c>
    </row>
    <row r="612" spans="1:9" x14ac:dyDescent="0.35">
      <c r="A612" s="11">
        <v>4706</v>
      </c>
      <c r="B612" s="13" t="s">
        <v>2124</v>
      </c>
      <c r="C612" s="13" t="s">
        <v>2125</v>
      </c>
      <c r="D612" s="13" t="s">
        <v>41</v>
      </c>
      <c r="E612" s="13" t="s">
        <v>23</v>
      </c>
      <c r="F612" s="13" t="s">
        <v>2126</v>
      </c>
      <c r="G612" s="13" t="s">
        <v>212</v>
      </c>
      <c r="H612" s="13" t="s">
        <v>26</v>
      </c>
      <c r="I612" s="47" t="str">
        <f>INDEX(Orders!$E612,MATCH(Orders!$F612,Customers!$B612,0))</f>
        <v>First Class</v>
      </c>
    </row>
    <row r="613" spans="1:9" x14ac:dyDescent="0.35">
      <c r="A613" s="12">
        <v>4707</v>
      </c>
      <c r="B613" s="17" t="s">
        <v>2124</v>
      </c>
      <c r="C613" s="17" t="s">
        <v>2125</v>
      </c>
      <c r="D613" s="17" t="s">
        <v>41</v>
      </c>
      <c r="E613" s="17" t="s">
        <v>23</v>
      </c>
      <c r="F613" s="17" t="s">
        <v>2126</v>
      </c>
      <c r="G613" s="17" t="s">
        <v>212</v>
      </c>
      <c r="H613" s="17" t="s">
        <v>26</v>
      </c>
      <c r="I613" s="48" t="str">
        <f>INDEX(Orders!$E613,MATCH(Orders!$F613,Customers!$B613,0))</f>
        <v>First Class</v>
      </c>
    </row>
    <row r="614" spans="1:9" x14ac:dyDescent="0.35">
      <c r="A614" s="11">
        <v>7787</v>
      </c>
      <c r="B614" s="13" t="s">
        <v>2132</v>
      </c>
      <c r="C614" s="13" t="s">
        <v>2133</v>
      </c>
      <c r="D614" s="13" t="s">
        <v>41</v>
      </c>
      <c r="E614" s="13" t="s">
        <v>23</v>
      </c>
      <c r="F614" s="13" t="s">
        <v>380</v>
      </c>
      <c r="G614" s="13" t="s">
        <v>381</v>
      </c>
      <c r="H614" s="13" t="s">
        <v>54</v>
      </c>
      <c r="I614" s="47" t="str">
        <f>INDEX(Orders!$E614,MATCH(Orders!$F614,Customers!$B614,0))</f>
        <v>First Class</v>
      </c>
    </row>
    <row r="615" spans="1:9" x14ac:dyDescent="0.35">
      <c r="A615" s="12">
        <v>7788</v>
      </c>
      <c r="B615" s="17" t="s">
        <v>2132</v>
      </c>
      <c r="C615" s="17" t="s">
        <v>2133</v>
      </c>
      <c r="D615" s="17" t="s">
        <v>41</v>
      </c>
      <c r="E615" s="17" t="s">
        <v>23</v>
      </c>
      <c r="F615" s="17" t="s">
        <v>380</v>
      </c>
      <c r="G615" s="17" t="s">
        <v>381</v>
      </c>
      <c r="H615" s="17" t="s">
        <v>54</v>
      </c>
      <c r="I615" s="48" t="str">
        <f>INDEX(Orders!$E615,MATCH(Orders!$F615,Customers!$B615,0))</f>
        <v>First Class</v>
      </c>
    </row>
    <row r="616" spans="1:9" x14ac:dyDescent="0.35">
      <c r="A616" s="11">
        <v>7789</v>
      </c>
      <c r="B616" s="13" t="s">
        <v>2132</v>
      </c>
      <c r="C616" s="13" t="s">
        <v>2133</v>
      </c>
      <c r="D616" s="13" t="s">
        <v>41</v>
      </c>
      <c r="E616" s="13" t="s">
        <v>23</v>
      </c>
      <c r="F616" s="13" t="s">
        <v>380</v>
      </c>
      <c r="G616" s="13" t="s">
        <v>381</v>
      </c>
      <c r="H616" s="13" t="s">
        <v>54</v>
      </c>
      <c r="I616" s="47" t="str">
        <f>INDEX(Orders!$E616,MATCH(Orders!$F616,Customers!$B616,0))</f>
        <v>First Class</v>
      </c>
    </row>
    <row r="617" spans="1:9" x14ac:dyDescent="0.35">
      <c r="A617" s="12">
        <v>7790</v>
      </c>
      <c r="B617" s="17" t="s">
        <v>2132</v>
      </c>
      <c r="C617" s="17" t="s">
        <v>2133</v>
      </c>
      <c r="D617" s="17" t="s">
        <v>41</v>
      </c>
      <c r="E617" s="17" t="s">
        <v>23</v>
      </c>
      <c r="F617" s="17" t="s">
        <v>380</v>
      </c>
      <c r="G617" s="17" t="s">
        <v>381</v>
      </c>
      <c r="H617" s="17" t="s">
        <v>54</v>
      </c>
      <c r="I617" s="48" t="str">
        <f>INDEX(Orders!$E617,MATCH(Orders!$F617,Customers!$B617,0))</f>
        <v>First Class</v>
      </c>
    </row>
    <row r="618" spans="1:9" x14ac:dyDescent="0.35">
      <c r="A618" s="11">
        <v>1677</v>
      </c>
      <c r="B618" s="13" t="s">
        <v>704</v>
      </c>
      <c r="C618" s="13" t="s">
        <v>705</v>
      </c>
      <c r="D618" s="13" t="s">
        <v>41</v>
      </c>
      <c r="E618" s="13" t="s">
        <v>23</v>
      </c>
      <c r="F618" s="13" t="s">
        <v>358</v>
      </c>
      <c r="G618" s="13" t="s">
        <v>43</v>
      </c>
      <c r="H618" s="13" t="s">
        <v>44</v>
      </c>
      <c r="I618" s="47" t="str">
        <f>INDEX(Orders!$E618,MATCH(Orders!$F618,Customers!$B618,0))</f>
        <v>Standard Class</v>
      </c>
    </row>
    <row r="619" spans="1:9" x14ac:dyDescent="0.35">
      <c r="A619" s="12">
        <v>1678</v>
      </c>
      <c r="B619" s="17" t="s">
        <v>704</v>
      </c>
      <c r="C619" s="17" t="s">
        <v>705</v>
      </c>
      <c r="D619" s="17" t="s">
        <v>41</v>
      </c>
      <c r="E619" s="17" t="s">
        <v>23</v>
      </c>
      <c r="F619" s="17" t="s">
        <v>358</v>
      </c>
      <c r="G619" s="17" t="s">
        <v>43</v>
      </c>
      <c r="H619" s="17" t="s">
        <v>44</v>
      </c>
      <c r="I619" s="48" t="str">
        <f>INDEX(Orders!$E619,MATCH(Orders!$F619,Customers!$B619,0))</f>
        <v>Standard Class</v>
      </c>
    </row>
    <row r="620" spans="1:9" x14ac:dyDescent="0.35">
      <c r="A620" s="11">
        <v>770</v>
      </c>
      <c r="B620" s="13" t="s">
        <v>2144</v>
      </c>
      <c r="C620" s="13" t="s">
        <v>2145</v>
      </c>
      <c r="D620" s="13" t="s">
        <v>41</v>
      </c>
      <c r="E620" s="13" t="s">
        <v>23</v>
      </c>
      <c r="F620" s="13" t="s">
        <v>424</v>
      </c>
      <c r="G620" s="13" t="s">
        <v>425</v>
      </c>
      <c r="H620" s="13" t="s">
        <v>79</v>
      </c>
      <c r="I620" s="47" t="str">
        <f>INDEX(Orders!$E620,MATCH(Orders!$F620,Customers!$B620,0))</f>
        <v>Standard Class</v>
      </c>
    </row>
    <row r="621" spans="1:9" x14ac:dyDescent="0.35">
      <c r="A621" s="12">
        <v>1717</v>
      </c>
      <c r="B621" s="17" t="s">
        <v>2147</v>
      </c>
      <c r="C621" s="17" t="s">
        <v>2148</v>
      </c>
      <c r="D621" s="17" t="s">
        <v>41</v>
      </c>
      <c r="E621" s="17" t="s">
        <v>23</v>
      </c>
      <c r="F621" s="17" t="s">
        <v>218</v>
      </c>
      <c r="G621" s="17" t="s">
        <v>219</v>
      </c>
      <c r="H621" s="17" t="s">
        <v>26</v>
      </c>
      <c r="I621" s="48" t="str">
        <f>INDEX(Orders!$E621,MATCH(Orders!$F621,Customers!$B621,0))</f>
        <v>Standard Class</v>
      </c>
    </row>
    <row r="622" spans="1:9" x14ac:dyDescent="0.35">
      <c r="A622" s="11">
        <v>1718</v>
      </c>
      <c r="B622" s="13" t="s">
        <v>2147</v>
      </c>
      <c r="C622" s="13" t="s">
        <v>2148</v>
      </c>
      <c r="D622" s="13" t="s">
        <v>41</v>
      </c>
      <c r="E622" s="13" t="s">
        <v>23</v>
      </c>
      <c r="F622" s="13" t="s">
        <v>218</v>
      </c>
      <c r="G622" s="13" t="s">
        <v>219</v>
      </c>
      <c r="H622" s="13" t="s">
        <v>26</v>
      </c>
      <c r="I622" s="47" t="str">
        <f>INDEX(Orders!$E622,MATCH(Orders!$F622,Customers!$B622,0))</f>
        <v>Standard Class</v>
      </c>
    </row>
    <row r="623" spans="1:9" x14ac:dyDescent="0.35">
      <c r="A623" s="12">
        <v>1719</v>
      </c>
      <c r="B623" s="17" t="s">
        <v>2147</v>
      </c>
      <c r="C623" s="17" t="s">
        <v>2148</v>
      </c>
      <c r="D623" s="17" t="s">
        <v>41</v>
      </c>
      <c r="E623" s="17" t="s">
        <v>23</v>
      </c>
      <c r="F623" s="17" t="s">
        <v>218</v>
      </c>
      <c r="G623" s="17" t="s">
        <v>219</v>
      </c>
      <c r="H623" s="17" t="s">
        <v>26</v>
      </c>
      <c r="I623" s="48" t="str">
        <f>INDEX(Orders!$E623,MATCH(Orders!$F623,Customers!$B623,0))</f>
        <v>Standard Class</v>
      </c>
    </row>
    <row r="624" spans="1:9" x14ac:dyDescent="0.35">
      <c r="A624" s="11">
        <v>1720</v>
      </c>
      <c r="B624" s="13" t="s">
        <v>2147</v>
      </c>
      <c r="C624" s="13" t="s">
        <v>2148</v>
      </c>
      <c r="D624" s="13" t="s">
        <v>41</v>
      </c>
      <c r="E624" s="13" t="s">
        <v>23</v>
      </c>
      <c r="F624" s="13" t="s">
        <v>218</v>
      </c>
      <c r="G624" s="13" t="s">
        <v>219</v>
      </c>
      <c r="H624" s="13" t="s">
        <v>26</v>
      </c>
      <c r="I624" s="47" t="str">
        <f>INDEX(Orders!$E624,MATCH(Orders!$F624,Customers!$B624,0))</f>
        <v>Standard Class</v>
      </c>
    </row>
    <row r="625" spans="1:9" x14ac:dyDescent="0.35">
      <c r="A625" s="12">
        <v>1721</v>
      </c>
      <c r="B625" s="17" t="s">
        <v>2147</v>
      </c>
      <c r="C625" s="17" t="s">
        <v>2148</v>
      </c>
      <c r="D625" s="17" t="s">
        <v>41</v>
      </c>
      <c r="E625" s="17" t="s">
        <v>23</v>
      </c>
      <c r="F625" s="17" t="s">
        <v>218</v>
      </c>
      <c r="G625" s="17" t="s">
        <v>219</v>
      </c>
      <c r="H625" s="17" t="s">
        <v>26</v>
      </c>
      <c r="I625" s="48" t="str">
        <f>INDEX(Orders!$E625,MATCH(Orders!$F625,Customers!$B625,0))</f>
        <v>Standard Class</v>
      </c>
    </row>
    <row r="626" spans="1:9" x14ac:dyDescent="0.35">
      <c r="A626" s="11">
        <v>2499</v>
      </c>
      <c r="B626" s="13" t="s">
        <v>2156</v>
      </c>
      <c r="C626" s="13" t="s">
        <v>2157</v>
      </c>
      <c r="D626" s="13" t="s">
        <v>22</v>
      </c>
      <c r="E626" s="13" t="s">
        <v>23</v>
      </c>
      <c r="F626" s="13" t="s">
        <v>358</v>
      </c>
      <c r="G626" s="13" t="s">
        <v>43</v>
      </c>
      <c r="H626" s="13" t="s">
        <v>44</v>
      </c>
      <c r="I626" s="47" t="str">
        <f>INDEX(Orders!$E626,MATCH(Orders!$F626,Customers!$B626,0))</f>
        <v>Standard Class</v>
      </c>
    </row>
    <row r="627" spans="1:9" x14ac:dyDescent="0.35">
      <c r="A627" s="12">
        <v>3531</v>
      </c>
      <c r="B627" s="17" t="s">
        <v>2120</v>
      </c>
      <c r="C627" s="17" t="s">
        <v>2121</v>
      </c>
      <c r="D627" s="17" t="s">
        <v>22</v>
      </c>
      <c r="E627" s="17" t="s">
        <v>23</v>
      </c>
      <c r="F627" s="17" t="s">
        <v>2161</v>
      </c>
      <c r="G627" s="17" t="s">
        <v>762</v>
      </c>
      <c r="H627" s="17" t="s">
        <v>54</v>
      </c>
      <c r="I627" s="48" t="str">
        <f>INDEX(Orders!$E627,MATCH(Orders!$F627,Customers!$B627,0))</f>
        <v>Standard Class</v>
      </c>
    </row>
    <row r="628" spans="1:9" x14ac:dyDescent="0.35">
      <c r="A628" s="11">
        <v>7467</v>
      </c>
      <c r="B628" s="13" t="s">
        <v>2163</v>
      </c>
      <c r="C628" s="13" t="s">
        <v>2164</v>
      </c>
      <c r="D628" s="13" t="s">
        <v>22</v>
      </c>
      <c r="E628" s="13" t="s">
        <v>23</v>
      </c>
      <c r="F628" s="13" t="s">
        <v>42</v>
      </c>
      <c r="G628" s="13" t="s">
        <v>43</v>
      </c>
      <c r="H628" s="13" t="s">
        <v>44</v>
      </c>
      <c r="I628" s="47" t="str">
        <f>INDEX(Orders!$E628,MATCH(Orders!$F628,Customers!$B628,0))</f>
        <v>Standard Class</v>
      </c>
    </row>
    <row r="629" spans="1:9" x14ac:dyDescent="0.35">
      <c r="A629" s="12">
        <v>639</v>
      </c>
      <c r="B629" s="17" t="s">
        <v>884</v>
      </c>
      <c r="C629" s="17" t="s">
        <v>885</v>
      </c>
      <c r="D629" s="17" t="s">
        <v>108</v>
      </c>
      <c r="E629" s="17" t="s">
        <v>23</v>
      </c>
      <c r="F629" s="17" t="s">
        <v>2167</v>
      </c>
      <c r="G629" s="17" t="s">
        <v>43</v>
      </c>
      <c r="H629" s="17" t="s">
        <v>44</v>
      </c>
      <c r="I629" s="48" t="str">
        <f>INDEX(Orders!$E629,MATCH(Orders!$F629,Customers!$B629,0))</f>
        <v>Standard Class</v>
      </c>
    </row>
    <row r="630" spans="1:9" x14ac:dyDescent="0.35">
      <c r="A630" s="11">
        <v>640</v>
      </c>
      <c r="B630" s="13" t="s">
        <v>884</v>
      </c>
      <c r="C630" s="13" t="s">
        <v>885</v>
      </c>
      <c r="D630" s="13" t="s">
        <v>108</v>
      </c>
      <c r="E630" s="13" t="s">
        <v>23</v>
      </c>
      <c r="F630" s="13" t="s">
        <v>2167</v>
      </c>
      <c r="G630" s="13" t="s">
        <v>43</v>
      </c>
      <c r="H630" s="13" t="s">
        <v>44</v>
      </c>
      <c r="I630" s="47" t="str">
        <f>INDEX(Orders!$E630,MATCH(Orders!$F630,Customers!$B630,0))</f>
        <v>Standard Class</v>
      </c>
    </row>
    <row r="631" spans="1:9" x14ac:dyDescent="0.35">
      <c r="A631" s="12">
        <v>793</v>
      </c>
      <c r="B631" s="17" t="s">
        <v>2173</v>
      </c>
      <c r="C631" s="17" t="s">
        <v>2174</v>
      </c>
      <c r="D631" s="17" t="s">
        <v>41</v>
      </c>
      <c r="E631" s="17" t="s">
        <v>23</v>
      </c>
      <c r="F631" s="17" t="s">
        <v>2175</v>
      </c>
      <c r="G631" s="17" t="s">
        <v>78</v>
      </c>
      <c r="H631" s="17" t="s">
        <v>79</v>
      </c>
      <c r="I631" s="48" t="str">
        <f>INDEX(Orders!$E631,MATCH(Orders!$F631,Customers!$B631,0))</f>
        <v>Same Day</v>
      </c>
    </row>
    <row r="632" spans="1:9" x14ac:dyDescent="0.35">
      <c r="A632" s="11">
        <v>3688</v>
      </c>
      <c r="B632" s="13" t="s">
        <v>1210</v>
      </c>
      <c r="C632" s="13" t="s">
        <v>1211</v>
      </c>
      <c r="D632" s="13" t="s">
        <v>41</v>
      </c>
      <c r="E632" s="13" t="s">
        <v>23</v>
      </c>
      <c r="F632" s="13" t="s">
        <v>2177</v>
      </c>
      <c r="G632" s="13" t="s">
        <v>98</v>
      </c>
      <c r="H632" s="13" t="s">
        <v>79</v>
      </c>
      <c r="I632" s="47" t="str">
        <f>INDEX(Orders!$E632,MATCH(Orders!$F632,Customers!$B632,0))</f>
        <v>Standard Class</v>
      </c>
    </row>
    <row r="633" spans="1:9" x14ac:dyDescent="0.35">
      <c r="A633" s="12">
        <v>3968</v>
      </c>
      <c r="B633" s="17" t="s">
        <v>1423</v>
      </c>
      <c r="C633" s="17" t="s">
        <v>1424</v>
      </c>
      <c r="D633" s="17" t="s">
        <v>108</v>
      </c>
      <c r="E633" s="17" t="s">
        <v>23</v>
      </c>
      <c r="F633" s="17" t="s">
        <v>1770</v>
      </c>
      <c r="G633" s="17" t="s">
        <v>737</v>
      </c>
      <c r="H633" s="17" t="s">
        <v>44</v>
      </c>
      <c r="I633" s="48" t="str">
        <f>INDEX(Orders!$E633,MATCH(Orders!$F633,Customers!$B633,0))</f>
        <v>First Class</v>
      </c>
    </row>
    <row r="634" spans="1:9" x14ac:dyDescent="0.35">
      <c r="A634" s="11">
        <v>524</v>
      </c>
      <c r="B634" s="13" t="s">
        <v>2056</v>
      </c>
      <c r="C634" s="13" t="s">
        <v>2057</v>
      </c>
      <c r="D634" s="13" t="s">
        <v>41</v>
      </c>
      <c r="E634" s="13" t="s">
        <v>23</v>
      </c>
      <c r="F634" s="13" t="s">
        <v>42</v>
      </c>
      <c r="G634" s="13" t="s">
        <v>43</v>
      </c>
      <c r="H634" s="13" t="s">
        <v>44</v>
      </c>
      <c r="I634" s="47" t="str">
        <f>INDEX(Orders!$E634,MATCH(Orders!$F634,Customers!$B634,0))</f>
        <v>First Class</v>
      </c>
    </row>
    <row r="635" spans="1:9" x14ac:dyDescent="0.35">
      <c r="A635" s="12">
        <v>525</v>
      </c>
      <c r="B635" s="17" t="s">
        <v>2056</v>
      </c>
      <c r="C635" s="17" t="s">
        <v>2057</v>
      </c>
      <c r="D635" s="17" t="s">
        <v>41</v>
      </c>
      <c r="E635" s="17" t="s">
        <v>23</v>
      </c>
      <c r="F635" s="17" t="s">
        <v>42</v>
      </c>
      <c r="G635" s="17" t="s">
        <v>43</v>
      </c>
      <c r="H635" s="17" t="s">
        <v>44</v>
      </c>
      <c r="I635" s="48" t="str">
        <f>INDEX(Orders!$E635,MATCH(Orders!$F635,Customers!$B635,0))</f>
        <v>First Class</v>
      </c>
    </row>
    <row r="636" spans="1:9" x14ac:dyDescent="0.35">
      <c r="A636" s="11">
        <v>2419</v>
      </c>
      <c r="B636" s="13" t="s">
        <v>2185</v>
      </c>
      <c r="C636" s="13" t="s">
        <v>2186</v>
      </c>
      <c r="D636" s="13" t="s">
        <v>22</v>
      </c>
      <c r="E636" s="13" t="s">
        <v>23</v>
      </c>
      <c r="F636" s="13" t="s">
        <v>2187</v>
      </c>
      <c r="G636" s="13" t="s">
        <v>1177</v>
      </c>
      <c r="H636" s="13" t="s">
        <v>44</v>
      </c>
      <c r="I636" s="47" t="str">
        <f>INDEX(Orders!$E636,MATCH(Orders!$F636,Customers!$B636,0))</f>
        <v>Standard Class</v>
      </c>
    </row>
    <row r="637" spans="1:9" x14ac:dyDescent="0.35">
      <c r="A637" s="12">
        <v>4361</v>
      </c>
      <c r="B637" s="17" t="s">
        <v>2191</v>
      </c>
      <c r="C637" s="17" t="s">
        <v>2192</v>
      </c>
      <c r="D637" s="17" t="s">
        <v>22</v>
      </c>
      <c r="E637" s="17" t="s">
        <v>23</v>
      </c>
      <c r="F637" s="17" t="s">
        <v>2193</v>
      </c>
      <c r="G637" s="17" t="s">
        <v>2194</v>
      </c>
      <c r="H637" s="17" t="s">
        <v>26</v>
      </c>
      <c r="I637" s="48" t="str">
        <f>INDEX(Orders!$E637,MATCH(Orders!$F637,Customers!$B637,0))</f>
        <v>First Class</v>
      </c>
    </row>
    <row r="638" spans="1:9" x14ac:dyDescent="0.35">
      <c r="A638" s="11">
        <v>7068</v>
      </c>
      <c r="B638" s="13" t="s">
        <v>2197</v>
      </c>
      <c r="C638" s="13" t="s">
        <v>2198</v>
      </c>
      <c r="D638" s="13" t="s">
        <v>22</v>
      </c>
      <c r="E638" s="13" t="s">
        <v>23</v>
      </c>
      <c r="F638" s="13" t="s">
        <v>404</v>
      </c>
      <c r="G638" s="13" t="s">
        <v>53</v>
      </c>
      <c r="H638" s="13" t="s">
        <v>54</v>
      </c>
      <c r="I638" s="47" t="str">
        <f>INDEX(Orders!$E638,MATCH(Orders!$F638,Customers!$B638,0))</f>
        <v>Standard Class</v>
      </c>
    </row>
    <row r="639" spans="1:9" x14ac:dyDescent="0.35">
      <c r="A639" s="12">
        <v>7069</v>
      </c>
      <c r="B639" s="17" t="s">
        <v>2197</v>
      </c>
      <c r="C639" s="17" t="s">
        <v>2198</v>
      </c>
      <c r="D639" s="17" t="s">
        <v>22</v>
      </c>
      <c r="E639" s="17" t="s">
        <v>23</v>
      </c>
      <c r="F639" s="17" t="s">
        <v>404</v>
      </c>
      <c r="G639" s="17" t="s">
        <v>53</v>
      </c>
      <c r="H639" s="17" t="s">
        <v>54</v>
      </c>
      <c r="I639" s="48" t="str">
        <f>INDEX(Orders!$E639,MATCH(Orders!$F639,Customers!$B639,0))</f>
        <v>Standard Class</v>
      </c>
    </row>
    <row r="640" spans="1:9" x14ac:dyDescent="0.35">
      <c r="A640" s="11">
        <v>9796</v>
      </c>
      <c r="B640" s="13" t="s">
        <v>2204</v>
      </c>
      <c r="C640" s="13" t="s">
        <v>2205</v>
      </c>
      <c r="D640" s="13" t="s">
        <v>22</v>
      </c>
      <c r="E640" s="13" t="s">
        <v>23</v>
      </c>
      <c r="F640" s="13" t="s">
        <v>380</v>
      </c>
      <c r="G640" s="13" t="s">
        <v>381</v>
      </c>
      <c r="H640" s="13" t="s">
        <v>54</v>
      </c>
      <c r="I640" s="47" t="str">
        <f>INDEX(Orders!$E640,MATCH(Orders!$F640,Customers!$B640,0))</f>
        <v>Standard Class</v>
      </c>
    </row>
    <row r="641" spans="1:9" x14ac:dyDescent="0.35">
      <c r="A641" s="12">
        <v>2441</v>
      </c>
      <c r="B641" s="17" t="s">
        <v>1752</v>
      </c>
      <c r="C641" s="17" t="s">
        <v>1753</v>
      </c>
      <c r="D641" s="17" t="s">
        <v>41</v>
      </c>
      <c r="E641" s="17" t="s">
        <v>23</v>
      </c>
      <c r="F641" s="17" t="s">
        <v>2209</v>
      </c>
      <c r="G641" s="17" t="s">
        <v>199</v>
      </c>
      <c r="H641" s="17" t="s">
        <v>26</v>
      </c>
      <c r="I641" s="48" t="str">
        <f>INDEX(Orders!$E641,MATCH(Orders!$F641,Customers!$B641,0))</f>
        <v>Standard Class</v>
      </c>
    </row>
    <row r="642" spans="1:9" x14ac:dyDescent="0.35">
      <c r="A642" s="11">
        <v>2442</v>
      </c>
      <c r="B642" s="13" t="s">
        <v>1752</v>
      </c>
      <c r="C642" s="13" t="s">
        <v>1753</v>
      </c>
      <c r="D642" s="13" t="s">
        <v>41</v>
      </c>
      <c r="E642" s="13" t="s">
        <v>23</v>
      </c>
      <c r="F642" s="13" t="s">
        <v>2209</v>
      </c>
      <c r="G642" s="13" t="s">
        <v>199</v>
      </c>
      <c r="H642" s="13" t="s">
        <v>26</v>
      </c>
      <c r="I642" s="47" t="str">
        <f>INDEX(Orders!$E642,MATCH(Orders!$F642,Customers!$B642,0))</f>
        <v>Standard Class</v>
      </c>
    </row>
    <row r="643" spans="1:9" x14ac:dyDescent="0.35">
      <c r="A643" s="12">
        <v>2443</v>
      </c>
      <c r="B643" s="17" t="s">
        <v>1752</v>
      </c>
      <c r="C643" s="17" t="s">
        <v>1753</v>
      </c>
      <c r="D643" s="17" t="s">
        <v>41</v>
      </c>
      <c r="E643" s="17" t="s">
        <v>23</v>
      </c>
      <c r="F643" s="17" t="s">
        <v>2209</v>
      </c>
      <c r="G643" s="17" t="s">
        <v>199</v>
      </c>
      <c r="H643" s="17" t="s">
        <v>26</v>
      </c>
      <c r="I643" s="48" t="str">
        <f>INDEX(Orders!$E643,MATCH(Orders!$F643,Customers!$B643,0))</f>
        <v>Standard Class</v>
      </c>
    </row>
    <row r="644" spans="1:9" x14ac:dyDescent="0.35">
      <c r="A644" s="11">
        <v>2444</v>
      </c>
      <c r="B644" s="13" t="s">
        <v>1752</v>
      </c>
      <c r="C644" s="13" t="s">
        <v>1753</v>
      </c>
      <c r="D644" s="13" t="s">
        <v>41</v>
      </c>
      <c r="E644" s="13" t="s">
        <v>23</v>
      </c>
      <c r="F644" s="13" t="s">
        <v>2209</v>
      </c>
      <c r="G644" s="13" t="s">
        <v>199</v>
      </c>
      <c r="H644" s="13" t="s">
        <v>26</v>
      </c>
      <c r="I644" s="47" t="str">
        <f>INDEX(Orders!$E644,MATCH(Orders!$F644,Customers!$B644,0))</f>
        <v>Standard Class</v>
      </c>
    </row>
    <row r="645" spans="1:9" x14ac:dyDescent="0.35">
      <c r="A645" s="12">
        <v>2445</v>
      </c>
      <c r="B645" s="17" t="s">
        <v>1752</v>
      </c>
      <c r="C645" s="17" t="s">
        <v>1753</v>
      </c>
      <c r="D645" s="17" t="s">
        <v>41</v>
      </c>
      <c r="E645" s="17" t="s">
        <v>23</v>
      </c>
      <c r="F645" s="17" t="s">
        <v>2209</v>
      </c>
      <c r="G645" s="17" t="s">
        <v>199</v>
      </c>
      <c r="H645" s="17" t="s">
        <v>26</v>
      </c>
      <c r="I645" s="48" t="str">
        <f>INDEX(Orders!$E645,MATCH(Orders!$F645,Customers!$B645,0))</f>
        <v>Standard Class</v>
      </c>
    </row>
    <row r="646" spans="1:9" x14ac:dyDescent="0.35">
      <c r="A646" s="11">
        <v>2446</v>
      </c>
      <c r="B646" s="13" t="s">
        <v>1752</v>
      </c>
      <c r="C646" s="13" t="s">
        <v>1753</v>
      </c>
      <c r="D646" s="13" t="s">
        <v>41</v>
      </c>
      <c r="E646" s="13" t="s">
        <v>23</v>
      </c>
      <c r="F646" s="13" t="s">
        <v>2209</v>
      </c>
      <c r="G646" s="13" t="s">
        <v>199</v>
      </c>
      <c r="H646" s="13" t="s">
        <v>26</v>
      </c>
      <c r="I646" s="47" t="str">
        <f>INDEX(Orders!$E646,MATCH(Orders!$F646,Customers!$B646,0))</f>
        <v>Standard Class</v>
      </c>
    </row>
    <row r="647" spans="1:9" x14ac:dyDescent="0.35">
      <c r="A647" s="12">
        <v>4724</v>
      </c>
      <c r="B647" s="17" t="s">
        <v>356</v>
      </c>
      <c r="C647" s="17" t="s">
        <v>357</v>
      </c>
      <c r="D647" s="17" t="s">
        <v>41</v>
      </c>
      <c r="E647" s="17" t="s">
        <v>23</v>
      </c>
      <c r="F647" s="17" t="s">
        <v>2217</v>
      </c>
      <c r="G647" s="17" t="s">
        <v>251</v>
      </c>
      <c r="H647" s="17" t="s">
        <v>79</v>
      </c>
      <c r="I647" s="48" t="str">
        <f>INDEX(Orders!$E647,MATCH(Orders!$F647,Customers!$B647,0))</f>
        <v>Same Day</v>
      </c>
    </row>
    <row r="648" spans="1:9" x14ac:dyDescent="0.35">
      <c r="A648" s="11">
        <v>8456</v>
      </c>
      <c r="B648" s="13" t="s">
        <v>2219</v>
      </c>
      <c r="C648" s="13" t="s">
        <v>2220</v>
      </c>
      <c r="D648" s="13" t="s">
        <v>22</v>
      </c>
      <c r="E648" s="13" t="s">
        <v>23</v>
      </c>
      <c r="F648" s="13" t="s">
        <v>42</v>
      </c>
      <c r="G648" s="13" t="s">
        <v>43</v>
      </c>
      <c r="H648" s="13" t="s">
        <v>44</v>
      </c>
      <c r="I648" s="47" t="str">
        <f>INDEX(Orders!$E648,MATCH(Orders!$F648,Customers!$B648,0))</f>
        <v>Standard Class</v>
      </c>
    </row>
    <row r="649" spans="1:9" x14ac:dyDescent="0.35">
      <c r="A649" s="12">
        <v>1330</v>
      </c>
      <c r="B649" s="17" t="s">
        <v>2224</v>
      </c>
      <c r="C649" s="17" t="s">
        <v>2225</v>
      </c>
      <c r="D649" s="17" t="s">
        <v>41</v>
      </c>
      <c r="E649" s="17" t="s">
        <v>23</v>
      </c>
      <c r="F649" s="17" t="s">
        <v>358</v>
      </c>
      <c r="G649" s="17" t="s">
        <v>43</v>
      </c>
      <c r="H649" s="17" t="s">
        <v>44</v>
      </c>
      <c r="I649" s="48" t="str">
        <f>INDEX(Orders!$E649,MATCH(Orders!$F649,Customers!$B649,0))</f>
        <v>Standard Class</v>
      </c>
    </row>
    <row r="650" spans="1:9" x14ac:dyDescent="0.35">
      <c r="A650" s="11">
        <v>1445</v>
      </c>
      <c r="B650" s="13" t="s">
        <v>2227</v>
      </c>
      <c r="C650" s="13" t="s">
        <v>2228</v>
      </c>
      <c r="D650" s="13" t="s">
        <v>41</v>
      </c>
      <c r="E650" s="13" t="s">
        <v>23</v>
      </c>
      <c r="F650" s="13" t="s">
        <v>380</v>
      </c>
      <c r="G650" s="13" t="s">
        <v>381</v>
      </c>
      <c r="H650" s="13" t="s">
        <v>54</v>
      </c>
      <c r="I650" s="47" t="str">
        <f>INDEX(Orders!$E650,MATCH(Orders!$F650,Customers!$B650,0))</f>
        <v>Standard Class</v>
      </c>
    </row>
    <row r="651" spans="1:9" x14ac:dyDescent="0.35">
      <c r="A651" s="12">
        <v>1578</v>
      </c>
      <c r="B651" s="17" t="s">
        <v>2232</v>
      </c>
      <c r="C651" s="17" t="s">
        <v>2233</v>
      </c>
      <c r="D651" s="17" t="s">
        <v>108</v>
      </c>
      <c r="E651" s="17" t="s">
        <v>23</v>
      </c>
      <c r="F651" s="17" t="s">
        <v>2234</v>
      </c>
      <c r="G651" s="17" t="s">
        <v>2235</v>
      </c>
      <c r="H651" s="17" t="s">
        <v>79</v>
      </c>
      <c r="I651" s="48" t="str">
        <f>INDEX(Orders!$E651,MATCH(Orders!$F651,Customers!$B651,0))</f>
        <v>Standard Class</v>
      </c>
    </row>
    <row r="652" spans="1:9" x14ac:dyDescent="0.35">
      <c r="A652" s="11">
        <v>6426</v>
      </c>
      <c r="B652" s="13" t="s">
        <v>2239</v>
      </c>
      <c r="C652" s="13" t="s">
        <v>2240</v>
      </c>
      <c r="D652" s="13" t="s">
        <v>41</v>
      </c>
      <c r="E652" s="13" t="s">
        <v>23</v>
      </c>
      <c r="F652" s="13" t="s">
        <v>86</v>
      </c>
      <c r="G652" s="13" t="s">
        <v>87</v>
      </c>
      <c r="H652" s="13" t="s">
        <v>26</v>
      </c>
      <c r="I652" s="47" t="str">
        <f>INDEX(Orders!$E652,MATCH(Orders!$F652,Customers!$B652,0))</f>
        <v>Standard Class</v>
      </c>
    </row>
    <row r="653" spans="1:9" x14ac:dyDescent="0.35">
      <c r="A653" s="12">
        <v>6427</v>
      </c>
      <c r="B653" s="17" t="s">
        <v>2239</v>
      </c>
      <c r="C653" s="17" t="s">
        <v>2240</v>
      </c>
      <c r="D653" s="17" t="s">
        <v>41</v>
      </c>
      <c r="E653" s="17" t="s">
        <v>23</v>
      </c>
      <c r="F653" s="17" t="s">
        <v>86</v>
      </c>
      <c r="G653" s="17" t="s">
        <v>87</v>
      </c>
      <c r="H653" s="17" t="s">
        <v>26</v>
      </c>
      <c r="I653" s="48" t="str">
        <f>INDEX(Orders!$E653,MATCH(Orders!$F653,Customers!$B653,0))</f>
        <v>Standard Class</v>
      </c>
    </row>
    <row r="654" spans="1:9" x14ac:dyDescent="0.35">
      <c r="A654" s="11">
        <v>6428</v>
      </c>
      <c r="B654" s="13" t="s">
        <v>2239</v>
      </c>
      <c r="C654" s="13" t="s">
        <v>2240</v>
      </c>
      <c r="D654" s="13" t="s">
        <v>41</v>
      </c>
      <c r="E654" s="13" t="s">
        <v>23</v>
      </c>
      <c r="F654" s="13" t="s">
        <v>86</v>
      </c>
      <c r="G654" s="13" t="s">
        <v>87</v>
      </c>
      <c r="H654" s="13" t="s">
        <v>26</v>
      </c>
      <c r="I654" s="47" t="str">
        <f>INDEX(Orders!$E654,MATCH(Orders!$F654,Customers!$B654,0))</f>
        <v>Standard Class</v>
      </c>
    </row>
    <row r="655" spans="1:9" x14ac:dyDescent="0.35">
      <c r="A655" s="12">
        <v>6429</v>
      </c>
      <c r="B655" s="17" t="s">
        <v>2239</v>
      </c>
      <c r="C655" s="17" t="s">
        <v>2240</v>
      </c>
      <c r="D655" s="17" t="s">
        <v>41</v>
      </c>
      <c r="E655" s="17" t="s">
        <v>23</v>
      </c>
      <c r="F655" s="17" t="s">
        <v>86</v>
      </c>
      <c r="G655" s="17" t="s">
        <v>87</v>
      </c>
      <c r="H655" s="17" t="s">
        <v>26</v>
      </c>
      <c r="I655" s="48" t="str">
        <f>INDEX(Orders!$E655,MATCH(Orders!$F655,Customers!$B655,0))</f>
        <v>Standard Class</v>
      </c>
    </row>
    <row r="656" spans="1:9" x14ac:dyDescent="0.35">
      <c r="A656" s="11">
        <v>5002</v>
      </c>
      <c r="B656" s="13" t="s">
        <v>1423</v>
      </c>
      <c r="C656" s="13" t="s">
        <v>1424</v>
      </c>
      <c r="D656" s="13" t="s">
        <v>108</v>
      </c>
      <c r="E656" s="13" t="s">
        <v>23</v>
      </c>
      <c r="F656" s="13" t="s">
        <v>2248</v>
      </c>
      <c r="G656" s="13" t="s">
        <v>425</v>
      </c>
      <c r="H656" s="13" t="s">
        <v>79</v>
      </c>
      <c r="I656" s="47" t="str">
        <f>INDEX(Orders!$E656,MATCH(Orders!$F656,Customers!$B656,0))</f>
        <v>Same Day</v>
      </c>
    </row>
    <row r="657" spans="1:9" x14ac:dyDescent="0.35">
      <c r="A657" s="12">
        <v>5003</v>
      </c>
      <c r="B657" s="17" t="s">
        <v>1423</v>
      </c>
      <c r="C657" s="17" t="s">
        <v>1424</v>
      </c>
      <c r="D657" s="17" t="s">
        <v>108</v>
      </c>
      <c r="E657" s="17" t="s">
        <v>23</v>
      </c>
      <c r="F657" s="17" t="s">
        <v>2248</v>
      </c>
      <c r="G657" s="17" t="s">
        <v>425</v>
      </c>
      <c r="H657" s="17" t="s">
        <v>79</v>
      </c>
      <c r="I657" s="48" t="str">
        <f>INDEX(Orders!$E657,MATCH(Orders!$F657,Customers!$B657,0))</f>
        <v>Same Day</v>
      </c>
    </row>
    <row r="658" spans="1:9" x14ac:dyDescent="0.35">
      <c r="A658" s="11">
        <v>8482</v>
      </c>
      <c r="B658" s="13" t="s">
        <v>2252</v>
      </c>
      <c r="C658" s="13" t="s">
        <v>2253</v>
      </c>
      <c r="D658" s="13" t="s">
        <v>108</v>
      </c>
      <c r="E658" s="13" t="s">
        <v>23</v>
      </c>
      <c r="F658" s="13" t="s">
        <v>86</v>
      </c>
      <c r="G658" s="13" t="s">
        <v>87</v>
      </c>
      <c r="H658" s="13" t="s">
        <v>26</v>
      </c>
      <c r="I658" s="47" t="str">
        <f>INDEX(Orders!$E658,MATCH(Orders!$F658,Customers!$B658,0))</f>
        <v>Standard Class</v>
      </c>
    </row>
    <row r="659" spans="1:9" x14ac:dyDescent="0.35">
      <c r="A659" s="12">
        <v>2986</v>
      </c>
      <c r="B659" s="17" t="s">
        <v>824</v>
      </c>
      <c r="C659" s="17" t="s">
        <v>825</v>
      </c>
      <c r="D659" s="17" t="s">
        <v>108</v>
      </c>
      <c r="E659" s="17" t="s">
        <v>23</v>
      </c>
      <c r="F659" s="17" t="s">
        <v>184</v>
      </c>
      <c r="G659" s="17" t="s">
        <v>251</v>
      </c>
      <c r="H659" s="17" t="s">
        <v>79</v>
      </c>
      <c r="I659" s="48" t="str">
        <f>INDEX(Orders!$E659,MATCH(Orders!$F659,Customers!$B659,0))</f>
        <v>Standard Class</v>
      </c>
    </row>
    <row r="660" spans="1:9" x14ac:dyDescent="0.35">
      <c r="A660" s="11">
        <v>2987</v>
      </c>
      <c r="B660" s="13" t="s">
        <v>824</v>
      </c>
      <c r="C660" s="13" t="s">
        <v>825</v>
      </c>
      <c r="D660" s="13" t="s">
        <v>108</v>
      </c>
      <c r="E660" s="13" t="s">
        <v>23</v>
      </c>
      <c r="F660" s="13" t="s">
        <v>184</v>
      </c>
      <c r="G660" s="13" t="s">
        <v>251</v>
      </c>
      <c r="H660" s="13" t="s">
        <v>79</v>
      </c>
      <c r="I660" s="47" t="str">
        <f>INDEX(Orders!$E660,MATCH(Orders!$F660,Customers!$B660,0))</f>
        <v>Standard Class</v>
      </c>
    </row>
    <row r="661" spans="1:9" x14ac:dyDescent="0.35">
      <c r="A661" s="12">
        <v>2988</v>
      </c>
      <c r="B661" s="17" t="s">
        <v>824</v>
      </c>
      <c r="C661" s="17" t="s">
        <v>825</v>
      </c>
      <c r="D661" s="17" t="s">
        <v>108</v>
      </c>
      <c r="E661" s="17" t="s">
        <v>23</v>
      </c>
      <c r="F661" s="17" t="s">
        <v>184</v>
      </c>
      <c r="G661" s="17" t="s">
        <v>251</v>
      </c>
      <c r="H661" s="17" t="s">
        <v>79</v>
      </c>
      <c r="I661" s="48" t="str">
        <f>INDEX(Orders!$E661,MATCH(Orders!$F661,Customers!$B661,0))</f>
        <v>Standard Class</v>
      </c>
    </row>
    <row r="662" spans="1:9" x14ac:dyDescent="0.35">
      <c r="A662" s="11">
        <v>1274</v>
      </c>
      <c r="B662" s="13" t="s">
        <v>2264</v>
      </c>
      <c r="C662" s="13" t="s">
        <v>2265</v>
      </c>
      <c r="D662" s="13" t="s">
        <v>41</v>
      </c>
      <c r="E662" s="13" t="s">
        <v>23</v>
      </c>
      <c r="F662" s="13" t="s">
        <v>842</v>
      </c>
      <c r="G662" s="13" t="s">
        <v>53</v>
      </c>
      <c r="H662" s="13" t="s">
        <v>54</v>
      </c>
      <c r="I662" s="47" t="str">
        <f>INDEX(Orders!$E662,MATCH(Orders!$F662,Customers!$B662,0))</f>
        <v>Same Day</v>
      </c>
    </row>
    <row r="663" spans="1:9" x14ac:dyDescent="0.35">
      <c r="A663" s="12">
        <v>1275</v>
      </c>
      <c r="B663" s="17" t="s">
        <v>2264</v>
      </c>
      <c r="C663" s="17" t="s">
        <v>2265</v>
      </c>
      <c r="D663" s="17" t="s">
        <v>41</v>
      </c>
      <c r="E663" s="17" t="s">
        <v>23</v>
      </c>
      <c r="F663" s="17" t="s">
        <v>842</v>
      </c>
      <c r="G663" s="17" t="s">
        <v>53</v>
      </c>
      <c r="H663" s="17" t="s">
        <v>54</v>
      </c>
      <c r="I663" s="48" t="str">
        <f>INDEX(Orders!$E663,MATCH(Orders!$F663,Customers!$B663,0))</f>
        <v>Same Day</v>
      </c>
    </row>
    <row r="664" spans="1:9" x14ac:dyDescent="0.35">
      <c r="A664" s="11">
        <v>1276</v>
      </c>
      <c r="B664" s="13" t="s">
        <v>2264</v>
      </c>
      <c r="C664" s="13" t="s">
        <v>2265</v>
      </c>
      <c r="D664" s="13" t="s">
        <v>41</v>
      </c>
      <c r="E664" s="13" t="s">
        <v>23</v>
      </c>
      <c r="F664" s="13" t="s">
        <v>842</v>
      </c>
      <c r="G664" s="13" t="s">
        <v>53</v>
      </c>
      <c r="H664" s="13" t="s">
        <v>54</v>
      </c>
      <c r="I664" s="47" t="str">
        <f>INDEX(Orders!$E664,MATCH(Orders!$F664,Customers!$B664,0))</f>
        <v>Same Day</v>
      </c>
    </row>
    <row r="665" spans="1:9" x14ac:dyDescent="0.35">
      <c r="A665" s="12">
        <v>1277</v>
      </c>
      <c r="B665" s="17" t="s">
        <v>2264</v>
      </c>
      <c r="C665" s="17" t="s">
        <v>2265</v>
      </c>
      <c r="D665" s="17" t="s">
        <v>41</v>
      </c>
      <c r="E665" s="17" t="s">
        <v>23</v>
      </c>
      <c r="F665" s="17" t="s">
        <v>842</v>
      </c>
      <c r="G665" s="17" t="s">
        <v>53</v>
      </c>
      <c r="H665" s="17" t="s">
        <v>54</v>
      </c>
      <c r="I665" s="48" t="str">
        <f>INDEX(Orders!$E665,MATCH(Orders!$F665,Customers!$B665,0))</f>
        <v>Same Day</v>
      </c>
    </row>
    <row r="666" spans="1:9" x14ac:dyDescent="0.35">
      <c r="A666" s="11">
        <v>1639</v>
      </c>
      <c r="B666" s="13" t="s">
        <v>306</v>
      </c>
      <c r="C666" s="13" t="s">
        <v>307</v>
      </c>
      <c r="D666" s="13" t="s">
        <v>41</v>
      </c>
      <c r="E666" s="13" t="s">
        <v>23</v>
      </c>
      <c r="F666" s="13" t="s">
        <v>160</v>
      </c>
      <c r="G666" s="13" t="s">
        <v>2271</v>
      </c>
      <c r="H666" s="13" t="s">
        <v>26</v>
      </c>
      <c r="I666" s="47" t="str">
        <f>INDEX(Orders!$E666,MATCH(Orders!$F666,Customers!$B666,0))</f>
        <v>Standard Class</v>
      </c>
    </row>
    <row r="667" spans="1:9" x14ac:dyDescent="0.35">
      <c r="A667" s="12">
        <v>1640</v>
      </c>
      <c r="B667" s="17" t="s">
        <v>306</v>
      </c>
      <c r="C667" s="17" t="s">
        <v>307</v>
      </c>
      <c r="D667" s="17" t="s">
        <v>41</v>
      </c>
      <c r="E667" s="17" t="s">
        <v>23</v>
      </c>
      <c r="F667" s="17" t="s">
        <v>160</v>
      </c>
      <c r="G667" s="17" t="s">
        <v>2271</v>
      </c>
      <c r="H667" s="17" t="s">
        <v>26</v>
      </c>
      <c r="I667" s="48" t="str">
        <f>INDEX(Orders!$E667,MATCH(Orders!$F667,Customers!$B667,0))</f>
        <v>Standard Class</v>
      </c>
    </row>
    <row r="668" spans="1:9" x14ac:dyDescent="0.35">
      <c r="A668" s="11">
        <v>1641</v>
      </c>
      <c r="B668" s="13" t="s">
        <v>306</v>
      </c>
      <c r="C668" s="13" t="s">
        <v>307</v>
      </c>
      <c r="D668" s="13" t="s">
        <v>41</v>
      </c>
      <c r="E668" s="13" t="s">
        <v>23</v>
      </c>
      <c r="F668" s="13" t="s">
        <v>160</v>
      </c>
      <c r="G668" s="13" t="s">
        <v>2271</v>
      </c>
      <c r="H668" s="13" t="s">
        <v>26</v>
      </c>
      <c r="I668" s="47" t="str">
        <f>INDEX(Orders!$E668,MATCH(Orders!$F668,Customers!$B668,0))</f>
        <v>Standard Class</v>
      </c>
    </row>
    <row r="669" spans="1:9" x14ac:dyDescent="0.35">
      <c r="A669" s="12">
        <v>1642</v>
      </c>
      <c r="B669" s="17" t="s">
        <v>306</v>
      </c>
      <c r="C669" s="17" t="s">
        <v>307</v>
      </c>
      <c r="D669" s="17" t="s">
        <v>41</v>
      </c>
      <c r="E669" s="17" t="s">
        <v>23</v>
      </c>
      <c r="F669" s="17" t="s">
        <v>160</v>
      </c>
      <c r="G669" s="17" t="s">
        <v>2271</v>
      </c>
      <c r="H669" s="17" t="s">
        <v>26</v>
      </c>
      <c r="I669" s="48" t="str">
        <f>INDEX(Orders!$E669,MATCH(Orders!$F669,Customers!$B669,0))</f>
        <v>Standard Class</v>
      </c>
    </row>
    <row r="670" spans="1:9" x14ac:dyDescent="0.35">
      <c r="A670" s="11">
        <v>3214</v>
      </c>
      <c r="B670" s="13" t="s">
        <v>2077</v>
      </c>
      <c r="C670" s="13" t="s">
        <v>2078</v>
      </c>
      <c r="D670" s="13" t="s">
        <v>22</v>
      </c>
      <c r="E670" s="13" t="s">
        <v>23</v>
      </c>
      <c r="F670" s="13" t="s">
        <v>86</v>
      </c>
      <c r="G670" s="13" t="s">
        <v>87</v>
      </c>
      <c r="H670" s="13" t="s">
        <v>26</v>
      </c>
      <c r="I670" s="47" t="str">
        <f>INDEX(Orders!$E670,MATCH(Orders!$F670,Customers!$B670,0))</f>
        <v>Standard Class</v>
      </c>
    </row>
    <row r="671" spans="1:9" x14ac:dyDescent="0.35">
      <c r="A671" s="12">
        <v>3215</v>
      </c>
      <c r="B671" s="17" t="s">
        <v>2077</v>
      </c>
      <c r="C671" s="17" t="s">
        <v>2078</v>
      </c>
      <c r="D671" s="17" t="s">
        <v>22</v>
      </c>
      <c r="E671" s="17" t="s">
        <v>23</v>
      </c>
      <c r="F671" s="17" t="s">
        <v>86</v>
      </c>
      <c r="G671" s="17" t="s">
        <v>87</v>
      </c>
      <c r="H671" s="17" t="s">
        <v>26</v>
      </c>
      <c r="I671" s="48" t="str">
        <f>INDEX(Orders!$E671,MATCH(Orders!$F671,Customers!$B671,0))</f>
        <v>Standard Class</v>
      </c>
    </row>
    <row r="672" spans="1:9" x14ac:dyDescent="0.35">
      <c r="A672" s="11">
        <v>6605</v>
      </c>
      <c r="B672" s="13" t="s">
        <v>2282</v>
      </c>
      <c r="C672" s="13" t="s">
        <v>2283</v>
      </c>
      <c r="D672" s="13" t="s">
        <v>41</v>
      </c>
      <c r="E672" s="13" t="s">
        <v>23</v>
      </c>
      <c r="F672" s="13" t="s">
        <v>2284</v>
      </c>
      <c r="G672" s="13" t="s">
        <v>43</v>
      </c>
      <c r="H672" s="13" t="s">
        <v>44</v>
      </c>
      <c r="I672" s="47" t="str">
        <f>INDEX(Orders!$E672,MATCH(Orders!$F672,Customers!$B672,0))</f>
        <v>Standard Class</v>
      </c>
    </row>
    <row r="673" spans="1:9" x14ac:dyDescent="0.35">
      <c r="A673" s="12">
        <v>6606</v>
      </c>
      <c r="B673" s="17" t="s">
        <v>2282</v>
      </c>
      <c r="C673" s="17" t="s">
        <v>2283</v>
      </c>
      <c r="D673" s="17" t="s">
        <v>41</v>
      </c>
      <c r="E673" s="17" t="s">
        <v>23</v>
      </c>
      <c r="F673" s="17" t="s">
        <v>2284</v>
      </c>
      <c r="G673" s="17" t="s">
        <v>43</v>
      </c>
      <c r="H673" s="17" t="s">
        <v>44</v>
      </c>
      <c r="I673" s="48" t="str">
        <f>INDEX(Orders!$E673,MATCH(Orders!$F673,Customers!$B673,0))</f>
        <v>Standard Class</v>
      </c>
    </row>
    <row r="674" spans="1:9" x14ac:dyDescent="0.35">
      <c r="A674" s="11">
        <v>6607</v>
      </c>
      <c r="B674" s="13" t="s">
        <v>2282</v>
      </c>
      <c r="C674" s="13" t="s">
        <v>2283</v>
      </c>
      <c r="D674" s="13" t="s">
        <v>41</v>
      </c>
      <c r="E674" s="13" t="s">
        <v>23</v>
      </c>
      <c r="F674" s="13" t="s">
        <v>2284</v>
      </c>
      <c r="G674" s="13" t="s">
        <v>43</v>
      </c>
      <c r="H674" s="13" t="s">
        <v>44</v>
      </c>
      <c r="I674" s="47" t="str">
        <f>INDEX(Orders!$E674,MATCH(Orders!$F674,Customers!$B674,0))</f>
        <v>Standard Class</v>
      </c>
    </row>
    <row r="675" spans="1:9" x14ac:dyDescent="0.35">
      <c r="A675" s="12">
        <v>6608</v>
      </c>
      <c r="B675" s="17" t="s">
        <v>2282</v>
      </c>
      <c r="C675" s="17" t="s">
        <v>2283</v>
      </c>
      <c r="D675" s="17" t="s">
        <v>41</v>
      </c>
      <c r="E675" s="17" t="s">
        <v>23</v>
      </c>
      <c r="F675" s="17" t="s">
        <v>2284</v>
      </c>
      <c r="G675" s="17" t="s">
        <v>43</v>
      </c>
      <c r="H675" s="17" t="s">
        <v>44</v>
      </c>
      <c r="I675" s="48" t="str">
        <f>INDEX(Orders!$E675,MATCH(Orders!$F675,Customers!$B675,0))</f>
        <v>Standard Class</v>
      </c>
    </row>
    <row r="676" spans="1:9" x14ac:dyDescent="0.35">
      <c r="A676" s="11">
        <v>6609</v>
      </c>
      <c r="B676" s="13" t="s">
        <v>2282</v>
      </c>
      <c r="C676" s="13" t="s">
        <v>2283</v>
      </c>
      <c r="D676" s="13" t="s">
        <v>41</v>
      </c>
      <c r="E676" s="13" t="s">
        <v>23</v>
      </c>
      <c r="F676" s="13" t="s">
        <v>2284</v>
      </c>
      <c r="G676" s="13" t="s">
        <v>43</v>
      </c>
      <c r="H676" s="13" t="s">
        <v>44</v>
      </c>
      <c r="I676" s="47" t="str">
        <f>INDEX(Orders!$E676,MATCH(Orders!$F676,Customers!$B676,0))</f>
        <v>Standard Class</v>
      </c>
    </row>
    <row r="677" spans="1:9" x14ac:dyDescent="0.35">
      <c r="A677" s="12">
        <v>9276</v>
      </c>
      <c r="B677" s="17" t="s">
        <v>1264</v>
      </c>
      <c r="C677" s="17" t="s">
        <v>1265</v>
      </c>
      <c r="D677" s="17" t="s">
        <v>22</v>
      </c>
      <c r="E677" s="17" t="s">
        <v>23</v>
      </c>
      <c r="F677" s="17" t="s">
        <v>2296</v>
      </c>
      <c r="G677" s="17" t="s">
        <v>98</v>
      </c>
      <c r="H677" s="17" t="s">
        <v>79</v>
      </c>
      <c r="I677" s="48" t="str">
        <f>INDEX(Orders!$E677,MATCH(Orders!$F677,Customers!$B677,0))</f>
        <v>Second Class</v>
      </c>
    </row>
    <row r="678" spans="1:9" x14ac:dyDescent="0.35">
      <c r="A678" s="11">
        <v>9277</v>
      </c>
      <c r="B678" s="13" t="s">
        <v>1264</v>
      </c>
      <c r="C678" s="13" t="s">
        <v>1265</v>
      </c>
      <c r="D678" s="13" t="s">
        <v>22</v>
      </c>
      <c r="E678" s="13" t="s">
        <v>23</v>
      </c>
      <c r="F678" s="13" t="s">
        <v>2296</v>
      </c>
      <c r="G678" s="13" t="s">
        <v>98</v>
      </c>
      <c r="H678" s="13" t="s">
        <v>79</v>
      </c>
      <c r="I678" s="47" t="str">
        <f>INDEX(Orders!$E678,MATCH(Orders!$F678,Customers!$B678,0))</f>
        <v>Second Class</v>
      </c>
    </row>
    <row r="679" spans="1:9" x14ac:dyDescent="0.35">
      <c r="A679" s="12">
        <v>9501</v>
      </c>
      <c r="B679" s="17" t="s">
        <v>1825</v>
      </c>
      <c r="C679" s="17" t="s">
        <v>1826</v>
      </c>
      <c r="D679" s="17" t="s">
        <v>41</v>
      </c>
      <c r="E679" s="17" t="s">
        <v>23</v>
      </c>
      <c r="F679" s="17" t="s">
        <v>677</v>
      </c>
      <c r="G679" s="17" t="s">
        <v>126</v>
      </c>
      <c r="H679" s="17" t="s">
        <v>54</v>
      </c>
      <c r="I679" s="48" t="str">
        <f>INDEX(Orders!$E679,MATCH(Orders!$F679,Customers!$B679,0))</f>
        <v>Standard Class</v>
      </c>
    </row>
    <row r="680" spans="1:9" x14ac:dyDescent="0.35">
      <c r="A680" s="11">
        <v>5171</v>
      </c>
      <c r="B680" s="13" t="s">
        <v>142</v>
      </c>
      <c r="C680" s="13" t="s">
        <v>143</v>
      </c>
      <c r="D680" s="13" t="s">
        <v>22</v>
      </c>
      <c r="E680" s="13" t="s">
        <v>23</v>
      </c>
      <c r="F680" s="13" t="s">
        <v>1457</v>
      </c>
      <c r="G680" s="13" t="s">
        <v>880</v>
      </c>
      <c r="H680" s="13" t="s">
        <v>54</v>
      </c>
      <c r="I680" s="47" t="str">
        <f>INDEX(Orders!$E680,MATCH(Orders!$F680,Customers!$B680,0))</f>
        <v>Second Class</v>
      </c>
    </row>
    <row r="681" spans="1:9" x14ac:dyDescent="0.35">
      <c r="A681" s="12">
        <v>5172</v>
      </c>
      <c r="B681" s="17" t="s">
        <v>142</v>
      </c>
      <c r="C681" s="17" t="s">
        <v>143</v>
      </c>
      <c r="D681" s="17" t="s">
        <v>22</v>
      </c>
      <c r="E681" s="17" t="s">
        <v>23</v>
      </c>
      <c r="F681" s="17" t="s">
        <v>1457</v>
      </c>
      <c r="G681" s="17" t="s">
        <v>880</v>
      </c>
      <c r="H681" s="17" t="s">
        <v>54</v>
      </c>
      <c r="I681" s="48" t="str">
        <f>INDEX(Orders!$E681,MATCH(Orders!$F681,Customers!$B681,0))</f>
        <v>Second Class</v>
      </c>
    </row>
    <row r="682" spans="1:9" x14ac:dyDescent="0.35">
      <c r="A682" s="11">
        <v>5173</v>
      </c>
      <c r="B682" s="13" t="s">
        <v>142</v>
      </c>
      <c r="C682" s="13" t="s">
        <v>143</v>
      </c>
      <c r="D682" s="13" t="s">
        <v>22</v>
      </c>
      <c r="E682" s="13" t="s">
        <v>23</v>
      </c>
      <c r="F682" s="13" t="s">
        <v>1457</v>
      </c>
      <c r="G682" s="13" t="s">
        <v>880</v>
      </c>
      <c r="H682" s="13" t="s">
        <v>54</v>
      </c>
      <c r="I682" s="47" t="str">
        <f>INDEX(Orders!$E682,MATCH(Orders!$F682,Customers!$B682,0))</f>
        <v>Second Class</v>
      </c>
    </row>
    <row r="683" spans="1:9" x14ac:dyDescent="0.35">
      <c r="A683" s="12">
        <v>7605</v>
      </c>
      <c r="B683" s="17" t="s">
        <v>2308</v>
      </c>
      <c r="C683" s="17" t="s">
        <v>2309</v>
      </c>
      <c r="D683" s="17" t="s">
        <v>41</v>
      </c>
      <c r="E683" s="17" t="s">
        <v>23</v>
      </c>
      <c r="F683" s="17" t="s">
        <v>380</v>
      </c>
      <c r="G683" s="17" t="s">
        <v>381</v>
      </c>
      <c r="H683" s="17" t="s">
        <v>54</v>
      </c>
      <c r="I683" s="48" t="str">
        <f>INDEX(Orders!$E683,MATCH(Orders!$F683,Customers!$B683,0))</f>
        <v>Standard Class</v>
      </c>
    </row>
    <row r="684" spans="1:9" x14ac:dyDescent="0.35">
      <c r="A684" s="11">
        <v>7606</v>
      </c>
      <c r="B684" s="13" t="s">
        <v>2308</v>
      </c>
      <c r="C684" s="13" t="s">
        <v>2309</v>
      </c>
      <c r="D684" s="13" t="s">
        <v>41</v>
      </c>
      <c r="E684" s="13" t="s">
        <v>23</v>
      </c>
      <c r="F684" s="13" t="s">
        <v>380</v>
      </c>
      <c r="G684" s="13" t="s">
        <v>381</v>
      </c>
      <c r="H684" s="13" t="s">
        <v>54</v>
      </c>
      <c r="I684" s="47" t="str">
        <f>INDEX(Orders!$E684,MATCH(Orders!$F684,Customers!$B684,0))</f>
        <v>Standard Class</v>
      </c>
    </row>
    <row r="685" spans="1:9" x14ac:dyDescent="0.35">
      <c r="A685" s="12">
        <v>7607</v>
      </c>
      <c r="B685" s="17" t="s">
        <v>2308</v>
      </c>
      <c r="C685" s="17" t="s">
        <v>2309</v>
      </c>
      <c r="D685" s="17" t="s">
        <v>41</v>
      </c>
      <c r="E685" s="17" t="s">
        <v>23</v>
      </c>
      <c r="F685" s="17" t="s">
        <v>380</v>
      </c>
      <c r="G685" s="17" t="s">
        <v>381</v>
      </c>
      <c r="H685" s="17" t="s">
        <v>54</v>
      </c>
      <c r="I685" s="48" t="str">
        <f>INDEX(Orders!$E685,MATCH(Orders!$F685,Customers!$B685,0))</f>
        <v>Standard Class</v>
      </c>
    </row>
    <row r="686" spans="1:9" x14ac:dyDescent="0.35">
      <c r="A686" s="11">
        <v>7869</v>
      </c>
      <c r="B686" s="13" t="s">
        <v>2315</v>
      </c>
      <c r="C686" s="13" t="s">
        <v>2316</v>
      </c>
      <c r="D686" s="13" t="s">
        <v>41</v>
      </c>
      <c r="E686" s="13" t="s">
        <v>23</v>
      </c>
      <c r="F686" s="13" t="s">
        <v>42</v>
      </c>
      <c r="G686" s="13" t="s">
        <v>43</v>
      </c>
      <c r="H686" s="13" t="s">
        <v>44</v>
      </c>
      <c r="I686" s="47" t="str">
        <f>INDEX(Orders!$E686,MATCH(Orders!$F686,Customers!$B686,0))</f>
        <v>Standard Class</v>
      </c>
    </row>
    <row r="687" spans="1:9" x14ac:dyDescent="0.35">
      <c r="A687" s="12">
        <v>853</v>
      </c>
      <c r="B687" s="17" t="s">
        <v>2320</v>
      </c>
      <c r="C687" s="17" t="s">
        <v>2321</v>
      </c>
      <c r="D687" s="17" t="s">
        <v>41</v>
      </c>
      <c r="E687" s="17" t="s">
        <v>23</v>
      </c>
      <c r="F687" s="17" t="s">
        <v>581</v>
      </c>
      <c r="G687" s="17" t="s">
        <v>330</v>
      </c>
      <c r="H687" s="17" t="s">
        <v>79</v>
      </c>
      <c r="I687" s="48" t="str">
        <f>INDEX(Orders!$E687,MATCH(Orders!$F687,Customers!$B687,0))</f>
        <v>Standard Class</v>
      </c>
    </row>
    <row r="688" spans="1:9" x14ac:dyDescent="0.35">
      <c r="A688" s="11">
        <v>3169</v>
      </c>
      <c r="B688" s="13" t="s">
        <v>2325</v>
      </c>
      <c r="C688" s="13" t="s">
        <v>2326</v>
      </c>
      <c r="D688" s="13" t="s">
        <v>22</v>
      </c>
      <c r="E688" s="13" t="s">
        <v>23</v>
      </c>
      <c r="F688" s="13" t="s">
        <v>1925</v>
      </c>
      <c r="G688" s="13" t="s">
        <v>98</v>
      </c>
      <c r="H688" s="13" t="s">
        <v>79</v>
      </c>
      <c r="I688" s="47" t="str">
        <f>INDEX(Orders!$E688,MATCH(Orders!$F688,Customers!$B688,0))</f>
        <v>Standard Class</v>
      </c>
    </row>
    <row r="689" spans="1:9" x14ac:dyDescent="0.35">
      <c r="A689" s="12">
        <v>3170</v>
      </c>
      <c r="B689" s="17" t="s">
        <v>2325</v>
      </c>
      <c r="C689" s="17" t="s">
        <v>2326</v>
      </c>
      <c r="D689" s="17" t="s">
        <v>22</v>
      </c>
      <c r="E689" s="17" t="s">
        <v>23</v>
      </c>
      <c r="F689" s="17" t="s">
        <v>1925</v>
      </c>
      <c r="G689" s="17" t="s">
        <v>98</v>
      </c>
      <c r="H689" s="17" t="s">
        <v>79</v>
      </c>
      <c r="I689" s="48" t="str">
        <f>INDEX(Orders!$E689,MATCH(Orders!$F689,Customers!$B689,0))</f>
        <v>Standard Class</v>
      </c>
    </row>
    <row r="690" spans="1:9" x14ac:dyDescent="0.35">
      <c r="A690" s="11">
        <v>3421</v>
      </c>
      <c r="B690" s="13" t="s">
        <v>1969</v>
      </c>
      <c r="C690" s="13" t="s">
        <v>1970</v>
      </c>
      <c r="D690" s="13" t="s">
        <v>41</v>
      </c>
      <c r="E690" s="13" t="s">
        <v>23</v>
      </c>
      <c r="F690" s="13" t="s">
        <v>42</v>
      </c>
      <c r="G690" s="13" t="s">
        <v>43</v>
      </c>
      <c r="H690" s="13" t="s">
        <v>44</v>
      </c>
      <c r="I690" s="47" t="str">
        <f>INDEX(Orders!$E690,MATCH(Orders!$F690,Customers!$B690,0))</f>
        <v>Standard Class</v>
      </c>
    </row>
    <row r="691" spans="1:9" x14ac:dyDescent="0.35">
      <c r="A691" s="12">
        <v>3422</v>
      </c>
      <c r="B691" s="17" t="s">
        <v>1969</v>
      </c>
      <c r="C691" s="17" t="s">
        <v>1970</v>
      </c>
      <c r="D691" s="17" t="s">
        <v>41</v>
      </c>
      <c r="E691" s="17" t="s">
        <v>23</v>
      </c>
      <c r="F691" s="17" t="s">
        <v>42</v>
      </c>
      <c r="G691" s="17" t="s">
        <v>43</v>
      </c>
      <c r="H691" s="17" t="s">
        <v>44</v>
      </c>
      <c r="I691" s="48" t="str">
        <f>INDEX(Orders!$E691,MATCH(Orders!$F691,Customers!$B691,0))</f>
        <v>Standard Class</v>
      </c>
    </row>
    <row r="692" spans="1:9" x14ac:dyDescent="0.35">
      <c r="A692" s="11">
        <v>3423</v>
      </c>
      <c r="B692" s="13" t="s">
        <v>1969</v>
      </c>
      <c r="C692" s="13" t="s">
        <v>1970</v>
      </c>
      <c r="D692" s="13" t="s">
        <v>41</v>
      </c>
      <c r="E692" s="13" t="s">
        <v>23</v>
      </c>
      <c r="F692" s="13" t="s">
        <v>42</v>
      </c>
      <c r="G692" s="13" t="s">
        <v>43</v>
      </c>
      <c r="H692" s="13" t="s">
        <v>44</v>
      </c>
      <c r="I692" s="47" t="str">
        <f>INDEX(Orders!$E692,MATCH(Orders!$F692,Customers!$B692,0))</f>
        <v>Standard Class</v>
      </c>
    </row>
    <row r="693" spans="1:9" x14ac:dyDescent="0.35">
      <c r="A693" s="12">
        <v>3424</v>
      </c>
      <c r="B693" s="17" t="s">
        <v>1969</v>
      </c>
      <c r="C693" s="17" t="s">
        <v>1970</v>
      </c>
      <c r="D693" s="17" t="s">
        <v>41</v>
      </c>
      <c r="E693" s="17" t="s">
        <v>23</v>
      </c>
      <c r="F693" s="17" t="s">
        <v>42</v>
      </c>
      <c r="G693" s="17" t="s">
        <v>43</v>
      </c>
      <c r="H693" s="17" t="s">
        <v>44</v>
      </c>
      <c r="I693" s="48" t="str">
        <f>INDEX(Orders!$E693,MATCH(Orders!$F693,Customers!$B693,0))</f>
        <v>Standard Class</v>
      </c>
    </row>
    <row r="694" spans="1:9" x14ac:dyDescent="0.35">
      <c r="A694" s="11">
        <v>3425</v>
      </c>
      <c r="B694" s="13" t="s">
        <v>1969</v>
      </c>
      <c r="C694" s="13" t="s">
        <v>1970</v>
      </c>
      <c r="D694" s="13" t="s">
        <v>41</v>
      </c>
      <c r="E694" s="13" t="s">
        <v>23</v>
      </c>
      <c r="F694" s="13" t="s">
        <v>42</v>
      </c>
      <c r="G694" s="13" t="s">
        <v>43</v>
      </c>
      <c r="H694" s="13" t="s">
        <v>44</v>
      </c>
      <c r="I694" s="47" t="str">
        <f>INDEX(Orders!$E694,MATCH(Orders!$F694,Customers!$B694,0))</f>
        <v>Standard Class</v>
      </c>
    </row>
    <row r="695" spans="1:9" x14ac:dyDescent="0.35">
      <c r="A695" s="12">
        <v>3532</v>
      </c>
      <c r="B695" s="17" t="s">
        <v>1001</v>
      </c>
      <c r="C695" s="17" t="s">
        <v>1002</v>
      </c>
      <c r="D695" s="17" t="s">
        <v>22</v>
      </c>
      <c r="E695" s="17" t="s">
        <v>23</v>
      </c>
      <c r="F695" s="17" t="s">
        <v>218</v>
      </c>
      <c r="G695" s="17" t="s">
        <v>219</v>
      </c>
      <c r="H695" s="17" t="s">
        <v>26</v>
      </c>
      <c r="I695" s="48" t="str">
        <f>INDEX(Orders!$E695,MATCH(Orders!$F695,Customers!$B695,0))</f>
        <v>Same Day</v>
      </c>
    </row>
    <row r="696" spans="1:9" x14ac:dyDescent="0.35">
      <c r="A696" s="11">
        <v>7315</v>
      </c>
      <c r="B696" s="13" t="s">
        <v>1693</v>
      </c>
      <c r="C696" s="13" t="s">
        <v>1694</v>
      </c>
      <c r="D696" s="13" t="s">
        <v>108</v>
      </c>
      <c r="E696" s="13" t="s">
        <v>23</v>
      </c>
      <c r="F696" s="13" t="s">
        <v>2340</v>
      </c>
      <c r="G696" s="13" t="s">
        <v>381</v>
      </c>
      <c r="H696" s="13" t="s">
        <v>54</v>
      </c>
      <c r="I696" s="47" t="str">
        <f>INDEX(Orders!$E696,MATCH(Orders!$F696,Customers!$B696,0))</f>
        <v>Standard Class</v>
      </c>
    </row>
    <row r="697" spans="1:9" x14ac:dyDescent="0.35">
      <c r="A697" s="12">
        <v>534</v>
      </c>
      <c r="B697" s="17" t="s">
        <v>2344</v>
      </c>
      <c r="C697" s="17" t="s">
        <v>2345</v>
      </c>
      <c r="D697" s="17" t="s">
        <v>41</v>
      </c>
      <c r="E697" s="17" t="s">
        <v>23</v>
      </c>
      <c r="F697" s="17" t="s">
        <v>2346</v>
      </c>
      <c r="G697" s="17" t="s">
        <v>2235</v>
      </c>
      <c r="H697" s="17" t="s">
        <v>79</v>
      </c>
      <c r="I697" s="48" t="str">
        <f>INDEX(Orders!$E697,MATCH(Orders!$F697,Customers!$B697,0))</f>
        <v>Second Class</v>
      </c>
    </row>
    <row r="698" spans="1:9" x14ac:dyDescent="0.35">
      <c r="A698" s="11">
        <v>535</v>
      </c>
      <c r="B698" s="13" t="s">
        <v>2344</v>
      </c>
      <c r="C698" s="13" t="s">
        <v>2345</v>
      </c>
      <c r="D698" s="13" t="s">
        <v>41</v>
      </c>
      <c r="E698" s="13" t="s">
        <v>23</v>
      </c>
      <c r="F698" s="13" t="s">
        <v>2346</v>
      </c>
      <c r="G698" s="13" t="s">
        <v>2235</v>
      </c>
      <c r="H698" s="13" t="s">
        <v>79</v>
      </c>
      <c r="I698" s="47" t="str">
        <f>INDEX(Orders!$E698,MATCH(Orders!$F698,Customers!$B698,0))</f>
        <v>Second Class</v>
      </c>
    </row>
    <row r="699" spans="1:9" x14ac:dyDescent="0.35">
      <c r="A699" s="12">
        <v>3958</v>
      </c>
      <c r="B699" s="17" t="s">
        <v>1282</v>
      </c>
      <c r="C699" s="17" t="s">
        <v>1283</v>
      </c>
      <c r="D699" s="17" t="s">
        <v>41</v>
      </c>
      <c r="E699" s="17" t="s">
        <v>23</v>
      </c>
      <c r="F699" s="17" t="s">
        <v>639</v>
      </c>
      <c r="G699" s="17" t="s">
        <v>514</v>
      </c>
      <c r="H699" s="17" t="s">
        <v>79</v>
      </c>
      <c r="I699" s="48" t="str">
        <f>INDEX(Orders!$E699,MATCH(Orders!$F699,Customers!$B699,0))</f>
        <v>Standard Class</v>
      </c>
    </row>
    <row r="700" spans="1:9" x14ac:dyDescent="0.35">
      <c r="A700" s="11">
        <v>3959</v>
      </c>
      <c r="B700" s="13" t="s">
        <v>1282</v>
      </c>
      <c r="C700" s="13" t="s">
        <v>1283</v>
      </c>
      <c r="D700" s="13" t="s">
        <v>41</v>
      </c>
      <c r="E700" s="13" t="s">
        <v>23</v>
      </c>
      <c r="F700" s="13" t="s">
        <v>639</v>
      </c>
      <c r="G700" s="13" t="s">
        <v>514</v>
      </c>
      <c r="H700" s="13" t="s">
        <v>79</v>
      </c>
      <c r="I700" s="47" t="str">
        <f>INDEX(Orders!$E700,MATCH(Orders!$F700,Customers!$B700,0))</f>
        <v>Standard Class</v>
      </c>
    </row>
    <row r="701" spans="1:9" x14ac:dyDescent="0.35">
      <c r="A701" s="12">
        <v>3960</v>
      </c>
      <c r="B701" s="17" t="s">
        <v>1282</v>
      </c>
      <c r="C701" s="17" t="s">
        <v>1283</v>
      </c>
      <c r="D701" s="17" t="s">
        <v>41</v>
      </c>
      <c r="E701" s="17" t="s">
        <v>23</v>
      </c>
      <c r="F701" s="17" t="s">
        <v>639</v>
      </c>
      <c r="G701" s="17" t="s">
        <v>514</v>
      </c>
      <c r="H701" s="17" t="s">
        <v>79</v>
      </c>
      <c r="I701" s="48" t="str">
        <f>INDEX(Orders!$E701,MATCH(Orders!$F701,Customers!$B701,0))</f>
        <v>Standard Class</v>
      </c>
    </row>
    <row r="702" spans="1:9" x14ac:dyDescent="0.35">
      <c r="A702" s="11">
        <v>501</v>
      </c>
      <c r="B702" s="13" t="s">
        <v>2355</v>
      </c>
      <c r="C702" s="13" t="s">
        <v>2356</v>
      </c>
      <c r="D702" s="13" t="s">
        <v>22</v>
      </c>
      <c r="E702" s="13" t="s">
        <v>23</v>
      </c>
      <c r="F702" s="13" t="s">
        <v>2357</v>
      </c>
      <c r="G702" s="13" t="s">
        <v>737</v>
      </c>
      <c r="H702" s="13" t="s">
        <v>44</v>
      </c>
      <c r="I702" s="47" t="str">
        <f>INDEX(Orders!$E702,MATCH(Orders!$F702,Customers!$B702,0))</f>
        <v>Standard Class</v>
      </c>
    </row>
    <row r="703" spans="1:9" x14ac:dyDescent="0.35">
      <c r="A703" s="12">
        <v>502</v>
      </c>
      <c r="B703" s="17" t="s">
        <v>2355</v>
      </c>
      <c r="C703" s="17" t="s">
        <v>2356</v>
      </c>
      <c r="D703" s="17" t="s">
        <v>22</v>
      </c>
      <c r="E703" s="17" t="s">
        <v>23</v>
      </c>
      <c r="F703" s="17" t="s">
        <v>2357</v>
      </c>
      <c r="G703" s="17" t="s">
        <v>737</v>
      </c>
      <c r="H703" s="17" t="s">
        <v>44</v>
      </c>
      <c r="I703" s="48" t="str">
        <f>INDEX(Orders!$E703,MATCH(Orders!$F703,Customers!$B703,0))</f>
        <v>Standard Class</v>
      </c>
    </row>
    <row r="704" spans="1:9" x14ac:dyDescent="0.35">
      <c r="A704" s="11">
        <v>503</v>
      </c>
      <c r="B704" s="13" t="s">
        <v>2355</v>
      </c>
      <c r="C704" s="13" t="s">
        <v>2356</v>
      </c>
      <c r="D704" s="13" t="s">
        <v>22</v>
      </c>
      <c r="E704" s="13" t="s">
        <v>23</v>
      </c>
      <c r="F704" s="13" t="s">
        <v>2357</v>
      </c>
      <c r="G704" s="13" t="s">
        <v>737</v>
      </c>
      <c r="H704" s="13" t="s">
        <v>44</v>
      </c>
      <c r="I704" s="47" t="str">
        <f>INDEX(Orders!$E704,MATCH(Orders!$F704,Customers!$B704,0))</f>
        <v>Standard Class</v>
      </c>
    </row>
    <row r="705" spans="1:9" x14ac:dyDescent="0.35">
      <c r="A705" s="12">
        <v>504</v>
      </c>
      <c r="B705" s="17" t="s">
        <v>2355</v>
      </c>
      <c r="C705" s="17" t="s">
        <v>2356</v>
      </c>
      <c r="D705" s="17" t="s">
        <v>22</v>
      </c>
      <c r="E705" s="17" t="s">
        <v>23</v>
      </c>
      <c r="F705" s="17" t="s">
        <v>2357</v>
      </c>
      <c r="G705" s="17" t="s">
        <v>737</v>
      </c>
      <c r="H705" s="17" t="s">
        <v>44</v>
      </c>
      <c r="I705" s="48" t="str">
        <f>INDEX(Orders!$E705,MATCH(Orders!$F705,Customers!$B705,0))</f>
        <v>Standard Class</v>
      </c>
    </row>
    <row r="706" spans="1:9" x14ac:dyDescent="0.35">
      <c r="A706" s="11">
        <v>505</v>
      </c>
      <c r="B706" s="13" t="s">
        <v>2355</v>
      </c>
      <c r="C706" s="13" t="s">
        <v>2356</v>
      </c>
      <c r="D706" s="13" t="s">
        <v>22</v>
      </c>
      <c r="E706" s="13" t="s">
        <v>23</v>
      </c>
      <c r="F706" s="13" t="s">
        <v>2357</v>
      </c>
      <c r="G706" s="13" t="s">
        <v>737</v>
      </c>
      <c r="H706" s="13" t="s">
        <v>44</v>
      </c>
      <c r="I706" s="47" t="str">
        <f>INDEX(Orders!$E706,MATCH(Orders!$F706,Customers!$B706,0))</f>
        <v>Standard Class</v>
      </c>
    </row>
    <row r="707" spans="1:9" x14ac:dyDescent="0.35">
      <c r="A707" s="12">
        <v>979</v>
      </c>
      <c r="B707" s="17" t="s">
        <v>2363</v>
      </c>
      <c r="C707" s="17" t="s">
        <v>2364</v>
      </c>
      <c r="D707" s="17" t="s">
        <v>41</v>
      </c>
      <c r="E707" s="17" t="s">
        <v>23</v>
      </c>
      <c r="F707" s="17" t="s">
        <v>2365</v>
      </c>
      <c r="G707" s="17" t="s">
        <v>78</v>
      </c>
      <c r="H707" s="17" t="s">
        <v>79</v>
      </c>
      <c r="I707" s="48" t="str">
        <f>INDEX(Orders!$E707,MATCH(Orders!$F707,Customers!$B707,0))</f>
        <v>First Class</v>
      </c>
    </row>
    <row r="708" spans="1:9" x14ac:dyDescent="0.35">
      <c r="A708" s="11">
        <v>1234</v>
      </c>
      <c r="B708" s="13" t="s">
        <v>2369</v>
      </c>
      <c r="C708" s="13" t="s">
        <v>2370</v>
      </c>
      <c r="D708" s="13" t="s">
        <v>22</v>
      </c>
      <c r="E708" s="13" t="s">
        <v>23</v>
      </c>
      <c r="F708" s="13" t="s">
        <v>2058</v>
      </c>
      <c r="G708" s="13" t="s">
        <v>153</v>
      </c>
      <c r="H708" s="13" t="s">
        <v>26</v>
      </c>
      <c r="I708" s="47" t="str">
        <f>INDEX(Orders!$E708,MATCH(Orders!$F708,Customers!$B708,0))</f>
        <v>First Class</v>
      </c>
    </row>
    <row r="709" spans="1:9" x14ac:dyDescent="0.35">
      <c r="A709" s="12">
        <v>5301</v>
      </c>
      <c r="B709" s="17" t="s">
        <v>2163</v>
      </c>
      <c r="C709" s="17" t="s">
        <v>2164</v>
      </c>
      <c r="D709" s="17" t="s">
        <v>22</v>
      </c>
      <c r="E709" s="17" t="s">
        <v>23</v>
      </c>
      <c r="F709" s="17" t="s">
        <v>174</v>
      </c>
      <c r="G709" s="17" t="s">
        <v>425</v>
      </c>
      <c r="H709" s="17" t="s">
        <v>79</v>
      </c>
      <c r="I709" s="48" t="str">
        <f>INDEX(Orders!$E709,MATCH(Orders!$F709,Customers!$B709,0))</f>
        <v>Standard Class</v>
      </c>
    </row>
    <row r="710" spans="1:9" x14ac:dyDescent="0.35">
      <c r="A710" s="11">
        <v>5302</v>
      </c>
      <c r="B710" s="13" t="s">
        <v>2163</v>
      </c>
      <c r="C710" s="13" t="s">
        <v>2164</v>
      </c>
      <c r="D710" s="13" t="s">
        <v>22</v>
      </c>
      <c r="E710" s="13" t="s">
        <v>23</v>
      </c>
      <c r="F710" s="13" t="s">
        <v>174</v>
      </c>
      <c r="G710" s="13" t="s">
        <v>425</v>
      </c>
      <c r="H710" s="13" t="s">
        <v>79</v>
      </c>
      <c r="I710" s="47" t="str">
        <f>INDEX(Orders!$E710,MATCH(Orders!$F710,Customers!$B710,0))</f>
        <v>Standard Class</v>
      </c>
    </row>
    <row r="711" spans="1:9" x14ac:dyDescent="0.35">
      <c r="A711" s="12">
        <v>5303</v>
      </c>
      <c r="B711" s="17" t="s">
        <v>2163</v>
      </c>
      <c r="C711" s="17" t="s">
        <v>2164</v>
      </c>
      <c r="D711" s="17" t="s">
        <v>22</v>
      </c>
      <c r="E711" s="17" t="s">
        <v>23</v>
      </c>
      <c r="F711" s="17" t="s">
        <v>174</v>
      </c>
      <c r="G711" s="17" t="s">
        <v>425</v>
      </c>
      <c r="H711" s="17" t="s">
        <v>79</v>
      </c>
      <c r="I711" s="48" t="str">
        <f>INDEX(Orders!$E711,MATCH(Orders!$F711,Customers!$B711,0))</f>
        <v>Standard Class</v>
      </c>
    </row>
    <row r="712" spans="1:9" x14ac:dyDescent="0.35">
      <c r="A712" s="11">
        <v>5471</v>
      </c>
      <c r="B712" s="13" t="s">
        <v>2379</v>
      </c>
      <c r="C712" s="13" t="s">
        <v>2380</v>
      </c>
      <c r="D712" s="13" t="s">
        <v>41</v>
      </c>
      <c r="E712" s="13" t="s">
        <v>23</v>
      </c>
      <c r="F712" s="13" t="s">
        <v>2381</v>
      </c>
      <c r="G712" s="13" t="s">
        <v>153</v>
      </c>
      <c r="H712" s="13" t="s">
        <v>26</v>
      </c>
      <c r="I712" s="47" t="str">
        <f>INDEX(Orders!$E712,MATCH(Orders!$F712,Customers!$B712,0))</f>
        <v>Standard Class</v>
      </c>
    </row>
    <row r="713" spans="1:9" x14ac:dyDescent="0.35">
      <c r="A713" s="12">
        <v>7067</v>
      </c>
      <c r="B713" s="17" t="s">
        <v>2383</v>
      </c>
      <c r="C713" s="17" t="s">
        <v>2384</v>
      </c>
      <c r="D713" s="17" t="s">
        <v>108</v>
      </c>
      <c r="E713" s="17" t="s">
        <v>23</v>
      </c>
      <c r="F713" s="17" t="s">
        <v>42</v>
      </c>
      <c r="G713" s="17" t="s">
        <v>43</v>
      </c>
      <c r="H713" s="17" t="s">
        <v>44</v>
      </c>
      <c r="I713" s="48" t="str">
        <f>INDEX(Orders!$E713,MATCH(Orders!$F713,Customers!$B713,0))</f>
        <v>Standard Class</v>
      </c>
    </row>
    <row r="714" spans="1:9" x14ac:dyDescent="0.35">
      <c r="A714" s="11">
        <v>7254</v>
      </c>
      <c r="B714" s="13" t="s">
        <v>2388</v>
      </c>
      <c r="C714" s="13" t="s">
        <v>2389</v>
      </c>
      <c r="D714" s="13" t="s">
        <v>108</v>
      </c>
      <c r="E714" s="13" t="s">
        <v>23</v>
      </c>
      <c r="F714" s="13" t="s">
        <v>2390</v>
      </c>
      <c r="G714" s="13" t="s">
        <v>126</v>
      </c>
      <c r="H714" s="13" t="s">
        <v>54</v>
      </c>
      <c r="I714" s="47" t="str">
        <f>INDEX(Orders!$E714,MATCH(Orders!$F714,Customers!$B714,0))</f>
        <v>Standard Class</v>
      </c>
    </row>
    <row r="715" spans="1:9" x14ac:dyDescent="0.35">
      <c r="A715" s="12">
        <v>7255</v>
      </c>
      <c r="B715" s="17" t="s">
        <v>2388</v>
      </c>
      <c r="C715" s="17" t="s">
        <v>2389</v>
      </c>
      <c r="D715" s="17" t="s">
        <v>108</v>
      </c>
      <c r="E715" s="17" t="s">
        <v>23</v>
      </c>
      <c r="F715" s="17" t="s">
        <v>2390</v>
      </c>
      <c r="G715" s="17" t="s">
        <v>126</v>
      </c>
      <c r="H715" s="17" t="s">
        <v>54</v>
      </c>
      <c r="I715" s="48" t="str">
        <f>INDEX(Orders!$E715,MATCH(Orders!$F715,Customers!$B715,0))</f>
        <v>Standard Class</v>
      </c>
    </row>
    <row r="716" spans="1:9" x14ac:dyDescent="0.35">
      <c r="A716" s="11">
        <v>7256</v>
      </c>
      <c r="B716" s="13" t="s">
        <v>2388</v>
      </c>
      <c r="C716" s="13" t="s">
        <v>2389</v>
      </c>
      <c r="D716" s="13" t="s">
        <v>108</v>
      </c>
      <c r="E716" s="13" t="s">
        <v>23</v>
      </c>
      <c r="F716" s="13" t="s">
        <v>2390</v>
      </c>
      <c r="G716" s="13" t="s">
        <v>126</v>
      </c>
      <c r="H716" s="13" t="s">
        <v>54</v>
      </c>
      <c r="I716" s="47" t="str">
        <f>INDEX(Orders!$E716,MATCH(Orders!$F716,Customers!$B716,0))</f>
        <v>Standard Class</v>
      </c>
    </row>
    <row r="717" spans="1:9" x14ac:dyDescent="0.35">
      <c r="A717" s="12">
        <v>7257</v>
      </c>
      <c r="B717" s="17" t="s">
        <v>2388</v>
      </c>
      <c r="C717" s="17" t="s">
        <v>2389</v>
      </c>
      <c r="D717" s="17" t="s">
        <v>108</v>
      </c>
      <c r="E717" s="17" t="s">
        <v>23</v>
      </c>
      <c r="F717" s="17" t="s">
        <v>2390</v>
      </c>
      <c r="G717" s="17" t="s">
        <v>126</v>
      </c>
      <c r="H717" s="17" t="s">
        <v>54</v>
      </c>
      <c r="I717" s="48" t="str">
        <f>INDEX(Orders!$E717,MATCH(Orders!$F717,Customers!$B717,0))</f>
        <v>Standard Class</v>
      </c>
    </row>
    <row r="718" spans="1:9" x14ac:dyDescent="0.35">
      <c r="A718" s="11">
        <v>7258</v>
      </c>
      <c r="B718" s="13" t="s">
        <v>2388</v>
      </c>
      <c r="C718" s="13" t="s">
        <v>2389</v>
      </c>
      <c r="D718" s="13" t="s">
        <v>108</v>
      </c>
      <c r="E718" s="13" t="s">
        <v>23</v>
      </c>
      <c r="F718" s="13" t="s">
        <v>2390</v>
      </c>
      <c r="G718" s="13" t="s">
        <v>126</v>
      </c>
      <c r="H718" s="13" t="s">
        <v>54</v>
      </c>
      <c r="I718" s="47" t="str">
        <f>INDEX(Orders!$E718,MATCH(Orders!$F718,Customers!$B718,0))</f>
        <v>Standard Class</v>
      </c>
    </row>
    <row r="719" spans="1:9" x14ac:dyDescent="0.35">
      <c r="A719" s="12">
        <v>7259</v>
      </c>
      <c r="B719" s="17" t="s">
        <v>2388</v>
      </c>
      <c r="C719" s="17" t="s">
        <v>2389</v>
      </c>
      <c r="D719" s="17" t="s">
        <v>108</v>
      </c>
      <c r="E719" s="17" t="s">
        <v>23</v>
      </c>
      <c r="F719" s="17" t="s">
        <v>2390</v>
      </c>
      <c r="G719" s="17" t="s">
        <v>126</v>
      </c>
      <c r="H719" s="17" t="s">
        <v>54</v>
      </c>
      <c r="I719" s="48" t="str">
        <f>INDEX(Orders!$E719,MATCH(Orders!$F719,Customers!$B719,0))</f>
        <v>Standard Class</v>
      </c>
    </row>
    <row r="720" spans="1:9" x14ac:dyDescent="0.35">
      <c r="A720" s="11">
        <v>7260</v>
      </c>
      <c r="B720" s="13" t="s">
        <v>2388</v>
      </c>
      <c r="C720" s="13" t="s">
        <v>2389</v>
      </c>
      <c r="D720" s="13" t="s">
        <v>108</v>
      </c>
      <c r="E720" s="13" t="s">
        <v>23</v>
      </c>
      <c r="F720" s="13" t="s">
        <v>2390</v>
      </c>
      <c r="G720" s="13" t="s">
        <v>126</v>
      </c>
      <c r="H720" s="13" t="s">
        <v>54</v>
      </c>
      <c r="I720" s="47" t="str">
        <f>INDEX(Orders!$E720,MATCH(Orders!$F720,Customers!$B720,0))</f>
        <v>Standard Class</v>
      </c>
    </row>
    <row r="721" spans="1:9" x14ac:dyDescent="0.35">
      <c r="A721" s="12">
        <v>7261</v>
      </c>
      <c r="B721" s="17" t="s">
        <v>2388</v>
      </c>
      <c r="C721" s="17" t="s">
        <v>2389</v>
      </c>
      <c r="D721" s="17" t="s">
        <v>108</v>
      </c>
      <c r="E721" s="17" t="s">
        <v>23</v>
      </c>
      <c r="F721" s="17" t="s">
        <v>2390</v>
      </c>
      <c r="G721" s="17" t="s">
        <v>126</v>
      </c>
      <c r="H721" s="17" t="s">
        <v>54</v>
      </c>
      <c r="I721" s="48" t="str">
        <f>INDEX(Orders!$E721,MATCH(Orders!$F721,Customers!$B721,0))</f>
        <v>Standard Class</v>
      </c>
    </row>
    <row r="722" spans="1:9" x14ac:dyDescent="0.35">
      <c r="A722" s="11">
        <v>7409</v>
      </c>
      <c r="B722" s="13" t="s">
        <v>751</v>
      </c>
      <c r="C722" s="13" t="s">
        <v>752</v>
      </c>
      <c r="D722" s="13" t="s">
        <v>22</v>
      </c>
      <c r="E722" s="13" t="s">
        <v>23</v>
      </c>
      <c r="F722" s="13" t="s">
        <v>42</v>
      </c>
      <c r="G722" s="13" t="s">
        <v>43</v>
      </c>
      <c r="H722" s="13" t="s">
        <v>44</v>
      </c>
      <c r="I722" s="47" t="str">
        <f>INDEX(Orders!$E722,MATCH(Orders!$F722,Customers!$B722,0))</f>
        <v>Standard Class</v>
      </c>
    </row>
    <row r="723" spans="1:9" x14ac:dyDescent="0.35">
      <c r="A723" s="12">
        <v>8296</v>
      </c>
      <c r="B723" s="17" t="s">
        <v>1450</v>
      </c>
      <c r="C723" s="17" t="s">
        <v>1451</v>
      </c>
      <c r="D723" s="17" t="s">
        <v>22</v>
      </c>
      <c r="E723" s="17" t="s">
        <v>23</v>
      </c>
      <c r="F723" s="17" t="s">
        <v>424</v>
      </c>
      <c r="G723" s="17" t="s">
        <v>425</v>
      </c>
      <c r="H723" s="17" t="s">
        <v>79</v>
      </c>
      <c r="I723" s="48" t="str">
        <f>INDEX(Orders!$E723,MATCH(Orders!$F723,Customers!$B723,0))</f>
        <v>Standard Class</v>
      </c>
    </row>
    <row r="724" spans="1:9" x14ac:dyDescent="0.35">
      <c r="A724" s="11">
        <v>8297</v>
      </c>
      <c r="B724" s="13" t="s">
        <v>1450</v>
      </c>
      <c r="C724" s="13" t="s">
        <v>1451</v>
      </c>
      <c r="D724" s="13" t="s">
        <v>22</v>
      </c>
      <c r="E724" s="13" t="s">
        <v>23</v>
      </c>
      <c r="F724" s="13" t="s">
        <v>424</v>
      </c>
      <c r="G724" s="13" t="s">
        <v>425</v>
      </c>
      <c r="H724" s="13" t="s">
        <v>79</v>
      </c>
      <c r="I724" s="47" t="str">
        <f>INDEX(Orders!$E724,MATCH(Orders!$F724,Customers!$B724,0))</f>
        <v>Standard Class</v>
      </c>
    </row>
    <row r="725" spans="1:9" x14ac:dyDescent="0.35">
      <c r="A725" s="12">
        <v>9718</v>
      </c>
      <c r="B725" s="17" t="s">
        <v>2408</v>
      </c>
      <c r="C725" s="17" t="s">
        <v>2409</v>
      </c>
      <c r="D725" s="17" t="s">
        <v>41</v>
      </c>
      <c r="E725" s="17" t="s">
        <v>23</v>
      </c>
      <c r="F725" s="17" t="s">
        <v>451</v>
      </c>
      <c r="G725" s="17" t="s">
        <v>53</v>
      </c>
      <c r="H725" s="17" t="s">
        <v>54</v>
      </c>
      <c r="I725" s="48" t="str">
        <f>INDEX(Orders!$E725,MATCH(Orders!$F725,Customers!$B725,0))</f>
        <v>Same Day</v>
      </c>
    </row>
    <row r="726" spans="1:9" x14ac:dyDescent="0.35">
      <c r="A726" s="11">
        <v>9719</v>
      </c>
      <c r="B726" s="13" t="s">
        <v>2408</v>
      </c>
      <c r="C726" s="13" t="s">
        <v>2409</v>
      </c>
      <c r="D726" s="13" t="s">
        <v>41</v>
      </c>
      <c r="E726" s="13" t="s">
        <v>23</v>
      </c>
      <c r="F726" s="13" t="s">
        <v>451</v>
      </c>
      <c r="G726" s="13" t="s">
        <v>53</v>
      </c>
      <c r="H726" s="13" t="s">
        <v>54</v>
      </c>
      <c r="I726" s="47" t="str">
        <f>INDEX(Orders!$E726,MATCH(Orders!$F726,Customers!$B726,0))</f>
        <v>Same Day</v>
      </c>
    </row>
    <row r="727" spans="1:9" x14ac:dyDescent="0.35">
      <c r="A727" s="12">
        <v>8901</v>
      </c>
      <c r="B727" s="17" t="s">
        <v>1500</v>
      </c>
      <c r="C727" s="17" t="s">
        <v>1501</v>
      </c>
      <c r="D727" s="17" t="s">
        <v>41</v>
      </c>
      <c r="E727" s="17" t="s">
        <v>23</v>
      </c>
      <c r="F727" s="17" t="s">
        <v>2413</v>
      </c>
      <c r="G727" s="17" t="s">
        <v>381</v>
      </c>
      <c r="H727" s="17" t="s">
        <v>54</v>
      </c>
      <c r="I727" s="48" t="str">
        <f>INDEX(Orders!$E727,MATCH(Orders!$F727,Customers!$B727,0))</f>
        <v>Standard Class</v>
      </c>
    </row>
    <row r="728" spans="1:9" x14ac:dyDescent="0.35">
      <c r="A728" s="11">
        <v>8902</v>
      </c>
      <c r="B728" s="13" t="s">
        <v>1500</v>
      </c>
      <c r="C728" s="13" t="s">
        <v>1501</v>
      </c>
      <c r="D728" s="13" t="s">
        <v>41</v>
      </c>
      <c r="E728" s="13" t="s">
        <v>23</v>
      </c>
      <c r="F728" s="13" t="s">
        <v>2413</v>
      </c>
      <c r="G728" s="13" t="s">
        <v>381</v>
      </c>
      <c r="H728" s="13" t="s">
        <v>54</v>
      </c>
      <c r="I728" s="47" t="str">
        <f>INDEX(Orders!$E728,MATCH(Orders!$F728,Customers!$B728,0))</f>
        <v>Standard Class</v>
      </c>
    </row>
    <row r="729" spans="1:9" x14ac:dyDescent="0.35">
      <c r="A729" s="12">
        <v>8903</v>
      </c>
      <c r="B729" s="17" t="s">
        <v>1500</v>
      </c>
      <c r="C729" s="17" t="s">
        <v>1501</v>
      </c>
      <c r="D729" s="17" t="s">
        <v>41</v>
      </c>
      <c r="E729" s="17" t="s">
        <v>23</v>
      </c>
      <c r="F729" s="17" t="s">
        <v>2413</v>
      </c>
      <c r="G729" s="17" t="s">
        <v>381</v>
      </c>
      <c r="H729" s="17" t="s">
        <v>54</v>
      </c>
      <c r="I729" s="48" t="str">
        <f>INDEX(Orders!$E729,MATCH(Orders!$F729,Customers!$B729,0))</f>
        <v>Standard Class</v>
      </c>
    </row>
    <row r="730" spans="1:9" x14ac:dyDescent="0.35">
      <c r="A730" s="11">
        <v>8904</v>
      </c>
      <c r="B730" s="13" t="s">
        <v>1500</v>
      </c>
      <c r="C730" s="13" t="s">
        <v>1501</v>
      </c>
      <c r="D730" s="13" t="s">
        <v>41</v>
      </c>
      <c r="E730" s="13" t="s">
        <v>23</v>
      </c>
      <c r="F730" s="13" t="s">
        <v>2413</v>
      </c>
      <c r="G730" s="13" t="s">
        <v>381</v>
      </c>
      <c r="H730" s="13" t="s">
        <v>54</v>
      </c>
      <c r="I730" s="47" t="str">
        <f>INDEX(Orders!$E730,MATCH(Orders!$F730,Customers!$B730,0))</f>
        <v>Standard Class</v>
      </c>
    </row>
    <row r="731" spans="1:9" x14ac:dyDescent="0.35">
      <c r="A731" s="12">
        <v>9631</v>
      </c>
      <c r="B731" s="17" t="s">
        <v>113</v>
      </c>
      <c r="C731" s="17" t="s">
        <v>114</v>
      </c>
      <c r="D731" s="17" t="s">
        <v>41</v>
      </c>
      <c r="E731" s="17" t="s">
        <v>23</v>
      </c>
      <c r="F731" s="17" t="s">
        <v>218</v>
      </c>
      <c r="G731" s="17" t="s">
        <v>219</v>
      </c>
      <c r="H731" s="17" t="s">
        <v>26</v>
      </c>
      <c r="I731" s="48" t="str">
        <f>INDEX(Orders!$E731,MATCH(Orders!$F731,Customers!$B731,0))</f>
        <v>Standard Class</v>
      </c>
    </row>
    <row r="732" spans="1:9" x14ac:dyDescent="0.35">
      <c r="A732" s="11">
        <v>9632</v>
      </c>
      <c r="B732" s="13" t="s">
        <v>113</v>
      </c>
      <c r="C732" s="13" t="s">
        <v>114</v>
      </c>
      <c r="D732" s="13" t="s">
        <v>41</v>
      </c>
      <c r="E732" s="13" t="s">
        <v>23</v>
      </c>
      <c r="F732" s="13" t="s">
        <v>218</v>
      </c>
      <c r="G732" s="13" t="s">
        <v>219</v>
      </c>
      <c r="H732" s="13" t="s">
        <v>26</v>
      </c>
      <c r="I732" s="47" t="str">
        <f>INDEX(Orders!$E732,MATCH(Orders!$F732,Customers!$B732,0))</f>
        <v>Standard Class</v>
      </c>
    </row>
    <row r="733" spans="1:9" x14ac:dyDescent="0.35">
      <c r="A733" s="12">
        <v>2851</v>
      </c>
      <c r="B733" s="17" t="s">
        <v>2426</v>
      </c>
      <c r="C733" s="17" t="s">
        <v>2427</v>
      </c>
      <c r="D733" s="17" t="s">
        <v>22</v>
      </c>
      <c r="E733" s="17" t="s">
        <v>23</v>
      </c>
      <c r="F733" s="17" t="s">
        <v>86</v>
      </c>
      <c r="G733" s="17" t="s">
        <v>87</v>
      </c>
      <c r="H733" s="17" t="s">
        <v>26</v>
      </c>
      <c r="I733" s="48" t="str">
        <f>INDEX(Orders!$E733,MATCH(Orders!$F733,Customers!$B733,0))</f>
        <v>First Class</v>
      </c>
    </row>
    <row r="734" spans="1:9" x14ac:dyDescent="0.35">
      <c r="A734" s="11">
        <v>7211</v>
      </c>
      <c r="B734" s="13" t="s">
        <v>1001</v>
      </c>
      <c r="C734" s="13" t="s">
        <v>1002</v>
      </c>
      <c r="D734" s="13" t="s">
        <v>22</v>
      </c>
      <c r="E734" s="13" t="s">
        <v>23</v>
      </c>
      <c r="F734" s="13" t="s">
        <v>159</v>
      </c>
      <c r="G734" s="13" t="s">
        <v>160</v>
      </c>
      <c r="H734" s="13" t="s">
        <v>44</v>
      </c>
      <c r="I734" s="47" t="str">
        <f>INDEX(Orders!$E734,MATCH(Orders!$F734,Customers!$B734,0))</f>
        <v>Standard Class</v>
      </c>
    </row>
    <row r="735" spans="1:9" x14ac:dyDescent="0.35">
      <c r="A735" s="12">
        <v>7212</v>
      </c>
      <c r="B735" s="17" t="s">
        <v>1001</v>
      </c>
      <c r="C735" s="17" t="s">
        <v>1002</v>
      </c>
      <c r="D735" s="17" t="s">
        <v>22</v>
      </c>
      <c r="E735" s="17" t="s">
        <v>23</v>
      </c>
      <c r="F735" s="17" t="s">
        <v>159</v>
      </c>
      <c r="G735" s="17" t="s">
        <v>160</v>
      </c>
      <c r="H735" s="17" t="s">
        <v>44</v>
      </c>
      <c r="I735" s="48" t="str">
        <f>INDEX(Orders!$E735,MATCH(Orders!$F735,Customers!$B735,0))</f>
        <v>Standard Class</v>
      </c>
    </row>
    <row r="736" spans="1:9" x14ac:dyDescent="0.35">
      <c r="A736" s="11">
        <v>7213</v>
      </c>
      <c r="B736" s="13" t="s">
        <v>1001</v>
      </c>
      <c r="C736" s="13" t="s">
        <v>1002</v>
      </c>
      <c r="D736" s="13" t="s">
        <v>22</v>
      </c>
      <c r="E736" s="13" t="s">
        <v>23</v>
      </c>
      <c r="F736" s="13" t="s">
        <v>159</v>
      </c>
      <c r="G736" s="13" t="s">
        <v>160</v>
      </c>
      <c r="H736" s="13" t="s">
        <v>44</v>
      </c>
      <c r="I736" s="47" t="str">
        <f>INDEX(Orders!$E736,MATCH(Orders!$F736,Customers!$B736,0))</f>
        <v>Standard Class</v>
      </c>
    </row>
    <row r="737" spans="1:9" x14ac:dyDescent="0.35">
      <c r="A737" s="12">
        <v>9938</v>
      </c>
      <c r="B737" s="17" t="s">
        <v>2191</v>
      </c>
      <c r="C737" s="17" t="s">
        <v>2192</v>
      </c>
      <c r="D737" s="17" t="s">
        <v>22</v>
      </c>
      <c r="E737" s="17" t="s">
        <v>23</v>
      </c>
      <c r="F737" s="17" t="s">
        <v>42</v>
      </c>
      <c r="G737" s="17" t="s">
        <v>43</v>
      </c>
      <c r="H737" s="17" t="s">
        <v>44</v>
      </c>
      <c r="I737" s="48" t="str">
        <f>INDEX(Orders!$E737,MATCH(Orders!$F737,Customers!$B737,0))</f>
        <v>Second Class</v>
      </c>
    </row>
    <row r="738" spans="1:9" x14ac:dyDescent="0.35">
      <c r="A738" s="11">
        <v>70</v>
      </c>
      <c r="B738" s="13" t="s">
        <v>725</v>
      </c>
      <c r="C738" s="13" t="s">
        <v>726</v>
      </c>
      <c r="D738" s="13" t="s">
        <v>41</v>
      </c>
      <c r="E738" s="13" t="s">
        <v>23</v>
      </c>
      <c r="F738" s="13" t="s">
        <v>174</v>
      </c>
      <c r="G738" s="13" t="s">
        <v>425</v>
      </c>
      <c r="H738" s="13" t="s">
        <v>79</v>
      </c>
      <c r="I738" s="47" t="str">
        <f>INDEX(Orders!$E738,MATCH(Orders!$F738,Customers!$B738,0))</f>
        <v>First Class</v>
      </c>
    </row>
    <row r="739" spans="1:9" x14ac:dyDescent="0.35">
      <c r="A739" s="12">
        <v>238</v>
      </c>
      <c r="B739" s="17" t="s">
        <v>2227</v>
      </c>
      <c r="C739" s="17" t="s">
        <v>2228</v>
      </c>
      <c r="D739" s="17" t="s">
        <v>41</v>
      </c>
      <c r="E739" s="17" t="s">
        <v>23</v>
      </c>
      <c r="F739" s="17" t="s">
        <v>380</v>
      </c>
      <c r="G739" s="17" t="s">
        <v>381</v>
      </c>
      <c r="H739" s="17" t="s">
        <v>54</v>
      </c>
      <c r="I739" s="48" t="str">
        <f>INDEX(Orders!$E739,MATCH(Orders!$F739,Customers!$B739,0))</f>
        <v>Second Class</v>
      </c>
    </row>
    <row r="740" spans="1:9" x14ac:dyDescent="0.35">
      <c r="A740" s="11">
        <v>239</v>
      </c>
      <c r="B740" s="13" t="s">
        <v>2227</v>
      </c>
      <c r="C740" s="13" t="s">
        <v>2228</v>
      </c>
      <c r="D740" s="13" t="s">
        <v>41</v>
      </c>
      <c r="E740" s="13" t="s">
        <v>23</v>
      </c>
      <c r="F740" s="13" t="s">
        <v>380</v>
      </c>
      <c r="G740" s="13" t="s">
        <v>381</v>
      </c>
      <c r="H740" s="13" t="s">
        <v>54</v>
      </c>
      <c r="I740" s="47" t="str">
        <f>INDEX(Orders!$E740,MATCH(Orders!$F740,Customers!$B740,0))</f>
        <v>Second Class</v>
      </c>
    </row>
    <row r="741" spans="1:9" x14ac:dyDescent="0.35">
      <c r="A741" s="12">
        <v>240</v>
      </c>
      <c r="B741" s="17" t="s">
        <v>2227</v>
      </c>
      <c r="C741" s="17" t="s">
        <v>2228</v>
      </c>
      <c r="D741" s="17" t="s">
        <v>41</v>
      </c>
      <c r="E741" s="17" t="s">
        <v>23</v>
      </c>
      <c r="F741" s="17" t="s">
        <v>380</v>
      </c>
      <c r="G741" s="17" t="s">
        <v>381</v>
      </c>
      <c r="H741" s="17" t="s">
        <v>54</v>
      </c>
      <c r="I741" s="48" t="str">
        <f>INDEX(Orders!$E741,MATCH(Orders!$F741,Customers!$B741,0))</f>
        <v>Second Class</v>
      </c>
    </row>
    <row r="742" spans="1:9" x14ac:dyDescent="0.35">
      <c r="A742" s="11">
        <v>241</v>
      </c>
      <c r="B742" s="13" t="s">
        <v>2227</v>
      </c>
      <c r="C742" s="13" t="s">
        <v>2228</v>
      </c>
      <c r="D742" s="13" t="s">
        <v>41</v>
      </c>
      <c r="E742" s="13" t="s">
        <v>23</v>
      </c>
      <c r="F742" s="13" t="s">
        <v>380</v>
      </c>
      <c r="G742" s="13" t="s">
        <v>381</v>
      </c>
      <c r="H742" s="13" t="s">
        <v>54</v>
      </c>
      <c r="I742" s="47" t="str">
        <f>INDEX(Orders!$E742,MATCH(Orders!$F742,Customers!$B742,0))</f>
        <v>Second Class</v>
      </c>
    </row>
    <row r="743" spans="1:9" x14ac:dyDescent="0.35">
      <c r="A743" s="12">
        <v>242</v>
      </c>
      <c r="B743" s="17" t="s">
        <v>2227</v>
      </c>
      <c r="C743" s="17" t="s">
        <v>2228</v>
      </c>
      <c r="D743" s="17" t="s">
        <v>41</v>
      </c>
      <c r="E743" s="17" t="s">
        <v>23</v>
      </c>
      <c r="F743" s="17" t="s">
        <v>380</v>
      </c>
      <c r="G743" s="17" t="s">
        <v>381</v>
      </c>
      <c r="H743" s="17" t="s">
        <v>54</v>
      </c>
      <c r="I743" s="48" t="str">
        <f>INDEX(Orders!$E743,MATCH(Orders!$F743,Customers!$B743,0))</f>
        <v>Second Class</v>
      </c>
    </row>
    <row r="744" spans="1:9" x14ac:dyDescent="0.35">
      <c r="A744" s="11">
        <v>243</v>
      </c>
      <c r="B744" s="13" t="s">
        <v>2227</v>
      </c>
      <c r="C744" s="13" t="s">
        <v>2228</v>
      </c>
      <c r="D744" s="13" t="s">
        <v>41</v>
      </c>
      <c r="E744" s="13" t="s">
        <v>23</v>
      </c>
      <c r="F744" s="13" t="s">
        <v>380</v>
      </c>
      <c r="G744" s="13" t="s">
        <v>381</v>
      </c>
      <c r="H744" s="13" t="s">
        <v>54</v>
      </c>
      <c r="I744" s="47" t="str">
        <f>INDEX(Orders!$E744,MATCH(Orders!$F744,Customers!$B744,0))</f>
        <v>Second Class</v>
      </c>
    </row>
    <row r="745" spans="1:9" x14ac:dyDescent="0.35">
      <c r="A745" s="12">
        <v>244</v>
      </c>
      <c r="B745" s="17" t="s">
        <v>2227</v>
      </c>
      <c r="C745" s="17" t="s">
        <v>2228</v>
      </c>
      <c r="D745" s="17" t="s">
        <v>41</v>
      </c>
      <c r="E745" s="17" t="s">
        <v>23</v>
      </c>
      <c r="F745" s="17" t="s">
        <v>380</v>
      </c>
      <c r="G745" s="17" t="s">
        <v>381</v>
      </c>
      <c r="H745" s="17" t="s">
        <v>54</v>
      </c>
      <c r="I745" s="48" t="str">
        <f>INDEX(Orders!$E745,MATCH(Orders!$F745,Customers!$B745,0))</f>
        <v>Second Class</v>
      </c>
    </row>
    <row r="746" spans="1:9" x14ac:dyDescent="0.35">
      <c r="A746" s="11">
        <v>2602</v>
      </c>
      <c r="B746" s="13" t="s">
        <v>2452</v>
      </c>
      <c r="C746" s="13" t="s">
        <v>2453</v>
      </c>
      <c r="D746" s="13" t="s">
        <v>41</v>
      </c>
      <c r="E746" s="13" t="s">
        <v>23</v>
      </c>
      <c r="F746" s="13" t="s">
        <v>218</v>
      </c>
      <c r="G746" s="13" t="s">
        <v>219</v>
      </c>
      <c r="H746" s="13" t="s">
        <v>26</v>
      </c>
      <c r="I746" s="47" t="str">
        <f>INDEX(Orders!$E746,MATCH(Orders!$F746,Customers!$B746,0))</f>
        <v>Same Day</v>
      </c>
    </row>
    <row r="747" spans="1:9" x14ac:dyDescent="0.35">
      <c r="A747" s="12">
        <v>2603</v>
      </c>
      <c r="B747" s="17" t="s">
        <v>2452</v>
      </c>
      <c r="C747" s="17" t="s">
        <v>2453</v>
      </c>
      <c r="D747" s="17" t="s">
        <v>41</v>
      </c>
      <c r="E747" s="17" t="s">
        <v>23</v>
      </c>
      <c r="F747" s="17" t="s">
        <v>218</v>
      </c>
      <c r="G747" s="17" t="s">
        <v>219</v>
      </c>
      <c r="H747" s="17" t="s">
        <v>26</v>
      </c>
      <c r="I747" s="48" t="str">
        <f>INDEX(Orders!$E747,MATCH(Orders!$F747,Customers!$B747,0))</f>
        <v>Same Day</v>
      </c>
    </row>
    <row r="748" spans="1:9" x14ac:dyDescent="0.35">
      <c r="A748" s="11">
        <v>2604</v>
      </c>
      <c r="B748" s="13" t="s">
        <v>2452</v>
      </c>
      <c r="C748" s="13" t="s">
        <v>2453</v>
      </c>
      <c r="D748" s="13" t="s">
        <v>41</v>
      </c>
      <c r="E748" s="13" t="s">
        <v>23</v>
      </c>
      <c r="F748" s="13" t="s">
        <v>218</v>
      </c>
      <c r="G748" s="13" t="s">
        <v>219</v>
      </c>
      <c r="H748" s="13" t="s">
        <v>26</v>
      </c>
      <c r="I748" s="47" t="str">
        <f>INDEX(Orders!$E748,MATCH(Orders!$F748,Customers!$B748,0))</f>
        <v>Same Day</v>
      </c>
    </row>
    <row r="749" spans="1:9" x14ac:dyDescent="0.35">
      <c r="A749" s="12">
        <v>2605</v>
      </c>
      <c r="B749" s="17" t="s">
        <v>2452</v>
      </c>
      <c r="C749" s="17" t="s">
        <v>2453</v>
      </c>
      <c r="D749" s="17" t="s">
        <v>41</v>
      </c>
      <c r="E749" s="17" t="s">
        <v>23</v>
      </c>
      <c r="F749" s="17" t="s">
        <v>218</v>
      </c>
      <c r="G749" s="17" t="s">
        <v>219</v>
      </c>
      <c r="H749" s="17" t="s">
        <v>26</v>
      </c>
      <c r="I749" s="48" t="str">
        <f>INDEX(Orders!$E749,MATCH(Orders!$F749,Customers!$B749,0))</f>
        <v>Same Day</v>
      </c>
    </row>
    <row r="750" spans="1:9" x14ac:dyDescent="0.35">
      <c r="A750" s="11">
        <v>1134</v>
      </c>
      <c r="B750" s="13" t="s">
        <v>2462</v>
      </c>
      <c r="C750" s="13" t="s">
        <v>2463</v>
      </c>
      <c r="D750" s="13" t="s">
        <v>108</v>
      </c>
      <c r="E750" s="13" t="s">
        <v>23</v>
      </c>
      <c r="F750" s="13" t="s">
        <v>86</v>
      </c>
      <c r="G750" s="13" t="s">
        <v>87</v>
      </c>
      <c r="H750" s="13" t="s">
        <v>26</v>
      </c>
      <c r="I750" s="47" t="str">
        <f>INDEX(Orders!$E750,MATCH(Orders!$F750,Customers!$B750,0))</f>
        <v>Standard Class</v>
      </c>
    </row>
    <row r="751" spans="1:9" x14ac:dyDescent="0.35">
      <c r="A751" s="12">
        <v>1135</v>
      </c>
      <c r="B751" s="17" t="s">
        <v>2462</v>
      </c>
      <c r="C751" s="17" t="s">
        <v>2463</v>
      </c>
      <c r="D751" s="17" t="s">
        <v>108</v>
      </c>
      <c r="E751" s="17" t="s">
        <v>23</v>
      </c>
      <c r="F751" s="17" t="s">
        <v>86</v>
      </c>
      <c r="G751" s="17" t="s">
        <v>87</v>
      </c>
      <c r="H751" s="17" t="s">
        <v>26</v>
      </c>
      <c r="I751" s="48" t="str">
        <f>INDEX(Orders!$E751,MATCH(Orders!$F751,Customers!$B751,0))</f>
        <v>Standard Class</v>
      </c>
    </row>
    <row r="752" spans="1:9" x14ac:dyDescent="0.35">
      <c r="A752" s="11">
        <v>3727</v>
      </c>
      <c r="B752" s="13" t="s">
        <v>2467</v>
      </c>
      <c r="C752" s="13" t="s">
        <v>2468</v>
      </c>
      <c r="D752" s="13" t="s">
        <v>41</v>
      </c>
      <c r="E752" s="13" t="s">
        <v>23</v>
      </c>
      <c r="F752" s="13" t="s">
        <v>697</v>
      </c>
      <c r="G752" s="13" t="s">
        <v>743</v>
      </c>
      <c r="H752" s="13" t="s">
        <v>26</v>
      </c>
      <c r="I752" s="47" t="str">
        <f>INDEX(Orders!$E752,MATCH(Orders!$F752,Customers!$B752,0))</f>
        <v>Standard Class</v>
      </c>
    </row>
    <row r="753" spans="1:9" x14ac:dyDescent="0.35">
      <c r="A753" s="12">
        <v>3728</v>
      </c>
      <c r="B753" s="17" t="s">
        <v>2467</v>
      </c>
      <c r="C753" s="17" t="s">
        <v>2468</v>
      </c>
      <c r="D753" s="17" t="s">
        <v>41</v>
      </c>
      <c r="E753" s="17" t="s">
        <v>23</v>
      </c>
      <c r="F753" s="17" t="s">
        <v>697</v>
      </c>
      <c r="G753" s="17" t="s">
        <v>743</v>
      </c>
      <c r="H753" s="17" t="s">
        <v>26</v>
      </c>
      <c r="I753" s="48" t="str">
        <f>INDEX(Orders!$E753,MATCH(Orders!$F753,Customers!$B753,0))</f>
        <v>Standard Class</v>
      </c>
    </row>
    <row r="754" spans="1:9" x14ac:dyDescent="0.35">
      <c r="A754" s="11">
        <v>3729</v>
      </c>
      <c r="B754" s="13" t="s">
        <v>2467</v>
      </c>
      <c r="C754" s="13" t="s">
        <v>2468</v>
      </c>
      <c r="D754" s="13" t="s">
        <v>41</v>
      </c>
      <c r="E754" s="13" t="s">
        <v>23</v>
      </c>
      <c r="F754" s="13" t="s">
        <v>697</v>
      </c>
      <c r="G754" s="13" t="s">
        <v>743</v>
      </c>
      <c r="H754" s="13" t="s">
        <v>26</v>
      </c>
      <c r="I754" s="47" t="str">
        <f>INDEX(Orders!$E754,MATCH(Orders!$F754,Customers!$B754,0))</f>
        <v>Standard Class</v>
      </c>
    </row>
    <row r="755" spans="1:9" x14ac:dyDescent="0.35">
      <c r="A755" s="12">
        <v>5523</v>
      </c>
      <c r="B755" s="17" t="s">
        <v>2474</v>
      </c>
      <c r="C755" s="17" t="s">
        <v>2475</v>
      </c>
      <c r="D755" s="17" t="s">
        <v>41</v>
      </c>
      <c r="E755" s="17" t="s">
        <v>23</v>
      </c>
      <c r="F755" s="17" t="s">
        <v>2476</v>
      </c>
      <c r="G755" s="17" t="s">
        <v>43</v>
      </c>
      <c r="H755" s="17" t="s">
        <v>44</v>
      </c>
      <c r="I755" s="48" t="str">
        <f>INDEX(Orders!$E755,MATCH(Orders!$F755,Customers!$B755,0))</f>
        <v>First Class</v>
      </c>
    </row>
    <row r="756" spans="1:9" x14ac:dyDescent="0.35">
      <c r="A756" s="11">
        <v>5524</v>
      </c>
      <c r="B756" s="13" t="s">
        <v>2474</v>
      </c>
      <c r="C756" s="13" t="s">
        <v>2475</v>
      </c>
      <c r="D756" s="13" t="s">
        <v>41</v>
      </c>
      <c r="E756" s="13" t="s">
        <v>23</v>
      </c>
      <c r="F756" s="13" t="s">
        <v>2476</v>
      </c>
      <c r="G756" s="13" t="s">
        <v>43</v>
      </c>
      <c r="H756" s="13" t="s">
        <v>44</v>
      </c>
      <c r="I756" s="47" t="str">
        <f>INDEX(Orders!$E756,MATCH(Orders!$F756,Customers!$B756,0))</f>
        <v>First Class</v>
      </c>
    </row>
    <row r="757" spans="1:9" x14ac:dyDescent="0.35">
      <c r="A757" s="12">
        <v>9375</v>
      </c>
      <c r="B757" s="17" t="s">
        <v>2481</v>
      </c>
      <c r="C757" s="17" t="s">
        <v>2482</v>
      </c>
      <c r="D757" s="17" t="s">
        <v>22</v>
      </c>
      <c r="E757" s="17" t="s">
        <v>23</v>
      </c>
      <c r="F757" s="17" t="s">
        <v>159</v>
      </c>
      <c r="G757" s="17" t="s">
        <v>160</v>
      </c>
      <c r="H757" s="17" t="s">
        <v>44</v>
      </c>
      <c r="I757" s="48" t="str">
        <f>INDEX(Orders!$E757,MATCH(Orders!$F757,Customers!$B757,0))</f>
        <v>Standard Class</v>
      </c>
    </row>
    <row r="758" spans="1:9" x14ac:dyDescent="0.35">
      <c r="A758" s="11">
        <v>265</v>
      </c>
      <c r="B758" s="13" t="s">
        <v>209</v>
      </c>
      <c r="C758" s="13" t="s">
        <v>210</v>
      </c>
      <c r="D758" s="13" t="s">
        <v>41</v>
      </c>
      <c r="E758" s="13" t="s">
        <v>23</v>
      </c>
      <c r="F758" s="13" t="s">
        <v>380</v>
      </c>
      <c r="G758" s="13" t="s">
        <v>381</v>
      </c>
      <c r="H758" s="13" t="s">
        <v>54</v>
      </c>
      <c r="I758" s="47" t="str">
        <f>INDEX(Orders!$E758,MATCH(Orders!$F758,Customers!$B758,0))</f>
        <v>Standard Class</v>
      </c>
    </row>
    <row r="759" spans="1:9" x14ac:dyDescent="0.35">
      <c r="A759" s="12">
        <v>434</v>
      </c>
      <c r="B759" s="17" t="s">
        <v>1110</v>
      </c>
      <c r="C759" s="17" t="s">
        <v>1111</v>
      </c>
      <c r="D759" s="17" t="s">
        <v>41</v>
      </c>
      <c r="E759" s="17" t="s">
        <v>23</v>
      </c>
      <c r="F759" s="17" t="s">
        <v>2487</v>
      </c>
      <c r="G759" s="17" t="s">
        <v>893</v>
      </c>
      <c r="H759" s="17" t="s">
        <v>26</v>
      </c>
      <c r="I759" s="48" t="str">
        <f>INDEX(Orders!$E759,MATCH(Orders!$F759,Customers!$B759,0))</f>
        <v>First Class</v>
      </c>
    </row>
    <row r="760" spans="1:9" x14ac:dyDescent="0.35">
      <c r="A760" s="11">
        <v>5085</v>
      </c>
      <c r="B760" s="13" t="s">
        <v>2491</v>
      </c>
      <c r="C760" s="13" t="s">
        <v>2492</v>
      </c>
      <c r="D760" s="13" t="s">
        <v>22</v>
      </c>
      <c r="E760" s="13" t="s">
        <v>23</v>
      </c>
      <c r="F760" s="13" t="s">
        <v>2487</v>
      </c>
      <c r="G760" s="13" t="s">
        <v>893</v>
      </c>
      <c r="H760" s="13" t="s">
        <v>26</v>
      </c>
      <c r="I760" s="47" t="str">
        <f>INDEX(Orders!$E760,MATCH(Orders!$F760,Customers!$B760,0))</f>
        <v>Second Class</v>
      </c>
    </row>
    <row r="761" spans="1:9" x14ac:dyDescent="0.35">
      <c r="A761" s="12">
        <v>5532</v>
      </c>
      <c r="B761" s="17" t="s">
        <v>954</v>
      </c>
      <c r="C761" s="17" t="s">
        <v>955</v>
      </c>
      <c r="D761" s="17" t="s">
        <v>41</v>
      </c>
      <c r="E761" s="17" t="s">
        <v>23</v>
      </c>
      <c r="F761" s="17" t="s">
        <v>1827</v>
      </c>
      <c r="G761" s="17" t="s">
        <v>1444</v>
      </c>
      <c r="H761" s="17" t="s">
        <v>79</v>
      </c>
      <c r="I761" s="48" t="str">
        <f>INDEX(Orders!$E761,MATCH(Orders!$F761,Customers!$B761,0))</f>
        <v>First Class</v>
      </c>
    </row>
    <row r="762" spans="1:9" x14ac:dyDescent="0.35">
      <c r="A762" s="11">
        <v>5533</v>
      </c>
      <c r="B762" s="13" t="s">
        <v>954</v>
      </c>
      <c r="C762" s="13" t="s">
        <v>955</v>
      </c>
      <c r="D762" s="13" t="s">
        <v>41</v>
      </c>
      <c r="E762" s="13" t="s">
        <v>23</v>
      </c>
      <c r="F762" s="13" t="s">
        <v>1827</v>
      </c>
      <c r="G762" s="13" t="s">
        <v>1444</v>
      </c>
      <c r="H762" s="13" t="s">
        <v>79</v>
      </c>
      <c r="I762" s="47" t="str">
        <f>INDEX(Orders!$E762,MATCH(Orders!$F762,Customers!$B762,0))</f>
        <v>First Class</v>
      </c>
    </row>
    <row r="763" spans="1:9" x14ac:dyDescent="0.35">
      <c r="A763" s="12">
        <v>5534</v>
      </c>
      <c r="B763" s="17" t="s">
        <v>954</v>
      </c>
      <c r="C763" s="17" t="s">
        <v>955</v>
      </c>
      <c r="D763" s="17" t="s">
        <v>41</v>
      </c>
      <c r="E763" s="17" t="s">
        <v>23</v>
      </c>
      <c r="F763" s="17" t="s">
        <v>1827</v>
      </c>
      <c r="G763" s="17" t="s">
        <v>1444</v>
      </c>
      <c r="H763" s="17" t="s">
        <v>79</v>
      </c>
      <c r="I763" s="48" t="str">
        <f>INDEX(Orders!$E763,MATCH(Orders!$F763,Customers!$B763,0))</f>
        <v>First Class</v>
      </c>
    </row>
    <row r="764" spans="1:9" x14ac:dyDescent="0.35">
      <c r="A764" s="11">
        <v>5535</v>
      </c>
      <c r="B764" s="13" t="s">
        <v>954</v>
      </c>
      <c r="C764" s="13" t="s">
        <v>955</v>
      </c>
      <c r="D764" s="13" t="s">
        <v>41</v>
      </c>
      <c r="E764" s="13" t="s">
        <v>23</v>
      </c>
      <c r="F764" s="13" t="s">
        <v>1827</v>
      </c>
      <c r="G764" s="13" t="s">
        <v>1444</v>
      </c>
      <c r="H764" s="13" t="s">
        <v>79</v>
      </c>
      <c r="I764" s="47" t="str">
        <f>INDEX(Orders!$E764,MATCH(Orders!$F764,Customers!$B764,0))</f>
        <v>First Class</v>
      </c>
    </row>
    <row r="765" spans="1:9" x14ac:dyDescent="0.35">
      <c r="A765" s="12">
        <v>5536</v>
      </c>
      <c r="B765" s="17" t="s">
        <v>954</v>
      </c>
      <c r="C765" s="17" t="s">
        <v>955</v>
      </c>
      <c r="D765" s="17" t="s">
        <v>41</v>
      </c>
      <c r="E765" s="17" t="s">
        <v>23</v>
      </c>
      <c r="F765" s="17" t="s">
        <v>1827</v>
      </c>
      <c r="G765" s="17" t="s">
        <v>1444</v>
      </c>
      <c r="H765" s="17" t="s">
        <v>79</v>
      </c>
      <c r="I765" s="48" t="str">
        <f>INDEX(Orders!$E765,MATCH(Orders!$F765,Customers!$B765,0))</f>
        <v>First Class</v>
      </c>
    </row>
    <row r="766" spans="1:9" x14ac:dyDescent="0.35">
      <c r="A766" s="11">
        <v>5537</v>
      </c>
      <c r="B766" s="13" t="s">
        <v>954</v>
      </c>
      <c r="C766" s="13" t="s">
        <v>955</v>
      </c>
      <c r="D766" s="13" t="s">
        <v>41</v>
      </c>
      <c r="E766" s="13" t="s">
        <v>23</v>
      </c>
      <c r="F766" s="13" t="s">
        <v>1827</v>
      </c>
      <c r="G766" s="13" t="s">
        <v>1444</v>
      </c>
      <c r="H766" s="13" t="s">
        <v>79</v>
      </c>
      <c r="I766" s="47" t="str">
        <f>INDEX(Orders!$E766,MATCH(Orders!$F766,Customers!$B766,0))</f>
        <v>First Class</v>
      </c>
    </row>
    <row r="767" spans="1:9" x14ac:dyDescent="0.35">
      <c r="A767" s="12">
        <v>5538</v>
      </c>
      <c r="B767" s="17" t="s">
        <v>954</v>
      </c>
      <c r="C767" s="17" t="s">
        <v>955</v>
      </c>
      <c r="D767" s="17" t="s">
        <v>41</v>
      </c>
      <c r="E767" s="17" t="s">
        <v>23</v>
      </c>
      <c r="F767" s="17" t="s">
        <v>1827</v>
      </c>
      <c r="G767" s="17" t="s">
        <v>1444</v>
      </c>
      <c r="H767" s="17" t="s">
        <v>79</v>
      </c>
      <c r="I767" s="48" t="str">
        <f>INDEX(Orders!$E767,MATCH(Orders!$F767,Customers!$B767,0))</f>
        <v>First Class</v>
      </c>
    </row>
    <row r="768" spans="1:9" x14ac:dyDescent="0.35">
      <c r="A768" s="11">
        <v>9120</v>
      </c>
      <c r="B768" s="13" t="s">
        <v>1543</v>
      </c>
      <c r="C768" s="13" t="s">
        <v>1544</v>
      </c>
      <c r="D768" s="13" t="s">
        <v>108</v>
      </c>
      <c r="E768" s="13" t="s">
        <v>23</v>
      </c>
      <c r="F768" s="13" t="s">
        <v>42</v>
      </c>
      <c r="G768" s="13" t="s">
        <v>43</v>
      </c>
      <c r="H768" s="13" t="s">
        <v>44</v>
      </c>
      <c r="I768" s="47" t="str">
        <f>INDEX(Orders!$E768,MATCH(Orders!$F768,Customers!$B768,0))</f>
        <v>Standard Class</v>
      </c>
    </row>
    <row r="769" spans="1:9" x14ac:dyDescent="0.35">
      <c r="A769" s="12">
        <v>9121</v>
      </c>
      <c r="B769" s="17" t="s">
        <v>1543</v>
      </c>
      <c r="C769" s="17" t="s">
        <v>1544</v>
      </c>
      <c r="D769" s="17" t="s">
        <v>108</v>
      </c>
      <c r="E769" s="17" t="s">
        <v>23</v>
      </c>
      <c r="F769" s="17" t="s">
        <v>42</v>
      </c>
      <c r="G769" s="17" t="s">
        <v>43</v>
      </c>
      <c r="H769" s="17" t="s">
        <v>44</v>
      </c>
      <c r="I769" s="48" t="str">
        <f>INDEX(Orders!$E769,MATCH(Orders!$F769,Customers!$B769,0))</f>
        <v>Standard Class</v>
      </c>
    </row>
    <row r="770" spans="1:9" x14ac:dyDescent="0.35">
      <c r="A770" s="11">
        <v>9661</v>
      </c>
      <c r="B770" s="13" t="s">
        <v>1241</v>
      </c>
      <c r="C770" s="13" t="s">
        <v>1242</v>
      </c>
      <c r="D770" s="13" t="s">
        <v>108</v>
      </c>
      <c r="E770" s="13" t="s">
        <v>23</v>
      </c>
      <c r="F770" s="13" t="s">
        <v>2506</v>
      </c>
      <c r="G770" s="13" t="s">
        <v>43</v>
      </c>
      <c r="H770" s="13" t="s">
        <v>44</v>
      </c>
      <c r="I770" s="47" t="str">
        <f>INDEX(Orders!$E770,MATCH(Orders!$F770,Customers!$B770,0))</f>
        <v>Standard Class</v>
      </c>
    </row>
    <row r="771" spans="1:9" x14ac:dyDescent="0.35">
      <c r="A771" s="12">
        <v>9662</v>
      </c>
      <c r="B771" s="17" t="s">
        <v>1241</v>
      </c>
      <c r="C771" s="17" t="s">
        <v>1242</v>
      </c>
      <c r="D771" s="17" t="s">
        <v>108</v>
      </c>
      <c r="E771" s="17" t="s">
        <v>23</v>
      </c>
      <c r="F771" s="17" t="s">
        <v>2506</v>
      </c>
      <c r="G771" s="17" t="s">
        <v>43</v>
      </c>
      <c r="H771" s="17" t="s">
        <v>44</v>
      </c>
      <c r="I771" s="48" t="str">
        <f>INDEX(Orders!$E771,MATCH(Orders!$F771,Customers!$B771,0))</f>
        <v>Standard Class</v>
      </c>
    </row>
    <row r="772" spans="1:9" x14ac:dyDescent="0.35">
      <c r="A772" s="11">
        <v>9663</v>
      </c>
      <c r="B772" s="13" t="s">
        <v>1241</v>
      </c>
      <c r="C772" s="13" t="s">
        <v>1242</v>
      </c>
      <c r="D772" s="13" t="s">
        <v>108</v>
      </c>
      <c r="E772" s="13" t="s">
        <v>23</v>
      </c>
      <c r="F772" s="13" t="s">
        <v>2506</v>
      </c>
      <c r="G772" s="13" t="s">
        <v>43</v>
      </c>
      <c r="H772" s="13" t="s">
        <v>44</v>
      </c>
      <c r="I772" s="47" t="str">
        <f>INDEX(Orders!$E772,MATCH(Orders!$F772,Customers!$B772,0))</f>
        <v>Standard Class</v>
      </c>
    </row>
    <row r="773" spans="1:9" x14ac:dyDescent="0.35">
      <c r="A773" s="12">
        <v>9898</v>
      </c>
      <c r="B773" s="17" t="s">
        <v>2514</v>
      </c>
      <c r="C773" s="17" t="s">
        <v>2515</v>
      </c>
      <c r="D773" s="17" t="s">
        <v>41</v>
      </c>
      <c r="E773" s="17" t="s">
        <v>23</v>
      </c>
      <c r="F773" s="17" t="s">
        <v>211</v>
      </c>
      <c r="G773" s="17" t="s">
        <v>153</v>
      </c>
      <c r="H773" s="17" t="s">
        <v>26</v>
      </c>
      <c r="I773" s="48" t="str">
        <f>INDEX(Orders!$E773,MATCH(Orders!$F773,Customers!$B773,0))</f>
        <v>Standard Class</v>
      </c>
    </row>
    <row r="774" spans="1:9" x14ac:dyDescent="0.35">
      <c r="A774" s="11">
        <v>9899</v>
      </c>
      <c r="B774" s="13" t="s">
        <v>2514</v>
      </c>
      <c r="C774" s="13" t="s">
        <v>2515</v>
      </c>
      <c r="D774" s="13" t="s">
        <v>41</v>
      </c>
      <c r="E774" s="13" t="s">
        <v>23</v>
      </c>
      <c r="F774" s="13" t="s">
        <v>211</v>
      </c>
      <c r="G774" s="13" t="s">
        <v>153</v>
      </c>
      <c r="H774" s="13" t="s">
        <v>26</v>
      </c>
      <c r="I774" s="47" t="str">
        <f>INDEX(Orders!$E774,MATCH(Orders!$F774,Customers!$B774,0))</f>
        <v>Standard Class</v>
      </c>
    </row>
    <row r="775" spans="1:9" x14ac:dyDescent="0.35">
      <c r="A775" s="12">
        <v>3149</v>
      </c>
      <c r="B775" s="17" t="s">
        <v>562</v>
      </c>
      <c r="C775" s="17" t="s">
        <v>563</v>
      </c>
      <c r="D775" s="17" t="s">
        <v>108</v>
      </c>
      <c r="E775" s="17" t="s">
        <v>23</v>
      </c>
      <c r="F775" s="17" t="s">
        <v>218</v>
      </c>
      <c r="G775" s="17" t="s">
        <v>219</v>
      </c>
      <c r="H775" s="17" t="s">
        <v>26</v>
      </c>
      <c r="I775" s="48" t="str">
        <f>INDEX(Orders!$E775,MATCH(Orders!$F775,Customers!$B775,0))</f>
        <v>First Class</v>
      </c>
    </row>
    <row r="776" spans="1:9" x14ac:dyDescent="0.35">
      <c r="A776" s="11">
        <v>3577</v>
      </c>
      <c r="B776" s="13" t="s">
        <v>2520</v>
      </c>
      <c r="C776" s="13" t="s">
        <v>2521</v>
      </c>
      <c r="D776" s="13" t="s">
        <v>108</v>
      </c>
      <c r="E776" s="13" t="s">
        <v>23</v>
      </c>
      <c r="F776" s="13" t="s">
        <v>1471</v>
      </c>
      <c r="G776" s="13" t="s">
        <v>43</v>
      </c>
      <c r="H776" s="13" t="s">
        <v>44</v>
      </c>
      <c r="I776" s="47" t="str">
        <f>INDEX(Orders!$E776,MATCH(Orders!$F776,Customers!$B776,0))</f>
        <v>Standard Class</v>
      </c>
    </row>
    <row r="777" spans="1:9" x14ac:dyDescent="0.35">
      <c r="A777" s="12">
        <v>3578</v>
      </c>
      <c r="B777" s="17" t="s">
        <v>2520</v>
      </c>
      <c r="C777" s="17" t="s">
        <v>2521</v>
      </c>
      <c r="D777" s="17" t="s">
        <v>108</v>
      </c>
      <c r="E777" s="17" t="s">
        <v>23</v>
      </c>
      <c r="F777" s="17" t="s">
        <v>1471</v>
      </c>
      <c r="G777" s="17" t="s">
        <v>43</v>
      </c>
      <c r="H777" s="17" t="s">
        <v>44</v>
      </c>
      <c r="I777" s="48" t="str">
        <f>INDEX(Orders!$E777,MATCH(Orders!$F777,Customers!$B777,0))</f>
        <v>Standard Class</v>
      </c>
    </row>
    <row r="778" spans="1:9" x14ac:dyDescent="0.35">
      <c r="A778" s="11">
        <v>9583</v>
      </c>
      <c r="B778" s="13" t="s">
        <v>2525</v>
      </c>
      <c r="C778" s="13" t="s">
        <v>2526</v>
      </c>
      <c r="D778" s="13" t="s">
        <v>108</v>
      </c>
      <c r="E778" s="13" t="s">
        <v>23</v>
      </c>
      <c r="F778" s="13" t="s">
        <v>86</v>
      </c>
      <c r="G778" s="13" t="s">
        <v>87</v>
      </c>
      <c r="H778" s="13" t="s">
        <v>26</v>
      </c>
      <c r="I778" s="47" t="str">
        <f>INDEX(Orders!$E778,MATCH(Orders!$F778,Customers!$B778,0))</f>
        <v>Standard Class</v>
      </c>
    </row>
    <row r="779" spans="1:9" x14ac:dyDescent="0.35">
      <c r="A779" s="12">
        <v>1927</v>
      </c>
      <c r="B779" s="17" t="s">
        <v>2528</v>
      </c>
      <c r="C779" s="17" t="s">
        <v>2529</v>
      </c>
      <c r="D779" s="17" t="s">
        <v>41</v>
      </c>
      <c r="E779" s="17" t="s">
        <v>23</v>
      </c>
      <c r="F779" s="17" t="s">
        <v>42</v>
      </c>
      <c r="G779" s="17" t="s">
        <v>43</v>
      </c>
      <c r="H779" s="17" t="s">
        <v>44</v>
      </c>
      <c r="I779" s="48" t="str">
        <f>INDEX(Orders!$E779,MATCH(Orders!$F779,Customers!$B779,0))</f>
        <v>Standard Class</v>
      </c>
    </row>
    <row r="780" spans="1:9" x14ac:dyDescent="0.35">
      <c r="A780" s="11">
        <v>2839</v>
      </c>
      <c r="B780" s="13" t="s">
        <v>2531</v>
      </c>
      <c r="C780" s="13" t="s">
        <v>2532</v>
      </c>
      <c r="D780" s="13" t="s">
        <v>41</v>
      </c>
      <c r="E780" s="13" t="s">
        <v>23</v>
      </c>
      <c r="F780" s="13" t="s">
        <v>1925</v>
      </c>
      <c r="G780" s="13" t="s">
        <v>98</v>
      </c>
      <c r="H780" s="13" t="s">
        <v>79</v>
      </c>
      <c r="I780" s="47" t="str">
        <f>INDEX(Orders!$E780,MATCH(Orders!$F780,Customers!$B780,0))</f>
        <v>First Class</v>
      </c>
    </row>
    <row r="781" spans="1:9" x14ac:dyDescent="0.35">
      <c r="A781" s="12">
        <v>5468</v>
      </c>
      <c r="B781" s="17" t="s">
        <v>1210</v>
      </c>
      <c r="C781" s="17" t="s">
        <v>1211</v>
      </c>
      <c r="D781" s="17" t="s">
        <v>41</v>
      </c>
      <c r="E781" s="17" t="s">
        <v>23</v>
      </c>
      <c r="F781" s="17" t="s">
        <v>358</v>
      </c>
      <c r="G781" s="17" t="s">
        <v>43</v>
      </c>
      <c r="H781" s="17" t="s">
        <v>44</v>
      </c>
      <c r="I781" s="48" t="str">
        <f>INDEX(Orders!$E781,MATCH(Orders!$F781,Customers!$B781,0))</f>
        <v>Standard Class</v>
      </c>
    </row>
    <row r="782" spans="1:9" x14ac:dyDescent="0.35">
      <c r="A782" s="11">
        <v>6047</v>
      </c>
      <c r="B782" s="13" t="s">
        <v>2539</v>
      </c>
      <c r="C782" s="13" t="s">
        <v>2540</v>
      </c>
      <c r="D782" s="13" t="s">
        <v>108</v>
      </c>
      <c r="E782" s="13" t="s">
        <v>23</v>
      </c>
      <c r="F782" s="13" t="s">
        <v>2541</v>
      </c>
      <c r="G782" s="13" t="s">
        <v>933</v>
      </c>
      <c r="H782" s="13" t="s">
        <v>54</v>
      </c>
      <c r="I782" s="47" t="str">
        <f>INDEX(Orders!$E782,MATCH(Orders!$F782,Customers!$B782,0))</f>
        <v>Standard Class</v>
      </c>
    </row>
    <row r="783" spans="1:9" x14ac:dyDescent="0.35">
      <c r="A783" s="12">
        <v>557</v>
      </c>
      <c r="B783" s="17" t="s">
        <v>2545</v>
      </c>
      <c r="C783" s="17" t="s">
        <v>2546</v>
      </c>
      <c r="D783" s="17" t="s">
        <v>41</v>
      </c>
      <c r="E783" s="17" t="s">
        <v>23</v>
      </c>
      <c r="F783" s="17" t="s">
        <v>42</v>
      </c>
      <c r="G783" s="17" t="s">
        <v>43</v>
      </c>
      <c r="H783" s="17" t="s">
        <v>44</v>
      </c>
      <c r="I783" s="48" t="str">
        <f>INDEX(Orders!$E783,MATCH(Orders!$F783,Customers!$B783,0))</f>
        <v>Standard Class</v>
      </c>
    </row>
    <row r="784" spans="1:9" x14ac:dyDescent="0.35">
      <c r="A784" s="11">
        <v>558</v>
      </c>
      <c r="B784" s="13" t="s">
        <v>2545</v>
      </c>
      <c r="C784" s="13" t="s">
        <v>2546</v>
      </c>
      <c r="D784" s="13" t="s">
        <v>41</v>
      </c>
      <c r="E784" s="13" t="s">
        <v>23</v>
      </c>
      <c r="F784" s="13" t="s">
        <v>42</v>
      </c>
      <c r="G784" s="13" t="s">
        <v>43</v>
      </c>
      <c r="H784" s="13" t="s">
        <v>44</v>
      </c>
      <c r="I784" s="47" t="str">
        <f>INDEX(Orders!$E784,MATCH(Orders!$F784,Customers!$B784,0))</f>
        <v>Standard Class</v>
      </c>
    </row>
    <row r="785" spans="1:9" x14ac:dyDescent="0.35">
      <c r="A785" s="12">
        <v>559</v>
      </c>
      <c r="B785" s="17" t="s">
        <v>2545</v>
      </c>
      <c r="C785" s="17" t="s">
        <v>2546</v>
      </c>
      <c r="D785" s="17" t="s">
        <v>41</v>
      </c>
      <c r="E785" s="17" t="s">
        <v>23</v>
      </c>
      <c r="F785" s="17" t="s">
        <v>42</v>
      </c>
      <c r="G785" s="17" t="s">
        <v>43</v>
      </c>
      <c r="H785" s="17" t="s">
        <v>44</v>
      </c>
      <c r="I785" s="48" t="str">
        <f>INDEX(Orders!$E785,MATCH(Orders!$F785,Customers!$B785,0))</f>
        <v>Standard Class</v>
      </c>
    </row>
    <row r="786" spans="1:9" x14ac:dyDescent="0.35">
      <c r="A786" s="11">
        <v>4583</v>
      </c>
      <c r="B786" s="13" t="s">
        <v>166</v>
      </c>
      <c r="C786" s="13" t="s">
        <v>167</v>
      </c>
      <c r="D786" s="13" t="s">
        <v>41</v>
      </c>
      <c r="E786" s="13" t="s">
        <v>23</v>
      </c>
      <c r="F786" s="13" t="s">
        <v>86</v>
      </c>
      <c r="G786" s="13" t="s">
        <v>87</v>
      </c>
      <c r="H786" s="13" t="s">
        <v>26</v>
      </c>
      <c r="I786" s="47" t="str">
        <f>INDEX(Orders!$E786,MATCH(Orders!$F786,Customers!$B786,0))</f>
        <v>First Class</v>
      </c>
    </row>
    <row r="787" spans="1:9" x14ac:dyDescent="0.35">
      <c r="A787" s="12">
        <v>2428</v>
      </c>
      <c r="B787" s="17" t="s">
        <v>2551</v>
      </c>
      <c r="C787" s="17" t="s">
        <v>2552</v>
      </c>
      <c r="D787" s="17" t="s">
        <v>22</v>
      </c>
      <c r="E787" s="17" t="s">
        <v>23</v>
      </c>
      <c r="F787" s="17" t="s">
        <v>424</v>
      </c>
      <c r="G787" s="17" t="s">
        <v>53</v>
      </c>
      <c r="H787" s="17" t="s">
        <v>54</v>
      </c>
      <c r="I787" s="48" t="str">
        <f>INDEX(Orders!$E787,MATCH(Orders!$F787,Customers!$B787,0))</f>
        <v>Standard Class</v>
      </c>
    </row>
    <row r="788" spans="1:9" x14ac:dyDescent="0.35">
      <c r="A788" s="11">
        <v>2429</v>
      </c>
      <c r="B788" s="13" t="s">
        <v>2551</v>
      </c>
      <c r="C788" s="13" t="s">
        <v>2552</v>
      </c>
      <c r="D788" s="13" t="s">
        <v>22</v>
      </c>
      <c r="E788" s="13" t="s">
        <v>23</v>
      </c>
      <c r="F788" s="13" t="s">
        <v>424</v>
      </c>
      <c r="G788" s="13" t="s">
        <v>53</v>
      </c>
      <c r="H788" s="13" t="s">
        <v>54</v>
      </c>
      <c r="I788" s="47" t="str">
        <f>INDEX(Orders!$E788,MATCH(Orders!$F788,Customers!$B788,0))</f>
        <v>Standard Class</v>
      </c>
    </row>
    <row r="789" spans="1:9" x14ac:dyDescent="0.35">
      <c r="A789" s="12">
        <v>2430</v>
      </c>
      <c r="B789" s="17" t="s">
        <v>2551</v>
      </c>
      <c r="C789" s="17" t="s">
        <v>2552</v>
      </c>
      <c r="D789" s="17" t="s">
        <v>22</v>
      </c>
      <c r="E789" s="17" t="s">
        <v>23</v>
      </c>
      <c r="F789" s="17" t="s">
        <v>424</v>
      </c>
      <c r="G789" s="17" t="s">
        <v>53</v>
      </c>
      <c r="H789" s="17" t="s">
        <v>54</v>
      </c>
      <c r="I789" s="48" t="str">
        <f>INDEX(Orders!$E789,MATCH(Orders!$F789,Customers!$B789,0))</f>
        <v>Standard Class</v>
      </c>
    </row>
    <row r="790" spans="1:9" x14ac:dyDescent="0.35">
      <c r="A790" s="11">
        <v>2758</v>
      </c>
      <c r="B790" s="13" t="s">
        <v>2558</v>
      </c>
      <c r="C790" s="13" t="s">
        <v>2559</v>
      </c>
      <c r="D790" s="13" t="s">
        <v>41</v>
      </c>
      <c r="E790" s="13" t="s">
        <v>23</v>
      </c>
      <c r="F790" s="13" t="s">
        <v>218</v>
      </c>
      <c r="G790" s="13" t="s">
        <v>219</v>
      </c>
      <c r="H790" s="13" t="s">
        <v>26</v>
      </c>
      <c r="I790" s="47" t="str">
        <f>INDEX(Orders!$E790,MATCH(Orders!$F790,Customers!$B790,0))</f>
        <v>Second Class</v>
      </c>
    </row>
    <row r="791" spans="1:9" x14ac:dyDescent="0.35">
      <c r="A791" s="12">
        <v>5668</v>
      </c>
      <c r="B791" s="17" t="s">
        <v>439</v>
      </c>
      <c r="C791" s="17" t="s">
        <v>440</v>
      </c>
      <c r="D791" s="17" t="s">
        <v>41</v>
      </c>
      <c r="E791" s="17" t="s">
        <v>23</v>
      </c>
      <c r="F791" s="17" t="s">
        <v>159</v>
      </c>
      <c r="G791" s="17" t="s">
        <v>160</v>
      </c>
      <c r="H791" s="17" t="s">
        <v>44</v>
      </c>
      <c r="I791" s="48" t="str">
        <f>INDEX(Orders!$E791,MATCH(Orders!$F791,Customers!$B791,0))</f>
        <v>Standard Class</v>
      </c>
    </row>
    <row r="792" spans="1:9" x14ac:dyDescent="0.35">
      <c r="A792" s="11">
        <v>5669</v>
      </c>
      <c r="B792" s="13" t="s">
        <v>439</v>
      </c>
      <c r="C792" s="13" t="s">
        <v>440</v>
      </c>
      <c r="D792" s="13" t="s">
        <v>41</v>
      </c>
      <c r="E792" s="13" t="s">
        <v>23</v>
      </c>
      <c r="F792" s="13" t="s">
        <v>159</v>
      </c>
      <c r="G792" s="13" t="s">
        <v>160</v>
      </c>
      <c r="H792" s="13" t="s">
        <v>44</v>
      </c>
      <c r="I792" s="47" t="str">
        <f>INDEX(Orders!$E792,MATCH(Orders!$F792,Customers!$B792,0))</f>
        <v>Standard Class</v>
      </c>
    </row>
    <row r="793" spans="1:9" x14ac:dyDescent="0.35">
      <c r="A793" s="12">
        <v>5670</v>
      </c>
      <c r="B793" s="17" t="s">
        <v>439</v>
      </c>
      <c r="C793" s="17" t="s">
        <v>440</v>
      </c>
      <c r="D793" s="17" t="s">
        <v>41</v>
      </c>
      <c r="E793" s="17" t="s">
        <v>23</v>
      </c>
      <c r="F793" s="17" t="s">
        <v>159</v>
      </c>
      <c r="G793" s="17" t="s">
        <v>160</v>
      </c>
      <c r="H793" s="17" t="s">
        <v>44</v>
      </c>
      <c r="I793" s="48" t="str">
        <f>INDEX(Orders!$E793,MATCH(Orders!$F793,Customers!$B793,0))</f>
        <v>Standard Class</v>
      </c>
    </row>
    <row r="794" spans="1:9" x14ac:dyDescent="0.35">
      <c r="A794" s="11">
        <v>8370</v>
      </c>
      <c r="B794" s="13" t="s">
        <v>2568</v>
      </c>
      <c r="C794" s="13" t="s">
        <v>2569</v>
      </c>
      <c r="D794" s="13" t="s">
        <v>41</v>
      </c>
      <c r="E794" s="13" t="s">
        <v>23</v>
      </c>
      <c r="F794" s="13" t="s">
        <v>42</v>
      </c>
      <c r="G794" s="13" t="s">
        <v>43</v>
      </c>
      <c r="H794" s="13" t="s">
        <v>44</v>
      </c>
      <c r="I794" s="47" t="str">
        <f>INDEX(Orders!$E794,MATCH(Orders!$F794,Customers!$B794,0))</f>
        <v>Standard Class</v>
      </c>
    </row>
    <row r="795" spans="1:9" x14ac:dyDescent="0.35">
      <c r="A795" s="12">
        <v>3</v>
      </c>
      <c r="B795" s="17" t="s">
        <v>2573</v>
      </c>
      <c r="C795" s="17" t="s">
        <v>2574</v>
      </c>
      <c r="D795" s="17" t="s">
        <v>22</v>
      </c>
      <c r="E795" s="17" t="s">
        <v>23</v>
      </c>
      <c r="F795" s="17" t="s">
        <v>42</v>
      </c>
      <c r="G795" s="17" t="s">
        <v>43</v>
      </c>
      <c r="H795" s="17" t="s">
        <v>44</v>
      </c>
      <c r="I795" s="48" t="str">
        <f>INDEX(Orders!$E795,MATCH(Orders!$F795,Customers!$B795,0))</f>
        <v>Second Class</v>
      </c>
    </row>
    <row r="796" spans="1:9" x14ac:dyDescent="0.35">
      <c r="A796" s="11">
        <v>80</v>
      </c>
      <c r="B796" s="13" t="s">
        <v>1006</v>
      </c>
      <c r="C796" s="13" t="s">
        <v>1007</v>
      </c>
      <c r="D796" s="13" t="s">
        <v>22</v>
      </c>
      <c r="E796" s="13" t="s">
        <v>23</v>
      </c>
      <c r="F796" s="13" t="s">
        <v>2413</v>
      </c>
      <c r="G796" s="13" t="s">
        <v>2235</v>
      </c>
      <c r="H796" s="13" t="s">
        <v>79</v>
      </c>
      <c r="I796" s="47" t="str">
        <f>INDEX(Orders!$E796,MATCH(Orders!$F796,Customers!$B796,0))</f>
        <v>First Class</v>
      </c>
    </row>
    <row r="797" spans="1:9" x14ac:dyDescent="0.35">
      <c r="A797" s="12">
        <v>81</v>
      </c>
      <c r="B797" s="17" t="s">
        <v>1006</v>
      </c>
      <c r="C797" s="17" t="s">
        <v>1007</v>
      </c>
      <c r="D797" s="17" t="s">
        <v>22</v>
      </c>
      <c r="E797" s="17" t="s">
        <v>23</v>
      </c>
      <c r="F797" s="17" t="s">
        <v>2413</v>
      </c>
      <c r="G797" s="17" t="s">
        <v>2235</v>
      </c>
      <c r="H797" s="17" t="s">
        <v>79</v>
      </c>
      <c r="I797" s="48" t="str">
        <f>INDEX(Orders!$E797,MATCH(Orders!$F797,Customers!$B797,0))</f>
        <v>First Class</v>
      </c>
    </row>
    <row r="798" spans="1:9" x14ac:dyDescent="0.35">
      <c r="A798" s="11">
        <v>120</v>
      </c>
      <c r="B798" s="13" t="s">
        <v>362</v>
      </c>
      <c r="C798" s="13" t="s">
        <v>363</v>
      </c>
      <c r="D798" s="13" t="s">
        <v>41</v>
      </c>
      <c r="E798" s="13" t="s">
        <v>23</v>
      </c>
      <c r="F798" s="13" t="s">
        <v>2365</v>
      </c>
      <c r="G798" s="13" t="s">
        <v>743</v>
      </c>
      <c r="H798" s="13" t="s">
        <v>26</v>
      </c>
      <c r="I798" s="47" t="str">
        <f>INDEX(Orders!$E798,MATCH(Orders!$F798,Customers!$B798,0))</f>
        <v>First Class</v>
      </c>
    </row>
    <row r="799" spans="1:9" x14ac:dyDescent="0.35">
      <c r="A799" s="12">
        <v>121</v>
      </c>
      <c r="B799" s="17" t="s">
        <v>362</v>
      </c>
      <c r="C799" s="17" t="s">
        <v>363</v>
      </c>
      <c r="D799" s="17" t="s">
        <v>41</v>
      </c>
      <c r="E799" s="17" t="s">
        <v>23</v>
      </c>
      <c r="F799" s="17" t="s">
        <v>2365</v>
      </c>
      <c r="G799" s="17" t="s">
        <v>743</v>
      </c>
      <c r="H799" s="17" t="s">
        <v>26</v>
      </c>
      <c r="I799" s="48" t="str">
        <f>INDEX(Orders!$E799,MATCH(Orders!$F799,Customers!$B799,0))</f>
        <v>First Class</v>
      </c>
    </row>
    <row r="800" spans="1:9" x14ac:dyDescent="0.35">
      <c r="A800" s="11">
        <v>122</v>
      </c>
      <c r="B800" s="13" t="s">
        <v>362</v>
      </c>
      <c r="C800" s="13" t="s">
        <v>363</v>
      </c>
      <c r="D800" s="13" t="s">
        <v>41</v>
      </c>
      <c r="E800" s="13" t="s">
        <v>23</v>
      </c>
      <c r="F800" s="13" t="s">
        <v>2365</v>
      </c>
      <c r="G800" s="13" t="s">
        <v>743</v>
      </c>
      <c r="H800" s="13" t="s">
        <v>26</v>
      </c>
      <c r="I800" s="47" t="str">
        <f>INDEX(Orders!$E800,MATCH(Orders!$F800,Customers!$B800,0))</f>
        <v>First Class</v>
      </c>
    </row>
    <row r="801" spans="1:9" x14ac:dyDescent="0.35">
      <c r="A801" s="12">
        <v>123</v>
      </c>
      <c r="B801" s="17" t="s">
        <v>362</v>
      </c>
      <c r="C801" s="17" t="s">
        <v>363</v>
      </c>
      <c r="D801" s="17" t="s">
        <v>41</v>
      </c>
      <c r="E801" s="17" t="s">
        <v>23</v>
      </c>
      <c r="F801" s="17" t="s">
        <v>2365</v>
      </c>
      <c r="G801" s="17" t="s">
        <v>743</v>
      </c>
      <c r="H801" s="17" t="s">
        <v>26</v>
      </c>
      <c r="I801" s="48" t="str">
        <f>INDEX(Orders!$E801,MATCH(Orders!$F801,Customers!$B801,0))</f>
        <v>First Class</v>
      </c>
    </row>
    <row r="802" spans="1:9" x14ac:dyDescent="0.35">
      <c r="A802" s="11">
        <v>124</v>
      </c>
      <c r="B802" s="13" t="s">
        <v>362</v>
      </c>
      <c r="C802" s="13" t="s">
        <v>363</v>
      </c>
      <c r="D802" s="13" t="s">
        <v>41</v>
      </c>
      <c r="E802" s="13" t="s">
        <v>23</v>
      </c>
      <c r="F802" s="13" t="s">
        <v>2365</v>
      </c>
      <c r="G802" s="13" t="s">
        <v>743</v>
      </c>
      <c r="H802" s="13" t="s">
        <v>26</v>
      </c>
      <c r="I802" s="47" t="str">
        <f>INDEX(Orders!$E802,MATCH(Orders!$F802,Customers!$B802,0))</f>
        <v>First Class</v>
      </c>
    </row>
    <row r="803" spans="1:9" x14ac:dyDescent="0.35">
      <c r="A803" s="12">
        <v>437</v>
      </c>
      <c r="B803" s="17" t="s">
        <v>2590</v>
      </c>
      <c r="C803" s="17" t="s">
        <v>2591</v>
      </c>
      <c r="D803" s="17" t="s">
        <v>108</v>
      </c>
      <c r="E803" s="17" t="s">
        <v>23</v>
      </c>
      <c r="F803" s="17" t="s">
        <v>380</v>
      </c>
      <c r="G803" s="17" t="s">
        <v>381</v>
      </c>
      <c r="H803" s="17" t="s">
        <v>54</v>
      </c>
      <c r="I803" s="48" t="str">
        <f>INDEX(Orders!$E803,MATCH(Orders!$F803,Customers!$B803,0))</f>
        <v>Second Class</v>
      </c>
    </row>
    <row r="804" spans="1:9" x14ac:dyDescent="0.35">
      <c r="A804" s="11">
        <v>438</v>
      </c>
      <c r="B804" s="13" t="s">
        <v>2590</v>
      </c>
      <c r="C804" s="13" t="s">
        <v>2591</v>
      </c>
      <c r="D804" s="13" t="s">
        <v>108</v>
      </c>
      <c r="E804" s="13" t="s">
        <v>23</v>
      </c>
      <c r="F804" s="13" t="s">
        <v>380</v>
      </c>
      <c r="G804" s="13" t="s">
        <v>381</v>
      </c>
      <c r="H804" s="13" t="s">
        <v>54</v>
      </c>
      <c r="I804" s="47" t="str">
        <f>INDEX(Orders!$E804,MATCH(Orders!$F804,Customers!$B804,0))</f>
        <v>Second Class</v>
      </c>
    </row>
    <row r="805" spans="1:9" x14ac:dyDescent="0.35">
      <c r="A805" s="12">
        <v>2903</v>
      </c>
      <c r="B805" s="17" t="s">
        <v>2596</v>
      </c>
      <c r="C805" s="17" t="s">
        <v>2597</v>
      </c>
      <c r="D805" s="17" t="s">
        <v>41</v>
      </c>
      <c r="E805" s="17" t="s">
        <v>23</v>
      </c>
      <c r="F805" s="17" t="s">
        <v>380</v>
      </c>
      <c r="G805" s="17" t="s">
        <v>381</v>
      </c>
      <c r="H805" s="17" t="s">
        <v>54</v>
      </c>
      <c r="I805" s="48" t="str">
        <f>INDEX(Orders!$E805,MATCH(Orders!$F805,Customers!$B805,0))</f>
        <v>Standard Class</v>
      </c>
    </row>
    <row r="806" spans="1:9" x14ac:dyDescent="0.35">
      <c r="A806" s="11">
        <v>7148</v>
      </c>
      <c r="B806" s="13" t="s">
        <v>311</v>
      </c>
      <c r="C806" s="13" t="s">
        <v>312</v>
      </c>
      <c r="D806" s="13" t="s">
        <v>41</v>
      </c>
      <c r="E806" s="13" t="s">
        <v>23</v>
      </c>
      <c r="F806" s="13" t="s">
        <v>627</v>
      </c>
      <c r="G806" s="13" t="s">
        <v>219</v>
      </c>
      <c r="H806" s="13" t="s">
        <v>26</v>
      </c>
      <c r="I806" s="47" t="str">
        <f>INDEX(Orders!$E806,MATCH(Orders!$F806,Customers!$B806,0))</f>
        <v>Standard Class</v>
      </c>
    </row>
    <row r="807" spans="1:9" x14ac:dyDescent="0.35">
      <c r="A807" s="12">
        <v>7149</v>
      </c>
      <c r="B807" s="17" t="s">
        <v>311</v>
      </c>
      <c r="C807" s="17" t="s">
        <v>312</v>
      </c>
      <c r="D807" s="17" t="s">
        <v>41</v>
      </c>
      <c r="E807" s="17" t="s">
        <v>23</v>
      </c>
      <c r="F807" s="17" t="s">
        <v>627</v>
      </c>
      <c r="G807" s="17" t="s">
        <v>219</v>
      </c>
      <c r="H807" s="17" t="s">
        <v>26</v>
      </c>
      <c r="I807" s="48" t="str">
        <f>INDEX(Orders!$E807,MATCH(Orders!$F807,Customers!$B807,0))</f>
        <v>Standard Class</v>
      </c>
    </row>
    <row r="808" spans="1:9" x14ac:dyDescent="0.35">
      <c r="A808" s="11">
        <v>8224</v>
      </c>
      <c r="B808" s="13" t="s">
        <v>592</v>
      </c>
      <c r="C808" s="13" t="s">
        <v>593</v>
      </c>
      <c r="D808" s="13" t="s">
        <v>22</v>
      </c>
      <c r="E808" s="13" t="s">
        <v>23</v>
      </c>
      <c r="F808" s="13" t="s">
        <v>2606</v>
      </c>
      <c r="G808" s="13" t="s">
        <v>43</v>
      </c>
      <c r="H808" s="13" t="s">
        <v>44</v>
      </c>
      <c r="I808" s="47" t="str">
        <f>INDEX(Orders!$E808,MATCH(Orders!$F808,Customers!$B808,0))</f>
        <v>Standard Class</v>
      </c>
    </row>
    <row r="809" spans="1:9" x14ac:dyDescent="0.35">
      <c r="A809" s="12">
        <v>8225</v>
      </c>
      <c r="B809" s="17" t="s">
        <v>592</v>
      </c>
      <c r="C809" s="17" t="s">
        <v>593</v>
      </c>
      <c r="D809" s="17" t="s">
        <v>22</v>
      </c>
      <c r="E809" s="17" t="s">
        <v>23</v>
      </c>
      <c r="F809" s="17" t="s">
        <v>2606</v>
      </c>
      <c r="G809" s="17" t="s">
        <v>43</v>
      </c>
      <c r="H809" s="17" t="s">
        <v>44</v>
      </c>
      <c r="I809" s="48" t="str">
        <f>INDEX(Orders!$E809,MATCH(Orders!$F809,Customers!$B809,0))</f>
        <v>Standard Class</v>
      </c>
    </row>
    <row r="810" spans="1:9" x14ac:dyDescent="0.35">
      <c r="A810" s="11">
        <v>8717</v>
      </c>
      <c r="B810" s="13" t="s">
        <v>2608</v>
      </c>
      <c r="C810" s="13" t="s">
        <v>2609</v>
      </c>
      <c r="D810" s="13" t="s">
        <v>108</v>
      </c>
      <c r="E810" s="13" t="s">
        <v>23</v>
      </c>
      <c r="F810" s="13" t="s">
        <v>451</v>
      </c>
      <c r="G810" s="13" t="s">
        <v>53</v>
      </c>
      <c r="H810" s="13" t="s">
        <v>54</v>
      </c>
      <c r="I810" s="47" t="str">
        <f>INDEX(Orders!$E810,MATCH(Orders!$F810,Customers!$B810,0))</f>
        <v>Second Class</v>
      </c>
    </row>
    <row r="811" spans="1:9" x14ac:dyDescent="0.35">
      <c r="A811" s="12">
        <v>8718</v>
      </c>
      <c r="B811" s="17" t="s">
        <v>2608</v>
      </c>
      <c r="C811" s="17" t="s">
        <v>2609</v>
      </c>
      <c r="D811" s="17" t="s">
        <v>108</v>
      </c>
      <c r="E811" s="17" t="s">
        <v>23</v>
      </c>
      <c r="F811" s="17" t="s">
        <v>451</v>
      </c>
      <c r="G811" s="17" t="s">
        <v>53</v>
      </c>
      <c r="H811" s="17" t="s">
        <v>54</v>
      </c>
      <c r="I811" s="48" t="str">
        <f>INDEX(Orders!$E811,MATCH(Orders!$F811,Customers!$B811,0))</f>
        <v>Second Class</v>
      </c>
    </row>
    <row r="812" spans="1:9" x14ac:dyDescent="0.35">
      <c r="A812" s="11">
        <v>8719</v>
      </c>
      <c r="B812" s="13" t="s">
        <v>2608</v>
      </c>
      <c r="C812" s="13" t="s">
        <v>2609</v>
      </c>
      <c r="D812" s="13" t="s">
        <v>108</v>
      </c>
      <c r="E812" s="13" t="s">
        <v>23</v>
      </c>
      <c r="F812" s="13" t="s">
        <v>451</v>
      </c>
      <c r="G812" s="13" t="s">
        <v>53</v>
      </c>
      <c r="H812" s="13" t="s">
        <v>54</v>
      </c>
      <c r="I812" s="47" t="str">
        <f>INDEX(Orders!$E812,MATCH(Orders!$F812,Customers!$B812,0))</f>
        <v>Second Class</v>
      </c>
    </row>
    <row r="813" spans="1:9" x14ac:dyDescent="0.35">
      <c r="A813" s="12">
        <v>8720</v>
      </c>
      <c r="B813" s="17" t="s">
        <v>2608</v>
      </c>
      <c r="C813" s="17" t="s">
        <v>2609</v>
      </c>
      <c r="D813" s="17" t="s">
        <v>108</v>
      </c>
      <c r="E813" s="17" t="s">
        <v>23</v>
      </c>
      <c r="F813" s="17" t="s">
        <v>451</v>
      </c>
      <c r="G813" s="17" t="s">
        <v>53</v>
      </c>
      <c r="H813" s="17" t="s">
        <v>54</v>
      </c>
      <c r="I813" s="48" t="str">
        <f>INDEX(Orders!$E813,MATCH(Orders!$F813,Customers!$B813,0))</f>
        <v>Second Class</v>
      </c>
    </row>
    <row r="814" spans="1:9" x14ac:dyDescent="0.35">
      <c r="A814" s="11">
        <v>8721</v>
      </c>
      <c r="B814" s="13" t="s">
        <v>2608</v>
      </c>
      <c r="C814" s="13" t="s">
        <v>2609</v>
      </c>
      <c r="D814" s="13" t="s">
        <v>108</v>
      </c>
      <c r="E814" s="13" t="s">
        <v>23</v>
      </c>
      <c r="F814" s="13" t="s">
        <v>451</v>
      </c>
      <c r="G814" s="13" t="s">
        <v>53</v>
      </c>
      <c r="H814" s="13" t="s">
        <v>54</v>
      </c>
      <c r="I814" s="47" t="str">
        <f>INDEX(Orders!$E814,MATCH(Orders!$F814,Customers!$B814,0))</f>
        <v>Second Class</v>
      </c>
    </row>
    <row r="815" spans="1:9" x14ac:dyDescent="0.35">
      <c r="A815" s="12">
        <v>8722</v>
      </c>
      <c r="B815" s="17" t="s">
        <v>2608</v>
      </c>
      <c r="C815" s="17" t="s">
        <v>2609</v>
      </c>
      <c r="D815" s="17" t="s">
        <v>108</v>
      </c>
      <c r="E815" s="17" t="s">
        <v>23</v>
      </c>
      <c r="F815" s="17" t="s">
        <v>451</v>
      </c>
      <c r="G815" s="17" t="s">
        <v>53</v>
      </c>
      <c r="H815" s="17" t="s">
        <v>54</v>
      </c>
      <c r="I815" s="48" t="str">
        <f>INDEX(Orders!$E815,MATCH(Orders!$F815,Customers!$B815,0))</f>
        <v>Second Class</v>
      </c>
    </row>
    <row r="816" spans="1:9" x14ac:dyDescent="0.35">
      <c r="A816" s="11">
        <v>8723</v>
      </c>
      <c r="B816" s="13" t="s">
        <v>2608</v>
      </c>
      <c r="C816" s="13" t="s">
        <v>2609</v>
      </c>
      <c r="D816" s="13" t="s">
        <v>108</v>
      </c>
      <c r="E816" s="13" t="s">
        <v>23</v>
      </c>
      <c r="F816" s="13" t="s">
        <v>451</v>
      </c>
      <c r="G816" s="13" t="s">
        <v>53</v>
      </c>
      <c r="H816" s="13" t="s">
        <v>54</v>
      </c>
      <c r="I816" s="47" t="str">
        <f>INDEX(Orders!$E816,MATCH(Orders!$F816,Customers!$B816,0))</f>
        <v>Second Class</v>
      </c>
    </row>
    <row r="817" spans="1:9" x14ac:dyDescent="0.35">
      <c r="A817" s="12">
        <v>3662</v>
      </c>
      <c r="B817" s="17" t="s">
        <v>395</v>
      </c>
      <c r="C817" s="17" t="s">
        <v>396</v>
      </c>
      <c r="D817" s="17" t="s">
        <v>108</v>
      </c>
      <c r="E817" s="17" t="s">
        <v>23</v>
      </c>
      <c r="F817" s="17" t="s">
        <v>581</v>
      </c>
      <c r="G817" s="17" t="s">
        <v>880</v>
      </c>
      <c r="H817" s="17" t="s">
        <v>54</v>
      </c>
      <c r="I817" s="48" t="str">
        <f>INDEX(Orders!$E817,MATCH(Orders!$F817,Customers!$B817,0))</f>
        <v>Second Class</v>
      </c>
    </row>
    <row r="818" spans="1:9" x14ac:dyDescent="0.35">
      <c r="A818" s="11">
        <v>4142</v>
      </c>
      <c r="B818" s="13" t="s">
        <v>1985</v>
      </c>
      <c r="C818" s="13" t="s">
        <v>1986</v>
      </c>
      <c r="D818" s="13" t="s">
        <v>41</v>
      </c>
      <c r="E818" s="13" t="s">
        <v>23</v>
      </c>
      <c r="F818" s="13" t="s">
        <v>2628</v>
      </c>
      <c r="G818" s="13" t="s">
        <v>2629</v>
      </c>
      <c r="H818" s="13" t="s">
        <v>54</v>
      </c>
      <c r="I818" s="47" t="str">
        <f>INDEX(Orders!$E818,MATCH(Orders!$F818,Customers!$B818,0))</f>
        <v>Standard Class</v>
      </c>
    </row>
    <row r="819" spans="1:9" x14ac:dyDescent="0.35">
      <c r="A819" s="12">
        <v>6594</v>
      </c>
      <c r="B819" s="17" t="s">
        <v>620</v>
      </c>
      <c r="C819" s="17" t="s">
        <v>621</v>
      </c>
      <c r="D819" s="17" t="s">
        <v>41</v>
      </c>
      <c r="E819" s="17" t="s">
        <v>23</v>
      </c>
      <c r="F819" s="17" t="s">
        <v>218</v>
      </c>
      <c r="G819" s="17" t="s">
        <v>219</v>
      </c>
      <c r="H819" s="17" t="s">
        <v>26</v>
      </c>
      <c r="I819" s="48" t="str">
        <f>INDEX(Orders!$E819,MATCH(Orders!$F819,Customers!$B819,0))</f>
        <v>Second Class</v>
      </c>
    </row>
    <row r="820" spans="1:9" x14ac:dyDescent="0.35">
      <c r="A820" s="11">
        <v>1099</v>
      </c>
      <c r="B820" s="13" t="s">
        <v>675</v>
      </c>
      <c r="C820" s="13" t="s">
        <v>676</v>
      </c>
      <c r="D820" s="13" t="s">
        <v>108</v>
      </c>
      <c r="E820" s="13" t="s">
        <v>23</v>
      </c>
      <c r="F820" s="13" t="s">
        <v>358</v>
      </c>
      <c r="G820" s="13" t="s">
        <v>43</v>
      </c>
      <c r="H820" s="13" t="s">
        <v>44</v>
      </c>
      <c r="I820" s="47" t="str">
        <f>INDEX(Orders!$E820,MATCH(Orders!$F820,Customers!$B820,0))</f>
        <v>First Class</v>
      </c>
    </row>
    <row r="821" spans="1:9" x14ac:dyDescent="0.35">
      <c r="A821" s="12">
        <v>1100</v>
      </c>
      <c r="B821" s="17" t="s">
        <v>675</v>
      </c>
      <c r="C821" s="17" t="s">
        <v>676</v>
      </c>
      <c r="D821" s="17" t="s">
        <v>108</v>
      </c>
      <c r="E821" s="17" t="s">
        <v>23</v>
      </c>
      <c r="F821" s="17" t="s">
        <v>358</v>
      </c>
      <c r="G821" s="17" t="s">
        <v>43</v>
      </c>
      <c r="H821" s="17" t="s">
        <v>44</v>
      </c>
      <c r="I821" s="48" t="str">
        <f>INDEX(Orders!$E821,MATCH(Orders!$F821,Customers!$B821,0))</f>
        <v>First Class</v>
      </c>
    </row>
    <row r="822" spans="1:9" x14ac:dyDescent="0.35">
      <c r="A822" s="11">
        <v>1101</v>
      </c>
      <c r="B822" s="13" t="s">
        <v>675</v>
      </c>
      <c r="C822" s="13" t="s">
        <v>676</v>
      </c>
      <c r="D822" s="13" t="s">
        <v>108</v>
      </c>
      <c r="E822" s="13" t="s">
        <v>23</v>
      </c>
      <c r="F822" s="13" t="s">
        <v>358</v>
      </c>
      <c r="G822" s="13" t="s">
        <v>43</v>
      </c>
      <c r="H822" s="13" t="s">
        <v>44</v>
      </c>
      <c r="I822" s="47" t="str">
        <f>INDEX(Orders!$E822,MATCH(Orders!$F822,Customers!$B822,0))</f>
        <v>First Class</v>
      </c>
    </row>
    <row r="823" spans="1:9" x14ac:dyDescent="0.35">
      <c r="A823" s="12">
        <v>1102</v>
      </c>
      <c r="B823" s="17" t="s">
        <v>675</v>
      </c>
      <c r="C823" s="17" t="s">
        <v>676</v>
      </c>
      <c r="D823" s="17" t="s">
        <v>108</v>
      </c>
      <c r="E823" s="17" t="s">
        <v>23</v>
      </c>
      <c r="F823" s="17" t="s">
        <v>358</v>
      </c>
      <c r="G823" s="17" t="s">
        <v>43</v>
      </c>
      <c r="H823" s="17" t="s">
        <v>44</v>
      </c>
      <c r="I823" s="48" t="str">
        <f>INDEX(Orders!$E823,MATCH(Orders!$F823,Customers!$B823,0))</f>
        <v>First Class</v>
      </c>
    </row>
    <row r="824" spans="1:9" x14ac:dyDescent="0.35">
      <c r="A824" s="11">
        <v>5428</v>
      </c>
      <c r="B824" s="13" t="s">
        <v>2641</v>
      </c>
      <c r="C824" s="13" t="s">
        <v>2642</v>
      </c>
      <c r="D824" s="13" t="s">
        <v>108</v>
      </c>
      <c r="E824" s="13" t="s">
        <v>23</v>
      </c>
      <c r="F824" s="13" t="s">
        <v>42</v>
      </c>
      <c r="G824" s="13" t="s">
        <v>43</v>
      </c>
      <c r="H824" s="13" t="s">
        <v>44</v>
      </c>
      <c r="I824" s="47" t="str">
        <f>INDEX(Orders!$E824,MATCH(Orders!$F824,Customers!$B824,0))</f>
        <v>Same Day</v>
      </c>
    </row>
    <row r="825" spans="1:9" x14ac:dyDescent="0.35">
      <c r="A825" s="12">
        <v>5871</v>
      </c>
      <c r="B825" s="17" t="s">
        <v>840</v>
      </c>
      <c r="C825" s="17" t="s">
        <v>841</v>
      </c>
      <c r="D825" s="17" t="s">
        <v>22</v>
      </c>
      <c r="E825" s="17" t="s">
        <v>23</v>
      </c>
      <c r="F825" s="17" t="s">
        <v>2646</v>
      </c>
      <c r="G825" s="17" t="s">
        <v>43</v>
      </c>
      <c r="H825" s="17" t="s">
        <v>44</v>
      </c>
      <c r="I825" s="48" t="str">
        <f>INDEX(Orders!$E825,MATCH(Orders!$F825,Customers!$B825,0))</f>
        <v>Same Day</v>
      </c>
    </row>
    <row r="826" spans="1:9" x14ac:dyDescent="0.35">
      <c r="A826" s="11">
        <v>7880</v>
      </c>
      <c r="B826" s="13" t="s">
        <v>2648</v>
      </c>
      <c r="C826" s="13" t="s">
        <v>2649</v>
      </c>
      <c r="D826" s="13" t="s">
        <v>22</v>
      </c>
      <c r="E826" s="13" t="s">
        <v>23</v>
      </c>
      <c r="F826" s="13" t="s">
        <v>86</v>
      </c>
      <c r="G826" s="13" t="s">
        <v>87</v>
      </c>
      <c r="H826" s="13" t="s">
        <v>26</v>
      </c>
      <c r="I826" s="47" t="str">
        <f>INDEX(Orders!$E826,MATCH(Orders!$F826,Customers!$B826,0))</f>
        <v>Standard Class</v>
      </c>
    </row>
    <row r="827" spans="1:9" x14ac:dyDescent="0.35">
      <c r="A827" s="12">
        <v>7992</v>
      </c>
      <c r="B827" s="17" t="s">
        <v>1082</v>
      </c>
      <c r="C827" s="17" t="s">
        <v>1083</v>
      </c>
      <c r="D827" s="17" t="s">
        <v>41</v>
      </c>
      <c r="E827" s="17" t="s">
        <v>23</v>
      </c>
      <c r="F827" s="17" t="s">
        <v>2651</v>
      </c>
      <c r="G827" s="17" t="s">
        <v>98</v>
      </c>
      <c r="H827" s="17" t="s">
        <v>79</v>
      </c>
      <c r="I827" s="48" t="str">
        <f>INDEX(Orders!$E827,MATCH(Orders!$F827,Customers!$B827,0))</f>
        <v>First Class</v>
      </c>
    </row>
    <row r="828" spans="1:9" x14ac:dyDescent="0.35">
      <c r="A828" s="11">
        <v>7993</v>
      </c>
      <c r="B828" s="13" t="s">
        <v>1082</v>
      </c>
      <c r="C828" s="13" t="s">
        <v>1083</v>
      </c>
      <c r="D828" s="13" t="s">
        <v>41</v>
      </c>
      <c r="E828" s="13" t="s">
        <v>23</v>
      </c>
      <c r="F828" s="13" t="s">
        <v>2651</v>
      </c>
      <c r="G828" s="13" t="s">
        <v>98</v>
      </c>
      <c r="H828" s="13" t="s">
        <v>79</v>
      </c>
      <c r="I828" s="47" t="str">
        <f>INDEX(Orders!$E828,MATCH(Orders!$F828,Customers!$B828,0))</f>
        <v>First Class</v>
      </c>
    </row>
    <row r="829" spans="1:9" x14ac:dyDescent="0.35">
      <c r="A829" s="12">
        <v>9060</v>
      </c>
      <c r="B829" s="17" t="s">
        <v>2657</v>
      </c>
      <c r="C829" s="17" t="s">
        <v>2658</v>
      </c>
      <c r="D829" s="17" t="s">
        <v>22</v>
      </c>
      <c r="E829" s="17" t="s">
        <v>23</v>
      </c>
      <c r="F829" s="17" t="s">
        <v>159</v>
      </c>
      <c r="G829" s="17" t="s">
        <v>160</v>
      </c>
      <c r="H829" s="17" t="s">
        <v>44</v>
      </c>
      <c r="I829" s="48" t="str">
        <f>INDEX(Orders!$E829,MATCH(Orders!$F829,Customers!$B829,0))</f>
        <v>Standard Class</v>
      </c>
    </row>
    <row r="830" spans="1:9" x14ac:dyDescent="0.35">
      <c r="A830" s="11">
        <v>6050</v>
      </c>
      <c r="B830" s="13" t="s">
        <v>2315</v>
      </c>
      <c r="C830" s="13" t="s">
        <v>2316</v>
      </c>
      <c r="D830" s="13" t="s">
        <v>41</v>
      </c>
      <c r="E830" s="13" t="s">
        <v>23</v>
      </c>
      <c r="F830" s="13" t="s">
        <v>451</v>
      </c>
      <c r="G830" s="13" t="s">
        <v>53</v>
      </c>
      <c r="H830" s="13" t="s">
        <v>54</v>
      </c>
      <c r="I830" s="47" t="str">
        <f>INDEX(Orders!$E830,MATCH(Orders!$F830,Customers!$B830,0))</f>
        <v>First Class</v>
      </c>
    </row>
    <row r="831" spans="1:9" x14ac:dyDescent="0.35">
      <c r="A831" s="12">
        <v>4179</v>
      </c>
      <c r="B831" s="17" t="s">
        <v>1551</v>
      </c>
      <c r="C831" s="17" t="s">
        <v>1552</v>
      </c>
      <c r="D831" s="17" t="s">
        <v>41</v>
      </c>
      <c r="E831" s="17" t="s">
        <v>23</v>
      </c>
      <c r="F831" s="17" t="s">
        <v>42</v>
      </c>
      <c r="G831" s="17" t="s">
        <v>43</v>
      </c>
      <c r="H831" s="17" t="s">
        <v>44</v>
      </c>
      <c r="I831" s="48" t="str">
        <f>INDEX(Orders!$E831,MATCH(Orders!$F831,Customers!$B831,0))</f>
        <v>Second Class</v>
      </c>
    </row>
    <row r="832" spans="1:9" x14ac:dyDescent="0.35">
      <c r="A832" s="11">
        <v>9456</v>
      </c>
      <c r="B832" s="13" t="s">
        <v>2664</v>
      </c>
      <c r="C832" s="13" t="s">
        <v>2665</v>
      </c>
      <c r="D832" s="13" t="s">
        <v>108</v>
      </c>
      <c r="E832" s="13" t="s">
        <v>23</v>
      </c>
      <c r="F832" s="13" t="s">
        <v>513</v>
      </c>
      <c r="G832" s="13" t="s">
        <v>514</v>
      </c>
      <c r="H832" s="13" t="s">
        <v>79</v>
      </c>
      <c r="I832" s="47" t="str">
        <f>INDEX(Orders!$E832,MATCH(Orders!$F832,Customers!$B832,0))</f>
        <v>Second Class</v>
      </c>
    </row>
    <row r="833" spans="1:9" x14ac:dyDescent="0.35">
      <c r="A833" s="12">
        <v>9744</v>
      </c>
      <c r="B833" s="17" t="s">
        <v>2669</v>
      </c>
      <c r="C833" s="17" t="s">
        <v>2670</v>
      </c>
      <c r="D833" s="17" t="s">
        <v>41</v>
      </c>
      <c r="E833" s="17" t="s">
        <v>23</v>
      </c>
      <c r="F833" s="17" t="s">
        <v>697</v>
      </c>
      <c r="G833" s="17" t="s">
        <v>743</v>
      </c>
      <c r="H833" s="17" t="s">
        <v>26</v>
      </c>
      <c r="I833" s="48" t="str">
        <f>INDEX(Orders!$E833,MATCH(Orders!$F833,Customers!$B833,0))</f>
        <v>Standard Class</v>
      </c>
    </row>
    <row r="834" spans="1:9" x14ac:dyDescent="0.35">
      <c r="A834" s="11">
        <v>56</v>
      </c>
      <c r="B834" s="13" t="s">
        <v>2672</v>
      </c>
      <c r="C834" s="13" t="s">
        <v>2673</v>
      </c>
      <c r="D834" s="13" t="s">
        <v>41</v>
      </c>
      <c r="E834" s="13" t="s">
        <v>23</v>
      </c>
      <c r="F834" s="13" t="s">
        <v>1351</v>
      </c>
      <c r="G834" s="13" t="s">
        <v>219</v>
      </c>
      <c r="H834" s="13" t="s">
        <v>26</v>
      </c>
      <c r="I834" s="47" t="str">
        <f>INDEX(Orders!$E834,MATCH(Orders!$F834,Customers!$B834,0))</f>
        <v>First Class</v>
      </c>
    </row>
    <row r="835" spans="1:9" x14ac:dyDescent="0.35">
      <c r="A835" s="12">
        <v>57</v>
      </c>
      <c r="B835" s="17" t="s">
        <v>2672</v>
      </c>
      <c r="C835" s="17" t="s">
        <v>2673</v>
      </c>
      <c r="D835" s="17" t="s">
        <v>41</v>
      </c>
      <c r="E835" s="17" t="s">
        <v>23</v>
      </c>
      <c r="F835" s="17" t="s">
        <v>1351</v>
      </c>
      <c r="G835" s="17" t="s">
        <v>219</v>
      </c>
      <c r="H835" s="17" t="s">
        <v>26</v>
      </c>
      <c r="I835" s="48" t="str">
        <f>INDEX(Orders!$E835,MATCH(Orders!$F835,Customers!$B835,0))</f>
        <v>First Class</v>
      </c>
    </row>
    <row r="836" spans="1:9" x14ac:dyDescent="0.35">
      <c r="A836" s="11">
        <v>58</v>
      </c>
      <c r="B836" s="13" t="s">
        <v>2672</v>
      </c>
      <c r="C836" s="13" t="s">
        <v>2673</v>
      </c>
      <c r="D836" s="13" t="s">
        <v>41</v>
      </c>
      <c r="E836" s="13" t="s">
        <v>23</v>
      </c>
      <c r="F836" s="13" t="s">
        <v>1351</v>
      </c>
      <c r="G836" s="13" t="s">
        <v>219</v>
      </c>
      <c r="H836" s="13" t="s">
        <v>26</v>
      </c>
      <c r="I836" s="47" t="str">
        <f>INDEX(Orders!$E836,MATCH(Orders!$F836,Customers!$B836,0))</f>
        <v>First Class</v>
      </c>
    </row>
    <row r="837" spans="1:9" x14ac:dyDescent="0.35">
      <c r="A837" s="12">
        <v>59</v>
      </c>
      <c r="B837" s="17" t="s">
        <v>2672</v>
      </c>
      <c r="C837" s="17" t="s">
        <v>2673</v>
      </c>
      <c r="D837" s="17" t="s">
        <v>41</v>
      </c>
      <c r="E837" s="17" t="s">
        <v>23</v>
      </c>
      <c r="F837" s="17" t="s">
        <v>1351</v>
      </c>
      <c r="G837" s="17" t="s">
        <v>219</v>
      </c>
      <c r="H837" s="17" t="s">
        <v>26</v>
      </c>
      <c r="I837" s="48" t="str">
        <f>INDEX(Orders!$E837,MATCH(Orders!$F837,Customers!$B837,0))</f>
        <v>First Class</v>
      </c>
    </row>
    <row r="838" spans="1:9" x14ac:dyDescent="0.35">
      <c r="A838" s="11">
        <v>60</v>
      </c>
      <c r="B838" s="13" t="s">
        <v>2672</v>
      </c>
      <c r="C838" s="13" t="s">
        <v>2673</v>
      </c>
      <c r="D838" s="13" t="s">
        <v>41</v>
      </c>
      <c r="E838" s="13" t="s">
        <v>23</v>
      </c>
      <c r="F838" s="13" t="s">
        <v>1351</v>
      </c>
      <c r="G838" s="13" t="s">
        <v>219</v>
      </c>
      <c r="H838" s="13" t="s">
        <v>26</v>
      </c>
      <c r="I838" s="47" t="str">
        <f>INDEX(Orders!$E838,MATCH(Orders!$F838,Customers!$B838,0))</f>
        <v>First Class</v>
      </c>
    </row>
    <row r="839" spans="1:9" x14ac:dyDescent="0.35">
      <c r="A839" s="12">
        <v>61</v>
      </c>
      <c r="B839" s="17" t="s">
        <v>2672</v>
      </c>
      <c r="C839" s="17" t="s">
        <v>2673</v>
      </c>
      <c r="D839" s="17" t="s">
        <v>41</v>
      </c>
      <c r="E839" s="17" t="s">
        <v>23</v>
      </c>
      <c r="F839" s="17" t="s">
        <v>1351</v>
      </c>
      <c r="G839" s="17" t="s">
        <v>219</v>
      </c>
      <c r="H839" s="17" t="s">
        <v>26</v>
      </c>
      <c r="I839" s="48" t="str">
        <f>INDEX(Orders!$E839,MATCH(Orders!$F839,Customers!$B839,0))</f>
        <v>First Class</v>
      </c>
    </row>
    <row r="840" spans="1:9" x14ac:dyDescent="0.35">
      <c r="A840" s="11">
        <v>62</v>
      </c>
      <c r="B840" s="13" t="s">
        <v>2672</v>
      </c>
      <c r="C840" s="13" t="s">
        <v>2673</v>
      </c>
      <c r="D840" s="13" t="s">
        <v>41</v>
      </c>
      <c r="E840" s="13" t="s">
        <v>23</v>
      </c>
      <c r="F840" s="13" t="s">
        <v>1351</v>
      </c>
      <c r="G840" s="13" t="s">
        <v>219</v>
      </c>
      <c r="H840" s="13" t="s">
        <v>26</v>
      </c>
      <c r="I840" s="47" t="str">
        <f>INDEX(Orders!$E840,MATCH(Orders!$F840,Customers!$B840,0))</f>
        <v>First Class</v>
      </c>
    </row>
    <row r="841" spans="1:9" x14ac:dyDescent="0.35">
      <c r="A841" s="12">
        <v>1552</v>
      </c>
      <c r="B841" s="17" t="s">
        <v>2683</v>
      </c>
      <c r="C841" s="17" t="s">
        <v>2684</v>
      </c>
      <c r="D841" s="17" t="s">
        <v>41</v>
      </c>
      <c r="E841" s="17" t="s">
        <v>23</v>
      </c>
      <c r="F841" s="17" t="s">
        <v>257</v>
      </c>
      <c r="G841" s="17" t="s">
        <v>43</v>
      </c>
      <c r="H841" s="17" t="s">
        <v>44</v>
      </c>
      <c r="I841" s="48" t="str">
        <f>INDEX(Orders!$E841,MATCH(Orders!$F841,Customers!$B841,0))</f>
        <v>Standard Class</v>
      </c>
    </row>
    <row r="842" spans="1:9" x14ac:dyDescent="0.35">
      <c r="A842" s="11">
        <v>3537</v>
      </c>
      <c r="B842" s="13" t="s">
        <v>579</v>
      </c>
      <c r="C842" s="13" t="s">
        <v>580</v>
      </c>
      <c r="D842" s="13" t="s">
        <v>41</v>
      </c>
      <c r="E842" s="13" t="s">
        <v>23</v>
      </c>
      <c r="F842" s="13" t="s">
        <v>218</v>
      </c>
      <c r="G842" s="13" t="s">
        <v>219</v>
      </c>
      <c r="H842" s="13" t="s">
        <v>26</v>
      </c>
      <c r="I842" s="47" t="str">
        <f>INDEX(Orders!$E842,MATCH(Orders!$F842,Customers!$B842,0))</f>
        <v>Second Class</v>
      </c>
    </row>
    <row r="843" spans="1:9" x14ac:dyDescent="0.35">
      <c r="A843" s="12">
        <v>6616</v>
      </c>
      <c r="B843" s="17" t="s">
        <v>2691</v>
      </c>
      <c r="C843" s="17" t="s">
        <v>2692</v>
      </c>
      <c r="D843" s="17" t="s">
        <v>41</v>
      </c>
      <c r="E843" s="17" t="s">
        <v>23</v>
      </c>
      <c r="F843" s="17" t="s">
        <v>42</v>
      </c>
      <c r="G843" s="17" t="s">
        <v>43</v>
      </c>
      <c r="H843" s="17" t="s">
        <v>44</v>
      </c>
      <c r="I843" s="48" t="str">
        <f>INDEX(Orders!$E843,MATCH(Orders!$F843,Customers!$B843,0))</f>
        <v>First Class</v>
      </c>
    </row>
    <row r="844" spans="1:9" x14ac:dyDescent="0.35">
      <c r="A844" s="11">
        <v>6617</v>
      </c>
      <c r="B844" s="13" t="s">
        <v>2691</v>
      </c>
      <c r="C844" s="13" t="s">
        <v>2692</v>
      </c>
      <c r="D844" s="13" t="s">
        <v>41</v>
      </c>
      <c r="E844" s="13" t="s">
        <v>23</v>
      </c>
      <c r="F844" s="13" t="s">
        <v>42</v>
      </c>
      <c r="G844" s="13" t="s">
        <v>43</v>
      </c>
      <c r="H844" s="13" t="s">
        <v>44</v>
      </c>
      <c r="I844" s="47" t="str">
        <f>INDEX(Orders!$E844,MATCH(Orders!$F844,Customers!$B844,0))</f>
        <v>First Class</v>
      </c>
    </row>
    <row r="845" spans="1:9" x14ac:dyDescent="0.35">
      <c r="A845" s="12">
        <v>6618</v>
      </c>
      <c r="B845" s="17" t="s">
        <v>2691</v>
      </c>
      <c r="C845" s="17" t="s">
        <v>2692</v>
      </c>
      <c r="D845" s="17" t="s">
        <v>41</v>
      </c>
      <c r="E845" s="17" t="s">
        <v>23</v>
      </c>
      <c r="F845" s="17" t="s">
        <v>42</v>
      </c>
      <c r="G845" s="17" t="s">
        <v>43</v>
      </c>
      <c r="H845" s="17" t="s">
        <v>44</v>
      </c>
      <c r="I845" s="48" t="str">
        <f>INDEX(Orders!$E845,MATCH(Orders!$F845,Customers!$B845,0))</f>
        <v>First Class</v>
      </c>
    </row>
    <row r="846" spans="1:9" x14ac:dyDescent="0.35">
      <c r="A846" s="11">
        <v>7532</v>
      </c>
      <c r="B846" s="13" t="s">
        <v>2694</v>
      </c>
      <c r="C846" s="13" t="s">
        <v>2695</v>
      </c>
      <c r="D846" s="13" t="s">
        <v>41</v>
      </c>
      <c r="E846" s="13" t="s">
        <v>23</v>
      </c>
      <c r="F846" s="13" t="s">
        <v>2696</v>
      </c>
      <c r="G846" s="13" t="s">
        <v>737</v>
      </c>
      <c r="H846" s="13" t="s">
        <v>44</v>
      </c>
      <c r="I846" s="47" t="str">
        <f>INDEX(Orders!$E846,MATCH(Orders!$F846,Customers!$B846,0))</f>
        <v>First Class</v>
      </c>
    </row>
    <row r="847" spans="1:9" x14ac:dyDescent="0.35">
      <c r="A847" s="12">
        <v>7533</v>
      </c>
      <c r="B847" s="17" t="s">
        <v>2694</v>
      </c>
      <c r="C847" s="17" t="s">
        <v>2695</v>
      </c>
      <c r="D847" s="17" t="s">
        <v>41</v>
      </c>
      <c r="E847" s="17" t="s">
        <v>23</v>
      </c>
      <c r="F847" s="17" t="s">
        <v>2696</v>
      </c>
      <c r="G847" s="17" t="s">
        <v>737</v>
      </c>
      <c r="H847" s="17" t="s">
        <v>44</v>
      </c>
      <c r="I847" s="48" t="str">
        <f>INDEX(Orders!$E847,MATCH(Orders!$F847,Customers!$B847,0))</f>
        <v>First Class</v>
      </c>
    </row>
    <row r="848" spans="1:9" x14ac:dyDescent="0.35">
      <c r="A848" s="11">
        <v>7744</v>
      </c>
      <c r="B848" s="13" t="s">
        <v>2191</v>
      </c>
      <c r="C848" s="13" t="s">
        <v>2192</v>
      </c>
      <c r="D848" s="13" t="s">
        <v>22</v>
      </c>
      <c r="E848" s="13" t="s">
        <v>23</v>
      </c>
      <c r="F848" s="13" t="s">
        <v>2126</v>
      </c>
      <c r="G848" s="13" t="s">
        <v>212</v>
      </c>
      <c r="H848" s="13" t="s">
        <v>26</v>
      </c>
      <c r="I848" s="47" t="str">
        <f>INDEX(Orders!$E848,MATCH(Orders!$F848,Customers!$B848,0))</f>
        <v>Standard Class</v>
      </c>
    </row>
    <row r="849" spans="1:9" x14ac:dyDescent="0.35">
      <c r="A849" s="12">
        <v>7745</v>
      </c>
      <c r="B849" s="17" t="s">
        <v>2191</v>
      </c>
      <c r="C849" s="17" t="s">
        <v>2192</v>
      </c>
      <c r="D849" s="17" t="s">
        <v>22</v>
      </c>
      <c r="E849" s="17" t="s">
        <v>23</v>
      </c>
      <c r="F849" s="17" t="s">
        <v>2126</v>
      </c>
      <c r="G849" s="17" t="s">
        <v>212</v>
      </c>
      <c r="H849" s="17" t="s">
        <v>26</v>
      </c>
      <c r="I849" s="48" t="str">
        <f>INDEX(Orders!$E849,MATCH(Orders!$F849,Customers!$B849,0))</f>
        <v>Standard Class</v>
      </c>
    </row>
    <row r="850" spans="1:9" x14ac:dyDescent="0.35">
      <c r="A850" s="11">
        <v>7746</v>
      </c>
      <c r="B850" s="13" t="s">
        <v>2191</v>
      </c>
      <c r="C850" s="13" t="s">
        <v>2192</v>
      </c>
      <c r="D850" s="13" t="s">
        <v>22</v>
      </c>
      <c r="E850" s="13" t="s">
        <v>23</v>
      </c>
      <c r="F850" s="13" t="s">
        <v>2126</v>
      </c>
      <c r="G850" s="13" t="s">
        <v>212</v>
      </c>
      <c r="H850" s="13" t="s">
        <v>26</v>
      </c>
      <c r="I850" s="47" t="str">
        <f>INDEX(Orders!$E850,MATCH(Orders!$F850,Customers!$B850,0))</f>
        <v>Standard Class</v>
      </c>
    </row>
    <row r="851" spans="1:9" x14ac:dyDescent="0.35">
      <c r="A851" s="12">
        <v>9604</v>
      </c>
      <c r="B851" s="17" t="s">
        <v>2709</v>
      </c>
      <c r="C851" s="17" t="s">
        <v>2710</v>
      </c>
      <c r="D851" s="17" t="s">
        <v>22</v>
      </c>
      <c r="E851" s="17" t="s">
        <v>23</v>
      </c>
      <c r="F851" s="17" t="s">
        <v>2711</v>
      </c>
      <c r="G851" s="17" t="s">
        <v>219</v>
      </c>
      <c r="H851" s="17" t="s">
        <v>26</v>
      </c>
      <c r="I851" s="48" t="str">
        <f>INDEX(Orders!$E851,MATCH(Orders!$F851,Customers!$B851,0))</f>
        <v>Standard Class</v>
      </c>
    </row>
    <row r="852" spans="1:9" x14ac:dyDescent="0.35">
      <c r="A852" s="11">
        <v>6849</v>
      </c>
      <c r="B852" s="13" t="s">
        <v>1115</v>
      </c>
      <c r="C852" s="13" t="s">
        <v>1116</v>
      </c>
      <c r="D852" s="13" t="s">
        <v>41</v>
      </c>
      <c r="E852" s="13" t="s">
        <v>23</v>
      </c>
      <c r="F852" s="13" t="s">
        <v>2715</v>
      </c>
      <c r="G852" s="13" t="s">
        <v>381</v>
      </c>
      <c r="H852" s="13" t="s">
        <v>54</v>
      </c>
      <c r="I852" s="47" t="str">
        <f>INDEX(Orders!$E852,MATCH(Orders!$F852,Customers!$B852,0))</f>
        <v>First Class</v>
      </c>
    </row>
    <row r="853" spans="1:9" x14ac:dyDescent="0.35">
      <c r="A853" s="12">
        <v>9548</v>
      </c>
      <c r="B853" s="17" t="s">
        <v>1006</v>
      </c>
      <c r="C853" s="17" t="s">
        <v>1007</v>
      </c>
      <c r="D853" s="17" t="s">
        <v>22</v>
      </c>
      <c r="E853" s="17" t="s">
        <v>23</v>
      </c>
      <c r="F853" s="17" t="s">
        <v>86</v>
      </c>
      <c r="G853" s="17" t="s">
        <v>87</v>
      </c>
      <c r="H853" s="17" t="s">
        <v>26</v>
      </c>
      <c r="I853" s="48" t="str">
        <f>INDEX(Orders!$E853,MATCH(Orders!$F853,Customers!$B853,0))</f>
        <v>Second Class</v>
      </c>
    </row>
    <row r="854" spans="1:9" x14ac:dyDescent="0.35">
      <c r="A854" s="11">
        <v>9549</v>
      </c>
      <c r="B854" s="13" t="s">
        <v>1006</v>
      </c>
      <c r="C854" s="13" t="s">
        <v>1007</v>
      </c>
      <c r="D854" s="13" t="s">
        <v>22</v>
      </c>
      <c r="E854" s="13" t="s">
        <v>23</v>
      </c>
      <c r="F854" s="13" t="s">
        <v>86</v>
      </c>
      <c r="G854" s="13" t="s">
        <v>87</v>
      </c>
      <c r="H854" s="13" t="s">
        <v>26</v>
      </c>
      <c r="I854" s="47" t="str">
        <f>INDEX(Orders!$E854,MATCH(Orders!$F854,Customers!$B854,0))</f>
        <v>Second Class</v>
      </c>
    </row>
    <row r="855" spans="1:9" x14ac:dyDescent="0.35">
      <c r="A855" s="12">
        <v>9550</v>
      </c>
      <c r="B855" s="17" t="s">
        <v>1006</v>
      </c>
      <c r="C855" s="17" t="s">
        <v>1007</v>
      </c>
      <c r="D855" s="17" t="s">
        <v>22</v>
      </c>
      <c r="E855" s="17" t="s">
        <v>23</v>
      </c>
      <c r="F855" s="17" t="s">
        <v>86</v>
      </c>
      <c r="G855" s="17" t="s">
        <v>87</v>
      </c>
      <c r="H855" s="17" t="s">
        <v>26</v>
      </c>
      <c r="I855" s="48" t="str">
        <f>INDEX(Orders!$E855,MATCH(Orders!$F855,Customers!$B855,0))</f>
        <v>Second Class</v>
      </c>
    </row>
    <row r="856" spans="1:9" x14ac:dyDescent="0.35">
      <c r="A856" s="11">
        <v>941</v>
      </c>
      <c r="B856" s="13" t="s">
        <v>2426</v>
      </c>
      <c r="C856" s="13" t="s">
        <v>2427</v>
      </c>
      <c r="D856" s="13" t="s">
        <v>22</v>
      </c>
      <c r="E856" s="13" t="s">
        <v>23</v>
      </c>
      <c r="F856" s="13" t="s">
        <v>358</v>
      </c>
      <c r="G856" s="13" t="s">
        <v>43</v>
      </c>
      <c r="H856" s="13" t="s">
        <v>44</v>
      </c>
      <c r="I856" s="47" t="str">
        <f>INDEX(Orders!$E856,MATCH(Orders!$F856,Customers!$B856,0))</f>
        <v>First Class</v>
      </c>
    </row>
    <row r="857" spans="1:9" x14ac:dyDescent="0.35">
      <c r="A857" s="12">
        <v>48</v>
      </c>
      <c r="B857" s="17" t="s">
        <v>2727</v>
      </c>
      <c r="C857" s="17" t="s">
        <v>2728</v>
      </c>
      <c r="D857" s="17" t="s">
        <v>41</v>
      </c>
      <c r="E857" s="17" t="s">
        <v>23</v>
      </c>
      <c r="F857" s="17" t="s">
        <v>813</v>
      </c>
      <c r="G857" s="17" t="s">
        <v>743</v>
      </c>
      <c r="H857" s="17" t="s">
        <v>26</v>
      </c>
      <c r="I857" s="48" t="str">
        <f>INDEX(Orders!$E857,MATCH(Orders!$F857,Customers!$B857,0))</f>
        <v>Standard Class</v>
      </c>
    </row>
    <row r="858" spans="1:9" x14ac:dyDescent="0.35">
      <c r="A858" s="11">
        <v>49</v>
      </c>
      <c r="B858" s="13" t="s">
        <v>2727</v>
      </c>
      <c r="C858" s="13" t="s">
        <v>2728</v>
      </c>
      <c r="D858" s="13" t="s">
        <v>41</v>
      </c>
      <c r="E858" s="13" t="s">
        <v>23</v>
      </c>
      <c r="F858" s="13" t="s">
        <v>813</v>
      </c>
      <c r="G858" s="13" t="s">
        <v>743</v>
      </c>
      <c r="H858" s="13" t="s">
        <v>26</v>
      </c>
      <c r="I858" s="47" t="str">
        <f>INDEX(Orders!$E858,MATCH(Orders!$F858,Customers!$B858,0))</f>
        <v>Standard Class</v>
      </c>
    </row>
    <row r="859" spans="1:9" x14ac:dyDescent="0.35">
      <c r="A859" s="12">
        <v>851</v>
      </c>
      <c r="B859" s="17" t="s">
        <v>2730</v>
      </c>
      <c r="C859" s="17" t="s">
        <v>2731</v>
      </c>
      <c r="D859" s="17" t="s">
        <v>22</v>
      </c>
      <c r="E859" s="17" t="s">
        <v>23</v>
      </c>
      <c r="F859" s="17" t="s">
        <v>2732</v>
      </c>
      <c r="G859" s="17" t="s">
        <v>43</v>
      </c>
      <c r="H859" s="17" t="s">
        <v>44</v>
      </c>
      <c r="I859" s="48" t="str">
        <f>INDEX(Orders!$E859,MATCH(Orders!$F859,Customers!$B859,0))</f>
        <v>Second Class</v>
      </c>
    </row>
    <row r="860" spans="1:9" x14ac:dyDescent="0.35">
      <c r="A860" s="11">
        <v>852</v>
      </c>
      <c r="B860" s="13" t="s">
        <v>2730</v>
      </c>
      <c r="C860" s="13" t="s">
        <v>2731</v>
      </c>
      <c r="D860" s="13" t="s">
        <v>22</v>
      </c>
      <c r="E860" s="13" t="s">
        <v>23</v>
      </c>
      <c r="F860" s="13" t="s">
        <v>2732</v>
      </c>
      <c r="G860" s="13" t="s">
        <v>43</v>
      </c>
      <c r="H860" s="13" t="s">
        <v>44</v>
      </c>
      <c r="I860" s="47" t="str">
        <f>INDEX(Orders!$E860,MATCH(Orders!$F860,Customers!$B860,0))</f>
        <v>Second Class</v>
      </c>
    </row>
    <row r="861" spans="1:9" x14ac:dyDescent="0.35">
      <c r="A861" s="12">
        <v>934</v>
      </c>
      <c r="B861" s="17" t="s">
        <v>2738</v>
      </c>
      <c r="C861" s="17" t="s">
        <v>2739</v>
      </c>
      <c r="D861" s="17" t="s">
        <v>108</v>
      </c>
      <c r="E861" s="17" t="s">
        <v>23</v>
      </c>
      <c r="F861" s="17" t="s">
        <v>86</v>
      </c>
      <c r="G861" s="17" t="s">
        <v>87</v>
      </c>
      <c r="H861" s="17" t="s">
        <v>26</v>
      </c>
      <c r="I861" s="48" t="str">
        <f>INDEX(Orders!$E861,MATCH(Orders!$F861,Customers!$B861,0))</f>
        <v>Standard Class</v>
      </c>
    </row>
    <row r="862" spans="1:9" x14ac:dyDescent="0.35">
      <c r="A862" s="11">
        <v>935</v>
      </c>
      <c r="B862" s="13" t="s">
        <v>2738</v>
      </c>
      <c r="C862" s="13" t="s">
        <v>2739</v>
      </c>
      <c r="D862" s="13" t="s">
        <v>108</v>
      </c>
      <c r="E862" s="13" t="s">
        <v>23</v>
      </c>
      <c r="F862" s="13" t="s">
        <v>86</v>
      </c>
      <c r="G862" s="13" t="s">
        <v>87</v>
      </c>
      <c r="H862" s="13" t="s">
        <v>26</v>
      </c>
      <c r="I862" s="47" t="str">
        <f>INDEX(Orders!$E862,MATCH(Orders!$F862,Customers!$B862,0))</f>
        <v>Standard Class</v>
      </c>
    </row>
    <row r="863" spans="1:9" x14ac:dyDescent="0.35">
      <c r="A863" s="12">
        <v>936</v>
      </c>
      <c r="B863" s="17" t="s">
        <v>2738</v>
      </c>
      <c r="C863" s="17" t="s">
        <v>2739</v>
      </c>
      <c r="D863" s="17" t="s">
        <v>108</v>
      </c>
      <c r="E863" s="17" t="s">
        <v>23</v>
      </c>
      <c r="F863" s="17" t="s">
        <v>86</v>
      </c>
      <c r="G863" s="17" t="s">
        <v>87</v>
      </c>
      <c r="H863" s="17" t="s">
        <v>26</v>
      </c>
      <c r="I863" s="48" t="str">
        <f>INDEX(Orders!$E863,MATCH(Orders!$F863,Customers!$B863,0))</f>
        <v>Standard Class</v>
      </c>
    </row>
    <row r="864" spans="1:9" x14ac:dyDescent="0.35">
      <c r="A864" s="11">
        <v>937</v>
      </c>
      <c r="B864" s="13" t="s">
        <v>2738</v>
      </c>
      <c r="C864" s="13" t="s">
        <v>2739</v>
      </c>
      <c r="D864" s="13" t="s">
        <v>108</v>
      </c>
      <c r="E864" s="13" t="s">
        <v>23</v>
      </c>
      <c r="F864" s="13" t="s">
        <v>86</v>
      </c>
      <c r="G864" s="13" t="s">
        <v>87</v>
      </c>
      <c r="H864" s="13" t="s">
        <v>26</v>
      </c>
      <c r="I864" s="47" t="str">
        <f>INDEX(Orders!$E864,MATCH(Orders!$F864,Customers!$B864,0))</f>
        <v>Standard Class</v>
      </c>
    </row>
    <row r="865" spans="1:9" x14ac:dyDescent="0.35">
      <c r="A865" s="12">
        <v>1307</v>
      </c>
      <c r="B865" s="17" t="s">
        <v>209</v>
      </c>
      <c r="C865" s="17" t="s">
        <v>210</v>
      </c>
      <c r="D865" s="17" t="s">
        <v>41</v>
      </c>
      <c r="E865" s="17" t="s">
        <v>23</v>
      </c>
      <c r="F865" s="17" t="s">
        <v>2606</v>
      </c>
      <c r="G865" s="17" t="s">
        <v>43</v>
      </c>
      <c r="H865" s="17" t="s">
        <v>44</v>
      </c>
      <c r="I865" s="48" t="str">
        <f>INDEX(Orders!$E865,MATCH(Orders!$F865,Customers!$B865,0))</f>
        <v>First Class</v>
      </c>
    </row>
    <row r="866" spans="1:9" x14ac:dyDescent="0.35">
      <c r="A866" s="11">
        <v>1308</v>
      </c>
      <c r="B866" s="13" t="s">
        <v>209</v>
      </c>
      <c r="C866" s="13" t="s">
        <v>210</v>
      </c>
      <c r="D866" s="13" t="s">
        <v>41</v>
      </c>
      <c r="E866" s="13" t="s">
        <v>23</v>
      </c>
      <c r="F866" s="13" t="s">
        <v>2606</v>
      </c>
      <c r="G866" s="13" t="s">
        <v>43</v>
      </c>
      <c r="H866" s="13" t="s">
        <v>44</v>
      </c>
      <c r="I866" s="47" t="str">
        <f>INDEX(Orders!$E866,MATCH(Orders!$F866,Customers!$B866,0))</f>
        <v>First Class</v>
      </c>
    </row>
    <row r="867" spans="1:9" x14ac:dyDescent="0.35">
      <c r="A867" s="12">
        <v>1309</v>
      </c>
      <c r="B867" s="17" t="s">
        <v>209</v>
      </c>
      <c r="C867" s="17" t="s">
        <v>210</v>
      </c>
      <c r="D867" s="17" t="s">
        <v>41</v>
      </c>
      <c r="E867" s="17" t="s">
        <v>23</v>
      </c>
      <c r="F867" s="17" t="s">
        <v>2606</v>
      </c>
      <c r="G867" s="17" t="s">
        <v>43</v>
      </c>
      <c r="H867" s="17" t="s">
        <v>44</v>
      </c>
      <c r="I867" s="48" t="str">
        <f>INDEX(Orders!$E867,MATCH(Orders!$F867,Customers!$B867,0))</f>
        <v>First Class</v>
      </c>
    </row>
    <row r="868" spans="1:9" x14ac:dyDescent="0.35">
      <c r="A868" s="11">
        <v>1310</v>
      </c>
      <c r="B868" s="13" t="s">
        <v>209</v>
      </c>
      <c r="C868" s="13" t="s">
        <v>210</v>
      </c>
      <c r="D868" s="13" t="s">
        <v>41</v>
      </c>
      <c r="E868" s="13" t="s">
        <v>23</v>
      </c>
      <c r="F868" s="13" t="s">
        <v>2606</v>
      </c>
      <c r="G868" s="13" t="s">
        <v>43</v>
      </c>
      <c r="H868" s="13" t="s">
        <v>44</v>
      </c>
      <c r="I868" s="47" t="str">
        <f>INDEX(Orders!$E868,MATCH(Orders!$F868,Customers!$B868,0))</f>
        <v>First Class</v>
      </c>
    </row>
    <row r="869" spans="1:9" x14ac:dyDescent="0.35">
      <c r="A869" s="12">
        <v>1311</v>
      </c>
      <c r="B869" s="17" t="s">
        <v>209</v>
      </c>
      <c r="C869" s="17" t="s">
        <v>210</v>
      </c>
      <c r="D869" s="17" t="s">
        <v>41</v>
      </c>
      <c r="E869" s="17" t="s">
        <v>23</v>
      </c>
      <c r="F869" s="17" t="s">
        <v>2606</v>
      </c>
      <c r="G869" s="17" t="s">
        <v>43</v>
      </c>
      <c r="H869" s="17" t="s">
        <v>44</v>
      </c>
      <c r="I869" s="48" t="str">
        <f>INDEX(Orders!$E869,MATCH(Orders!$F869,Customers!$B869,0))</f>
        <v>First Class</v>
      </c>
    </row>
    <row r="870" spans="1:9" x14ac:dyDescent="0.35">
      <c r="A870" s="11">
        <v>1945</v>
      </c>
      <c r="B870" s="13" t="s">
        <v>592</v>
      </c>
      <c r="C870" s="13" t="s">
        <v>593</v>
      </c>
      <c r="D870" s="13" t="s">
        <v>22</v>
      </c>
      <c r="E870" s="13" t="s">
        <v>23</v>
      </c>
      <c r="F870" s="13" t="s">
        <v>2750</v>
      </c>
      <c r="G870" s="13" t="s">
        <v>53</v>
      </c>
      <c r="H870" s="13" t="s">
        <v>54</v>
      </c>
      <c r="I870" s="47" t="str">
        <f>INDEX(Orders!$E870,MATCH(Orders!$F870,Customers!$B870,0))</f>
        <v>Standard Class</v>
      </c>
    </row>
    <row r="871" spans="1:9" x14ac:dyDescent="0.35">
      <c r="A871" s="12">
        <v>1946</v>
      </c>
      <c r="B871" s="17" t="s">
        <v>592</v>
      </c>
      <c r="C871" s="17" t="s">
        <v>593</v>
      </c>
      <c r="D871" s="17" t="s">
        <v>22</v>
      </c>
      <c r="E871" s="17" t="s">
        <v>23</v>
      </c>
      <c r="F871" s="17" t="s">
        <v>2750</v>
      </c>
      <c r="G871" s="17" t="s">
        <v>53</v>
      </c>
      <c r="H871" s="17" t="s">
        <v>54</v>
      </c>
      <c r="I871" s="48" t="str">
        <f>INDEX(Orders!$E871,MATCH(Orders!$F871,Customers!$B871,0))</f>
        <v>Standard Class</v>
      </c>
    </row>
    <row r="872" spans="1:9" x14ac:dyDescent="0.35">
      <c r="A872" s="11">
        <v>7287</v>
      </c>
      <c r="B872" s="13" t="s">
        <v>1572</v>
      </c>
      <c r="C872" s="13" t="s">
        <v>1573</v>
      </c>
      <c r="D872" s="13" t="s">
        <v>22</v>
      </c>
      <c r="E872" s="13" t="s">
        <v>23</v>
      </c>
      <c r="F872" s="13" t="s">
        <v>2752</v>
      </c>
      <c r="G872" s="13" t="s">
        <v>66</v>
      </c>
      <c r="H872" s="13" t="s">
        <v>54</v>
      </c>
      <c r="I872" s="47" t="str">
        <f>INDEX(Orders!$E872,MATCH(Orders!$F872,Customers!$B872,0))</f>
        <v>Standard Class</v>
      </c>
    </row>
    <row r="873" spans="1:9" x14ac:dyDescent="0.35">
      <c r="A873" s="12">
        <v>7288</v>
      </c>
      <c r="B873" s="17" t="s">
        <v>1572</v>
      </c>
      <c r="C873" s="17" t="s">
        <v>1573</v>
      </c>
      <c r="D873" s="17" t="s">
        <v>22</v>
      </c>
      <c r="E873" s="17" t="s">
        <v>23</v>
      </c>
      <c r="F873" s="17" t="s">
        <v>2752</v>
      </c>
      <c r="G873" s="17" t="s">
        <v>66</v>
      </c>
      <c r="H873" s="17" t="s">
        <v>54</v>
      </c>
      <c r="I873" s="48" t="str">
        <f>INDEX(Orders!$E873,MATCH(Orders!$F873,Customers!$B873,0))</f>
        <v>Standard Class</v>
      </c>
    </row>
    <row r="874" spans="1:9" x14ac:dyDescent="0.35">
      <c r="A874" s="11">
        <v>5226</v>
      </c>
      <c r="B874" s="13" t="s">
        <v>1841</v>
      </c>
      <c r="C874" s="13" t="s">
        <v>1842</v>
      </c>
      <c r="D874" s="13" t="s">
        <v>41</v>
      </c>
      <c r="E874" s="13" t="s">
        <v>23</v>
      </c>
      <c r="F874" s="13" t="s">
        <v>218</v>
      </c>
      <c r="G874" s="13" t="s">
        <v>219</v>
      </c>
      <c r="H874" s="13" t="s">
        <v>26</v>
      </c>
      <c r="I874" s="47" t="str">
        <f>INDEX(Orders!$E874,MATCH(Orders!$F874,Customers!$B874,0))</f>
        <v>Standard Class</v>
      </c>
    </row>
    <row r="875" spans="1:9" x14ac:dyDescent="0.35">
      <c r="A875" s="12">
        <v>5227</v>
      </c>
      <c r="B875" s="17" t="s">
        <v>1841</v>
      </c>
      <c r="C875" s="17" t="s">
        <v>1842</v>
      </c>
      <c r="D875" s="17" t="s">
        <v>41</v>
      </c>
      <c r="E875" s="17" t="s">
        <v>23</v>
      </c>
      <c r="F875" s="17" t="s">
        <v>218</v>
      </c>
      <c r="G875" s="17" t="s">
        <v>219</v>
      </c>
      <c r="H875" s="17" t="s">
        <v>26</v>
      </c>
      <c r="I875" s="48" t="str">
        <f>INDEX(Orders!$E875,MATCH(Orders!$F875,Customers!$B875,0))</f>
        <v>Standard Class</v>
      </c>
    </row>
    <row r="876" spans="1:9" x14ac:dyDescent="0.35">
      <c r="A876" s="11">
        <v>5228</v>
      </c>
      <c r="B876" s="13" t="s">
        <v>1841</v>
      </c>
      <c r="C876" s="13" t="s">
        <v>1842</v>
      </c>
      <c r="D876" s="13" t="s">
        <v>41</v>
      </c>
      <c r="E876" s="13" t="s">
        <v>23</v>
      </c>
      <c r="F876" s="13" t="s">
        <v>218</v>
      </c>
      <c r="G876" s="13" t="s">
        <v>219</v>
      </c>
      <c r="H876" s="13" t="s">
        <v>26</v>
      </c>
      <c r="I876" s="47" t="str">
        <f>INDEX(Orders!$E876,MATCH(Orders!$F876,Customers!$B876,0))</f>
        <v>Standard Class</v>
      </c>
    </row>
    <row r="877" spans="1:9" x14ac:dyDescent="0.35">
      <c r="A877" s="12">
        <v>8659</v>
      </c>
      <c r="B877" s="17" t="s">
        <v>2481</v>
      </c>
      <c r="C877" s="17" t="s">
        <v>2482</v>
      </c>
      <c r="D877" s="17" t="s">
        <v>22</v>
      </c>
      <c r="E877" s="17" t="s">
        <v>23</v>
      </c>
      <c r="F877" s="17" t="s">
        <v>380</v>
      </c>
      <c r="G877" s="17" t="s">
        <v>381</v>
      </c>
      <c r="H877" s="17" t="s">
        <v>54</v>
      </c>
      <c r="I877" s="48" t="str">
        <f>INDEX(Orders!$E877,MATCH(Orders!$F877,Customers!$B877,0))</f>
        <v>Standard Class</v>
      </c>
    </row>
    <row r="878" spans="1:9" x14ac:dyDescent="0.35">
      <c r="A878" s="11">
        <v>2085</v>
      </c>
      <c r="B878" s="13" t="s">
        <v>2762</v>
      </c>
      <c r="C878" s="13" t="s">
        <v>2763</v>
      </c>
      <c r="D878" s="13" t="s">
        <v>41</v>
      </c>
      <c r="E878" s="13" t="s">
        <v>23</v>
      </c>
      <c r="F878" s="13" t="s">
        <v>218</v>
      </c>
      <c r="G878" s="13" t="s">
        <v>219</v>
      </c>
      <c r="H878" s="13" t="s">
        <v>26</v>
      </c>
      <c r="I878" s="47" t="str">
        <f>INDEX(Orders!$E878,MATCH(Orders!$F878,Customers!$B878,0))</f>
        <v>Standard Class</v>
      </c>
    </row>
    <row r="879" spans="1:9" x14ac:dyDescent="0.35">
      <c r="A879" s="12">
        <v>2086</v>
      </c>
      <c r="B879" s="17" t="s">
        <v>2762</v>
      </c>
      <c r="C879" s="17" t="s">
        <v>2763</v>
      </c>
      <c r="D879" s="17" t="s">
        <v>41</v>
      </c>
      <c r="E879" s="17" t="s">
        <v>23</v>
      </c>
      <c r="F879" s="17" t="s">
        <v>218</v>
      </c>
      <c r="G879" s="17" t="s">
        <v>219</v>
      </c>
      <c r="H879" s="17" t="s">
        <v>26</v>
      </c>
      <c r="I879" s="48" t="str">
        <f>INDEX(Orders!$E879,MATCH(Orders!$F879,Customers!$B879,0))</f>
        <v>Standard Class</v>
      </c>
    </row>
    <row r="880" spans="1:9" x14ac:dyDescent="0.35">
      <c r="A880" s="11">
        <v>2087</v>
      </c>
      <c r="B880" s="13" t="s">
        <v>2762</v>
      </c>
      <c r="C880" s="13" t="s">
        <v>2763</v>
      </c>
      <c r="D880" s="13" t="s">
        <v>41</v>
      </c>
      <c r="E880" s="13" t="s">
        <v>23</v>
      </c>
      <c r="F880" s="13" t="s">
        <v>218</v>
      </c>
      <c r="G880" s="13" t="s">
        <v>219</v>
      </c>
      <c r="H880" s="13" t="s">
        <v>26</v>
      </c>
      <c r="I880" s="47" t="str">
        <f>INDEX(Orders!$E880,MATCH(Orders!$F880,Customers!$B880,0))</f>
        <v>Standard Class</v>
      </c>
    </row>
    <row r="881" spans="1:9" x14ac:dyDescent="0.35">
      <c r="A881" s="12">
        <v>2088</v>
      </c>
      <c r="B881" s="17" t="s">
        <v>2762</v>
      </c>
      <c r="C881" s="17" t="s">
        <v>2763</v>
      </c>
      <c r="D881" s="17" t="s">
        <v>41</v>
      </c>
      <c r="E881" s="17" t="s">
        <v>23</v>
      </c>
      <c r="F881" s="17" t="s">
        <v>218</v>
      </c>
      <c r="G881" s="17" t="s">
        <v>219</v>
      </c>
      <c r="H881" s="17" t="s">
        <v>26</v>
      </c>
      <c r="I881" s="48" t="str">
        <f>INDEX(Orders!$E881,MATCH(Orders!$F881,Customers!$B881,0))</f>
        <v>Standard Class</v>
      </c>
    </row>
    <row r="882" spans="1:9" x14ac:dyDescent="0.35">
      <c r="A882" s="11">
        <v>2089</v>
      </c>
      <c r="B882" s="13" t="s">
        <v>2762</v>
      </c>
      <c r="C882" s="13" t="s">
        <v>2763</v>
      </c>
      <c r="D882" s="13" t="s">
        <v>41</v>
      </c>
      <c r="E882" s="13" t="s">
        <v>23</v>
      </c>
      <c r="F882" s="13" t="s">
        <v>218</v>
      </c>
      <c r="G882" s="13" t="s">
        <v>219</v>
      </c>
      <c r="H882" s="13" t="s">
        <v>26</v>
      </c>
      <c r="I882" s="47" t="str">
        <f>INDEX(Orders!$E882,MATCH(Orders!$F882,Customers!$B882,0))</f>
        <v>Standard Class</v>
      </c>
    </row>
    <row r="883" spans="1:9" x14ac:dyDescent="0.35">
      <c r="A883" s="12">
        <v>3944</v>
      </c>
      <c r="B883" s="17" t="s">
        <v>2773</v>
      </c>
      <c r="C883" s="17" t="s">
        <v>2774</v>
      </c>
      <c r="D883" s="17" t="s">
        <v>41</v>
      </c>
      <c r="E883" s="17" t="s">
        <v>23</v>
      </c>
      <c r="F883" s="17" t="s">
        <v>2775</v>
      </c>
      <c r="G883" s="17" t="s">
        <v>219</v>
      </c>
      <c r="H883" s="17" t="s">
        <v>26</v>
      </c>
      <c r="I883" s="48" t="str">
        <f>INDEX(Orders!$E883,MATCH(Orders!$F883,Customers!$B883,0))</f>
        <v>Standard Class</v>
      </c>
    </row>
    <row r="884" spans="1:9" x14ac:dyDescent="0.35">
      <c r="A884" s="11">
        <v>6928</v>
      </c>
      <c r="B884" s="13" t="s">
        <v>2779</v>
      </c>
      <c r="C884" s="13" t="s">
        <v>2780</v>
      </c>
      <c r="D884" s="13" t="s">
        <v>41</v>
      </c>
      <c r="E884" s="13" t="s">
        <v>23</v>
      </c>
      <c r="F884" s="13" t="s">
        <v>358</v>
      </c>
      <c r="G884" s="13" t="s">
        <v>43</v>
      </c>
      <c r="H884" s="13" t="s">
        <v>44</v>
      </c>
      <c r="I884" s="47" t="str">
        <f>INDEX(Orders!$E884,MATCH(Orders!$F884,Customers!$B884,0))</f>
        <v>Second Class</v>
      </c>
    </row>
    <row r="885" spans="1:9" x14ac:dyDescent="0.35">
      <c r="A885" s="12">
        <v>6929</v>
      </c>
      <c r="B885" s="17" t="s">
        <v>2779</v>
      </c>
      <c r="C885" s="17" t="s">
        <v>2780</v>
      </c>
      <c r="D885" s="17" t="s">
        <v>41</v>
      </c>
      <c r="E885" s="17" t="s">
        <v>23</v>
      </c>
      <c r="F885" s="17" t="s">
        <v>358</v>
      </c>
      <c r="G885" s="17" t="s">
        <v>43</v>
      </c>
      <c r="H885" s="17" t="s">
        <v>44</v>
      </c>
      <c r="I885" s="48" t="str">
        <f>INDEX(Orders!$E885,MATCH(Orders!$F885,Customers!$B885,0))</f>
        <v>Second Class</v>
      </c>
    </row>
    <row r="886" spans="1:9" x14ac:dyDescent="0.35">
      <c r="A886" s="11">
        <v>6930</v>
      </c>
      <c r="B886" s="13" t="s">
        <v>2779</v>
      </c>
      <c r="C886" s="13" t="s">
        <v>2780</v>
      </c>
      <c r="D886" s="13" t="s">
        <v>41</v>
      </c>
      <c r="E886" s="13" t="s">
        <v>23</v>
      </c>
      <c r="F886" s="13" t="s">
        <v>358</v>
      </c>
      <c r="G886" s="13" t="s">
        <v>43</v>
      </c>
      <c r="H886" s="13" t="s">
        <v>44</v>
      </c>
      <c r="I886" s="47" t="str">
        <f>INDEX(Orders!$E886,MATCH(Orders!$F886,Customers!$B886,0))</f>
        <v>Second Class</v>
      </c>
    </row>
    <row r="887" spans="1:9" x14ac:dyDescent="0.35">
      <c r="A887" s="12">
        <v>6931</v>
      </c>
      <c r="B887" s="17" t="s">
        <v>2779</v>
      </c>
      <c r="C887" s="17" t="s">
        <v>2780</v>
      </c>
      <c r="D887" s="17" t="s">
        <v>41</v>
      </c>
      <c r="E887" s="17" t="s">
        <v>23</v>
      </c>
      <c r="F887" s="17" t="s">
        <v>358</v>
      </c>
      <c r="G887" s="17" t="s">
        <v>43</v>
      </c>
      <c r="H887" s="17" t="s">
        <v>44</v>
      </c>
      <c r="I887" s="48" t="str">
        <f>INDEX(Orders!$E887,MATCH(Orders!$F887,Customers!$B887,0))</f>
        <v>Second Class</v>
      </c>
    </row>
    <row r="888" spans="1:9" x14ac:dyDescent="0.35">
      <c r="A888" s="11">
        <v>7019</v>
      </c>
      <c r="B888" s="13" t="s">
        <v>2788</v>
      </c>
      <c r="C888" s="13" t="s">
        <v>2789</v>
      </c>
      <c r="D888" s="13" t="s">
        <v>41</v>
      </c>
      <c r="E888" s="13" t="s">
        <v>23</v>
      </c>
      <c r="F888" s="13" t="s">
        <v>218</v>
      </c>
      <c r="G888" s="13" t="s">
        <v>219</v>
      </c>
      <c r="H888" s="13" t="s">
        <v>26</v>
      </c>
      <c r="I888" s="47" t="str">
        <f>INDEX(Orders!$E888,MATCH(Orders!$F888,Customers!$B888,0))</f>
        <v>Second Class</v>
      </c>
    </row>
    <row r="889" spans="1:9" x14ac:dyDescent="0.35">
      <c r="A889" s="12">
        <v>3529</v>
      </c>
      <c r="B889" s="17" t="s">
        <v>1551</v>
      </c>
      <c r="C889" s="17" t="s">
        <v>1552</v>
      </c>
      <c r="D889" s="17" t="s">
        <v>41</v>
      </c>
      <c r="E889" s="17" t="s">
        <v>23</v>
      </c>
      <c r="F889" s="17" t="s">
        <v>257</v>
      </c>
      <c r="G889" s="17" t="s">
        <v>43</v>
      </c>
      <c r="H889" s="17" t="s">
        <v>44</v>
      </c>
      <c r="I889" s="48" t="str">
        <f>INDEX(Orders!$E889,MATCH(Orders!$F889,Customers!$B889,0))</f>
        <v>Standard Class</v>
      </c>
    </row>
    <row r="890" spans="1:9" x14ac:dyDescent="0.35">
      <c r="A890" s="11">
        <v>4688</v>
      </c>
      <c r="B890" s="13" t="s">
        <v>2794</v>
      </c>
      <c r="C890" s="13" t="s">
        <v>2795</v>
      </c>
      <c r="D890" s="13" t="s">
        <v>41</v>
      </c>
      <c r="E890" s="13" t="s">
        <v>23</v>
      </c>
      <c r="F890" s="13" t="s">
        <v>457</v>
      </c>
      <c r="G890" s="13" t="s">
        <v>762</v>
      </c>
      <c r="H890" s="13" t="s">
        <v>54</v>
      </c>
      <c r="I890" s="47" t="str">
        <f>INDEX(Orders!$E890,MATCH(Orders!$F890,Customers!$B890,0))</f>
        <v>Standard Class</v>
      </c>
    </row>
    <row r="891" spans="1:9" x14ac:dyDescent="0.35">
      <c r="A891" s="12">
        <v>4704</v>
      </c>
      <c r="B891" s="17" t="s">
        <v>2799</v>
      </c>
      <c r="C891" s="17" t="s">
        <v>2800</v>
      </c>
      <c r="D891" s="17" t="s">
        <v>22</v>
      </c>
      <c r="E891" s="17" t="s">
        <v>23</v>
      </c>
      <c r="F891" s="17" t="s">
        <v>451</v>
      </c>
      <c r="G891" s="17" t="s">
        <v>53</v>
      </c>
      <c r="H891" s="17" t="s">
        <v>54</v>
      </c>
      <c r="I891" s="48" t="str">
        <f>INDEX(Orders!$E891,MATCH(Orders!$F891,Customers!$B891,0))</f>
        <v>Standard Class</v>
      </c>
    </row>
    <row r="892" spans="1:9" x14ac:dyDescent="0.35">
      <c r="A892" s="11">
        <v>9166</v>
      </c>
      <c r="B892" s="13" t="s">
        <v>1743</v>
      </c>
      <c r="C892" s="13" t="s">
        <v>1744</v>
      </c>
      <c r="D892" s="13" t="s">
        <v>41</v>
      </c>
      <c r="E892" s="13" t="s">
        <v>23</v>
      </c>
      <c r="F892" s="13" t="s">
        <v>257</v>
      </c>
      <c r="G892" s="13" t="s">
        <v>43</v>
      </c>
      <c r="H892" s="13" t="s">
        <v>44</v>
      </c>
      <c r="I892" s="47" t="str">
        <f>INDEX(Orders!$E892,MATCH(Orders!$F892,Customers!$B892,0))</f>
        <v>Second Class</v>
      </c>
    </row>
    <row r="893" spans="1:9" x14ac:dyDescent="0.35">
      <c r="A893" s="12">
        <v>9167</v>
      </c>
      <c r="B893" s="17" t="s">
        <v>1743</v>
      </c>
      <c r="C893" s="17" t="s">
        <v>1744</v>
      </c>
      <c r="D893" s="17" t="s">
        <v>41</v>
      </c>
      <c r="E893" s="17" t="s">
        <v>23</v>
      </c>
      <c r="F893" s="17" t="s">
        <v>257</v>
      </c>
      <c r="G893" s="17" t="s">
        <v>43</v>
      </c>
      <c r="H893" s="17" t="s">
        <v>44</v>
      </c>
      <c r="I893" s="48" t="str">
        <f>INDEX(Orders!$E893,MATCH(Orders!$F893,Customers!$B893,0))</f>
        <v>Second Class</v>
      </c>
    </row>
    <row r="894" spans="1:9" x14ac:dyDescent="0.35">
      <c r="A894" s="11">
        <v>9168</v>
      </c>
      <c r="B894" s="13" t="s">
        <v>1743</v>
      </c>
      <c r="C894" s="13" t="s">
        <v>1744</v>
      </c>
      <c r="D894" s="13" t="s">
        <v>41</v>
      </c>
      <c r="E894" s="13" t="s">
        <v>23</v>
      </c>
      <c r="F894" s="13" t="s">
        <v>257</v>
      </c>
      <c r="G894" s="13" t="s">
        <v>43</v>
      </c>
      <c r="H894" s="13" t="s">
        <v>44</v>
      </c>
      <c r="I894" s="47" t="str">
        <f>INDEX(Orders!$E894,MATCH(Orders!$F894,Customers!$B894,0))</f>
        <v>Second Class</v>
      </c>
    </row>
    <row r="895" spans="1:9" x14ac:dyDescent="0.35">
      <c r="A895" s="12">
        <v>2146</v>
      </c>
      <c r="B895" s="17" t="s">
        <v>775</v>
      </c>
      <c r="C895" s="17" t="s">
        <v>776</v>
      </c>
      <c r="D895" s="17" t="s">
        <v>22</v>
      </c>
      <c r="E895" s="17" t="s">
        <v>23</v>
      </c>
      <c r="F895" s="17" t="s">
        <v>2803</v>
      </c>
      <c r="G895" s="17" t="s">
        <v>87</v>
      </c>
      <c r="H895" s="17" t="s">
        <v>26</v>
      </c>
      <c r="I895" s="48" t="str">
        <f>INDEX(Orders!$E895,MATCH(Orders!$F895,Customers!$B895,0))</f>
        <v>Standard Class</v>
      </c>
    </row>
    <row r="896" spans="1:9" x14ac:dyDescent="0.35">
      <c r="A896" s="11">
        <v>2147</v>
      </c>
      <c r="B896" s="13" t="s">
        <v>775</v>
      </c>
      <c r="C896" s="13" t="s">
        <v>776</v>
      </c>
      <c r="D896" s="13" t="s">
        <v>22</v>
      </c>
      <c r="E896" s="13" t="s">
        <v>23</v>
      </c>
      <c r="F896" s="13" t="s">
        <v>2803</v>
      </c>
      <c r="G896" s="13" t="s">
        <v>87</v>
      </c>
      <c r="H896" s="13" t="s">
        <v>26</v>
      </c>
      <c r="I896" s="47" t="str">
        <f>INDEX(Orders!$E896,MATCH(Orders!$F896,Customers!$B896,0))</f>
        <v>Standard Class</v>
      </c>
    </row>
    <row r="897" spans="1:9" x14ac:dyDescent="0.35">
      <c r="A897" s="12">
        <v>2148</v>
      </c>
      <c r="B897" s="17" t="s">
        <v>775</v>
      </c>
      <c r="C897" s="17" t="s">
        <v>776</v>
      </c>
      <c r="D897" s="17" t="s">
        <v>22</v>
      </c>
      <c r="E897" s="17" t="s">
        <v>23</v>
      </c>
      <c r="F897" s="17" t="s">
        <v>2803</v>
      </c>
      <c r="G897" s="17" t="s">
        <v>87</v>
      </c>
      <c r="H897" s="17" t="s">
        <v>26</v>
      </c>
      <c r="I897" s="48" t="str">
        <f>INDEX(Orders!$E897,MATCH(Orders!$F897,Customers!$B897,0))</f>
        <v>Standard Class</v>
      </c>
    </row>
    <row r="898" spans="1:9" x14ac:dyDescent="0.35">
      <c r="A898" s="11">
        <v>2191</v>
      </c>
      <c r="B898" s="13" t="s">
        <v>1391</v>
      </c>
      <c r="C898" s="13" t="s">
        <v>1392</v>
      </c>
      <c r="D898" s="13" t="s">
        <v>41</v>
      </c>
      <c r="E898" s="13" t="s">
        <v>23</v>
      </c>
      <c r="F898" s="13" t="s">
        <v>42</v>
      </c>
      <c r="G898" s="13" t="s">
        <v>43</v>
      </c>
      <c r="H898" s="13" t="s">
        <v>44</v>
      </c>
      <c r="I898" s="47" t="str">
        <f>INDEX(Orders!$E898,MATCH(Orders!$F898,Customers!$B898,0))</f>
        <v>Standard Class</v>
      </c>
    </row>
    <row r="899" spans="1:9" x14ac:dyDescent="0.35">
      <c r="A899" s="12">
        <v>7426</v>
      </c>
      <c r="B899" s="17" t="s">
        <v>1407</v>
      </c>
      <c r="C899" s="17" t="s">
        <v>1408</v>
      </c>
      <c r="D899" s="17" t="s">
        <v>41</v>
      </c>
      <c r="E899" s="17" t="s">
        <v>23</v>
      </c>
      <c r="F899" s="17" t="s">
        <v>451</v>
      </c>
      <c r="G899" s="17" t="s">
        <v>53</v>
      </c>
      <c r="H899" s="17" t="s">
        <v>54</v>
      </c>
      <c r="I899" s="48" t="str">
        <f>INDEX(Orders!$E899,MATCH(Orders!$F899,Customers!$B899,0))</f>
        <v>Second Class</v>
      </c>
    </row>
    <row r="900" spans="1:9" x14ac:dyDescent="0.35">
      <c r="A900" s="11">
        <v>7427</v>
      </c>
      <c r="B900" s="13" t="s">
        <v>1407</v>
      </c>
      <c r="C900" s="13" t="s">
        <v>1408</v>
      </c>
      <c r="D900" s="13" t="s">
        <v>41</v>
      </c>
      <c r="E900" s="13" t="s">
        <v>23</v>
      </c>
      <c r="F900" s="13" t="s">
        <v>451</v>
      </c>
      <c r="G900" s="13" t="s">
        <v>53</v>
      </c>
      <c r="H900" s="13" t="s">
        <v>54</v>
      </c>
      <c r="I900" s="47" t="str">
        <f>INDEX(Orders!$E900,MATCH(Orders!$F900,Customers!$B900,0))</f>
        <v>Second Class</v>
      </c>
    </row>
    <row r="901" spans="1:9" x14ac:dyDescent="0.35">
      <c r="A901" s="12">
        <v>480</v>
      </c>
      <c r="B901" s="17" t="s">
        <v>2813</v>
      </c>
      <c r="C901" s="17" t="s">
        <v>2814</v>
      </c>
      <c r="D901" s="17" t="s">
        <v>22</v>
      </c>
      <c r="E901" s="17" t="s">
        <v>23</v>
      </c>
      <c r="F901" s="17" t="s">
        <v>218</v>
      </c>
      <c r="G901" s="17" t="s">
        <v>219</v>
      </c>
      <c r="H901" s="17" t="s">
        <v>26</v>
      </c>
      <c r="I901" s="48" t="str">
        <f>INDEX(Orders!$E901,MATCH(Orders!$F901,Customers!$B901,0))</f>
        <v>Standard Class</v>
      </c>
    </row>
    <row r="902" spans="1:9" x14ac:dyDescent="0.35">
      <c r="A902" s="11">
        <v>481</v>
      </c>
      <c r="B902" s="13" t="s">
        <v>2813</v>
      </c>
      <c r="C902" s="13" t="s">
        <v>2814</v>
      </c>
      <c r="D902" s="13" t="s">
        <v>22</v>
      </c>
      <c r="E902" s="13" t="s">
        <v>23</v>
      </c>
      <c r="F902" s="13" t="s">
        <v>218</v>
      </c>
      <c r="G902" s="13" t="s">
        <v>219</v>
      </c>
      <c r="H902" s="13" t="s">
        <v>26</v>
      </c>
      <c r="I902" s="47" t="str">
        <f>INDEX(Orders!$E902,MATCH(Orders!$F902,Customers!$B902,0))</f>
        <v>Standard Class</v>
      </c>
    </row>
    <row r="903" spans="1:9" x14ac:dyDescent="0.35">
      <c r="A903" s="12">
        <v>1286</v>
      </c>
      <c r="B903" s="17" t="s">
        <v>1946</v>
      </c>
      <c r="C903" s="17" t="s">
        <v>1947</v>
      </c>
      <c r="D903" s="17" t="s">
        <v>41</v>
      </c>
      <c r="E903" s="17" t="s">
        <v>23</v>
      </c>
      <c r="F903" s="17" t="s">
        <v>2818</v>
      </c>
      <c r="G903" s="17" t="s">
        <v>2194</v>
      </c>
      <c r="H903" s="17" t="s">
        <v>26</v>
      </c>
      <c r="I903" s="48" t="str">
        <f>INDEX(Orders!$E903,MATCH(Orders!$F903,Customers!$B903,0))</f>
        <v>Standard Class</v>
      </c>
    </row>
    <row r="904" spans="1:9" x14ac:dyDescent="0.35">
      <c r="A904" s="11">
        <v>1694</v>
      </c>
      <c r="B904" s="13" t="s">
        <v>2820</v>
      </c>
      <c r="C904" s="13" t="s">
        <v>2821</v>
      </c>
      <c r="D904" s="13" t="s">
        <v>108</v>
      </c>
      <c r="E904" s="13" t="s">
        <v>23</v>
      </c>
      <c r="F904" s="13" t="s">
        <v>2822</v>
      </c>
      <c r="G904" s="13" t="s">
        <v>53</v>
      </c>
      <c r="H904" s="13" t="s">
        <v>54</v>
      </c>
      <c r="I904" s="47" t="str">
        <f>INDEX(Orders!$E904,MATCH(Orders!$F904,Customers!$B904,0))</f>
        <v>Second Class</v>
      </c>
    </row>
    <row r="905" spans="1:9" x14ac:dyDescent="0.35">
      <c r="A905" s="12">
        <v>3957</v>
      </c>
      <c r="B905" s="17" t="s">
        <v>1683</v>
      </c>
      <c r="C905" s="17" t="s">
        <v>1684</v>
      </c>
      <c r="D905" s="17" t="s">
        <v>41</v>
      </c>
      <c r="E905" s="17" t="s">
        <v>23</v>
      </c>
      <c r="F905" s="17" t="s">
        <v>358</v>
      </c>
      <c r="G905" s="17" t="s">
        <v>43</v>
      </c>
      <c r="H905" s="17" t="s">
        <v>44</v>
      </c>
      <c r="I905" s="48" t="str">
        <f>INDEX(Orders!$E905,MATCH(Orders!$F905,Customers!$B905,0))</f>
        <v>Standard Class</v>
      </c>
    </row>
    <row r="906" spans="1:9" x14ac:dyDescent="0.35">
      <c r="A906" s="11">
        <v>6506</v>
      </c>
      <c r="B906" s="13" t="s">
        <v>2829</v>
      </c>
      <c r="C906" s="13" t="s">
        <v>2830</v>
      </c>
      <c r="D906" s="13" t="s">
        <v>22</v>
      </c>
      <c r="E906" s="13" t="s">
        <v>23</v>
      </c>
      <c r="F906" s="13" t="s">
        <v>380</v>
      </c>
      <c r="G906" s="13" t="s">
        <v>381</v>
      </c>
      <c r="H906" s="13" t="s">
        <v>54</v>
      </c>
      <c r="I906" s="47" t="str">
        <f>INDEX(Orders!$E906,MATCH(Orders!$F906,Customers!$B906,0))</f>
        <v>Standard Class</v>
      </c>
    </row>
    <row r="907" spans="1:9" x14ac:dyDescent="0.35">
      <c r="A907" s="12">
        <v>8260</v>
      </c>
      <c r="B907" s="17" t="s">
        <v>2834</v>
      </c>
      <c r="C907" s="17" t="s">
        <v>2835</v>
      </c>
      <c r="D907" s="17" t="s">
        <v>108</v>
      </c>
      <c r="E907" s="17" t="s">
        <v>23</v>
      </c>
      <c r="F907" s="17" t="s">
        <v>2836</v>
      </c>
      <c r="G907" s="17" t="s">
        <v>880</v>
      </c>
      <c r="H907" s="17" t="s">
        <v>54</v>
      </c>
      <c r="I907" s="48" t="str">
        <f>INDEX(Orders!$E907,MATCH(Orders!$F907,Customers!$B907,0))</f>
        <v>Same Day</v>
      </c>
    </row>
    <row r="908" spans="1:9" x14ac:dyDescent="0.35">
      <c r="A908" s="11">
        <v>8261</v>
      </c>
      <c r="B908" s="13" t="s">
        <v>2834</v>
      </c>
      <c r="C908" s="13" t="s">
        <v>2835</v>
      </c>
      <c r="D908" s="13" t="s">
        <v>108</v>
      </c>
      <c r="E908" s="13" t="s">
        <v>23</v>
      </c>
      <c r="F908" s="13" t="s">
        <v>2836</v>
      </c>
      <c r="G908" s="13" t="s">
        <v>880</v>
      </c>
      <c r="H908" s="13" t="s">
        <v>54</v>
      </c>
      <c r="I908" s="47" t="str">
        <f>INDEX(Orders!$E908,MATCH(Orders!$F908,Customers!$B908,0))</f>
        <v>Same Day</v>
      </c>
    </row>
    <row r="909" spans="1:9" x14ac:dyDescent="0.35">
      <c r="A909" s="12">
        <v>8262</v>
      </c>
      <c r="B909" s="17" t="s">
        <v>2834</v>
      </c>
      <c r="C909" s="17" t="s">
        <v>2835</v>
      </c>
      <c r="D909" s="17" t="s">
        <v>108</v>
      </c>
      <c r="E909" s="17" t="s">
        <v>23</v>
      </c>
      <c r="F909" s="17" t="s">
        <v>2836</v>
      </c>
      <c r="G909" s="17" t="s">
        <v>880</v>
      </c>
      <c r="H909" s="17" t="s">
        <v>54</v>
      </c>
      <c r="I909" s="48" t="str">
        <f>INDEX(Orders!$E909,MATCH(Orders!$F909,Customers!$B909,0))</f>
        <v>Same Day</v>
      </c>
    </row>
    <row r="910" spans="1:9" x14ac:dyDescent="0.35">
      <c r="A910" s="11">
        <v>8687</v>
      </c>
      <c r="B910" s="13" t="s">
        <v>2840</v>
      </c>
      <c r="C910" s="13" t="s">
        <v>2841</v>
      </c>
      <c r="D910" s="13" t="s">
        <v>22</v>
      </c>
      <c r="E910" s="13" t="s">
        <v>23</v>
      </c>
      <c r="F910" s="13" t="s">
        <v>42</v>
      </c>
      <c r="G910" s="13" t="s">
        <v>43</v>
      </c>
      <c r="H910" s="13" t="s">
        <v>44</v>
      </c>
      <c r="I910" s="47" t="str">
        <f>INDEX(Orders!$E910,MATCH(Orders!$F910,Customers!$B910,0))</f>
        <v>Same Day</v>
      </c>
    </row>
    <row r="911" spans="1:9" x14ac:dyDescent="0.35">
      <c r="A911" s="12">
        <v>8688</v>
      </c>
      <c r="B911" s="17" t="s">
        <v>2840</v>
      </c>
      <c r="C911" s="17" t="s">
        <v>2841</v>
      </c>
      <c r="D911" s="17" t="s">
        <v>22</v>
      </c>
      <c r="E911" s="17" t="s">
        <v>23</v>
      </c>
      <c r="F911" s="17" t="s">
        <v>42</v>
      </c>
      <c r="G911" s="17" t="s">
        <v>43</v>
      </c>
      <c r="H911" s="17" t="s">
        <v>44</v>
      </c>
      <c r="I911" s="48" t="str">
        <f>INDEX(Orders!$E911,MATCH(Orders!$F911,Customers!$B911,0))</f>
        <v>Same Day</v>
      </c>
    </row>
    <row r="912" spans="1:9" x14ac:dyDescent="0.35">
      <c r="A912" s="11">
        <v>8689</v>
      </c>
      <c r="B912" s="13" t="s">
        <v>2840</v>
      </c>
      <c r="C912" s="13" t="s">
        <v>2841</v>
      </c>
      <c r="D912" s="13" t="s">
        <v>22</v>
      </c>
      <c r="E912" s="13" t="s">
        <v>23</v>
      </c>
      <c r="F912" s="13" t="s">
        <v>42</v>
      </c>
      <c r="G912" s="13" t="s">
        <v>43</v>
      </c>
      <c r="H912" s="13" t="s">
        <v>44</v>
      </c>
      <c r="I912" s="47" t="str">
        <f>INDEX(Orders!$E912,MATCH(Orders!$F912,Customers!$B912,0))</f>
        <v>Same Day</v>
      </c>
    </row>
    <row r="913" spans="1:9" x14ac:dyDescent="0.35">
      <c r="A913" s="12">
        <v>9025</v>
      </c>
      <c r="B913" s="17" t="s">
        <v>2847</v>
      </c>
      <c r="C913" s="17" t="s">
        <v>2848</v>
      </c>
      <c r="D913" s="17" t="s">
        <v>22</v>
      </c>
      <c r="E913" s="17" t="s">
        <v>23</v>
      </c>
      <c r="F913" s="17" t="s">
        <v>218</v>
      </c>
      <c r="G913" s="17" t="s">
        <v>219</v>
      </c>
      <c r="H913" s="17" t="s">
        <v>26</v>
      </c>
      <c r="I913" s="48" t="str">
        <f>INDEX(Orders!$E913,MATCH(Orders!$F913,Customers!$B913,0))</f>
        <v>Standard Class</v>
      </c>
    </row>
    <row r="914" spans="1:9" x14ac:dyDescent="0.35">
      <c r="A914" s="11">
        <v>9026</v>
      </c>
      <c r="B914" s="13" t="s">
        <v>2847</v>
      </c>
      <c r="C914" s="13" t="s">
        <v>2848</v>
      </c>
      <c r="D914" s="13" t="s">
        <v>22</v>
      </c>
      <c r="E914" s="13" t="s">
        <v>23</v>
      </c>
      <c r="F914" s="13" t="s">
        <v>218</v>
      </c>
      <c r="G914" s="13" t="s">
        <v>219</v>
      </c>
      <c r="H914" s="13" t="s">
        <v>26</v>
      </c>
      <c r="I914" s="47" t="str">
        <f>INDEX(Orders!$E914,MATCH(Orders!$F914,Customers!$B914,0))</f>
        <v>Standard Class</v>
      </c>
    </row>
    <row r="915" spans="1:9" x14ac:dyDescent="0.35">
      <c r="A915" s="12">
        <v>9027</v>
      </c>
      <c r="B915" s="17" t="s">
        <v>2847</v>
      </c>
      <c r="C915" s="17" t="s">
        <v>2848</v>
      </c>
      <c r="D915" s="17" t="s">
        <v>22</v>
      </c>
      <c r="E915" s="17" t="s">
        <v>23</v>
      </c>
      <c r="F915" s="17" t="s">
        <v>218</v>
      </c>
      <c r="G915" s="17" t="s">
        <v>219</v>
      </c>
      <c r="H915" s="17" t="s">
        <v>26</v>
      </c>
      <c r="I915" s="48" t="str">
        <f>INDEX(Orders!$E915,MATCH(Orders!$F915,Customers!$B915,0))</f>
        <v>Standard Class</v>
      </c>
    </row>
    <row r="916" spans="1:9" x14ac:dyDescent="0.35">
      <c r="A916" s="11">
        <v>9774</v>
      </c>
      <c r="B916" s="13" t="s">
        <v>2856</v>
      </c>
      <c r="C916" s="13" t="s">
        <v>2857</v>
      </c>
      <c r="D916" s="13" t="s">
        <v>41</v>
      </c>
      <c r="E916" s="13" t="s">
        <v>23</v>
      </c>
      <c r="F916" s="13" t="s">
        <v>416</v>
      </c>
      <c r="G916" s="13" t="s">
        <v>251</v>
      </c>
      <c r="H916" s="13" t="s">
        <v>79</v>
      </c>
      <c r="I916" s="47" t="str">
        <f>INDEX(Orders!$E916,MATCH(Orders!$F916,Customers!$B916,0))</f>
        <v>Standard Class</v>
      </c>
    </row>
    <row r="917" spans="1:9" x14ac:dyDescent="0.35">
      <c r="A917" s="12">
        <v>2904</v>
      </c>
      <c r="B917" s="17" t="s">
        <v>2861</v>
      </c>
      <c r="C917" s="17" t="s">
        <v>2862</v>
      </c>
      <c r="D917" s="17" t="s">
        <v>22</v>
      </c>
      <c r="E917" s="17" t="s">
        <v>23</v>
      </c>
      <c r="F917" s="17" t="s">
        <v>2863</v>
      </c>
      <c r="G917" s="17" t="s">
        <v>381</v>
      </c>
      <c r="H917" s="17" t="s">
        <v>54</v>
      </c>
      <c r="I917" s="48" t="str">
        <f>INDEX(Orders!$E917,MATCH(Orders!$F917,Customers!$B917,0))</f>
        <v>Standard Class</v>
      </c>
    </row>
    <row r="918" spans="1:9" x14ac:dyDescent="0.35">
      <c r="A918" s="11">
        <v>2905</v>
      </c>
      <c r="B918" s="13" t="s">
        <v>2861</v>
      </c>
      <c r="C918" s="13" t="s">
        <v>2862</v>
      </c>
      <c r="D918" s="13" t="s">
        <v>22</v>
      </c>
      <c r="E918" s="13" t="s">
        <v>23</v>
      </c>
      <c r="F918" s="13" t="s">
        <v>2863</v>
      </c>
      <c r="G918" s="13" t="s">
        <v>381</v>
      </c>
      <c r="H918" s="13" t="s">
        <v>54</v>
      </c>
      <c r="I918" s="47" t="str">
        <f>INDEX(Orders!$E918,MATCH(Orders!$F918,Customers!$B918,0))</f>
        <v>Standard Class</v>
      </c>
    </row>
    <row r="919" spans="1:9" x14ac:dyDescent="0.35">
      <c r="A919" s="12">
        <v>6149</v>
      </c>
      <c r="B919" s="17" t="s">
        <v>1099</v>
      </c>
      <c r="C919" s="17" t="s">
        <v>1100</v>
      </c>
      <c r="D919" s="17" t="s">
        <v>41</v>
      </c>
      <c r="E919" s="17" t="s">
        <v>23</v>
      </c>
      <c r="F919" s="17" t="s">
        <v>358</v>
      </c>
      <c r="G919" s="17" t="s">
        <v>43</v>
      </c>
      <c r="H919" s="17" t="s">
        <v>44</v>
      </c>
      <c r="I919" s="48" t="str">
        <f>INDEX(Orders!$E919,MATCH(Orders!$F919,Customers!$B919,0))</f>
        <v>Second Class</v>
      </c>
    </row>
    <row r="920" spans="1:9" x14ac:dyDescent="0.35">
      <c r="A920" s="11">
        <v>3922</v>
      </c>
      <c r="B920" s="13" t="s">
        <v>2868</v>
      </c>
      <c r="C920" s="13" t="s">
        <v>2869</v>
      </c>
      <c r="D920" s="13" t="s">
        <v>41</v>
      </c>
      <c r="E920" s="13" t="s">
        <v>23</v>
      </c>
      <c r="F920" s="13" t="s">
        <v>380</v>
      </c>
      <c r="G920" s="13" t="s">
        <v>381</v>
      </c>
      <c r="H920" s="13" t="s">
        <v>54</v>
      </c>
      <c r="I920" s="47" t="str">
        <f>INDEX(Orders!$E920,MATCH(Orders!$F920,Customers!$B920,0))</f>
        <v>Second Class</v>
      </c>
    </row>
    <row r="921" spans="1:9" x14ac:dyDescent="0.35">
      <c r="A921" s="12">
        <v>4307</v>
      </c>
      <c r="B921" s="17" t="s">
        <v>2873</v>
      </c>
      <c r="C921" s="17" t="s">
        <v>2874</v>
      </c>
      <c r="D921" s="17" t="s">
        <v>22</v>
      </c>
      <c r="E921" s="17" t="s">
        <v>23</v>
      </c>
      <c r="F921" s="17" t="s">
        <v>42</v>
      </c>
      <c r="G921" s="17" t="s">
        <v>43</v>
      </c>
      <c r="H921" s="17" t="s">
        <v>44</v>
      </c>
      <c r="I921" s="48" t="str">
        <f>INDEX(Orders!$E921,MATCH(Orders!$F921,Customers!$B921,0))</f>
        <v>Same Day</v>
      </c>
    </row>
    <row r="922" spans="1:9" x14ac:dyDescent="0.35">
      <c r="A922" s="11">
        <v>4308</v>
      </c>
      <c r="B922" s="13" t="s">
        <v>2873</v>
      </c>
      <c r="C922" s="13" t="s">
        <v>2874</v>
      </c>
      <c r="D922" s="13" t="s">
        <v>22</v>
      </c>
      <c r="E922" s="13" t="s">
        <v>23</v>
      </c>
      <c r="F922" s="13" t="s">
        <v>42</v>
      </c>
      <c r="G922" s="13" t="s">
        <v>43</v>
      </c>
      <c r="H922" s="13" t="s">
        <v>44</v>
      </c>
      <c r="I922" s="47" t="str">
        <f>INDEX(Orders!$E922,MATCH(Orders!$F922,Customers!$B922,0))</f>
        <v>Same Day</v>
      </c>
    </row>
    <row r="923" spans="1:9" x14ac:dyDescent="0.35">
      <c r="A923" s="12">
        <v>6751</v>
      </c>
      <c r="B923" s="17" t="s">
        <v>2878</v>
      </c>
      <c r="C923" s="17" t="s">
        <v>2879</v>
      </c>
      <c r="D923" s="17" t="s">
        <v>41</v>
      </c>
      <c r="E923" s="17" t="s">
        <v>23</v>
      </c>
      <c r="F923" s="17" t="s">
        <v>2880</v>
      </c>
      <c r="G923" s="17" t="s">
        <v>199</v>
      </c>
      <c r="H923" s="17" t="s">
        <v>26</v>
      </c>
      <c r="I923" s="48" t="str">
        <f>INDEX(Orders!$E923,MATCH(Orders!$F923,Customers!$B923,0))</f>
        <v>Second Class</v>
      </c>
    </row>
    <row r="924" spans="1:9" x14ac:dyDescent="0.35">
      <c r="A924" s="11">
        <v>6752</v>
      </c>
      <c r="B924" s="13" t="s">
        <v>2878</v>
      </c>
      <c r="C924" s="13" t="s">
        <v>2879</v>
      </c>
      <c r="D924" s="13" t="s">
        <v>41</v>
      </c>
      <c r="E924" s="13" t="s">
        <v>23</v>
      </c>
      <c r="F924" s="13" t="s">
        <v>2880</v>
      </c>
      <c r="G924" s="13" t="s">
        <v>199</v>
      </c>
      <c r="H924" s="13" t="s">
        <v>26</v>
      </c>
      <c r="I924" s="47" t="str">
        <f>INDEX(Orders!$E924,MATCH(Orders!$F924,Customers!$B924,0))</f>
        <v>Second Class</v>
      </c>
    </row>
    <row r="925" spans="1:9" x14ac:dyDescent="0.35">
      <c r="A925" s="12">
        <v>6753</v>
      </c>
      <c r="B925" s="17" t="s">
        <v>2878</v>
      </c>
      <c r="C925" s="17" t="s">
        <v>2879</v>
      </c>
      <c r="D925" s="17" t="s">
        <v>41</v>
      </c>
      <c r="E925" s="17" t="s">
        <v>23</v>
      </c>
      <c r="F925" s="17" t="s">
        <v>2880</v>
      </c>
      <c r="G925" s="17" t="s">
        <v>199</v>
      </c>
      <c r="H925" s="17" t="s">
        <v>26</v>
      </c>
      <c r="I925" s="48" t="str">
        <f>INDEX(Orders!$E925,MATCH(Orders!$F925,Customers!$B925,0))</f>
        <v>Second Class</v>
      </c>
    </row>
    <row r="926" spans="1:9" x14ac:dyDescent="0.35">
      <c r="A926" s="11">
        <v>6754</v>
      </c>
      <c r="B926" s="13" t="s">
        <v>2878</v>
      </c>
      <c r="C926" s="13" t="s">
        <v>2879</v>
      </c>
      <c r="D926" s="13" t="s">
        <v>41</v>
      </c>
      <c r="E926" s="13" t="s">
        <v>23</v>
      </c>
      <c r="F926" s="13" t="s">
        <v>2880</v>
      </c>
      <c r="G926" s="13" t="s">
        <v>199</v>
      </c>
      <c r="H926" s="13" t="s">
        <v>26</v>
      </c>
      <c r="I926" s="47" t="str">
        <f>INDEX(Orders!$E926,MATCH(Orders!$F926,Customers!$B926,0))</f>
        <v>Second Class</v>
      </c>
    </row>
    <row r="927" spans="1:9" x14ac:dyDescent="0.35">
      <c r="A927" s="12">
        <v>6755</v>
      </c>
      <c r="B927" s="17" t="s">
        <v>2878</v>
      </c>
      <c r="C927" s="17" t="s">
        <v>2879</v>
      </c>
      <c r="D927" s="17" t="s">
        <v>41</v>
      </c>
      <c r="E927" s="17" t="s">
        <v>23</v>
      </c>
      <c r="F927" s="17" t="s">
        <v>2880</v>
      </c>
      <c r="G927" s="17" t="s">
        <v>199</v>
      </c>
      <c r="H927" s="17" t="s">
        <v>26</v>
      </c>
      <c r="I927" s="48" t="str">
        <f>INDEX(Orders!$E927,MATCH(Orders!$F927,Customers!$B927,0))</f>
        <v>Second Class</v>
      </c>
    </row>
    <row r="928" spans="1:9" x14ac:dyDescent="0.35">
      <c r="A928" s="11">
        <v>1901</v>
      </c>
      <c r="B928" s="13" t="s">
        <v>2890</v>
      </c>
      <c r="C928" s="13" t="s">
        <v>2891</v>
      </c>
      <c r="D928" s="13" t="s">
        <v>41</v>
      </c>
      <c r="E928" s="13" t="s">
        <v>23</v>
      </c>
      <c r="F928" s="13" t="s">
        <v>2234</v>
      </c>
      <c r="G928" s="13" t="s">
        <v>2892</v>
      </c>
      <c r="H928" s="13" t="s">
        <v>79</v>
      </c>
      <c r="I928" s="47" t="str">
        <f>INDEX(Orders!$E928,MATCH(Orders!$F928,Customers!$B928,0))</f>
        <v>Second Class</v>
      </c>
    </row>
    <row r="929" spans="1:9" x14ac:dyDescent="0.35">
      <c r="A929" s="12">
        <v>8231</v>
      </c>
      <c r="B929" s="17" t="s">
        <v>2894</v>
      </c>
      <c r="C929" s="17" t="s">
        <v>2895</v>
      </c>
      <c r="D929" s="17" t="s">
        <v>41</v>
      </c>
      <c r="E929" s="17" t="s">
        <v>23</v>
      </c>
      <c r="F929" s="17" t="s">
        <v>2896</v>
      </c>
      <c r="G929" s="17" t="s">
        <v>251</v>
      </c>
      <c r="H929" s="17" t="s">
        <v>79</v>
      </c>
      <c r="I929" s="48" t="str">
        <f>INDEX(Orders!$E929,MATCH(Orders!$F929,Customers!$B929,0))</f>
        <v>Second Class</v>
      </c>
    </row>
    <row r="930" spans="1:9" x14ac:dyDescent="0.35">
      <c r="A930" s="11">
        <v>8232</v>
      </c>
      <c r="B930" s="13" t="s">
        <v>2894</v>
      </c>
      <c r="C930" s="13" t="s">
        <v>2895</v>
      </c>
      <c r="D930" s="13" t="s">
        <v>41</v>
      </c>
      <c r="E930" s="13" t="s">
        <v>23</v>
      </c>
      <c r="F930" s="13" t="s">
        <v>2896</v>
      </c>
      <c r="G930" s="13" t="s">
        <v>251</v>
      </c>
      <c r="H930" s="13" t="s">
        <v>79</v>
      </c>
      <c r="I930" s="47" t="str">
        <f>INDEX(Orders!$E930,MATCH(Orders!$F930,Customers!$B930,0))</f>
        <v>Second Class</v>
      </c>
    </row>
    <row r="931" spans="1:9" x14ac:dyDescent="0.35">
      <c r="A931" s="12">
        <v>8882</v>
      </c>
      <c r="B931" s="17" t="s">
        <v>2902</v>
      </c>
      <c r="C931" s="17" t="s">
        <v>2903</v>
      </c>
      <c r="D931" s="17" t="s">
        <v>108</v>
      </c>
      <c r="E931" s="17" t="s">
        <v>23</v>
      </c>
      <c r="F931" s="17" t="s">
        <v>1715</v>
      </c>
      <c r="G931" s="17" t="s">
        <v>381</v>
      </c>
      <c r="H931" s="17" t="s">
        <v>54</v>
      </c>
      <c r="I931" s="48" t="str">
        <f>INDEX(Orders!$E931,MATCH(Orders!$F931,Customers!$B931,0))</f>
        <v>Second Class</v>
      </c>
    </row>
    <row r="932" spans="1:9" x14ac:dyDescent="0.35">
      <c r="A932" s="11">
        <v>4173</v>
      </c>
      <c r="B932" s="13" t="s">
        <v>2905</v>
      </c>
      <c r="C932" s="13" t="s">
        <v>2906</v>
      </c>
      <c r="D932" s="13" t="s">
        <v>41</v>
      </c>
      <c r="E932" s="13" t="s">
        <v>23</v>
      </c>
      <c r="F932" s="13" t="s">
        <v>1091</v>
      </c>
      <c r="G932" s="13" t="s">
        <v>2892</v>
      </c>
      <c r="H932" s="13" t="s">
        <v>79</v>
      </c>
      <c r="I932" s="47" t="str">
        <f>INDEX(Orders!$E932,MATCH(Orders!$F932,Customers!$B932,0))</f>
        <v>Same Day</v>
      </c>
    </row>
    <row r="933" spans="1:9" x14ac:dyDescent="0.35">
      <c r="A933" s="12">
        <v>4174</v>
      </c>
      <c r="B933" s="17" t="s">
        <v>2905</v>
      </c>
      <c r="C933" s="17" t="s">
        <v>2906</v>
      </c>
      <c r="D933" s="17" t="s">
        <v>41</v>
      </c>
      <c r="E933" s="17" t="s">
        <v>23</v>
      </c>
      <c r="F933" s="17" t="s">
        <v>1091</v>
      </c>
      <c r="G933" s="17" t="s">
        <v>2892</v>
      </c>
      <c r="H933" s="17" t="s">
        <v>79</v>
      </c>
      <c r="I933" s="48" t="str">
        <f>INDEX(Orders!$E933,MATCH(Orders!$F933,Customers!$B933,0))</f>
        <v>Same Day</v>
      </c>
    </row>
    <row r="934" spans="1:9" x14ac:dyDescent="0.35">
      <c r="A934" s="11">
        <v>4175</v>
      </c>
      <c r="B934" s="13" t="s">
        <v>2905</v>
      </c>
      <c r="C934" s="13" t="s">
        <v>2906</v>
      </c>
      <c r="D934" s="13" t="s">
        <v>41</v>
      </c>
      <c r="E934" s="13" t="s">
        <v>23</v>
      </c>
      <c r="F934" s="13" t="s">
        <v>1091</v>
      </c>
      <c r="G934" s="13" t="s">
        <v>2892</v>
      </c>
      <c r="H934" s="13" t="s">
        <v>79</v>
      </c>
      <c r="I934" s="47" t="str">
        <f>INDEX(Orders!$E934,MATCH(Orders!$F934,Customers!$B934,0))</f>
        <v>Same Day</v>
      </c>
    </row>
    <row r="935" spans="1:9" x14ac:dyDescent="0.35">
      <c r="A935" s="12">
        <v>7473</v>
      </c>
      <c r="B935" s="17" t="s">
        <v>2388</v>
      </c>
      <c r="C935" s="17" t="s">
        <v>2389</v>
      </c>
      <c r="D935" s="17" t="s">
        <v>108</v>
      </c>
      <c r="E935" s="17" t="s">
        <v>23</v>
      </c>
      <c r="F935" s="17" t="s">
        <v>2912</v>
      </c>
      <c r="G935" s="17" t="s">
        <v>2913</v>
      </c>
      <c r="H935" s="17" t="s">
        <v>44</v>
      </c>
      <c r="I935" s="48" t="str">
        <f>INDEX(Orders!$E935,MATCH(Orders!$F935,Customers!$B935,0))</f>
        <v>First Class</v>
      </c>
    </row>
    <row r="936" spans="1:9" x14ac:dyDescent="0.35">
      <c r="A936" s="11">
        <v>8905</v>
      </c>
      <c r="B936" s="13" t="s">
        <v>2915</v>
      </c>
      <c r="C936" s="13" t="s">
        <v>2916</v>
      </c>
      <c r="D936" s="13" t="s">
        <v>108</v>
      </c>
      <c r="E936" s="13" t="s">
        <v>23</v>
      </c>
      <c r="F936" s="13" t="s">
        <v>218</v>
      </c>
      <c r="G936" s="13" t="s">
        <v>219</v>
      </c>
      <c r="H936" s="13" t="s">
        <v>26</v>
      </c>
      <c r="I936" s="47" t="str">
        <f>INDEX(Orders!$E936,MATCH(Orders!$F936,Customers!$B936,0))</f>
        <v>Same Day</v>
      </c>
    </row>
    <row r="937" spans="1:9" x14ac:dyDescent="0.35">
      <c r="A937" s="12">
        <v>8906</v>
      </c>
      <c r="B937" s="17" t="s">
        <v>2915</v>
      </c>
      <c r="C937" s="17" t="s">
        <v>2916</v>
      </c>
      <c r="D937" s="17" t="s">
        <v>108</v>
      </c>
      <c r="E937" s="17" t="s">
        <v>23</v>
      </c>
      <c r="F937" s="17" t="s">
        <v>218</v>
      </c>
      <c r="G937" s="17" t="s">
        <v>219</v>
      </c>
      <c r="H937" s="17" t="s">
        <v>26</v>
      </c>
      <c r="I937" s="48" t="str">
        <f>INDEX(Orders!$E937,MATCH(Orders!$F937,Customers!$B937,0))</f>
        <v>Same Day</v>
      </c>
    </row>
    <row r="938" spans="1:9" x14ac:dyDescent="0.35">
      <c r="A938" s="11">
        <v>8907</v>
      </c>
      <c r="B938" s="13" t="s">
        <v>2915</v>
      </c>
      <c r="C938" s="13" t="s">
        <v>2916</v>
      </c>
      <c r="D938" s="13" t="s">
        <v>108</v>
      </c>
      <c r="E938" s="13" t="s">
        <v>23</v>
      </c>
      <c r="F938" s="13" t="s">
        <v>218</v>
      </c>
      <c r="G938" s="13" t="s">
        <v>219</v>
      </c>
      <c r="H938" s="13" t="s">
        <v>26</v>
      </c>
      <c r="I938" s="47" t="str">
        <f>INDEX(Orders!$E938,MATCH(Orders!$F938,Customers!$B938,0))</f>
        <v>Same Day</v>
      </c>
    </row>
    <row r="939" spans="1:9" x14ac:dyDescent="0.35">
      <c r="A939" s="12">
        <v>9753</v>
      </c>
      <c r="B939" s="17" t="s">
        <v>2924</v>
      </c>
      <c r="C939" s="17" t="s">
        <v>2925</v>
      </c>
      <c r="D939" s="17" t="s">
        <v>108</v>
      </c>
      <c r="E939" s="17" t="s">
        <v>23</v>
      </c>
      <c r="F939" s="17" t="s">
        <v>159</v>
      </c>
      <c r="G939" s="17" t="s">
        <v>160</v>
      </c>
      <c r="H939" s="17" t="s">
        <v>44</v>
      </c>
      <c r="I939" s="48" t="str">
        <f>INDEX(Orders!$E939,MATCH(Orders!$F939,Customers!$B939,0))</f>
        <v>First Class</v>
      </c>
    </row>
    <row r="940" spans="1:9" x14ac:dyDescent="0.35">
      <c r="A940" s="11">
        <v>1159</v>
      </c>
      <c r="B940" s="13" t="s">
        <v>1964</v>
      </c>
      <c r="C940" s="13" t="s">
        <v>1965</v>
      </c>
      <c r="D940" s="13" t="s">
        <v>22</v>
      </c>
      <c r="E940" s="13" t="s">
        <v>23</v>
      </c>
      <c r="F940" s="13" t="s">
        <v>42</v>
      </c>
      <c r="G940" s="13" t="s">
        <v>43</v>
      </c>
      <c r="H940" s="13" t="s">
        <v>44</v>
      </c>
      <c r="I940" s="47" t="str">
        <f>INDEX(Orders!$E940,MATCH(Orders!$F940,Customers!$B940,0))</f>
        <v>Second Class</v>
      </c>
    </row>
    <row r="941" spans="1:9" x14ac:dyDescent="0.35">
      <c r="A941" s="12">
        <v>8337</v>
      </c>
      <c r="B941" s="17" t="s">
        <v>2932</v>
      </c>
      <c r="C941" s="17" t="s">
        <v>2933</v>
      </c>
      <c r="D941" s="17" t="s">
        <v>41</v>
      </c>
      <c r="E941" s="17" t="s">
        <v>23</v>
      </c>
      <c r="F941" s="17" t="s">
        <v>424</v>
      </c>
      <c r="G941" s="17" t="s">
        <v>425</v>
      </c>
      <c r="H941" s="17" t="s">
        <v>79</v>
      </c>
      <c r="I941" s="48" t="str">
        <f>INDEX(Orders!$E941,MATCH(Orders!$F941,Customers!$B941,0))</f>
        <v>Standard Class</v>
      </c>
    </row>
    <row r="942" spans="1:9" x14ac:dyDescent="0.35">
      <c r="A942" s="11">
        <v>8777</v>
      </c>
      <c r="B942" s="13" t="s">
        <v>592</v>
      </c>
      <c r="C942" s="13" t="s">
        <v>593</v>
      </c>
      <c r="D942" s="13" t="s">
        <v>22</v>
      </c>
      <c r="E942" s="13" t="s">
        <v>23</v>
      </c>
      <c r="F942" s="13" t="s">
        <v>2937</v>
      </c>
      <c r="G942" s="13" t="s">
        <v>53</v>
      </c>
      <c r="H942" s="13" t="s">
        <v>54</v>
      </c>
      <c r="I942" s="47" t="str">
        <f>INDEX(Orders!$E942,MATCH(Orders!$F942,Customers!$B942,0))</f>
        <v>First Class</v>
      </c>
    </row>
    <row r="943" spans="1:9" x14ac:dyDescent="0.35">
      <c r="A943" s="12">
        <v>8778</v>
      </c>
      <c r="B943" s="17" t="s">
        <v>592</v>
      </c>
      <c r="C943" s="17" t="s">
        <v>593</v>
      </c>
      <c r="D943" s="17" t="s">
        <v>22</v>
      </c>
      <c r="E943" s="17" t="s">
        <v>23</v>
      </c>
      <c r="F943" s="17" t="s">
        <v>2937</v>
      </c>
      <c r="G943" s="17" t="s">
        <v>53</v>
      </c>
      <c r="H943" s="17" t="s">
        <v>54</v>
      </c>
      <c r="I943" s="48" t="str">
        <f>INDEX(Orders!$E943,MATCH(Orders!$F943,Customers!$B943,0))</f>
        <v>First Class</v>
      </c>
    </row>
    <row r="944" spans="1:9" x14ac:dyDescent="0.35">
      <c r="A944" s="11">
        <v>3565</v>
      </c>
      <c r="B944" s="13" t="s">
        <v>2941</v>
      </c>
      <c r="C944" s="13" t="s">
        <v>2942</v>
      </c>
      <c r="D944" s="13" t="s">
        <v>41</v>
      </c>
      <c r="E944" s="13" t="s">
        <v>23</v>
      </c>
      <c r="F944" s="13" t="s">
        <v>42</v>
      </c>
      <c r="G944" s="13" t="s">
        <v>43</v>
      </c>
      <c r="H944" s="13" t="s">
        <v>44</v>
      </c>
      <c r="I944" s="47" t="str">
        <f>INDEX(Orders!$E944,MATCH(Orders!$F944,Customers!$B944,0))</f>
        <v>First Class</v>
      </c>
    </row>
    <row r="945" spans="1:9" x14ac:dyDescent="0.35">
      <c r="A945" s="12">
        <v>3566</v>
      </c>
      <c r="B945" s="17" t="s">
        <v>2941</v>
      </c>
      <c r="C945" s="17" t="s">
        <v>2942</v>
      </c>
      <c r="D945" s="17" t="s">
        <v>41</v>
      </c>
      <c r="E945" s="17" t="s">
        <v>23</v>
      </c>
      <c r="F945" s="17" t="s">
        <v>42</v>
      </c>
      <c r="G945" s="17" t="s">
        <v>43</v>
      </c>
      <c r="H945" s="17" t="s">
        <v>44</v>
      </c>
      <c r="I945" s="48" t="str">
        <f>INDEX(Orders!$E945,MATCH(Orders!$F945,Customers!$B945,0))</f>
        <v>First Class</v>
      </c>
    </row>
    <row r="946" spans="1:9" x14ac:dyDescent="0.35">
      <c r="A946" s="11">
        <v>8049</v>
      </c>
      <c r="B946" s="13" t="s">
        <v>958</v>
      </c>
      <c r="C946" s="13" t="s">
        <v>959</v>
      </c>
      <c r="D946" s="13" t="s">
        <v>22</v>
      </c>
      <c r="E946" s="13" t="s">
        <v>23</v>
      </c>
      <c r="F946" s="13" t="s">
        <v>218</v>
      </c>
      <c r="G946" s="13" t="s">
        <v>219</v>
      </c>
      <c r="H946" s="13" t="s">
        <v>26</v>
      </c>
      <c r="I946" s="47" t="str">
        <f>INDEX(Orders!$E946,MATCH(Orders!$F946,Customers!$B946,0))</f>
        <v>Standard Class</v>
      </c>
    </row>
    <row r="947" spans="1:9" x14ac:dyDescent="0.35">
      <c r="A947" s="12">
        <v>9773</v>
      </c>
      <c r="B947" s="17" t="s">
        <v>1469</v>
      </c>
      <c r="C947" s="17" t="s">
        <v>1470</v>
      </c>
      <c r="D947" s="17" t="s">
        <v>22</v>
      </c>
      <c r="E947" s="17" t="s">
        <v>23</v>
      </c>
      <c r="F947" s="17" t="s">
        <v>86</v>
      </c>
      <c r="G947" s="17" t="s">
        <v>87</v>
      </c>
      <c r="H947" s="17" t="s">
        <v>26</v>
      </c>
      <c r="I947" s="48" t="str">
        <f>INDEX(Orders!$E947,MATCH(Orders!$F947,Customers!$B947,0))</f>
        <v>Same Day</v>
      </c>
    </row>
    <row r="948" spans="1:9" x14ac:dyDescent="0.35">
      <c r="A948" s="11">
        <v>4452</v>
      </c>
      <c r="B948" s="13" t="s">
        <v>2954</v>
      </c>
      <c r="C948" s="13" t="s">
        <v>2955</v>
      </c>
      <c r="D948" s="13" t="s">
        <v>41</v>
      </c>
      <c r="E948" s="13" t="s">
        <v>23</v>
      </c>
      <c r="F948" s="13" t="s">
        <v>358</v>
      </c>
      <c r="G948" s="13" t="s">
        <v>43</v>
      </c>
      <c r="H948" s="13" t="s">
        <v>44</v>
      </c>
      <c r="I948" s="47" t="str">
        <f>INDEX(Orders!$E948,MATCH(Orders!$F948,Customers!$B948,0))</f>
        <v>First Class</v>
      </c>
    </row>
    <row r="949" spans="1:9" x14ac:dyDescent="0.35">
      <c r="A949" s="12">
        <v>4453</v>
      </c>
      <c r="B949" s="17" t="s">
        <v>2954</v>
      </c>
      <c r="C949" s="17" t="s">
        <v>2955</v>
      </c>
      <c r="D949" s="17" t="s">
        <v>41</v>
      </c>
      <c r="E949" s="17" t="s">
        <v>23</v>
      </c>
      <c r="F949" s="17" t="s">
        <v>358</v>
      </c>
      <c r="G949" s="17" t="s">
        <v>43</v>
      </c>
      <c r="H949" s="17" t="s">
        <v>44</v>
      </c>
      <c r="I949" s="48" t="str">
        <f>INDEX(Orders!$E949,MATCH(Orders!$F949,Customers!$B949,0))</f>
        <v>First Class</v>
      </c>
    </row>
    <row r="950" spans="1:9" x14ac:dyDescent="0.35">
      <c r="A950" s="11">
        <v>4454</v>
      </c>
      <c r="B950" s="13" t="s">
        <v>2954</v>
      </c>
      <c r="C950" s="13" t="s">
        <v>2955</v>
      </c>
      <c r="D950" s="13" t="s">
        <v>41</v>
      </c>
      <c r="E950" s="13" t="s">
        <v>23</v>
      </c>
      <c r="F950" s="13" t="s">
        <v>358</v>
      </c>
      <c r="G950" s="13" t="s">
        <v>43</v>
      </c>
      <c r="H950" s="13" t="s">
        <v>44</v>
      </c>
      <c r="I950" s="47" t="str">
        <f>INDEX(Orders!$E950,MATCH(Orders!$F950,Customers!$B950,0))</f>
        <v>First Class</v>
      </c>
    </row>
    <row r="951" spans="1:9" x14ac:dyDescent="0.35">
      <c r="A951" s="12">
        <v>4455</v>
      </c>
      <c r="B951" s="17" t="s">
        <v>2954</v>
      </c>
      <c r="C951" s="17" t="s">
        <v>2955</v>
      </c>
      <c r="D951" s="17" t="s">
        <v>41</v>
      </c>
      <c r="E951" s="17" t="s">
        <v>23</v>
      </c>
      <c r="F951" s="17" t="s">
        <v>358</v>
      </c>
      <c r="G951" s="17" t="s">
        <v>43</v>
      </c>
      <c r="H951" s="17" t="s">
        <v>44</v>
      </c>
      <c r="I951" s="48" t="str">
        <f>INDEX(Orders!$E951,MATCH(Orders!$F951,Customers!$B951,0))</f>
        <v>First Class</v>
      </c>
    </row>
    <row r="952" spans="1:9" x14ac:dyDescent="0.35">
      <c r="A952" s="11">
        <v>5936</v>
      </c>
      <c r="B952" s="13" t="s">
        <v>884</v>
      </c>
      <c r="C952" s="13" t="s">
        <v>885</v>
      </c>
      <c r="D952" s="13" t="s">
        <v>108</v>
      </c>
      <c r="E952" s="13" t="s">
        <v>23</v>
      </c>
      <c r="F952" s="13" t="s">
        <v>159</v>
      </c>
      <c r="G952" s="13" t="s">
        <v>160</v>
      </c>
      <c r="H952" s="13" t="s">
        <v>44</v>
      </c>
      <c r="I952" s="47" t="str">
        <f>INDEX(Orders!$E952,MATCH(Orders!$F952,Customers!$B952,0))</f>
        <v>Same Day</v>
      </c>
    </row>
    <row r="953" spans="1:9" x14ac:dyDescent="0.35">
      <c r="A953" s="12">
        <v>5937</v>
      </c>
      <c r="B953" s="17" t="s">
        <v>884</v>
      </c>
      <c r="C953" s="17" t="s">
        <v>885</v>
      </c>
      <c r="D953" s="17" t="s">
        <v>108</v>
      </c>
      <c r="E953" s="17" t="s">
        <v>23</v>
      </c>
      <c r="F953" s="17" t="s">
        <v>159</v>
      </c>
      <c r="G953" s="17" t="s">
        <v>160</v>
      </c>
      <c r="H953" s="17" t="s">
        <v>44</v>
      </c>
      <c r="I953" s="48" t="str">
        <f>INDEX(Orders!$E953,MATCH(Orders!$F953,Customers!$B953,0))</f>
        <v>Same Day</v>
      </c>
    </row>
    <row r="954" spans="1:9" x14ac:dyDescent="0.35">
      <c r="A954" s="11">
        <v>5938</v>
      </c>
      <c r="B954" s="13" t="s">
        <v>884</v>
      </c>
      <c r="C954" s="13" t="s">
        <v>885</v>
      </c>
      <c r="D954" s="13" t="s">
        <v>108</v>
      </c>
      <c r="E954" s="13" t="s">
        <v>23</v>
      </c>
      <c r="F954" s="13" t="s">
        <v>159</v>
      </c>
      <c r="G954" s="13" t="s">
        <v>160</v>
      </c>
      <c r="H954" s="13" t="s">
        <v>44</v>
      </c>
      <c r="I954" s="47" t="str">
        <f>INDEX(Orders!$E954,MATCH(Orders!$F954,Customers!$B954,0))</f>
        <v>Same Day</v>
      </c>
    </row>
    <row r="955" spans="1:9" x14ac:dyDescent="0.35">
      <c r="A955" s="12">
        <v>725</v>
      </c>
      <c r="B955" s="17" t="s">
        <v>2966</v>
      </c>
      <c r="C955" s="17" t="s">
        <v>2967</v>
      </c>
      <c r="D955" s="17" t="s">
        <v>22</v>
      </c>
      <c r="E955" s="17" t="s">
        <v>23</v>
      </c>
      <c r="F955" s="17" t="s">
        <v>2968</v>
      </c>
      <c r="G955" s="17" t="s">
        <v>98</v>
      </c>
      <c r="H955" s="17" t="s">
        <v>79</v>
      </c>
      <c r="I955" s="48" t="str">
        <f>INDEX(Orders!$E955,MATCH(Orders!$F955,Customers!$B955,0))</f>
        <v>Standard Class</v>
      </c>
    </row>
    <row r="956" spans="1:9" x14ac:dyDescent="0.35">
      <c r="A956" s="11">
        <v>1799</v>
      </c>
      <c r="B956" s="13" t="s">
        <v>1436</v>
      </c>
      <c r="C956" s="13" t="s">
        <v>1437</v>
      </c>
      <c r="D956" s="13" t="s">
        <v>41</v>
      </c>
      <c r="E956" s="13" t="s">
        <v>23</v>
      </c>
      <c r="F956" s="13" t="s">
        <v>2972</v>
      </c>
      <c r="G956" s="13" t="s">
        <v>43</v>
      </c>
      <c r="H956" s="13" t="s">
        <v>44</v>
      </c>
      <c r="I956" s="47" t="str">
        <f>INDEX(Orders!$E956,MATCH(Orders!$F956,Customers!$B956,0))</f>
        <v>Standard Class</v>
      </c>
    </row>
    <row r="957" spans="1:9" x14ac:dyDescent="0.35">
      <c r="A957" s="12">
        <v>2372</v>
      </c>
      <c r="B957" s="17" t="s">
        <v>2976</v>
      </c>
      <c r="C957" s="17" t="s">
        <v>2977</v>
      </c>
      <c r="D957" s="17" t="s">
        <v>22</v>
      </c>
      <c r="E957" s="17" t="s">
        <v>23</v>
      </c>
      <c r="F957" s="17" t="s">
        <v>1715</v>
      </c>
      <c r="G957" s="17" t="s">
        <v>381</v>
      </c>
      <c r="H957" s="17" t="s">
        <v>54</v>
      </c>
      <c r="I957" s="48" t="str">
        <f>INDEX(Orders!$E957,MATCH(Orders!$F957,Customers!$B957,0))</f>
        <v>Second Class</v>
      </c>
    </row>
    <row r="958" spans="1:9" x14ac:dyDescent="0.35">
      <c r="A958" s="11">
        <v>2373</v>
      </c>
      <c r="B958" s="13" t="s">
        <v>2976</v>
      </c>
      <c r="C958" s="13" t="s">
        <v>2977</v>
      </c>
      <c r="D958" s="13" t="s">
        <v>22</v>
      </c>
      <c r="E958" s="13" t="s">
        <v>23</v>
      </c>
      <c r="F958" s="13" t="s">
        <v>1715</v>
      </c>
      <c r="G958" s="13" t="s">
        <v>381</v>
      </c>
      <c r="H958" s="13" t="s">
        <v>54</v>
      </c>
      <c r="I958" s="47" t="str">
        <f>INDEX(Orders!$E958,MATCH(Orders!$F958,Customers!$B958,0))</f>
        <v>Second Class</v>
      </c>
    </row>
    <row r="959" spans="1:9" x14ac:dyDescent="0.35">
      <c r="A959" s="12">
        <v>2374</v>
      </c>
      <c r="B959" s="17" t="s">
        <v>2976</v>
      </c>
      <c r="C959" s="17" t="s">
        <v>2977</v>
      </c>
      <c r="D959" s="17" t="s">
        <v>22</v>
      </c>
      <c r="E959" s="17" t="s">
        <v>23</v>
      </c>
      <c r="F959" s="17" t="s">
        <v>1715</v>
      </c>
      <c r="G959" s="17" t="s">
        <v>381</v>
      </c>
      <c r="H959" s="17" t="s">
        <v>54</v>
      </c>
      <c r="I959" s="48" t="str">
        <f>INDEX(Orders!$E959,MATCH(Orders!$F959,Customers!$B959,0))</f>
        <v>Second Class</v>
      </c>
    </row>
    <row r="960" spans="1:9" x14ac:dyDescent="0.35">
      <c r="A960" s="11">
        <v>2375</v>
      </c>
      <c r="B960" s="13" t="s">
        <v>2976</v>
      </c>
      <c r="C960" s="13" t="s">
        <v>2977</v>
      </c>
      <c r="D960" s="13" t="s">
        <v>22</v>
      </c>
      <c r="E960" s="13" t="s">
        <v>23</v>
      </c>
      <c r="F960" s="13" t="s">
        <v>1715</v>
      </c>
      <c r="G960" s="13" t="s">
        <v>381</v>
      </c>
      <c r="H960" s="13" t="s">
        <v>54</v>
      </c>
      <c r="I960" s="47" t="str">
        <f>INDEX(Orders!$E960,MATCH(Orders!$F960,Customers!$B960,0))</f>
        <v>Second Class</v>
      </c>
    </row>
    <row r="961" spans="1:9" x14ac:dyDescent="0.35">
      <c r="A961" s="12">
        <v>3983</v>
      </c>
      <c r="B961" s="17" t="s">
        <v>2239</v>
      </c>
      <c r="C961" s="17" t="s">
        <v>2240</v>
      </c>
      <c r="D961" s="17" t="s">
        <v>41</v>
      </c>
      <c r="E961" s="17" t="s">
        <v>23</v>
      </c>
      <c r="F961" s="17" t="s">
        <v>42</v>
      </c>
      <c r="G961" s="17" t="s">
        <v>43</v>
      </c>
      <c r="H961" s="17" t="s">
        <v>44</v>
      </c>
      <c r="I961" s="48" t="str">
        <f>INDEX(Orders!$E961,MATCH(Orders!$F961,Customers!$B961,0))</f>
        <v>Second Class</v>
      </c>
    </row>
    <row r="962" spans="1:9" x14ac:dyDescent="0.35">
      <c r="A962" s="11">
        <v>3984</v>
      </c>
      <c r="B962" s="13" t="s">
        <v>2239</v>
      </c>
      <c r="C962" s="13" t="s">
        <v>2240</v>
      </c>
      <c r="D962" s="13" t="s">
        <v>41</v>
      </c>
      <c r="E962" s="13" t="s">
        <v>23</v>
      </c>
      <c r="F962" s="13" t="s">
        <v>42</v>
      </c>
      <c r="G962" s="13" t="s">
        <v>43</v>
      </c>
      <c r="H962" s="13" t="s">
        <v>44</v>
      </c>
      <c r="I962" s="47" t="str">
        <f>INDEX(Orders!$E962,MATCH(Orders!$F962,Customers!$B962,0))</f>
        <v>Second Class</v>
      </c>
    </row>
    <row r="963" spans="1:9" x14ac:dyDescent="0.35">
      <c r="A963" s="12">
        <v>3985</v>
      </c>
      <c r="B963" s="17" t="s">
        <v>2239</v>
      </c>
      <c r="C963" s="17" t="s">
        <v>2240</v>
      </c>
      <c r="D963" s="17" t="s">
        <v>41</v>
      </c>
      <c r="E963" s="17" t="s">
        <v>23</v>
      </c>
      <c r="F963" s="17" t="s">
        <v>42</v>
      </c>
      <c r="G963" s="17" t="s">
        <v>43</v>
      </c>
      <c r="H963" s="17" t="s">
        <v>44</v>
      </c>
      <c r="I963" s="48" t="str">
        <f>INDEX(Orders!$E963,MATCH(Orders!$F963,Customers!$B963,0))</f>
        <v>Second Class</v>
      </c>
    </row>
    <row r="964" spans="1:9" x14ac:dyDescent="0.35">
      <c r="A964" s="11">
        <v>6524</v>
      </c>
      <c r="B964" s="13" t="s">
        <v>2986</v>
      </c>
      <c r="C964" s="13" t="s">
        <v>2987</v>
      </c>
      <c r="D964" s="13" t="s">
        <v>108</v>
      </c>
      <c r="E964" s="13" t="s">
        <v>23</v>
      </c>
      <c r="F964" s="13" t="s">
        <v>86</v>
      </c>
      <c r="G964" s="13" t="s">
        <v>87</v>
      </c>
      <c r="H964" s="13" t="s">
        <v>26</v>
      </c>
      <c r="I964" s="47" t="str">
        <f>INDEX(Orders!$E964,MATCH(Orders!$F964,Customers!$B964,0))</f>
        <v>Standard Class</v>
      </c>
    </row>
    <row r="965" spans="1:9" x14ac:dyDescent="0.35">
      <c r="A965" s="12">
        <v>6525</v>
      </c>
      <c r="B965" s="17" t="s">
        <v>2986</v>
      </c>
      <c r="C965" s="17" t="s">
        <v>2987</v>
      </c>
      <c r="D965" s="17" t="s">
        <v>108</v>
      </c>
      <c r="E965" s="17" t="s">
        <v>23</v>
      </c>
      <c r="F965" s="17" t="s">
        <v>86</v>
      </c>
      <c r="G965" s="17" t="s">
        <v>87</v>
      </c>
      <c r="H965" s="17" t="s">
        <v>26</v>
      </c>
      <c r="I965" s="48" t="str">
        <f>INDEX(Orders!$E965,MATCH(Orders!$F965,Customers!$B965,0))</f>
        <v>Standard Class</v>
      </c>
    </row>
    <row r="966" spans="1:9" x14ac:dyDescent="0.35">
      <c r="A966" s="11">
        <v>6526</v>
      </c>
      <c r="B966" s="13" t="s">
        <v>2986</v>
      </c>
      <c r="C966" s="13" t="s">
        <v>2987</v>
      </c>
      <c r="D966" s="13" t="s">
        <v>108</v>
      </c>
      <c r="E966" s="13" t="s">
        <v>23</v>
      </c>
      <c r="F966" s="13" t="s">
        <v>86</v>
      </c>
      <c r="G966" s="13" t="s">
        <v>87</v>
      </c>
      <c r="H966" s="13" t="s">
        <v>26</v>
      </c>
      <c r="I966" s="47" t="str">
        <f>INDEX(Orders!$E966,MATCH(Orders!$F966,Customers!$B966,0))</f>
        <v>Standard Class</v>
      </c>
    </row>
    <row r="967" spans="1:9" x14ac:dyDescent="0.35">
      <c r="A967" s="12">
        <v>6527</v>
      </c>
      <c r="B967" s="17" t="s">
        <v>2986</v>
      </c>
      <c r="C967" s="17" t="s">
        <v>2987</v>
      </c>
      <c r="D967" s="17" t="s">
        <v>108</v>
      </c>
      <c r="E967" s="17" t="s">
        <v>23</v>
      </c>
      <c r="F967" s="17" t="s">
        <v>86</v>
      </c>
      <c r="G967" s="17" t="s">
        <v>87</v>
      </c>
      <c r="H967" s="17" t="s">
        <v>26</v>
      </c>
      <c r="I967" s="48" t="str">
        <f>INDEX(Orders!$E967,MATCH(Orders!$F967,Customers!$B967,0))</f>
        <v>Standard Class</v>
      </c>
    </row>
    <row r="968" spans="1:9" x14ac:dyDescent="0.35">
      <c r="A968" s="11">
        <v>8797</v>
      </c>
      <c r="B968" s="13" t="s">
        <v>1743</v>
      </c>
      <c r="C968" s="13" t="s">
        <v>1744</v>
      </c>
      <c r="D968" s="13" t="s">
        <v>41</v>
      </c>
      <c r="E968" s="13" t="s">
        <v>23</v>
      </c>
      <c r="F968" s="13" t="s">
        <v>2995</v>
      </c>
      <c r="G968" s="13" t="s">
        <v>2913</v>
      </c>
      <c r="H968" s="13" t="s">
        <v>44</v>
      </c>
      <c r="I968" s="47" t="str">
        <f>INDEX(Orders!$E968,MATCH(Orders!$F968,Customers!$B968,0))</f>
        <v>Standard Class</v>
      </c>
    </row>
    <row r="969" spans="1:9" x14ac:dyDescent="0.35">
      <c r="A969" s="12">
        <v>8798</v>
      </c>
      <c r="B969" s="17" t="s">
        <v>1743</v>
      </c>
      <c r="C969" s="17" t="s">
        <v>1744</v>
      </c>
      <c r="D969" s="17" t="s">
        <v>41</v>
      </c>
      <c r="E969" s="17" t="s">
        <v>23</v>
      </c>
      <c r="F969" s="17" t="s">
        <v>2995</v>
      </c>
      <c r="G969" s="17" t="s">
        <v>2913</v>
      </c>
      <c r="H969" s="17" t="s">
        <v>44</v>
      </c>
      <c r="I969" s="48" t="str">
        <f>INDEX(Orders!$E969,MATCH(Orders!$F969,Customers!$B969,0))</f>
        <v>Standard Class</v>
      </c>
    </row>
    <row r="970" spans="1:9" x14ac:dyDescent="0.35">
      <c r="A970" s="11">
        <v>1923</v>
      </c>
      <c r="B970" s="13" t="s">
        <v>2491</v>
      </c>
      <c r="C970" s="13" t="s">
        <v>2492</v>
      </c>
      <c r="D970" s="13" t="s">
        <v>22</v>
      </c>
      <c r="E970" s="13" t="s">
        <v>23</v>
      </c>
      <c r="F970" s="13" t="s">
        <v>424</v>
      </c>
      <c r="G970" s="13" t="s">
        <v>53</v>
      </c>
      <c r="H970" s="13" t="s">
        <v>54</v>
      </c>
      <c r="I970" s="47" t="str">
        <f>INDEX(Orders!$E970,MATCH(Orders!$F970,Customers!$B970,0))</f>
        <v>Second Class</v>
      </c>
    </row>
    <row r="971" spans="1:9" x14ac:dyDescent="0.35">
      <c r="A971" s="12">
        <v>1924</v>
      </c>
      <c r="B971" s="17" t="s">
        <v>2491</v>
      </c>
      <c r="C971" s="17" t="s">
        <v>2492</v>
      </c>
      <c r="D971" s="17" t="s">
        <v>22</v>
      </c>
      <c r="E971" s="17" t="s">
        <v>23</v>
      </c>
      <c r="F971" s="17" t="s">
        <v>424</v>
      </c>
      <c r="G971" s="17" t="s">
        <v>53</v>
      </c>
      <c r="H971" s="17" t="s">
        <v>54</v>
      </c>
      <c r="I971" s="48" t="str">
        <f>INDEX(Orders!$E971,MATCH(Orders!$F971,Customers!$B971,0))</f>
        <v>Second Class</v>
      </c>
    </row>
    <row r="972" spans="1:9" x14ac:dyDescent="0.35">
      <c r="A972" s="11">
        <v>1938</v>
      </c>
      <c r="B972" s="13" t="s">
        <v>3000</v>
      </c>
      <c r="C972" s="13" t="s">
        <v>3001</v>
      </c>
      <c r="D972" s="13" t="s">
        <v>41</v>
      </c>
      <c r="E972" s="13" t="s">
        <v>23</v>
      </c>
      <c r="F972" s="13" t="s">
        <v>3002</v>
      </c>
      <c r="G972" s="13" t="s">
        <v>737</v>
      </c>
      <c r="H972" s="13" t="s">
        <v>44</v>
      </c>
      <c r="I972" s="47" t="str">
        <f>INDEX(Orders!$E972,MATCH(Orders!$F972,Customers!$B972,0))</f>
        <v>Standard Class</v>
      </c>
    </row>
    <row r="973" spans="1:9" x14ac:dyDescent="0.35">
      <c r="A973" s="12">
        <v>1939</v>
      </c>
      <c r="B973" s="17" t="s">
        <v>3000</v>
      </c>
      <c r="C973" s="17" t="s">
        <v>3001</v>
      </c>
      <c r="D973" s="17" t="s">
        <v>41</v>
      </c>
      <c r="E973" s="17" t="s">
        <v>23</v>
      </c>
      <c r="F973" s="17" t="s">
        <v>3002</v>
      </c>
      <c r="G973" s="17" t="s">
        <v>737</v>
      </c>
      <c r="H973" s="17" t="s">
        <v>44</v>
      </c>
      <c r="I973" s="48" t="str">
        <f>INDEX(Orders!$E973,MATCH(Orders!$F973,Customers!$B973,0))</f>
        <v>Standard Class</v>
      </c>
    </row>
    <row r="974" spans="1:9" x14ac:dyDescent="0.35">
      <c r="A974" s="11">
        <v>1940</v>
      </c>
      <c r="B974" s="13" t="s">
        <v>3000</v>
      </c>
      <c r="C974" s="13" t="s">
        <v>3001</v>
      </c>
      <c r="D974" s="13" t="s">
        <v>41</v>
      </c>
      <c r="E974" s="13" t="s">
        <v>23</v>
      </c>
      <c r="F974" s="13" t="s">
        <v>3002</v>
      </c>
      <c r="G974" s="13" t="s">
        <v>737</v>
      </c>
      <c r="H974" s="13" t="s">
        <v>44</v>
      </c>
      <c r="I974" s="47" t="str">
        <f>INDEX(Orders!$E974,MATCH(Orders!$F974,Customers!$B974,0))</f>
        <v>Standard Class</v>
      </c>
    </row>
    <row r="975" spans="1:9" x14ac:dyDescent="0.35">
      <c r="A975" s="12">
        <v>1941</v>
      </c>
      <c r="B975" s="17" t="s">
        <v>3000</v>
      </c>
      <c r="C975" s="17" t="s">
        <v>3001</v>
      </c>
      <c r="D975" s="17" t="s">
        <v>41</v>
      </c>
      <c r="E975" s="17" t="s">
        <v>23</v>
      </c>
      <c r="F975" s="17" t="s">
        <v>3002</v>
      </c>
      <c r="G975" s="17" t="s">
        <v>737</v>
      </c>
      <c r="H975" s="17" t="s">
        <v>44</v>
      </c>
      <c r="I975" s="48" t="str">
        <f>INDEX(Orders!$E975,MATCH(Orders!$F975,Customers!$B975,0))</f>
        <v>Standard Class</v>
      </c>
    </row>
    <row r="976" spans="1:9" x14ac:dyDescent="0.35">
      <c r="A976" s="11">
        <v>3255</v>
      </c>
      <c r="B976" s="13" t="s">
        <v>766</v>
      </c>
      <c r="C976" s="13" t="s">
        <v>767</v>
      </c>
      <c r="D976" s="13" t="s">
        <v>41</v>
      </c>
      <c r="E976" s="13" t="s">
        <v>23</v>
      </c>
      <c r="F976" s="13" t="s">
        <v>159</v>
      </c>
      <c r="G976" s="13" t="s">
        <v>160</v>
      </c>
      <c r="H976" s="13" t="s">
        <v>44</v>
      </c>
      <c r="I976" s="47" t="str">
        <f>INDEX(Orders!$E976,MATCH(Orders!$F976,Customers!$B976,0))</f>
        <v>Standard Class</v>
      </c>
    </row>
    <row r="977" spans="1:9" x14ac:dyDescent="0.35">
      <c r="A977" s="12">
        <v>3256</v>
      </c>
      <c r="B977" s="17" t="s">
        <v>766</v>
      </c>
      <c r="C977" s="17" t="s">
        <v>767</v>
      </c>
      <c r="D977" s="17" t="s">
        <v>41</v>
      </c>
      <c r="E977" s="17" t="s">
        <v>23</v>
      </c>
      <c r="F977" s="17" t="s">
        <v>159</v>
      </c>
      <c r="G977" s="17" t="s">
        <v>160</v>
      </c>
      <c r="H977" s="17" t="s">
        <v>44</v>
      </c>
      <c r="I977" s="48" t="str">
        <f>INDEX(Orders!$E977,MATCH(Orders!$F977,Customers!$B977,0))</f>
        <v>Standard Class</v>
      </c>
    </row>
    <row r="978" spans="1:9" x14ac:dyDescent="0.35">
      <c r="A978" s="11">
        <v>3815</v>
      </c>
      <c r="B978" s="13" t="s">
        <v>1331</v>
      </c>
      <c r="C978" s="13" t="s">
        <v>1332</v>
      </c>
      <c r="D978" s="13" t="s">
        <v>41</v>
      </c>
      <c r="E978" s="13" t="s">
        <v>23</v>
      </c>
      <c r="F978" s="13" t="s">
        <v>97</v>
      </c>
      <c r="G978" s="13" t="s">
        <v>98</v>
      </c>
      <c r="H978" s="13" t="s">
        <v>79</v>
      </c>
      <c r="I978" s="47" t="str">
        <f>INDEX(Orders!$E978,MATCH(Orders!$F978,Customers!$B978,0))</f>
        <v>Same Day</v>
      </c>
    </row>
    <row r="979" spans="1:9" x14ac:dyDescent="0.35">
      <c r="A979" s="12">
        <v>3816</v>
      </c>
      <c r="B979" s="17" t="s">
        <v>1331</v>
      </c>
      <c r="C979" s="17" t="s">
        <v>1332</v>
      </c>
      <c r="D979" s="17" t="s">
        <v>41</v>
      </c>
      <c r="E979" s="17" t="s">
        <v>23</v>
      </c>
      <c r="F979" s="17" t="s">
        <v>97</v>
      </c>
      <c r="G979" s="17" t="s">
        <v>98</v>
      </c>
      <c r="H979" s="17" t="s">
        <v>79</v>
      </c>
      <c r="I979" s="48" t="str">
        <f>INDEX(Orders!$E979,MATCH(Orders!$F979,Customers!$B979,0))</f>
        <v>Same Day</v>
      </c>
    </row>
    <row r="980" spans="1:9" x14ac:dyDescent="0.35">
      <c r="A980" s="11">
        <v>7604</v>
      </c>
      <c r="B980" s="13" t="s">
        <v>1629</v>
      </c>
      <c r="C980" s="13" t="s">
        <v>1630</v>
      </c>
      <c r="D980" s="13" t="s">
        <v>22</v>
      </c>
      <c r="E980" s="13" t="s">
        <v>23</v>
      </c>
      <c r="F980" s="13" t="s">
        <v>2818</v>
      </c>
      <c r="G980" s="13" t="s">
        <v>2194</v>
      </c>
      <c r="H980" s="13" t="s">
        <v>26</v>
      </c>
      <c r="I980" s="47" t="str">
        <f>INDEX(Orders!$E980,MATCH(Orders!$F980,Customers!$B980,0))</f>
        <v>Standard Class</v>
      </c>
    </row>
    <row r="981" spans="1:9" x14ac:dyDescent="0.35">
      <c r="A981" s="12">
        <v>1412</v>
      </c>
      <c r="B981" s="17" t="s">
        <v>342</v>
      </c>
      <c r="C981" s="17" t="s">
        <v>343</v>
      </c>
      <c r="D981" s="17" t="s">
        <v>22</v>
      </c>
      <c r="E981" s="17" t="s">
        <v>23</v>
      </c>
      <c r="F981" s="17" t="s">
        <v>218</v>
      </c>
      <c r="G981" s="17" t="s">
        <v>219</v>
      </c>
      <c r="H981" s="17" t="s">
        <v>26</v>
      </c>
      <c r="I981" s="48" t="str">
        <f>INDEX(Orders!$E981,MATCH(Orders!$F981,Customers!$B981,0))</f>
        <v>Standard Class</v>
      </c>
    </row>
    <row r="982" spans="1:9" x14ac:dyDescent="0.35">
      <c r="A982" s="11">
        <v>1413</v>
      </c>
      <c r="B982" s="13" t="s">
        <v>342</v>
      </c>
      <c r="C982" s="13" t="s">
        <v>343</v>
      </c>
      <c r="D982" s="13" t="s">
        <v>22</v>
      </c>
      <c r="E982" s="13" t="s">
        <v>23</v>
      </c>
      <c r="F982" s="13" t="s">
        <v>218</v>
      </c>
      <c r="G982" s="13" t="s">
        <v>219</v>
      </c>
      <c r="H982" s="13" t="s">
        <v>26</v>
      </c>
      <c r="I982" s="47" t="str">
        <f>INDEX(Orders!$E982,MATCH(Orders!$F982,Customers!$B982,0))</f>
        <v>Standard Class</v>
      </c>
    </row>
    <row r="983" spans="1:9" x14ac:dyDescent="0.35">
      <c r="A983" s="12">
        <v>536</v>
      </c>
      <c r="B983" s="17" t="s">
        <v>3020</v>
      </c>
      <c r="C983" s="17" t="s">
        <v>3021</v>
      </c>
      <c r="D983" s="17" t="s">
        <v>41</v>
      </c>
      <c r="E983" s="17" t="s">
        <v>23</v>
      </c>
      <c r="F983" s="17" t="s">
        <v>3022</v>
      </c>
      <c r="G983" s="17" t="s">
        <v>465</v>
      </c>
      <c r="H983" s="17" t="s">
        <v>44</v>
      </c>
      <c r="I983" s="48" t="str">
        <f>INDEX(Orders!$E983,MATCH(Orders!$F983,Customers!$B983,0))</f>
        <v>Standard Class</v>
      </c>
    </row>
    <row r="984" spans="1:9" x14ac:dyDescent="0.35">
      <c r="A984" s="11">
        <v>1733</v>
      </c>
      <c r="B984" s="13" t="s">
        <v>2056</v>
      </c>
      <c r="C984" s="13" t="s">
        <v>2057</v>
      </c>
      <c r="D984" s="13" t="s">
        <v>41</v>
      </c>
      <c r="E984" s="13" t="s">
        <v>23</v>
      </c>
      <c r="F984" s="13" t="s">
        <v>404</v>
      </c>
      <c r="G984" s="13" t="s">
        <v>53</v>
      </c>
      <c r="H984" s="13" t="s">
        <v>54</v>
      </c>
      <c r="I984" s="47" t="str">
        <f>INDEX(Orders!$E984,MATCH(Orders!$F984,Customers!$B984,0))</f>
        <v>Standard Class</v>
      </c>
    </row>
    <row r="985" spans="1:9" x14ac:dyDescent="0.35">
      <c r="A985" s="12">
        <v>1734</v>
      </c>
      <c r="B985" s="17" t="s">
        <v>2056</v>
      </c>
      <c r="C985" s="17" t="s">
        <v>2057</v>
      </c>
      <c r="D985" s="17" t="s">
        <v>41</v>
      </c>
      <c r="E985" s="17" t="s">
        <v>23</v>
      </c>
      <c r="F985" s="17" t="s">
        <v>404</v>
      </c>
      <c r="G985" s="17" t="s">
        <v>53</v>
      </c>
      <c r="H985" s="17" t="s">
        <v>54</v>
      </c>
      <c r="I985" s="48" t="str">
        <f>INDEX(Orders!$E985,MATCH(Orders!$F985,Customers!$B985,0))</f>
        <v>Standard Class</v>
      </c>
    </row>
    <row r="986" spans="1:9" x14ac:dyDescent="0.35">
      <c r="A986" s="11">
        <v>4823</v>
      </c>
      <c r="B986" s="13" t="s">
        <v>2924</v>
      </c>
      <c r="C986" s="13" t="s">
        <v>2925</v>
      </c>
      <c r="D986" s="13" t="s">
        <v>108</v>
      </c>
      <c r="E986" s="13" t="s">
        <v>23</v>
      </c>
      <c r="F986" s="13" t="s">
        <v>2079</v>
      </c>
      <c r="G986" s="13" t="s">
        <v>465</v>
      </c>
      <c r="H986" s="13" t="s">
        <v>44</v>
      </c>
      <c r="I986" s="47" t="str">
        <f>INDEX(Orders!$E986,MATCH(Orders!$F986,Customers!$B986,0))</f>
        <v>Same Day</v>
      </c>
    </row>
    <row r="987" spans="1:9" x14ac:dyDescent="0.35">
      <c r="A987" s="12">
        <v>7238</v>
      </c>
      <c r="B987" s="17" t="s">
        <v>592</v>
      </c>
      <c r="C987" s="17" t="s">
        <v>593</v>
      </c>
      <c r="D987" s="17" t="s">
        <v>22</v>
      </c>
      <c r="E987" s="17" t="s">
        <v>23</v>
      </c>
      <c r="F987" s="17" t="s">
        <v>86</v>
      </c>
      <c r="G987" s="17" t="s">
        <v>87</v>
      </c>
      <c r="H987" s="17" t="s">
        <v>26</v>
      </c>
      <c r="I987" s="48" t="str">
        <f>INDEX(Orders!$E987,MATCH(Orders!$F987,Customers!$B987,0))</f>
        <v>Same Day</v>
      </c>
    </row>
    <row r="988" spans="1:9" x14ac:dyDescent="0.35">
      <c r="A988" s="11">
        <v>478</v>
      </c>
      <c r="B988" s="13" t="s">
        <v>3033</v>
      </c>
      <c r="C988" s="13" t="s">
        <v>3034</v>
      </c>
      <c r="D988" s="13" t="s">
        <v>22</v>
      </c>
      <c r="E988" s="13" t="s">
        <v>23</v>
      </c>
      <c r="F988" s="13" t="s">
        <v>42</v>
      </c>
      <c r="G988" s="13" t="s">
        <v>43</v>
      </c>
      <c r="H988" s="13" t="s">
        <v>44</v>
      </c>
      <c r="I988" s="47" t="str">
        <f>INDEX(Orders!$E988,MATCH(Orders!$F988,Customers!$B988,0))</f>
        <v>Standard Class</v>
      </c>
    </row>
    <row r="989" spans="1:9" x14ac:dyDescent="0.35">
      <c r="A989" s="12">
        <v>542</v>
      </c>
      <c r="B989" s="17" t="s">
        <v>1385</v>
      </c>
      <c r="C989" s="17" t="s">
        <v>1386</v>
      </c>
      <c r="D989" s="17" t="s">
        <v>22</v>
      </c>
      <c r="E989" s="17" t="s">
        <v>23</v>
      </c>
      <c r="F989" s="17" t="s">
        <v>3038</v>
      </c>
      <c r="G989" s="17" t="s">
        <v>465</v>
      </c>
      <c r="H989" s="17" t="s">
        <v>44</v>
      </c>
      <c r="I989" s="48" t="str">
        <f>INDEX(Orders!$E989,MATCH(Orders!$F989,Customers!$B989,0))</f>
        <v>First Class</v>
      </c>
    </row>
    <row r="990" spans="1:9" x14ac:dyDescent="0.35">
      <c r="A990" s="11">
        <v>599</v>
      </c>
      <c r="B990" s="13" t="s">
        <v>3042</v>
      </c>
      <c r="C990" s="13" t="s">
        <v>3043</v>
      </c>
      <c r="D990" s="13" t="s">
        <v>41</v>
      </c>
      <c r="E990" s="13" t="s">
        <v>23</v>
      </c>
      <c r="F990" s="13" t="s">
        <v>86</v>
      </c>
      <c r="G990" s="13" t="s">
        <v>87</v>
      </c>
      <c r="H990" s="13" t="s">
        <v>26</v>
      </c>
      <c r="I990" s="47" t="str">
        <f>INDEX(Orders!$E990,MATCH(Orders!$F990,Customers!$B990,0))</f>
        <v>First Class</v>
      </c>
    </row>
    <row r="991" spans="1:9" x14ac:dyDescent="0.35">
      <c r="A991" s="12">
        <v>1207</v>
      </c>
      <c r="B991" s="17" t="s">
        <v>3047</v>
      </c>
      <c r="C991" s="17" t="s">
        <v>3048</v>
      </c>
      <c r="D991" s="17" t="s">
        <v>22</v>
      </c>
      <c r="E991" s="17" t="s">
        <v>23</v>
      </c>
      <c r="F991" s="17" t="s">
        <v>218</v>
      </c>
      <c r="G991" s="17" t="s">
        <v>219</v>
      </c>
      <c r="H991" s="17" t="s">
        <v>26</v>
      </c>
      <c r="I991" s="48" t="str">
        <f>INDEX(Orders!$E991,MATCH(Orders!$F991,Customers!$B991,0))</f>
        <v>Second Class</v>
      </c>
    </row>
    <row r="992" spans="1:9" x14ac:dyDescent="0.35">
      <c r="A992" s="11">
        <v>1208</v>
      </c>
      <c r="B992" s="13" t="s">
        <v>3047</v>
      </c>
      <c r="C992" s="13" t="s">
        <v>3048</v>
      </c>
      <c r="D992" s="13" t="s">
        <v>22</v>
      </c>
      <c r="E992" s="13" t="s">
        <v>23</v>
      </c>
      <c r="F992" s="13" t="s">
        <v>218</v>
      </c>
      <c r="G992" s="13" t="s">
        <v>219</v>
      </c>
      <c r="H992" s="13" t="s">
        <v>26</v>
      </c>
      <c r="I992" s="47" t="str">
        <f>INDEX(Orders!$E992,MATCH(Orders!$F992,Customers!$B992,0))</f>
        <v>Second Class</v>
      </c>
    </row>
    <row r="993" spans="1:9" x14ac:dyDescent="0.35">
      <c r="A993" s="12">
        <v>1209</v>
      </c>
      <c r="B993" s="17" t="s">
        <v>3047</v>
      </c>
      <c r="C993" s="17" t="s">
        <v>3048</v>
      </c>
      <c r="D993" s="17" t="s">
        <v>22</v>
      </c>
      <c r="E993" s="17" t="s">
        <v>23</v>
      </c>
      <c r="F993" s="17" t="s">
        <v>218</v>
      </c>
      <c r="G993" s="17" t="s">
        <v>219</v>
      </c>
      <c r="H993" s="17" t="s">
        <v>26</v>
      </c>
      <c r="I993" s="48" t="str">
        <f>INDEX(Orders!$E993,MATCH(Orders!$F993,Customers!$B993,0))</f>
        <v>Second Class</v>
      </c>
    </row>
    <row r="994" spans="1:9" x14ac:dyDescent="0.35">
      <c r="A994" s="11">
        <v>1210</v>
      </c>
      <c r="B994" s="13" t="s">
        <v>3047</v>
      </c>
      <c r="C994" s="13" t="s">
        <v>3048</v>
      </c>
      <c r="D994" s="13" t="s">
        <v>22</v>
      </c>
      <c r="E994" s="13" t="s">
        <v>23</v>
      </c>
      <c r="F994" s="13" t="s">
        <v>218</v>
      </c>
      <c r="G994" s="13" t="s">
        <v>219</v>
      </c>
      <c r="H994" s="13" t="s">
        <v>26</v>
      </c>
      <c r="I994" s="47" t="str">
        <f>INDEX(Orders!$E994,MATCH(Orders!$F994,Customers!$B994,0))</f>
        <v>Second Class</v>
      </c>
    </row>
    <row r="995" spans="1:9" x14ac:dyDescent="0.35">
      <c r="A995" s="12">
        <v>1211</v>
      </c>
      <c r="B995" s="17" t="s">
        <v>3047</v>
      </c>
      <c r="C995" s="17" t="s">
        <v>3048</v>
      </c>
      <c r="D995" s="17" t="s">
        <v>22</v>
      </c>
      <c r="E995" s="17" t="s">
        <v>23</v>
      </c>
      <c r="F995" s="17" t="s">
        <v>218</v>
      </c>
      <c r="G995" s="17" t="s">
        <v>219</v>
      </c>
      <c r="H995" s="17" t="s">
        <v>26</v>
      </c>
      <c r="I995" s="48" t="str">
        <f>INDEX(Orders!$E995,MATCH(Orders!$F995,Customers!$B995,0))</f>
        <v>Second Class</v>
      </c>
    </row>
    <row r="996" spans="1:9" x14ac:dyDescent="0.35">
      <c r="A996" s="11">
        <v>1212</v>
      </c>
      <c r="B996" s="13" t="s">
        <v>3047</v>
      </c>
      <c r="C996" s="13" t="s">
        <v>3048</v>
      </c>
      <c r="D996" s="13" t="s">
        <v>22</v>
      </c>
      <c r="E996" s="13" t="s">
        <v>23</v>
      </c>
      <c r="F996" s="13" t="s">
        <v>218</v>
      </c>
      <c r="G996" s="13" t="s">
        <v>219</v>
      </c>
      <c r="H996" s="13" t="s">
        <v>26</v>
      </c>
      <c r="I996" s="47" t="str">
        <f>INDEX(Orders!$E996,MATCH(Orders!$F996,Customers!$B996,0))</f>
        <v>Second Class</v>
      </c>
    </row>
    <row r="997" spans="1:9" x14ac:dyDescent="0.35">
      <c r="A997" s="12">
        <v>1306</v>
      </c>
      <c r="B997" s="17" t="s">
        <v>1581</v>
      </c>
      <c r="C997" s="17" t="s">
        <v>1582</v>
      </c>
      <c r="D997" s="17" t="s">
        <v>41</v>
      </c>
      <c r="E997" s="17" t="s">
        <v>23</v>
      </c>
      <c r="F997" s="17" t="s">
        <v>451</v>
      </c>
      <c r="G997" s="17" t="s">
        <v>53</v>
      </c>
      <c r="H997" s="17" t="s">
        <v>54</v>
      </c>
      <c r="I997" s="48" t="str">
        <f>INDEX(Orders!$E997,MATCH(Orders!$F997,Customers!$B997,0))</f>
        <v>Second Class</v>
      </c>
    </row>
    <row r="998" spans="1:9" x14ac:dyDescent="0.35">
      <c r="A998" s="11">
        <v>2154</v>
      </c>
      <c r="B998" s="13" t="s">
        <v>1182</v>
      </c>
      <c r="C998" s="13" t="s">
        <v>1183</v>
      </c>
      <c r="D998" s="13" t="s">
        <v>22</v>
      </c>
      <c r="E998" s="13" t="s">
        <v>23</v>
      </c>
      <c r="F998" s="13" t="s">
        <v>218</v>
      </c>
      <c r="G998" s="13" t="s">
        <v>219</v>
      </c>
      <c r="H998" s="13" t="s">
        <v>26</v>
      </c>
      <c r="I998" s="47" t="str">
        <f>INDEX(Orders!$E998,MATCH(Orders!$F998,Customers!$B998,0))</f>
        <v>Standard Class</v>
      </c>
    </row>
    <row r="999" spans="1:9" x14ac:dyDescent="0.35">
      <c r="A999" s="12">
        <v>2187</v>
      </c>
      <c r="B999" s="17" t="s">
        <v>3062</v>
      </c>
      <c r="C999" s="17" t="s">
        <v>3063</v>
      </c>
      <c r="D999" s="17" t="s">
        <v>41</v>
      </c>
      <c r="E999" s="17" t="s">
        <v>23</v>
      </c>
      <c r="F999" s="17" t="s">
        <v>2937</v>
      </c>
      <c r="G999" s="17" t="s">
        <v>2235</v>
      </c>
      <c r="H999" s="17" t="s">
        <v>79</v>
      </c>
      <c r="I999" s="48" t="str">
        <f>INDEX(Orders!$E999,MATCH(Orders!$F999,Customers!$B999,0))</f>
        <v>Same Day</v>
      </c>
    </row>
    <row r="1000" spans="1:9" x14ac:dyDescent="0.35">
      <c r="A1000" s="11">
        <v>4682</v>
      </c>
      <c r="B1000" s="13" t="s">
        <v>3067</v>
      </c>
      <c r="C1000" s="13" t="s">
        <v>3068</v>
      </c>
      <c r="D1000" s="13" t="s">
        <v>41</v>
      </c>
      <c r="E1000" s="13" t="s">
        <v>23</v>
      </c>
      <c r="F1000" s="13" t="s">
        <v>1284</v>
      </c>
      <c r="G1000" s="13" t="s">
        <v>219</v>
      </c>
      <c r="H1000" s="13" t="s">
        <v>26</v>
      </c>
      <c r="I1000" s="47" t="str">
        <f>INDEX(Orders!$E1000,MATCH(Orders!$F1000,Customers!$B1000,0))</f>
        <v>Second Class</v>
      </c>
    </row>
    <row r="1001" spans="1:9" x14ac:dyDescent="0.35">
      <c r="A1001" s="12">
        <v>6666</v>
      </c>
      <c r="B1001" s="17" t="s">
        <v>555</v>
      </c>
      <c r="C1001" s="17" t="s">
        <v>556</v>
      </c>
      <c r="D1001" s="17" t="s">
        <v>41</v>
      </c>
      <c r="E1001" s="17" t="s">
        <v>23</v>
      </c>
      <c r="F1001" s="17" t="s">
        <v>1843</v>
      </c>
      <c r="G1001" s="17" t="s">
        <v>53</v>
      </c>
      <c r="H1001" s="17" t="s">
        <v>54</v>
      </c>
      <c r="I1001" s="48" t="str">
        <f>INDEX(Orders!$E1001,MATCH(Orders!$F1001,Customers!$B1001,0))</f>
        <v>Second Class</v>
      </c>
    </row>
    <row r="1002" spans="1:9" x14ac:dyDescent="0.35">
      <c r="A1002" s="11">
        <v>6957</v>
      </c>
      <c r="B1002" s="13" t="s">
        <v>3071</v>
      </c>
      <c r="C1002" s="13" t="s">
        <v>3072</v>
      </c>
      <c r="D1002" s="13" t="s">
        <v>41</v>
      </c>
      <c r="E1002" s="13" t="s">
        <v>23</v>
      </c>
      <c r="F1002" s="13" t="s">
        <v>184</v>
      </c>
      <c r="G1002" s="13" t="s">
        <v>251</v>
      </c>
      <c r="H1002" s="13" t="s">
        <v>79</v>
      </c>
      <c r="I1002" s="47" t="str">
        <f>INDEX(Orders!$E1002,MATCH(Orders!$F1002,Customers!$B1002,0))</f>
        <v>Standard Class</v>
      </c>
    </row>
    <row r="1003" spans="1:9" x14ac:dyDescent="0.35">
      <c r="A1003" s="12">
        <v>6958</v>
      </c>
      <c r="B1003" s="17" t="s">
        <v>3071</v>
      </c>
      <c r="C1003" s="17" t="s">
        <v>3072</v>
      </c>
      <c r="D1003" s="17" t="s">
        <v>41</v>
      </c>
      <c r="E1003" s="17" t="s">
        <v>23</v>
      </c>
      <c r="F1003" s="17" t="s">
        <v>184</v>
      </c>
      <c r="G1003" s="17" t="s">
        <v>251</v>
      </c>
      <c r="H1003" s="17" t="s">
        <v>79</v>
      </c>
      <c r="I1003" s="48" t="str">
        <f>INDEX(Orders!$E1003,MATCH(Orders!$F1003,Customers!$B1003,0))</f>
        <v>Standard Class</v>
      </c>
    </row>
    <row r="1004" spans="1:9" x14ac:dyDescent="0.35">
      <c r="A1004" s="11">
        <v>7224</v>
      </c>
      <c r="B1004" s="13" t="s">
        <v>1282</v>
      </c>
      <c r="C1004" s="13" t="s">
        <v>1283</v>
      </c>
      <c r="D1004" s="13" t="s">
        <v>41</v>
      </c>
      <c r="E1004" s="13" t="s">
        <v>23</v>
      </c>
      <c r="F1004" s="13" t="s">
        <v>358</v>
      </c>
      <c r="G1004" s="13" t="s">
        <v>43</v>
      </c>
      <c r="H1004" s="13" t="s">
        <v>44</v>
      </c>
      <c r="I1004" s="47" t="str">
        <f>INDEX(Orders!$E1004,MATCH(Orders!$F1004,Customers!$B1004,0))</f>
        <v>Standard Class</v>
      </c>
    </row>
    <row r="1005" spans="1:9" x14ac:dyDescent="0.35">
      <c r="A1005" s="12">
        <v>7225</v>
      </c>
      <c r="B1005" s="17" t="s">
        <v>1282</v>
      </c>
      <c r="C1005" s="17" t="s">
        <v>1283</v>
      </c>
      <c r="D1005" s="17" t="s">
        <v>41</v>
      </c>
      <c r="E1005" s="17" t="s">
        <v>23</v>
      </c>
      <c r="F1005" s="17" t="s">
        <v>358</v>
      </c>
      <c r="G1005" s="17" t="s">
        <v>43</v>
      </c>
      <c r="H1005" s="17" t="s">
        <v>44</v>
      </c>
      <c r="I1005" s="48" t="str">
        <f>INDEX(Orders!$E1005,MATCH(Orders!$F1005,Customers!$B1005,0))</f>
        <v>Standard Class</v>
      </c>
    </row>
    <row r="1006" spans="1:9" x14ac:dyDescent="0.35">
      <c r="A1006" s="11">
        <v>7226</v>
      </c>
      <c r="B1006" s="13" t="s">
        <v>1282</v>
      </c>
      <c r="C1006" s="13" t="s">
        <v>1283</v>
      </c>
      <c r="D1006" s="13" t="s">
        <v>41</v>
      </c>
      <c r="E1006" s="13" t="s">
        <v>23</v>
      </c>
      <c r="F1006" s="13" t="s">
        <v>358</v>
      </c>
      <c r="G1006" s="13" t="s">
        <v>43</v>
      </c>
      <c r="H1006" s="13" t="s">
        <v>44</v>
      </c>
      <c r="I1006" s="47" t="str">
        <f>INDEX(Orders!$E1006,MATCH(Orders!$F1006,Customers!$B1006,0))</f>
        <v>Standard Class</v>
      </c>
    </row>
    <row r="1007" spans="1:9" x14ac:dyDescent="0.35">
      <c r="A1007" s="12">
        <v>2238</v>
      </c>
      <c r="B1007" s="17" t="s">
        <v>920</v>
      </c>
      <c r="C1007" s="17" t="s">
        <v>921</v>
      </c>
      <c r="D1007" s="17" t="s">
        <v>108</v>
      </c>
      <c r="E1007" s="17" t="s">
        <v>23</v>
      </c>
      <c r="F1007" s="17" t="s">
        <v>3081</v>
      </c>
      <c r="G1007" s="17" t="s">
        <v>2913</v>
      </c>
      <c r="H1007" s="17" t="s">
        <v>44</v>
      </c>
      <c r="I1007" s="48" t="str">
        <f>INDEX(Orders!$E1007,MATCH(Orders!$F1007,Customers!$B1007,0))</f>
        <v>Standard Class</v>
      </c>
    </row>
    <row r="1008" spans="1:9" x14ac:dyDescent="0.35">
      <c r="A1008" s="11">
        <v>7932</v>
      </c>
      <c r="B1008" s="13" t="s">
        <v>3085</v>
      </c>
      <c r="C1008" s="13" t="s">
        <v>3086</v>
      </c>
      <c r="D1008" s="13" t="s">
        <v>22</v>
      </c>
      <c r="E1008" s="13" t="s">
        <v>23</v>
      </c>
      <c r="F1008" s="13" t="s">
        <v>3087</v>
      </c>
      <c r="G1008" s="13" t="s">
        <v>1134</v>
      </c>
      <c r="H1008" s="13" t="s">
        <v>44</v>
      </c>
      <c r="I1008" s="47" t="str">
        <f>INDEX(Orders!$E1008,MATCH(Orders!$F1008,Customers!$B1008,0))</f>
        <v>Standard Class</v>
      </c>
    </row>
    <row r="1009" spans="1:9" x14ac:dyDescent="0.35">
      <c r="A1009" s="12">
        <v>7933</v>
      </c>
      <c r="B1009" s="17" t="s">
        <v>3085</v>
      </c>
      <c r="C1009" s="17" t="s">
        <v>3086</v>
      </c>
      <c r="D1009" s="17" t="s">
        <v>22</v>
      </c>
      <c r="E1009" s="17" t="s">
        <v>23</v>
      </c>
      <c r="F1009" s="17" t="s">
        <v>3087</v>
      </c>
      <c r="G1009" s="17" t="s">
        <v>1134</v>
      </c>
      <c r="H1009" s="17" t="s">
        <v>44</v>
      </c>
      <c r="I1009" s="48" t="str">
        <f>INDEX(Orders!$E1009,MATCH(Orders!$F1009,Customers!$B1009,0))</f>
        <v>Standard Class</v>
      </c>
    </row>
    <row r="1010" spans="1:9" x14ac:dyDescent="0.35">
      <c r="A1010" s="11">
        <v>188</v>
      </c>
      <c r="B1010" s="13" t="s">
        <v>3089</v>
      </c>
      <c r="C1010" s="13" t="s">
        <v>3090</v>
      </c>
      <c r="D1010" s="13" t="s">
        <v>22</v>
      </c>
      <c r="E1010" s="13" t="s">
        <v>23</v>
      </c>
      <c r="F1010" s="13" t="s">
        <v>3091</v>
      </c>
      <c r="G1010" s="13" t="s">
        <v>53</v>
      </c>
      <c r="H1010" s="13" t="s">
        <v>54</v>
      </c>
      <c r="I1010" s="47" t="str">
        <f>INDEX(Orders!$E1010,MATCH(Orders!$F1010,Customers!$B1010,0))</f>
        <v>Standard Class</v>
      </c>
    </row>
    <row r="1011" spans="1:9" x14ac:dyDescent="0.35">
      <c r="A1011" s="12">
        <v>189</v>
      </c>
      <c r="B1011" s="17" t="s">
        <v>3089</v>
      </c>
      <c r="C1011" s="17" t="s">
        <v>3090</v>
      </c>
      <c r="D1011" s="17" t="s">
        <v>22</v>
      </c>
      <c r="E1011" s="17" t="s">
        <v>23</v>
      </c>
      <c r="F1011" s="17" t="s">
        <v>3091</v>
      </c>
      <c r="G1011" s="17" t="s">
        <v>53</v>
      </c>
      <c r="H1011" s="17" t="s">
        <v>54</v>
      </c>
      <c r="I1011" s="48" t="str">
        <f>INDEX(Orders!$E1011,MATCH(Orders!$F1011,Customers!$B1011,0))</f>
        <v>Standard Class</v>
      </c>
    </row>
    <row r="1012" spans="1:9" x14ac:dyDescent="0.35">
      <c r="A1012" s="11">
        <v>600</v>
      </c>
      <c r="B1012" s="13" t="s">
        <v>2474</v>
      </c>
      <c r="C1012" s="13" t="s">
        <v>2475</v>
      </c>
      <c r="D1012" s="13" t="s">
        <v>41</v>
      </c>
      <c r="E1012" s="13" t="s">
        <v>23</v>
      </c>
      <c r="F1012" s="13" t="s">
        <v>86</v>
      </c>
      <c r="G1012" s="13" t="s">
        <v>87</v>
      </c>
      <c r="H1012" s="13" t="s">
        <v>26</v>
      </c>
      <c r="I1012" s="47" t="str">
        <f>INDEX(Orders!$E1012,MATCH(Orders!$F1012,Customers!$B1012,0))</f>
        <v>Standard Class</v>
      </c>
    </row>
    <row r="1013" spans="1:9" x14ac:dyDescent="0.35">
      <c r="A1013" s="12">
        <v>601</v>
      </c>
      <c r="B1013" s="17" t="s">
        <v>2474</v>
      </c>
      <c r="C1013" s="17" t="s">
        <v>2475</v>
      </c>
      <c r="D1013" s="17" t="s">
        <v>41</v>
      </c>
      <c r="E1013" s="17" t="s">
        <v>23</v>
      </c>
      <c r="F1013" s="17" t="s">
        <v>86</v>
      </c>
      <c r="G1013" s="17" t="s">
        <v>87</v>
      </c>
      <c r="H1013" s="17" t="s">
        <v>26</v>
      </c>
      <c r="I1013" s="48" t="str">
        <f>INDEX(Orders!$E1013,MATCH(Orders!$F1013,Customers!$B1013,0))</f>
        <v>Standard Class</v>
      </c>
    </row>
    <row r="1014" spans="1:9" x14ac:dyDescent="0.35">
      <c r="A1014" s="11">
        <v>602</v>
      </c>
      <c r="B1014" s="13" t="s">
        <v>2474</v>
      </c>
      <c r="C1014" s="13" t="s">
        <v>2475</v>
      </c>
      <c r="D1014" s="13" t="s">
        <v>41</v>
      </c>
      <c r="E1014" s="13" t="s">
        <v>23</v>
      </c>
      <c r="F1014" s="13" t="s">
        <v>86</v>
      </c>
      <c r="G1014" s="13" t="s">
        <v>87</v>
      </c>
      <c r="H1014" s="13" t="s">
        <v>26</v>
      </c>
      <c r="I1014" s="47" t="str">
        <f>INDEX(Orders!$E1014,MATCH(Orders!$F1014,Customers!$B1014,0))</f>
        <v>Standard Class</v>
      </c>
    </row>
    <row r="1015" spans="1:9" x14ac:dyDescent="0.35">
      <c r="A1015" s="12">
        <v>3365</v>
      </c>
      <c r="B1015" s="17" t="s">
        <v>3085</v>
      </c>
      <c r="C1015" s="17" t="s">
        <v>3086</v>
      </c>
      <c r="D1015" s="17" t="s">
        <v>22</v>
      </c>
      <c r="E1015" s="17" t="s">
        <v>23</v>
      </c>
      <c r="F1015" s="17" t="s">
        <v>451</v>
      </c>
      <c r="G1015" s="17" t="s">
        <v>53</v>
      </c>
      <c r="H1015" s="17" t="s">
        <v>54</v>
      </c>
      <c r="I1015" s="48" t="str">
        <f>INDEX(Orders!$E1015,MATCH(Orders!$F1015,Customers!$B1015,0))</f>
        <v>Second Class</v>
      </c>
    </row>
    <row r="1016" spans="1:9" x14ac:dyDescent="0.35">
      <c r="A1016" s="11">
        <v>6963</v>
      </c>
      <c r="B1016" s="13" t="s">
        <v>342</v>
      </c>
      <c r="C1016" s="13" t="s">
        <v>343</v>
      </c>
      <c r="D1016" s="13" t="s">
        <v>22</v>
      </c>
      <c r="E1016" s="13" t="s">
        <v>23</v>
      </c>
      <c r="F1016" s="13" t="s">
        <v>1091</v>
      </c>
      <c r="G1016" s="13" t="s">
        <v>2892</v>
      </c>
      <c r="H1016" s="13" t="s">
        <v>79</v>
      </c>
      <c r="I1016" s="47" t="str">
        <f>INDEX(Orders!$E1016,MATCH(Orders!$F1016,Customers!$B1016,0))</f>
        <v>Second Class</v>
      </c>
    </row>
    <row r="1017" spans="1:9" x14ac:dyDescent="0.35">
      <c r="A1017" s="12">
        <v>6964</v>
      </c>
      <c r="B1017" s="17" t="s">
        <v>342</v>
      </c>
      <c r="C1017" s="17" t="s">
        <v>343</v>
      </c>
      <c r="D1017" s="17" t="s">
        <v>22</v>
      </c>
      <c r="E1017" s="17" t="s">
        <v>23</v>
      </c>
      <c r="F1017" s="17" t="s">
        <v>1091</v>
      </c>
      <c r="G1017" s="17" t="s">
        <v>2892</v>
      </c>
      <c r="H1017" s="17" t="s">
        <v>79</v>
      </c>
      <c r="I1017" s="48" t="str">
        <f>INDEX(Orders!$E1017,MATCH(Orders!$F1017,Customers!$B1017,0))</f>
        <v>Second Class</v>
      </c>
    </row>
    <row r="1018" spans="1:9" x14ac:dyDescent="0.35">
      <c r="A1018" s="11">
        <v>6965</v>
      </c>
      <c r="B1018" s="13" t="s">
        <v>342</v>
      </c>
      <c r="C1018" s="13" t="s">
        <v>343</v>
      </c>
      <c r="D1018" s="13" t="s">
        <v>22</v>
      </c>
      <c r="E1018" s="13" t="s">
        <v>23</v>
      </c>
      <c r="F1018" s="13" t="s">
        <v>1091</v>
      </c>
      <c r="G1018" s="13" t="s">
        <v>2892</v>
      </c>
      <c r="H1018" s="13" t="s">
        <v>79</v>
      </c>
      <c r="I1018" s="47" t="str">
        <f>INDEX(Orders!$E1018,MATCH(Orders!$F1018,Customers!$B1018,0))</f>
        <v>Second Class</v>
      </c>
    </row>
    <row r="1019" spans="1:9" x14ac:dyDescent="0.35">
      <c r="A1019" s="12">
        <v>6966</v>
      </c>
      <c r="B1019" s="17" t="s">
        <v>342</v>
      </c>
      <c r="C1019" s="17" t="s">
        <v>343</v>
      </c>
      <c r="D1019" s="17" t="s">
        <v>22</v>
      </c>
      <c r="E1019" s="17" t="s">
        <v>23</v>
      </c>
      <c r="F1019" s="17" t="s">
        <v>1091</v>
      </c>
      <c r="G1019" s="17" t="s">
        <v>2892</v>
      </c>
      <c r="H1019" s="17" t="s">
        <v>79</v>
      </c>
      <c r="I1019" s="48" t="str">
        <f>INDEX(Orders!$E1019,MATCH(Orders!$F1019,Customers!$B1019,0))</f>
        <v>Second Class</v>
      </c>
    </row>
    <row r="1020" spans="1:9" x14ac:dyDescent="0.35">
      <c r="A1020" s="11">
        <v>6967</v>
      </c>
      <c r="B1020" s="13" t="s">
        <v>342</v>
      </c>
      <c r="C1020" s="13" t="s">
        <v>343</v>
      </c>
      <c r="D1020" s="13" t="s">
        <v>22</v>
      </c>
      <c r="E1020" s="13" t="s">
        <v>23</v>
      </c>
      <c r="F1020" s="13" t="s">
        <v>1091</v>
      </c>
      <c r="G1020" s="13" t="s">
        <v>2892</v>
      </c>
      <c r="H1020" s="13" t="s">
        <v>79</v>
      </c>
      <c r="I1020" s="47" t="str">
        <f>INDEX(Orders!$E1020,MATCH(Orders!$F1020,Customers!$B1020,0))</f>
        <v>Second Class</v>
      </c>
    </row>
    <row r="1021" spans="1:9" x14ac:dyDescent="0.35">
      <c r="A1021" s="12">
        <v>6968</v>
      </c>
      <c r="B1021" s="17" t="s">
        <v>342</v>
      </c>
      <c r="C1021" s="17" t="s">
        <v>343</v>
      </c>
      <c r="D1021" s="17" t="s">
        <v>22</v>
      </c>
      <c r="E1021" s="17" t="s">
        <v>23</v>
      </c>
      <c r="F1021" s="17" t="s">
        <v>1091</v>
      </c>
      <c r="G1021" s="17" t="s">
        <v>2892</v>
      </c>
      <c r="H1021" s="17" t="s">
        <v>79</v>
      </c>
      <c r="I1021" s="48" t="str">
        <f>INDEX(Orders!$E1021,MATCH(Orders!$F1021,Customers!$B1021,0))</f>
        <v>Second Class</v>
      </c>
    </row>
    <row r="1022" spans="1:9" x14ac:dyDescent="0.35">
      <c r="A1022" s="11">
        <v>43</v>
      </c>
      <c r="B1022" s="13" t="s">
        <v>3108</v>
      </c>
      <c r="C1022" s="13" t="s">
        <v>3109</v>
      </c>
      <c r="D1022" s="13" t="s">
        <v>22</v>
      </c>
      <c r="E1022" s="13" t="s">
        <v>23</v>
      </c>
      <c r="F1022" s="13" t="s">
        <v>42</v>
      </c>
      <c r="G1022" s="13" t="s">
        <v>43</v>
      </c>
      <c r="H1022" s="13" t="s">
        <v>44</v>
      </c>
      <c r="I1022" s="47" t="str">
        <f>INDEX(Orders!$E1022,MATCH(Orders!$F1022,Customers!$B1022,0))</f>
        <v>Standard Class</v>
      </c>
    </row>
    <row r="1023" spans="1:9" x14ac:dyDescent="0.35">
      <c r="A1023" s="12">
        <v>2046</v>
      </c>
      <c r="B1023" s="17" t="s">
        <v>3111</v>
      </c>
      <c r="C1023" s="17" t="s">
        <v>3112</v>
      </c>
      <c r="D1023" s="17" t="s">
        <v>22</v>
      </c>
      <c r="E1023" s="17" t="s">
        <v>23</v>
      </c>
      <c r="F1023" s="17" t="s">
        <v>3113</v>
      </c>
      <c r="G1023" s="17" t="s">
        <v>199</v>
      </c>
      <c r="H1023" s="17" t="s">
        <v>26</v>
      </c>
      <c r="I1023" s="48" t="str">
        <f>INDEX(Orders!$E1023,MATCH(Orders!$F1023,Customers!$B1023,0))</f>
        <v>Standard Class</v>
      </c>
    </row>
    <row r="1024" spans="1:9" x14ac:dyDescent="0.35">
      <c r="A1024" s="11">
        <v>2047</v>
      </c>
      <c r="B1024" s="13" t="s">
        <v>3111</v>
      </c>
      <c r="C1024" s="13" t="s">
        <v>3112</v>
      </c>
      <c r="D1024" s="13" t="s">
        <v>22</v>
      </c>
      <c r="E1024" s="13" t="s">
        <v>23</v>
      </c>
      <c r="F1024" s="13" t="s">
        <v>3113</v>
      </c>
      <c r="G1024" s="13" t="s">
        <v>199</v>
      </c>
      <c r="H1024" s="13" t="s">
        <v>26</v>
      </c>
      <c r="I1024" s="47" t="str">
        <f>INDEX(Orders!$E1024,MATCH(Orders!$F1024,Customers!$B1024,0))</f>
        <v>Standard Class</v>
      </c>
    </row>
    <row r="1025" spans="1:9" x14ac:dyDescent="0.35">
      <c r="A1025" s="12">
        <v>2048</v>
      </c>
      <c r="B1025" s="17" t="s">
        <v>3111</v>
      </c>
      <c r="C1025" s="17" t="s">
        <v>3112</v>
      </c>
      <c r="D1025" s="17" t="s">
        <v>22</v>
      </c>
      <c r="E1025" s="17" t="s">
        <v>23</v>
      </c>
      <c r="F1025" s="17" t="s">
        <v>3113</v>
      </c>
      <c r="G1025" s="17" t="s">
        <v>199</v>
      </c>
      <c r="H1025" s="17" t="s">
        <v>26</v>
      </c>
      <c r="I1025" s="48" t="str">
        <f>INDEX(Orders!$E1025,MATCH(Orders!$F1025,Customers!$B1025,0))</f>
        <v>Standard Class</v>
      </c>
    </row>
    <row r="1026" spans="1:9" x14ac:dyDescent="0.35">
      <c r="A1026" s="11">
        <v>3108</v>
      </c>
      <c r="B1026" s="13" t="s">
        <v>3117</v>
      </c>
      <c r="C1026" s="13" t="s">
        <v>3118</v>
      </c>
      <c r="D1026" s="13" t="s">
        <v>41</v>
      </c>
      <c r="E1026" s="13" t="s">
        <v>23</v>
      </c>
      <c r="F1026" s="13" t="s">
        <v>174</v>
      </c>
      <c r="G1026" s="13" t="s">
        <v>1151</v>
      </c>
      <c r="H1026" s="13" t="s">
        <v>54</v>
      </c>
      <c r="I1026" s="47" t="str">
        <f>INDEX(Orders!$E1026,MATCH(Orders!$F1026,Customers!$B1026,0))</f>
        <v>Standard Class</v>
      </c>
    </row>
    <row r="1027" spans="1:9" x14ac:dyDescent="0.35">
      <c r="A1027" s="12">
        <v>3109</v>
      </c>
      <c r="B1027" s="17" t="s">
        <v>3117</v>
      </c>
      <c r="C1027" s="17" t="s">
        <v>3118</v>
      </c>
      <c r="D1027" s="17" t="s">
        <v>41</v>
      </c>
      <c r="E1027" s="17" t="s">
        <v>23</v>
      </c>
      <c r="F1027" s="17" t="s">
        <v>174</v>
      </c>
      <c r="G1027" s="17" t="s">
        <v>1151</v>
      </c>
      <c r="H1027" s="17" t="s">
        <v>54</v>
      </c>
      <c r="I1027" s="48" t="str">
        <f>INDEX(Orders!$E1027,MATCH(Orders!$F1027,Customers!$B1027,0))</f>
        <v>Standard Class</v>
      </c>
    </row>
    <row r="1028" spans="1:9" x14ac:dyDescent="0.35">
      <c r="A1028" s="11">
        <v>3110</v>
      </c>
      <c r="B1028" s="13" t="s">
        <v>3117</v>
      </c>
      <c r="C1028" s="13" t="s">
        <v>3118</v>
      </c>
      <c r="D1028" s="13" t="s">
        <v>41</v>
      </c>
      <c r="E1028" s="13" t="s">
        <v>23</v>
      </c>
      <c r="F1028" s="13" t="s">
        <v>174</v>
      </c>
      <c r="G1028" s="13" t="s">
        <v>1151</v>
      </c>
      <c r="H1028" s="13" t="s">
        <v>54</v>
      </c>
      <c r="I1028" s="47" t="str">
        <f>INDEX(Orders!$E1028,MATCH(Orders!$F1028,Customers!$B1028,0))</f>
        <v>Standard Class</v>
      </c>
    </row>
    <row r="1029" spans="1:9" x14ac:dyDescent="0.35">
      <c r="A1029" s="12">
        <v>3111</v>
      </c>
      <c r="B1029" s="17" t="s">
        <v>3117</v>
      </c>
      <c r="C1029" s="17" t="s">
        <v>3118</v>
      </c>
      <c r="D1029" s="17" t="s">
        <v>41</v>
      </c>
      <c r="E1029" s="17" t="s">
        <v>23</v>
      </c>
      <c r="F1029" s="17" t="s">
        <v>174</v>
      </c>
      <c r="G1029" s="17" t="s">
        <v>1151</v>
      </c>
      <c r="H1029" s="17" t="s">
        <v>54</v>
      </c>
      <c r="I1029" s="48" t="str">
        <f>INDEX(Orders!$E1029,MATCH(Orders!$F1029,Customers!$B1029,0))</f>
        <v>Standard Class</v>
      </c>
    </row>
    <row r="1030" spans="1:9" x14ac:dyDescent="0.35">
      <c r="A1030" s="11">
        <v>3112</v>
      </c>
      <c r="B1030" s="13" t="s">
        <v>3117</v>
      </c>
      <c r="C1030" s="13" t="s">
        <v>3118</v>
      </c>
      <c r="D1030" s="13" t="s">
        <v>41</v>
      </c>
      <c r="E1030" s="13" t="s">
        <v>23</v>
      </c>
      <c r="F1030" s="13" t="s">
        <v>174</v>
      </c>
      <c r="G1030" s="13" t="s">
        <v>1151</v>
      </c>
      <c r="H1030" s="13" t="s">
        <v>54</v>
      </c>
      <c r="I1030" s="47" t="str">
        <f>INDEX(Orders!$E1030,MATCH(Orders!$F1030,Customers!$B1030,0))</f>
        <v>Standard Class</v>
      </c>
    </row>
    <row r="1031" spans="1:9" x14ac:dyDescent="0.35">
      <c r="A1031" s="12">
        <v>6274</v>
      </c>
      <c r="B1031" s="17" t="s">
        <v>3124</v>
      </c>
      <c r="C1031" s="17" t="s">
        <v>3125</v>
      </c>
      <c r="D1031" s="17" t="s">
        <v>41</v>
      </c>
      <c r="E1031" s="17" t="s">
        <v>23</v>
      </c>
      <c r="F1031" s="17" t="s">
        <v>159</v>
      </c>
      <c r="G1031" s="17" t="s">
        <v>160</v>
      </c>
      <c r="H1031" s="17" t="s">
        <v>44</v>
      </c>
      <c r="I1031" s="48" t="str">
        <f>INDEX(Orders!$E1031,MATCH(Orders!$F1031,Customers!$B1031,0))</f>
        <v>Second Class</v>
      </c>
    </row>
    <row r="1032" spans="1:9" x14ac:dyDescent="0.35">
      <c r="A1032" s="11">
        <v>6275</v>
      </c>
      <c r="B1032" s="13" t="s">
        <v>3124</v>
      </c>
      <c r="C1032" s="13" t="s">
        <v>3125</v>
      </c>
      <c r="D1032" s="13" t="s">
        <v>41</v>
      </c>
      <c r="E1032" s="13" t="s">
        <v>23</v>
      </c>
      <c r="F1032" s="13" t="s">
        <v>159</v>
      </c>
      <c r="G1032" s="13" t="s">
        <v>160</v>
      </c>
      <c r="H1032" s="13" t="s">
        <v>44</v>
      </c>
      <c r="I1032" s="47" t="str">
        <f>INDEX(Orders!$E1032,MATCH(Orders!$F1032,Customers!$B1032,0))</f>
        <v>Second Class</v>
      </c>
    </row>
    <row r="1033" spans="1:9" x14ac:dyDescent="0.35">
      <c r="A1033" s="12">
        <v>6276</v>
      </c>
      <c r="B1033" s="17" t="s">
        <v>3124</v>
      </c>
      <c r="C1033" s="17" t="s">
        <v>3125</v>
      </c>
      <c r="D1033" s="17" t="s">
        <v>41</v>
      </c>
      <c r="E1033" s="17" t="s">
        <v>23</v>
      </c>
      <c r="F1033" s="17" t="s">
        <v>159</v>
      </c>
      <c r="G1033" s="17" t="s">
        <v>160</v>
      </c>
      <c r="H1033" s="17" t="s">
        <v>44</v>
      </c>
      <c r="I1033" s="48" t="str">
        <f>INDEX(Orders!$E1033,MATCH(Orders!$F1033,Customers!$B1033,0))</f>
        <v>Second Class</v>
      </c>
    </row>
    <row r="1034" spans="1:9" x14ac:dyDescent="0.35">
      <c r="A1034" s="11">
        <v>6277</v>
      </c>
      <c r="B1034" s="13" t="s">
        <v>3124</v>
      </c>
      <c r="C1034" s="13" t="s">
        <v>3125</v>
      </c>
      <c r="D1034" s="13" t="s">
        <v>41</v>
      </c>
      <c r="E1034" s="13" t="s">
        <v>23</v>
      </c>
      <c r="F1034" s="13" t="s">
        <v>159</v>
      </c>
      <c r="G1034" s="13" t="s">
        <v>160</v>
      </c>
      <c r="H1034" s="13" t="s">
        <v>44</v>
      </c>
      <c r="I1034" s="47" t="str">
        <f>INDEX(Orders!$E1034,MATCH(Orders!$F1034,Customers!$B1034,0))</f>
        <v>Second Class</v>
      </c>
    </row>
    <row r="1035" spans="1:9" x14ac:dyDescent="0.35">
      <c r="A1035" s="12">
        <v>6278</v>
      </c>
      <c r="B1035" s="17" t="s">
        <v>3124</v>
      </c>
      <c r="C1035" s="17" t="s">
        <v>3125</v>
      </c>
      <c r="D1035" s="17" t="s">
        <v>41</v>
      </c>
      <c r="E1035" s="17" t="s">
        <v>23</v>
      </c>
      <c r="F1035" s="17" t="s">
        <v>159</v>
      </c>
      <c r="G1035" s="17" t="s">
        <v>160</v>
      </c>
      <c r="H1035" s="17" t="s">
        <v>44</v>
      </c>
      <c r="I1035" s="48" t="str">
        <f>INDEX(Orders!$E1035,MATCH(Orders!$F1035,Customers!$B1035,0))</f>
        <v>Second Class</v>
      </c>
    </row>
    <row r="1036" spans="1:9" x14ac:dyDescent="0.35">
      <c r="A1036" s="11">
        <v>6279</v>
      </c>
      <c r="B1036" s="13" t="s">
        <v>3124</v>
      </c>
      <c r="C1036" s="13" t="s">
        <v>3125</v>
      </c>
      <c r="D1036" s="13" t="s">
        <v>41</v>
      </c>
      <c r="E1036" s="13" t="s">
        <v>23</v>
      </c>
      <c r="F1036" s="13" t="s">
        <v>159</v>
      </c>
      <c r="G1036" s="13" t="s">
        <v>160</v>
      </c>
      <c r="H1036" s="13" t="s">
        <v>44</v>
      </c>
      <c r="I1036" s="47" t="str">
        <f>INDEX(Orders!$E1036,MATCH(Orders!$F1036,Customers!$B1036,0))</f>
        <v>Second Class</v>
      </c>
    </row>
    <row r="1037" spans="1:9" x14ac:dyDescent="0.35">
      <c r="A1037" s="12">
        <v>6280</v>
      </c>
      <c r="B1037" s="17" t="s">
        <v>3124</v>
      </c>
      <c r="C1037" s="17" t="s">
        <v>3125</v>
      </c>
      <c r="D1037" s="17" t="s">
        <v>41</v>
      </c>
      <c r="E1037" s="17" t="s">
        <v>23</v>
      </c>
      <c r="F1037" s="17" t="s">
        <v>159</v>
      </c>
      <c r="G1037" s="17" t="s">
        <v>160</v>
      </c>
      <c r="H1037" s="17" t="s">
        <v>44</v>
      </c>
      <c r="I1037" s="48" t="str">
        <f>INDEX(Orders!$E1037,MATCH(Orders!$F1037,Customers!$B1037,0))</f>
        <v>Second Class</v>
      </c>
    </row>
    <row r="1038" spans="1:9" x14ac:dyDescent="0.35">
      <c r="A1038" s="11">
        <v>7842</v>
      </c>
      <c r="B1038" s="13" t="s">
        <v>2408</v>
      </c>
      <c r="C1038" s="13" t="s">
        <v>2409</v>
      </c>
      <c r="D1038" s="13" t="s">
        <v>41</v>
      </c>
      <c r="E1038" s="13" t="s">
        <v>23</v>
      </c>
      <c r="F1038" s="13" t="s">
        <v>218</v>
      </c>
      <c r="G1038" s="13" t="s">
        <v>219</v>
      </c>
      <c r="H1038" s="13" t="s">
        <v>26</v>
      </c>
      <c r="I1038" s="47" t="str">
        <f>INDEX(Orders!$E1038,MATCH(Orders!$F1038,Customers!$B1038,0))</f>
        <v>Standard Class</v>
      </c>
    </row>
    <row r="1039" spans="1:9" x14ac:dyDescent="0.35">
      <c r="A1039" s="12">
        <v>1201</v>
      </c>
      <c r="B1039" s="17" t="s">
        <v>3140</v>
      </c>
      <c r="C1039" s="17" t="s">
        <v>3141</v>
      </c>
      <c r="D1039" s="17" t="s">
        <v>22</v>
      </c>
      <c r="E1039" s="17" t="s">
        <v>23</v>
      </c>
      <c r="F1039" s="17" t="s">
        <v>736</v>
      </c>
      <c r="G1039" s="17" t="s">
        <v>737</v>
      </c>
      <c r="H1039" s="17" t="s">
        <v>44</v>
      </c>
      <c r="I1039" s="48" t="str">
        <f>INDEX(Orders!$E1039,MATCH(Orders!$F1039,Customers!$B1039,0))</f>
        <v>Standard Class</v>
      </c>
    </row>
    <row r="1040" spans="1:9" x14ac:dyDescent="0.35">
      <c r="A1040" s="11">
        <v>1202</v>
      </c>
      <c r="B1040" s="13" t="s">
        <v>3140</v>
      </c>
      <c r="C1040" s="13" t="s">
        <v>3141</v>
      </c>
      <c r="D1040" s="13" t="s">
        <v>22</v>
      </c>
      <c r="E1040" s="13" t="s">
        <v>23</v>
      </c>
      <c r="F1040" s="13" t="s">
        <v>736</v>
      </c>
      <c r="G1040" s="13" t="s">
        <v>737</v>
      </c>
      <c r="H1040" s="13" t="s">
        <v>44</v>
      </c>
      <c r="I1040" s="47" t="str">
        <f>INDEX(Orders!$E1040,MATCH(Orders!$F1040,Customers!$B1040,0))</f>
        <v>Standard Class</v>
      </c>
    </row>
    <row r="1041" spans="1:9" x14ac:dyDescent="0.35">
      <c r="A1041" s="12">
        <v>1203</v>
      </c>
      <c r="B1041" s="17" t="s">
        <v>3140</v>
      </c>
      <c r="C1041" s="17" t="s">
        <v>3141</v>
      </c>
      <c r="D1041" s="17" t="s">
        <v>22</v>
      </c>
      <c r="E1041" s="17" t="s">
        <v>23</v>
      </c>
      <c r="F1041" s="17" t="s">
        <v>736</v>
      </c>
      <c r="G1041" s="17" t="s">
        <v>737</v>
      </c>
      <c r="H1041" s="17" t="s">
        <v>44</v>
      </c>
      <c r="I1041" s="48" t="str">
        <f>INDEX(Orders!$E1041,MATCH(Orders!$F1041,Customers!$B1041,0))</f>
        <v>Standard Class</v>
      </c>
    </row>
    <row r="1042" spans="1:9" x14ac:dyDescent="0.35">
      <c r="A1042" s="11">
        <v>1204</v>
      </c>
      <c r="B1042" s="13" t="s">
        <v>3140</v>
      </c>
      <c r="C1042" s="13" t="s">
        <v>3141</v>
      </c>
      <c r="D1042" s="13" t="s">
        <v>22</v>
      </c>
      <c r="E1042" s="13" t="s">
        <v>23</v>
      </c>
      <c r="F1042" s="13" t="s">
        <v>736</v>
      </c>
      <c r="G1042" s="13" t="s">
        <v>737</v>
      </c>
      <c r="H1042" s="13" t="s">
        <v>44</v>
      </c>
      <c r="I1042" s="47" t="str">
        <f>INDEX(Orders!$E1042,MATCH(Orders!$F1042,Customers!$B1042,0))</f>
        <v>Standard Class</v>
      </c>
    </row>
    <row r="1043" spans="1:9" x14ac:dyDescent="0.35">
      <c r="A1043" s="12">
        <v>1205</v>
      </c>
      <c r="B1043" s="17" t="s">
        <v>3140</v>
      </c>
      <c r="C1043" s="17" t="s">
        <v>3141</v>
      </c>
      <c r="D1043" s="17" t="s">
        <v>22</v>
      </c>
      <c r="E1043" s="17" t="s">
        <v>23</v>
      </c>
      <c r="F1043" s="17" t="s">
        <v>736</v>
      </c>
      <c r="G1043" s="17" t="s">
        <v>737</v>
      </c>
      <c r="H1043" s="17" t="s">
        <v>44</v>
      </c>
      <c r="I1043" s="48" t="str">
        <f>INDEX(Orders!$E1043,MATCH(Orders!$F1043,Customers!$B1043,0))</f>
        <v>Standard Class</v>
      </c>
    </row>
    <row r="1044" spans="1:9" x14ac:dyDescent="0.35">
      <c r="A1044" s="11">
        <v>1842</v>
      </c>
      <c r="B1044" s="13" t="s">
        <v>2861</v>
      </c>
      <c r="C1044" s="13" t="s">
        <v>2862</v>
      </c>
      <c r="D1044" s="13" t="s">
        <v>22</v>
      </c>
      <c r="E1044" s="13" t="s">
        <v>23</v>
      </c>
      <c r="F1044" s="13" t="s">
        <v>3147</v>
      </c>
      <c r="G1044" s="13" t="s">
        <v>458</v>
      </c>
      <c r="H1044" s="13" t="s">
        <v>79</v>
      </c>
      <c r="I1044" s="47" t="str">
        <f>INDEX(Orders!$E1044,MATCH(Orders!$F1044,Customers!$B1044,0))</f>
        <v>Standard Class</v>
      </c>
    </row>
    <row r="1045" spans="1:9" x14ac:dyDescent="0.35">
      <c r="A1045" s="12">
        <v>3661</v>
      </c>
      <c r="B1045" s="17" t="s">
        <v>3151</v>
      </c>
      <c r="C1045" s="17" t="s">
        <v>3152</v>
      </c>
      <c r="D1045" s="17" t="s">
        <v>22</v>
      </c>
      <c r="E1045" s="17" t="s">
        <v>23</v>
      </c>
      <c r="F1045" s="17" t="s">
        <v>853</v>
      </c>
      <c r="G1045" s="17" t="s">
        <v>465</v>
      </c>
      <c r="H1045" s="17" t="s">
        <v>44</v>
      </c>
      <c r="I1045" s="48" t="str">
        <f>INDEX(Orders!$E1045,MATCH(Orders!$F1045,Customers!$B1045,0))</f>
        <v>Standard Class</v>
      </c>
    </row>
    <row r="1046" spans="1:9" x14ac:dyDescent="0.35">
      <c r="A1046" s="11">
        <v>4730</v>
      </c>
      <c r="B1046" s="13" t="s">
        <v>1121</v>
      </c>
      <c r="C1046" s="13" t="s">
        <v>1122</v>
      </c>
      <c r="D1046" s="13" t="s">
        <v>41</v>
      </c>
      <c r="E1046" s="13" t="s">
        <v>23</v>
      </c>
      <c r="F1046" s="13" t="s">
        <v>404</v>
      </c>
      <c r="G1046" s="13" t="s">
        <v>53</v>
      </c>
      <c r="H1046" s="13" t="s">
        <v>54</v>
      </c>
      <c r="I1046" s="47" t="str">
        <f>INDEX(Orders!$E1046,MATCH(Orders!$F1046,Customers!$B1046,0))</f>
        <v>Second Class</v>
      </c>
    </row>
    <row r="1047" spans="1:9" x14ac:dyDescent="0.35">
      <c r="A1047" s="12">
        <v>6848</v>
      </c>
      <c r="B1047" s="17" t="s">
        <v>3157</v>
      </c>
      <c r="C1047" s="17" t="s">
        <v>3158</v>
      </c>
      <c r="D1047" s="17" t="s">
        <v>41</v>
      </c>
      <c r="E1047" s="17" t="s">
        <v>23</v>
      </c>
      <c r="F1047" s="17" t="s">
        <v>1695</v>
      </c>
      <c r="G1047" s="17" t="s">
        <v>465</v>
      </c>
      <c r="H1047" s="17" t="s">
        <v>44</v>
      </c>
      <c r="I1047" s="48" t="str">
        <f>INDEX(Orders!$E1047,MATCH(Orders!$F1047,Customers!$B1047,0))</f>
        <v>Standard Class</v>
      </c>
    </row>
    <row r="1048" spans="1:9" x14ac:dyDescent="0.35">
      <c r="A1048" s="11">
        <v>8139</v>
      </c>
      <c r="B1048" s="13" t="s">
        <v>3162</v>
      </c>
      <c r="C1048" s="13" t="s">
        <v>3163</v>
      </c>
      <c r="D1048" s="13" t="s">
        <v>108</v>
      </c>
      <c r="E1048" s="13" t="s">
        <v>23</v>
      </c>
      <c r="F1048" s="13" t="s">
        <v>86</v>
      </c>
      <c r="G1048" s="13" t="s">
        <v>87</v>
      </c>
      <c r="H1048" s="13" t="s">
        <v>26</v>
      </c>
      <c r="I1048" s="47" t="str">
        <f>INDEX(Orders!$E1048,MATCH(Orders!$F1048,Customers!$B1048,0))</f>
        <v>Standard Class</v>
      </c>
    </row>
    <row r="1049" spans="1:9" x14ac:dyDescent="0.35">
      <c r="A1049" s="12">
        <v>8140</v>
      </c>
      <c r="B1049" s="17" t="s">
        <v>3162</v>
      </c>
      <c r="C1049" s="17" t="s">
        <v>3163</v>
      </c>
      <c r="D1049" s="17" t="s">
        <v>108</v>
      </c>
      <c r="E1049" s="17" t="s">
        <v>23</v>
      </c>
      <c r="F1049" s="17" t="s">
        <v>86</v>
      </c>
      <c r="G1049" s="17" t="s">
        <v>87</v>
      </c>
      <c r="H1049" s="17" t="s">
        <v>26</v>
      </c>
      <c r="I1049" s="48" t="str">
        <f>INDEX(Orders!$E1049,MATCH(Orders!$F1049,Customers!$B1049,0))</f>
        <v>Standard Class</v>
      </c>
    </row>
    <row r="1050" spans="1:9" x14ac:dyDescent="0.35">
      <c r="A1050" s="11">
        <v>8141</v>
      </c>
      <c r="B1050" s="13" t="s">
        <v>3162</v>
      </c>
      <c r="C1050" s="13" t="s">
        <v>3163</v>
      </c>
      <c r="D1050" s="13" t="s">
        <v>108</v>
      </c>
      <c r="E1050" s="13" t="s">
        <v>23</v>
      </c>
      <c r="F1050" s="13" t="s">
        <v>86</v>
      </c>
      <c r="G1050" s="13" t="s">
        <v>87</v>
      </c>
      <c r="H1050" s="13" t="s">
        <v>26</v>
      </c>
      <c r="I1050" s="47" t="str">
        <f>INDEX(Orders!$E1050,MATCH(Orders!$F1050,Customers!$B1050,0))</f>
        <v>Standard Class</v>
      </c>
    </row>
    <row r="1051" spans="1:9" x14ac:dyDescent="0.35">
      <c r="A1051" s="12">
        <v>5985</v>
      </c>
      <c r="B1051" s="17" t="s">
        <v>3167</v>
      </c>
      <c r="C1051" s="17" t="s">
        <v>3168</v>
      </c>
      <c r="D1051" s="17" t="s">
        <v>41</v>
      </c>
      <c r="E1051" s="17" t="s">
        <v>23</v>
      </c>
      <c r="F1051" s="17" t="s">
        <v>3169</v>
      </c>
      <c r="G1051" s="17" t="s">
        <v>330</v>
      </c>
      <c r="H1051" s="17" t="s">
        <v>79</v>
      </c>
      <c r="I1051" s="48" t="str">
        <f>INDEX(Orders!$E1051,MATCH(Orders!$F1051,Customers!$B1051,0))</f>
        <v>Standard Class</v>
      </c>
    </row>
    <row r="1052" spans="1:9" x14ac:dyDescent="0.35">
      <c r="A1052" s="11">
        <v>5986</v>
      </c>
      <c r="B1052" s="13" t="s">
        <v>3167</v>
      </c>
      <c r="C1052" s="13" t="s">
        <v>3168</v>
      </c>
      <c r="D1052" s="13" t="s">
        <v>41</v>
      </c>
      <c r="E1052" s="13" t="s">
        <v>23</v>
      </c>
      <c r="F1052" s="13" t="s">
        <v>3169</v>
      </c>
      <c r="G1052" s="13" t="s">
        <v>330</v>
      </c>
      <c r="H1052" s="13" t="s">
        <v>79</v>
      </c>
      <c r="I1052" s="47" t="str">
        <f>INDEX(Orders!$E1052,MATCH(Orders!$F1052,Customers!$B1052,0))</f>
        <v>Standard Class</v>
      </c>
    </row>
    <row r="1053" spans="1:9" x14ac:dyDescent="0.35">
      <c r="A1053" s="12">
        <v>5987</v>
      </c>
      <c r="B1053" s="17" t="s">
        <v>3167</v>
      </c>
      <c r="C1053" s="17" t="s">
        <v>3168</v>
      </c>
      <c r="D1053" s="17" t="s">
        <v>41</v>
      </c>
      <c r="E1053" s="17" t="s">
        <v>23</v>
      </c>
      <c r="F1053" s="17" t="s">
        <v>3169</v>
      </c>
      <c r="G1053" s="17" t="s">
        <v>330</v>
      </c>
      <c r="H1053" s="17" t="s">
        <v>79</v>
      </c>
      <c r="I1053" s="48" t="str">
        <f>INDEX(Orders!$E1053,MATCH(Orders!$F1053,Customers!$B1053,0))</f>
        <v>Standard Class</v>
      </c>
    </row>
    <row r="1054" spans="1:9" x14ac:dyDescent="0.35">
      <c r="A1054" s="11">
        <v>5988</v>
      </c>
      <c r="B1054" s="13" t="s">
        <v>3167</v>
      </c>
      <c r="C1054" s="13" t="s">
        <v>3168</v>
      </c>
      <c r="D1054" s="13" t="s">
        <v>41</v>
      </c>
      <c r="E1054" s="13" t="s">
        <v>23</v>
      </c>
      <c r="F1054" s="13" t="s">
        <v>3169</v>
      </c>
      <c r="G1054" s="13" t="s">
        <v>330</v>
      </c>
      <c r="H1054" s="13" t="s">
        <v>79</v>
      </c>
      <c r="I1054" s="47" t="str">
        <f>INDEX(Orders!$E1054,MATCH(Orders!$F1054,Customers!$B1054,0))</f>
        <v>Standard Class</v>
      </c>
    </row>
    <row r="1055" spans="1:9" x14ac:dyDescent="0.35">
      <c r="A1055" s="12">
        <v>5989</v>
      </c>
      <c r="B1055" s="17" t="s">
        <v>3167</v>
      </c>
      <c r="C1055" s="17" t="s">
        <v>3168</v>
      </c>
      <c r="D1055" s="17" t="s">
        <v>41</v>
      </c>
      <c r="E1055" s="17" t="s">
        <v>23</v>
      </c>
      <c r="F1055" s="17" t="s">
        <v>3169</v>
      </c>
      <c r="G1055" s="17" t="s">
        <v>330</v>
      </c>
      <c r="H1055" s="17" t="s">
        <v>79</v>
      </c>
      <c r="I1055" s="48" t="str">
        <f>INDEX(Orders!$E1055,MATCH(Orders!$F1055,Customers!$B1055,0))</f>
        <v>Standard Class</v>
      </c>
    </row>
    <row r="1056" spans="1:9" x14ac:dyDescent="0.35">
      <c r="A1056" s="11">
        <v>5990</v>
      </c>
      <c r="B1056" s="13" t="s">
        <v>3167</v>
      </c>
      <c r="C1056" s="13" t="s">
        <v>3168</v>
      </c>
      <c r="D1056" s="13" t="s">
        <v>41</v>
      </c>
      <c r="E1056" s="13" t="s">
        <v>23</v>
      </c>
      <c r="F1056" s="13" t="s">
        <v>3169</v>
      </c>
      <c r="G1056" s="13" t="s">
        <v>330</v>
      </c>
      <c r="H1056" s="13" t="s">
        <v>79</v>
      </c>
      <c r="I1056" s="47" t="str">
        <f>INDEX(Orders!$E1056,MATCH(Orders!$F1056,Customers!$B1056,0))</f>
        <v>Standard Class</v>
      </c>
    </row>
    <row r="1057" spans="1:9" x14ac:dyDescent="0.35">
      <c r="A1057" s="12">
        <v>7278</v>
      </c>
      <c r="B1057" s="17" t="s">
        <v>3177</v>
      </c>
      <c r="C1057" s="17" t="s">
        <v>3178</v>
      </c>
      <c r="D1057" s="17" t="s">
        <v>108</v>
      </c>
      <c r="E1057" s="17" t="s">
        <v>23</v>
      </c>
      <c r="F1057" s="17" t="s">
        <v>358</v>
      </c>
      <c r="G1057" s="17" t="s">
        <v>43</v>
      </c>
      <c r="H1057" s="17" t="s">
        <v>44</v>
      </c>
      <c r="I1057" s="48" t="str">
        <f>INDEX(Orders!$E1057,MATCH(Orders!$F1057,Customers!$B1057,0))</f>
        <v>First Class</v>
      </c>
    </row>
    <row r="1058" spans="1:9" x14ac:dyDescent="0.35">
      <c r="A1058" s="11">
        <v>7279</v>
      </c>
      <c r="B1058" s="13" t="s">
        <v>3177</v>
      </c>
      <c r="C1058" s="13" t="s">
        <v>3178</v>
      </c>
      <c r="D1058" s="13" t="s">
        <v>108</v>
      </c>
      <c r="E1058" s="13" t="s">
        <v>23</v>
      </c>
      <c r="F1058" s="13" t="s">
        <v>358</v>
      </c>
      <c r="G1058" s="13" t="s">
        <v>43</v>
      </c>
      <c r="H1058" s="13" t="s">
        <v>44</v>
      </c>
      <c r="I1058" s="47" t="str">
        <f>INDEX(Orders!$E1058,MATCH(Orders!$F1058,Customers!$B1058,0))</f>
        <v>First Class</v>
      </c>
    </row>
    <row r="1059" spans="1:9" x14ac:dyDescent="0.35">
      <c r="A1059" s="12">
        <v>7987</v>
      </c>
      <c r="B1059" s="17" t="s">
        <v>3182</v>
      </c>
      <c r="C1059" s="17" t="s">
        <v>3183</v>
      </c>
      <c r="D1059" s="17" t="s">
        <v>41</v>
      </c>
      <c r="E1059" s="17" t="s">
        <v>23</v>
      </c>
      <c r="F1059" s="17" t="s">
        <v>627</v>
      </c>
      <c r="G1059" s="17" t="s">
        <v>219</v>
      </c>
      <c r="H1059" s="17" t="s">
        <v>26</v>
      </c>
      <c r="I1059" s="48" t="str">
        <f>INDEX(Orders!$E1059,MATCH(Orders!$F1059,Customers!$B1059,0))</f>
        <v>Second Class</v>
      </c>
    </row>
    <row r="1060" spans="1:9" x14ac:dyDescent="0.35">
      <c r="A1060" s="11">
        <v>2071</v>
      </c>
      <c r="B1060" s="13" t="s">
        <v>1128</v>
      </c>
      <c r="C1060" s="13" t="s">
        <v>1129</v>
      </c>
      <c r="D1060" s="13" t="s">
        <v>22</v>
      </c>
      <c r="E1060" s="13" t="s">
        <v>23</v>
      </c>
      <c r="F1060" s="13" t="s">
        <v>86</v>
      </c>
      <c r="G1060" s="13" t="s">
        <v>87</v>
      </c>
      <c r="H1060" s="13" t="s">
        <v>26</v>
      </c>
      <c r="I1060" s="47" t="str">
        <f>INDEX(Orders!$E1060,MATCH(Orders!$F1060,Customers!$B1060,0))</f>
        <v>Second Class</v>
      </c>
    </row>
    <row r="1061" spans="1:9" x14ac:dyDescent="0.35">
      <c r="A1061" s="12">
        <v>5664</v>
      </c>
      <c r="B1061" s="17" t="s">
        <v>751</v>
      </c>
      <c r="C1061" s="17" t="s">
        <v>752</v>
      </c>
      <c r="D1061" s="17" t="s">
        <v>22</v>
      </c>
      <c r="E1061" s="17" t="s">
        <v>23</v>
      </c>
      <c r="F1061" s="17" t="s">
        <v>697</v>
      </c>
      <c r="G1061" s="17" t="s">
        <v>153</v>
      </c>
      <c r="H1061" s="17" t="s">
        <v>26</v>
      </c>
      <c r="I1061" s="48" t="str">
        <f>INDEX(Orders!$E1061,MATCH(Orders!$F1061,Customers!$B1061,0))</f>
        <v>Same Day</v>
      </c>
    </row>
    <row r="1062" spans="1:9" x14ac:dyDescent="0.35">
      <c r="A1062" s="11">
        <v>5665</v>
      </c>
      <c r="B1062" s="13" t="s">
        <v>751</v>
      </c>
      <c r="C1062" s="13" t="s">
        <v>752</v>
      </c>
      <c r="D1062" s="13" t="s">
        <v>22</v>
      </c>
      <c r="E1062" s="13" t="s">
        <v>23</v>
      </c>
      <c r="F1062" s="13" t="s">
        <v>697</v>
      </c>
      <c r="G1062" s="13" t="s">
        <v>153</v>
      </c>
      <c r="H1062" s="13" t="s">
        <v>26</v>
      </c>
      <c r="I1062" s="47" t="str">
        <f>INDEX(Orders!$E1062,MATCH(Orders!$F1062,Customers!$B1062,0))</f>
        <v>Same Day</v>
      </c>
    </row>
    <row r="1063" spans="1:9" x14ac:dyDescent="0.35">
      <c r="A1063" s="12">
        <v>5666</v>
      </c>
      <c r="B1063" s="17" t="s">
        <v>751</v>
      </c>
      <c r="C1063" s="17" t="s">
        <v>752</v>
      </c>
      <c r="D1063" s="17" t="s">
        <v>22</v>
      </c>
      <c r="E1063" s="17" t="s">
        <v>23</v>
      </c>
      <c r="F1063" s="17" t="s">
        <v>697</v>
      </c>
      <c r="G1063" s="17" t="s">
        <v>153</v>
      </c>
      <c r="H1063" s="17" t="s">
        <v>26</v>
      </c>
      <c r="I1063" s="48" t="str">
        <f>INDEX(Orders!$E1063,MATCH(Orders!$F1063,Customers!$B1063,0))</f>
        <v>Same Day</v>
      </c>
    </row>
    <row r="1064" spans="1:9" x14ac:dyDescent="0.35">
      <c r="A1064" s="11">
        <v>5667</v>
      </c>
      <c r="B1064" s="13" t="s">
        <v>751</v>
      </c>
      <c r="C1064" s="13" t="s">
        <v>752</v>
      </c>
      <c r="D1064" s="13" t="s">
        <v>22</v>
      </c>
      <c r="E1064" s="13" t="s">
        <v>23</v>
      </c>
      <c r="F1064" s="13" t="s">
        <v>697</v>
      </c>
      <c r="G1064" s="13" t="s">
        <v>153</v>
      </c>
      <c r="H1064" s="13" t="s">
        <v>26</v>
      </c>
      <c r="I1064" s="47" t="str">
        <f>INDEX(Orders!$E1064,MATCH(Orders!$F1064,Customers!$B1064,0))</f>
        <v>Same Day</v>
      </c>
    </row>
    <row r="1065" spans="1:9" x14ac:dyDescent="0.35">
      <c r="A1065" s="12">
        <v>5833</v>
      </c>
      <c r="B1065" s="17" t="s">
        <v>1500</v>
      </c>
      <c r="C1065" s="17" t="s">
        <v>1501</v>
      </c>
      <c r="D1065" s="17" t="s">
        <v>41</v>
      </c>
      <c r="E1065" s="17" t="s">
        <v>23</v>
      </c>
      <c r="F1065" s="17" t="s">
        <v>190</v>
      </c>
      <c r="G1065" s="17" t="s">
        <v>78</v>
      </c>
      <c r="H1065" s="17" t="s">
        <v>79</v>
      </c>
      <c r="I1065" s="48" t="str">
        <f>INDEX(Orders!$E1065,MATCH(Orders!$F1065,Customers!$B1065,0))</f>
        <v>Standard Class</v>
      </c>
    </row>
    <row r="1066" spans="1:9" x14ac:dyDescent="0.35">
      <c r="A1066" s="11">
        <v>5834</v>
      </c>
      <c r="B1066" s="13" t="s">
        <v>1500</v>
      </c>
      <c r="C1066" s="13" t="s">
        <v>1501</v>
      </c>
      <c r="D1066" s="13" t="s">
        <v>41</v>
      </c>
      <c r="E1066" s="13" t="s">
        <v>23</v>
      </c>
      <c r="F1066" s="13" t="s">
        <v>190</v>
      </c>
      <c r="G1066" s="13" t="s">
        <v>78</v>
      </c>
      <c r="H1066" s="13" t="s">
        <v>79</v>
      </c>
      <c r="I1066" s="47" t="str">
        <f>INDEX(Orders!$E1066,MATCH(Orders!$F1066,Customers!$B1066,0))</f>
        <v>Standard Class</v>
      </c>
    </row>
    <row r="1067" spans="1:9" x14ac:dyDescent="0.35">
      <c r="A1067" s="12">
        <v>6560</v>
      </c>
      <c r="B1067" s="17" t="s">
        <v>1204</v>
      </c>
      <c r="C1067" s="17" t="s">
        <v>1205</v>
      </c>
      <c r="D1067" s="17" t="s">
        <v>22</v>
      </c>
      <c r="E1067" s="17" t="s">
        <v>23</v>
      </c>
      <c r="F1067" s="17" t="s">
        <v>2836</v>
      </c>
      <c r="G1067" s="17" t="s">
        <v>43</v>
      </c>
      <c r="H1067" s="17" t="s">
        <v>44</v>
      </c>
      <c r="I1067" s="48" t="str">
        <f>INDEX(Orders!$E1067,MATCH(Orders!$F1067,Customers!$B1067,0))</f>
        <v>Standard Class</v>
      </c>
    </row>
    <row r="1068" spans="1:9" x14ac:dyDescent="0.35">
      <c r="A1068" s="11">
        <v>6561</v>
      </c>
      <c r="B1068" s="13" t="s">
        <v>1204</v>
      </c>
      <c r="C1068" s="13" t="s">
        <v>1205</v>
      </c>
      <c r="D1068" s="13" t="s">
        <v>22</v>
      </c>
      <c r="E1068" s="13" t="s">
        <v>23</v>
      </c>
      <c r="F1068" s="13" t="s">
        <v>2836</v>
      </c>
      <c r="G1068" s="13" t="s">
        <v>43</v>
      </c>
      <c r="H1068" s="13" t="s">
        <v>44</v>
      </c>
      <c r="I1068" s="47" t="str">
        <f>INDEX(Orders!$E1068,MATCH(Orders!$F1068,Customers!$B1068,0))</f>
        <v>Standard Class</v>
      </c>
    </row>
    <row r="1069" spans="1:9" x14ac:dyDescent="0.35">
      <c r="A1069" s="12">
        <v>1117</v>
      </c>
      <c r="B1069" s="17" t="s">
        <v>249</v>
      </c>
      <c r="C1069" s="17" t="s">
        <v>250</v>
      </c>
      <c r="D1069" s="17" t="s">
        <v>22</v>
      </c>
      <c r="E1069" s="17" t="s">
        <v>23</v>
      </c>
      <c r="F1069" s="17" t="s">
        <v>358</v>
      </c>
      <c r="G1069" s="17" t="s">
        <v>43</v>
      </c>
      <c r="H1069" s="17" t="s">
        <v>44</v>
      </c>
      <c r="I1069" s="48" t="str">
        <f>INDEX(Orders!$E1069,MATCH(Orders!$F1069,Customers!$B1069,0))</f>
        <v>Second Class</v>
      </c>
    </row>
    <row r="1070" spans="1:9" x14ac:dyDescent="0.35">
      <c r="A1070" s="11">
        <v>1527</v>
      </c>
      <c r="B1070" s="13" t="s">
        <v>903</v>
      </c>
      <c r="C1070" s="13" t="s">
        <v>904</v>
      </c>
      <c r="D1070" s="13" t="s">
        <v>41</v>
      </c>
      <c r="E1070" s="13" t="s">
        <v>23</v>
      </c>
      <c r="F1070" s="13" t="s">
        <v>3204</v>
      </c>
      <c r="G1070" s="13" t="s">
        <v>87</v>
      </c>
      <c r="H1070" s="13" t="s">
        <v>26</v>
      </c>
      <c r="I1070" s="47" t="str">
        <f>INDEX(Orders!$E1070,MATCH(Orders!$F1070,Customers!$B1070,0))</f>
        <v>Standard Class</v>
      </c>
    </row>
    <row r="1071" spans="1:9" x14ac:dyDescent="0.35">
      <c r="A1071" s="12">
        <v>1528</v>
      </c>
      <c r="B1071" s="17" t="s">
        <v>903</v>
      </c>
      <c r="C1071" s="17" t="s">
        <v>904</v>
      </c>
      <c r="D1071" s="17" t="s">
        <v>41</v>
      </c>
      <c r="E1071" s="17" t="s">
        <v>23</v>
      </c>
      <c r="F1071" s="17" t="s">
        <v>3204</v>
      </c>
      <c r="G1071" s="17" t="s">
        <v>87</v>
      </c>
      <c r="H1071" s="17" t="s">
        <v>26</v>
      </c>
      <c r="I1071" s="48" t="str">
        <f>INDEX(Orders!$E1071,MATCH(Orders!$F1071,Customers!$B1071,0))</f>
        <v>Standard Class</v>
      </c>
    </row>
    <row r="1072" spans="1:9" x14ac:dyDescent="0.35">
      <c r="A1072" s="11">
        <v>4441</v>
      </c>
      <c r="B1072" s="13" t="s">
        <v>3124</v>
      </c>
      <c r="C1072" s="13" t="s">
        <v>3125</v>
      </c>
      <c r="D1072" s="13" t="s">
        <v>41</v>
      </c>
      <c r="E1072" s="13" t="s">
        <v>23</v>
      </c>
      <c r="F1072" s="13" t="s">
        <v>3210</v>
      </c>
      <c r="G1072" s="13" t="s">
        <v>880</v>
      </c>
      <c r="H1072" s="13" t="s">
        <v>54</v>
      </c>
      <c r="I1072" s="47" t="str">
        <f>INDEX(Orders!$E1072,MATCH(Orders!$F1072,Customers!$B1072,0))</f>
        <v>Standard Class</v>
      </c>
    </row>
    <row r="1073" spans="1:9" x14ac:dyDescent="0.35">
      <c r="A1073" s="12">
        <v>4442</v>
      </c>
      <c r="B1073" s="17" t="s">
        <v>3124</v>
      </c>
      <c r="C1073" s="17" t="s">
        <v>3125</v>
      </c>
      <c r="D1073" s="17" t="s">
        <v>41</v>
      </c>
      <c r="E1073" s="17" t="s">
        <v>23</v>
      </c>
      <c r="F1073" s="17" t="s">
        <v>3210</v>
      </c>
      <c r="G1073" s="17" t="s">
        <v>880</v>
      </c>
      <c r="H1073" s="17" t="s">
        <v>54</v>
      </c>
      <c r="I1073" s="48" t="str">
        <f>INDEX(Orders!$E1073,MATCH(Orders!$F1073,Customers!$B1073,0))</f>
        <v>Standard Class</v>
      </c>
    </row>
    <row r="1074" spans="1:9" x14ac:dyDescent="0.35">
      <c r="A1074" s="11">
        <v>4443</v>
      </c>
      <c r="B1074" s="13" t="s">
        <v>3124</v>
      </c>
      <c r="C1074" s="13" t="s">
        <v>3125</v>
      </c>
      <c r="D1074" s="13" t="s">
        <v>41</v>
      </c>
      <c r="E1074" s="13" t="s">
        <v>23</v>
      </c>
      <c r="F1074" s="13" t="s">
        <v>3210</v>
      </c>
      <c r="G1074" s="13" t="s">
        <v>880</v>
      </c>
      <c r="H1074" s="13" t="s">
        <v>54</v>
      </c>
      <c r="I1074" s="47" t="str">
        <f>INDEX(Orders!$E1074,MATCH(Orders!$F1074,Customers!$B1074,0))</f>
        <v>Standard Class</v>
      </c>
    </row>
    <row r="1075" spans="1:9" x14ac:dyDescent="0.35">
      <c r="A1075" s="12">
        <v>4444</v>
      </c>
      <c r="B1075" s="17" t="s">
        <v>3124</v>
      </c>
      <c r="C1075" s="17" t="s">
        <v>3125</v>
      </c>
      <c r="D1075" s="17" t="s">
        <v>41</v>
      </c>
      <c r="E1075" s="17" t="s">
        <v>23</v>
      </c>
      <c r="F1075" s="17" t="s">
        <v>3210</v>
      </c>
      <c r="G1075" s="17" t="s">
        <v>880</v>
      </c>
      <c r="H1075" s="17" t="s">
        <v>54</v>
      </c>
      <c r="I1075" s="48" t="str">
        <f>INDEX(Orders!$E1075,MATCH(Orders!$F1075,Customers!$B1075,0))</f>
        <v>Standard Class</v>
      </c>
    </row>
    <row r="1076" spans="1:9" x14ac:dyDescent="0.35">
      <c r="A1076" s="11">
        <v>5453</v>
      </c>
      <c r="B1076" s="13" t="s">
        <v>3218</v>
      </c>
      <c r="C1076" s="13" t="s">
        <v>3219</v>
      </c>
      <c r="D1076" s="13" t="s">
        <v>108</v>
      </c>
      <c r="E1076" s="13" t="s">
        <v>23</v>
      </c>
      <c r="F1076" s="13" t="s">
        <v>2187</v>
      </c>
      <c r="G1076" s="13" t="s">
        <v>1177</v>
      </c>
      <c r="H1076" s="13" t="s">
        <v>44</v>
      </c>
      <c r="I1076" s="47" t="str">
        <f>INDEX(Orders!$E1076,MATCH(Orders!$F1076,Customers!$B1076,0))</f>
        <v>Standard Class</v>
      </c>
    </row>
    <row r="1077" spans="1:9" x14ac:dyDescent="0.35">
      <c r="A1077" s="12">
        <v>8757</v>
      </c>
      <c r="B1077" s="17" t="s">
        <v>150</v>
      </c>
      <c r="C1077" s="17" t="s">
        <v>151</v>
      </c>
      <c r="D1077" s="17" t="s">
        <v>22</v>
      </c>
      <c r="E1077" s="17" t="s">
        <v>23</v>
      </c>
      <c r="F1077" s="17" t="s">
        <v>1091</v>
      </c>
      <c r="G1077" s="17" t="s">
        <v>25</v>
      </c>
      <c r="H1077" s="17" t="s">
        <v>26</v>
      </c>
      <c r="I1077" s="48" t="str">
        <f>INDEX(Orders!$E1077,MATCH(Orders!$F1077,Customers!$B1077,0))</f>
        <v>Standard Class</v>
      </c>
    </row>
    <row r="1078" spans="1:9" x14ac:dyDescent="0.35">
      <c r="A1078" s="11">
        <v>8758</v>
      </c>
      <c r="B1078" s="13" t="s">
        <v>150</v>
      </c>
      <c r="C1078" s="13" t="s">
        <v>151</v>
      </c>
      <c r="D1078" s="13" t="s">
        <v>22</v>
      </c>
      <c r="E1078" s="13" t="s">
        <v>23</v>
      </c>
      <c r="F1078" s="13" t="s">
        <v>1091</v>
      </c>
      <c r="G1078" s="13" t="s">
        <v>25</v>
      </c>
      <c r="H1078" s="13" t="s">
        <v>26</v>
      </c>
      <c r="I1078" s="47" t="str">
        <f>INDEX(Orders!$E1078,MATCH(Orders!$F1078,Customers!$B1078,0))</f>
        <v>Standard Class</v>
      </c>
    </row>
    <row r="1079" spans="1:9" x14ac:dyDescent="0.35">
      <c r="A1079" s="12">
        <v>8759</v>
      </c>
      <c r="B1079" s="17" t="s">
        <v>150</v>
      </c>
      <c r="C1079" s="17" t="s">
        <v>151</v>
      </c>
      <c r="D1079" s="17" t="s">
        <v>22</v>
      </c>
      <c r="E1079" s="17" t="s">
        <v>23</v>
      </c>
      <c r="F1079" s="17" t="s">
        <v>1091</v>
      </c>
      <c r="G1079" s="17" t="s">
        <v>25</v>
      </c>
      <c r="H1079" s="17" t="s">
        <v>26</v>
      </c>
      <c r="I1079" s="48" t="str">
        <f>INDEX(Orders!$E1079,MATCH(Orders!$F1079,Customers!$B1079,0))</f>
        <v>Standard Class</v>
      </c>
    </row>
    <row r="1080" spans="1:9" x14ac:dyDescent="0.35">
      <c r="A1080" s="11">
        <v>8760</v>
      </c>
      <c r="B1080" s="13" t="s">
        <v>150</v>
      </c>
      <c r="C1080" s="13" t="s">
        <v>151</v>
      </c>
      <c r="D1080" s="13" t="s">
        <v>22</v>
      </c>
      <c r="E1080" s="13" t="s">
        <v>23</v>
      </c>
      <c r="F1080" s="13" t="s">
        <v>1091</v>
      </c>
      <c r="G1080" s="13" t="s">
        <v>25</v>
      </c>
      <c r="H1080" s="13" t="s">
        <v>26</v>
      </c>
      <c r="I1080" s="47" t="str">
        <f>INDEX(Orders!$E1080,MATCH(Orders!$F1080,Customers!$B1080,0))</f>
        <v>Standard Class</v>
      </c>
    </row>
    <row r="1081" spans="1:9" x14ac:dyDescent="0.35">
      <c r="A1081" s="12">
        <v>834</v>
      </c>
      <c r="B1081" s="17" t="s">
        <v>473</v>
      </c>
      <c r="C1081" s="17" t="s">
        <v>474</v>
      </c>
      <c r="D1081" s="17" t="s">
        <v>22</v>
      </c>
      <c r="E1081" s="17" t="s">
        <v>23</v>
      </c>
      <c r="F1081" s="17" t="s">
        <v>666</v>
      </c>
      <c r="G1081" s="17" t="s">
        <v>98</v>
      </c>
      <c r="H1081" s="17" t="s">
        <v>79</v>
      </c>
      <c r="I1081" s="48" t="str">
        <f>INDEX(Orders!$E1081,MATCH(Orders!$F1081,Customers!$B1081,0))</f>
        <v>Standard Class</v>
      </c>
    </row>
    <row r="1082" spans="1:9" x14ac:dyDescent="0.35">
      <c r="A1082" s="11">
        <v>835</v>
      </c>
      <c r="B1082" s="13" t="s">
        <v>473</v>
      </c>
      <c r="C1082" s="13" t="s">
        <v>474</v>
      </c>
      <c r="D1082" s="13" t="s">
        <v>22</v>
      </c>
      <c r="E1082" s="13" t="s">
        <v>23</v>
      </c>
      <c r="F1082" s="13" t="s">
        <v>666</v>
      </c>
      <c r="G1082" s="13" t="s">
        <v>98</v>
      </c>
      <c r="H1082" s="13" t="s">
        <v>79</v>
      </c>
      <c r="I1082" s="47" t="str">
        <f>INDEX(Orders!$E1082,MATCH(Orders!$F1082,Customers!$B1082,0))</f>
        <v>Standard Class</v>
      </c>
    </row>
    <row r="1083" spans="1:9" x14ac:dyDescent="0.35">
      <c r="A1083" s="12">
        <v>836</v>
      </c>
      <c r="B1083" s="17" t="s">
        <v>473</v>
      </c>
      <c r="C1083" s="17" t="s">
        <v>474</v>
      </c>
      <c r="D1083" s="17" t="s">
        <v>22</v>
      </c>
      <c r="E1083" s="17" t="s">
        <v>23</v>
      </c>
      <c r="F1083" s="17" t="s">
        <v>666</v>
      </c>
      <c r="G1083" s="17" t="s">
        <v>98</v>
      </c>
      <c r="H1083" s="17" t="s">
        <v>79</v>
      </c>
      <c r="I1083" s="48" t="str">
        <f>INDEX(Orders!$E1083,MATCH(Orders!$F1083,Customers!$B1083,0))</f>
        <v>Standard Class</v>
      </c>
    </row>
    <row r="1084" spans="1:9" x14ac:dyDescent="0.35">
      <c r="A1084" s="11">
        <v>4237</v>
      </c>
      <c r="B1084" s="13" t="s">
        <v>3235</v>
      </c>
      <c r="C1084" s="13" t="s">
        <v>3236</v>
      </c>
      <c r="D1084" s="13" t="s">
        <v>108</v>
      </c>
      <c r="E1084" s="13" t="s">
        <v>23</v>
      </c>
      <c r="F1084" s="13" t="s">
        <v>387</v>
      </c>
      <c r="G1084" s="13" t="s">
        <v>381</v>
      </c>
      <c r="H1084" s="13" t="s">
        <v>54</v>
      </c>
      <c r="I1084" s="47" t="str">
        <f>INDEX(Orders!$E1084,MATCH(Orders!$F1084,Customers!$B1084,0))</f>
        <v>Standard Class</v>
      </c>
    </row>
    <row r="1085" spans="1:9" x14ac:dyDescent="0.35">
      <c r="A1085" s="12">
        <v>7072</v>
      </c>
      <c r="B1085" s="17" t="s">
        <v>2474</v>
      </c>
      <c r="C1085" s="17" t="s">
        <v>2475</v>
      </c>
      <c r="D1085" s="17" t="s">
        <v>41</v>
      </c>
      <c r="E1085" s="17" t="s">
        <v>23</v>
      </c>
      <c r="F1085" s="17" t="s">
        <v>3240</v>
      </c>
      <c r="G1085" s="17" t="s">
        <v>53</v>
      </c>
      <c r="H1085" s="17" t="s">
        <v>54</v>
      </c>
      <c r="I1085" s="48" t="str">
        <f>INDEX(Orders!$E1085,MATCH(Orders!$F1085,Customers!$B1085,0))</f>
        <v>Standard Class</v>
      </c>
    </row>
    <row r="1086" spans="1:9" x14ac:dyDescent="0.35">
      <c r="A1086" s="11">
        <v>7073</v>
      </c>
      <c r="B1086" s="13" t="s">
        <v>2474</v>
      </c>
      <c r="C1086" s="13" t="s">
        <v>2475</v>
      </c>
      <c r="D1086" s="13" t="s">
        <v>41</v>
      </c>
      <c r="E1086" s="13" t="s">
        <v>23</v>
      </c>
      <c r="F1086" s="13" t="s">
        <v>3240</v>
      </c>
      <c r="G1086" s="13" t="s">
        <v>53</v>
      </c>
      <c r="H1086" s="13" t="s">
        <v>54</v>
      </c>
      <c r="I1086" s="47" t="str">
        <f>INDEX(Orders!$E1086,MATCH(Orders!$F1086,Customers!$B1086,0))</f>
        <v>Standard Class</v>
      </c>
    </row>
    <row r="1087" spans="1:9" x14ac:dyDescent="0.35">
      <c r="A1087" s="12">
        <v>7074</v>
      </c>
      <c r="B1087" s="17" t="s">
        <v>2474</v>
      </c>
      <c r="C1087" s="17" t="s">
        <v>2475</v>
      </c>
      <c r="D1087" s="17" t="s">
        <v>41</v>
      </c>
      <c r="E1087" s="17" t="s">
        <v>23</v>
      </c>
      <c r="F1087" s="17" t="s">
        <v>3240</v>
      </c>
      <c r="G1087" s="17" t="s">
        <v>53</v>
      </c>
      <c r="H1087" s="17" t="s">
        <v>54</v>
      </c>
      <c r="I1087" s="48" t="str">
        <f>INDEX(Orders!$E1087,MATCH(Orders!$F1087,Customers!$B1087,0))</f>
        <v>Standard Class</v>
      </c>
    </row>
    <row r="1088" spans="1:9" x14ac:dyDescent="0.35">
      <c r="A1088" s="11">
        <v>7075</v>
      </c>
      <c r="B1088" s="13" t="s">
        <v>2474</v>
      </c>
      <c r="C1088" s="13" t="s">
        <v>2475</v>
      </c>
      <c r="D1088" s="13" t="s">
        <v>41</v>
      </c>
      <c r="E1088" s="13" t="s">
        <v>23</v>
      </c>
      <c r="F1088" s="13" t="s">
        <v>3240</v>
      </c>
      <c r="G1088" s="13" t="s">
        <v>53</v>
      </c>
      <c r="H1088" s="13" t="s">
        <v>54</v>
      </c>
      <c r="I1088" s="47" t="str">
        <f>INDEX(Orders!$E1088,MATCH(Orders!$F1088,Customers!$B1088,0))</f>
        <v>Standard Class</v>
      </c>
    </row>
    <row r="1089" spans="1:9" x14ac:dyDescent="0.35">
      <c r="A1089" s="12">
        <v>7076</v>
      </c>
      <c r="B1089" s="17" t="s">
        <v>2474</v>
      </c>
      <c r="C1089" s="17" t="s">
        <v>2475</v>
      </c>
      <c r="D1089" s="17" t="s">
        <v>41</v>
      </c>
      <c r="E1089" s="17" t="s">
        <v>23</v>
      </c>
      <c r="F1089" s="17" t="s">
        <v>3240</v>
      </c>
      <c r="G1089" s="17" t="s">
        <v>53</v>
      </c>
      <c r="H1089" s="17" t="s">
        <v>54</v>
      </c>
      <c r="I1089" s="48" t="str">
        <f>INDEX(Orders!$E1089,MATCH(Orders!$F1089,Customers!$B1089,0))</f>
        <v>Standard Class</v>
      </c>
    </row>
    <row r="1090" spans="1:9" x14ac:dyDescent="0.35">
      <c r="A1090" s="11">
        <v>8705</v>
      </c>
      <c r="B1090" s="13" t="s">
        <v>3248</v>
      </c>
      <c r="C1090" s="13" t="s">
        <v>3249</v>
      </c>
      <c r="D1090" s="13" t="s">
        <v>41</v>
      </c>
      <c r="E1090" s="13" t="s">
        <v>23</v>
      </c>
      <c r="F1090" s="13" t="s">
        <v>451</v>
      </c>
      <c r="G1090" s="13" t="s">
        <v>53</v>
      </c>
      <c r="H1090" s="13" t="s">
        <v>54</v>
      </c>
      <c r="I1090" s="47" t="str">
        <f>INDEX(Orders!$E1090,MATCH(Orders!$F1090,Customers!$B1090,0))</f>
        <v>First Class</v>
      </c>
    </row>
    <row r="1091" spans="1:9" x14ac:dyDescent="0.35">
      <c r="A1091" s="12">
        <v>6762</v>
      </c>
      <c r="B1091" s="17" t="s">
        <v>3253</v>
      </c>
      <c r="C1091" s="17" t="s">
        <v>3254</v>
      </c>
      <c r="D1091" s="17" t="s">
        <v>22</v>
      </c>
      <c r="E1091" s="17" t="s">
        <v>23</v>
      </c>
      <c r="F1091" s="17" t="s">
        <v>218</v>
      </c>
      <c r="G1091" s="17" t="s">
        <v>219</v>
      </c>
      <c r="H1091" s="17" t="s">
        <v>26</v>
      </c>
      <c r="I1091" s="48" t="str">
        <f>INDEX(Orders!$E1091,MATCH(Orders!$F1091,Customers!$B1091,0))</f>
        <v>Second Class</v>
      </c>
    </row>
    <row r="1092" spans="1:9" x14ac:dyDescent="0.35">
      <c r="A1092" s="11">
        <v>8741</v>
      </c>
      <c r="B1092" s="13" t="s">
        <v>3258</v>
      </c>
      <c r="C1092" s="13" t="s">
        <v>3259</v>
      </c>
      <c r="D1092" s="13" t="s">
        <v>41</v>
      </c>
      <c r="E1092" s="13" t="s">
        <v>23</v>
      </c>
      <c r="F1092" s="13" t="s">
        <v>2161</v>
      </c>
      <c r="G1092" s="13" t="s">
        <v>952</v>
      </c>
      <c r="H1092" s="13" t="s">
        <v>79</v>
      </c>
      <c r="I1092" s="47" t="str">
        <f>INDEX(Orders!$E1092,MATCH(Orders!$F1092,Customers!$B1092,0))</f>
        <v>First Class</v>
      </c>
    </row>
    <row r="1093" spans="1:9" x14ac:dyDescent="0.35">
      <c r="A1093" s="12">
        <v>497</v>
      </c>
      <c r="B1093" s="17" t="s">
        <v>2113</v>
      </c>
      <c r="C1093" s="17" t="s">
        <v>2114</v>
      </c>
      <c r="D1093" s="17" t="s">
        <v>41</v>
      </c>
      <c r="E1093" s="17" t="s">
        <v>23</v>
      </c>
      <c r="F1093" s="17" t="s">
        <v>3261</v>
      </c>
      <c r="G1093" s="17" t="s">
        <v>43</v>
      </c>
      <c r="H1093" s="17" t="s">
        <v>44</v>
      </c>
      <c r="I1093" s="48" t="str">
        <f>INDEX(Orders!$E1093,MATCH(Orders!$F1093,Customers!$B1093,0))</f>
        <v>Standard Class</v>
      </c>
    </row>
    <row r="1094" spans="1:9" x14ac:dyDescent="0.35">
      <c r="A1094" s="11">
        <v>498</v>
      </c>
      <c r="B1094" s="13" t="s">
        <v>2113</v>
      </c>
      <c r="C1094" s="13" t="s">
        <v>2114</v>
      </c>
      <c r="D1094" s="13" t="s">
        <v>41</v>
      </c>
      <c r="E1094" s="13" t="s">
        <v>23</v>
      </c>
      <c r="F1094" s="13" t="s">
        <v>3261</v>
      </c>
      <c r="G1094" s="13" t="s">
        <v>43</v>
      </c>
      <c r="H1094" s="13" t="s">
        <v>44</v>
      </c>
      <c r="I1094" s="47" t="str">
        <f>INDEX(Orders!$E1094,MATCH(Orders!$F1094,Customers!$B1094,0))</f>
        <v>Standard Class</v>
      </c>
    </row>
    <row r="1095" spans="1:9" x14ac:dyDescent="0.35">
      <c r="A1095" s="12">
        <v>499</v>
      </c>
      <c r="B1095" s="17" t="s">
        <v>2113</v>
      </c>
      <c r="C1095" s="17" t="s">
        <v>2114</v>
      </c>
      <c r="D1095" s="17" t="s">
        <v>41</v>
      </c>
      <c r="E1095" s="17" t="s">
        <v>23</v>
      </c>
      <c r="F1095" s="17" t="s">
        <v>3261</v>
      </c>
      <c r="G1095" s="17" t="s">
        <v>43</v>
      </c>
      <c r="H1095" s="17" t="s">
        <v>44</v>
      </c>
      <c r="I1095" s="48" t="str">
        <f>INDEX(Orders!$E1095,MATCH(Orders!$F1095,Customers!$B1095,0))</f>
        <v>Standard Class</v>
      </c>
    </row>
    <row r="1096" spans="1:9" x14ac:dyDescent="0.35">
      <c r="A1096" s="11">
        <v>500</v>
      </c>
      <c r="B1096" s="13" t="s">
        <v>2113</v>
      </c>
      <c r="C1096" s="13" t="s">
        <v>2114</v>
      </c>
      <c r="D1096" s="13" t="s">
        <v>41</v>
      </c>
      <c r="E1096" s="13" t="s">
        <v>23</v>
      </c>
      <c r="F1096" s="13" t="s">
        <v>3261</v>
      </c>
      <c r="G1096" s="13" t="s">
        <v>43</v>
      </c>
      <c r="H1096" s="13" t="s">
        <v>44</v>
      </c>
      <c r="I1096" s="47" t="str">
        <f>INDEX(Orders!$E1096,MATCH(Orders!$F1096,Customers!$B1096,0))</f>
        <v>Standard Class</v>
      </c>
    </row>
    <row r="1097" spans="1:9" x14ac:dyDescent="0.35">
      <c r="A1097" s="12">
        <v>1987</v>
      </c>
      <c r="B1097" s="17" t="s">
        <v>311</v>
      </c>
      <c r="C1097" s="17" t="s">
        <v>312</v>
      </c>
      <c r="D1097" s="17" t="s">
        <v>41</v>
      </c>
      <c r="E1097" s="17" t="s">
        <v>23</v>
      </c>
      <c r="F1097" s="17" t="s">
        <v>184</v>
      </c>
      <c r="G1097" s="17" t="s">
        <v>153</v>
      </c>
      <c r="H1097" s="17" t="s">
        <v>26</v>
      </c>
      <c r="I1097" s="48" t="str">
        <f>INDEX(Orders!$E1097,MATCH(Orders!$F1097,Customers!$B1097,0))</f>
        <v>First Class</v>
      </c>
    </row>
    <row r="1098" spans="1:9" x14ac:dyDescent="0.35">
      <c r="A1098" s="11">
        <v>2156</v>
      </c>
      <c r="B1098" s="13" t="s">
        <v>3268</v>
      </c>
      <c r="C1098" s="13" t="s">
        <v>3269</v>
      </c>
      <c r="D1098" s="13" t="s">
        <v>41</v>
      </c>
      <c r="E1098" s="13" t="s">
        <v>23</v>
      </c>
      <c r="F1098" s="13" t="s">
        <v>42</v>
      </c>
      <c r="G1098" s="13" t="s">
        <v>43</v>
      </c>
      <c r="H1098" s="13" t="s">
        <v>44</v>
      </c>
      <c r="I1098" s="47" t="str">
        <f>INDEX(Orders!$E1098,MATCH(Orders!$F1098,Customers!$B1098,0))</f>
        <v>Second Class</v>
      </c>
    </row>
    <row r="1099" spans="1:9" x14ac:dyDescent="0.35">
      <c r="A1099" s="12">
        <v>3010</v>
      </c>
      <c r="B1099" s="17" t="s">
        <v>720</v>
      </c>
      <c r="C1099" s="17" t="s">
        <v>721</v>
      </c>
      <c r="D1099" s="17" t="s">
        <v>22</v>
      </c>
      <c r="E1099" s="17" t="s">
        <v>23</v>
      </c>
      <c r="F1099" s="17" t="s">
        <v>152</v>
      </c>
      <c r="G1099" s="17" t="s">
        <v>153</v>
      </c>
      <c r="H1099" s="17" t="s">
        <v>26</v>
      </c>
      <c r="I1099" s="48" t="str">
        <f>INDEX(Orders!$E1099,MATCH(Orders!$F1099,Customers!$B1099,0))</f>
        <v>Standard Class</v>
      </c>
    </row>
    <row r="1100" spans="1:9" x14ac:dyDescent="0.35">
      <c r="A1100" s="11">
        <v>3106</v>
      </c>
      <c r="B1100" s="13" t="s">
        <v>3274</v>
      </c>
      <c r="C1100" s="13" t="s">
        <v>3275</v>
      </c>
      <c r="D1100" s="13" t="s">
        <v>22</v>
      </c>
      <c r="E1100" s="13" t="s">
        <v>23</v>
      </c>
      <c r="F1100" s="13" t="s">
        <v>451</v>
      </c>
      <c r="G1100" s="13" t="s">
        <v>53</v>
      </c>
      <c r="H1100" s="13" t="s">
        <v>54</v>
      </c>
      <c r="I1100" s="47" t="str">
        <f>INDEX(Orders!$E1100,MATCH(Orders!$F1100,Customers!$B1100,0))</f>
        <v>Standard Class</v>
      </c>
    </row>
    <row r="1101" spans="1:9" x14ac:dyDescent="0.35">
      <c r="A1101" s="12">
        <v>3579</v>
      </c>
      <c r="B1101" s="17" t="s">
        <v>3277</v>
      </c>
      <c r="C1101" s="17" t="s">
        <v>3278</v>
      </c>
      <c r="D1101" s="17" t="s">
        <v>41</v>
      </c>
      <c r="E1101" s="17" t="s">
        <v>23</v>
      </c>
      <c r="F1101" s="17" t="s">
        <v>581</v>
      </c>
      <c r="G1101" s="17" t="s">
        <v>330</v>
      </c>
      <c r="H1101" s="17" t="s">
        <v>79</v>
      </c>
      <c r="I1101" s="48" t="str">
        <f>INDEX(Orders!$E1101,MATCH(Orders!$F1101,Customers!$B1101,0))</f>
        <v>Standard Class</v>
      </c>
    </row>
    <row r="1102" spans="1:9" x14ac:dyDescent="0.35">
      <c r="A1102" s="11">
        <v>3580</v>
      </c>
      <c r="B1102" s="13" t="s">
        <v>3277</v>
      </c>
      <c r="C1102" s="13" t="s">
        <v>3278</v>
      </c>
      <c r="D1102" s="13" t="s">
        <v>41</v>
      </c>
      <c r="E1102" s="13" t="s">
        <v>23</v>
      </c>
      <c r="F1102" s="13" t="s">
        <v>581</v>
      </c>
      <c r="G1102" s="13" t="s">
        <v>330</v>
      </c>
      <c r="H1102" s="13" t="s">
        <v>79</v>
      </c>
      <c r="I1102" s="47" t="str">
        <f>INDEX(Orders!$E1102,MATCH(Orders!$F1102,Customers!$B1102,0))</f>
        <v>Standard Class</v>
      </c>
    </row>
    <row r="1103" spans="1:9" x14ac:dyDescent="0.35">
      <c r="A1103" s="12">
        <v>3581</v>
      </c>
      <c r="B1103" s="17" t="s">
        <v>3277</v>
      </c>
      <c r="C1103" s="17" t="s">
        <v>3278</v>
      </c>
      <c r="D1103" s="17" t="s">
        <v>41</v>
      </c>
      <c r="E1103" s="17" t="s">
        <v>23</v>
      </c>
      <c r="F1103" s="17" t="s">
        <v>581</v>
      </c>
      <c r="G1103" s="17" t="s">
        <v>330</v>
      </c>
      <c r="H1103" s="17" t="s">
        <v>79</v>
      </c>
      <c r="I1103" s="48" t="str">
        <f>INDEX(Orders!$E1103,MATCH(Orders!$F1103,Customers!$B1103,0))</f>
        <v>Standard Class</v>
      </c>
    </row>
    <row r="1104" spans="1:9" x14ac:dyDescent="0.35">
      <c r="A1104" s="11">
        <v>5244</v>
      </c>
      <c r="B1104" s="13" t="s">
        <v>3282</v>
      </c>
      <c r="C1104" s="13" t="s">
        <v>3283</v>
      </c>
      <c r="D1104" s="13" t="s">
        <v>108</v>
      </c>
      <c r="E1104" s="13" t="s">
        <v>23</v>
      </c>
      <c r="F1104" s="13" t="s">
        <v>424</v>
      </c>
      <c r="G1104" s="13" t="s">
        <v>425</v>
      </c>
      <c r="H1104" s="13" t="s">
        <v>79</v>
      </c>
      <c r="I1104" s="47" t="str">
        <f>INDEX(Orders!$E1104,MATCH(Orders!$F1104,Customers!$B1104,0))</f>
        <v>First Class</v>
      </c>
    </row>
    <row r="1105" spans="1:9" x14ac:dyDescent="0.35">
      <c r="A1105" s="12">
        <v>5446</v>
      </c>
      <c r="B1105" s="17" t="s">
        <v>227</v>
      </c>
      <c r="C1105" s="17" t="s">
        <v>228</v>
      </c>
      <c r="D1105" s="17" t="s">
        <v>108</v>
      </c>
      <c r="E1105" s="17" t="s">
        <v>23</v>
      </c>
      <c r="F1105" s="17" t="s">
        <v>451</v>
      </c>
      <c r="G1105" s="17" t="s">
        <v>53</v>
      </c>
      <c r="H1105" s="17" t="s">
        <v>54</v>
      </c>
      <c r="I1105" s="48" t="str">
        <f>INDEX(Orders!$E1105,MATCH(Orders!$F1105,Customers!$B1105,0))</f>
        <v>Standard Class</v>
      </c>
    </row>
    <row r="1106" spans="1:9" x14ac:dyDescent="0.35">
      <c r="A1106" s="11">
        <v>8309</v>
      </c>
      <c r="B1106" s="13" t="s">
        <v>1349</v>
      </c>
      <c r="C1106" s="13" t="s">
        <v>1350</v>
      </c>
      <c r="D1106" s="13" t="s">
        <v>108</v>
      </c>
      <c r="E1106" s="13" t="s">
        <v>23</v>
      </c>
      <c r="F1106" s="13" t="s">
        <v>358</v>
      </c>
      <c r="G1106" s="13" t="s">
        <v>43</v>
      </c>
      <c r="H1106" s="13" t="s">
        <v>44</v>
      </c>
      <c r="I1106" s="47" t="str">
        <f>INDEX(Orders!$E1106,MATCH(Orders!$F1106,Customers!$B1106,0))</f>
        <v>Same Day</v>
      </c>
    </row>
    <row r="1107" spans="1:9" x14ac:dyDescent="0.35">
      <c r="A1107" s="12">
        <v>9891</v>
      </c>
      <c r="B1107" s="17" t="s">
        <v>2204</v>
      </c>
      <c r="C1107" s="17" t="s">
        <v>2205</v>
      </c>
      <c r="D1107" s="17" t="s">
        <v>22</v>
      </c>
      <c r="E1107" s="17" t="s">
        <v>23</v>
      </c>
      <c r="F1107" s="17" t="s">
        <v>677</v>
      </c>
      <c r="G1107" s="17" t="s">
        <v>126</v>
      </c>
      <c r="H1107" s="17" t="s">
        <v>54</v>
      </c>
      <c r="I1107" s="48" t="str">
        <f>INDEX(Orders!$E1107,MATCH(Orders!$F1107,Customers!$B1107,0))</f>
        <v>Second Class</v>
      </c>
    </row>
    <row r="1108" spans="1:9" x14ac:dyDescent="0.35">
      <c r="A1108" s="11">
        <v>9892</v>
      </c>
      <c r="B1108" s="13" t="s">
        <v>2204</v>
      </c>
      <c r="C1108" s="13" t="s">
        <v>2205</v>
      </c>
      <c r="D1108" s="13" t="s">
        <v>22</v>
      </c>
      <c r="E1108" s="13" t="s">
        <v>23</v>
      </c>
      <c r="F1108" s="13" t="s">
        <v>677</v>
      </c>
      <c r="G1108" s="13" t="s">
        <v>126</v>
      </c>
      <c r="H1108" s="13" t="s">
        <v>54</v>
      </c>
      <c r="I1108" s="47" t="str">
        <f>INDEX(Orders!$E1108,MATCH(Orders!$F1108,Customers!$B1108,0))</f>
        <v>Second Class</v>
      </c>
    </row>
    <row r="1109" spans="1:9" x14ac:dyDescent="0.35">
      <c r="A1109" s="12">
        <v>9893</v>
      </c>
      <c r="B1109" s="17" t="s">
        <v>2204</v>
      </c>
      <c r="C1109" s="17" t="s">
        <v>2205</v>
      </c>
      <c r="D1109" s="17" t="s">
        <v>22</v>
      </c>
      <c r="E1109" s="17" t="s">
        <v>23</v>
      </c>
      <c r="F1109" s="17" t="s">
        <v>677</v>
      </c>
      <c r="G1109" s="17" t="s">
        <v>126</v>
      </c>
      <c r="H1109" s="17" t="s">
        <v>54</v>
      </c>
      <c r="I1109" s="48" t="str">
        <f>INDEX(Orders!$E1109,MATCH(Orders!$F1109,Customers!$B1109,0))</f>
        <v>Second Class</v>
      </c>
    </row>
    <row r="1110" spans="1:9" x14ac:dyDescent="0.35">
      <c r="A1110" s="11">
        <v>9894</v>
      </c>
      <c r="B1110" s="13" t="s">
        <v>2204</v>
      </c>
      <c r="C1110" s="13" t="s">
        <v>2205</v>
      </c>
      <c r="D1110" s="13" t="s">
        <v>22</v>
      </c>
      <c r="E1110" s="13" t="s">
        <v>23</v>
      </c>
      <c r="F1110" s="13" t="s">
        <v>677</v>
      </c>
      <c r="G1110" s="13" t="s">
        <v>126</v>
      </c>
      <c r="H1110" s="13" t="s">
        <v>54</v>
      </c>
      <c r="I1110" s="47" t="str">
        <f>INDEX(Orders!$E1110,MATCH(Orders!$F1110,Customers!$B1110,0))</f>
        <v>Second Class</v>
      </c>
    </row>
    <row r="1111" spans="1:9" x14ac:dyDescent="0.35">
      <c r="A1111" s="12">
        <v>9895</v>
      </c>
      <c r="B1111" s="17" t="s">
        <v>2204</v>
      </c>
      <c r="C1111" s="17" t="s">
        <v>2205</v>
      </c>
      <c r="D1111" s="17" t="s">
        <v>22</v>
      </c>
      <c r="E1111" s="17" t="s">
        <v>23</v>
      </c>
      <c r="F1111" s="17" t="s">
        <v>677</v>
      </c>
      <c r="G1111" s="17" t="s">
        <v>126</v>
      </c>
      <c r="H1111" s="17" t="s">
        <v>54</v>
      </c>
      <c r="I1111" s="48" t="str">
        <f>INDEX(Orders!$E1111,MATCH(Orders!$F1111,Customers!$B1111,0))</f>
        <v>Second Class</v>
      </c>
    </row>
    <row r="1112" spans="1:9" x14ac:dyDescent="0.35">
      <c r="A1112" s="11">
        <v>5679</v>
      </c>
      <c r="B1112" s="13" t="s">
        <v>3298</v>
      </c>
      <c r="C1112" s="13" t="s">
        <v>3299</v>
      </c>
      <c r="D1112" s="13" t="s">
        <v>108</v>
      </c>
      <c r="E1112" s="13" t="s">
        <v>23</v>
      </c>
      <c r="F1112" s="13" t="s">
        <v>3300</v>
      </c>
      <c r="G1112" s="13" t="s">
        <v>880</v>
      </c>
      <c r="H1112" s="13" t="s">
        <v>54</v>
      </c>
      <c r="I1112" s="47" t="str">
        <f>INDEX(Orders!$E1112,MATCH(Orders!$F1112,Customers!$B1112,0))</f>
        <v>Standard Class</v>
      </c>
    </row>
    <row r="1113" spans="1:9" x14ac:dyDescent="0.35">
      <c r="A1113" s="12">
        <v>5680</v>
      </c>
      <c r="B1113" s="17" t="s">
        <v>3298</v>
      </c>
      <c r="C1113" s="17" t="s">
        <v>3299</v>
      </c>
      <c r="D1113" s="17" t="s">
        <v>108</v>
      </c>
      <c r="E1113" s="17" t="s">
        <v>23</v>
      </c>
      <c r="F1113" s="17" t="s">
        <v>3300</v>
      </c>
      <c r="G1113" s="17" t="s">
        <v>880</v>
      </c>
      <c r="H1113" s="17" t="s">
        <v>54</v>
      </c>
      <c r="I1113" s="48" t="str">
        <f>INDEX(Orders!$E1113,MATCH(Orders!$F1113,Customers!$B1113,0))</f>
        <v>Standard Class</v>
      </c>
    </row>
    <row r="1114" spans="1:9" x14ac:dyDescent="0.35">
      <c r="A1114" s="11">
        <v>6927</v>
      </c>
      <c r="B1114" s="13" t="s">
        <v>3305</v>
      </c>
      <c r="C1114" s="13" t="s">
        <v>3306</v>
      </c>
      <c r="D1114" s="13" t="s">
        <v>41</v>
      </c>
      <c r="E1114" s="13" t="s">
        <v>23</v>
      </c>
      <c r="F1114" s="13" t="s">
        <v>42</v>
      </c>
      <c r="G1114" s="13" t="s">
        <v>43</v>
      </c>
      <c r="H1114" s="13" t="s">
        <v>44</v>
      </c>
      <c r="I1114" s="47" t="str">
        <f>INDEX(Orders!$E1114,MATCH(Orders!$F1114,Customers!$B1114,0))</f>
        <v>Standard Class</v>
      </c>
    </row>
    <row r="1115" spans="1:9" x14ac:dyDescent="0.35">
      <c r="A1115" s="12">
        <v>8632</v>
      </c>
      <c r="B1115" s="17" t="s">
        <v>2545</v>
      </c>
      <c r="C1115" s="17" t="s">
        <v>2546</v>
      </c>
      <c r="D1115" s="17" t="s">
        <v>41</v>
      </c>
      <c r="E1115" s="17" t="s">
        <v>23</v>
      </c>
      <c r="F1115" s="17" t="s">
        <v>3310</v>
      </c>
      <c r="G1115" s="17" t="s">
        <v>87</v>
      </c>
      <c r="H1115" s="17" t="s">
        <v>26</v>
      </c>
      <c r="I1115" s="48" t="str">
        <f>INDEX(Orders!$E1115,MATCH(Orders!$F1115,Customers!$B1115,0))</f>
        <v>First Class</v>
      </c>
    </row>
    <row r="1116" spans="1:9" x14ac:dyDescent="0.35">
      <c r="A1116" s="11">
        <v>8633</v>
      </c>
      <c r="B1116" s="13" t="s">
        <v>2545</v>
      </c>
      <c r="C1116" s="13" t="s">
        <v>2546</v>
      </c>
      <c r="D1116" s="13" t="s">
        <v>41</v>
      </c>
      <c r="E1116" s="13" t="s">
        <v>23</v>
      </c>
      <c r="F1116" s="13" t="s">
        <v>3310</v>
      </c>
      <c r="G1116" s="13" t="s">
        <v>87</v>
      </c>
      <c r="H1116" s="13" t="s">
        <v>26</v>
      </c>
      <c r="I1116" s="47" t="str">
        <f>INDEX(Orders!$E1116,MATCH(Orders!$F1116,Customers!$B1116,0))</f>
        <v>First Class</v>
      </c>
    </row>
    <row r="1117" spans="1:9" x14ac:dyDescent="0.35">
      <c r="A1117" s="12">
        <v>8634</v>
      </c>
      <c r="B1117" s="17" t="s">
        <v>2545</v>
      </c>
      <c r="C1117" s="17" t="s">
        <v>2546</v>
      </c>
      <c r="D1117" s="17" t="s">
        <v>41</v>
      </c>
      <c r="E1117" s="17" t="s">
        <v>23</v>
      </c>
      <c r="F1117" s="17" t="s">
        <v>3310</v>
      </c>
      <c r="G1117" s="17" t="s">
        <v>87</v>
      </c>
      <c r="H1117" s="17" t="s">
        <v>26</v>
      </c>
      <c r="I1117" s="48" t="str">
        <f>INDEX(Orders!$E1117,MATCH(Orders!$F1117,Customers!$B1117,0))</f>
        <v>First Class</v>
      </c>
    </row>
    <row r="1118" spans="1:9" x14ac:dyDescent="0.35">
      <c r="A1118" s="11">
        <v>9592</v>
      </c>
      <c r="B1118" s="13" t="s">
        <v>1896</v>
      </c>
      <c r="C1118" s="13" t="s">
        <v>1897</v>
      </c>
      <c r="D1118" s="13" t="s">
        <v>108</v>
      </c>
      <c r="E1118" s="13" t="s">
        <v>23</v>
      </c>
      <c r="F1118" s="13" t="s">
        <v>2606</v>
      </c>
      <c r="G1118" s="13" t="s">
        <v>53</v>
      </c>
      <c r="H1118" s="13" t="s">
        <v>54</v>
      </c>
      <c r="I1118" s="47" t="str">
        <f>INDEX(Orders!$E1118,MATCH(Orders!$F1118,Customers!$B1118,0))</f>
        <v>Standard Class</v>
      </c>
    </row>
    <row r="1119" spans="1:9" x14ac:dyDescent="0.35">
      <c r="A1119" s="12">
        <v>9593</v>
      </c>
      <c r="B1119" s="17" t="s">
        <v>1896</v>
      </c>
      <c r="C1119" s="17" t="s">
        <v>1897</v>
      </c>
      <c r="D1119" s="17" t="s">
        <v>108</v>
      </c>
      <c r="E1119" s="17" t="s">
        <v>23</v>
      </c>
      <c r="F1119" s="17" t="s">
        <v>2606</v>
      </c>
      <c r="G1119" s="17" t="s">
        <v>53</v>
      </c>
      <c r="H1119" s="17" t="s">
        <v>54</v>
      </c>
      <c r="I1119" s="48" t="str">
        <f>INDEX(Orders!$E1119,MATCH(Orders!$F1119,Customers!$B1119,0))</f>
        <v>Standard Class</v>
      </c>
    </row>
    <row r="1120" spans="1:9" x14ac:dyDescent="0.35">
      <c r="A1120" s="11">
        <v>3445</v>
      </c>
      <c r="B1120" s="13" t="s">
        <v>123</v>
      </c>
      <c r="C1120" s="13" t="s">
        <v>124</v>
      </c>
      <c r="D1120" s="13" t="s">
        <v>22</v>
      </c>
      <c r="E1120" s="13" t="s">
        <v>23</v>
      </c>
      <c r="F1120" s="13" t="s">
        <v>86</v>
      </c>
      <c r="G1120" s="13" t="s">
        <v>87</v>
      </c>
      <c r="H1120" s="13" t="s">
        <v>26</v>
      </c>
      <c r="I1120" s="47" t="str">
        <f>INDEX(Orders!$E1120,MATCH(Orders!$F1120,Customers!$B1120,0))</f>
        <v>Standard Class</v>
      </c>
    </row>
    <row r="1121" spans="1:9" x14ac:dyDescent="0.35">
      <c r="A1121" s="12">
        <v>4879</v>
      </c>
      <c r="B1121" s="17" t="s">
        <v>3320</v>
      </c>
      <c r="C1121" s="17" t="s">
        <v>3321</v>
      </c>
      <c r="D1121" s="17" t="s">
        <v>41</v>
      </c>
      <c r="E1121" s="17" t="s">
        <v>23</v>
      </c>
      <c r="F1121" s="17" t="s">
        <v>3322</v>
      </c>
      <c r="G1121" s="17" t="s">
        <v>98</v>
      </c>
      <c r="H1121" s="17" t="s">
        <v>79</v>
      </c>
      <c r="I1121" s="48" t="str">
        <f>INDEX(Orders!$E1121,MATCH(Orders!$F1121,Customers!$B1121,0))</f>
        <v>First Class</v>
      </c>
    </row>
    <row r="1122" spans="1:9" x14ac:dyDescent="0.35">
      <c r="A1122" s="11">
        <v>8649</v>
      </c>
      <c r="B1122" s="13" t="s">
        <v>3326</v>
      </c>
      <c r="C1122" s="13" t="s">
        <v>3327</v>
      </c>
      <c r="D1122" s="13" t="s">
        <v>41</v>
      </c>
      <c r="E1122" s="13" t="s">
        <v>23</v>
      </c>
      <c r="F1122" s="13" t="s">
        <v>77</v>
      </c>
      <c r="G1122" s="13" t="s">
        <v>78</v>
      </c>
      <c r="H1122" s="13" t="s">
        <v>79</v>
      </c>
      <c r="I1122" s="47" t="str">
        <f>INDEX(Orders!$E1122,MATCH(Orders!$F1122,Customers!$B1122,0))</f>
        <v>Standard Class</v>
      </c>
    </row>
    <row r="1123" spans="1:9" x14ac:dyDescent="0.35">
      <c r="A1123" s="12">
        <v>8650</v>
      </c>
      <c r="B1123" s="17" t="s">
        <v>3326</v>
      </c>
      <c r="C1123" s="17" t="s">
        <v>3327</v>
      </c>
      <c r="D1123" s="17" t="s">
        <v>41</v>
      </c>
      <c r="E1123" s="17" t="s">
        <v>23</v>
      </c>
      <c r="F1123" s="17" t="s">
        <v>77</v>
      </c>
      <c r="G1123" s="17" t="s">
        <v>78</v>
      </c>
      <c r="H1123" s="17" t="s">
        <v>79</v>
      </c>
      <c r="I1123" s="48" t="str">
        <f>INDEX(Orders!$E1123,MATCH(Orders!$F1123,Customers!$B1123,0))</f>
        <v>Standard Class</v>
      </c>
    </row>
    <row r="1124" spans="1:9" x14ac:dyDescent="0.35">
      <c r="A1124" s="11">
        <v>2174</v>
      </c>
      <c r="B1124" s="13" t="s">
        <v>3333</v>
      </c>
      <c r="C1124" s="13" t="s">
        <v>3334</v>
      </c>
      <c r="D1124" s="13" t="s">
        <v>108</v>
      </c>
      <c r="E1124" s="13" t="s">
        <v>23</v>
      </c>
      <c r="F1124" s="13" t="s">
        <v>451</v>
      </c>
      <c r="G1124" s="13" t="s">
        <v>53</v>
      </c>
      <c r="H1124" s="13" t="s">
        <v>54</v>
      </c>
      <c r="I1124" s="47" t="str">
        <f>INDEX(Orders!$E1124,MATCH(Orders!$F1124,Customers!$B1124,0))</f>
        <v>Standard Class</v>
      </c>
    </row>
    <row r="1125" spans="1:9" x14ac:dyDescent="0.35">
      <c r="A1125" s="12">
        <v>7455</v>
      </c>
      <c r="B1125" s="17" t="s">
        <v>2932</v>
      </c>
      <c r="C1125" s="17" t="s">
        <v>2933</v>
      </c>
      <c r="D1125" s="17" t="s">
        <v>41</v>
      </c>
      <c r="E1125" s="17" t="s">
        <v>23</v>
      </c>
      <c r="F1125" s="17" t="s">
        <v>380</v>
      </c>
      <c r="G1125" s="17" t="s">
        <v>381</v>
      </c>
      <c r="H1125" s="17" t="s">
        <v>54</v>
      </c>
      <c r="I1125" s="48" t="str">
        <f>INDEX(Orders!$E1125,MATCH(Orders!$F1125,Customers!$B1125,0))</f>
        <v>Standard Class</v>
      </c>
    </row>
    <row r="1126" spans="1:9" x14ac:dyDescent="0.35">
      <c r="A1126" s="11">
        <v>7456</v>
      </c>
      <c r="B1126" s="13" t="s">
        <v>2932</v>
      </c>
      <c r="C1126" s="13" t="s">
        <v>2933</v>
      </c>
      <c r="D1126" s="13" t="s">
        <v>41</v>
      </c>
      <c r="E1126" s="13" t="s">
        <v>23</v>
      </c>
      <c r="F1126" s="13" t="s">
        <v>380</v>
      </c>
      <c r="G1126" s="13" t="s">
        <v>381</v>
      </c>
      <c r="H1126" s="13" t="s">
        <v>54</v>
      </c>
      <c r="I1126" s="47" t="str">
        <f>INDEX(Orders!$E1126,MATCH(Orders!$F1126,Customers!$B1126,0))</f>
        <v>Standard Class</v>
      </c>
    </row>
    <row r="1127" spans="1:9" x14ac:dyDescent="0.35">
      <c r="A1127" s="12">
        <v>7908</v>
      </c>
      <c r="B1127" s="17" t="s">
        <v>817</v>
      </c>
      <c r="C1127" s="17" t="s">
        <v>818</v>
      </c>
      <c r="D1127" s="17" t="s">
        <v>22</v>
      </c>
      <c r="E1127" s="17" t="s">
        <v>23</v>
      </c>
      <c r="F1127" s="17" t="s">
        <v>358</v>
      </c>
      <c r="G1127" s="17" t="s">
        <v>43</v>
      </c>
      <c r="H1127" s="17" t="s">
        <v>44</v>
      </c>
      <c r="I1127" s="48" t="str">
        <f>INDEX(Orders!$E1127,MATCH(Orders!$F1127,Customers!$B1127,0))</f>
        <v>First Class</v>
      </c>
    </row>
    <row r="1128" spans="1:9" x14ac:dyDescent="0.35">
      <c r="A1128" s="11">
        <v>4672</v>
      </c>
      <c r="B1128" s="13" t="s">
        <v>2227</v>
      </c>
      <c r="C1128" s="13" t="s">
        <v>2228</v>
      </c>
      <c r="D1128" s="13" t="s">
        <v>41</v>
      </c>
      <c r="E1128" s="13" t="s">
        <v>23</v>
      </c>
      <c r="F1128" s="13" t="s">
        <v>1457</v>
      </c>
      <c r="G1128" s="13" t="s">
        <v>880</v>
      </c>
      <c r="H1128" s="13" t="s">
        <v>54</v>
      </c>
      <c r="I1128" s="47" t="str">
        <f>INDEX(Orders!$E1128,MATCH(Orders!$F1128,Customers!$B1128,0))</f>
        <v>Standard Class</v>
      </c>
    </row>
    <row r="1129" spans="1:9" x14ac:dyDescent="0.35">
      <c r="A1129" s="12">
        <v>4673</v>
      </c>
      <c r="B1129" s="17" t="s">
        <v>2227</v>
      </c>
      <c r="C1129" s="17" t="s">
        <v>2228</v>
      </c>
      <c r="D1129" s="17" t="s">
        <v>41</v>
      </c>
      <c r="E1129" s="17" t="s">
        <v>23</v>
      </c>
      <c r="F1129" s="17" t="s">
        <v>1457</v>
      </c>
      <c r="G1129" s="17" t="s">
        <v>880</v>
      </c>
      <c r="H1129" s="17" t="s">
        <v>54</v>
      </c>
      <c r="I1129" s="48" t="str">
        <f>INDEX(Orders!$E1129,MATCH(Orders!$F1129,Customers!$B1129,0))</f>
        <v>Standard Class</v>
      </c>
    </row>
    <row r="1130" spans="1:9" x14ac:dyDescent="0.35">
      <c r="A1130" s="11">
        <v>4674</v>
      </c>
      <c r="B1130" s="13" t="s">
        <v>2227</v>
      </c>
      <c r="C1130" s="13" t="s">
        <v>2228</v>
      </c>
      <c r="D1130" s="13" t="s">
        <v>41</v>
      </c>
      <c r="E1130" s="13" t="s">
        <v>23</v>
      </c>
      <c r="F1130" s="13" t="s">
        <v>1457</v>
      </c>
      <c r="G1130" s="13" t="s">
        <v>880</v>
      </c>
      <c r="H1130" s="13" t="s">
        <v>54</v>
      </c>
      <c r="I1130" s="47" t="str">
        <f>INDEX(Orders!$E1130,MATCH(Orders!$F1130,Customers!$B1130,0))</f>
        <v>Standard Class</v>
      </c>
    </row>
    <row r="1131" spans="1:9" x14ac:dyDescent="0.35">
      <c r="A1131" s="12">
        <v>4675</v>
      </c>
      <c r="B1131" s="17" t="s">
        <v>2227</v>
      </c>
      <c r="C1131" s="17" t="s">
        <v>2228</v>
      </c>
      <c r="D1131" s="17" t="s">
        <v>41</v>
      </c>
      <c r="E1131" s="17" t="s">
        <v>23</v>
      </c>
      <c r="F1131" s="17" t="s">
        <v>1457</v>
      </c>
      <c r="G1131" s="17" t="s">
        <v>880</v>
      </c>
      <c r="H1131" s="17" t="s">
        <v>54</v>
      </c>
      <c r="I1131" s="48" t="str">
        <f>INDEX(Orders!$E1131,MATCH(Orders!$F1131,Customers!$B1131,0))</f>
        <v>Standard Class</v>
      </c>
    </row>
    <row r="1132" spans="1:9" x14ac:dyDescent="0.35">
      <c r="A1132" s="11">
        <v>8168</v>
      </c>
      <c r="B1132" s="13" t="s">
        <v>2163</v>
      </c>
      <c r="C1132" s="13" t="s">
        <v>2164</v>
      </c>
      <c r="D1132" s="13" t="s">
        <v>22</v>
      </c>
      <c r="E1132" s="13" t="s">
        <v>23</v>
      </c>
      <c r="F1132" s="13" t="s">
        <v>358</v>
      </c>
      <c r="G1132" s="13" t="s">
        <v>43</v>
      </c>
      <c r="H1132" s="13" t="s">
        <v>44</v>
      </c>
      <c r="I1132" s="47" t="str">
        <f>INDEX(Orders!$E1132,MATCH(Orders!$F1132,Customers!$B1132,0))</f>
        <v>Standard Class</v>
      </c>
    </row>
    <row r="1133" spans="1:9" x14ac:dyDescent="0.35">
      <c r="A1133" s="12">
        <v>7102</v>
      </c>
      <c r="B1133" s="17" t="s">
        <v>3354</v>
      </c>
      <c r="C1133" s="17" t="s">
        <v>3355</v>
      </c>
      <c r="D1133" s="17" t="s">
        <v>22</v>
      </c>
      <c r="E1133" s="17" t="s">
        <v>23</v>
      </c>
      <c r="F1133" s="17" t="s">
        <v>115</v>
      </c>
      <c r="G1133" s="17" t="s">
        <v>53</v>
      </c>
      <c r="H1133" s="17" t="s">
        <v>54</v>
      </c>
      <c r="I1133" s="48" t="str">
        <f>INDEX(Orders!$E1133,MATCH(Orders!$F1133,Customers!$B1133,0))</f>
        <v>Second Class</v>
      </c>
    </row>
    <row r="1134" spans="1:9" x14ac:dyDescent="0.35">
      <c r="A1134" s="11">
        <v>7770</v>
      </c>
      <c r="B1134" s="13" t="s">
        <v>3358</v>
      </c>
      <c r="C1134" s="13" t="s">
        <v>3359</v>
      </c>
      <c r="D1134" s="13" t="s">
        <v>22</v>
      </c>
      <c r="E1134" s="13" t="s">
        <v>23</v>
      </c>
      <c r="F1134" s="13" t="s">
        <v>1027</v>
      </c>
      <c r="G1134" s="13" t="s">
        <v>43</v>
      </c>
      <c r="H1134" s="13" t="s">
        <v>44</v>
      </c>
      <c r="I1134" s="47" t="str">
        <f>INDEX(Orders!$E1134,MATCH(Orders!$F1134,Customers!$B1134,0))</f>
        <v>Same Day</v>
      </c>
    </row>
    <row r="1135" spans="1:9" x14ac:dyDescent="0.35">
      <c r="A1135" s="12">
        <v>7771</v>
      </c>
      <c r="B1135" s="17" t="s">
        <v>3358</v>
      </c>
      <c r="C1135" s="17" t="s">
        <v>3359</v>
      </c>
      <c r="D1135" s="17" t="s">
        <v>22</v>
      </c>
      <c r="E1135" s="17" t="s">
        <v>23</v>
      </c>
      <c r="F1135" s="17" t="s">
        <v>1027</v>
      </c>
      <c r="G1135" s="17" t="s">
        <v>43</v>
      </c>
      <c r="H1135" s="17" t="s">
        <v>44</v>
      </c>
      <c r="I1135" s="48" t="str">
        <f>INDEX(Orders!$E1135,MATCH(Orders!$F1135,Customers!$B1135,0))</f>
        <v>Same Day</v>
      </c>
    </row>
    <row r="1136" spans="1:9" x14ac:dyDescent="0.35">
      <c r="A1136" s="11">
        <v>9155</v>
      </c>
      <c r="B1136" s="13" t="s">
        <v>3305</v>
      </c>
      <c r="C1136" s="13" t="s">
        <v>3306</v>
      </c>
      <c r="D1136" s="13" t="s">
        <v>41</v>
      </c>
      <c r="E1136" s="13" t="s">
        <v>23</v>
      </c>
      <c r="F1136" s="13" t="s">
        <v>86</v>
      </c>
      <c r="G1136" s="13" t="s">
        <v>87</v>
      </c>
      <c r="H1136" s="13" t="s">
        <v>26</v>
      </c>
      <c r="I1136" s="47" t="str">
        <f>INDEX(Orders!$E1136,MATCH(Orders!$F1136,Customers!$B1136,0))</f>
        <v>Second Class</v>
      </c>
    </row>
    <row r="1137" spans="1:9" x14ac:dyDescent="0.35">
      <c r="A1137" s="12">
        <v>5245</v>
      </c>
      <c r="B1137" s="17" t="s">
        <v>2976</v>
      </c>
      <c r="C1137" s="17" t="s">
        <v>2977</v>
      </c>
      <c r="D1137" s="17" t="s">
        <v>22</v>
      </c>
      <c r="E1137" s="17" t="s">
        <v>23</v>
      </c>
      <c r="F1137" s="17" t="s">
        <v>42</v>
      </c>
      <c r="G1137" s="17" t="s">
        <v>43</v>
      </c>
      <c r="H1137" s="17" t="s">
        <v>44</v>
      </c>
      <c r="I1137" s="48" t="str">
        <f>INDEX(Orders!$E1137,MATCH(Orders!$F1137,Customers!$B1137,0))</f>
        <v>Second Class</v>
      </c>
    </row>
    <row r="1138" spans="1:9" x14ac:dyDescent="0.35">
      <c r="A1138" s="11">
        <v>5246</v>
      </c>
      <c r="B1138" s="13" t="s">
        <v>2976</v>
      </c>
      <c r="C1138" s="13" t="s">
        <v>2977</v>
      </c>
      <c r="D1138" s="13" t="s">
        <v>22</v>
      </c>
      <c r="E1138" s="13" t="s">
        <v>23</v>
      </c>
      <c r="F1138" s="13" t="s">
        <v>42</v>
      </c>
      <c r="G1138" s="13" t="s">
        <v>43</v>
      </c>
      <c r="H1138" s="13" t="s">
        <v>44</v>
      </c>
      <c r="I1138" s="47" t="str">
        <f>INDEX(Orders!$E1138,MATCH(Orders!$F1138,Customers!$B1138,0))</f>
        <v>Second Class</v>
      </c>
    </row>
    <row r="1139" spans="1:9" x14ac:dyDescent="0.35">
      <c r="A1139" s="12">
        <v>5247</v>
      </c>
      <c r="B1139" s="17" t="s">
        <v>2976</v>
      </c>
      <c r="C1139" s="17" t="s">
        <v>2977</v>
      </c>
      <c r="D1139" s="17" t="s">
        <v>22</v>
      </c>
      <c r="E1139" s="17" t="s">
        <v>23</v>
      </c>
      <c r="F1139" s="17" t="s">
        <v>42</v>
      </c>
      <c r="G1139" s="17" t="s">
        <v>43</v>
      </c>
      <c r="H1139" s="17" t="s">
        <v>44</v>
      </c>
      <c r="I1139" s="48" t="str">
        <f>INDEX(Orders!$E1139,MATCH(Orders!$F1139,Customers!$B1139,0))</f>
        <v>Second Class</v>
      </c>
    </row>
    <row r="1140" spans="1:9" x14ac:dyDescent="0.35">
      <c r="A1140" s="11">
        <v>6158</v>
      </c>
      <c r="B1140" s="13" t="s">
        <v>3366</v>
      </c>
      <c r="C1140" s="13" t="s">
        <v>3367</v>
      </c>
      <c r="D1140" s="13" t="s">
        <v>41</v>
      </c>
      <c r="E1140" s="13" t="s">
        <v>23</v>
      </c>
      <c r="F1140" s="13" t="s">
        <v>551</v>
      </c>
      <c r="G1140" s="13" t="s">
        <v>66</v>
      </c>
      <c r="H1140" s="13" t="s">
        <v>54</v>
      </c>
      <c r="I1140" s="47" t="str">
        <f>INDEX(Orders!$E1140,MATCH(Orders!$F1140,Customers!$B1140,0))</f>
        <v>Second Class</v>
      </c>
    </row>
    <row r="1141" spans="1:9" x14ac:dyDescent="0.35">
      <c r="A1141" s="12">
        <v>6159</v>
      </c>
      <c r="B1141" s="17" t="s">
        <v>3366</v>
      </c>
      <c r="C1141" s="17" t="s">
        <v>3367</v>
      </c>
      <c r="D1141" s="17" t="s">
        <v>41</v>
      </c>
      <c r="E1141" s="17" t="s">
        <v>23</v>
      </c>
      <c r="F1141" s="17" t="s">
        <v>551</v>
      </c>
      <c r="G1141" s="17" t="s">
        <v>66</v>
      </c>
      <c r="H1141" s="17" t="s">
        <v>54</v>
      </c>
      <c r="I1141" s="48" t="str">
        <f>INDEX(Orders!$E1141,MATCH(Orders!$F1141,Customers!$B1141,0))</f>
        <v>Second Class</v>
      </c>
    </row>
    <row r="1142" spans="1:9" x14ac:dyDescent="0.35">
      <c r="A1142" s="11">
        <v>1764</v>
      </c>
      <c r="B1142" s="13" t="s">
        <v>3373</v>
      </c>
      <c r="C1142" s="13" t="s">
        <v>3374</v>
      </c>
      <c r="D1142" s="13" t="s">
        <v>108</v>
      </c>
      <c r="E1142" s="13" t="s">
        <v>23</v>
      </c>
      <c r="F1142" s="13" t="s">
        <v>3375</v>
      </c>
      <c r="G1142" s="13" t="s">
        <v>425</v>
      </c>
      <c r="H1142" s="13" t="s">
        <v>79</v>
      </c>
      <c r="I1142" s="47" t="str">
        <f>INDEX(Orders!$E1142,MATCH(Orders!$F1142,Customers!$B1142,0))</f>
        <v>Standard Class</v>
      </c>
    </row>
    <row r="1143" spans="1:9" x14ac:dyDescent="0.35">
      <c r="A1143" s="12">
        <v>1765</v>
      </c>
      <c r="B1143" s="17" t="s">
        <v>3373</v>
      </c>
      <c r="C1143" s="17" t="s">
        <v>3374</v>
      </c>
      <c r="D1143" s="17" t="s">
        <v>108</v>
      </c>
      <c r="E1143" s="17" t="s">
        <v>23</v>
      </c>
      <c r="F1143" s="17" t="s">
        <v>3375</v>
      </c>
      <c r="G1143" s="17" t="s">
        <v>425</v>
      </c>
      <c r="H1143" s="17" t="s">
        <v>79</v>
      </c>
      <c r="I1143" s="48" t="str">
        <f>INDEX(Orders!$E1143,MATCH(Orders!$F1143,Customers!$B1143,0))</f>
        <v>Standard Class</v>
      </c>
    </row>
    <row r="1144" spans="1:9" x14ac:dyDescent="0.35">
      <c r="A1144" s="11">
        <v>1766</v>
      </c>
      <c r="B1144" s="13" t="s">
        <v>3373</v>
      </c>
      <c r="C1144" s="13" t="s">
        <v>3374</v>
      </c>
      <c r="D1144" s="13" t="s">
        <v>108</v>
      </c>
      <c r="E1144" s="13" t="s">
        <v>23</v>
      </c>
      <c r="F1144" s="13" t="s">
        <v>3375</v>
      </c>
      <c r="G1144" s="13" t="s">
        <v>425</v>
      </c>
      <c r="H1144" s="13" t="s">
        <v>79</v>
      </c>
      <c r="I1144" s="47" t="str">
        <f>INDEX(Orders!$E1144,MATCH(Orders!$F1144,Customers!$B1144,0))</f>
        <v>Standard Class</v>
      </c>
    </row>
    <row r="1145" spans="1:9" x14ac:dyDescent="0.35">
      <c r="A1145" s="12">
        <v>1767</v>
      </c>
      <c r="B1145" s="17" t="s">
        <v>3373</v>
      </c>
      <c r="C1145" s="17" t="s">
        <v>3374</v>
      </c>
      <c r="D1145" s="17" t="s">
        <v>108</v>
      </c>
      <c r="E1145" s="17" t="s">
        <v>23</v>
      </c>
      <c r="F1145" s="17" t="s">
        <v>3375</v>
      </c>
      <c r="G1145" s="17" t="s">
        <v>425</v>
      </c>
      <c r="H1145" s="17" t="s">
        <v>79</v>
      </c>
      <c r="I1145" s="48" t="str">
        <f>INDEX(Orders!$E1145,MATCH(Orders!$F1145,Customers!$B1145,0))</f>
        <v>Standard Class</v>
      </c>
    </row>
    <row r="1146" spans="1:9" x14ac:dyDescent="0.35">
      <c r="A1146" s="11">
        <v>2688</v>
      </c>
      <c r="B1146" s="13" t="s">
        <v>3383</v>
      </c>
      <c r="C1146" s="13" t="s">
        <v>3384</v>
      </c>
      <c r="D1146" s="13" t="s">
        <v>41</v>
      </c>
      <c r="E1146" s="13" t="s">
        <v>23</v>
      </c>
      <c r="F1146" s="13" t="s">
        <v>3385</v>
      </c>
      <c r="G1146" s="13" t="s">
        <v>381</v>
      </c>
      <c r="H1146" s="13" t="s">
        <v>54</v>
      </c>
      <c r="I1146" s="47" t="str">
        <f>INDEX(Orders!$E1146,MATCH(Orders!$F1146,Customers!$B1146,0))</f>
        <v>First Class</v>
      </c>
    </row>
    <row r="1147" spans="1:9" x14ac:dyDescent="0.35">
      <c r="A1147" s="12">
        <v>4086</v>
      </c>
      <c r="B1147" s="17" t="s">
        <v>2185</v>
      </c>
      <c r="C1147" s="17" t="s">
        <v>2186</v>
      </c>
      <c r="D1147" s="17" t="s">
        <v>22</v>
      </c>
      <c r="E1147" s="17" t="s">
        <v>23</v>
      </c>
      <c r="F1147" s="17" t="s">
        <v>3387</v>
      </c>
      <c r="G1147" s="17" t="s">
        <v>43</v>
      </c>
      <c r="H1147" s="17" t="s">
        <v>44</v>
      </c>
      <c r="I1147" s="48" t="str">
        <f>INDEX(Orders!$E1147,MATCH(Orders!$F1147,Customers!$B1147,0))</f>
        <v>Second Class</v>
      </c>
    </row>
    <row r="1148" spans="1:9" x14ac:dyDescent="0.35">
      <c r="A1148" s="11">
        <v>4087</v>
      </c>
      <c r="B1148" s="13" t="s">
        <v>2185</v>
      </c>
      <c r="C1148" s="13" t="s">
        <v>2186</v>
      </c>
      <c r="D1148" s="13" t="s">
        <v>22</v>
      </c>
      <c r="E1148" s="13" t="s">
        <v>23</v>
      </c>
      <c r="F1148" s="13" t="s">
        <v>3387</v>
      </c>
      <c r="G1148" s="13" t="s">
        <v>43</v>
      </c>
      <c r="H1148" s="13" t="s">
        <v>44</v>
      </c>
      <c r="I1148" s="47" t="str">
        <f>INDEX(Orders!$E1148,MATCH(Orders!$F1148,Customers!$B1148,0))</f>
        <v>Second Class</v>
      </c>
    </row>
    <row r="1149" spans="1:9" x14ac:dyDescent="0.35">
      <c r="A1149" s="12">
        <v>4088</v>
      </c>
      <c r="B1149" s="17" t="s">
        <v>2185</v>
      </c>
      <c r="C1149" s="17" t="s">
        <v>2186</v>
      </c>
      <c r="D1149" s="17" t="s">
        <v>22</v>
      </c>
      <c r="E1149" s="17" t="s">
        <v>23</v>
      </c>
      <c r="F1149" s="17" t="s">
        <v>3387</v>
      </c>
      <c r="G1149" s="17" t="s">
        <v>43</v>
      </c>
      <c r="H1149" s="17" t="s">
        <v>44</v>
      </c>
      <c r="I1149" s="48" t="str">
        <f>INDEX(Orders!$E1149,MATCH(Orders!$F1149,Customers!$B1149,0))</f>
        <v>Second Class</v>
      </c>
    </row>
    <row r="1150" spans="1:9" x14ac:dyDescent="0.35">
      <c r="A1150" s="11">
        <v>9490</v>
      </c>
      <c r="B1150" s="13" t="s">
        <v>150</v>
      </c>
      <c r="C1150" s="13" t="s">
        <v>151</v>
      </c>
      <c r="D1150" s="13" t="s">
        <v>22</v>
      </c>
      <c r="E1150" s="13" t="s">
        <v>23</v>
      </c>
      <c r="F1150" s="13" t="s">
        <v>2937</v>
      </c>
      <c r="G1150" s="13" t="s">
        <v>2235</v>
      </c>
      <c r="H1150" s="13" t="s">
        <v>79</v>
      </c>
      <c r="I1150" s="47" t="str">
        <f>INDEX(Orders!$E1150,MATCH(Orders!$F1150,Customers!$B1150,0))</f>
        <v>Standard Class</v>
      </c>
    </row>
    <row r="1151" spans="1:9" x14ac:dyDescent="0.35">
      <c r="A1151" s="12">
        <v>3447</v>
      </c>
      <c r="B1151" s="17" t="s">
        <v>2163</v>
      </c>
      <c r="C1151" s="17" t="s">
        <v>2164</v>
      </c>
      <c r="D1151" s="17" t="s">
        <v>22</v>
      </c>
      <c r="E1151" s="17" t="s">
        <v>23</v>
      </c>
      <c r="F1151" s="17" t="s">
        <v>218</v>
      </c>
      <c r="G1151" s="17" t="s">
        <v>219</v>
      </c>
      <c r="H1151" s="17" t="s">
        <v>26</v>
      </c>
      <c r="I1151" s="48" t="str">
        <f>INDEX(Orders!$E1151,MATCH(Orders!$F1151,Customers!$B1151,0))</f>
        <v>First Class</v>
      </c>
    </row>
    <row r="1152" spans="1:9" x14ac:dyDescent="0.35">
      <c r="A1152" s="11">
        <v>5943</v>
      </c>
      <c r="B1152" s="13" t="s">
        <v>3396</v>
      </c>
      <c r="C1152" s="13" t="s">
        <v>3397</v>
      </c>
      <c r="D1152" s="13" t="s">
        <v>41</v>
      </c>
      <c r="E1152" s="13" t="s">
        <v>23</v>
      </c>
      <c r="F1152" s="13" t="s">
        <v>42</v>
      </c>
      <c r="G1152" s="13" t="s">
        <v>43</v>
      </c>
      <c r="H1152" s="13" t="s">
        <v>44</v>
      </c>
      <c r="I1152" s="47" t="str">
        <f>INDEX(Orders!$E1152,MATCH(Orders!$F1152,Customers!$B1152,0))</f>
        <v>Standard Class</v>
      </c>
    </row>
    <row r="1153" spans="1:9" x14ac:dyDescent="0.35">
      <c r="A1153" s="12">
        <v>9511</v>
      </c>
      <c r="B1153" s="17" t="s">
        <v>3401</v>
      </c>
      <c r="C1153" s="17" t="s">
        <v>3402</v>
      </c>
      <c r="D1153" s="17" t="s">
        <v>41</v>
      </c>
      <c r="E1153" s="17" t="s">
        <v>23</v>
      </c>
      <c r="F1153" s="17" t="s">
        <v>218</v>
      </c>
      <c r="G1153" s="17" t="s">
        <v>219</v>
      </c>
      <c r="H1153" s="17" t="s">
        <v>26</v>
      </c>
      <c r="I1153" s="48" t="str">
        <f>INDEX(Orders!$E1153,MATCH(Orders!$F1153,Customers!$B1153,0))</f>
        <v>Standard Class</v>
      </c>
    </row>
    <row r="1154" spans="1:9" x14ac:dyDescent="0.35">
      <c r="A1154" s="11">
        <v>6583</v>
      </c>
      <c r="B1154" s="13" t="s">
        <v>3404</v>
      </c>
      <c r="C1154" s="13" t="s">
        <v>3405</v>
      </c>
      <c r="D1154" s="13" t="s">
        <v>22</v>
      </c>
      <c r="E1154" s="13" t="s">
        <v>23</v>
      </c>
      <c r="F1154" s="13" t="s">
        <v>3406</v>
      </c>
      <c r="G1154" s="13" t="s">
        <v>160</v>
      </c>
      <c r="H1154" s="13" t="s">
        <v>44</v>
      </c>
      <c r="I1154" s="47" t="str">
        <f>INDEX(Orders!$E1154,MATCH(Orders!$F1154,Customers!$B1154,0))</f>
        <v>Standard Class</v>
      </c>
    </row>
    <row r="1155" spans="1:9" x14ac:dyDescent="0.35">
      <c r="A1155" s="12">
        <v>1800</v>
      </c>
      <c r="B1155" s="17" t="s">
        <v>615</v>
      </c>
      <c r="C1155" s="17" t="s">
        <v>616</v>
      </c>
      <c r="D1155" s="17" t="s">
        <v>41</v>
      </c>
      <c r="E1155" s="17" t="s">
        <v>23</v>
      </c>
      <c r="F1155" s="17" t="s">
        <v>404</v>
      </c>
      <c r="G1155" s="17" t="s">
        <v>53</v>
      </c>
      <c r="H1155" s="17" t="s">
        <v>54</v>
      </c>
      <c r="I1155" s="48" t="str">
        <f>INDEX(Orders!$E1155,MATCH(Orders!$F1155,Customers!$B1155,0))</f>
        <v>Second Class</v>
      </c>
    </row>
    <row r="1156" spans="1:9" x14ac:dyDescent="0.35">
      <c r="A1156" s="11">
        <v>1801</v>
      </c>
      <c r="B1156" s="13" t="s">
        <v>615</v>
      </c>
      <c r="C1156" s="13" t="s">
        <v>616</v>
      </c>
      <c r="D1156" s="13" t="s">
        <v>41</v>
      </c>
      <c r="E1156" s="13" t="s">
        <v>23</v>
      </c>
      <c r="F1156" s="13" t="s">
        <v>404</v>
      </c>
      <c r="G1156" s="13" t="s">
        <v>53</v>
      </c>
      <c r="H1156" s="13" t="s">
        <v>54</v>
      </c>
      <c r="I1156" s="47" t="str">
        <f>INDEX(Orders!$E1156,MATCH(Orders!$F1156,Customers!$B1156,0))</f>
        <v>Second Class</v>
      </c>
    </row>
    <row r="1157" spans="1:9" x14ac:dyDescent="0.35">
      <c r="A1157" s="12">
        <v>3196</v>
      </c>
      <c r="B1157" s="17" t="s">
        <v>3413</v>
      </c>
      <c r="C1157" s="17" t="s">
        <v>3414</v>
      </c>
      <c r="D1157" s="17" t="s">
        <v>108</v>
      </c>
      <c r="E1157" s="17" t="s">
        <v>23</v>
      </c>
      <c r="F1157" s="17" t="s">
        <v>581</v>
      </c>
      <c r="G1157" s="17" t="s">
        <v>330</v>
      </c>
      <c r="H1157" s="17" t="s">
        <v>79</v>
      </c>
      <c r="I1157" s="48" t="str">
        <f>INDEX(Orders!$E1157,MATCH(Orders!$F1157,Customers!$B1157,0))</f>
        <v>Standard Class</v>
      </c>
    </row>
    <row r="1158" spans="1:9" x14ac:dyDescent="0.35">
      <c r="A1158" s="11">
        <v>3497</v>
      </c>
      <c r="B1158" s="13" t="s">
        <v>1758</v>
      </c>
      <c r="C1158" s="13" t="s">
        <v>1759</v>
      </c>
      <c r="D1158" s="13" t="s">
        <v>108</v>
      </c>
      <c r="E1158" s="13" t="s">
        <v>23</v>
      </c>
      <c r="F1158" s="13" t="s">
        <v>42</v>
      </c>
      <c r="G1158" s="13" t="s">
        <v>43</v>
      </c>
      <c r="H1158" s="13" t="s">
        <v>44</v>
      </c>
      <c r="I1158" s="47" t="str">
        <f>INDEX(Orders!$E1158,MATCH(Orders!$F1158,Customers!$B1158,0))</f>
        <v>Standard Class</v>
      </c>
    </row>
    <row r="1159" spans="1:9" x14ac:dyDescent="0.35">
      <c r="A1159" s="12">
        <v>3498</v>
      </c>
      <c r="B1159" s="17" t="s">
        <v>1758</v>
      </c>
      <c r="C1159" s="17" t="s">
        <v>1759</v>
      </c>
      <c r="D1159" s="17" t="s">
        <v>108</v>
      </c>
      <c r="E1159" s="17" t="s">
        <v>23</v>
      </c>
      <c r="F1159" s="17" t="s">
        <v>42</v>
      </c>
      <c r="G1159" s="17" t="s">
        <v>43</v>
      </c>
      <c r="H1159" s="17" t="s">
        <v>44</v>
      </c>
      <c r="I1159" s="48" t="str">
        <f>INDEX(Orders!$E1159,MATCH(Orders!$F1159,Customers!$B1159,0))</f>
        <v>Standard Class</v>
      </c>
    </row>
    <row r="1160" spans="1:9" x14ac:dyDescent="0.35">
      <c r="A1160" s="11">
        <v>3499</v>
      </c>
      <c r="B1160" s="13" t="s">
        <v>1758</v>
      </c>
      <c r="C1160" s="13" t="s">
        <v>1759</v>
      </c>
      <c r="D1160" s="13" t="s">
        <v>108</v>
      </c>
      <c r="E1160" s="13" t="s">
        <v>23</v>
      </c>
      <c r="F1160" s="13" t="s">
        <v>42</v>
      </c>
      <c r="G1160" s="13" t="s">
        <v>43</v>
      </c>
      <c r="H1160" s="13" t="s">
        <v>44</v>
      </c>
      <c r="I1160" s="47" t="str">
        <f>INDEX(Orders!$E1160,MATCH(Orders!$F1160,Customers!$B1160,0))</f>
        <v>Standard Class</v>
      </c>
    </row>
    <row r="1161" spans="1:9" x14ac:dyDescent="0.35">
      <c r="A1161" s="12">
        <v>5257</v>
      </c>
      <c r="B1161" s="17" t="s">
        <v>3421</v>
      </c>
      <c r="C1161" s="17" t="s">
        <v>3422</v>
      </c>
      <c r="D1161" s="17" t="s">
        <v>41</v>
      </c>
      <c r="E1161" s="17" t="s">
        <v>23</v>
      </c>
      <c r="F1161" s="17" t="s">
        <v>2752</v>
      </c>
      <c r="G1161" s="17" t="s">
        <v>66</v>
      </c>
      <c r="H1161" s="17" t="s">
        <v>54</v>
      </c>
      <c r="I1161" s="48" t="str">
        <f>INDEX(Orders!$E1161,MATCH(Orders!$F1161,Customers!$B1161,0))</f>
        <v>Standard Class</v>
      </c>
    </row>
    <row r="1162" spans="1:9" x14ac:dyDescent="0.35">
      <c r="A1162" s="11">
        <v>3517</v>
      </c>
      <c r="B1162" s="13" t="s">
        <v>3426</v>
      </c>
      <c r="C1162" s="13" t="s">
        <v>3427</v>
      </c>
      <c r="D1162" s="13" t="s">
        <v>41</v>
      </c>
      <c r="E1162" s="13" t="s">
        <v>23</v>
      </c>
      <c r="F1162" s="13" t="s">
        <v>273</v>
      </c>
      <c r="G1162" s="13" t="s">
        <v>78</v>
      </c>
      <c r="H1162" s="13" t="s">
        <v>79</v>
      </c>
      <c r="I1162" s="47" t="str">
        <f>INDEX(Orders!$E1162,MATCH(Orders!$F1162,Customers!$B1162,0))</f>
        <v>First Class</v>
      </c>
    </row>
    <row r="1163" spans="1:9" x14ac:dyDescent="0.35">
      <c r="A1163" s="12">
        <v>3518</v>
      </c>
      <c r="B1163" s="17" t="s">
        <v>3426</v>
      </c>
      <c r="C1163" s="17" t="s">
        <v>3427</v>
      </c>
      <c r="D1163" s="17" t="s">
        <v>41</v>
      </c>
      <c r="E1163" s="17" t="s">
        <v>23</v>
      </c>
      <c r="F1163" s="17" t="s">
        <v>273</v>
      </c>
      <c r="G1163" s="17" t="s">
        <v>78</v>
      </c>
      <c r="H1163" s="17" t="s">
        <v>79</v>
      </c>
      <c r="I1163" s="48" t="str">
        <f>INDEX(Orders!$E1163,MATCH(Orders!$F1163,Customers!$B1163,0))</f>
        <v>First Class</v>
      </c>
    </row>
    <row r="1164" spans="1:9" x14ac:dyDescent="0.35">
      <c r="A1164" s="11">
        <v>3519</v>
      </c>
      <c r="B1164" s="13" t="s">
        <v>3426</v>
      </c>
      <c r="C1164" s="13" t="s">
        <v>3427</v>
      </c>
      <c r="D1164" s="13" t="s">
        <v>41</v>
      </c>
      <c r="E1164" s="13" t="s">
        <v>23</v>
      </c>
      <c r="F1164" s="13" t="s">
        <v>273</v>
      </c>
      <c r="G1164" s="13" t="s">
        <v>78</v>
      </c>
      <c r="H1164" s="13" t="s">
        <v>79</v>
      </c>
      <c r="I1164" s="47" t="str">
        <f>INDEX(Orders!$E1164,MATCH(Orders!$F1164,Customers!$B1164,0))</f>
        <v>First Class</v>
      </c>
    </row>
    <row r="1165" spans="1:9" x14ac:dyDescent="0.35">
      <c r="A1165" s="12">
        <v>9160</v>
      </c>
      <c r="B1165" s="17" t="s">
        <v>3435</v>
      </c>
      <c r="C1165" s="17" t="s">
        <v>3436</v>
      </c>
      <c r="D1165" s="17" t="s">
        <v>108</v>
      </c>
      <c r="E1165" s="17" t="s">
        <v>23</v>
      </c>
      <c r="F1165" s="17" t="s">
        <v>3437</v>
      </c>
      <c r="G1165" s="17" t="s">
        <v>514</v>
      </c>
      <c r="H1165" s="17" t="s">
        <v>79</v>
      </c>
      <c r="I1165" s="48" t="str">
        <f>INDEX(Orders!$E1165,MATCH(Orders!$F1165,Customers!$B1165,0))</f>
        <v>Standard Class</v>
      </c>
    </row>
    <row r="1166" spans="1:9" x14ac:dyDescent="0.35">
      <c r="A1166" s="11">
        <v>9161</v>
      </c>
      <c r="B1166" s="13" t="s">
        <v>3435</v>
      </c>
      <c r="C1166" s="13" t="s">
        <v>3436</v>
      </c>
      <c r="D1166" s="13" t="s">
        <v>108</v>
      </c>
      <c r="E1166" s="13" t="s">
        <v>23</v>
      </c>
      <c r="F1166" s="13" t="s">
        <v>3437</v>
      </c>
      <c r="G1166" s="13" t="s">
        <v>514</v>
      </c>
      <c r="H1166" s="13" t="s">
        <v>79</v>
      </c>
      <c r="I1166" s="47" t="str">
        <f>INDEX(Orders!$E1166,MATCH(Orders!$F1166,Customers!$B1166,0))</f>
        <v>Standard Class</v>
      </c>
    </row>
    <row r="1167" spans="1:9" x14ac:dyDescent="0.35">
      <c r="A1167" s="12">
        <v>8306</v>
      </c>
      <c r="B1167" s="17" t="s">
        <v>3439</v>
      </c>
      <c r="C1167" s="17" t="s">
        <v>3440</v>
      </c>
      <c r="D1167" s="17" t="s">
        <v>108</v>
      </c>
      <c r="E1167" s="17" t="s">
        <v>23</v>
      </c>
      <c r="F1167" s="17" t="s">
        <v>551</v>
      </c>
      <c r="G1167" s="17" t="s">
        <v>66</v>
      </c>
      <c r="H1167" s="17" t="s">
        <v>54</v>
      </c>
      <c r="I1167" s="48" t="str">
        <f>INDEX(Orders!$E1167,MATCH(Orders!$F1167,Customers!$B1167,0))</f>
        <v>Standard Class</v>
      </c>
    </row>
    <row r="1168" spans="1:9" x14ac:dyDescent="0.35">
      <c r="A1168" s="11">
        <v>8307</v>
      </c>
      <c r="B1168" s="13" t="s">
        <v>3439</v>
      </c>
      <c r="C1168" s="13" t="s">
        <v>3440</v>
      </c>
      <c r="D1168" s="13" t="s">
        <v>108</v>
      </c>
      <c r="E1168" s="13" t="s">
        <v>23</v>
      </c>
      <c r="F1168" s="13" t="s">
        <v>551</v>
      </c>
      <c r="G1168" s="13" t="s">
        <v>66</v>
      </c>
      <c r="H1168" s="13" t="s">
        <v>54</v>
      </c>
      <c r="I1168" s="47" t="str">
        <f>INDEX(Orders!$E1168,MATCH(Orders!$F1168,Customers!$B1168,0))</f>
        <v>Standard Class</v>
      </c>
    </row>
    <row r="1169" spans="1:9" x14ac:dyDescent="0.35">
      <c r="A1169" s="12">
        <v>8308</v>
      </c>
      <c r="B1169" s="17" t="s">
        <v>3439</v>
      </c>
      <c r="C1169" s="17" t="s">
        <v>3440</v>
      </c>
      <c r="D1169" s="17" t="s">
        <v>108</v>
      </c>
      <c r="E1169" s="17" t="s">
        <v>23</v>
      </c>
      <c r="F1169" s="17" t="s">
        <v>551</v>
      </c>
      <c r="G1169" s="17" t="s">
        <v>66</v>
      </c>
      <c r="H1169" s="17" t="s">
        <v>54</v>
      </c>
      <c r="I1169" s="48" t="str">
        <f>INDEX(Orders!$E1169,MATCH(Orders!$F1169,Customers!$B1169,0))</f>
        <v>Standard Class</v>
      </c>
    </row>
    <row r="1170" spans="1:9" x14ac:dyDescent="0.35">
      <c r="A1170" s="11">
        <v>1087</v>
      </c>
      <c r="B1170" s="13" t="s">
        <v>715</v>
      </c>
      <c r="C1170" s="13" t="s">
        <v>716</v>
      </c>
      <c r="D1170" s="13" t="s">
        <v>41</v>
      </c>
      <c r="E1170" s="13" t="s">
        <v>23</v>
      </c>
      <c r="F1170" s="13" t="s">
        <v>3442</v>
      </c>
      <c r="G1170" s="13" t="s">
        <v>3443</v>
      </c>
      <c r="H1170" s="13" t="s">
        <v>54</v>
      </c>
      <c r="I1170" s="47" t="str">
        <f>INDEX(Orders!$E1170,MATCH(Orders!$F1170,Customers!$B1170,0))</f>
        <v>Same Day</v>
      </c>
    </row>
    <row r="1171" spans="1:9" x14ac:dyDescent="0.35">
      <c r="A1171" s="12">
        <v>2573</v>
      </c>
      <c r="B1171" s="17" t="s">
        <v>1825</v>
      </c>
      <c r="C1171" s="17" t="s">
        <v>1826</v>
      </c>
      <c r="D1171" s="17" t="s">
        <v>41</v>
      </c>
      <c r="E1171" s="17" t="s">
        <v>23</v>
      </c>
      <c r="F1171" s="17" t="s">
        <v>2750</v>
      </c>
      <c r="G1171" s="17" t="s">
        <v>53</v>
      </c>
      <c r="H1171" s="17" t="s">
        <v>54</v>
      </c>
      <c r="I1171" s="48" t="str">
        <f>INDEX(Orders!$E1171,MATCH(Orders!$F1171,Customers!$B1171,0))</f>
        <v>Second Class</v>
      </c>
    </row>
    <row r="1172" spans="1:9" x14ac:dyDescent="0.35">
      <c r="A1172" s="11">
        <v>4646</v>
      </c>
      <c r="B1172" s="13" t="s">
        <v>1349</v>
      </c>
      <c r="C1172" s="13" t="s">
        <v>1350</v>
      </c>
      <c r="D1172" s="13" t="s">
        <v>108</v>
      </c>
      <c r="E1172" s="13" t="s">
        <v>23</v>
      </c>
      <c r="F1172" s="13" t="s">
        <v>218</v>
      </c>
      <c r="G1172" s="13" t="s">
        <v>219</v>
      </c>
      <c r="H1172" s="13" t="s">
        <v>26</v>
      </c>
      <c r="I1172" s="47" t="str">
        <f>INDEX(Orders!$E1172,MATCH(Orders!$F1172,Customers!$B1172,0))</f>
        <v>Standard Class</v>
      </c>
    </row>
    <row r="1173" spans="1:9" x14ac:dyDescent="0.35">
      <c r="A1173" s="12">
        <v>8137</v>
      </c>
      <c r="B1173" s="17" t="s">
        <v>1636</v>
      </c>
      <c r="C1173" s="17" t="s">
        <v>1637</v>
      </c>
      <c r="D1173" s="17" t="s">
        <v>22</v>
      </c>
      <c r="E1173" s="17" t="s">
        <v>23</v>
      </c>
      <c r="F1173" s="17" t="s">
        <v>3449</v>
      </c>
      <c r="G1173" s="17" t="s">
        <v>98</v>
      </c>
      <c r="H1173" s="17" t="s">
        <v>79</v>
      </c>
      <c r="I1173" s="48" t="str">
        <f>INDEX(Orders!$E1173,MATCH(Orders!$F1173,Customers!$B1173,0))</f>
        <v>Standard Class</v>
      </c>
    </row>
    <row r="1174" spans="1:9" x14ac:dyDescent="0.35">
      <c r="A1174" s="11">
        <v>9403</v>
      </c>
      <c r="B1174" s="13" t="s">
        <v>3453</v>
      </c>
      <c r="C1174" s="13" t="s">
        <v>3454</v>
      </c>
      <c r="D1174" s="13" t="s">
        <v>41</v>
      </c>
      <c r="E1174" s="13" t="s">
        <v>23</v>
      </c>
      <c r="F1174" s="13" t="s">
        <v>218</v>
      </c>
      <c r="G1174" s="13" t="s">
        <v>219</v>
      </c>
      <c r="H1174" s="13" t="s">
        <v>26</v>
      </c>
      <c r="I1174" s="47" t="str">
        <f>INDEX(Orders!$E1174,MATCH(Orders!$F1174,Customers!$B1174,0))</f>
        <v>Second Class</v>
      </c>
    </row>
    <row r="1175" spans="1:9" x14ac:dyDescent="0.35">
      <c r="A1175" s="12">
        <v>9404</v>
      </c>
      <c r="B1175" s="17" t="s">
        <v>3453</v>
      </c>
      <c r="C1175" s="17" t="s">
        <v>3454</v>
      </c>
      <c r="D1175" s="17" t="s">
        <v>41</v>
      </c>
      <c r="E1175" s="17" t="s">
        <v>23</v>
      </c>
      <c r="F1175" s="17" t="s">
        <v>218</v>
      </c>
      <c r="G1175" s="17" t="s">
        <v>219</v>
      </c>
      <c r="H1175" s="17" t="s">
        <v>26</v>
      </c>
      <c r="I1175" s="48" t="str">
        <f>INDEX(Orders!$E1175,MATCH(Orders!$F1175,Customers!$B1175,0))</f>
        <v>Second Class</v>
      </c>
    </row>
    <row r="1176" spans="1:9" x14ac:dyDescent="0.35">
      <c r="A1176" s="11">
        <v>9717</v>
      </c>
      <c r="B1176" s="13" t="s">
        <v>3456</v>
      </c>
      <c r="C1176" s="13" t="s">
        <v>3457</v>
      </c>
      <c r="D1176" s="13" t="s">
        <v>108</v>
      </c>
      <c r="E1176" s="13" t="s">
        <v>23</v>
      </c>
      <c r="F1176" s="13" t="s">
        <v>86</v>
      </c>
      <c r="G1176" s="13" t="s">
        <v>87</v>
      </c>
      <c r="H1176" s="13" t="s">
        <v>26</v>
      </c>
      <c r="I1176" s="47" t="str">
        <f>INDEX(Orders!$E1176,MATCH(Orders!$F1176,Customers!$B1176,0))</f>
        <v>Second Class</v>
      </c>
    </row>
    <row r="1177" spans="1:9" x14ac:dyDescent="0.35">
      <c r="A1177" s="12">
        <v>1747</v>
      </c>
      <c r="B1177" s="17" t="s">
        <v>3459</v>
      </c>
      <c r="C1177" s="17" t="s">
        <v>3460</v>
      </c>
      <c r="D1177" s="17" t="s">
        <v>41</v>
      </c>
      <c r="E1177" s="17" t="s">
        <v>23</v>
      </c>
      <c r="F1177" s="17" t="s">
        <v>97</v>
      </c>
      <c r="G1177" s="17" t="s">
        <v>78</v>
      </c>
      <c r="H1177" s="17" t="s">
        <v>79</v>
      </c>
      <c r="I1177" s="48" t="str">
        <f>INDEX(Orders!$E1177,MATCH(Orders!$F1177,Customers!$B1177,0))</f>
        <v>Second Class</v>
      </c>
    </row>
    <row r="1178" spans="1:9" x14ac:dyDescent="0.35">
      <c r="A1178" s="11">
        <v>1748</v>
      </c>
      <c r="B1178" s="13" t="s">
        <v>3459</v>
      </c>
      <c r="C1178" s="13" t="s">
        <v>3460</v>
      </c>
      <c r="D1178" s="13" t="s">
        <v>41</v>
      </c>
      <c r="E1178" s="13" t="s">
        <v>23</v>
      </c>
      <c r="F1178" s="13" t="s">
        <v>97</v>
      </c>
      <c r="G1178" s="13" t="s">
        <v>78</v>
      </c>
      <c r="H1178" s="13" t="s">
        <v>79</v>
      </c>
      <c r="I1178" s="47" t="str">
        <f>INDEX(Orders!$E1178,MATCH(Orders!$F1178,Customers!$B1178,0))</f>
        <v>Second Class</v>
      </c>
    </row>
    <row r="1179" spans="1:9" x14ac:dyDescent="0.35">
      <c r="A1179" s="12">
        <v>3763</v>
      </c>
      <c r="B1179" s="17" t="s">
        <v>775</v>
      </c>
      <c r="C1179" s="17" t="s">
        <v>776</v>
      </c>
      <c r="D1179" s="17" t="s">
        <v>22</v>
      </c>
      <c r="E1179" s="17" t="s">
        <v>23</v>
      </c>
      <c r="F1179" s="17" t="s">
        <v>3463</v>
      </c>
      <c r="G1179" s="17" t="s">
        <v>126</v>
      </c>
      <c r="H1179" s="17" t="s">
        <v>54</v>
      </c>
      <c r="I1179" s="48" t="str">
        <f>INDEX(Orders!$E1179,MATCH(Orders!$F1179,Customers!$B1179,0))</f>
        <v>Second Class</v>
      </c>
    </row>
    <row r="1180" spans="1:9" x14ac:dyDescent="0.35">
      <c r="A1180" s="11">
        <v>3764</v>
      </c>
      <c r="B1180" s="13" t="s">
        <v>775</v>
      </c>
      <c r="C1180" s="13" t="s">
        <v>776</v>
      </c>
      <c r="D1180" s="13" t="s">
        <v>22</v>
      </c>
      <c r="E1180" s="13" t="s">
        <v>23</v>
      </c>
      <c r="F1180" s="13" t="s">
        <v>3463</v>
      </c>
      <c r="G1180" s="13" t="s">
        <v>126</v>
      </c>
      <c r="H1180" s="13" t="s">
        <v>54</v>
      </c>
      <c r="I1180" s="47" t="str">
        <f>INDEX(Orders!$E1180,MATCH(Orders!$F1180,Customers!$B1180,0))</f>
        <v>Second Class</v>
      </c>
    </row>
    <row r="1181" spans="1:9" x14ac:dyDescent="0.35">
      <c r="A1181" s="12">
        <v>6021</v>
      </c>
      <c r="B1181" s="17" t="s">
        <v>3467</v>
      </c>
      <c r="C1181" s="17" t="s">
        <v>3468</v>
      </c>
      <c r="D1181" s="17" t="s">
        <v>41</v>
      </c>
      <c r="E1181" s="17" t="s">
        <v>23</v>
      </c>
      <c r="F1181" s="17" t="s">
        <v>3469</v>
      </c>
      <c r="G1181" s="17" t="s">
        <v>952</v>
      </c>
      <c r="H1181" s="17" t="s">
        <v>79</v>
      </c>
      <c r="I1181" s="48" t="str">
        <f>INDEX(Orders!$E1181,MATCH(Orders!$F1181,Customers!$B1181,0))</f>
        <v>Same Day</v>
      </c>
    </row>
    <row r="1182" spans="1:9" x14ac:dyDescent="0.35">
      <c r="A1182" s="11">
        <v>6022</v>
      </c>
      <c r="B1182" s="13" t="s">
        <v>3467</v>
      </c>
      <c r="C1182" s="13" t="s">
        <v>3468</v>
      </c>
      <c r="D1182" s="13" t="s">
        <v>41</v>
      </c>
      <c r="E1182" s="13" t="s">
        <v>23</v>
      </c>
      <c r="F1182" s="13" t="s">
        <v>3469</v>
      </c>
      <c r="G1182" s="13" t="s">
        <v>952</v>
      </c>
      <c r="H1182" s="13" t="s">
        <v>79</v>
      </c>
      <c r="I1182" s="47" t="str">
        <f>INDEX(Orders!$E1182,MATCH(Orders!$F1182,Customers!$B1182,0))</f>
        <v>Same Day</v>
      </c>
    </row>
    <row r="1183" spans="1:9" x14ac:dyDescent="0.35">
      <c r="A1183" s="12">
        <v>7925</v>
      </c>
      <c r="B1183" s="17" t="s">
        <v>1621</v>
      </c>
      <c r="C1183" s="17" t="s">
        <v>1622</v>
      </c>
      <c r="D1183" s="17" t="s">
        <v>41</v>
      </c>
      <c r="E1183" s="17" t="s">
        <v>23</v>
      </c>
      <c r="F1183" s="17" t="s">
        <v>174</v>
      </c>
      <c r="G1183" s="17" t="s">
        <v>425</v>
      </c>
      <c r="H1183" s="17" t="s">
        <v>79</v>
      </c>
      <c r="I1183" s="48" t="str">
        <f>INDEX(Orders!$E1183,MATCH(Orders!$F1183,Customers!$B1183,0))</f>
        <v>First Class</v>
      </c>
    </row>
    <row r="1184" spans="1:9" x14ac:dyDescent="0.35">
      <c r="A1184" s="11">
        <v>7926</v>
      </c>
      <c r="B1184" s="13" t="s">
        <v>1621</v>
      </c>
      <c r="C1184" s="13" t="s">
        <v>1622</v>
      </c>
      <c r="D1184" s="13" t="s">
        <v>41</v>
      </c>
      <c r="E1184" s="13" t="s">
        <v>23</v>
      </c>
      <c r="F1184" s="13" t="s">
        <v>174</v>
      </c>
      <c r="G1184" s="13" t="s">
        <v>425</v>
      </c>
      <c r="H1184" s="13" t="s">
        <v>79</v>
      </c>
      <c r="I1184" s="47" t="str">
        <f>INDEX(Orders!$E1184,MATCH(Orders!$F1184,Customers!$B1184,0))</f>
        <v>First Class</v>
      </c>
    </row>
    <row r="1185" spans="1:9" x14ac:dyDescent="0.35">
      <c r="A1185" s="12">
        <v>8876</v>
      </c>
      <c r="B1185" s="17" t="s">
        <v>3474</v>
      </c>
      <c r="C1185" s="17" t="s">
        <v>3475</v>
      </c>
      <c r="D1185" s="17" t="s">
        <v>41</v>
      </c>
      <c r="E1185" s="17" t="s">
        <v>23</v>
      </c>
      <c r="F1185" s="17" t="s">
        <v>1843</v>
      </c>
      <c r="G1185" s="17" t="s">
        <v>53</v>
      </c>
      <c r="H1185" s="17" t="s">
        <v>54</v>
      </c>
      <c r="I1185" s="48" t="str">
        <f>INDEX(Orders!$E1185,MATCH(Orders!$F1185,Customers!$B1185,0))</f>
        <v>Standard Class</v>
      </c>
    </row>
    <row r="1186" spans="1:9" x14ac:dyDescent="0.35">
      <c r="A1186" s="11">
        <v>8877</v>
      </c>
      <c r="B1186" s="13" t="s">
        <v>3474</v>
      </c>
      <c r="C1186" s="13" t="s">
        <v>3475</v>
      </c>
      <c r="D1186" s="13" t="s">
        <v>41</v>
      </c>
      <c r="E1186" s="13" t="s">
        <v>23</v>
      </c>
      <c r="F1186" s="13" t="s">
        <v>1843</v>
      </c>
      <c r="G1186" s="13" t="s">
        <v>53</v>
      </c>
      <c r="H1186" s="13" t="s">
        <v>54</v>
      </c>
      <c r="I1186" s="47" t="str">
        <f>INDEX(Orders!$E1186,MATCH(Orders!$F1186,Customers!$B1186,0))</f>
        <v>Standard Class</v>
      </c>
    </row>
    <row r="1187" spans="1:9" x14ac:dyDescent="0.35">
      <c r="A1187" s="12">
        <v>5380</v>
      </c>
      <c r="B1187" s="17" t="s">
        <v>1537</v>
      </c>
      <c r="C1187" s="17" t="s">
        <v>1538</v>
      </c>
      <c r="D1187" s="17" t="s">
        <v>41</v>
      </c>
      <c r="E1187" s="17" t="s">
        <v>23</v>
      </c>
      <c r="F1187" s="17" t="s">
        <v>42</v>
      </c>
      <c r="G1187" s="17" t="s">
        <v>43</v>
      </c>
      <c r="H1187" s="17" t="s">
        <v>44</v>
      </c>
      <c r="I1187" s="48" t="str">
        <f>INDEX(Orders!$E1187,MATCH(Orders!$F1187,Customers!$B1187,0))</f>
        <v>Standard Class</v>
      </c>
    </row>
    <row r="1188" spans="1:9" x14ac:dyDescent="0.35">
      <c r="A1188" s="11">
        <v>5381</v>
      </c>
      <c r="B1188" s="13" t="s">
        <v>1537</v>
      </c>
      <c r="C1188" s="13" t="s">
        <v>1538</v>
      </c>
      <c r="D1188" s="13" t="s">
        <v>41</v>
      </c>
      <c r="E1188" s="13" t="s">
        <v>23</v>
      </c>
      <c r="F1188" s="13" t="s">
        <v>42</v>
      </c>
      <c r="G1188" s="13" t="s">
        <v>43</v>
      </c>
      <c r="H1188" s="13" t="s">
        <v>44</v>
      </c>
      <c r="I1188" s="47" t="str">
        <f>INDEX(Orders!$E1188,MATCH(Orders!$F1188,Customers!$B1188,0))</f>
        <v>Standard Class</v>
      </c>
    </row>
    <row r="1189" spans="1:9" x14ac:dyDescent="0.35">
      <c r="A1189" s="12">
        <v>7049</v>
      </c>
      <c r="B1189" s="17" t="s">
        <v>3484</v>
      </c>
      <c r="C1189" s="17" t="s">
        <v>3485</v>
      </c>
      <c r="D1189" s="17" t="s">
        <v>41</v>
      </c>
      <c r="E1189" s="17" t="s">
        <v>23</v>
      </c>
      <c r="F1189" s="17" t="s">
        <v>639</v>
      </c>
      <c r="G1189" s="17" t="s">
        <v>514</v>
      </c>
      <c r="H1189" s="17" t="s">
        <v>79</v>
      </c>
      <c r="I1189" s="48" t="str">
        <f>INDEX(Orders!$E1189,MATCH(Orders!$F1189,Customers!$B1189,0))</f>
        <v>First Class</v>
      </c>
    </row>
    <row r="1190" spans="1:9" x14ac:dyDescent="0.35">
      <c r="A1190" s="11">
        <v>8691</v>
      </c>
      <c r="B1190" s="13" t="s">
        <v>878</v>
      </c>
      <c r="C1190" s="13" t="s">
        <v>879</v>
      </c>
      <c r="D1190" s="13" t="s">
        <v>22</v>
      </c>
      <c r="E1190" s="13" t="s">
        <v>23</v>
      </c>
      <c r="F1190" s="13" t="s">
        <v>3487</v>
      </c>
      <c r="G1190" s="13" t="s">
        <v>153</v>
      </c>
      <c r="H1190" s="13" t="s">
        <v>26</v>
      </c>
      <c r="I1190" s="47" t="str">
        <f>INDEX(Orders!$E1190,MATCH(Orders!$F1190,Customers!$B1190,0))</f>
        <v>Standard Class</v>
      </c>
    </row>
    <row r="1191" spans="1:9" x14ac:dyDescent="0.35">
      <c r="A1191" s="12">
        <v>8692</v>
      </c>
      <c r="B1191" s="17" t="s">
        <v>878</v>
      </c>
      <c r="C1191" s="17" t="s">
        <v>879</v>
      </c>
      <c r="D1191" s="17" t="s">
        <v>22</v>
      </c>
      <c r="E1191" s="17" t="s">
        <v>23</v>
      </c>
      <c r="F1191" s="17" t="s">
        <v>3487</v>
      </c>
      <c r="G1191" s="17" t="s">
        <v>153</v>
      </c>
      <c r="H1191" s="17" t="s">
        <v>26</v>
      </c>
      <c r="I1191" s="48" t="str">
        <f>INDEX(Orders!$E1191,MATCH(Orders!$F1191,Customers!$B1191,0))</f>
        <v>Standard Class</v>
      </c>
    </row>
    <row r="1192" spans="1:9" x14ac:dyDescent="0.35">
      <c r="A1192" s="11">
        <v>8693</v>
      </c>
      <c r="B1192" s="13" t="s">
        <v>878</v>
      </c>
      <c r="C1192" s="13" t="s">
        <v>879</v>
      </c>
      <c r="D1192" s="13" t="s">
        <v>22</v>
      </c>
      <c r="E1192" s="13" t="s">
        <v>23</v>
      </c>
      <c r="F1192" s="13" t="s">
        <v>3487</v>
      </c>
      <c r="G1192" s="13" t="s">
        <v>153</v>
      </c>
      <c r="H1192" s="13" t="s">
        <v>26</v>
      </c>
      <c r="I1192" s="47" t="str">
        <f>INDEX(Orders!$E1192,MATCH(Orders!$F1192,Customers!$B1192,0))</f>
        <v>Standard Class</v>
      </c>
    </row>
    <row r="1193" spans="1:9" x14ac:dyDescent="0.35">
      <c r="A1193" s="12">
        <v>637</v>
      </c>
      <c r="B1193" s="17" t="s">
        <v>3492</v>
      </c>
      <c r="C1193" s="17" t="s">
        <v>3493</v>
      </c>
      <c r="D1193" s="17" t="s">
        <v>41</v>
      </c>
      <c r="E1193" s="17" t="s">
        <v>23</v>
      </c>
      <c r="F1193" s="17" t="s">
        <v>1715</v>
      </c>
      <c r="G1193" s="17" t="s">
        <v>737</v>
      </c>
      <c r="H1193" s="17" t="s">
        <v>44</v>
      </c>
      <c r="I1193" s="48" t="str">
        <f>INDEX(Orders!$E1193,MATCH(Orders!$F1193,Customers!$B1193,0))</f>
        <v>Standard Class</v>
      </c>
    </row>
    <row r="1194" spans="1:9" x14ac:dyDescent="0.35">
      <c r="A1194" s="11">
        <v>638</v>
      </c>
      <c r="B1194" s="13" t="s">
        <v>3492</v>
      </c>
      <c r="C1194" s="13" t="s">
        <v>3493</v>
      </c>
      <c r="D1194" s="13" t="s">
        <v>41</v>
      </c>
      <c r="E1194" s="13" t="s">
        <v>23</v>
      </c>
      <c r="F1194" s="13" t="s">
        <v>1715</v>
      </c>
      <c r="G1194" s="13" t="s">
        <v>737</v>
      </c>
      <c r="H1194" s="13" t="s">
        <v>44</v>
      </c>
      <c r="I1194" s="47" t="str">
        <f>INDEX(Orders!$E1194,MATCH(Orders!$F1194,Customers!$B1194,0))</f>
        <v>Standard Class</v>
      </c>
    </row>
    <row r="1195" spans="1:9" x14ac:dyDescent="0.35">
      <c r="A1195" s="12">
        <v>1088</v>
      </c>
      <c r="B1195" s="17" t="s">
        <v>3497</v>
      </c>
      <c r="C1195" s="17" t="s">
        <v>3498</v>
      </c>
      <c r="D1195" s="17" t="s">
        <v>22</v>
      </c>
      <c r="E1195" s="17" t="s">
        <v>23</v>
      </c>
      <c r="F1195" s="17" t="s">
        <v>109</v>
      </c>
      <c r="G1195" s="17" t="s">
        <v>43</v>
      </c>
      <c r="H1195" s="17" t="s">
        <v>44</v>
      </c>
      <c r="I1195" s="48" t="str">
        <f>INDEX(Orders!$E1195,MATCH(Orders!$F1195,Customers!$B1195,0))</f>
        <v>Second Class</v>
      </c>
    </row>
    <row r="1196" spans="1:9" x14ac:dyDescent="0.35">
      <c r="A1196" s="11">
        <v>1089</v>
      </c>
      <c r="B1196" s="13" t="s">
        <v>3497</v>
      </c>
      <c r="C1196" s="13" t="s">
        <v>3498</v>
      </c>
      <c r="D1196" s="13" t="s">
        <v>22</v>
      </c>
      <c r="E1196" s="13" t="s">
        <v>23</v>
      </c>
      <c r="F1196" s="13" t="s">
        <v>109</v>
      </c>
      <c r="G1196" s="13" t="s">
        <v>43</v>
      </c>
      <c r="H1196" s="13" t="s">
        <v>44</v>
      </c>
      <c r="I1196" s="47" t="str">
        <f>INDEX(Orders!$E1196,MATCH(Orders!$F1196,Customers!$B1196,0))</f>
        <v>Second Class</v>
      </c>
    </row>
    <row r="1197" spans="1:9" x14ac:dyDescent="0.35">
      <c r="A1197" s="12">
        <v>2555</v>
      </c>
      <c r="B1197" s="17" t="s">
        <v>3502</v>
      </c>
      <c r="C1197" s="17" t="s">
        <v>3503</v>
      </c>
      <c r="D1197" s="17" t="s">
        <v>41</v>
      </c>
      <c r="E1197" s="17" t="s">
        <v>23</v>
      </c>
      <c r="F1197" s="17" t="s">
        <v>1925</v>
      </c>
      <c r="G1197" s="17" t="s">
        <v>98</v>
      </c>
      <c r="H1197" s="17" t="s">
        <v>79</v>
      </c>
      <c r="I1197" s="48" t="str">
        <f>INDEX(Orders!$E1197,MATCH(Orders!$F1197,Customers!$B1197,0))</f>
        <v>Standard Class</v>
      </c>
    </row>
    <row r="1198" spans="1:9" x14ac:dyDescent="0.35">
      <c r="A1198" s="11">
        <v>2858</v>
      </c>
      <c r="B1198" s="13" t="s">
        <v>2239</v>
      </c>
      <c r="C1198" s="13" t="s">
        <v>2240</v>
      </c>
      <c r="D1198" s="13" t="s">
        <v>41</v>
      </c>
      <c r="E1198" s="13" t="s">
        <v>23</v>
      </c>
      <c r="F1198" s="13" t="s">
        <v>273</v>
      </c>
      <c r="G1198" s="13" t="s">
        <v>78</v>
      </c>
      <c r="H1198" s="13" t="s">
        <v>79</v>
      </c>
      <c r="I1198" s="47" t="str">
        <f>INDEX(Orders!$E1198,MATCH(Orders!$F1198,Customers!$B1198,0))</f>
        <v>Second Class</v>
      </c>
    </row>
    <row r="1199" spans="1:9" x14ac:dyDescent="0.35">
      <c r="A1199" s="12">
        <v>8895</v>
      </c>
      <c r="B1199" s="17" t="s">
        <v>1551</v>
      </c>
      <c r="C1199" s="17" t="s">
        <v>1552</v>
      </c>
      <c r="D1199" s="17" t="s">
        <v>41</v>
      </c>
      <c r="E1199" s="17" t="s">
        <v>23</v>
      </c>
      <c r="F1199" s="17" t="s">
        <v>42</v>
      </c>
      <c r="G1199" s="17" t="s">
        <v>43</v>
      </c>
      <c r="H1199" s="17" t="s">
        <v>44</v>
      </c>
      <c r="I1199" s="48" t="str">
        <f>INDEX(Orders!$E1199,MATCH(Orders!$F1199,Customers!$B1199,0))</f>
        <v>Standard Class</v>
      </c>
    </row>
    <row r="1200" spans="1:9" x14ac:dyDescent="0.35">
      <c r="A1200" s="11">
        <v>8896</v>
      </c>
      <c r="B1200" s="13" t="s">
        <v>1551</v>
      </c>
      <c r="C1200" s="13" t="s">
        <v>1552</v>
      </c>
      <c r="D1200" s="13" t="s">
        <v>41</v>
      </c>
      <c r="E1200" s="13" t="s">
        <v>23</v>
      </c>
      <c r="F1200" s="13" t="s">
        <v>42</v>
      </c>
      <c r="G1200" s="13" t="s">
        <v>43</v>
      </c>
      <c r="H1200" s="13" t="s">
        <v>44</v>
      </c>
      <c r="I1200" s="47" t="str">
        <f>INDEX(Orders!$E1200,MATCH(Orders!$F1200,Customers!$B1200,0))</f>
        <v>Standard Class</v>
      </c>
    </row>
    <row r="1201" spans="1:9" x14ac:dyDescent="0.35">
      <c r="A1201" s="12">
        <v>8897</v>
      </c>
      <c r="B1201" s="17" t="s">
        <v>1551</v>
      </c>
      <c r="C1201" s="17" t="s">
        <v>1552</v>
      </c>
      <c r="D1201" s="17" t="s">
        <v>41</v>
      </c>
      <c r="E1201" s="17" t="s">
        <v>23</v>
      </c>
      <c r="F1201" s="17" t="s">
        <v>42</v>
      </c>
      <c r="G1201" s="17" t="s">
        <v>43</v>
      </c>
      <c r="H1201" s="17" t="s">
        <v>44</v>
      </c>
      <c r="I1201" s="48" t="str">
        <f>INDEX(Orders!$E1201,MATCH(Orders!$F1201,Customers!$B1201,0))</f>
        <v>Standard Class</v>
      </c>
    </row>
    <row r="1202" spans="1:9" x14ac:dyDescent="0.35">
      <c r="A1202" s="11">
        <v>8898</v>
      </c>
      <c r="B1202" s="13" t="s">
        <v>1551</v>
      </c>
      <c r="C1202" s="13" t="s">
        <v>1552</v>
      </c>
      <c r="D1202" s="13" t="s">
        <v>41</v>
      </c>
      <c r="E1202" s="13" t="s">
        <v>23</v>
      </c>
      <c r="F1202" s="13" t="s">
        <v>42</v>
      </c>
      <c r="G1202" s="13" t="s">
        <v>43</v>
      </c>
      <c r="H1202" s="13" t="s">
        <v>44</v>
      </c>
      <c r="I1202" s="47" t="str">
        <f>INDEX(Orders!$E1202,MATCH(Orders!$F1202,Customers!$B1202,0))</f>
        <v>Standard Class</v>
      </c>
    </row>
    <row r="1203" spans="1:9" x14ac:dyDescent="0.35">
      <c r="A1203" s="12">
        <v>2659</v>
      </c>
      <c r="B1203" s="17" t="s">
        <v>1586</v>
      </c>
      <c r="C1203" s="17" t="s">
        <v>1587</v>
      </c>
      <c r="D1203" s="17" t="s">
        <v>41</v>
      </c>
      <c r="E1203" s="17" t="s">
        <v>23</v>
      </c>
      <c r="F1203" s="17" t="s">
        <v>358</v>
      </c>
      <c r="G1203" s="17" t="s">
        <v>43</v>
      </c>
      <c r="H1203" s="17" t="s">
        <v>44</v>
      </c>
      <c r="I1203" s="48" t="str">
        <f>INDEX(Orders!$E1203,MATCH(Orders!$F1203,Customers!$B1203,0))</f>
        <v>Standard Class</v>
      </c>
    </row>
    <row r="1204" spans="1:9" x14ac:dyDescent="0.35">
      <c r="A1204" s="11">
        <v>6134</v>
      </c>
      <c r="B1204" s="13" t="s">
        <v>3516</v>
      </c>
      <c r="C1204" s="13" t="s">
        <v>3517</v>
      </c>
      <c r="D1204" s="13" t="s">
        <v>22</v>
      </c>
      <c r="E1204" s="13" t="s">
        <v>23</v>
      </c>
      <c r="F1204" s="13" t="s">
        <v>42</v>
      </c>
      <c r="G1204" s="13" t="s">
        <v>43</v>
      </c>
      <c r="H1204" s="13" t="s">
        <v>44</v>
      </c>
      <c r="I1204" s="47" t="str">
        <f>INDEX(Orders!$E1204,MATCH(Orders!$F1204,Customers!$B1204,0))</f>
        <v>First Class</v>
      </c>
    </row>
    <row r="1205" spans="1:9" x14ac:dyDescent="0.35">
      <c r="A1205" s="12">
        <v>7889</v>
      </c>
      <c r="B1205" s="17" t="s">
        <v>3521</v>
      </c>
      <c r="C1205" s="17" t="s">
        <v>3522</v>
      </c>
      <c r="D1205" s="17" t="s">
        <v>41</v>
      </c>
      <c r="E1205" s="17" t="s">
        <v>23</v>
      </c>
      <c r="F1205" s="17" t="s">
        <v>3523</v>
      </c>
      <c r="G1205" s="17" t="s">
        <v>43</v>
      </c>
      <c r="H1205" s="17" t="s">
        <v>44</v>
      </c>
      <c r="I1205" s="48" t="str">
        <f>INDEX(Orders!$E1205,MATCH(Orders!$F1205,Customers!$B1205,0))</f>
        <v>Standard Class</v>
      </c>
    </row>
    <row r="1206" spans="1:9" x14ac:dyDescent="0.35">
      <c r="A1206" s="11">
        <v>3350</v>
      </c>
      <c r="B1206" s="13" t="s">
        <v>113</v>
      </c>
      <c r="C1206" s="13" t="s">
        <v>114</v>
      </c>
      <c r="D1206" s="13" t="s">
        <v>41</v>
      </c>
      <c r="E1206" s="13" t="s">
        <v>23</v>
      </c>
      <c r="F1206" s="13" t="s">
        <v>159</v>
      </c>
      <c r="G1206" s="13" t="s">
        <v>160</v>
      </c>
      <c r="H1206" s="13" t="s">
        <v>44</v>
      </c>
      <c r="I1206" s="47" t="str">
        <f>INDEX(Orders!$E1206,MATCH(Orders!$F1206,Customers!$B1206,0))</f>
        <v>Standard Class</v>
      </c>
    </row>
    <row r="1207" spans="1:9" x14ac:dyDescent="0.35">
      <c r="A1207" s="12">
        <v>803</v>
      </c>
      <c r="B1207" s="17" t="s">
        <v>3526</v>
      </c>
      <c r="C1207" s="17" t="s">
        <v>3527</v>
      </c>
      <c r="D1207" s="17" t="s">
        <v>22</v>
      </c>
      <c r="E1207" s="17" t="s">
        <v>23</v>
      </c>
      <c r="F1207" s="17" t="s">
        <v>218</v>
      </c>
      <c r="G1207" s="17" t="s">
        <v>219</v>
      </c>
      <c r="H1207" s="17" t="s">
        <v>26</v>
      </c>
      <c r="I1207" s="48" t="str">
        <f>INDEX(Orders!$E1207,MATCH(Orders!$F1207,Customers!$B1207,0))</f>
        <v>Second Class</v>
      </c>
    </row>
    <row r="1208" spans="1:9" x14ac:dyDescent="0.35">
      <c r="A1208" s="11">
        <v>2956</v>
      </c>
      <c r="B1208" s="13" t="s">
        <v>3531</v>
      </c>
      <c r="C1208" s="13" t="s">
        <v>3532</v>
      </c>
      <c r="D1208" s="13" t="s">
        <v>22</v>
      </c>
      <c r="E1208" s="13" t="s">
        <v>23</v>
      </c>
      <c r="F1208" s="13" t="s">
        <v>218</v>
      </c>
      <c r="G1208" s="13" t="s">
        <v>219</v>
      </c>
      <c r="H1208" s="13" t="s">
        <v>26</v>
      </c>
      <c r="I1208" s="47" t="str">
        <f>INDEX(Orders!$E1208,MATCH(Orders!$F1208,Customers!$B1208,0))</f>
        <v>Standard Class</v>
      </c>
    </row>
    <row r="1209" spans="1:9" x14ac:dyDescent="0.35">
      <c r="A1209" s="12">
        <v>6056</v>
      </c>
      <c r="B1209" s="17" t="s">
        <v>3536</v>
      </c>
      <c r="C1209" s="17" t="s">
        <v>3537</v>
      </c>
      <c r="D1209" s="17" t="s">
        <v>41</v>
      </c>
      <c r="E1209" s="17" t="s">
        <v>23</v>
      </c>
      <c r="F1209" s="17" t="s">
        <v>3538</v>
      </c>
      <c r="G1209" s="17" t="s">
        <v>53</v>
      </c>
      <c r="H1209" s="17" t="s">
        <v>54</v>
      </c>
      <c r="I1209" s="48" t="str">
        <f>INDEX(Orders!$E1209,MATCH(Orders!$F1209,Customers!$B1209,0))</f>
        <v>First Class</v>
      </c>
    </row>
    <row r="1210" spans="1:9" x14ac:dyDescent="0.35">
      <c r="A1210" s="11">
        <v>6057</v>
      </c>
      <c r="B1210" s="13" t="s">
        <v>3536</v>
      </c>
      <c r="C1210" s="13" t="s">
        <v>3537</v>
      </c>
      <c r="D1210" s="13" t="s">
        <v>41</v>
      </c>
      <c r="E1210" s="13" t="s">
        <v>23</v>
      </c>
      <c r="F1210" s="13" t="s">
        <v>3538</v>
      </c>
      <c r="G1210" s="13" t="s">
        <v>53</v>
      </c>
      <c r="H1210" s="13" t="s">
        <v>54</v>
      </c>
      <c r="I1210" s="47" t="str">
        <f>INDEX(Orders!$E1210,MATCH(Orders!$F1210,Customers!$B1210,0))</f>
        <v>First Class</v>
      </c>
    </row>
    <row r="1211" spans="1:9" x14ac:dyDescent="0.35">
      <c r="A1211" s="12">
        <v>9125</v>
      </c>
      <c r="B1211" s="17" t="s">
        <v>3540</v>
      </c>
      <c r="C1211" s="17" t="s">
        <v>3541</v>
      </c>
      <c r="D1211" s="17" t="s">
        <v>108</v>
      </c>
      <c r="E1211" s="17" t="s">
        <v>23</v>
      </c>
      <c r="F1211" s="17" t="s">
        <v>451</v>
      </c>
      <c r="G1211" s="17" t="s">
        <v>53</v>
      </c>
      <c r="H1211" s="17" t="s">
        <v>54</v>
      </c>
      <c r="I1211" s="48" t="str">
        <f>INDEX(Orders!$E1211,MATCH(Orders!$F1211,Customers!$B1211,0))</f>
        <v>Second Class</v>
      </c>
    </row>
    <row r="1212" spans="1:9" x14ac:dyDescent="0.35">
      <c r="A1212" s="11">
        <v>9126</v>
      </c>
      <c r="B1212" s="13" t="s">
        <v>3540</v>
      </c>
      <c r="C1212" s="13" t="s">
        <v>3541</v>
      </c>
      <c r="D1212" s="13" t="s">
        <v>108</v>
      </c>
      <c r="E1212" s="13" t="s">
        <v>23</v>
      </c>
      <c r="F1212" s="13" t="s">
        <v>451</v>
      </c>
      <c r="G1212" s="13" t="s">
        <v>53</v>
      </c>
      <c r="H1212" s="13" t="s">
        <v>54</v>
      </c>
      <c r="I1212" s="47" t="str">
        <f>INDEX(Orders!$E1212,MATCH(Orders!$F1212,Customers!$B1212,0))</f>
        <v>Second Class</v>
      </c>
    </row>
    <row r="1213" spans="1:9" x14ac:dyDescent="0.35">
      <c r="A1213" s="12">
        <v>7096</v>
      </c>
      <c r="B1213" s="17" t="s">
        <v>3543</v>
      </c>
      <c r="C1213" s="17" t="s">
        <v>3544</v>
      </c>
      <c r="D1213" s="17" t="s">
        <v>41</v>
      </c>
      <c r="E1213" s="17" t="s">
        <v>23</v>
      </c>
      <c r="F1213" s="17" t="s">
        <v>218</v>
      </c>
      <c r="G1213" s="17" t="s">
        <v>219</v>
      </c>
      <c r="H1213" s="17" t="s">
        <v>26</v>
      </c>
      <c r="I1213" s="48" t="str">
        <f>INDEX(Orders!$E1213,MATCH(Orders!$F1213,Customers!$B1213,0))</f>
        <v>First Class</v>
      </c>
    </row>
    <row r="1214" spans="1:9" x14ac:dyDescent="0.35">
      <c r="A1214" s="11">
        <v>7097</v>
      </c>
      <c r="B1214" s="13" t="s">
        <v>3543</v>
      </c>
      <c r="C1214" s="13" t="s">
        <v>3544</v>
      </c>
      <c r="D1214" s="13" t="s">
        <v>41</v>
      </c>
      <c r="E1214" s="13" t="s">
        <v>23</v>
      </c>
      <c r="F1214" s="13" t="s">
        <v>218</v>
      </c>
      <c r="G1214" s="13" t="s">
        <v>219</v>
      </c>
      <c r="H1214" s="13" t="s">
        <v>26</v>
      </c>
      <c r="I1214" s="47" t="str">
        <f>INDEX(Orders!$E1214,MATCH(Orders!$F1214,Customers!$B1214,0))</f>
        <v>First Class</v>
      </c>
    </row>
    <row r="1215" spans="1:9" x14ac:dyDescent="0.35">
      <c r="A1215" s="12">
        <v>7098</v>
      </c>
      <c r="B1215" s="17" t="s">
        <v>3543</v>
      </c>
      <c r="C1215" s="17" t="s">
        <v>3544</v>
      </c>
      <c r="D1215" s="17" t="s">
        <v>41</v>
      </c>
      <c r="E1215" s="17" t="s">
        <v>23</v>
      </c>
      <c r="F1215" s="17" t="s">
        <v>218</v>
      </c>
      <c r="G1215" s="17" t="s">
        <v>219</v>
      </c>
      <c r="H1215" s="17" t="s">
        <v>26</v>
      </c>
      <c r="I1215" s="48" t="str">
        <f>INDEX(Orders!$E1215,MATCH(Orders!$F1215,Customers!$B1215,0))</f>
        <v>First Class</v>
      </c>
    </row>
    <row r="1216" spans="1:9" x14ac:dyDescent="0.35">
      <c r="A1216" s="11">
        <v>1902</v>
      </c>
      <c r="B1216" s="13" t="s">
        <v>106</v>
      </c>
      <c r="C1216" s="13" t="s">
        <v>107</v>
      </c>
      <c r="D1216" s="13" t="s">
        <v>108</v>
      </c>
      <c r="E1216" s="13" t="s">
        <v>23</v>
      </c>
      <c r="F1216" s="13" t="s">
        <v>1457</v>
      </c>
      <c r="G1216" s="13" t="s">
        <v>880</v>
      </c>
      <c r="H1216" s="13" t="s">
        <v>54</v>
      </c>
      <c r="I1216" s="47" t="str">
        <f>INDEX(Orders!$E1216,MATCH(Orders!$F1216,Customers!$B1216,0))</f>
        <v>First Class</v>
      </c>
    </row>
    <row r="1217" spans="1:9" x14ac:dyDescent="0.35">
      <c r="A1217" s="12">
        <v>5312</v>
      </c>
      <c r="B1217" s="17" t="s">
        <v>2915</v>
      </c>
      <c r="C1217" s="17" t="s">
        <v>2916</v>
      </c>
      <c r="D1217" s="17" t="s">
        <v>108</v>
      </c>
      <c r="E1217" s="17" t="s">
        <v>23</v>
      </c>
      <c r="F1217" s="17" t="s">
        <v>3549</v>
      </c>
      <c r="G1217" s="17" t="s">
        <v>78</v>
      </c>
      <c r="H1217" s="17" t="s">
        <v>79</v>
      </c>
      <c r="I1217" s="48" t="str">
        <f>INDEX(Orders!$E1217,MATCH(Orders!$F1217,Customers!$B1217,0))</f>
        <v>Standard Class</v>
      </c>
    </row>
    <row r="1218" spans="1:9" x14ac:dyDescent="0.35">
      <c r="A1218" s="11">
        <v>5313</v>
      </c>
      <c r="B1218" s="13" t="s">
        <v>2915</v>
      </c>
      <c r="C1218" s="13" t="s">
        <v>2916</v>
      </c>
      <c r="D1218" s="13" t="s">
        <v>108</v>
      </c>
      <c r="E1218" s="13" t="s">
        <v>23</v>
      </c>
      <c r="F1218" s="13" t="s">
        <v>3549</v>
      </c>
      <c r="G1218" s="13" t="s">
        <v>78</v>
      </c>
      <c r="H1218" s="13" t="s">
        <v>79</v>
      </c>
      <c r="I1218" s="47" t="str">
        <f>INDEX(Orders!$E1218,MATCH(Orders!$F1218,Customers!$B1218,0))</f>
        <v>Standard Class</v>
      </c>
    </row>
    <row r="1219" spans="1:9" x14ac:dyDescent="0.35">
      <c r="A1219" s="12">
        <v>5630</v>
      </c>
      <c r="B1219" s="17" t="s">
        <v>884</v>
      </c>
      <c r="C1219" s="17" t="s">
        <v>885</v>
      </c>
      <c r="D1219" s="17" t="s">
        <v>108</v>
      </c>
      <c r="E1219" s="17" t="s">
        <v>23</v>
      </c>
      <c r="F1219" s="17" t="s">
        <v>86</v>
      </c>
      <c r="G1219" s="17" t="s">
        <v>87</v>
      </c>
      <c r="H1219" s="17" t="s">
        <v>26</v>
      </c>
      <c r="I1219" s="48" t="str">
        <f>INDEX(Orders!$E1219,MATCH(Orders!$F1219,Customers!$B1219,0))</f>
        <v>Second Class</v>
      </c>
    </row>
    <row r="1220" spans="1:9" x14ac:dyDescent="0.35">
      <c r="A1220" s="11">
        <v>6865</v>
      </c>
      <c r="B1220" s="13" t="s">
        <v>2491</v>
      </c>
      <c r="C1220" s="13" t="s">
        <v>2492</v>
      </c>
      <c r="D1220" s="13" t="s">
        <v>22</v>
      </c>
      <c r="E1220" s="13" t="s">
        <v>23</v>
      </c>
      <c r="F1220" s="13" t="s">
        <v>42</v>
      </c>
      <c r="G1220" s="13" t="s">
        <v>43</v>
      </c>
      <c r="H1220" s="13" t="s">
        <v>44</v>
      </c>
      <c r="I1220" s="47" t="str">
        <f>INDEX(Orders!$E1220,MATCH(Orders!$F1220,Customers!$B1220,0))</f>
        <v>Standard Class</v>
      </c>
    </row>
    <row r="1221" spans="1:9" x14ac:dyDescent="0.35">
      <c r="A1221" s="12">
        <v>6866</v>
      </c>
      <c r="B1221" s="17" t="s">
        <v>2491</v>
      </c>
      <c r="C1221" s="17" t="s">
        <v>2492</v>
      </c>
      <c r="D1221" s="17" t="s">
        <v>22</v>
      </c>
      <c r="E1221" s="17" t="s">
        <v>23</v>
      </c>
      <c r="F1221" s="17" t="s">
        <v>42</v>
      </c>
      <c r="G1221" s="17" t="s">
        <v>43</v>
      </c>
      <c r="H1221" s="17" t="s">
        <v>44</v>
      </c>
      <c r="I1221" s="48" t="str">
        <f>INDEX(Orders!$E1221,MATCH(Orders!$F1221,Customers!$B1221,0))</f>
        <v>Standard Class</v>
      </c>
    </row>
    <row r="1222" spans="1:9" x14ac:dyDescent="0.35">
      <c r="A1222" s="11">
        <v>6867</v>
      </c>
      <c r="B1222" s="13" t="s">
        <v>2491</v>
      </c>
      <c r="C1222" s="13" t="s">
        <v>2492</v>
      </c>
      <c r="D1222" s="13" t="s">
        <v>22</v>
      </c>
      <c r="E1222" s="13" t="s">
        <v>23</v>
      </c>
      <c r="F1222" s="13" t="s">
        <v>42</v>
      </c>
      <c r="G1222" s="13" t="s">
        <v>43</v>
      </c>
      <c r="H1222" s="13" t="s">
        <v>44</v>
      </c>
      <c r="I1222" s="47" t="str">
        <f>INDEX(Orders!$E1222,MATCH(Orders!$F1222,Customers!$B1222,0))</f>
        <v>Standard Class</v>
      </c>
    </row>
    <row r="1223" spans="1:9" x14ac:dyDescent="0.35">
      <c r="A1223" s="12">
        <v>6868</v>
      </c>
      <c r="B1223" s="17" t="s">
        <v>2491</v>
      </c>
      <c r="C1223" s="17" t="s">
        <v>2492</v>
      </c>
      <c r="D1223" s="17" t="s">
        <v>22</v>
      </c>
      <c r="E1223" s="17" t="s">
        <v>23</v>
      </c>
      <c r="F1223" s="17" t="s">
        <v>42</v>
      </c>
      <c r="G1223" s="17" t="s">
        <v>43</v>
      </c>
      <c r="H1223" s="17" t="s">
        <v>44</v>
      </c>
      <c r="I1223" s="48" t="str">
        <f>INDEX(Orders!$E1223,MATCH(Orders!$F1223,Customers!$B1223,0))</f>
        <v>Standard Class</v>
      </c>
    </row>
    <row r="1224" spans="1:9" x14ac:dyDescent="0.35">
      <c r="A1224" s="11">
        <v>6869</v>
      </c>
      <c r="B1224" s="13" t="s">
        <v>2491</v>
      </c>
      <c r="C1224" s="13" t="s">
        <v>2492</v>
      </c>
      <c r="D1224" s="13" t="s">
        <v>22</v>
      </c>
      <c r="E1224" s="13" t="s">
        <v>23</v>
      </c>
      <c r="F1224" s="13" t="s">
        <v>42</v>
      </c>
      <c r="G1224" s="13" t="s">
        <v>43</v>
      </c>
      <c r="H1224" s="13" t="s">
        <v>44</v>
      </c>
      <c r="I1224" s="47" t="str">
        <f>INDEX(Orders!$E1224,MATCH(Orders!$F1224,Customers!$B1224,0))</f>
        <v>Standard Class</v>
      </c>
    </row>
    <row r="1225" spans="1:9" x14ac:dyDescent="0.35">
      <c r="A1225" s="12">
        <v>6870</v>
      </c>
      <c r="B1225" s="17" t="s">
        <v>2491</v>
      </c>
      <c r="C1225" s="17" t="s">
        <v>2492</v>
      </c>
      <c r="D1225" s="17" t="s">
        <v>22</v>
      </c>
      <c r="E1225" s="17" t="s">
        <v>23</v>
      </c>
      <c r="F1225" s="17" t="s">
        <v>42</v>
      </c>
      <c r="G1225" s="17" t="s">
        <v>43</v>
      </c>
      <c r="H1225" s="17" t="s">
        <v>44</v>
      </c>
      <c r="I1225" s="48" t="str">
        <f>INDEX(Orders!$E1225,MATCH(Orders!$F1225,Customers!$B1225,0))</f>
        <v>Standard Class</v>
      </c>
    </row>
    <row r="1226" spans="1:9" x14ac:dyDescent="0.35">
      <c r="A1226" s="11">
        <v>6871</v>
      </c>
      <c r="B1226" s="13" t="s">
        <v>2491</v>
      </c>
      <c r="C1226" s="13" t="s">
        <v>2492</v>
      </c>
      <c r="D1226" s="13" t="s">
        <v>22</v>
      </c>
      <c r="E1226" s="13" t="s">
        <v>23</v>
      </c>
      <c r="F1226" s="13" t="s">
        <v>42</v>
      </c>
      <c r="G1226" s="13" t="s">
        <v>43</v>
      </c>
      <c r="H1226" s="13" t="s">
        <v>44</v>
      </c>
      <c r="I1226" s="47" t="str">
        <f>INDEX(Orders!$E1226,MATCH(Orders!$F1226,Customers!$B1226,0))</f>
        <v>Standard Class</v>
      </c>
    </row>
    <row r="1227" spans="1:9" x14ac:dyDescent="0.35">
      <c r="A1227" s="12">
        <v>8831</v>
      </c>
      <c r="B1227" s="17" t="s">
        <v>3565</v>
      </c>
      <c r="C1227" s="17" t="s">
        <v>3566</v>
      </c>
      <c r="D1227" s="17" t="s">
        <v>22</v>
      </c>
      <c r="E1227" s="17" t="s">
        <v>23</v>
      </c>
      <c r="F1227" s="17" t="s">
        <v>159</v>
      </c>
      <c r="G1227" s="17" t="s">
        <v>160</v>
      </c>
      <c r="H1227" s="17" t="s">
        <v>44</v>
      </c>
      <c r="I1227" s="48" t="str">
        <f>INDEX(Orders!$E1227,MATCH(Orders!$F1227,Customers!$B1227,0))</f>
        <v>Second Class</v>
      </c>
    </row>
    <row r="1228" spans="1:9" x14ac:dyDescent="0.35">
      <c r="A1228" s="11">
        <v>9880</v>
      </c>
      <c r="B1228" s="13" t="s">
        <v>3568</v>
      </c>
      <c r="C1228" s="13" t="s">
        <v>3569</v>
      </c>
      <c r="D1228" s="13" t="s">
        <v>41</v>
      </c>
      <c r="E1228" s="13" t="s">
        <v>23</v>
      </c>
      <c r="F1228" s="13" t="s">
        <v>218</v>
      </c>
      <c r="G1228" s="13" t="s">
        <v>219</v>
      </c>
      <c r="H1228" s="13" t="s">
        <v>26</v>
      </c>
      <c r="I1228" s="47" t="str">
        <f>INDEX(Orders!$E1228,MATCH(Orders!$F1228,Customers!$B1228,0))</f>
        <v>Standard Class</v>
      </c>
    </row>
    <row r="1229" spans="1:9" x14ac:dyDescent="0.35">
      <c r="A1229" s="12">
        <v>655</v>
      </c>
      <c r="B1229" s="17" t="s">
        <v>2596</v>
      </c>
      <c r="C1229" s="17" t="s">
        <v>2597</v>
      </c>
      <c r="D1229" s="17" t="s">
        <v>41</v>
      </c>
      <c r="E1229" s="17" t="s">
        <v>23</v>
      </c>
      <c r="F1229" s="17" t="s">
        <v>184</v>
      </c>
      <c r="G1229" s="17" t="s">
        <v>153</v>
      </c>
      <c r="H1229" s="17" t="s">
        <v>26</v>
      </c>
      <c r="I1229" s="48" t="str">
        <f>INDEX(Orders!$E1229,MATCH(Orders!$F1229,Customers!$B1229,0))</f>
        <v>Standard Class</v>
      </c>
    </row>
    <row r="1230" spans="1:9" x14ac:dyDescent="0.35">
      <c r="A1230" s="11">
        <v>656</v>
      </c>
      <c r="B1230" s="13" t="s">
        <v>2596</v>
      </c>
      <c r="C1230" s="13" t="s">
        <v>2597</v>
      </c>
      <c r="D1230" s="13" t="s">
        <v>41</v>
      </c>
      <c r="E1230" s="13" t="s">
        <v>23</v>
      </c>
      <c r="F1230" s="13" t="s">
        <v>184</v>
      </c>
      <c r="G1230" s="13" t="s">
        <v>153</v>
      </c>
      <c r="H1230" s="13" t="s">
        <v>26</v>
      </c>
      <c r="I1230" s="47" t="str">
        <f>INDEX(Orders!$E1230,MATCH(Orders!$F1230,Customers!$B1230,0))</f>
        <v>Standard Class</v>
      </c>
    </row>
    <row r="1231" spans="1:9" x14ac:dyDescent="0.35">
      <c r="A1231" s="12">
        <v>657</v>
      </c>
      <c r="B1231" s="17" t="s">
        <v>2596</v>
      </c>
      <c r="C1231" s="17" t="s">
        <v>2597</v>
      </c>
      <c r="D1231" s="17" t="s">
        <v>41</v>
      </c>
      <c r="E1231" s="17" t="s">
        <v>23</v>
      </c>
      <c r="F1231" s="17" t="s">
        <v>184</v>
      </c>
      <c r="G1231" s="17" t="s">
        <v>153</v>
      </c>
      <c r="H1231" s="17" t="s">
        <v>26</v>
      </c>
      <c r="I1231" s="48" t="str">
        <f>INDEX(Orders!$E1231,MATCH(Orders!$F1231,Customers!$B1231,0))</f>
        <v>Standard Class</v>
      </c>
    </row>
    <row r="1232" spans="1:9" x14ac:dyDescent="0.35">
      <c r="A1232" s="11">
        <v>4107</v>
      </c>
      <c r="B1232" s="13" t="s">
        <v>3578</v>
      </c>
      <c r="C1232" s="13" t="s">
        <v>3579</v>
      </c>
      <c r="D1232" s="13" t="s">
        <v>41</v>
      </c>
      <c r="E1232" s="13" t="s">
        <v>23</v>
      </c>
      <c r="F1232" s="13" t="s">
        <v>451</v>
      </c>
      <c r="G1232" s="13" t="s">
        <v>53</v>
      </c>
      <c r="H1232" s="13" t="s">
        <v>54</v>
      </c>
      <c r="I1232" s="47" t="str">
        <f>INDEX(Orders!$E1232,MATCH(Orders!$F1232,Customers!$B1232,0))</f>
        <v>Standard Class</v>
      </c>
    </row>
    <row r="1233" spans="1:9" x14ac:dyDescent="0.35">
      <c r="A1233" s="12">
        <v>4900</v>
      </c>
      <c r="B1233" s="17" t="s">
        <v>3581</v>
      </c>
      <c r="C1233" s="17" t="s">
        <v>3582</v>
      </c>
      <c r="D1233" s="17" t="s">
        <v>41</v>
      </c>
      <c r="E1233" s="17" t="s">
        <v>23</v>
      </c>
      <c r="F1233" s="17" t="s">
        <v>1184</v>
      </c>
      <c r="G1233" s="17" t="s">
        <v>1134</v>
      </c>
      <c r="H1233" s="17" t="s">
        <v>44</v>
      </c>
      <c r="I1233" s="48" t="str">
        <f>INDEX(Orders!$E1233,MATCH(Orders!$F1233,Customers!$B1233,0))</f>
        <v>Standard Class</v>
      </c>
    </row>
    <row r="1234" spans="1:9" x14ac:dyDescent="0.35">
      <c r="A1234" s="11">
        <v>7736</v>
      </c>
      <c r="B1234" s="13" t="s">
        <v>3586</v>
      </c>
      <c r="C1234" s="13" t="s">
        <v>3587</v>
      </c>
      <c r="D1234" s="13" t="s">
        <v>22</v>
      </c>
      <c r="E1234" s="13" t="s">
        <v>23</v>
      </c>
      <c r="F1234" s="13" t="s">
        <v>159</v>
      </c>
      <c r="G1234" s="13" t="s">
        <v>160</v>
      </c>
      <c r="H1234" s="13" t="s">
        <v>44</v>
      </c>
      <c r="I1234" s="47" t="str">
        <f>INDEX(Orders!$E1234,MATCH(Orders!$F1234,Customers!$B1234,0))</f>
        <v>Standard Class</v>
      </c>
    </row>
    <row r="1235" spans="1:9" x14ac:dyDescent="0.35">
      <c r="A1235" s="12">
        <v>9023</v>
      </c>
      <c r="B1235" s="17" t="s">
        <v>3589</v>
      </c>
      <c r="C1235" s="17" t="s">
        <v>3590</v>
      </c>
      <c r="D1235" s="17" t="s">
        <v>108</v>
      </c>
      <c r="E1235" s="17" t="s">
        <v>23</v>
      </c>
      <c r="F1235" s="17" t="s">
        <v>3591</v>
      </c>
      <c r="G1235" s="17" t="s">
        <v>737</v>
      </c>
      <c r="H1235" s="17" t="s">
        <v>44</v>
      </c>
      <c r="I1235" s="48" t="str">
        <f>INDEX(Orders!$E1235,MATCH(Orders!$F1235,Customers!$B1235,0))</f>
        <v>First Class</v>
      </c>
    </row>
    <row r="1236" spans="1:9" x14ac:dyDescent="0.35">
      <c r="A1236" s="11">
        <v>9617</v>
      </c>
      <c r="B1236" s="13" t="s">
        <v>3595</v>
      </c>
      <c r="C1236" s="13" t="s">
        <v>3596</v>
      </c>
      <c r="D1236" s="13" t="s">
        <v>22</v>
      </c>
      <c r="E1236" s="13" t="s">
        <v>23</v>
      </c>
      <c r="F1236" s="13" t="s">
        <v>42</v>
      </c>
      <c r="G1236" s="13" t="s">
        <v>43</v>
      </c>
      <c r="H1236" s="13" t="s">
        <v>44</v>
      </c>
      <c r="I1236" s="47" t="str">
        <f>INDEX(Orders!$E1236,MATCH(Orders!$F1236,Customers!$B1236,0))</f>
        <v>Standard Class</v>
      </c>
    </row>
    <row r="1237" spans="1:9" x14ac:dyDescent="0.35">
      <c r="A1237" s="12">
        <v>3017</v>
      </c>
      <c r="B1237" s="17" t="s">
        <v>3598</v>
      </c>
      <c r="C1237" s="17" t="s">
        <v>3599</v>
      </c>
      <c r="D1237" s="17" t="s">
        <v>108</v>
      </c>
      <c r="E1237" s="17" t="s">
        <v>23</v>
      </c>
      <c r="F1237" s="17" t="s">
        <v>3600</v>
      </c>
      <c r="G1237" s="17" t="s">
        <v>53</v>
      </c>
      <c r="H1237" s="17" t="s">
        <v>54</v>
      </c>
      <c r="I1237" s="48" t="str">
        <f>INDEX(Orders!$E1237,MATCH(Orders!$F1237,Customers!$B1237,0))</f>
        <v>Standard Class</v>
      </c>
    </row>
    <row r="1238" spans="1:9" x14ac:dyDescent="0.35">
      <c r="A1238" s="11">
        <v>3018</v>
      </c>
      <c r="B1238" s="13" t="s">
        <v>3598</v>
      </c>
      <c r="C1238" s="13" t="s">
        <v>3599</v>
      </c>
      <c r="D1238" s="13" t="s">
        <v>108</v>
      </c>
      <c r="E1238" s="13" t="s">
        <v>23</v>
      </c>
      <c r="F1238" s="13" t="s">
        <v>3600</v>
      </c>
      <c r="G1238" s="13" t="s">
        <v>53</v>
      </c>
      <c r="H1238" s="13" t="s">
        <v>54</v>
      </c>
      <c r="I1238" s="47" t="str">
        <f>INDEX(Orders!$E1238,MATCH(Orders!$F1238,Customers!$B1238,0))</f>
        <v>Standard Class</v>
      </c>
    </row>
    <row r="1239" spans="1:9" x14ac:dyDescent="0.35">
      <c r="A1239" s="12">
        <v>3019</v>
      </c>
      <c r="B1239" s="17" t="s">
        <v>3598</v>
      </c>
      <c r="C1239" s="17" t="s">
        <v>3599</v>
      </c>
      <c r="D1239" s="17" t="s">
        <v>108</v>
      </c>
      <c r="E1239" s="17" t="s">
        <v>23</v>
      </c>
      <c r="F1239" s="17" t="s">
        <v>3600</v>
      </c>
      <c r="G1239" s="17" t="s">
        <v>53</v>
      </c>
      <c r="H1239" s="17" t="s">
        <v>54</v>
      </c>
      <c r="I1239" s="48" t="str">
        <f>INDEX(Orders!$E1239,MATCH(Orders!$F1239,Customers!$B1239,0))</f>
        <v>Standard Class</v>
      </c>
    </row>
    <row r="1240" spans="1:9" x14ac:dyDescent="0.35">
      <c r="A1240" s="11">
        <v>3113</v>
      </c>
      <c r="B1240" s="13" t="s">
        <v>3606</v>
      </c>
      <c r="C1240" s="13" t="s">
        <v>3607</v>
      </c>
      <c r="D1240" s="13" t="s">
        <v>41</v>
      </c>
      <c r="E1240" s="13" t="s">
        <v>23</v>
      </c>
      <c r="F1240" s="13" t="s">
        <v>159</v>
      </c>
      <c r="G1240" s="13" t="s">
        <v>160</v>
      </c>
      <c r="H1240" s="13" t="s">
        <v>44</v>
      </c>
      <c r="I1240" s="47" t="str">
        <f>INDEX(Orders!$E1240,MATCH(Orders!$F1240,Customers!$B1240,0))</f>
        <v>Standard Class</v>
      </c>
    </row>
    <row r="1241" spans="1:9" x14ac:dyDescent="0.35">
      <c r="A1241" s="12">
        <v>3114</v>
      </c>
      <c r="B1241" s="17" t="s">
        <v>3606</v>
      </c>
      <c r="C1241" s="17" t="s">
        <v>3607</v>
      </c>
      <c r="D1241" s="17" t="s">
        <v>41</v>
      </c>
      <c r="E1241" s="17" t="s">
        <v>23</v>
      </c>
      <c r="F1241" s="17" t="s">
        <v>159</v>
      </c>
      <c r="G1241" s="17" t="s">
        <v>160</v>
      </c>
      <c r="H1241" s="17" t="s">
        <v>44</v>
      </c>
      <c r="I1241" s="48" t="str">
        <f>INDEX(Orders!$E1241,MATCH(Orders!$F1241,Customers!$B1241,0))</f>
        <v>Standard Class</v>
      </c>
    </row>
    <row r="1242" spans="1:9" x14ac:dyDescent="0.35">
      <c r="A1242" s="11">
        <v>3115</v>
      </c>
      <c r="B1242" s="13" t="s">
        <v>3606</v>
      </c>
      <c r="C1242" s="13" t="s">
        <v>3607</v>
      </c>
      <c r="D1242" s="13" t="s">
        <v>41</v>
      </c>
      <c r="E1242" s="13" t="s">
        <v>23</v>
      </c>
      <c r="F1242" s="13" t="s">
        <v>159</v>
      </c>
      <c r="G1242" s="13" t="s">
        <v>160</v>
      </c>
      <c r="H1242" s="13" t="s">
        <v>44</v>
      </c>
      <c r="I1242" s="47" t="str">
        <f>INDEX(Orders!$E1242,MATCH(Orders!$F1242,Customers!$B1242,0))</f>
        <v>Standard Class</v>
      </c>
    </row>
    <row r="1243" spans="1:9" x14ac:dyDescent="0.35">
      <c r="A1243" s="12">
        <v>3116</v>
      </c>
      <c r="B1243" s="17" t="s">
        <v>3606</v>
      </c>
      <c r="C1243" s="17" t="s">
        <v>3607</v>
      </c>
      <c r="D1243" s="17" t="s">
        <v>41</v>
      </c>
      <c r="E1243" s="17" t="s">
        <v>23</v>
      </c>
      <c r="F1243" s="17" t="s">
        <v>159</v>
      </c>
      <c r="G1243" s="17" t="s">
        <v>160</v>
      </c>
      <c r="H1243" s="17" t="s">
        <v>44</v>
      </c>
      <c r="I1243" s="48" t="str">
        <f>INDEX(Orders!$E1243,MATCH(Orders!$F1243,Customers!$B1243,0))</f>
        <v>Standard Class</v>
      </c>
    </row>
    <row r="1244" spans="1:9" x14ac:dyDescent="0.35">
      <c r="A1244" s="11">
        <v>3117</v>
      </c>
      <c r="B1244" s="13" t="s">
        <v>3606</v>
      </c>
      <c r="C1244" s="13" t="s">
        <v>3607</v>
      </c>
      <c r="D1244" s="13" t="s">
        <v>41</v>
      </c>
      <c r="E1244" s="13" t="s">
        <v>23</v>
      </c>
      <c r="F1244" s="13" t="s">
        <v>159</v>
      </c>
      <c r="G1244" s="13" t="s">
        <v>160</v>
      </c>
      <c r="H1244" s="13" t="s">
        <v>44</v>
      </c>
      <c r="I1244" s="47" t="str">
        <f>INDEX(Orders!$E1244,MATCH(Orders!$F1244,Customers!$B1244,0))</f>
        <v>Standard Class</v>
      </c>
    </row>
    <row r="1245" spans="1:9" x14ac:dyDescent="0.35">
      <c r="A1245" s="12">
        <v>3118</v>
      </c>
      <c r="B1245" s="17" t="s">
        <v>3606</v>
      </c>
      <c r="C1245" s="17" t="s">
        <v>3607</v>
      </c>
      <c r="D1245" s="17" t="s">
        <v>41</v>
      </c>
      <c r="E1245" s="17" t="s">
        <v>23</v>
      </c>
      <c r="F1245" s="17" t="s">
        <v>159</v>
      </c>
      <c r="G1245" s="17" t="s">
        <v>160</v>
      </c>
      <c r="H1245" s="17" t="s">
        <v>44</v>
      </c>
      <c r="I1245" s="48" t="str">
        <f>INDEX(Orders!$E1245,MATCH(Orders!$F1245,Customers!$B1245,0))</f>
        <v>Standard Class</v>
      </c>
    </row>
    <row r="1246" spans="1:9" x14ac:dyDescent="0.35">
      <c r="A1246" s="11">
        <v>5615</v>
      </c>
      <c r="B1246" s="13" t="s">
        <v>3151</v>
      </c>
      <c r="C1246" s="13" t="s">
        <v>3152</v>
      </c>
      <c r="D1246" s="13" t="s">
        <v>22</v>
      </c>
      <c r="E1246" s="13" t="s">
        <v>23</v>
      </c>
      <c r="F1246" s="13" t="s">
        <v>218</v>
      </c>
      <c r="G1246" s="13" t="s">
        <v>219</v>
      </c>
      <c r="H1246" s="13" t="s">
        <v>26</v>
      </c>
      <c r="I1246" s="47" t="str">
        <f>INDEX(Orders!$E1246,MATCH(Orders!$F1246,Customers!$B1246,0))</f>
        <v>Standard Class</v>
      </c>
    </row>
    <row r="1247" spans="1:9" x14ac:dyDescent="0.35">
      <c r="A1247" s="12">
        <v>5616</v>
      </c>
      <c r="B1247" s="17" t="s">
        <v>3151</v>
      </c>
      <c r="C1247" s="17" t="s">
        <v>3152</v>
      </c>
      <c r="D1247" s="17" t="s">
        <v>22</v>
      </c>
      <c r="E1247" s="17" t="s">
        <v>23</v>
      </c>
      <c r="F1247" s="17" t="s">
        <v>218</v>
      </c>
      <c r="G1247" s="17" t="s">
        <v>219</v>
      </c>
      <c r="H1247" s="17" t="s">
        <v>26</v>
      </c>
      <c r="I1247" s="48" t="str">
        <f>INDEX(Orders!$E1247,MATCH(Orders!$F1247,Customers!$B1247,0))</f>
        <v>Standard Class</v>
      </c>
    </row>
    <row r="1248" spans="1:9" x14ac:dyDescent="0.35">
      <c r="A1248" s="11">
        <v>5617</v>
      </c>
      <c r="B1248" s="13" t="s">
        <v>3151</v>
      </c>
      <c r="C1248" s="13" t="s">
        <v>3152</v>
      </c>
      <c r="D1248" s="13" t="s">
        <v>22</v>
      </c>
      <c r="E1248" s="13" t="s">
        <v>23</v>
      </c>
      <c r="F1248" s="13" t="s">
        <v>218</v>
      </c>
      <c r="G1248" s="13" t="s">
        <v>219</v>
      </c>
      <c r="H1248" s="13" t="s">
        <v>26</v>
      </c>
      <c r="I1248" s="47" t="str">
        <f>INDEX(Orders!$E1248,MATCH(Orders!$F1248,Customers!$B1248,0))</f>
        <v>Standard Class</v>
      </c>
    </row>
    <row r="1249" spans="1:9" x14ac:dyDescent="0.35">
      <c r="A1249" s="12">
        <v>7988</v>
      </c>
      <c r="B1249" s="17" t="s">
        <v>3540</v>
      </c>
      <c r="C1249" s="17" t="s">
        <v>3541</v>
      </c>
      <c r="D1249" s="17" t="s">
        <v>108</v>
      </c>
      <c r="E1249" s="17" t="s">
        <v>23</v>
      </c>
      <c r="F1249" s="17" t="s">
        <v>3616</v>
      </c>
      <c r="G1249" s="17" t="s">
        <v>126</v>
      </c>
      <c r="H1249" s="17" t="s">
        <v>54</v>
      </c>
      <c r="I1249" s="48" t="str">
        <f>INDEX(Orders!$E1249,MATCH(Orders!$F1249,Customers!$B1249,0))</f>
        <v>Standard Class</v>
      </c>
    </row>
    <row r="1250" spans="1:9" x14ac:dyDescent="0.35">
      <c r="A1250" s="11">
        <v>7989</v>
      </c>
      <c r="B1250" s="13" t="s">
        <v>3540</v>
      </c>
      <c r="C1250" s="13" t="s">
        <v>3541</v>
      </c>
      <c r="D1250" s="13" t="s">
        <v>108</v>
      </c>
      <c r="E1250" s="13" t="s">
        <v>23</v>
      </c>
      <c r="F1250" s="13" t="s">
        <v>3616</v>
      </c>
      <c r="G1250" s="13" t="s">
        <v>126</v>
      </c>
      <c r="H1250" s="13" t="s">
        <v>54</v>
      </c>
      <c r="I1250" s="47" t="str">
        <f>INDEX(Orders!$E1250,MATCH(Orders!$F1250,Customers!$B1250,0))</f>
        <v>Standard Class</v>
      </c>
    </row>
    <row r="1251" spans="1:9" x14ac:dyDescent="0.35">
      <c r="A1251" s="12">
        <v>7990</v>
      </c>
      <c r="B1251" s="17" t="s">
        <v>3540</v>
      </c>
      <c r="C1251" s="17" t="s">
        <v>3541</v>
      </c>
      <c r="D1251" s="17" t="s">
        <v>108</v>
      </c>
      <c r="E1251" s="17" t="s">
        <v>23</v>
      </c>
      <c r="F1251" s="17" t="s">
        <v>3616</v>
      </c>
      <c r="G1251" s="17" t="s">
        <v>126</v>
      </c>
      <c r="H1251" s="17" t="s">
        <v>54</v>
      </c>
      <c r="I1251" s="48" t="str">
        <f>INDEX(Orders!$E1251,MATCH(Orders!$F1251,Customers!$B1251,0))</f>
        <v>Standard Class</v>
      </c>
    </row>
    <row r="1252" spans="1:9" x14ac:dyDescent="0.35">
      <c r="A1252" s="11">
        <v>7991</v>
      </c>
      <c r="B1252" s="13" t="s">
        <v>3540</v>
      </c>
      <c r="C1252" s="13" t="s">
        <v>3541</v>
      </c>
      <c r="D1252" s="13" t="s">
        <v>108</v>
      </c>
      <c r="E1252" s="13" t="s">
        <v>23</v>
      </c>
      <c r="F1252" s="13" t="s">
        <v>3616</v>
      </c>
      <c r="G1252" s="13" t="s">
        <v>126</v>
      </c>
      <c r="H1252" s="13" t="s">
        <v>54</v>
      </c>
      <c r="I1252" s="47" t="str">
        <f>INDEX(Orders!$E1252,MATCH(Orders!$F1252,Customers!$B1252,0))</f>
        <v>Standard Class</v>
      </c>
    </row>
    <row r="1253" spans="1:9" x14ac:dyDescent="0.35">
      <c r="A1253" s="12">
        <v>993</v>
      </c>
      <c r="B1253" s="17" t="s">
        <v>2868</v>
      </c>
      <c r="C1253" s="17" t="s">
        <v>2869</v>
      </c>
      <c r="D1253" s="17" t="s">
        <v>41</v>
      </c>
      <c r="E1253" s="17" t="s">
        <v>23</v>
      </c>
      <c r="F1253" s="17" t="s">
        <v>2972</v>
      </c>
      <c r="G1253" s="17" t="s">
        <v>43</v>
      </c>
      <c r="H1253" s="17" t="s">
        <v>44</v>
      </c>
      <c r="I1253" s="48" t="str">
        <f>INDEX(Orders!$E1253,MATCH(Orders!$F1253,Customers!$B1253,0))</f>
        <v>First Class</v>
      </c>
    </row>
    <row r="1254" spans="1:9" x14ac:dyDescent="0.35">
      <c r="A1254" s="11">
        <v>994</v>
      </c>
      <c r="B1254" s="13" t="s">
        <v>2868</v>
      </c>
      <c r="C1254" s="13" t="s">
        <v>2869</v>
      </c>
      <c r="D1254" s="13" t="s">
        <v>41</v>
      </c>
      <c r="E1254" s="13" t="s">
        <v>23</v>
      </c>
      <c r="F1254" s="13" t="s">
        <v>2972</v>
      </c>
      <c r="G1254" s="13" t="s">
        <v>43</v>
      </c>
      <c r="H1254" s="13" t="s">
        <v>44</v>
      </c>
      <c r="I1254" s="47" t="str">
        <f>INDEX(Orders!$E1254,MATCH(Orders!$F1254,Customers!$B1254,0))</f>
        <v>First Class</v>
      </c>
    </row>
    <row r="1255" spans="1:9" x14ac:dyDescent="0.35">
      <c r="A1255" s="12">
        <v>1463</v>
      </c>
      <c r="B1255" s="17" t="s">
        <v>2185</v>
      </c>
      <c r="C1255" s="17" t="s">
        <v>2186</v>
      </c>
      <c r="D1255" s="17" t="s">
        <v>22</v>
      </c>
      <c r="E1255" s="17" t="s">
        <v>23</v>
      </c>
      <c r="F1255" s="17" t="s">
        <v>2606</v>
      </c>
      <c r="G1255" s="17" t="s">
        <v>53</v>
      </c>
      <c r="H1255" s="17" t="s">
        <v>54</v>
      </c>
      <c r="I1255" s="48" t="str">
        <f>INDEX(Orders!$E1255,MATCH(Orders!$F1255,Customers!$B1255,0))</f>
        <v>First Class</v>
      </c>
    </row>
    <row r="1256" spans="1:9" x14ac:dyDescent="0.35">
      <c r="A1256" s="11">
        <v>1464</v>
      </c>
      <c r="B1256" s="13" t="s">
        <v>2185</v>
      </c>
      <c r="C1256" s="13" t="s">
        <v>2186</v>
      </c>
      <c r="D1256" s="13" t="s">
        <v>22</v>
      </c>
      <c r="E1256" s="13" t="s">
        <v>23</v>
      </c>
      <c r="F1256" s="13" t="s">
        <v>2606</v>
      </c>
      <c r="G1256" s="13" t="s">
        <v>53</v>
      </c>
      <c r="H1256" s="13" t="s">
        <v>54</v>
      </c>
      <c r="I1256" s="47" t="str">
        <f>INDEX(Orders!$E1256,MATCH(Orders!$F1256,Customers!$B1256,0))</f>
        <v>First Class</v>
      </c>
    </row>
    <row r="1257" spans="1:9" x14ac:dyDescent="0.35">
      <c r="A1257" s="12">
        <v>1870</v>
      </c>
      <c r="B1257" s="17" t="s">
        <v>3421</v>
      </c>
      <c r="C1257" s="17" t="s">
        <v>3422</v>
      </c>
      <c r="D1257" s="17" t="s">
        <v>41</v>
      </c>
      <c r="E1257" s="17" t="s">
        <v>23</v>
      </c>
      <c r="F1257" s="17" t="s">
        <v>159</v>
      </c>
      <c r="G1257" s="17" t="s">
        <v>160</v>
      </c>
      <c r="H1257" s="17" t="s">
        <v>44</v>
      </c>
      <c r="I1257" s="48" t="str">
        <f>INDEX(Orders!$E1257,MATCH(Orders!$F1257,Customers!$B1257,0))</f>
        <v>Second Class</v>
      </c>
    </row>
    <row r="1258" spans="1:9" x14ac:dyDescent="0.35">
      <c r="A1258" s="11">
        <v>2857</v>
      </c>
      <c r="B1258" s="13" t="s">
        <v>3631</v>
      </c>
      <c r="C1258" s="13" t="s">
        <v>3632</v>
      </c>
      <c r="D1258" s="13" t="s">
        <v>22</v>
      </c>
      <c r="E1258" s="13" t="s">
        <v>23</v>
      </c>
      <c r="F1258" s="13" t="s">
        <v>257</v>
      </c>
      <c r="G1258" s="13" t="s">
        <v>43</v>
      </c>
      <c r="H1258" s="13" t="s">
        <v>44</v>
      </c>
      <c r="I1258" s="47" t="str">
        <f>INDEX(Orders!$E1258,MATCH(Orders!$F1258,Customers!$B1258,0))</f>
        <v>First Class</v>
      </c>
    </row>
    <row r="1259" spans="1:9" x14ac:dyDescent="0.35">
      <c r="A1259" s="12">
        <v>3932</v>
      </c>
      <c r="B1259" s="17" t="s">
        <v>1188</v>
      </c>
      <c r="C1259" s="17" t="s">
        <v>1189</v>
      </c>
      <c r="D1259" s="17" t="s">
        <v>22</v>
      </c>
      <c r="E1259" s="17" t="s">
        <v>23</v>
      </c>
      <c r="F1259" s="17" t="s">
        <v>86</v>
      </c>
      <c r="G1259" s="17" t="s">
        <v>87</v>
      </c>
      <c r="H1259" s="17" t="s">
        <v>26</v>
      </c>
      <c r="I1259" s="48" t="str">
        <f>INDEX(Orders!$E1259,MATCH(Orders!$F1259,Customers!$B1259,0))</f>
        <v>Standard Class</v>
      </c>
    </row>
    <row r="1260" spans="1:9" x14ac:dyDescent="0.35">
      <c r="A1260" s="11">
        <v>3933</v>
      </c>
      <c r="B1260" s="13" t="s">
        <v>1188</v>
      </c>
      <c r="C1260" s="13" t="s">
        <v>1189</v>
      </c>
      <c r="D1260" s="13" t="s">
        <v>22</v>
      </c>
      <c r="E1260" s="13" t="s">
        <v>23</v>
      </c>
      <c r="F1260" s="13" t="s">
        <v>86</v>
      </c>
      <c r="G1260" s="13" t="s">
        <v>87</v>
      </c>
      <c r="H1260" s="13" t="s">
        <v>26</v>
      </c>
      <c r="I1260" s="47" t="str">
        <f>INDEX(Orders!$E1260,MATCH(Orders!$F1260,Customers!$B1260,0))</f>
        <v>Standard Class</v>
      </c>
    </row>
    <row r="1261" spans="1:9" x14ac:dyDescent="0.35">
      <c r="A1261" s="12">
        <v>4584</v>
      </c>
      <c r="B1261" s="17" t="s">
        <v>3637</v>
      </c>
      <c r="C1261" s="17" t="s">
        <v>3638</v>
      </c>
      <c r="D1261" s="17" t="s">
        <v>22</v>
      </c>
      <c r="E1261" s="17" t="s">
        <v>23</v>
      </c>
      <c r="F1261" s="17" t="s">
        <v>42</v>
      </c>
      <c r="G1261" s="17" t="s">
        <v>43</v>
      </c>
      <c r="H1261" s="17" t="s">
        <v>44</v>
      </c>
      <c r="I1261" s="48" t="str">
        <f>INDEX(Orders!$E1261,MATCH(Orders!$F1261,Customers!$B1261,0))</f>
        <v>Second Class</v>
      </c>
    </row>
    <row r="1262" spans="1:9" x14ac:dyDescent="0.35">
      <c r="A1262" s="11">
        <v>5447</v>
      </c>
      <c r="B1262" s="13" t="s">
        <v>1182</v>
      </c>
      <c r="C1262" s="13" t="s">
        <v>1183</v>
      </c>
      <c r="D1262" s="13" t="s">
        <v>22</v>
      </c>
      <c r="E1262" s="13" t="s">
        <v>23</v>
      </c>
      <c r="F1262" s="13" t="s">
        <v>218</v>
      </c>
      <c r="G1262" s="13" t="s">
        <v>219</v>
      </c>
      <c r="H1262" s="13" t="s">
        <v>26</v>
      </c>
      <c r="I1262" s="47" t="str">
        <f>INDEX(Orders!$E1262,MATCH(Orders!$F1262,Customers!$B1262,0))</f>
        <v>Standard Class</v>
      </c>
    </row>
    <row r="1263" spans="1:9" x14ac:dyDescent="0.35">
      <c r="A1263" s="12">
        <v>5448</v>
      </c>
      <c r="B1263" s="17" t="s">
        <v>1182</v>
      </c>
      <c r="C1263" s="17" t="s">
        <v>1183</v>
      </c>
      <c r="D1263" s="17" t="s">
        <v>22</v>
      </c>
      <c r="E1263" s="17" t="s">
        <v>23</v>
      </c>
      <c r="F1263" s="17" t="s">
        <v>218</v>
      </c>
      <c r="G1263" s="17" t="s">
        <v>219</v>
      </c>
      <c r="H1263" s="17" t="s">
        <v>26</v>
      </c>
      <c r="I1263" s="48" t="str">
        <f>INDEX(Orders!$E1263,MATCH(Orders!$F1263,Customers!$B1263,0))</f>
        <v>Standard Class</v>
      </c>
    </row>
    <row r="1264" spans="1:9" x14ac:dyDescent="0.35">
      <c r="A1264" s="11">
        <v>6695</v>
      </c>
      <c r="B1264" s="13" t="s">
        <v>3645</v>
      </c>
      <c r="C1264" s="13" t="s">
        <v>3646</v>
      </c>
      <c r="D1264" s="13" t="s">
        <v>108</v>
      </c>
      <c r="E1264" s="13" t="s">
        <v>23</v>
      </c>
      <c r="F1264" s="13" t="s">
        <v>125</v>
      </c>
      <c r="G1264" s="13" t="s">
        <v>126</v>
      </c>
      <c r="H1264" s="13" t="s">
        <v>54</v>
      </c>
      <c r="I1264" s="47" t="str">
        <f>INDEX(Orders!$E1264,MATCH(Orders!$F1264,Customers!$B1264,0))</f>
        <v>Standard Class</v>
      </c>
    </row>
    <row r="1265" spans="1:9" x14ac:dyDescent="0.35">
      <c r="A1265" s="12">
        <v>7703</v>
      </c>
      <c r="B1265" s="17" t="s">
        <v>3117</v>
      </c>
      <c r="C1265" s="17" t="s">
        <v>3118</v>
      </c>
      <c r="D1265" s="17" t="s">
        <v>41</v>
      </c>
      <c r="E1265" s="17" t="s">
        <v>23</v>
      </c>
      <c r="F1265" s="17" t="s">
        <v>1457</v>
      </c>
      <c r="G1265" s="17" t="s">
        <v>880</v>
      </c>
      <c r="H1265" s="17" t="s">
        <v>54</v>
      </c>
      <c r="I1265" s="48" t="str">
        <f>INDEX(Orders!$E1265,MATCH(Orders!$F1265,Customers!$B1265,0))</f>
        <v>Standard Class</v>
      </c>
    </row>
    <row r="1266" spans="1:9" x14ac:dyDescent="0.35">
      <c r="A1266" s="11">
        <v>7704</v>
      </c>
      <c r="B1266" s="13" t="s">
        <v>3117</v>
      </c>
      <c r="C1266" s="13" t="s">
        <v>3118</v>
      </c>
      <c r="D1266" s="13" t="s">
        <v>41</v>
      </c>
      <c r="E1266" s="13" t="s">
        <v>23</v>
      </c>
      <c r="F1266" s="13" t="s">
        <v>1457</v>
      </c>
      <c r="G1266" s="13" t="s">
        <v>880</v>
      </c>
      <c r="H1266" s="13" t="s">
        <v>54</v>
      </c>
      <c r="I1266" s="47" t="str">
        <f>INDEX(Orders!$E1266,MATCH(Orders!$F1266,Customers!$B1266,0))</f>
        <v>Standard Class</v>
      </c>
    </row>
    <row r="1267" spans="1:9" x14ac:dyDescent="0.35">
      <c r="A1267" s="12">
        <v>7705</v>
      </c>
      <c r="B1267" s="17" t="s">
        <v>3117</v>
      </c>
      <c r="C1267" s="17" t="s">
        <v>3118</v>
      </c>
      <c r="D1267" s="17" t="s">
        <v>41</v>
      </c>
      <c r="E1267" s="17" t="s">
        <v>23</v>
      </c>
      <c r="F1267" s="17" t="s">
        <v>1457</v>
      </c>
      <c r="G1267" s="17" t="s">
        <v>880</v>
      </c>
      <c r="H1267" s="17" t="s">
        <v>54</v>
      </c>
      <c r="I1267" s="48" t="str">
        <f>INDEX(Orders!$E1267,MATCH(Orders!$F1267,Customers!$B1267,0))</f>
        <v>Standard Class</v>
      </c>
    </row>
    <row r="1268" spans="1:9" x14ac:dyDescent="0.35">
      <c r="A1268" s="11">
        <v>7706</v>
      </c>
      <c r="B1268" s="13" t="s">
        <v>3117</v>
      </c>
      <c r="C1268" s="13" t="s">
        <v>3118</v>
      </c>
      <c r="D1268" s="13" t="s">
        <v>41</v>
      </c>
      <c r="E1268" s="13" t="s">
        <v>23</v>
      </c>
      <c r="F1268" s="13" t="s">
        <v>1457</v>
      </c>
      <c r="G1268" s="13" t="s">
        <v>880</v>
      </c>
      <c r="H1268" s="13" t="s">
        <v>54</v>
      </c>
      <c r="I1268" s="47" t="str">
        <f>INDEX(Orders!$E1268,MATCH(Orders!$F1268,Customers!$B1268,0))</f>
        <v>Standard Class</v>
      </c>
    </row>
    <row r="1269" spans="1:9" x14ac:dyDescent="0.35">
      <c r="A1269" s="12">
        <v>7707</v>
      </c>
      <c r="B1269" s="17" t="s">
        <v>3117</v>
      </c>
      <c r="C1269" s="17" t="s">
        <v>3118</v>
      </c>
      <c r="D1269" s="17" t="s">
        <v>41</v>
      </c>
      <c r="E1269" s="17" t="s">
        <v>23</v>
      </c>
      <c r="F1269" s="17" t="s">
        <v>1457</v>
      </c>
      <c r="G1269" s="17" t="s">
        <v>880</v>
      </c>
      <c r="H1269" s="17" t="s">
        <v>54</v>
      </c>
      <c r="I1269" s="48" t="str">
        <f>INDEX(Orders!$E1269,MATCH(Orders!$F1269,Customers!$B1269,0))</f>
        <v>Standard Class</v>
      </c>
    </row>
    <row r="1270" spans="1:9" x14ac:dyDescent="0.35">
      <c r="A1270" s="11">
        <v>8357</v>
      </c>
      <c r="B1270" s="13" t="s">
        <v>3661</v>
      </c>
      <c r="C1270" s="13" t="s">
        <v>3662</v>
      </c>
      <c r="D1270" s="13" t="s">
        <v>41</v>
      </c>
      <c r="E1270" s="13" t="s">
        <v>23</v>
      </c>
      <c r="F1270" s="13" t="s">
        <v>2217</v>
      </c>
      <c r="G1270" s="13" t="s">
        <v>251</v>
      </c>
      <c r="H1270" s="13" t="s">
        <v>79</v>
      </c>
      <c r="I1270" s="47" t="str">
        <f>INDEX(Orders!$E1270,MATCH(Orders!$F1270,Customers!$B1270,0))</f>
        <v>Standard Class</v>
      </c>
    </row>
    <row r="1271" spans="1:9" x14ac:dyDescent="0.35">
      <c r="A1271" s="12">
        <v>9311</v>
      </c>
      <c r="B1271" s="17" t="s">
        <v>1813</v>
      </c>
      <c r="C1271" s="17" t="s">
        <v>1814</v>
      </c>
      <c r="D1271" s="17" t="s">
        <v>22</v>
      </c>
      <c r="E1271" s="17" t="s">
        <v>23</v>
      </c>
      <c r="F1271" s="17" t="s">
        <v>218</v>
      </c>
      <c r="G1271" s="17" t="s">
        <v>219</v>
      </c>
      <c r="H1271" s="17" t="s">
        <v>26</v>
      </c>
      <c r="I1271" s="48" t="str">
        <f>INDEX(Orders!$E1271,MATCH(Orders!$F1271,Customers!$B1271,0))</f>
        <v>Standard Class</v>
      </c>
    </row>
    <row r="1272" spans="1:9" x14ac:dyDescent="0.35">
      <c r="A1272" s="11">
        <v>9586</v>
      </c>
      <c r="B1272" s="13" t="s">
        <v>3669</v>
      </c>
      <c r="C1272" s="13" t="s">
        <v>3670</v>
      </c>
      <c r="D1272" s="13" t="s">
        <v>22</v>
      </c>
      <c r="E1272" s="13" t="s">
        <v>23</v>
      </c>
      <c r="F1272" s="13" t="s">
        <v>801</v>
      </c>
      <c r="G1272" s="13" t="s">
        <v>98</v>
      </c>
      <c r="H1272" s="13" t="s">
        <v>79</v>
      </c>
      <c r="I1272" s="47" t="str">
        <f>INDEX(Orders!$E1272,MATCH(Orders!$F1272,Customers!$B1272,0))</f>
        <v>First Class</v>
      </c>
    </row>
    <row r="1273" spans="1:9" x14ac:dyDescent="0.35">
      <c r="A1273" s="12">
        <v>743</v>
      </c>
      <c r="B1273" s="17" t="s">
        <v>3674</v>
      </c>
      <c r="C1273" s="17" t="s">
        <v>3675</v>
      </c>
      <c r="D1273" s="17" t="s">
        <v>41</v>
      </c>
      <c r="E1273" s="17" t="s">
        <v>23</v>
      </c>
      <c r="F1273" s="17" t="s">
        <v>404</v>
      </c>
      <c r="G1273" s="17" t="s">
        <v>53</v>
      </c>
      <c r="H1273" s="17" t="s">
        <v>54</v>
      </c>
      <c r="I1273" s="48" t="str">
        <f>INDEX(Orders!$E1273,MATCH(Orders!$F1273,Customers!$B1273,0))</f>
        <v>Standard Class</v>
      </c>
    </row>
    <row r="1274" spans="1:9" x14ac:dyDescent="0.35">
      <c r="A1274" s="11">
        <v>744</v>
      </c>
      <c r="B1274" s="13" t="s">
        <v>3674</v>
      </c>
      <c r="C1274" s="13" t="s">
        <v>3675</v>
      </c>
      <c r="D1274" s="13" t="s">
        <v>41</v>
      </c>
      <c r="E1274" s="13" t="s">
        <v>23</v>
      </c>
      <c r="F1274" s="13" t="s">
        <v>404</v>
      </c>
      <c r="G1274" s="13" t="s">
        <v>53</v>
      </c>
      <c r="H1274" s="13" t="s">
        <v>54</v>
      </c>
      <c r="I1274" s="47" t="str">
        <f>INDEX(Orders!$E1274,MATCH(Orders!$F1274,Customers!$B1274,0))</f>
        <v>Standard Class</v>
      </c>
    </row>
    <row r="1275" spans="1:9" x14ac:dyDescent="0.35">
      <c r="A1275" s="12">
        <v>745</v>
      </c>
      <c r="B1275" s="17" t="s">
        <v>3674</v>
      </c>
      <c r="C1275" s="17" t="s">
        <v>3675</v>
      </c>
      <c r="D1275" s="17" t="s">
        <v>41</v>
      </c>
      <c r="E1275" s="17" t="s">
        <v>23</v>
      </c>
      <c r="F1275" s="17" t="s">
        <v>404</v>
      </c>
      <c r="G1275" s="17" t="s">
        <v>53</v>
      </c>
      <c r="H1275" s="17" t="s">
        <v>54</v>
      </c>
      <c r="I1275" s="48" t="str">
        <f>INDEX(Orders!$E1275,MATCH(Orders!$F1275,Customers!$B1275,0))</f>
        <v>Standard Class</v>
      </c>
    </row>
    <row r="1276" spans="1:9" x14ac:dyDescent="0.35">
      <c r="A1276" s="11">
        <v>746</v>
      </c>
      <c r="B1276" s="13" t="s">
        <v>3674</v>
      </c>
      <c r="C1276" s="13" t="s">
        <v>3675</v>
      </c>
      <c r="D1276" s="13" t="s">
        <v>41</v>
      </c>
      <c r="E1276" s="13" t="s">
        <v>23</v>
      </c>
      <c r="F1276" s="13" t="s">
        <v>404</v>
      </c>
      <c r="G1276" s="13" t="s">
        <v>53</v>
      </c>
      <c r="H1276" s="13" t="s">
        <v>54</v>
      </c>
      <c r="I1276" s="47" t="str">
        <f>INDEX(Orders!$E1276,MATCH(Orders!$F1276,Customers!$B1276,0))</f>
        <v>Standard Class</v>
      </c>
    </row>
    <row r="1277" spans="1:9" x14ac:dyDescent="0.35">
      <c r="A1277" s="12">
        <v>3342</v>
      </c>
      <c r="B1277" s="17" t="s">
        <v>2672</v>
      </c>
      <c r="C1277" s="17" t="s">
        <v>2673</v>
      </c>
      <c r="D1277" s="17" t="s">
        <v>41</v>
      </c>
      <c r="E1277" s="17" t="s">
        <v>23</v>
      </c>
      <c r="F1277" s="17" t="s">
        <v>3681</v>
      </c>
      <c r="G1277" s="17" t="s">
        <v>893</v>
      </c>
      <c r="H1277" s="17" t="s">
        <v>26</v>
      </c>
      <c r="I1277" s="48" t="str">
        <f>INDEX(Orders!$E1277,MATCH(Orders!$F1277,Customers!$B1277,0))</f>
        <v>Second Class</v>
      </c>
    </row>
    <row r="1278" spans="1:9" x14ac:dyDescent="0.35">
      <c r="A1278" s="11">
        <v>3343</v>
      </c>
      <c r="B1278" s="13" t="s">
        <v>2672</v>
      </c>
      <c r="C1278" s="13" t="s">
        <v>2673</v>
      </c>
      <c r="D1278" s="13" t="s">
        <v>41</v>
      </c>
      <c r="E1278" s="13" t="s">
        <v>23</v>
      </c>
      <c r="F1278" s="13" t="s">
        <v>3681</v>
      </c>
      <c r="G1278" s="13" t="s">
        <v>893</v>
      </c>
      <c r="H1278" s="13" t="s">
        <v>26</v>
      </c>
      <c r="I1278" s="47" t="str">
        <f>INDEX(Orders!$E1278,MATCH(Orders!$F1278,Customers!$B1278,0))</f>
        <v>Second Class</v>
      </c>
    </row>
    <row r="1279" spans="1:9" x14ac:dyDescent="0.35">
      <c r="A1279" s="12">
        <v>3344</v>
      </c>
      <c r="B1279" s="17" t="s">
        <v>2672</v>
      </c>
      <c r="C1279" s="17" t="s">
        <v>2673</v>
      </c>
      <c r="D1279" s="17" t="s">
        <v>41</v>
      </c>
      <c r="E1279" s="17" t="s">
        <v>23</v>
      </c>
      <c r="F1279" s="17" t="s">
        <v>3681</v>
      </c>
      <c r="G1279" s="17" t="s">
        <v>893</v>
      </c>
      <c r="H1279" s="17" t="s">
        <v>26</v>
      </c>
      <c r="I1279" s="48" t="str">
        <f>INDEX(Orders!$E1279,MATCH(Orders!$F1279,Customers!$B1279,0))</f>
        <v>Second Class</v>
      </c>
    </row>
    <row r="1280" spans="1:9" x14ac:dyDescent="0.35">
      <c r="A1280" s="11">
        <v>3345</v>
      </c>
      <c r="B1280" s="13" t="s">
        <v>2672</v>
      </c>
      <c r="C1280" s="13" t="s">
        <v>2673</v>
      </c>
      <c r="D1280" s="13" t="s">
        <v>41</v>
      </c>
      <c r="E1280" s="13" t="s">
        <v>23</v>
      </c>
      <c r="F1280" s="13" t="s">
        <v>3681</v>
      </c>
      <c r="G1280" s="13" t="s">
        <v>893</v>
      </c>
      <c r="H1280" s="13" t="s">
        <v>26</v>
      </c>
      <c r="I1280" s="47" t="str">
        <f>INDEX(Orders!$E1280,MATCH(Orders!$F1280,Customers!$B1280,0))</f>
        <v>Second Class</v>
      </c>
    </row>
    <row r="1281" spans="1:9" x14ac:dyDescent="0.35">
      <c r="A1281" s="12">
        <v>3346</v>
      </c>
      <c r="B1281" s="17" t="s">
        <v>2672</v>
      </c>
      <c r="C1281" s="17" t="s">
        <v>2673</v>
      </c>
      <c r="D1281" s="17" t="s">
        <v>41</v>
      </c>
      <c r="E1281" s="17" t="s">
        <v>23</v>
      </c>
      <c r="F1281" s="17" t="s">
        <v>3681</v>
      </c>
      <c r="G1281" s="17" t="s">
        <v>893</v>
      </c>
      <c r="H1281" s="17" t="s">
        <v>26</v>
      </c>
      <c r="I1281" s="48" t="str">
        <f>INDEX(Orders!$E1281,MATCH(Orders!$F1281,Customers!$B1281,0))</f>
        <v>Second Class</v>
      </c>
    </row>
    <row r="1282" spans="1:9" x14ac:dyDescent="0.35">
      <c r="A1282" s="11">
        <v>3347</v>
      </c>
      <c r="B1282" s="13" t="s">
        <v>2672</v>
      </c>
      <c r="C1282" s="13" t="s">
        <v>2673</v>
      </c>
      <c r="D1282" s="13" t="s">
        <v>41</v>
      </c>
      <c r="E1282" s="13" t="s">
        <v>23</v>
      </c>
      <c r="F1282" s="13" t="s">
        <v>3681</v>
      </c>
      <c r="G1282" s="13" t="s">
        <v>893</v>
      </c>
      <c r="H1282" s="13" t="s">
        <v>26</v>
      </c>
      <c r="I1282" s="47" t="str">
        <f>INDEX(Orders!$E1282,MATCH(Orders!$F1282,Customers!$B1282,0))</f>
        <v>Second Class</v>
      </c>
    </row>
    <row r="1283" spans="1:9" x14ac:dyDescent="0.35">
      <c r="A1283" s="12">
        <v>5603</v>
      </c>
      <c r="B1283" s="17" t="s">
        <v>334</v>
      </c>
      <c r="C1283" s="17" t="s">
        <v>335</v>
      </c>
      <c r="D1283" s="17" t="s">
        <v>22</v>
      </c>
      <c r="E1283" s="17" t="s">
        <v>23</v>
      </c>
      <c r="F1283" s="17" t="s">
        <v>451</v>
      </c>
      <c r="G1283" s="17" t="s">
        <v>53</v>
      </c>
      <c r="H1283" s="17" t="s">
        <v>54</v>
      </c>
      <c r="I1283" s="48" t="str">
        <f>INDEX(Orders!$E1283,MATCH(Orders!$F1283,Customers!$B1283,0))</f>
        <v>Second Class</v>
      </c>
    </row>
    <row r="1284" spans="1:9" x14ac:dyDescent="0.35">
      <c r="A1284" s="11">
        <v>5604</v>
      </c>
      <c r="B1284" s="13" t="s">
        <v>334</v>
      </c>
      <c r="C1284" s="13" t="s">
        <v>335</v>
      </c>
      <c r="D1284" s="13" t="s">
        <v>22</v>
      </c>
      <c r="E1284" s="13" t="s">
        <v>23</v>
      </c>
      <c r="F1284" s="13" t="s">
        <v>451</v>
      </c>
      <c r="G1284" s="13" t="s">
        <v>53</v>
      </c>
      <c r="H1284" s="13" t="s">
        <v>54</v>
      </c>
      <c r="I1284" s="47" t="str">
        <f>INDEX(Orders!$E1284,MATCH(Orders!$F1284,Customers!$B1284,0))</f>
        <v>Second Class</v>
      </c>
    </row>
    <row r="1285" spans="1:9" x14ac:dyDescent="0.35">
      <c r="A1285" s="12">
        <v>7252</v>
      </c>
      <c r="B1285" s="17" t="s">
        <v>3692</v>
      </c>
      <c r="C1285" s="17" t="s">
        <v>3693</v>
      </c>
      <c r="D1285" s="17" t="s">
        <v>22</v>
      </c>
      <c r="E1285" s="17" t="s">
        <v>23</v>
      </c>
      <c r="F1285" s="17" t="s">
        <v>3694</v>
      </c>
      <c r="G1285" s="17" t="s">
        <v>98</v>
      </c>
      <c r="H1285" s="17" t="s">
        <v>79</v>
      </c>
      <c r="I1285" s="48" t="str">
        <f>INDEX(Orders!$E1285,MATCH(Orders!$F1285,Customers!$B1285,0))</f>
        <v>Standard Class</v>
      </c>
    </row>
    <row r="1286" spans="1:9" x14ac:dyDescent="0.35">
      <c r="A1286" s="11">
        <v>2692</v>
      </c>
      <c r="B1286" s="13" t="s">
        <v>3698</v>
      </c>
      <c r="C1286" s="13" t="s">
        <v>3699</v>
      </c>
      <c r="D1286" s="13" t="s">
        <v>41</v>
      </c>
      <c r="E1286" s="13" t="s">
        <v>23</v>
      </c>
      <c r="F1286" s="13" t="s">
        <v>3700</v>
      </c>
      <c r="G1286" s="13" t="s">
        <v>737</v>
      </c>
      <c r="H1286" s="13" t="s">
        <v>44</v>
      </c>
      <c r="I1286" s="47" t="str">
        <f>INDEX(Orders!$E1286,MATCH(Orders!$F1286,Customers!$B1286,0))</f>
        <v>Standard Class</v>
      </c>
    </row>
    <row r="1287" spans="1:9" x14ac:dyDescent="0.35">
      <c r="A1287" s="12">
        <v>2693</v>
      </c>
      <c r="B1287" s="17" t="s">
        <v>3698</v>
      </c>
      <c r="C1287" s="17" t="s">
        <v>3699</v>
      </c>
      <c r="D1287" s="17" t="s">
        <v>41</v>
      </c>
      <c r="E1287" s="17" t="s">
        <v>23</v>
      </c>
      <c r="F1287" s="17" t="s">
        <v>3700</v>
      </c>
      <c r="G1287" s="17" t="s">
        <v>737</v>
      </c>
      <c r="H1287" s="17" t="s">
        <v>44</v>
      </c>
      <c r="I1287" s="48" t="str">
        <f>INDEX(Orders!$E1287,MATCH(Orders!$F1287,Customers!$B1287,0))</f>
        <v>Standard Class</v>
      </c>
    </row>
    <row r="1288" spans="1:9" x14ac:dyDescent="0.35">
      <c r="A1288" s="11">
        <v>4070</v>
      </c>
      <c r="B1288" s="13" t="s">
        <v>3704</v>
      </c>
      <c r="C1288" s="13" t="s">
        <v>3705</v>
      </c>
      <c r="D1288" s="13" t="s">
        <v>41</v>
      </c>
      <c r="E1288" s="13" t="s">
        <v>23</v>
      </c>
      <c r="F1288" s="13" t="s">
        <v>404</v>
      </c>
      <c r="G1288" s="13" t="s">
        <v>53</v>
      </c>
      <c r="H1288" s="13" t="s">
        <v>54</v>
      </c>
      <c r="I1288" s="47" t="str">
        <f>INDEX(Orders!$E1288,MATCH(Orders!$F1288,Customers!$B1288,0))</f>
        <v>First Class</v>
      </c>
    </row>
    <row r="1289" spans="1:9" x14ac:dyDescent="0.35">
      <c r="A1289" s="12">
        <v>4071</v>
      </c>
      <c r="B1289" s="17" t="s">
        <v>3704</v>
      </c>
      <c r="C1289" s="17" t="s">
        <v>3705</v>
      </c>
      <c r="D1289" s="17" t="s">
        <v>41</v>
      </c>
      <c r="E1289" s="17" t="s">
        <v>23</v>
      </c>
      <c r="F1289" s="17" t="s">
        <v>404</v>
      </c>
      <c r="G1289" s="17" t="s">
        <v>53</v>
      </c>
      <c r="H1289" s="17" t="s">
        <v>54</v>
      </c>
      <c r="I1289" s="48" t="str">
        <f>INDEX(Orders!$E1289,MATCH(Orders!$F1289,Customers!$B1289,0))</f>
        <v>First Class</v>
      </c>
    </row>
    <row r="1290" spans="1:9" x14ac:dyDescent="0.35">
      <c r="A1290" s="11">
        <v>4072</v>
      </c>
      <c r="B1290" s="13" t="s">
        <v>3704</v>
      </c>
      <c r="C1290" s="13" t="s">
        <v>3705</v>
      </c>
      <c r="D1290" s="13" t="s">
        <v>41</v>
      </c>
      <c r="E1290" s="13" t="s">
        <v>23</v>
      </c>
      <c r="F1290" s="13" t="s">
        <v>404</v>
      </c>
      <c r="G1290" s="13" t="s">
        <v>53</v>
      </c>
      <c r="H1290" s="13" t="s">
        <v>54</v>
      </c>
      <c r="I1290" s="47" t="str">
        <f>INDEX(Orders!$E1290,MATCH(Orders!$F1290,Customers!$B1290,0))</f>
        <v>First Class</v>
      </c>
    </row>
    <row r="1291" spans="1:9" x14ac:dyDescent="0.35">
      <c r="A1291" s="12">
        <v>8426</v>
      </c>
      <c r="B1291" s="17" t="s">
        <v>1450</v>
      </c>
      <c r="C1291" s="17" t="s">
        <v>1451</v>
      </c>
      <c r="D1291" s="17" t="s">
        <v>22</v>
      </c>
      <c r="E1291" s="17" t="s">
        <v>23</v>
      </c>
      <c r="F1291" s="17" t="s">
        <v>2058</v>
      </c>
      <c r="G1291" s="17" t="s">
        <v>153</v>
      </c>
      <c r="H1291" s="17" t="s">
        <v>26</v>
      </c>
      <c r="I1291" s="48" t="str">
        <f>INDEX(Orders!$E1291,MATCH(Orders!$F1291,Customers!$B1291,0))</f>
        <v>First Class</v>
      </c>
    </row>
    <row r="1292" spans="1:9" x14ac:dyDescent="0.35">
      <c r="A1292" s="11">
        <v>100</v>
      </c>
      <c r="B1292" s="13" t="s">
        <v>884</v>
      </c>
      <c r="C1292" s="13" t="s">
        <v>885</v>
      </c>
      <c r="D1292" s="13" t="s">
        <v>108</v>
      </c>
      <c r="E1292" s="13" t="s">
        <v>23</v>
      </c>
      <c r="F1292" s="13" t="s">
        <v>380</v>
      </c>
      <c r="G1292" s="13" t="s">
        <v>381</v>
      </c>
      <c r="H1292" s="13" t="s">
        <v>54</v>
      </c>
      <c r="I1292" s="47" t="str">
        <f>INDEX(Orders!$E1292,MATCH(Orders!$F1292,Customers!$B1292,0))</f>
        <v>Standard Class</v>
      </c>
    </row>
    <row r="1293" spans="1:9" x14ac:dyDescent="0.35">
      <c r="A1293" s="12">
        <v>101</v>
      </c>
      <c r="B1293" s="17" t="s">
        <v>884</v>
      </c>
      <c r="C1293" s="17" t="s">
        <v>885</v>
      </c>
      <c r="D1293" s="17" t="s">
        <v>108</v>
      </c>
      <c r="E1293" s="17" t="s">
        <v>23</v>
      </c>
      <c r="F1293" s="17" t="s">
        <v>380</v>
      </c>
      <c r="G1293" s="17" t="s">
        <v>381</v>
      </c>
      <c r="H1293" s="17" t="s">
        <v>54</v>
      </c>
      <c r="I1293" s="48" t="str">
        <f>INDEX(Orders!$E1293,MATCH(Orders!$F1293,Customers!$B1293,0))</f>
        <v>Standard Class</v>
      </c>
    </row>
    <row r="1294" spans="1:9" x14ac:dyDescent="0.35">
      <c r="A1294" s="11">
        <v>102</v>
      </c>
      <c r="B1294" s="13" t="s">
        <v>884</v>
      </c>
      <c r="C1294" s="13" t="s">
        <v>885</v>
      </c>
      <c r="D1294" s="13" t="s">
        <v>108</v>
      </c>
      <c r="E1294" s="13" t="s">
        <v>23</v>
      </c>
      <c r="F1294" s="13" t="s">
        <v>380</v>
      </c>
      <c r="G1294" s="13" t="s">
        <v>381</v>
      </c>
      <c r="H1294" s="13" t="s">
        <v>54</v>
      </c>
      <c r="I1294" s="47" t="str">
        <f>INDEX(Orders!$E1294,MATCH(Orders!$F1294,Customers!$B1294,0))</f>
        <v>Standard Class</v>
      </c>
    </row>
    <row r="1295" spans="1:9" x14ac:dyDescent="0.35">
      <c r="A1295" s="12">
        <v>1176</v>
      </c>
      <c r="B1295" s="17" t="s">
        <v>991</v>
      </c>
      <c r="C1295" s="17" t="s">
        <v>992</v>
      </c>
      <c r="D1295" s="17" t="s">
        <v>108</v>
      </c>
      <c r="E1295" s="17" t="s">
        <v>23</v>
      </c>
      <c r="F1295" s="17" t="s">
        <v>190</v>
      </c>
      <c r="G1295" s="17" t="s">
        <v>241</v>
      </c>
      <c r="H1295" s="17" t="s">
        <v>26</v>
      </c>
      <c r="I1295" s="48" t="str">
        <f>INDEX(Orders!$E1295,MATCH(Orders!$F1295,Customers!$B1295,0))</f>
        <v>Standard Class</v>
      </c>
    </row>
    <row r="1296" spans="1:9" x14ac:dyDescent="0.35">
      <c r="A1296" s="11">
        <v>1242</v>
      </c>
      <c r="B1296" s="13" t="s">
        <v>3716</v>
      </c>
      <c r="C1296" s="13" t="s">
        <v>3717</v>
      </c>
      <c r="D1296" s="13" t="s">
        <v>108</v>
      </c>
      <c r="E1296" s="13" t="s">
        <v>23</v>
      </c>
      <c r="F1296" s="13" t="s">
        <v>218</v>
      </c>
      <c r="G1296" s="13" t="s">
        <v>219</v>
      </c>
      <c r="H1296" s="13" t="s">
        <v>26</v>
      </c>
      <c r="I1296" s="47" t="str">
        <f>INDEX(Orders!$E1296,MATCH(Orders!$F1296,Customers!$B1296,0))</f>
        <v>Standard Class</v>
      </c>
    </row>
    <row r="1297" spans="1:9" x14ac:dyDescent="0.35">
      <c r="A1297" s="12">
        <v>4684</v>
      </c>
      <c r="B1297" s="17" t="s">
        <v>1964</v>
      </c>
      <c r="C1297" s="17" t="s">
        <v>1965</v>
      </c>
      <c r="D1297" s="17" t="s">
        <v>22</v>
      </c>
      <c r="E1297" s="17" t="s">
        <v>23</v>
      </c>
      <c r="F1297" s="17" t="s">
        <v>86</v>
      </c>
      <c r="G1297" s="17" t="s">
        <v>87</v>
      </c>
      <c r="H1297" s="17" t="s">
        <v>26</v>
      </c>
      <c r="I1297" s="48" t="str">
        <f>INDEX(Orders!$E1297,MATCH(Orders!$F1297,Customers!$B1297,0))</f>
        <v>Standard Class</v>
      </c>
    </row>
    <row r="1298" spans="1:9" x14ac:dyDescent="0.35">
      <c r="A1298" s="11">
        <v>4685</v>
      </c>
      <c r="B1298" s="13" t="s">
        <v>1964</v>
      </c>
      <c r="C1298" s="13" t="s">
        <v>1965</v>
      </c>
      <c r="D1298" s="13" t="s">
        <v>22</v>
      </c>
      <c r="E1298" s="13" t="s">
        <v>23</v>
      </c>
      <c r="F1298" s="13" t="s">
        <v>86</v>
      </c>
      <c r="G1298" s="13" t="s">
        <v>87</v>
      </c>
      <c r="H1298" s="13" t="s">
        <v>26</v>
      </c>
      <c r="I1298" s="47" t="str">
        <f>INDEX(Orders!$E1298,MATCH(Orders!$F1298,Customers!$B1298,0))</f>
        <v>Standard Class</v>
      </c>
    </row>
    <row r="1299" spans="1:9" x14ac:dyDescent="0.35">
      <c r="A1299" s="12">
        <v>4686</v>
      </c>
      <c r="B1299" s="17" t="s">
        <v>1964</v>
      </c>
      <c r="C1299" s="17" t="s">
        <v>1965</v>
      </c>
      <c r="D1299" s="17" t="s">
        <v>22</v>
      </c>
      <c r="E1299" s="17" t="s">
        <v>23</v>
      </c>
      <c r="F1299" s="17" t="s">
        <v>86</v>
      </c>
      <c r="G1299" s="17" t="s">
        <v>87</v>
      </c>
      <c r="H1299" s="17" t="s">
        <v>26</v>
      </c>
      <c r="I1299" s="48" t="str">
        <f>INDEX(Orders!$E1299,MATCH(Orders!$F1299,Customers!$B1299,0))</f>
        <v>Standard Class</v>
      </c>
    </row>
    <row r="1300" spans="1:9" x14ac:dyDescent="0.35">
      <c r="A1300" s="11">
        <v>4687</v>
      </c>
      <c r="B1300" s="13" t="s">
        <v>1964</v>
      </c>
      <c r="C1300" s="13" t="s">
        <v>1965</v>
      </c>
      <c r="D1300" s="13" t="s">
        <v>22</v>
      </c>
      <c r="E1300" s="13" t="s">
        <v>23</v>
      </c>
      <c r="F1300" s="13" t="s">
        <v>86</v>
      </c>
      <c r="G1300" s="13" t="s">
        <v>87</v>
      </c>
      <c r="H1300" s="13" t="s">
        <v>26</v>
      </c>
      <c r="I1300" s="47" t="str">
        <f>INDEX(Orders!$E1300,MATCH(Orders!$F1300,Customers!$B1300,0))</f>
        <v>Standard Class</v>
      </c>
    </row>
    <row r="1301" spans="1:9" x14ac:dyDescent="0.35">
      <c r="A1301" s="12">
        <v>327</v>
      </c>
      <c r="B1301" s="17" t="s">
        <v>3724</v>
      </c>
      <c r="C1301" s="17" t="s">
        <v>3725</v>
      </c>
      <c r="D1301" s="17" t="s">
        <v>41</v>
      </c>
      <c r="E1301" s="17" t="s">
        <v>23</v>
      </c>
      <c r="F1301" s="17" t="s">
        <v>86</v>
      </c>
      <c r="G1301" s="17" t="s">
        <v>87</v>
      </c>
      <c r="H1301" s="17" t="s">
        <v>26</v>
      </c>
      <c r="I1301" s="48" t="str">
        <f>INDEX(Orders!$E1301,MATCH(Orders!$F1301,Customers!$B1301,0))</f>
        <v>First Class</v>
      </c>
    </row>
    <row r="1302" spans="1:9" x14ac:dyDescent="0.35">
      <c r="A1302" s="11">
        <v>328</v>
      </c>
      <c r="B1302" s="13" t="s">
        <v>3724</v>
      </c>
      <c r="C1302" s="13" t="s">
        <v>3725</v>
      </c>
      <c r="D1302" s="13" t="s">
        <v>41</v>
      </c>
      <c r="E1302" s="13" t="s">
        <v>23</v>
      </c>
      <c r="F1302" s="13" t="s">
        <v>86</v>
      </c>
      <c r="G1302" s="13" t="s">
        <v>87</v>
      </c>
      <c r="H1302" s="13" t="s">
        <v>26</v>
      </c>
      <c r="I1302" s="47" t="str">
        <f>INDEX(Orders!$E1302,MATCH(Orders!$F1302,Customers!$B1302,0))</f>
        <v>First Class</v>
      </c>
    </row>
    <row r="1303" spans="1:9" x14ac:dyDescent="0.35">
      <c r="A1303" s="12">
        <v>329</v>
      </c>
      <c r="B1303" s="17" t="s">
        <v>3724</v>
      </c>
      <c r="C1303" s="17" t="s">
        <v>3725</v>
      </c>
      <c r="D1303" s="17" t="s">
        <v>41</v>
      </c>
      <c r="E1303" s="17" t="s">
        <v>23</v>
      </c>
      <c r="F1303" s="17" t="s">
        <v>86</v>
      </c>
      <c r="G1303" s="17" t="s">
        <v>87</v>
      </c>
      <c r="H1303" s="17" t="s">
        <v>26</v>
      </c>
      <c r="I1303" s="48" t="str">
        <f>INDEX(Orders!$E1303,MATCH(Orders!$F1303,Customers!$B1303,0))</f>
        <v>First Class</v>
      </c>
    </row>
    <row r="1304" spans="1:9" x14ac:dyDescent="0.35">
      <c r="A1304" s="11">
        <v>330</v>
      </c>
      <c r="B1304" s="13" t="s">
        <v>3724</v>
      </c>
      <c r="C1304" s="13" t="s">
        <v>3725</v>
      </c>
      <c r="D1304" s="13" t="s">
        <v>41</v>
      </c>
      <c r="E1304" s="13" t="s">
        <v>23</v>
      </c>
      <c r="F1304" s="13" t="s">
        <v>86</v>
      </c>
      <c r="G1304" s="13" t="s">
        <v>87</v>
      </c>
      <c r="H1304" s="13" t="s">
        <v>26</v>
      </c>
      <c r="I1304" s="47" t="str">
        <f>INDEX(Orders!$E1304,MATCH(Orders!$F1304,Customers!$B1304,0))</f>
        <v>First Class</v>
      </c>
    </row>
    <row r="1305" spans="1:9" x14ac:dyDescent="0.35">
      <c r="A1305" s="12">
        <v>331</v>
      </c>
      <c r="B1305" s="17" t="s">
        <v>3724</v>
      </c>
      <c r="C1305" s="17" t="s">
        <v>3725</v>
      </c>
      <c r="D1305" s="17" t="s">
        <v>41</v>
      </c>
      <c r="E1305" s="17" t="s">
        <v>23</v>
      </c>
      <c r="F1305" s="17" t="s">
        <v>86</v>
      </c>
      <c r="G1305" s="17" t="s">
        <v>87</v>
      </c>
      <c r="H1305" s="17" t="s">
        <v>26</v>
      </c>
      <c r="I1305" s="48" t="str">
        <f>INDEX(Orders!$E1305,MATCH(Orders!$F1305,Customers!$B1305,0))</f>
        <v>First Class</v>
      </c>
    </row>
    <row r="1306" spans="1:9" x14ac:dyDescent="0.35">
      <c r="A1306" s="11">
        <v>6337</v>
      </c>
      <c r="B1306" s="13" t="s">
        <v>3729</v>
      </c>
      <c r="C1306" s="13" t="s">
        <v>3730</v>
      </c>
      <c r="D1306" s="13" t="s">
        <v>41</v>
      </c>
      <c r="E1306" s="13" t="s">
        <v>23</v>
      </c>
      <c r="F1306" s="13" t="s">
        <v>42</v>
      </c>
      <c r="G1306" s="13" t="s">
        <v>43</v>
      </c>
      <c r="H1306" s="13" t="s">
        <v>44</v>
      </c>
      <c r="I1306" s="47" t="str">
        <f>INDEX(Orders!$E1306,MATCH(Orders!$F1306,Customers!$B1306,0))</f>
        <v>Standard Class</v>
      </c>
    </row>
    <row r="1307" spans="1:9" x14ac:dyDescent="0.35">
      <c r="A1307" s="12">
        <v>6338</v>
      </c>
      <c r="B1307" s="17" t="s">
        <v>3729</v>
      </c>
      <c r="C1307" s="17" t="s">
        <v>3730</v>
      </c>
      <c r="D1307" s="17" t="s">
        <v>41</v>
      </c>
      <c r="E1307" s="17" t="s">
        <v>23</v>
      </c>
      <c r="F1307" s="17" t="s">
        <v>42</v>
      </c>
      <c r="G1307" s="17" t="s">
        <v>43</v>
      </c>
      <c r="H1307" s="17" t="s">
        <v>44</v>
      </c>
      <c r="I1307" s="48" t="str">
        <f>INDEX(Orders!$E1307,MATCH(Orders!$F1307,Customers!$B1307,0))</f>
        <v>Standard Class</v>
      </c>
    </row>
    <row r="1308" spans="1:9" x14ac:dyDescent="0.35">
      <c r="A1308" s="11">
        <v>5774</v>
      </c>
      <c r="B1308" s="13" t="s">
        <v>3042</v>
      </c>
      <c r="C1308" s="13" t="s">
        <v>3043</v>
      </c>
      <c r="D1308" s="13" t="s">
        <v>41</v>
      </c>
      <c r="E1308" s="13" t="s">
        <v>23</v>
      </c>
      <c r="F1308" s="13" t="s">
        <v>3734</v>
      </c>
      <c r="G1308" s="13" t="s">
        <v>53</v>
      </c>
      <c r="H1308" s="13" t="s">
        <v>54</v>
      </c>
      <c r="I1308" s="47" t="str">
        <f>INDEX(Orders!$E1308,MATCH(Orders!$F1308,Customers!$B1308,0))</f>
        <v>Standard Class</v>
      </c>
    </row>
    <row r="1309" spans="1:9" x14ac:dyDescent="0.35">
      <c r="A1309" s="12">
        <v>350</v>
      </c>
      <c r="B1309" s="17" t="s">
        <v>991</v>
      </c>
      <c r="C1309" s="17" t="s">
        <v>992</v>
      </c>
      <c r="D1309" s="17" t="s">
        <v>108</v>
      </c>
      <c r="E1309" s="17" t="s">
        <v>23</v>
      </c>
      <c r="F1309" s="17" t="s">
        <v>218</v>
      </c>
      <c r="G1309" s="17" t="s">
        <v>219</v>
      </c>
      <c r="H1309" s="17" t="s">
        <v>26</v>
      </c>
      <c r="I1309" s="48" t="str">
        <f>INDEX(Orders!$E1309,MATCH(Orders!$F1309,Customers!$B1309,0))</f>
        <v>First Class</v>
      </c>
    </row>
    <row r="1310" spans="1:9" x14ac:dyDescent="0.35">
      <c r="A1310" s="11">
        <v>351</v>
      </c>
      <c r="B1310" s="13" t="s">
        <v>991</v>
      </c>
      <c r="C1310" s="13" t="s">
        <v>992</v>
      </c>
      <c r="D1310" s="13" t="s">
        <v>108</v>
      </c>
      <c r="E1310" s="13" t="s">
        <v>23</v>
      </c>
      <c r="F1310" s="13" t="s">
        <v>218</v>
      </c>
      <c r="G1310" s="13" t="s">
        <v>219</v>
      </c>
      <c r="H1310" s="13" t="s">
        <v>26</v>
      </c>
      <c r="I1310" s="47" t="str">
        <f>INDEX(Orders!$E1310,MATCH(Orders!$F1310,Customers!$B1310,0))</f>
        <v>First Class</v>
      </c>
    </row>
    <row r="1311" spans="1:9" x14ac:dyDescent="0.35">
      <c r="A1311" s="12">
        <v>352</v>
      </c>
      <c r="B1311" s="17" t="s">
        <v>991</v>
      </c>
      <c r="C1311" s="17" t="s">
        <v>992</v>
      </c>
      <c r="D1311" s="17" t="s">
        <v>108</v>
      </c>
      <c r="E1311" s="17" t="s">
        <v>23</v>
      </c>
      <c r="F1311" s="17" t="s">
        <v>218</v>
      </c>
      <c r="G1311" s="17" t="s">
        <v>219</v>
      </c>
      <c r="H1311" s="17" t="s">
        <v>26</v>
      </c>
      <c r="I1311" s="48" t="str">
        <f>INDEX(Orders!$E1311,MATCH(Orders!$F1311,Customers!$B1311,0))</f>
        <v>First Class</v>
      </c>
    </row>
    <row r="1312" spans="1:9" x14ac:dyDescent="0.35">
      <c r="A1312" s="11">
        <v>353</v>
      </c>
      <c r="B1312" s="13" t="s">
        <v>991</v>
      </c>
      <c r="C1312" s="13" t="s">
        <v>992</v>
      </c>
      <c r="D1312" s="13" t="s">
        <v>108</v>
      </c>
      <c r="E1312" s="13" t="s">
        <v>23</v>
      </c>
      <c r="F1312" s="13" t="s">
        <v>218</v>
      </c>
      <c r="G1312" s="13" t="s">
        <v>219</v>
      </c>
      <c r="H1312" s="13" t="s">
        <v>26</v>
      </c>
      <c r="I1312" s="47" t="str">
        <f>INDEX(Orders!$E1312,MATCH(Orders!$F1312,Customers!$B1312,0))</f>
        <v>First Class</v>
      </c>
    </row>
    <row r="1313" spans="1:9" x14ac:dyDescent="0.35">
      <c r="A1313" s="12">
        <v>354</v>
      </c>
      <c r="B1313" s="17" t="s">
        <v>991</v>
      </c>
      <c r="C1313" s="17" t="s">
        <v>992</v>
      </c>
      <c r="D1313" s="17" t="s">
        <v>108</v>
      </c>
      <c r="E1313" s="17" t="s">
        <v>23</v>
      </c>
      <c r="F1313" s="17" t="s">
        <v>218</v>
      </c>
      <c r="G1313" s="17" t="s">
        <v>219</v>
      </c>
      <c r="H1313" s="17" t="s">
        <v>26</v>
      </c>
      <c r="I1313" s="48" t="str">
        <f>INDEX(Orders!$E1313,MATCH(Orders!$F1313,Customers!$B1313,0))</f>
        <v>First Class</v>
      </c>
    </row>
    <row r="1314" spans="1:9" x14ac:dyDescent="0.35">
      <c r="A1314" s="11">
        <v>963</v>
      </c>
      <c r="B1314" s="13" t="s">
        <v>2011</v>
      </c>
      <c r="C1314" s="13" t="s">
        <v>2012</v>
      </c>
      <c r="D1314" s="13" t="s">
        <v>22</v>
      </c>
      <c r="E1314" s="13" t="s">
        <v>23</v>
      </c>
      <c r="F1314" s="13" t="s">
        <v>358</v>
      </c>
      <c r="G1314" s="13" t="s">
        <v>43</v>
      </c>
      <c r="H1314" s="13" t="s">
        <v>44</v>
      </c>
      <c r="I1314" s="47" t="str">
        <f>INDEX(Orders!$E1314,MATCH(Orders!$F1314,Customers!$B1314,0))</f>
        <v>First Class</v>
      </c>
    </row>
    <row r="1315" spans="1:9" x14ac:dyDescent="0.35">
      <c r="A1315" s="12">
        <v>2143</v>
      </c>
      <c r="B1315" s="17" t="s">
        <v>958</v>
      </c>
      <c r="C1315" s="17" t="s">
        <v>959</v>
      </c>
      <c r="D1315" s="17" t="s">
        <v>22</v>
      </c>
      <c r="E1315" s="17" t="s">
        <v>23</v>
      </c>
      <c r="F1315" s="17" t="s">
        <v>86</v>
      </c>
      <c r="G1315" s="17" t="s">
        <v>87</v>
      </c>
      <c r="H1315" s="17" t="s">
        <v>26</v>
      </c>
      <c r="I1315" s="48" t="str">
        <f>INDEX(Orders!$E1315,MATCH(Orders!$F1315,Customers!$B1315,0))</f>
        <v>Standard Class</v>
      </c>
    </row>
    <row r="1316" spans="1:9" x14ac:dyDescent="0.35">
      <c r="A1316" s="11">
        <v>2144</v>
      </c>
      <c r="B1316" s="13" t="s">
        <v>958</v>
      </c>
      <c r="C1316" s="13" t="s">
        <v>959</v>
      </c>
      <c r="D1316" s="13" t="s">
        <v>22</v>
      </c>
      <c r="E1316" s="13" t="s">
        <v>23</v>
      </c>
      <c r="F1316" s="13" t="s">
        <v>86</v>
      </c>
      <c r="G1316" s="13" t="s">
        <v>87</v>
      </c>
      <c r="H1316" s="13" t="s">
        <v>26</v>
      </c>
      <c r="I1316" s="47" t="str">
        <f>INDEX(Orders!$E1316,MATCH(Orders!$F1316,Customers!$B1316,0))</f>
        <v>Standard Class</v>
      </c>
    </row>
    <row r="1317" spans="1:9" x14ac:dyDescent="0.35">
      <c r="A1317" s="12">
        <v>2145</v>
      </c>
      <c r="B1317" s="17" t="s">
        <v>958</v>
      </c>
      <c r="C1317" s="17" t="s">
        <v>959</v>
      </c>
      <c r="D1317" s="17" t="s">
        <v>22</v>
      </c>
      <c r="E1317" s="17" t="s">
        <v>23</v>
      </c>
      <c r="F1317" s="17" t="s">
        <v>86</v>
      </c>
      <c r="G1317" s="17" t="s">
        <v>87</v>
      </c>
      <c r="H1317" s="17" t="s">
        <v>26</v>
      </c>
      <c r="I1317" s="48" t="str">
        <f>INDEX(Orders!$E1317,MATCH(Orders!$F1317,Customers!$B1317,0))</f>
        <v>Standard Class</v>
      </c>
    </row>
    <row r="1318" spans="1:9" x14ac:dyDescent="0.35">
      <c r="A1318" s="11">
        <v>6077</v>
      </c>
      <c r="B1318" s="13" t="s">
        <v>585</v>
      </c>
      <c r="C1318" s="13" t="s">
        <v>586</v>
      </c>
      <c r="D1318" s="13" t="s">
        <v>41</v>
      </c>
      <c r="E1318" s="13" t="s">
        <v>23</v>
      </c>
      <c r="F1318" s="13" t="s">
        <v>218</v>
      </c>
      <c r="G1318" s="13" t="s">
        <v>219</v>
      </c>
      <c r="H1318" s="13" t="s">
        <v>26</v>
      </c>
      <c r="I1318" s="47" t="str">
        <f>INDEX(Orders!$E1318,MATCH(Orders!$F1318,Customers!$B1318,0))</f>
        <v>Standard Class</v>
      </c>
    </row>
    <row r="1319" spans="1:9" x14ac:dyDescent="0.35">
      <c r="A1319" s="12">
        <v>6078</v>
      </c>
      <c r="B1319" s="17" t="s">
        <v>585</v>
      </c>
      <c r="C1319" s="17" t="s">
        <v>586</v>
      </c>
      <c r="D1319" s="17" t="s">
        <v>41</v>
      </c>
      <c r="E1319" s="17" t="s">
        <v>23</v>
      </c>
      <c r="F1319" s="17" t="s">
        <v>218</v>
      </c>
      <c r="G1319" s="17" t="s">
        <v>219</v>
      </c>
      <c r="H1319" s="17" t="s">
        <v>26</v>
      </c>
      <c r="I1319" s="48" t="str">
        <f>INDEX(Orders!$E1319,MATCH(Orders!$F1319,Customers!$B1319,0))</f>
        <v>Standard Class</v>
      </c>
    </row>
    <row r="1320" spans="1:9" x14ac:dyDescent="0.35">
      <c r="A1320" s="11">
        <v>6079</v>
      </c>
      <c r="B1320" s="13" t="s">
        <v>585</v>
      </c>
      <c r="C1320" s="13" t="s">
        <v>586</v>
      </c>
      <c r="D1320" s="13" t="s">
        <v>41</v>
      </c>
      <c r="E1320" s="13" t="s">
        <v>23</v>
      </c>
      <c r="F1320" s="13" t="s">
        <v>218</v>
      </c>
      <c r="G1320" s="13" t="s">
        <v>219</v>
      </c>
      <c r="H1320" s="13" t="s">
        <v>26</v>
      </c>
      <c r="I1320" s="47" t="str">
        <f>INDEX(Orders!$E1320,MATCH(Orders!$F1320,Customers!$B1320,0))</f>
        <v>Standard Class</v>
      </c>
    </row>
    <row r="1321" spans="1:9" x14ac:dyDescent="0.35">
      <c r="A1321" s="12">
        <v>6080</v>
      </c>
      <c r="B1321" s="17" t="s">
        <v>585</v>
      </c>
      <c r="C1321" s="17" t="s">
        <v>586</v>
      </c>
      <c r="D1321" s="17" t="s">
        <v>41</v>
      </c>
      <c r="E1321" s="17" t="s">
        <v>23</v>
      </c>
      <c r="F1321" s="17" t="s">
        <v>218</v>
      </c>
      <c r="G1321" s="17" t="s">
        <v>219</v>
      </c>
      <c r="H1321" s="17" t="s">
        <v>26</v>
      </c>
      <c r="I1321" s="48" t="str">
        <f>INDEX(Orders!$E1321,MATCH(Orders!$F1321,Customers!$B1321,0))</f>
        <v>Standard Class</v>
      </c>
    </row>
    <row r="1322" spans="1:9" x14ac:dyDescent="0.35">
      <c r="A1322" s="11">
        <v>6983</v>
      </c>
      <c r="B1322" s="13" t="s">
        <v>3747</v>
      </c>
      <c r="C1322" s="13" t="s">
        <v>3748</v>
      </c>
      <c r="D1322" s="13" t="s">
        <v>41</v>
      </c>
      <c r="E1322" s="13" t="s">
        <v>23</v>
      </c>
      <c r="F1322" s="13" t="s">
        <v>1457</v>
      </c>
      <c r="G1322" s="13" t="s">
        <v>880</v>
      </c>
      <c r="H1322" s="13" t="s">
        <v>54</v>
      </c>
      <c r="I1322" s="47" t="str">
        <f>INDEX(Orders!$E1322,MATCH(Orders!$F1322,Customers!$B1322,0))</f>
        <v>Standard Class</v>
      </c>
    </row>
    <row r="1323" spans="1:9" x14ac:dyDescent="0.35">
      <c r="A1323" s="12">
        <v>6984</v>
      </c>
      <c r="B1323" s="17" t="s">
        <v>3747</v>
      </c>
      <c r="C1323" s="17" t="s">
        <v>3748</v>
      </c>
      <c r="D1323" s="17" t="s">
        <v>41</v>
      </c>
      <c r="E1323" s="17" t="s">
        <v>23</v>
      </c>
      <c r="F1323" s="17" t="s">
        <v>1457</v>
      </c>
      <c r="G1323" s="17" t="s">
        <v>880</v>
      </c>
      <c r="H1323" s="17" t="s">
        <v>54</v>
      </c>
      <c r="I1323" s="48" t="str">
        <f>INDEX(Orders!$E1323,MATCH(Orders!$F1323,Customers!$B1323,0))</f>
        <v>Standard Class</v>
      </c>
    </row>
    <row r="1324" spans="1:9" x14ac:dyDescent="0.35">
      <c r="A1324" s="11">
        <v>6985</v>
      </c>
      <c r="B1324" s="13" t="s">
        <v>3747</v>
      </c>
      <c r="C1324" s="13" t="s">
        <v>3748</v>
      </c>
      <c r="D1324" s="13" t="s">
        <v>41</v>
      </c>
      <c r="E1324" s="13" t="s">
        <v>23</v>
      </c>
      <c r="F1324" s="13" t="s">
        <v>1457</v>
      </c>
      <c r="G1324" s="13" t="s">
        <v>880</v>
      </c>
      <c r="H1324" s="13" t="s">
        <v>54</v>
      </c>
      <c r="I1324" s="47" t="str">
        <f>INDEX(Orders!$E1324,MATCH(Orders!$F1324,Customers!$B1324,0))</f>
        <v>Standard Class</v>
      </c>
    </row>
    <row r="1325" spans="1:9" x14ac:dyDescent="0.35">
      <c r="A1325" s="12">
        <v>6986</v>
      </c>
      <c r="B1325" s="17" t="s">
        <v>3747</v>
      </c>
      <c r="C1325" s="17" t="s">
        <v>3748</v>
      </c>
      <c r="D1325" s="17" t="s">
        <v>41</v>
      </c>
      <c r="E1325" s="17" t="s">
        <v>23</v>
      </c>
      <c r="F1325" s="17" t="s">
        <v>1457</v>
      </c>
      <c r="G1325" s="17" t="s">
        <v>880</v>
      </c>
      <c r="H1325" s="17" t="s">
        <v>54</v>
      </c>
      <c r="I1325" s="48" t="str">
        <f>INDEX(Orders!$E1325,MATCH(Orders!$F1325,Customers!$B1325,0))</f>
        <v>Standard Class</v>
      </c>
    </row>
    <row r="1326" spans="1:9" x14ac:dyDescent="0.35">
      <c r="A1326" s="11">
        <v>6987</v>
      </c>
      <c r="B1326" s="13" t="s">
        <v>3747</v>
      </c>
      <c r="C1326" s="13" t="s">
        <v>3748</v>
      </c>
      <c r="D1326" s="13" t="s">
        <v>41</v>
      </c>
      <c r="E1326" s="13" t="s">
        <v>23</v>
      </c>
      <c r="F1326" s="13" t="s">
        <v>1457</v>
      </c>
      <c r="G1326" s="13" t="s">
        <v>880</v>
      </c>
      <c r="H1326" s="13" t="s">
        <v>54</v>
      </c>
      <c r="I1326" s="47" t="str">
        <f>INDEX(Orders!$E1326,MATCH(Orders!$F1326,Customers!$B1326,0))</f>
        <v>Standard Class</v>
      </c>
    </row>
    <row r="1327" spans="1:9" x14ac:dyDescent="0.35">
      <c r="A1327" s="12">
        <v>6988</v>
      </c>
      <c r="B1327" s="17" t="s">
        <v>3747</v>
      </c>
      <c r="C1327" s="17" t="s">
        <v>3748</v>
      </c>
      <c r="D1327" s="17" t="s">
        <v>41</v>
      </c>
      <c r="E1327" s="17" t="s">
        <v>23</v>
      </c>
      <c r="F1327" s="17" t="s">
        <v>1457</v>
      </c>
      <c r="G1327" s="17" t="s">
        <v>880</v>
      </c>
      <c r="H1327" s="17" t="s">
        <v>54</v>
      </c>
      <c r="I1327" s="48" t="str">
        <f>INDEX(Orders!$E1327,MATCH(Orders!$F1327,Customers!$B1327,0))</f>
        <v>Standard Class</v>
      </c>
    </row>
    <row r="1328" spans="1:9" x14ac:dyDescent="0.35">
      <c r="A1328" s="11">
        <v>7482</v>
      </c>
      <c r="B1328" s="13" t="s">
        <v>3752</v>
      </c>
      <c r="C1328" s="13" t="s">
        <v>3753</v>
      </c>
      <c r="D1328" s="13" t="s">
        <v>108</v>
      </c>
      <c r="E1328" s="13" t="s">
        <v>23</v>
      </c>
      <c r="F1328" s="13" t="s">
        <v>3754</v>
      </c>
      <c r="G1328" s="13" t="s">
        <v>43</v>
      </c>
      <c r="H1328" s="13" t="s">
        <v>44</v>
      </c>
      <c r="I1328" s="47" t="str">
        <f>INDEX(Orders!$E1328,MATCH(Orders!$F1328,Customers!$B1328,0))</f>
        <v>Second Class</v>
      </c>
    </row>
    <row r="1329" spans="1:9" x14ac:dyDescent="0.35">
      <c r="A1329" s="12">
        <v>1408</v>
      </c>
      <c r="B1329" s="17" t="s">
        <v>725</v>
      </c>
      <c r="C1329" s="17" t="s">
        <v>726</v>
      </c>
      <c r="D1329" s="17" t="s">
        <v>41</v>
      </c>
      <c r="E1329" s="17" t="s">
        <v>23</v>
      </c>
      <c r="F1329" s="17" t="s">
        <v>218</v>
      </c>
      <c r="G1329" s="17" t="s">
        <v>219</v>
      </c>
      <c r="H1329" s="17" t="s">
        <v>26</v>
      </c>
      <c r="I1329" s="48" t="str">
        <f>INDEX(Orders!$E1329,MATCH(Orders!$F1329,Customers!$B1329,0))</f>
        <v>Standard Class</v>
      </c>
    </row>
    <row r="1330" spans="1:9" x14ac:dyDescent="0.35">
      <c r="A1330" s="11">
        <v>1409</v>
      </c>
      <c r="B1330" s="13" t="s">
        <v>725</v>
      </c>
      <c r="C1330" s="13" t="s">
        <v>726</v>
      </c>
      <c r="D1330" s="13" t="s">
        <v>41</v>
      </c>
      <c r="E1330" s="13" t="s">
        <v>23</v>
      </c>
      <c r="F1330" s="13" t="s">
        <v>218</v>
      </c>
      <c r="G1330" s="13" t="s">
        <v>219</v>
      </c>
      <c r="H1330" s="13" t="s">
        <v>26</v>
      </c>
      <c r="I1330" s="47" t="str">
        <f>INDEX(Orders!$E1330,MATCH(Orders!$F1330,Customers!$B1330,0))</f>
        <v>Standard Class</v>
      </c>
    </row>
    <row r="1331" spans="1:9" x14ac:dyDescent="0.35">
      <c r="A1331" s="12">
        <v>3416</v>
      </c>
      <c r="B1331" s="17" t="s">
        <v>1985</v>
      </c>
      <c r="C1331" s="17" t="s">
        <v>1986</v>
      </c>
      <c r="D1331" s="17" t="s">
        <v>41</v>
      </c>
      <c r="E1331" s="17" t="s">
        <v>23</v>
      </c>
      <c r="F1331" s="17" t="s">
        <v>3759</v>
      </c>
      <c r="G1331" s="17" t="s">
        <v>126</v>
      </c>
      <c r="H1331" s="17" t="s">
        <v>54</v>
      </c>
      <c r="I1331" s="48" t="str">
        <f>INDEX(Orders!$E1331,MATCH(Orders!$F1331,Customers!$B1331,0))</f>
        <v>Same Day</v>
      </c>
    </row>
    <row r="1332" spans="1:9" x14ac:dyDescent="0.35">
      <c r="A1332" s="11">
        <v>3417</v>
      </c>
      <c r="B1332" s="13" t="s">
        <v>1985</v>
      </c>
      <c r="C1332" s="13" t="s">
        <v>1986</v>
      </c>
      <c r="D1332" s="13" t="s">
        <v>41</v>
      </c>
      <c r="E1332" s="13" t="s">
        <v>23</v>
      </c>
      <c r="F1332" s="13" t="s">
        <v>3759</v>
      </c>
      <c r="G1332" s="13" t="s">
        <v>126</v>
      </c>
      <c r="H1332" s="13" t="s">
        <v>54</v>
      </c>
      <c r="I1332" s="47" t="str">
        <f>INDEX(Orders!$E1332,MATCH(Orders!$F1332,Customers!$B1332,0))</f>
        <v>Same Day</v>
      </c>
    </row>
    <row r="1333" spans="1:9" x14ac:dyDescent="0.35">
      <c r="A1333" s="12">
        <v>5429</v>
      </c>
      <c r="B1333" s="17" t="s">
        <v>3765</v>
      </c>
      <c r="C1333" s="17" t="s">
        <v>3766</v>
      </c>
      <c r="D1333" s="17" t="s">
        <v>108</v>
      </c>
      <c r="E1333" s="17" t="s">
        <v>23</v>
      </c>
      <c r="F1333" s="17" t="s">
        <v>358</v>
      </c>
      <c r="G1333" s="17" t="s">
        <v>43</v>
      </c>
      <c r="H1333" s="17" t="s">
        <v>44</v>
      </c>
      <c r="I1333" s="48" t="str">
        <f>INDEX(Orders!$E1333,MATCH(Orders!$F1333,Customers!$B1333,0))</f>
        <v>First Class</v>
      </c>
    </row>
    <row r="1334" spans="1:9" x14ac:dyDescent="0.35">
      <c r="A1334" s="11">
        <v>6763</v>
      </c>
      <c r="B1334" s="13" t="s">
        <v>2344</v>
      </c>
      <c r="C1334" s="13" t="s">
        <v>2345</v>
      </c>
      <c r="D1334" s="13" t="s">
        <v>41</v>
      </c>
      <c r="E1334" s="13" t="s">
        <v>23</v>
      </c>
      <c r="F1334" s="13" t="s">
        <v>380</v>
      </c>
      <c r="G1334" s="13" t="s">
        <v>381</v>
      </c>
      <c r="H1334" s="13" t="s">
        <v>54</v>
      </c>
      <c r="I1334" s="47" t="str">
        <f>INDEX(Orders!$E1334,MATCH(Orders!$F1334,Customers!$B1334,0))</f>
        <v>Standard Class</v>
      </c>
    </row>
    <row r="1335" spans="1:9" x14ac:dyDescent="0.35">
      <c r="A1335" s="12">
        <v>6764</v>
      </c>
      <c r="B1335" s="17" t="s">
        <v>2344</v>
      </c>
      <c r="C1335" s="17" t="s">
        <v>2345</v>
      </c>
      <c r="D1335" s="17" t="s">
        <v>41</v>
      </c>
      <c r="E1335" s="17" t="s">
        <v>23</v>
      </c>
      <c r="F1335" s="17" t="s">
        <v>380</v>
      </c>
      <c r="G1335" s="17" t="s">
        <v>381</v>
      </c>
      <c r="H1335" s="17" t="s">
        <v>54</v>
      </c>
      <c r="I1335" s="48" t="str">
        <f>INDEX(Orders!$E1335,MATCH(Orders!$F1335,Customers!$B1335,0))</f>
        <v>Standard Class</v>
      </c>
    </row>
    <row r="1336" spans="1:9" x14ac:dyDescent="0.35">
      <c r="A1336" s="11">
        <v>6765</v>
      </c>
      <c r="B1336" s="13" t="s">
        <v>2344</v>
      </c>
      <c r="C1336" s="13" t="s">
        <v>2345</v>
      </c>
      <c r="D1336" s="13" t="s">
        <v>41</v>
      </c>
      <c r="E1336" s="13" t="s">
        <v>23</v>
      </c>
      <c r="F1336" s="13" t="s">
        <v>380</v>
      </c>
      <c r="G1336" s="13" t="s">
        <v>381</v>
      </c>
      <c r="H1336" s="13" t="s">
        <v>54</v>
      </c>
      <c r="I1336" s="47" t="str">
        <f>INDEX(Orders!$E1336,MATCH(Orders!$F1336,Customers!$B1336,0))</f>
        <v>Standard Class</v>
      </c>
    </row>
    <row r="1337" spans="1:9" x14ac:dyDescent="0.35">
      <c r="A1337" s="12">
        <v>6937</v>
      </c>
      <c r="B1337" s="17" t="s">
        <v>3771</v>
      </c>
      <c r="C1337" s="17" t="s">
        <v>3772</v>
      </c>
      <c r="D1337" s="17" t="s">
        <v>108</v>
      </c>
      <c r="E1337" s="17" t="s">
        <v>23</v>
      </c>
      <c r="F1337" s="17" t="s">
        <v>380</v>
      </c>
      <c r="G1337" s="17" t="s">
        <v>381</v>
      </c>
      <c r="H1337" s="17" t="s">
        <v>54</v>
      </c>
      <c r="I1337" s="48" t="str">
        <f>INDEX(Orders!$E1337,MATCH(Orders!$F1337,Customers!$B1337,0))</f>
        <v>First Class</v>
      </c>
    </row>
    <row r="1338" spans="1:9" x14ac:dyDescent="0.35">
      <c r="A1338" s="11">
        <v>7078</v>
      </c>
      <c r="B1338" s="13" t="s">
        <v>3000</v>
      </c>
      <c r="C1338" s="13" t="s">
        <v>3001</v>
      </c>
      <c r="D1338" s="13" t="s">
        <v>41</v>
      </c>
      <c r="E1338" s="13" t="s">
        <v>23</v>
      </c>
      <c r="F1338" s="13" t="s">
        <v>77</v>
      </c>
      <c r="G1338" s="13" t="s">
        <v>78</v>
      </c>
      <c r="H1338" s="13" t="s">
        <v>79</v>
      </c>
      <c r="I1338" s="47" t="str">
        <f>INDEX(Orders!$E1338,MATCH(Orders!$F1338,Customers!$B1338,0))</f>
        <v>Standard Class</v>
      </c>
    </row>
    <row r="1339" spans="1:9" x14ac:dyDescent="0.35">
      <c r="A1339" s="12">
        <v>7079</v>
      </c>
      <c r="B1339" s="17" t="s">
        <v>3000</v>
      </c>
      <c r="C1339" s="17" t="s">
        <v>3001</v>
      </c>
      <c r="D1339" s="17" t="s">
        <v>41</v>
      </c>
      <c r="E1339" s="17" t="s">
        <v>23</v>
      </c>
      <c r="F1339" s="17" t="s">
        <v>77</v>
      </c>
      <c r="G1339" s="17" t="s">
        <v>78</v>
      </c>
      <c r="H1339" s="17" t="s">
        <v>79</v>
      </c>
      <c r="I1339" s="48" t="str">
        <f>INDEX(Orders!$E1339,MATCH(Orders!$F1339,Customers!$B1339,0))</f>
        <v>Standard Class</v>
      </c>
    </row>
    <row r="1340" spans="1:9" x14ac:dyDescent="0.35">
      <c r="A1340" s="11">
        <v>7080</v>
      </c>
      <c r="B1340" s="13" t="s">
        <v>3000</v>
      </c>
      <c r="C1340" s="13" t="s">
        <v>3001</v>
      </c>
      <c r="D1340" s="13" t="s">
        <v>41</v>
      </c>
      <c r="E1340" s="13" t="s">
        <v>23</v>
      </c>
      <c r="F1340" s="13" t="s">
        <v>77</v>
      </c>
      <c r="G1340" s="13" t="s">
        <v>78</v>
      </c>
      <c r="H1340" s="13" t="s">
        <v>79</v>
      </c>
      <c r="I1340" s="47" t="str">
        <f>INDEX(Orders!$E1340,MATCH(Orders!$F1340,Customers!$B1340,0))</f>
        <v>Standard Class</v>
      </c>
    </row>
    <row r="1341" spans="1:9" x14ac:dyDescent="0.35">
      <c r="A1341" s="12">
        <v>7081</v>
      </c>
      <c r="B1341" s="17" t="s">
        <v>3000</v>
      </c>
      <c r="C1341" s="17" t="s">
        <v>3001</v>
      </c>
      <c r="D1341" s="17" t="s">
        <v>41</v>
      </c>
      <c r="E1341" s="17" t="s">
        <v>23</v>
      </c>
      <c r="F1341" s="17" t="s">
        <v>77</v>
      </c>
      <c r="G1341" s="17" t="s">
        <v>78</v>
      </c>
      <c r="H1341" s="17" t="s">
        <v>79</v>
      </c>
      <c r="I1341" s="48" t="str">
        <f>INDEX(Orders!$E1341,MATCH(Orders!$F1341,Customers!$B1341,0))</f>
        <v>Standard Class</v>
      </c>
    </row>
    <row r="1342" spans="1:9" x14ac:dyDescent="0.35">
      <c r="A1342" s="11">
        <v>7082</v>
      </c>
      <c r="B1342" s="13" t="s">
        <v>3000</v>
      </c>
      <c r="C1342" s="13" t="s">
        <v>3001</v>
      </c>
      <c r="D1342" s="13" t="s">
        <v>41</v>
      </c>
      <c r="E1342" s="13" t="s">
        <v>23</v>
      </c>
      <c r="F1342" s="13" t="s">
        <v>77</v>
      </c>
      <c r="G1342" s="13" t="s">
        <v>78</v>
      </c>
      <c r="H1342" s="13" t="s">
        <v>79</v>
      </c>
      <c r="I1342" s="47" t="str">
        <f>INDEX(Orders!$E1342,MATCH(Orders!$F1342,Customers!$B1342,0))</f>
        <v>Standard Class</v>
      </c>
    </row>
    <row r="1343" spans="1:9" x14ac:dyDescent="0.35">
      <c r="A1343" s="12">
        <v>7083</v>
      </c>
      <c r="B1343" s="17" t="s">
        <v>3000</v>
      </c>
      <c r="C1343" s="17" t="s">
        <v>3001</v>
      </c>
      <c r="D1343" s="17" t="s">
        <v>41</v>
      </c>
      <c r="E1343" s="17" t="s">
        <v>23</v>
      </c>
      <c r="F1343" s="17" t="s">
        <v>77</v>
      </c>
      <c r="G1343" s="17" t="s">
        <v>78</v>
      </c>
      <c r="H1343" s="17" t="s">
        <v>79</v>
      </c>
      <c r="I1343" s="48" t="str">
        <f>INDEX(Orders!$E1343,MATCH(Orders!$F1343,Customers!$B1343,0))</f>
        <v>Standard Class</v>
      </c>
    </row>
    <row r="1344" spans="1:9" x14ac:dyDescent="0.35">
      <c r="A1344" s="11">
        <v>8179</v>
      </c>
      <c r="B1344" s="13" t="s">
        <v>3786</v>
      </c>
      <c r="C1344" s="13" t="s">
        <v>3787</v>
      </c>
      <c r="D1344" s="13" t="s">
        <v>41</v>
      </c>
      <c r="E1344" s="13" t="s">
        <v>23</v>
      </c>
      <c r="F1344" s="13" t="s">
        <v>3442</v>
      </c>
      <c r="G1344" s="13" t="s">
        <v>160</v>
      </c>
      <c r="H1344" s="13" t="s">
        <v>44</v>
      </c>
      <c r="I1344" s="47" t="str">
        <f>INDEX(Orders!$E1344,MATCH(Orders!$F1344,Customers!$B1344,0))</f>
        <v>Standard Class</v>
      </c>
    </row>
    <row r="1345" spans="1:9" x14ac:dyDescent="0.35">
      <c r="A1345" s="12">
        <v>8679</v>
      </c>
      <c r="B1345" s="17" t="s">
        <v>562</v>
      </c>
      <c r="C1345" s="17" t="s">
        <v>563</v>
      </c>
      <c r="D1345" s="17" t="s">
        <v>108</v>
      </c>
      <c r="E1345" s="17" t="s">
        <v>23</v>
      </c>
      <c r="F1345" s="17" t="s">
        <v>451</v>
      </c>
      <c r="G1345" s="17" t="s">
        <v>53</v>
      </c>
      <c r="H1345" s="17" t="s">
        <v>54</v>
      </c>
      <c r="I1345" s="48" t="str">
        <f>INDEX(Orders!$E1345,MATCH(Orders!$F1345,Customers!$B1345,0))</f>
        <v>Second Class</v>
      </c>
    </row>
    <row r="1346" spans="1:9" x14ac:dyDescent="0.35">
      <c r="A1346" s="11">
        <v>8680</v>
      </c>
      <c r="B1346" s="13" t="s">
        <v>562</v>
      </c>
      <c r="C1346" s="13" t="s">
        <v>563</v>
      </c>
      <c r="D1346" s="13" t="s">
        <v>108</v>
      </c>
      <c r="E1346" s="13" t="s">
        <v>23</v>
      </c>
      <c r="F1346" s="13" t="s">
        <v>451</v>
      </c>
      <c r="G1346" s="13" t="s">
        <v>53</v>
      </c>
      <c r="H1346" s="13" t="s">
        <v>54</v>
      </c>
      <c r="I1346" s="47" t="str">
        <f>INDEX(Orders!$E1346,MATCH(Orders!$F1346,Customers!$B1346,0))</f>
        <v>Second Class</v>
      </c>
    </row>
    <row r="1347" spans="1:9" x14ac:dyDescent="0.35">
      <c r="A1347" s="12">
        <v>9069</v>
      </c>
      <c r="B1347" s="17" t="s">
        <v>3792</v>
      </c>
      <c r="C1347" s="17" t="s">
        <v>3793</v>
      </c>
      <c r="D1347" s="17" t="s">
        <v>41</v>
      </c>
      <c r="E1347" s="17" t="s">
        <v>23</v>
      </c>
      <c r="F1347" s="17" t="s">
        <v>3442</v>
      </c>
      <c r="G1347" s="17" t="s">
        <v>160</v>
      </c>
      <c r="H1347" s="17" t="s">
        <v>44</v>
      </c>
      <c r="I1347" s="48" t="str">
        <f>INDEX(Orders!$E1347,MATCH(Orders!$F1347,Customers!$B1347,0))</f>
        <v>Second Class</v>
      </c>
    </row>
    <row r="1348" spans="1:9" x14ac:dyDescent="0.35">
      <c r="A1348" s="11">
        <v>9070</v>
      </c>
      <c r="B1348" s="13" t="s">
        <v>3792</v>
      </c>
      <c r="C1348" s="13" t="s">
        <v>3793</v>
      </c>
      <c r="D1348" s="13" t="s">
        <v>41</v>
      </c>
      <c r="E1348" s="13" t="s">
        <v>23</v>
      </c>
      <c r="F1348" s="13" t="s">
        <v>3442</v>
      </c>
      <c r="G1348" s="13" t="s">
        <v>160</v>
      </c>
      <c r="H1348" s="13" t="s">
        <v>44</v>
      </c>
      <c r="I1348" s="47" t="str">
        <f>INDEX(Orders!$E1348,MATCH(Orders!$F1348,Customers!$B1348,0))</f>
        <v>Second Class</v>
      </c>
    </row>
    <row r="1349" spans="1:9" x14ac:dyDescent="0.35">
      <c r="A1349" s="12">
        <v>9233</v>
      </c>
      <c r="B1349" s="17" t="s">
        <v>39</v>
      </c>
      <c r="C1349" s="17" t="s">
        <v>40</v>
      </c>
      <c r="D1349" s="17" t="s">
        <v>41</v>
      </c>
      <c r="E1349" s="17" t="s">
        <v>23</v>
      </c>
      <c r="F1349" s="17" t="s">
        <v>42</v>
      </c>
      <c r="G1349" s="17" t="s">
        <v>43</v>
      </c>
      <c r="H1349" s="17" t="s">
        <v>44</v>
      </c>
      <c r="I1349" s="48" t="str">
        <f>INDEX(Orders!$E1349,MATCH(Orders!$F1349,Customers!$B1349,0))</f>
        <v>Standard Class</v>
      </c>
    </row>
    <row r="1350" spans="1:9" x14ac:dyDescent="0.35">
      <c r="A1350" s="11">
        <v>9234</v>
      </c>
      <c r="B1350" s="13" t="s">
        <v>39</v>
      </c>
      <c r="C1350" s="13" t="s">
        <v>40</v>
      </c>
      <c r="D1350" s="13" t="s">
        <v>41</v>
      </c>
      <c r="E1350" s="13" t="s">
        <v>23</v>
      </c>
      <c r="F1350" s="13" t="s">
        <v>42</v>
      </c>
      <c r="G1350" s="13" t="s">
        <v>43</v>
      </c>
      <c r="H1350" s="13" t="s">
        <v>44</v>
      </c>
      <c r="I1350" s="47" t="str">
        <f>INDEX(Orders!$E1350,MATCH(Orders!$F1350,Customers!$B1350,0))</f>
        <v>Standard Class</v>
      </c>
    </row>
    <row r="1351" spans="1:9" x14ac:dyDescent="0.35">
      <c r="A1351" s="12">
        <v>9235</v>
      </c>
      <c r="B1351" s="17" t="s">
        <v>39</v>
      </c>
      <c r="C1351" s="17" t="s">
        <v>40</v>
      </c>
      <c r="D1351" s="17" t="s">
        <v>41</v>
      </c>
      <c r="E1351" s="17" t="s">
        <v>23</v>
      </c>
      <c r="F1351" s="17" t="s">
        <v>42</v>
      </c>
      <c r="G1351" s="17" t="s">
        <v>43</v>
      </c>
      <c r="H1351" s="17" t="s">
        <v>44</v>
      </c>
      <c r="I1351" s="48" t="str">
        <f>INDEX(Orders!$E1351,MATCH(Orders!$F1351,Customers!$B1351,0))</f>
        <v>Standard Class</v>
      </c>
    </row>
    <row r="1352" spans="1:9" x14ac:dyDescent="0.35">
      <c r="A1352" s="11">
        <v>9236</v>
      </c>
      <c r="B1352" s="13" t="s">
        <v>39</v>
      </c>
      <c r="C1352" s="13" t="s">
        <v>40</v>
      </c>
      <c r="D1352" s="13" t="s">
        <v>41</v>
      </c>
      <c r="E1352" s="13" t="s">
        <v>23</v>
      </c>
      <c r="F1352" s="13" t="s">
        <v>42</v>
      </c>
      <c r="G1352" s="13" t="s">
        <v>43</v>
      </c>
      <c r="H1352" s="13" t="s">
        <v>44</v>
      </c>
      <c r="I1352" s="47" t="str">
        <f>INDEX(Orders!$E1352,MATCH(Orders!$F1352,Customers!$B1352,0))</f>
        <v>Standard Class</v>
      </c>
    </row>
    <row r="1353" spans="1:9" x14ac:dyDescent="0.35">
      <c r="A1353" s="12">
        <v>9237</v>
      </c>
      <c r="B1353" s="17" t="s">
        <v>39</v>
      </c>
      <c r="C1353" s="17" t="s">
        <v>40</v>
      </c>
      <c r="D1353" s="17" t="s">
        <v>41</v>
      </c>
      <c r="E1353" s="17" t="s">
        <v>23</v>
      </c>
      <c r="F1353" s="17" t="s">
        <v>42</v>
      </c>
      <c r="G1353" s="17" t="s">
        <v>43</v>
      </c>
      <c r="H1353" s="17" t="s">
        <v>44</v>
      </c>
      <c r="I1353" s="48" t="str">
        <f>INDEX(Orders!$E1353,MATCH(Orders!$F1353,Customers!$B1353,0))</f>
        <v>Standard Class</v>
      </c>
    </row>
    <row r="1354" spans="1:9" x14ac:dyDescent="0.35">
      <c r="A1354" s="11">
        <v>9238</v>
      </c>
      <c r="B1354" s="13" t="s">
        <v>39</v>
      </c>
      <c r="C1354" s="13" t="s">
        <v>40</v>
      </c>
      <c r="D1354" s="13" t="s">
        <v>41</v>
      </c>
      <c r="E1354" s="13" t="s">
        <v>23</v>
      </c>
      <c r="F1354" s="13" t="s">
        <v>42</v>
      </c>
      <c r="G1354" s="13" t="s">
        <v>43</v>
      </c>
      <c r="H1354" s="13" t="s">
        <v>44</v>
      </c>
      <c r="I1354" s="47" t="str">
        <f>INDEX(Orders!$E1354,MATCH(Orders!$F1354,Customers!$B1354,0))</f>
        <v>Standard Class</v>
      </c>
    </row>
    <row r="1355" spans="1:9" x14ac:dyDescent="0.35">
      <c r="A1355" s="12">
        <v>870</v>
      </c>
      <c r="B1355" s="17" t="s">
        <v>3800</v>
      </c>
      <c r="C1355" s="17" t="s">
        <v>3801</v>
      </c>
      <c r="D1355" s="17" t="s">
        <v>108</v>
      </c>
      <c r="E1355" s="17" t="s">
        <v>23</v>
      </c>
      <c r="F1355" s="17" t="s">
        <v>86</v>
      </c>
      <c r="G1355" s="17" t="s">
        <v>87</v>
      </c>
      <c r="H1355" s="17" t="s">
        <v>26</v>
      </c>
      <c r="I1355" s="48" t="str">
        <f>INDEX(Orders!$E1355,MATCH(Orders!$F1355,Customers!$B1355,0))</f>
        <v>First Class</v>
      </c>
    </row>
    <row r="1356" spans="1:9" x14ac:dyDescent="0.35">
      <c r="A1356" s="11">
        <v>871</v>
      </c>
      <c r="B1356" s="13" t="s">
        <v>3800</v>
      </c>
      <c r="C1356" s="13" t="s">
        <v>3801</v>
      </c>
      <c r="D1356" s="13" t="s">
        <v>108</v>
      </c>
      <c r="E1356" s="13" t="s">
        <v>23</v>
      </c>
      <c r="F1356" s="13" t="s">
        <v>86</v>
      </c>
      <c r="G1356" s="13" t="s">
        <v>87</v>
      </c>
      <c r="H1356" s="13" t="s">
        <v>26</v>
      </c>
      <c r="I1356" s="47" t="str">
        <f>INDEX(Orders!$E1356,MATCH(Orders!$F1356,Customers!$B1356,0))</f>
        <v>First Class</v>
      </c>
    </row>
    <row r="1357" spans="1:9" x14ac:dyDescent="0.35">
      <c r="A1357" s="12">
        <v>1382</v>
      </c>
      <c r="B1357" s="17" t="s">
        <v>1562</v>
      </c>
      <c r="C1357" s="17" t="s">
        <v>1563</v>
      </c>
      <c r="D1357" s="17" t="s">
        <v>108</v>
      </c>
      <c r="E1357" s="17" t="s">
        <v>23</v>
      </c>
      <c r="F1357" s="17" t="s">
        <v>1715</v>
      </c>
      <c r="G1357" s="17" t="s">
        <v>381</v>
      </c>
      <c r="H1357" s="17" t="s">
        <v>54</v>
      </c>
      <c r="I1357" s="48" t="str">
        <f>INDEX(Orders!$E1357,MATCH(Orders!$F1357,Customers!$B1357,0))</f>
        <v>Standard Class</v>
      </c>
    </row>
    <row r="1358" spans="1:9" x14ac:dyDescent="0.35">
      <c r="A1358" s="11">
        <v>2160</v>
      </c>
      <c r="B1358" s="13" t="s">
        <v>1270</v>
      </c>
      <c r="C1358" s="13" t="s">
        <v>1271</v>
      </c>
      <c r="D1358" s="13" t="s">
        <v>41</v>
      </c>
      <c r="E1358" s="13" t="s">
        <v>23</v>
      </c>
      <c r="F1358" s="13" t="s">
        <v>380</v>
      </c>
      <c r="G1358" s="13" t="s">
        <v>381</v>
      </c>
      <c r="H1358" s="13" t="s">
        <v>54</v>
      </c>
      <c r="I1358" s="47" t="str">
        <f>INDEX(Orders!$E1358,MATCH(Orders!$F1358,Customers!$B1358,0))</f>
        <v>Standard Class</v>
      </c>
    </row>
    <row r="1359" spans="1:9" x14ac:dyDescent="0.35">
      <c r="A1359" s="12">
        <v>2283</v>
      </c>
      <c r="B1359" s="17" t="s">
        <v>1469</v>
      </c>
      <c r="C1359" s="17" t="s">
        <v>1470</v>
      </c>
      <c r="D1359" s="17" t="s">
        <v>22</v>
      </c>
      <c r="E1359" s="17" t="s">
        <v>23</v>
      </c>
      <c r="F1359" s="17" t="s">
        <v>2106</v>
      </c>
      <c r="G1359" s="17" t="s">
        <v>212</v>
      </c>
      <c r="H1359" s="17" t="s">
        <v>26</v>
      </c>
      <c r="I1359" s="48" t="str">
        <f>INDEX(Orders!$E1359,MATCH(Orders!$F1359,Customers!$B1359,0))</f>
        <v>First Class</v>
      </c>
    </row>
    <row r="1360" spans="1:9" x14ac:dyDescent="0.35">
      <c r="A1360" s="11">
        <v>2772</v>
      </c>
      <c r="B1360" s="13" t="s">
        <v>2669</v>
      </c>
      <c r="C1360" s="13" t="s">
        <v>2670</v>
      </c>
      <c r="D1360" s="13" t="s">
        <v>41</v>
      </c>
      <c r="E1360" s="13" t="s">
        <v>23</v>
      </c>
      <c r="F1360" s="13" t="s">
        <v>3810</v>
      </c>
      <c r="G1360" s="13" t="s">
        <v>126</v>
      </c>
      <c r="H1360" s="13" t="s">
        <v>54</v>
      </c>
      <c r="I1360" s="47" t="str">
        <f>INDEX(Orders!$E1360,MATCH(Orders!$F1360,Customers!$B1360,0))</f>
        <v>Standard Class</v>
      </c>
    </row>
    <row r="1361" spans="1:9" x14ac:dyDescent="0.35">
      <c r="A1361" s="12">
        <v>5354</v>
      </c>
      <c r="B1361" s="17" t="s">
        <v>3497</v>
      </c>
      <c r="C1361" s="17" t="s">
        <v>3498</v>
      </c>
      <c r="D1361" s="17" t="s">
        <v>22</v>
      </c>
      <c r="E1361" s="17" t="s">
        <v>23</v>
      </c>
      <c r="F1361" s="17" t="s">
        <v>951</v>
      </c>
      <c r="G1361" s="17" t="s">
        <v>952</v>
      </c>
      <c r="H1361" s="17" t="s">
        <v>79</v>
      </c>
      <c r="I1361" s="48" t="str">
        <f>INDEX(Orders!$E1361,MATCH(Orders!$F1361,Customers!$B1361,0))</f>
        <v>First Class</v>
      </c>
    </row>
    <row r="1362" spans="1:9" x14ac:dyDescent="0.35">
      <c r="A1362" s="11">
        <v>6779</v>
      </c>
      <c r="B1362" s="13" t="s">
        <v>1461</v>
      </c>
      <c r="C1362" s="13" t="s">
        <v>1462</v>
      </c>
      <c r="D1362" s="13" t="s">
        <v>41</v>
      </c>
      <c r="E1362" s="13" t="s">
        <v>23</v>
      </c>
      <c r="F1362" s="13" t="s">
        <v>1539</v>
      </c>
      <c r="G1362" s="13" t="s">
        <v>25</v>
      </c>
      <c r="H1362" s="13" t="s">
        <v>26</v>
      </c>
      <c r="I1362" s="47" t="str">
        <f>INDEX(Orders!$E1362,MATCH(Orders!$F1362,Customers!$B1362,0))</f>
        <v>Second Class</v>
      </c>
    </row>
    <row r="1363" spans="1:9" x14ac:dyDescent="0.35">
      <c r="A1363" s="12">
        <v>6780</v>
      </c>
      <c r="B1363" s="17" t="s">
        <v>1461</v>
      </c>
      <c r="C1363" s="17" t="s">
        <v>1462</v>
      </c>
      <c r="D1363" s="17" t="s">
        <v>41</v>
      </c>
      <c r="E1363" s="17" t="s">
        <v>23</v>
      </c>
      <c r="F1363" s="17" t="s">
        <v>1539</v>
      </c>
      <c r="G1363" s="17" t="s">
        <v>25</v>
      </c>
      <c r="H1363" s="17" t="s">
        <v>26</v>
      </c>
      <c r="I1363" s="48" t="str">
        <f>INDEX(Orders!$E1363,MATCH(Orders!$F1363,Customers!$B1363,0))</f>
        <v>Second Class</v>
      </c>
    </row>
    <row r="1364" spans="1:9" x14ac:dyDescent="0.35">
      <c r="A1364" s="11">
        <v>6781</v>
      </c>
      <c r="B1364" s="13" t="s">
        <v>1461</v>
      </c>
      <c r="C1364" s="13" t="s">
        <v>1462</v>
      </c>
      <c r="D1364" s="13" t="s">
        <v>41</v>
      </c>
      <c r="E1364" s="13" t="s">
        <v>23</v>
      </c>
      <c r="F1364" s="13" t="s">
        <v>1539</v>
      </c>
      <c r="G1364" s="13" t="s">
        <v>25</v>
      </c>
      <c r="H1364" s="13" t="s">
        <v>26</v>
      </c>
      <c r="I1364" s="47" t="str">
        <f>INDEX(Orders!$E1364,MATCH(Orders!$F1364,Customers!$B1364,0))</f>
        <v>Second Class</v>
      </c>
    </row>
    <row r="1365" spans="1:9" x14ac:dyDescent="0.35">
      <c r="A1365" s="12">
        <v>6782</v>
      </c>
      <c r="B1365" s="17" t="s">
        <v>1461</v>
      </c>
      <c r="C1365" s="17" t="s">
        <v>1462</v>
      </c>
      <c r="D1365" s="17" t="s">
        <v>41</v>
      </c>
      <c r="E1365" s="17" t="s">
        <v>23</v>
      </c>
      <c r="F1365" s="17" t="s">
        <v>1539</v>
      </c>
      <c r="G1365" s="17" t="s">
        <v>25</v>
      </c>
      <c r="H1365" s="17" t="s">
        <v>26</v>
      </c>
      <c r="I1365" s="48" t="str">
        <f>INDEX(Orders!$E1365,MATCH(Orders!$F1365,Customers!$B1365,0))</f>
        <v>Second Class</v>
      </c>
    </row>
    <row r="1366" spans="1:9" x14ac:dyDescent="0.35">
      <c r="A1366" s="11">
        <v>7563</v>
      </c>
      <c r="B1366" s="13" t="s">
        <v>1799</v>
      </c>
      <c r="C1366" s="13" t="s">
        <v>1800</v>
      </c>
      <c r="D1366" s="13" t="s">
        <v>41</v>
      </c>
      <c r="E1366" s="13" t="s">
        <v>23</v>
      </c>
      <c r="F1366" s="13" t="s">
        <v>380</v>
      </c>
      <c r="G1366" s="13" t="s">
        <v>381</v>
      </c>
      <c r="H1366" s="13" t="s">
        <v>54</v>
      </c>
      <c r="I1366" s="47" t="str">
        <f>INDEX(Orders!$E1366,MATCH(Orders!$F1366,Customers!$B1366,0))</f>
        <v>Standard Class</v>
      </c>
    </row>
    <row r="1367" spans="1:9" x14ac:dyDescent="0.35">
      <c r="A1367" s="12">
        <v>8660</v>
      </c>
      <c r="B1367" s="17" t="s">
        <v>3821</v>
      </c>
      <c r="C1367" s="17" t="s">
        <v>3822</v>
      </c>
      <c r="D1367" s="17" t="s">
        <v>22</v>
      </c>
      <c r="E1367" s="17" t="s">
        <v>23</v>
      </c>
      <c r="F1367" s="17" t="s">
        <v>2058</v>
      </c>
      <c r="G1367" s="17" t="s">
        <v>153</v>
      </c>
      <c r="H1367" s="17" t="s">
        <v>26</v>
      </c>
      <c r="I1367" s="48" t="str">
        <f>INDEX(Orders!$E1367,MATCH(Orders!$F1367,Customers!$B1367,0))</f>
        <v>Standard Class</v>
      </c>
    </row>
    <row r="1368" spans="1:9" x14ac:dyDescent="0.35">
      <c r="A1368" s="11">
        <v>3788</v>
      </c>
      <c r="B1368" s="13" t="s">
        <v>3248</v>
      </c>
      <c r="C1368" s="13" t="s">
        <v>3249</v>
      </c>
      <c r="D1368" s="13" t="s">
        <v>41</v>
      </c>
      <c r="E1368" s="13" t="s">
        <v>23</v>
      </c>
      <c r="F1368" s="13" t="s">
        <v>451</v>
      </c>
      <c r="G1368" s="13" t="s">
        <v>53</v>
      </c>
      <c r="H1368" s="13" t="s">
        <v>54</v>
      </c>
      <c r="I1368" s="47" t="str">
        <f>INDEX(Orders!$E1368,MATCH(Orders!$F1368,Customers!$B1368,0))</f>
        <v>Standard Class</v>
      </c>
    </row>
    <row r="1369" spans="1:9" x14ac:dyDescent="0.35">
      <c r="A1369" s="12">
        <v>3789</v>
      </c>
      <c r="B1369" s="17" t="s">
        <v>3248</v>
      </c>
      <c r="C1369" s="17" t="s">
        <v>3249</v>
      </c>
      <c r="D1369" s="17" t="s">
        <v>41</v>
      </c>
      <c r="E1369" s="17" t="s">
        <v>23</v>
      </c>
      <c r="F1369" s="17" t="s">
        <v>451</v>
      </c>
      <c r="G1369" s="17" t="s">
        <v>53</v>
      </c>
      <c r="H1369" s="17" t="s">
        <v>54</v>
      </c>
      <c r="I1369" s="48" t="str">
        <f>INDEX(Orders!$E1369,MATCH(Orders!$F1369,Customers!$B1369,0))</f>
        <v>Standard Class</v>
      </c>
    </row>
    <row r="1370" spans="1:9" x14ac:dyDescent="0.35">
      <c r="A1370" s="11">
        <v>5331</v>
      </c>
      <c r="B1370" s="13" t="s">
        <v>3827</v>
      </c>
      <c r="C1370" s="13" t="s">
        <v>3828</v>
      </c>
      <c r="D1370" s="13" t="s">
        <v>41</v>
      </c>
      <c r="E1370" s="13" t="s">
        <v>23</v>
      </c>
      <c r="F1370" s="13" t="s">
        <v>218</v>
      </c>
      <c r="G1370" s="13" t="s">
        <v>219</v>
      </c>
      <c r="H1370" s="13" t="s">
        <v>26</v>
      </c>
      <c r="I1370" s="47" t="str">
        <f>INDEX(Orders!$E1370,MATCH(Orders!$F1370,Customers!$B1370,0))</f>
        <v>Standard Class</v>
      </c>
    </row>
    <row r="1371" spans="1:9" x14ac:dyDescent="0.35">
      <c r="A1371" s="12">
        <v>5332</v>
      </c>
      <c r="B1371" s="17" t="s">
        <v>3827</v>
      </c>
      <c r="C1371" s="17" t="s">
        <v>3828</v>
      </c>
      <c r="D1371" s="17" t="s">
        <v>41</v>
      </c>
      <c r="E1371" s="17" t="s">
        <v>23</v>
      </c>
      <c r="F1371" s="17" t="s">
        <v>218</v>
      </c>
      <c r="G1371" s="17" t="s">
        <v>219</v>
      </c>
      <c r="H1371" s="17" t="s">
        <v>26</v>
      </c>
      <c r="I1371" s="48" t="str">
        <f>INDEX(Orders!$E1371,MATCH(Orders!$F1371,Customers!$B1371,0))</f>
        <v>Standard Class</v>
      </c>
    </row>
    <row r="1372" spans="1:9" x14ac:dyDescent="0.35">
      <c r="A1372" s="11">
        <v>5333</v>
      </c>
      <c r="B1372" s="13" t="s">
        <v>3827</v>
      </c>
      <c r="C1372" s="13" t="s">
        <v>3828</v>
      </c>
      <c r="D1372" s="13" t="s">
        <v>41</v>
      </c>
      <c r="E1372" s="13" t="s">
        <v>23</v>
      </c>
      <c r="F1372" s="13" t="s">
        <v>218</v>
      </c>
      <c r="G1372" s="13" t="s">
        <v>219</v>
      </c>
      <c r="H1372" s="13" t="s">
        <v>26</v>
      </c>
      <c r="I1372" s="47" t="str">
        <f>INDEX(Orders!$E1372,MATCH(Orders!$F1372,Customers!$B1372,0))</f>
        <v>Standard Class</v>
      </c>
    </row>
    <row r="1373" spans="1:9" x14ac:dyDescent="0.35">
      <c r="A1373" s="12">
        <v>5807</v>
      </c>
      <c r="B1373" s="17" t="s">
        <v>3832</v>
      </c>
      <c r="C1373" s="17" t="s">
        <v>3833</v>
      </c>
      <c r="D1373" s="17" t="s">
        <v>41</v>
      </c>
      <c r="E1373" s="17" t="s">
        <v>23</v>
      </c>
      <c r="F1373" s="17" t="s">
        <v>3834</v>
      </c>
      <c r="G1373" s="17" t="s">
        <v>514</v>
      </c>
      <c r="H1373" s="17" t="s">
        <v>79</v>
      </c>
      <c r="I1373" s="48" t="str">
        <f>INDEX(Orders!$E1373,MATCH(Orders!$F1373,Customers!$B1373,0))</f>
        <v>Second Class</v>
      </c>
    </row>
    <row r="1374" spans="1:9" x14ac:dyDescent="0.35">
      <c r="A1374" s="11">
        <v>5808</v>
      </c>
      <c r="B1374" s="13" t="s">
        <v>3832</v>
      </c>
      <c r="C1374" s="13" t="s">
        <v>3833</v>
      </c>
      <c r="D1374" s="13" t="s">
        <v>41</v>
      </c>
      <c r="E1374" s="13" t="s">
        <v>23</v>
      </c>
      <c r="F1374" s="13" t="s">
        <v>3834</v>
      </c>
      <c r="G1374" s="13" t="s">
        <v>514</v>
      </c>
      <c r="H1374" s="13" t="s">
        <v>79</v>
      </c>
      <c r="I1374" s="47" t="str">
        <f>INDEX(Orders!$E1374,MATCH(Orders!$F1374,Customers!$B1374,0))</f>
        <v>Second Class</v>
      </c>
    </row>
    <row r="1375" spans="1:9" x14ac:dyDescent="0.35">
      <c r="A1375" s="12">
        <v>5809</v>
      </c>
      <c r="B1375" s="17" t="s">
        <v>3832</v>
      </c>
      <c r="C1375" s="17" t="s">
        <v>3833</v>
      </c>
      <c r="D1375" s="17" t="s">
        <v>41</v>
      </c>
      <c r="E1375" s="17" t="s">
        <v>23</v>
      </c>
      <c r="F1375" s="17" t="s">
        <v>3834</v>
      </c>
      <c r="G1375" s="17" t="s">
        <v>514</v>
      </c>
      <c r="H1375" s="17" t="s">
        <v>79</v>
      </c>
      <c r="I1375" s="48" t="str">
        <f>INDEX(Orders!$E1375,MATCH(Orders!$F1375,Customers!$B1375,0))</f>
        <v>Second Class</v>
      </c>
    </row>
    <row r="1376" spans="1:9" x14ac:dyDescent="0.35">
      <c r="A1376" s="11">
        <v>6037</v>
      </c>
      <c r="B1376" s="13" t="s">
        <v>2954</v>
      </c>
      <c r="C1376" s="13" t="s">
        <v>2955</v>
      </c>
      <c r="D1376" s="13" t="s">
        <v>41</v>
      </c>
      <c r="E1376" s="13" t="s">
        <v>23</v>
      </c>
      <c r="F1376" s="13" t="s">
        <v>3840</v>
      </c>
      <c r="G1376" s="13" t="s">
        <v>458</v>
      </c>
      <c r="H1376" s="13" t="s">
        <v>79</v>
      </c>
      <c r="I1376" s="47" t="str">
        <f>INDEX(Orders!$E1376,MATCH(Orders!$F1376,Customers!$B1376,0))</f>
        <v>Standard Class</v>
      </c>
    </row>
    <row r="1377" spans="1:9" x14ac:dyDescent="0.35">
      <c r="A1377" s="12">
        <v>6038</v>
      </c>
      <c r="B1377" s="17" t="s">
        <v>2954</v>
      </c>
      <c r="C1377" s="17" t="s">
        <v>2955</v>
      </c>
      <c r="D1377" s="17" t="s">
        <v>41</v>
      </c>
      <c r="E1377" s="17" t="s">
        <v>23</v>
      </c>
      <c r="F1377" s="17" t="s">
        <v>3840</v>
      </c>
      <c r="G1377" s="17" t="s">
        <v>458</v>
      </c>
      <c r="H1377" s="17" t="s">
        <v>79</v>
      </c>
      <c r="I1377" s="48" t="str">
        <f>INDEX(Orders!$E1377,MATCH(Orders!$F1377,Customers!$B1377,0))</f>
        <v>Standard Class</v>
      </c>
    </row>
    <row r="1378" spans="1:9" x14ac:dyDescent="0.35">
      <c r="A1378" s="11">
        <v>6039</v>
      </c>
      <c r="B1378" s="13" t="s">
        <v>2954</v>
      </c>
      <c r="C1378" s="13" t="s">
        <v>2955</v>
      </c>
      <c r="D1378" s="13" t="s">
        <v>41</v>
      </c>
      <c r="E1378" s="13" t="s">
        <v>23</v>
      </c>
      <c r="F1378" s="13" t="s">
        <v>3840</v>
      </c>
      <c r="G1378" s="13" t="s">
        <v>458</v>
      </c>
      <c r="H1378" s="13" t="s">
        <v>79</v>
      </c>
      <c r="I1378" s="47" t="str">
        <f>INDEX(Orders!$E1378,MATCH(Orders!$F1378,Customers!$B1378,0))</f>
        <v>Standard Class</v>
      </c>
    </row>
    <row r="1379" spans="1:9" x14ac:dyDescent="0.35">
      <c r="A1379" s="12">
        <v>6040</v>
      </c>
      <c r="B1379" s="17" t="s">
        <v>2954</v>
      </c>
      <c r="C1379" s="17" t="s">
        <v>2955</v>
      </c>
      <c r="D1379" s="17" t="s">
        <v>41</v>
      </c>
      <c r="E1379" s="17" t="s">
        <v>23</v>
      </c>
      <c r="F1379" s="17" t="s">
        <v>3840</v>
      </c>
      <c r="G1379" s="17" t="s">
        <v>458</v>
      </c>
      <c r="H1379" s="17" t="s">
        <v>79</v>
      </c>
      <c r="I1379" s="48" t="str">
        <f>INDEX(Orders!$E1379,MATCH(Orders!$F1379,Customers!$B1379,0))</f>
        <v>Standard Class</v>
      </c>
    </row>
    <row r="1380" spans="1:9" x14ac:dyDescent="0.35">
      <c r="A1380" s="11">
        <v>8737</v>
      </c>
      <c r="B1380" s="13" t="s">
        <v>2120</v>
      </c>
      <c r="C1380" s="13" t="s">
        <v>2121</v>
      </c>
      <c r="D1380" s="13" t="s">
        <v>22</v>
      </c>
      <c r="E1380" s="13" t="s">
        <v>23</v>
      </c>
      <c r="F1380" s="13" t="s">
        <v>3842</v>
      </c>
      <c r="G1380" s="13" t="s">
        <v>933</v>
      </c>
      <c r="H1380" s="13" t="s">
        <v>54</v>
      </c>
      <c r="I1380" s="47" t="str">
        <f>INDEX(Orders!$E1380,MATCH(Orders!$F1380,Customers!$B1380,0))</f>
        <v>Standard Class</v>
      </c>
    </row>
    <row r="1381" spans="1:9" x14ac:dyDescent="0.35">
      <c r="A1381" s="12">
        <v>9073</v>
      </c>
      <c r="B1381" s="17" t="s">
        <v>937</v>
      </c>
      <c r="C1381" s="17" t="s">
        <v>938</v>
      </c>
      <c r="D1381" s="17" t="s">
        <v>41</v>
      </c>
      <c r="E1381" s="17" t="s">
        <v>23</v>
      </c>
      <c r="F1381" s="17" t="s">
        <v>174</v>
      </c>
      <c r="G1381" s="17" t="s">
        <v>1151</v>
      </c>
      <c r="H1381" s="17" t="s">
        <v>54</v>
      </c>
      <c r="I1381" s="48" t="str">
        <f>INDEX(Orders!$E1381,MATCH(Orders!$F1381,Customers!$B1381,0))</f>
        <v>Standard Class</v>
      </c>
    </row>
    <row r="1382" spans="1:9" x14ac:dyDescent="0.35">
      <c r="A1382" s="11">
        <v>9074</v>
      </c>
      <c r="B1382" s="13" t="s">
        <v>937</v>
      </c>
      <c r="C1382" s="13" t="s">
        <v>938</v>
      </c>
      <c r="D1382" s="13" t="s">
        <v>41</v>
      </c>
      <c r="E1382" s="13" t="s">
        <v>23</v>
      </c>
      <c r="F1382" s="13" t="s">
        <v>174</v>
      </c>
      <c r="G1382" s="13" t="s">
        <v>1151</v>
      </c>
      <c r="H1382" s="13" t="s">
        <v>54</v>
      </c>
      <c r="I1382" s="47" t="str">
        <f>INDEX(Orders!$E1382,MATCH(Orders!$F1382,Customers!$B1382,0))</f>
        <v>Standard Class</v>
      </c>
    </row>
    <row r="1383" spans="1:9" x14ac:dyDescent="0.35">
      <c r="A1383" s="12">
        <v>9602</v>
      </c>
      <c r="B1383" s="17" t="s">
        <v>3521</v>
      </c>
      <c r="C1383" s="17" t="s">
        <v>3522</v>
      </c>
      <c r="D1383" s="17" t="s">
        <v>41</v>
      </c>
      <c r="E1383" s="17" t="s">
        <v>23</v>
      </c>
      <c r="F1383" s="17" t="s">
        <v>3846</v>
      </c>
      <c r="G1383" s="17" t="s">
        <v>1444</v>
      </c>
      <c r="H1383" s="17" t="s">
        <v>79</v>
      </c>
      <c r="I1383" s="48" t="str">
        <f>INDEX(Orders!$E1383,MATCH(Orders!$F1383,Customers!$B1383,0))</f>
        <v>Standard Class</v>
      </c>
    </row>
    <row r="1384" spans="1:9" x14ac:dyDescent="0.35">
      <c r="A1384" s="11">
        <v>9929</v>
      </c>
      <c r="B1384" s="13" t="s">
        <v>3850</v>
      </c>
      <c r="C1384" s="13" t="s">
        <v>3851</v>
      </c>
      <c r="D1384" s="13" t="s">
        <v>41</v>
      </c>
      <c r="E1384" s="13" t="s">
        <v>23</v>
      </c>
      <c r="F1384" s="13" t="s">
        <v>358</v>
      </c>
      <c r="G1384" s="13" t="s">
        <v>43</v>
      </c>
      <c r="H1384" s="13" t="s">
        <v>44</v>
      </c>
      <c r="I1384" s="47" t="str">
        <f>INDEX(Orders!$E1384,MATCH(Orders!$F1384,Customers!$B1384,0))</f>
        <v>Same Day</v>
      </c>
    </row>
    <row r="1385" spans="1:9" x14ac:dyDescent="0.35">
      <c r="A1385" s="12">
        <v>9930</v>
      </c>
      <c r="B1385" s="17" t="s">
        <v>3850</v>
      </c>
      <c r="C1385" s="17" t="s">
        <v>3851</v>
      </c>
      <c r="D1385" s="17" t="s">
        <v>41</v>
      </c>
      <c r="E1385" s="17" t="s">
        <v>23</v>
      </c>
      <c r="F1385" s="17" t="s">
        <v>358</v>
      </c>
      <c r="G1385" s="17" t="s">
        <v>43</v>
      </c>
      <c r="H1385" s="17" t="s">
        <v>44</v>
      </c>
      <c r="I1385" s="48" t="str">
        <f>INDEX(Orders!$E1385,MATCH(Orders!$F1385,Customers!$B1385,0))</f>
        <v>Same Day</v>
      </c>
    </row>
    <row r="1386" spans="1:9" x14ac:dyDescent="0.35">
      <c r="A1386" s="11">
        <v>141</v>
      </c>
      <c r="B1386" s="13" t="s">
        <v>342</v>
      </c>
      <c r="C1386" s="13" t="s">
        <v>343</v>
      </c>
      <c r="D1386" s="13" t="s">
        <v>22</v>
      </c>
      <c r="E1386" s="13" t="s">
        <v>23</v>
      </c>
      <c r="F1386" s="13" t="s">
        <v>86</v>
      </c>
      <c r="G1386" s="13" t="s">
        <v>87</v>
      </c>
      <c r="H1386" s="13" t="s">
        <v>26</v>
      </c>
      <c r="I1386" s="47" t="str">
        <f>INDEX(Orders!$E1386,MATCH(Orders!$F1386,Customers!$B1386,0))</f>
        <v>Second Class</v>
      </c>
    </row>
    <row r="1387" spans="1:9" x14ac:dyDescent="0.35">
      <c r="A1387" s="12">
        <v>441</v>
      </c>
      <c r="B1387" s="17" t="s">
        <v>1586</v>
      </c>
      <c r="C1387" s="17" t="s">
        <v>1587</v>
      </c>
      <c r="D1387" s="17" t="s">
        <v>41</v>
      </c>
      <c r="E1387" s="17" t="s">
        <v>23</v>
      </c>
      <c r="F1387" s="17" t="s">
        <v>1457</v>
      </c>
      <c r="G1387" s="17" t="s">
        <v>880</v>
      </c>
      <c r="H1387" s="17" t="s">
        <v>54</v>
      </c>
      <c r="I1387" s="48" t="str">
        <f>INDEX(Orders!$E1387,MATCH(Orders!$F1387,Customers!$B1387,0))</f>
        <v>Second Class</v>
      </c>
    </row>
    <row r="1388" spans="1:9" x14ac:dyDescent="0.35">
      <c r="A1388" s="11">
        <v>442</v>
      </c>
      <c r="B1388" s="13" t="s">
        <v>1586</v>
      </c>
      <c r="C1388" s="13" t="s">
        <v>1587</v>
      </c>
      <c r="D1388" s="13" t="s">
        <v>41</v>
      </c>
      <c r="E1388" s="13" t="s">
        <v>23</v>
      </c>
      <c r="F1388" s="13" t="s">
        <v>1457</v>
      </c>
      <c r="G1388" s="13" t="s">
        <v>880</v>
      </c>
      <c r="H1388" s="13" t="s">
        <v>54</v>
      </c>
      <c r="I1388" s="47" t="str">
        <f>INDEX(Orders!$E1388,MATCH(Orders!$F1388,Customers!$B1388,0))</f>
        <v>Second Class</v>
      </c>
    </row>
    <row r="1389" spans="1:9" x14ac:dyDescent="0.35">
      <c r="A1389" s="12">
        <v>443</v>
      </c>
      <c r="B1389" s="17" t="s">
        <v>1586</v>
      </c>
      <c r="C1389" s="17" t="s">
        <v>1587</v>
      </c>
      <c r="D1389" s="17" t="s">
        <v>41</v>
      </c>
      <c r="E1389" s="17" t="s">
        <v>23</v>
      </c>
      <c r="F1389" s="17" t="s">
        <v>1457</v>
      </c>
      <c r="G1389" s="17" t="s">
        <v>880</v>
      </c>
      <c r="H1389" s="17" t="s">
        <v>54</v>
      </c>
      <c r="I1389" s="48" t="str">
        <f>INDEX(Orders!$E1389,MATCH(Orders!$F1389,Customers!$B1389,0))</f>
        <v>Second Class</v>
      </c>
    </row>
    <row r="1390" spans="1:9" x14ac:dyDescent="0.35">
      <c r="A1390" s="11">
        <v>444</v>
      </c>
      <c r="B1390" s="13" t="s">
        <v>1586</v>
      </c>
      <c r="C1390" s="13" t="s">
        <v>1587</v>
      </c>
      <c r="D1390" s="13" t="s">
        <v>41</v>
      </c>
      <c r="E1390" s="13" t="s">
        <v>23</v>
      </c>
      <c r="F1390" s="13" t="s">
        <v>1457</v>
      </c>
      <c r="G1390" s="13" t="s">
        <v>880</v>
      </c>
      <c r="H1390" s="13" t="s">
        <v>54</v>
      </c>
      <c r="I1390" s="47" t="str">
        <f>INDEX(Orders!$E1390,MATCH(Orders!$F1390,Customers!$B1390,0))</f>
        <v>Second Class</v>
      </c>
    </row>
    <row r="1391" spans="1:9" x14ac:dyDescent="0.35">
      <c r="A1391" s="12">
        <v>445</v>
      </c>
      <c r="B1391" s="17" t="s">
        <v>1586</v>
      </c>
      <c r="C1391" s="17" t="s">
        <v>1587</v>
      </c>
      <c r="D1391" s="17" t="s">
        <v>41</v>
      </c>
      <c r="E1391" s="17" t="s">
        <v>23</v>
      </c>
      <c r="F1391" s="17" t="s">
        <v>1457</v>
      </c>
      <c r="G1391" s="17" t="s">
        <v>880</v>
      </c>
      <c r="H1391" s="17" t="s">
        <v>54</v>
      </c>
      <c r="I1391" s="48" t="str">
        <f>INDEX(Orders!$E1391,MATCH(Orders!$F1391,Customers!$B1391,0))</f>
        <v>Second Class</v>
      </c>
    </row>
    <row r="1392" spans="1:9" x14ac:dyDescent="0.35">
      <c r="A1392" s="11">
        <v>446</v>
      </c>
      <c r="B1392" s="13" t="s">
        <v>1586</v>
      </c>
      <c r="C1392" s="13" t="s">
        <v>1587</v>
      </c>
      <c r="D1392" s="13" t="s">
        <v>41</v>
      </c>
      <c r="E1392" s="13" t="s">
        <v>23</v>
      </c>
      <c r="F1392" s="13" t="s">
        <v>1457</v>
      </c>
      <c r="G1392" s="13" t="s">
        <v>880</v>
      </c>
      <c r="H1392" s="13" t="s">
        <v>54</v>
      </c>
      <c r="I1392" s="47" t="str">
        <f>INDEX(Orders!$E1392,MATCH(Orders!$F1392,Customers!$B1392,0))</f>
        <v>Second Class</v>
      </c>
    </row>
    <row r="1393" spans="1:9" x14ac:dyDescent="0.35">
      <c r="A1393" s="12">
        <v>1281</v>
      </c>
      <c r="B1393" s="17" t="s">
        <v>3484</v>
      </c>
      <c r="C1393" s="17" t="s">
        <v>3485</v>
      </c>
      <c r="D1393" s="17" t="s">
        <v>41</v>
      </c>
      <c r="E1393" s="17" t="s">
        <v>23</v>
      </c>
      <c r="F1393" s="17" t="s">
        <v>3867</v>
      </c>
      <c r="G1393" s="17" t="s">
        <v>3443</v>
      </c>
      <c r="H1393" s="17" t="s">
        <v>54</v>
      </c>
      <c r="I1393" s="48" t="str">
        <f>INDEX(Orders!$E1393,MATCH(Orders!$F1393,Customers!$B1393,0))</f>
        <v>First Class</v>
      </c>
    </row>
    <row r="1394" spans="1:9" x14ac:dyDescent="0.35">
      <c r="A1394" s="11">
        <v>1795</v>
      </c>
      <c r="B1394" s="13" t="s">
        <v>1931</v>
      </c>
      <c r="C1394" s="13" t="s">
        <v>1932</v>
      </c>
      <c r="D1394" s="13" t="s">
        <v>108</v>
      </c>
      <c r="E1394" s="13" t="s">
        <v>23</v>
      </c>
      <c r="F1394" s="13" t="s">
        <v>3871</v>
      </c>
      <c r="G1394" s="13" t="s">
        <v>2629</v>
      </c>
      <c r="H1394" s="13" t="s">
        <v>54</v>
      </c>
      <c r="I1394" s="47" t="str">
        <f>INDEX(Orders!$E1394,MATCH(Orders!$F1394,Customers!$B1394,0))</f>
        <v>Standard Class</v>
      </c>
    </row>
    <row r="1395" spans="1:9" x14ac:dyDescent="0.35">
      <c r="A1395" s="12">
        <v>3145</v>
      </c>
      <c r="B1395" s="17" t="s">
        <v>2657</v>
      </c>
      <c r="C1395" s="17" t="s">
        <v>2658</v>
      </c>
      <c r="D1395" s="17" t="s">
        <v>22</v>
      </c>
      <c r="E1395" s="17" t="s">
        <v>23</v>
      </c>
      <c r="F1395" s="17" t="s">
        <v>2013</v>
      </c>
      <c r="G1395" s="17" t="s">
        <v>53</v>
      </c>
      <c r="H1395" s="17" t="s">
        <v>54</v>
      </c>
      <c r="I1395" s="48" t="str">
        <f>INDEX(Orders!$E1395,MATCH(Orders!$F1395,Customers!$B1395,0))</f>
        <v>Standard Class</v>
      </c>
    </row>
    <row r="1396" spans="1:9" x14ac:dyDescent="0.35">
      <c r="A1396" s="11">
        <v>3524</v>
      </c>
      <c r="B1396" s="13" t="s">
        <v>3874</v>
      </c>
      <c r="C1396" s="13" t="s">
        <v>3875</v>
      </c>
      <c r="D1396" s="13" t="s">
        <v>22</v>
      </c>
      <c r="E1396" s="13" t="s">
        <v>23</v>
      </c>
      <c r="F1396" s="13" t="s">
        <v>257</v>
      </c>
      <c r="G1396" s="13" t="s">
        <v>43</v>
      </c>
      <c r="H1396" s="13" t="s">
        <v>44</v>
      </c>
      <c r="I1396" s="47" t="str">
        <f>INDEX(Orders!$E1396,MATCH(Orders!$F1396,Customers!$B1396,0))</f>
        <v>Standard Class</v>
      </c>
    </row>
    <row r="1397" spans="1:9" x14ac:dyDescent="0.35">
      <c r="A1397" s="12">
        <v>3617</v>
      </c>
      <c r="B1397" s="17" t="s">
        <v>3877</v>
      </c>
      <c r="C1397" s="17" t="s">
        <v>3878</v>
      </c>
      <c r="D1397" s="17" t="s">
        <v>41</v>
      </c>
      <c r="E1397" s="17" t="s">
        <v>23</v>
      </c>
      <c r="F1397" s="17" t="s">
        <v>86</v>
      </c>
      <c r="G1397" s="17" t="s">
        <v>87</v>
      </c>
      <c r="H1397" s="17" t="s">
        <v>26</v>
      </c>
      <c r="I1397" s="48" t="str">
        <f>INDEX(Orders!$E1397,MATCH(Orders!$F1397,Customers!$B1397,0))</f>
        <v>Standard Class</v>
      </c>
    </row>
    <row r="1398" spans="1:9" x14ac:dyDescent="0.35">
      <c r="A1398" s="11">
        <v>3874</v>
      </c>
      <c r="B1398" s="13" t="s">
        <v>1903</v>
      </c>
      <c r="C1398" s="13" t="s">
        <v>1904</v>
      </c>
      <c r="D1398" s="13" t="s">
        <v>41</v>
      </c>
      <c r="E1398" s="13" t="s">
        <v>23</v>
      </c>
      <c r="F1398" s="13" t="s">
        <v>3882</v>
      </c>
      <c r="G1398" s="13" t="s">
        <v>514</v>
      </c>
      <c r="H1398" s="13" t="s">
        <v>79</v>
      </c>
      <c r="I1398" s="47" t="str">
        <f>INDEX(Orders!$E1398,MATCH(Orders!$F1398,Customers!$B1398,0))</f>
        <v>Second Class</v>
      </c>
    </row>
    <row r="1399" spans="1:9" x14ac:dyDescent="0.35">
      <c r="A1399" s="12">
        <v>3875</v>
      </c>
      <c r="B1399" s="17" t="s">
        <v>1903</v>
      </c>
      <c r="C1399" s="17" t="s">
        <v>1904</v>
      </c>
      <c r="D1399" s="17" t="s">
        <v>41</v>
      </c>
      <c r="E1399" s="17" t="s">
        <v>23</v>
      </c>
      <c r="F1399" s="17" t="s">
        <v>3882</v>
      </c>
      <c r="G1399" s="17" t="s">
        <v>514</v>
      </c>
      <c r="H1399" s="17" t="s">
        <v>79</v>
      </c>
      <c r="I1399" s="48" t="str">
        <f>INDEX(Orders!$E1399,MATCH(Orders!$F1399,Customers!$B1399,0))</f>
        <v>Second Class</v>
      </c>
    </row>
    <row r="1400" spans="1:9" x14ac:dyDescent="0.35">
      <c r="A1400" s="11">
        <v>3876</v>
      </c>
      <c r="B1400" s="13" t="s">
        <v>1903</v>
      </c>
      <c r="C1400" s="13" t="s">
        <v>1904</v>
      </c>
      <c r="D1400" s="13" t="s">
        <v>41</v>
      </c>
      <c r="E1400" s="13" t="s">
        <v>23</v>
      </c>
      <c r="F1400" s="13" t="s">
        <v>3882</v>
      </c>
      <c r="G1400" s="13" t="s">
        <v>514</v>
      </c>
      <c r="H1400" s="13" t="s">
        <v>79</v>
      </c>
      <c r="I1400" s="47" t="str">
        <f>INDEX(Orders!$E1400,MATCH(Orders!$F1400,Customers!$B1400,0))</f>
        <v>Second Class</v>
      </c>
    </row>
    <row r="1401" spans="1:9" x14ac:dyDescent="0.35">
      <c r="A1401" s="12">
        <v>3877</v>
      </c>
      <c r="B1401" s="17" t="s">
        <v>1903</v>
      </c>
      <c r="C1401" s="17" t="s">
        <v>1904</v>
      </c>
      <c r="D1401" s="17" t="s">
        <v>41</v>
      </c>
      <c r="E1401" s="17" t="s">
        <v>23</v>
      </c>
      <c r="F1401" s="17" t="s">
        <v>3882</v>
      </c>
      <c r="G1401" s="17" t="s">
        <v>514</v>
      </c>
      <c r="H1401" s="17" t="s">
        <v>79</v>
      </c>
      <c r="I1401" s="48" t="str">
        <f>INDEX(Orders!$E1401,MATCH(Orders!$F1401,Customers!$B1401,0))</f>
        <v>Second Class</v>
      </c>
    </row>
    <row r="1402" spans="1:9" x14ac:dyDescent="0.35">
      <c r="A1402" s="11">
        <v>4615</v>
      </c>
      <c r="B1402" s="13" t="s">
        <v>3435</v>
      </c>
      <c r="C1402" s="13" t="s">
        <v>3436</v>
      </c>
      <c r="D1402" s="13" t="s">
        <v>108</v>
      </c>
      <c r="E1402" s="13" t="s">
        <v>23</v>
      </c>
      <c r="F1402" s="13" t="s">
        <v>451</v>
      </c>
      <c r="G1402" s="13" t="s">
        <v>53</v>
      </c>
      <c r="H1402" s="13" t="s">
        <v>54</v>
      </c>
      <c r="I1402" s="47" t="str">
        <f>INDEX(Orders!$E1402,MATCH(Orders!$F1402,Customers!$B1402,0))</f>
        <v>Standard Class</v>
      </c>
    </row>
    <row r="1403" spans="1:9" x14ac:dyDescent="0.35">
      <c r="A1403" s="12">
        <v>4616</v>
      </c>
      <c r="B1403" s="17" t="s">
        <v>3435</v>
      </c>
      <c r="C1403" s="17" t="s">
        <v>3436</v>
      </c>
      <c r="D1403" s="17" t="s">
        <v>108</v>
      </c>
      <c r="E1403" s="17" t="s">
        <v>23</v>
      </c>
      <c r="F1403" s="17" t="s">
        <v>451</v>
      </c>
      <c r="G1403" s="17" t="s">
        <v>53</v>
      </c>
      <c r="H1403" s="17" t="s">
        <v>54</v>
      </c>
      <c r="I1403" s="48" t="str">
        <f>INDEX(Orders!$E1403,MATCH(Orders!$F1403,Customers!$B1403,0))</f>
        <v>Standard Class</v>
      </c>
    </row>
    <row r="1404" spans="1:9" x14ac:dyDescent="0.35">
      <c r="A1404" s="11">
        <v>4945</v>
      </c>
      <c r="B1404" s="13" t="s">
        <v>3893</v>
      </c>
      <c r="C1404" s="13" t="s">
        <v>3894</v>
      </c>
      <c r="D1404" s="13" t="s">
        <v>41</v>
      </c>
      <c r="E1404" s="13" t="s">
        <v>23</v>
      </c>
      <c r="F1404" s="13" t="s">
        <v>3895</v>
      </c>
      <c r="G1404" s="13" t="s">
        <v>43</v>
      </c>
      <c r="H1404" s="13" t="s">
        <v>44</v>
      </c>
      <c r="I1404" s="47" t="str">
        <f>INDEX(Orders!$E1404,MATCH(Orders!$F1404,Customers!$B1404,0))</f>
        <v>First Class</v>
      </c>
    </row>
    <row r="1405" spans="1:9" x14ac:dyDescent="0.35">
      <c r="A1405" s="12">
        <v>4946</v>
      </c>
      <c r="B1405" s="17" t="s">
        <v>3893</v>
      </c>
      <c r="C1405" s="17" t="s">
        <v>3894</v>
      </c>
      <c r="D1405" s="17" t="s">
        <v>41</v>
      </c>
      <c r="E1405" s="17" t="s">
        <v>23</v>
      </c>
      <c r="F1405" s="17" t="s">
        <v>3895</v>
      </c>
      <c r="G1405" s="17" t="s">
        <v>43</v>
      </c>
      <c r="H1405" s="17" t="s">
        <v>44</v>
      </c>
      <c r="I1405" s="48" t="str">
        <f>INDEX(Orders!$E1405,MATCH(Orders!$F1405,Customers!$B1405,0))</f>
        <v>First Class</v>
      </c>
    </row>
    <row r="1406" spans="1:9" x14ac:dyDescent="0.35">
      <c r="A1406" s="11">
        <v>4947</v>
      </c>
      <c r="B1406" s="13" t="s">
        <v>3893</v>
      </c>
      <c r="C1406" s="13" t="s">
        <v>3894</v>
      </c>
      <c r="D1406" s="13" t="s">
        <v>41</v>
      </c>
      <c r="E1406" s="13" t="s">
        <v>23</v>
      </c>
      <c r="F1406" s="13" t="s">
        <v>3895</v>
      </c>
      <c r="G1406" s="13" t="s">
        <v>43</v>
      </c>
      <c r="H1406" s="13" t="s">
        <v>44</v>
      </c>
      <c r="I1406" s="47" t="str">
        <f>INDEX(Orders!$E1406,MATCH(Orders!$F1406,Customers!$B1406,0))</f>
        <v>First Class</v>
      </c>
    </row>
    <row r="1407" spans="1:9" x14ac:dyDescent="0.35">
      <c r="A1407" s="12">
        <v>5382</v>
      </c>
      <c r="B1407" s="17" t="s">
        <v>3899</v>
      </c>
      <c r="C1407" s="17" t="s">
        <v>3900</v>
      </c>
      <c r="D1407" s="17" t="s">
        <v>22</v>
      </c>
      <c r="E1407" s="17" t="s">
        <v>23</v>
      </c>
      <c r="F1407" s="17" t="s">
        <v>451</v>
      </c>
      <c r="G1407" s="17" t="s">
        <v>53</v>
      </c>
      <c r="H1407" s="17" t="s">
        <v>54</v>
      </c>
      <c r="I1407" s="48" t="str">
        <f>INDEX(Orders!$E1407,MATCH(Orders!$F1407,Customers!$B1407,0))</f>
        <v>Second Class</v>
      </c>
    </row>
    <row r="1408" spans="1:9" x14ac:dyDescent="0.35">
      <c r="A1408" s="11">
        <v>5383</v>
      </c>
      <c r="B1408" s="13" t="s">
        <v>3899</v>
      </c>
      <c r="C1408" s="13" t="s">
        <v>3900</v>
      </c>
      <c r="D1408" s="13" t="s">
        <v>22</v>
      </c>
      <c r="E1408" s="13" t="s">
        <v>23</v>
      </c>
      <c r="F1408" s="13" t="s">
        <v>451</v>
      </c>
      <c r="G1408" s="13" t="s">
        <v>53</v>
      </c>
      <c r="H1408" s="13" t="s">
        <v>54</v>
      </c>
      <c r="I1408" s="47" t="str">
        <f>INDEX(Orders!$E1408,MATCH(Orders!$F1408,Customers!$B1408,0))</f>
        <v>Second Class</v>
      </c>
    </row>
    <row r="1409" spans="1:9" x14ac:dyDescent="0.35">
      <c r="A1409" s="12">
        <v>5384</v>
      </c>
      <c r="B1409" s="17" t="s">
        <v>3899</v>
      </c>
      <c r="C1409" s="17" t="s">
        <v>3900</v>
      </c>
      <c r="D1409" s="17" t="s">
        <v>22</v>
      </c>
      <c r="E1409" s="17" t="s">
        <v>23</v>
      </c>
      <c r="F1409" s="17" t="s">
        <v>451</v>
      </c>
      <c r="G1409" s="17" t="s">
        <v>53</v>
      </c>
      <c r="H1409" s="17" t="s">
        <v>54</v>
      </c>
      <c r="I1409" s="48" t="str">
        <f>INDEX(Orders!$E1409,MATCH(Orders!$F1409,Customers!$B1409,0))</f>
        <v>Second Class</v>
      </c>
    </row>
    <row r="1410" spans="1:9" x14ac:dyDescent="0.35">
      <c r="A1410" s="11">
        <v>5880</v>
      </c>
      <c r="B1410" s="13" t="s">
        <v>1217</v>
      </c>
      <c r="C1410" s="13" t="s">
        <v>1218</v>
      </c>
      <c r="D1410" s="13" t="s">
        <v>41</v>
      </c>
      <c r="E1410" s="13" t="s">
        <v>23</v>
      </c>
      <c r="F1410" s="13" t="s">
        <v>218</v>
      </c>
      <c r="G1410" s="13" t="s">
        <v>219</v>
      </c>
      <c r="H1410" s="13" t="s">
        <v>26</v>
      </c>
      <c r="I1410" s="47" t="str">
        <f>INDEX(Orders!$E1410,MATCH(Orders!$F1410,Customers!$B1410,0))</f>
        <v>Standard Class</v>
      </c>
    </row>
    <row r="1411" spans="1:9" x14ac:dyDescent="0.35">
      <c r="A1411" s="12">
        <v>6777</v>
      </c>
      <c r="B1411" s="17" t="s">
        <v>3908</v>
      </c>
      <c r="C1411" s="17" t="s">
        <v>3909</v>
      </c>
      <c r="D1411" s="17" t="s">
        <v>41</v>
      </c>
      <c r="E1411" s="17" t="s">
        <v>23</v>
      </c>
      <c r="F1411" s="17" t="s">
        <v>52</v>
      </c>
      <c r="G1411" s="17" t="s">
        <v>53</v>
      </c>
      <c r="H1411" s="17" t="s">
        <v>54</v>
      </c>
      <c r="I1411" s="48" t="str">
        <f>INDEX(Orders!$E1411,MATCH(Orders!$F1411,Customers!$B1411,0))</f>
        <v>Standard Class</v>
      </c>
    </row>
    <row r="1412" spans="1:9" x14ac:dyDescent="0.35">
      <c r="A1412" s="11">
        <v>6876</v>
      </c>
      <c r="B1412" s="13" t="s">
        <v>1722</v>
      </c>
      <c r="C1412" s="13" t="s">
        <v>1723</v>
      </c>
      <c r="D1412" s="13" t="s">
        <v>41</v>
      </c>
      <c r="E1412" s="13" t="s">
        <v>23</v>
      </c>
      <c r="F1412" s="13" t="s">
        <v>1623</v>
      </c>
      <c r="G1412" s="13" t="s">
        <v>425</v>
      </c>
      <c r="H1412" s="13" t="s">
        <v>79</v>
      </c>
      <c r="I1412" s="47" t="str">
        <f>INDEX(Orders!$E1412,MATCH(Orders!$F1412,Customers!$B1412,0))</f>
        <v>Standard Class</v>
      </c>
    </row>
    <row r="1413" spans="1:9" x14ac:dyDescent="0.35">
      <c r="A1413" s="12">
        <v>6877</v>
      </c>
      <c r="B1413" s="17" t="s">
        <v>1722</v>
      </c>
      <c r="C1413" s="17" t="s">
        <v>1723</v>
      </c>
      <c r="D1413" s="17" t="s">
        <v>41</v>
      </c>
      <c r="E1413" s="17" t="s">
        <v>23</v>
      </c>
      <c r="F1413" s="17" t="s">
        <v>1623</v>
      </c>
      <c r="G1413" s="17" t="s">
        <v>425</v>
      </c>
      <c r="H1413" s="17" t="s">
        <v>79</v>
      </c>
      <c r="I1413" s="48" t="str">
        <f>INDEX(Orders!$E1413,MATCH(Orders!$F1413,Customers!$B1413,0))</f>
        <v>Standard Class</v>
      </c>
    </row>
    <row r="1414" spans="1:9" x14ac:dyDescent="0.35">
      <c r="A1414" s="11">
        <v>7071</v>
      </c>
      <c r="B1414" s="13" t="s">
        <v>2915</v>
      </c>
      <c r="C1414" s="13" t="s">
        <v>2916</v>
      </c>
      <c r="D1414" s="13" t="s">
        <v>108</v>
      </c>
      <c r="E1414" s="13" t="s">
        <v>23</v>
      </c>
      <c r="F1414" s="13" t="s">
        <v>380</v>
      </c>
      <c r="G1414" s="13" t="s">
        <v>381</v>
      </c>
      <c r="H1414" s="13" t="s">
        <v>54</v>
      </c>
      <c r="I1414" s="47" t="str">
        <f>INDEX(Orders!$E1414,MATCH(Orders!$F1414,Customers!$B1414,0))</f>
        <v>Second Class</v>
      </c>
    </row>
    <row r="1415" spans="1:9" x14ac:dyDescent="0.35">
      <c r="A1415" s="12">
        <v>7522</v>
      </c>
      <c r="B1415" s="17" t="s">
        <v>3917</v>
      </c>
      <c r="C1415" s="17" t="s">
        <v>3918</v>
      </c>
      <c r="D1415" s="17" t="s">
        <v>41</v>
      </c>
      <c r="E1415" s="17" t="s">
        <v>23</v>
      </c>
      <c r="F1415" s="17" t="s">
        <v>527</v>
      </c>
      <c r="G1415" s="17" t="s">
        <v>153</v>
      </c>
      <c r="H1415" s="17" t="s">
        <v>26</v>
      </c>
      <c r="I1415" s="48" t="str">
        <f>INDEX(Orders!$E1415,MATCH(Orders!$F1415,Customers!$B1415,0))</f>
        <v>Standard Class</v>
      </c>
    </row>
    <row r="1416" spans="1:9" x14ac:dyDescent="0.35">
      <c r="A1416" s="11">
        <v>7523</v>
      </c>
      <c r="B1416" s="13" t="s">
        <v>3917</v>
      </c>
      <c r="C1416" s="13" t="s">
        <v>3918</v>
      </c>
      <c r="D1416" s="13" t="s">
        <v>41</v>
      </c>
      <c r="E1416" s="13" t="s">
        <v>23</v>
      </c>
      <c r="F1416" s="13" t="s">
        <v>527</v>
      </c>
      <c r="G1416" s="13" t="s">
        <v>153</v>
      </c>
      <c r="H1416" s="13" t="s">
        <v>26</v>
      </c>
      <c r="I1416" s="47" t="str">
        <f>INDEX(Orders!$E1416,MATCH(Orders!$F1416,Customers!$B1416,0))</f>
        <v>Standard Class</v>
      </c>
    </row>
    <row r="1417" spans="1:9" x14ac:dyDescent="0.35">
      <c r="A1417" s="12">
        <v>7524</v>
      </c>
      <c r="B1417" s="17" t="s">
        <v>3917</v>
      </c>
      <c r="C1417" s="17" t="s">
        <v>3918</v>
      </c>
      <c r="D1417" s="17" t="s">
        <v>41</v>
      </c>
      <c r="E1417" s="17" t="s">
        <v>23</v>
      </c>
      <c r="F1417" s="17" t="s">
        <v>527</v>
      </c>
      <c r="G1417" s="17" t="s">
        <v>153</v>
      </c>
      <c r="H1417" s="17" t="s">
        <v>26</v>
      </c>
      <c r="I1417" s="48" t="str">
        <f>INDEX(Orders!$E1417,MATCH(Orders!$F1417,Customers!$B1417,0))</f>
        <v>Standard Class</v>
      </c>
    </row>
    <row r="1418" spans="1:9" x14ac:dyDescent="0.35">
      <c r="A1418" s="11">
        <v>7550</v>
      </c>
      <c r="B1418" s="13" t="s">
        <v>3692</v>
      </c>
      <c r="C1418" s="13" t="s">
        <v>3693</v>
      </c>
      <c r="D1418" s="13" t="s">
        <v>22</v>
      </c>
      <c r="E1418" s="13" t="s">
        <v>23</v>
      </c>
      <c r="F1418" s="13" t="s">
        <v>451</v>
      </c>
      <c r="G1418" s="13" t="s">
        <v>53</v>
      </c>
      <c r="H1418" s="13" t="s">
        <v>54</v>
      </c>
      <c r="I1418" s="47" t="str">
        <f>INDEX(Orders!$E1418,MATCH(Orders!$F1418,Customers!$B1418,0))</f>
        <v>First Class</v>
      </c>
    </row>
    <row r="1419" spans="1:9" x14ac:dyDescent="0.35">
      <c r="A1419" s="12">
        <v>7591</v>
      </c>
      <c r="B1419" s="17" t="s">
        <v>1210</v>
      </c>
      <c r="C1419" s="17" t="s">
        <v>1211</v>
      </c>
      <c r="D1419" s="17" t="s">
        <v>41</v>
      </c>
      <c r="E1419" s="17" t="s">
        <v>23</v>
      </c>
      <c r="F1419" s="17" t="s">
        <v>86</v>
      </c>
      <c r="G1419" s="17" t="s">
        <v>87</v>
      </c>
      <c r="H1419" s="17" t="s">
        <v>26</v>
      </c>
      <c r="I1419" s="48" t="str">
        <f>INDEX(Orders!$E1419,MATCH(Orders!$F1419,Customers!$B1419,0))</f>
        <v>Standard Class</v>
      </c>
    </row>
    <row r="1420" spans="1:9" x14ac:dyDescent="0.35">
      <c r="A1420" s="11">
        <v>7592</v>
      </c>
      <c r="B1420" s="13" t="s">
        <v>1210</v>
      </c>
      <c r="C1420" s="13" t="s">
        <v>1211</v>
      </c>
      <c r="D1420" s="13" t="s">
        <v>41</v>
      </c>
      <c r="E1420" s="13" t="s">
        <v>23</v>
      </c>
      <c r="F1420" s="13" t="s">
        <v>86</v>
      </c>
      <c r="G1420" s="13" t="s">
        <v>87</v>
      </c>
      <c r="H1420" s="13" t="s">
        <v>26</v>
      </c>
      <c r="I1420" s="47" t="str">
        <f>INDEX(Orders!$E1420,MATCH(Orders!$F1420,Customers!$B1420,0))</f>
        <v>Standard Class</v>
      </c>
    </row>
    <row r="1421" spans="1:9" x14ac:dyDescent="0.35">
      <c r="A1421" s="12">
        <v>7593</v>
      </c>
      <c r="B1421" s="17" t="s">
        <v>1210</v>
      </c>
      <c r="C1421" s="17" t="s">
        <v>1211</v>
      </c>
      <c r="D1421" s="17" t="s">
        <v>41</v>
      </c>
      <c r="E1421" s="17" t="s">
        <v>23</v>
      </c>
      <c r="F1421" s="17" t="s">
        <v>86</v>
      </c>
      <c r="G1421" s="17" t="s">
        <v>87</v>
      </c>
      <c r="H1421" s="17" t="s">
        <v>26</v>
      </c>
      <c r="I1421" s="48" t="str">
        <f>INDEX(Orders!$E1421,MATCH(Orders!$F1421,Customers!$B1421,0))</f>
        <v>Standard Class</v>
      </c>
    </row>
    <row r="1422" spans="1:9" x14ac:dyDescent="0.35">
      <c r="A1422" s="11">
        <v>7594</v>
      </c>
      <c r="B1422" s="13" t="s">
        <v>1210</v>
      </c>
      <c r="C1422" s="13" t="s">
        <v>1211</v>
      </c>
      <c r="D1422" s="13" t="s">
        <v>41</v>
      </c>
      <c r="E1422" s="13" t="s">
        <v>23</v>
      </c>
      <c r="F1422" s="13" t="s">
        <v>86</v>
      </c>
      <c r="G1422" s="13" t="s">
        <v>87</v>
      </c>
      <c r="H1422" s="13" t="s">
        <v>26</v>
      </c>
      <c r="I1422" s="47" t="str">
        <f>INDEX(Orders!$E1422,MATCH(Orders!$F1422,Customers!$B1422,0))</f>
        <v>Standard Class</v>
      </c>
    </row>
    <row r="1423" spans="1:9" x14ac:dyDescent="0.35">
      <c r="A1423" s="12">
        <v>9142</v>
      </c>
      <c r="B1423" s="17" t="s">
        <v>3929</v>
      </c>
      <c r="C1423" s="17" t="s">
        <v>3930</v>
      </c>
      <c r="D1423" s="17" t="s">
        <v>22</v>
      </c>
      <c r="E1423" s="17" t="s">
        <v>23</v>
      </c>
      <c r="F1423" s="17" t="s">
        <v>218</v>
      </c>
      <c r="G1423" s="17" t="s">
        <v>219</v>
      </c>
      <c r="H1423" s="17" t="s">
        <v>26</v>
      </c>
      <c r="I1423" s="48" t="str">
        <f>INDEX(Orders!$E1423,MATCH(Orders!$F1423,Customers!$B1423,0))</f>
        <v>First Class</v>
      </c>
    </row>
    <row r="1424" spans="1:9" x14ac:dyDescent="0.35">
      <c r="A1424" s="11">
        <v>99</v>
      </c>
      <c r="B1424" s="13" t="s">
        <v>3932</v>
      </c>
      <c r="C1424" s="13" t="s">
        <v>3933</v>
      </c>
      <c r="D1424" s="13" t="s">
        <v>22</v>
      </c>
      <c r="E1424" s="13" t="s">
        <v>23</v>
      </c>
      <c r="F1424" s="13" t="s">
        <v>3934</v>
      </c>
      <c r="G1424" s="13" t="s">
        <v>933</v>
      </c>
      <c r="H1424" s="13" t="s">
        <v>54</v>
      </c>
      <c r="I1424" s="47" t="str">
        <f>INDEX(Orders!$E1424,MATCH(Orders!$F1424,Customers!$B1424,0))</f>
        <v>Standard Class</v>
      </c>
    </row>
    <row r="1425" spans="1:9" x14ac:dyDescent="0.35">
      <c r="A1425" s="12">
        <v>1042</v>
      </c>
      <c r="B1425" s="17" t="s">
        <v>3938</v>
      </c>
      <c r="C1425" s="17" t="s">
        <v>3939</v>
      </c>
      <c r="D1425" s="17" t="s">
        <v>41</v>
      </c>
      <c r="E1425" s="17" t="s">
        <v>23</v>
      </c>
      <c r="F1425" s="17" t="s">
        <v>218</v>
      </c>
      <c r="G1425" s="17" t="s">
        <v>219</v>
      </c>
      <c r="H1425" s="17" t="s">
        <v>26</v>
      </c>
      <c r="I1425" s="48" t="str">
        <f>INDEX(Orders!$E1425,MATCH(Orders!$F1425,Customers!$B1425,0))</f>
        <v>Second Class</v>
      </c>
    </row>
    <row r="1426" spans="1:9" x14ac:dyDescent="0.35">
      <c r="A1426" s="11">
        <v>1043</v>
      </c>
      <c r="B1426" s="13" t="s">
        <v>3938</v>
      </c>
      <c r="C1426" s="13" t="s">
        <v>3939</v>
      </c>
      <c r="D1426" s="13" t="s">
        <v>41</v>
      </c>
      <c r="E1426" s="13" t="s">
        <v>23</v>
      </c>
      <c r="F1426" s="13" t="s">
        <v>218</v>
      </c>
      <c r="G1426" s="13" t="s">
        <v>219</v>
      </c>
      <c r="H1426" s="13" t="s">
        <v>26</v>
      </c>
      <c r="I1426" s="47" t="str">
        <f>INDEX(Orders!$E1426,MATCH(Orders!$F1426,Customers!$B1426,0))</f>
        <v>Second Class</v>
      </c>
    </row>
    <row r="1427" spans="1:9" x14ac:dyDescent="0.35">
      <c r="A1427" s="12">
        <v>2686</v>
      </c>
      <c r="B1427" s="17" t="s">
        <v>3941</v>
      </c>
      <c r="C1427" s="17" t="s">
        <v>3942</v>
      </c>
      <c r="D1427" s="17" t="s">
        <v>41</v>
      </c>
      <c r="E1427" s="17" t="s">
        <v>23</v>
      </c>
      <c r="F1427" s="17" t="s">
        <v>3943</v>
      </c>
      <c r="G1427" s="17" t="s">
        <v>78</v>
      </c>
      <c r="H1427" s="17" t="s">
        <v>79</v>
      </c>
      <c r="I1427" s="48" t="str">
        <f>INDEX(Orders!$E1427,MATCH(Orders!$F1427,Customers!$B1427,0))</f>
        <v>Standard Class</v>
      </c>
    </row>
    <row r="1428" spans="1:9" x14ac:dyDescent="0.35">
      <c r="A1428" s="11">
        <v>2687</v>
      </c>
      <c r="B1428" s="13" t="s">
        <v>3941</v>
      </c>
      <c r="C1428" s="13" t="s">
        <v>3942</v>
      </c>
      <c r="D1428" s="13" t="s">
        <v>41</v>
      </c>
      <c r="E1428" s="13" t="s">
        <v>23</v>
      </c>
      <c r="F1428" s="13" t="s">
        <v>3943</v>
      </c>
      <c r="G1428" s="13" t="s">
        <v>78</v>
      </c>
      <c r="H1428" s="13" t="s">
        <v>79</v>
      </c>
      <c r="I1428" s="47" t="str">
        <f>INDEX(Orders!$E1428,MATCH(Orders!$F1428,Customers!$B1428,0))</f>
        <v>Standard Class</v>
      </c>
    </row>
    <row r="1429" spans="1:9" x14ac:dyDescent="0.35">
      <c r="A1429" s="12">
        <v>4514</v>
      </c>
      <c r="B1429" s="17" t="s">
        <v>3729</v>
      </c>
      <c r="C1429" s="17" t="s">
        <v>3730</v>
      </c>
      <c r="D1429" s="17" t="s">
        <v>41</v>
      </c>
      <c r="E1429" s="17" t="s">
        <v>23</v>
      </c>
      <c r="F1429" s="17" t="s">
        <v>451</v>
      </c>
      <c r="G1429" s="17" t="s">
        <v>53</v>
      </c>
      <c r="H1429" s="17" t="s">
        <v>54</v>
      </c>
      <c r="I1429" s="48" t="str">
        <f>INDEX(Orders!$E1429,MATCH(Orders!$F1429,Customers!$B1429,0))</f>
        <v>First Class</v>
      </c>
    </row>
    <row r="1430" spans="1:9" x14ac:dyDescent="0.35">
      <c r="A1430" s="11">
        <v>5352</v>
      </c>
      <c r="B1430" s="13" t="s">
        <v>1372</v>
      </c>
      <c r="C1430" s="13" t="s">
        <v>1373</v>
      </c>
      <c r="D1430" s="13" t="s">
        <v>22</v>
      </c>
      <c r="E1430" s="13" t="s">
        <v>23</v>
      </c>
      <c r="F1430" s="13" t="s">
        <v>404</v>
      </c>
      <c r="G1430" s="13" t="s">
        <v>53</v>
      </c>
      <c r="H1430" s="13" t="s">
        <v>54</v>
      </c>
      <c r="I1430" s="47" t="str">
        <f>INDEX(Orders!$E1430,MATCH(Orders!$F1430,Customers!$B1430,0))</f>
        <v>Standard Class</v>
      </c>
    </row>
    <row r="1431" spans="1:9" x14ac:dyDescent="0.35">
      <c r="A1431" s="12">
        <v>5353</v>
      </c>
      <c r="B1431" s="17" t="s">
        <v>1372</v>
      </c>
      <c r="C1431" s="17" t="s">
        <v>1373</v>
      </c>
      <c r="D1431" s="17" t="s">
        <v>22</v>
      </c>
      <c r="E1431" s="17" t="s">
        <v>23</v>
      </c>
      <c r="F1431" s="17" t="s">
        <v>404</v>
      </c>
      <c r="G1431" s="17" t="s">
        <v>53</v>
      </c>
      <c r="H1431" s="17" t="s">
        <v>54</v>
      </c>
      <c r="I1431" s="48" t="str">
        <f>INDEX(Orders!$E1431,MATCH(Orders!$F1431,Customers!$B1431,0))</f>
        <v>Standard Class</v>
      </c>
    </row>
    <row r="1432" spans="1:9" x14ac:dyDescent="0.35">
      <c r="A1432" s="11">
        <v>399</v>
      </c>
      <c r="B1432" s="13" t="s">
        <v>188</v>
      </c>
      <c r="C1432" s="13" t="s">
        <v>189</v>
      </c>
      <c r="D1432" s="13" t="s">
        <v>41</v>
      </c>
      <c r="E1432" s="13" t="s">
        <v>23</v>
      </c>
      <c r="F1432" s="13" t="s">
        <v>451</v>
      </c>
      <c r="G1432" s="13" t="s">
        <v>53</v>
      </c>
      <c r="H1432" s="13" t="s">
        <v>54</v>
      </c>
      <c r="I1432" s="47" t="str">
        <f>INDEX(Orders!$E1432,MATCH(Orders!$F1432,Customers!$B1432,0))</f>
        <v>Second Class</v>
      </c>
    </row>
    <row r="1433" spans="1:9" x14ac:dyDescent="0.35">
      <c r="A1433" s="12">
        <v>400</v>
      </c>
      <c r="B1433" s="17" t="s">
        <v>188</v>
      </c>
      <c r="C1433" s="17" t="s">
        <v>189</v>
      </c>
      <c r="D1433" s="17" t="s">
        <v>41</v>
      </c>
      <c r="E1433" s="17" t="s">
        <v>23</v>
      </c>
      <c r="F1433" s="17" t="s">
        <v>451</v>
      </c>
      <c r="G1433" s="17" t="s">
        <v>53</v>
      </c>
      <c r="H1433" s="17" t="s">
        <v>54</v>
      </c>
      <c r="I1433" s="48" t="str">
        <f>INDEX(Orders!$E1433,MATCH(Orders!$F1433,Customers!$B1433,0))</f>
        <v>Second Class</v>
      </c>
    </row>
    <row r="1434" spans="1:9" x14ac:dyDescent="0.35">
      <c r="A1434" s="11">
        <v>401</v>
      </c>
      <c r="B1434" s="13" t="s">
        <v>188</v>
      </c>
      <c r="C1434" s="13" t="s">
        <v>189</v>
      </c>
      <c r="D1434" s="13" t="s">
        <v>41</v>
      </c>
      <c r="E1434" s="13" t="s">
        <v>23</v>
      </c>
      <c r="F1434" s="13" t="s">
        <v>451</v>
      </c>
      <c r="G1434" s="13" t="s">
        <v>53</v>
      </c>
      <c r="H1434" s="13" t="s">
        <v>54</v>
      </c>
      <c r="I1434" s="47" t="str">
        <f>INDEX(Orders!$E1434,MATCH(Orders!$F1434,Customers!$B1434,0))</f>
        <v>Second Class</v>
      </c>
    </row>
    <row r="1435" spans="1:9" x14ac:dyDescent="0.35">
      <c r="A1435" s="12">
        <v>402</v>
      </c>
      <c r="B1435" s="17" t="s">
        <v>188</v>
      </c>
      <c r="C1435" s="17" t="s">
        <v>189</v>
      </c>
      <c r="D1435" s="17" t="s">
        <v>41</v>
      </c>
      <c r="E1435" s="17" t="s">
        <v>23</v>
      </c>
      <c r="F1435" s="17" t="s">
        <v>451</v>
      </c>
      <c r="G1435" s="17" t="s">
        <v>53</v>
      </c>
      <c r="H1435" s="17" t="s">
        <v>54</v>
      </c>
      <c r="I1435" s="48" t="str">
        <f>INDEX(Orders!$E1435,MATCH(Orders!$F1435,Customers!$B1435,0))</f>
        <v>Second Class</v>
      </c>
    </row>
    <row r="1436" spans="1:9" x14ac:dyDescent="0.35">
      <c r="A1436" s="11">
        <v>2027</v>
      </c>
      <c r="B1436" s="13" t="s">
        <v>1367</v>
      </c>
      <c r="C1436" s="13" t="s">
        <v>1368</v>
      </c>
      <c r="D1436" s="13" t="s">
        <v>108</v>
      </c>
      <c r="E1436" s="13" t="s">
        <v>23</v>
      </c>
      <c r="F1436" s="13" t="s">
        <v>527</v>
      </c>
      <c r="G1436" s="13" t="s">
        <v>43</v>
      </c>
      <c r="H1436" s="13" t="s">
        <v>44</v>
      </c>
      <c r="I1436" s="47" t="str">
        <f>INDEX(Orders!$E1436,MATCH(Orders!$F1436,Customers!$B1436,0))</f>
        <v>Second Class</v>
      </c>
    </row>
    <row r="1437" spans="1:9" x14ac:dyDescent="0.35">
      <c r="A1437" s="12">
        <v>2028</v>
      </c>
      <c r="B1437" s="17" t="s">
        <v>1367</v>
      </c>
      <c r="C1437" s="17" t="s">
        <v>1368</v>
      </c>
      <c r="D1437" s="17" t="s">
        <v>108</v>
      </c>
      <c r="E1437" s="17" t="s">
        <v>23</v>
      </c>
      <c r="F1437" s="17" t="s">
        <v>527</v>
      </c>
      <c r="G1437" s="17" t="s">
        <v>43</v>
      </c>
      <c r="H1437" s="17" t="s">
        <v>44</v>
      </c>
      <c r="I1437" s="48" t="str">
        <f>INDEX(Orders!$E1437,MATCH(Orders!$F1437,Customers!$B1437,0))</f>
        <v>Second Class</v>
      </c>
    </row>
    <row r="1438" spans="1:9" x14ac:dyDescent="0.35">
      <c r="A1438" s="11">
        <v>2544</v>
      </c>
      <c r="B1438" s="13" t="s">
        <v>2232</v>
      </c>
      <c r="C1438" s="13" t="s">
        <v>2233</v>
      </c>
      <c r="D1438" s="13" t="s">
        <v>108</v>
      </c>
      <c r="E1438" s="13" t="s">
        <v>23</v>
      </c>
      <c r="F1438" s="13" t="s">
        <v>1080</v>
      </c>
      <c r="G1438" s="13" t="s">
        <v>893</v>
      </c>
      <c r="H1438" s="13" t="s">
        <v>26</v>
      </c>
      <c r="I1438" s="47" t="str">
        <f>INDEX(Orders!$E1438,MATCH(Orders!$F1438,Customers!$B1438,0))</f>
        <v>Standard Class</v>
      </c>
    </row>
    <row r="1439" spans="1:9" x14ac:dyDescent="0.35">
      <c r="A1439" s="12">
        <v>2545</v>
      </c>
      <c r="B1439" s="17" t="s">
        <v>2232</v>
      </c>
      <c r="C1439" s="17" t="s">
        <v>2233</v>
      </c>
      <c r="D1439" s="17" t="s">
        <v>108</v>
      </c>
      <c r="E1439" s="17" t="s">
        <v>23</v>
      </c>
      <c r="F1439" s="17" t="s">
        <v>1080</v>
      </c>
      <c r="G1439" s="17" t="s">
        <v>893</v>
      </c>
      <c r="H1439" s="17" t="s">
        <v>26</v>
      </c>
      <c r="I1439" s="48" t="str">
        <f>INDEX(Orders!$E1439,MATCH(Orders!$F1439,Customers!$B1439,0))</f>
        <v>Standard Class</v>
      </c>
    </row>
    <row r="1440" spans="1:9" x14ac:dyDescent="0.35">
      <c r="A1440" s="11">
        <v>2591</v>
      </c>
      <c r="B1440" s="13" t="s">
        <v>439</v>
      </c>
      <c r="C1440" s="13" t="s">
        <v>440</v>
      </c>
      <c r="D1440" s="13" t="s">
        <v>41</v>
      </c>
      <c r="E1440" s="13" t="s">
        <v>23</v>
      </c>
      <c r="F1440" s="13" t="s">
        <v>3960</v>
      </c>
      <c r="G1440" s="13" t="s">
        <v>381</v>
      </c>
      <c r="H1440" s="13" t="s">
        <v>54</v>
      </c>
      <c r="I1440" s="47" t="str">
        <f>INDEX(Orders!$E1440,MATCH(Orders!$F1440,Customers!$B1440,0))</f>
        <v>Standard Class</v>
      </c>
    </row>
    <row r="1441" spans="1:9" x14ac:dyDescent="0.35">
      <c r="A1441" s="12">
        <v>2592</v>
      </c>
      <c r="B1441" s="17" t="s">
        <v>439</v>
      </c>
      <c r="C1441" s="17" t="s">
        <v>440</v>
      </c>
      <c r="D1441" s="17" t="s">
        <v>41</v>
      </c>
      <c r="E1441" s="17" t="s">
        <v>23</v>
      </c>
      <c r="F1441" s="17" t="s">
        <v>3960</v>
      </c>
      <c r="G1441" s="17" t="s">
        <v>381</v>
      </c>
      <c r="H1441" s="17" t="s">
        <v>54</v>
      </c>
      <c r="I1441" s="48" t="str">
        <f>INDEX(Orders!$E1441,MATCH(Orders!$F1441,Customers!$B1441,0))</f>
        <v>Standard Class</v>
      </c>
    </row>
    <row r="1442" spans="1:9" x14ac:dyDescent="0.35">
      <c r="A1442" s="11">
        <v>3005</v>
      </c>
      <c r="B1442" s="13" t="s">
        <v>3962</v>
      </c>
      <c r="C1442" s="13" t="s">
        <v>3963</v>
      </c>
      <c r="D1442" s="13" t="s">
        <v>108</v>
      </c>
      <c r="E1442" s="13" t="s">
        <v>23</v>
      </c>
      <c r="F1442" s="13" t="s">
        <v>218</v>
      </c>
      <c r="G1442" s="13" t="s">
        <v>219</v>
      </c>
      <c r="H1442" s="13" t="s">
        <v>26</v>
      </c>
      <c r="I1442" s="47" t="str">
        <f>INDEX(Orders!$E1442,MATCH(Orders!$F1442,Customers!$B1442,0))</f>
        <v>First Class</v>
      </c>
    </row>
    <row r="1443" spans="1:9" x14ac:dyDescent="0.35">
      <c r="A1443" s="12">
        <v>4393</v>
      </c>
      <c r="B1443" s="17" t="s">
        <v>157</v>
      </c>
      <c r="C1443" s="17" t="s">
        <v>158</v>
      </c>
      <c r="D1443" s="17" t="s">
        <v>22</v>
      </c>
      <c r="E1443" s="17" t="s">
        <v>23</v>
      </c>
      <c r="F1443" s="17" t="s">
        <v>404</v>
      </c>
      <c r="G1443" s="17" t="s">
        <v>53</v>
      </c>
      <c r="H1443" s="17" t="s">
        <v>54</v>
      </c>
      <c r="I1443" s="48" t="str">
        <f>INDEX(Orders!$E1443,MATCH(Orders!$F1443,Customers!$B1443,0))</f>
        <v>Standard Class</v>
      </c>
    </row>
    <row r="1444" spans="1:9" x14ac:dyDescent="0.35">
      <c r="A1444" s="11">
        <v>4394</v>
      </c>
      <c r="B1444" s="13" t="s">
        <v>157</v>
      </c>
      <c r="C1444" s="13" t="s">
        <v>158</v>
      </c>
      <c r="D1444" s="13" t="s">
        <v>22</v>
      </c>
      <c r="E1444" s="13" t="s">
        <v>23</v>
      </c>
      <c r="F1444" s="13" t="s">
        <v>404</v>
      </c>
      <c r="G1444" s="13" t="s">
        <v>53</v>
      </c>
      <c r="H1444" s="13" t="s">
        <v>54</v>
      </c>
      <c r="I1444" s="47" t="str">
        <f>INDEX(Orders!$E1444,MATCH(Orders!$F1444,Customers!$B1444,0))</f>
        <v>Standard Class</v>
      </c>
    </row>
    <row r="1445" spans="1:9" x14ac:dyDescent="0.35">
      <c r="A1445" s="12">
        <v>5083</v>
      </c>
      <c r="B1445" s="17" t="s">
        <v>1537</v>
      </c>
      <c r="C1445" s="17" t="s">
        <v>1538</v>
      </c>
      <c r="D1445" s="17" t="s">
        <v>41</v>
      </c>
      <c r="E1445" s="17" t="s">
        <v>23</v>
      </c>
      <c r="F1445" s="17" t="s">
        <v>951</v>
      </c>
      <c r="G1445" s="17" t="s">
        <v>78</v>
      </c>
      <c r="H1445" s="17" t="s">
        <v>79</v>
      </c>
      <c r="I1445" s="48" t="str">
        <f>INDEX(Orders!$E1445,MATCH(Orders!$F1445,Customers!$B1445,0))</f>
        <v>Standard Class</v>
      </c>
    </row>
    <row r="1446" spans="1:9" x14ac:dyDescent="0.35">
      <c r="A1446" s="11">
        <v>5084</v>
      </c>
      <c r="B1446" s="13" t="s">
        <v>1537</v>
      </c>
      <c r="C1446" s="13" t="s">
        <v>1538</v>
      </c>
      <c r="D1446" s="13" t="s">
        <v>41</v>
      </c>
      <c r="E1446" s="13" t="s">
        <v>23</v>
      </c>
      <c r="F1446" s="13" t="s">
        <v>951</v>
      </c>
      <c r="G1446" s="13" t="s">
        <v>78</v>
      </c>
      <c r="H1446" s="13" t="s">
        <v>79</v>
      </c>
      <c r="I1446" s="47" t="str">
        <f>INDEX(Orders!$E1446,MATCH(Orders!$F1446,Customers!$B1446,0))</f>
        <v>Standard Class</v>
      </c>
    </row>
    <row r="1447" spans="1:9" x14ac:dyDescent="0.35">
      <c r="A1447" s="12">
        <v>6834</v>
      </c>
      <c r="B1447" s="17" t="s">
        <v>3182</v>
      </c>
      <c r="C1447" s="17" t="s">
        <v>3183</v>
      </c>
      <c r="D1447" s="17" t="s">
        <v>41</v>
      </c>
      <c r="E1447" s="17" t="s">
        <v>23</v>
      </c>
      <c r="F1447" s="17" t="s">
        <v>2284</v>
      </c>
      <c r="G1447" s="17" t="s">
        <v>43</v>
      </c>
      <c r="H1447" s="17" t="s">
        <v>44</v>
      </c>
      <c r="I1447" s="48" t="str">
        <f>INDEX(Orders!$E1447,MATCH(Orders!$F1447,Customers!$B1447,0))</f>
        <v>Same Day</v>
      </c>
    </row>
    <row r="1448" spans="1:9" x14ac:dyDescent="0.35">
      <c r="A1448" s="11">
        <v>7401</v>
      </c>
      <c r="B1448" s="13" t="s">
        <v>3484</v>
      </c>
      <c r="C1448" s="13" t="s">
        <v>3485</v>
      </c>
      <c r="D1448" s="13" t="s">
        <v>41</v>
      </c>
      <c r="E1448" s="13" t="s">
        <v>23</v>
      </c>
      <c r="F1448" s="13" t="s">
        <v>159</v>
      </c>
      <c r="G1448" s="13" t="s">
        <v>160</v>
      </c>
      <c r="H1448" s="13" t="s">
        <v>44</v>
      </c>
      <c r="I1448" s="47" t="str">
        <f>INDEX(Orders!$E1448,MATCH(Orders!$F1448,Customers!$B1448,0))</f>
        <v>Standard Class</v>
      </c>
    </row>
    <row r="1449" spans="1:9" x14ac:dyDescent="0.35">
      <c r="A1449" s="12">
        <v>7402</v>
      </c>
      <c r="B1449" s="17" t="s">
        <v>3484</v>
      </c>
      <c r="C1449" s="17" t="s">
        <v>3485</v>
      </c>
      <c r="D1449" s="17" t="s">
        <v>41</v>
      </c>
      <c r="E1449" s="17" t="s">
        <v>23</v>
      </c>
      <c r="F1449" s="17" t="s">
        <v>159</v>
      </c>
      <c r="G1449" s="17" t="s">
        <v>160</v>
      </c>
      <c r="H1449" s="17" t="s">
        <v>44</v>
      </c>
      <c r="I1449" s="48" t="str">
        <f>INDEX(Orders!$E1449,MATCH(Orders!$F1449,Customers!$B1449,0))</f>
        <v>Standard Class</v>
      </c>
    </row>
    <row r="1450" spans="1:9" x14ac:dyDescent="0.35">
      <c r="A1450" s="11">
        <v>7464</v>
      </c>
      <c r="B1450" s="13" t="s">
        <v>2514</v>
      </c>
      <c r="C1450" s="13" t="s">
        <v>2515</v>
      </c>
      <c r="D1450" s="13" t="s">
        <v>41</v>
      </c>
      <c r="E1450" s="13" t="s">
        <v>23</v>
      </c>
      <c r="F1450" s="13" t="s">
        <v>3977</v>
      </c>
      <c r="G1450" s="13" t="s">
        <v>43</v>
      </c>
      <c r="H1450" s="13" t="s">
        <v>44</v>
      </c>
      <c r="I1450" s="47" t="str">
        <f>INDEX(Orders!$E1450,MATCH(Orders!$F1450,Customers!$B1450,0))</f>
        <v>Standard Class</v>
      </c>
    </row>
    <row r="1451" spans="1:9" x14ac:dyDescent="0.35">
      <c r="A1451" s="12">
        <v>7465</v>
      </c>
      <c r="B1451" s="17" t="s">
        <v>2514</v>
      </c>
      <c r="C1451" s="17" t="s">
        <v>2515</v>
      </c>
      <c r="D1451" s="17" t="s">
        <v>41</v>
      </c>
      <c r="E1451" s="17" t="s">
        <v>23</v>
      </c>
      <c r="F1451" s="17" t="s">
        <v>3977</v>
      </c>
      <c r="G1451" s="17" t="s">
        <v>43</v>
      </c>
      <c r="H1451" s="17" t="s">
        <v>44</v>
      </c>
      <c r="I1451" s="48" t="str">
        <f>INDEX(Orders!$E1451,MATCH(Orders!$F1451,Customers!$B1451,0))</f>
        <v>Standard Class</v>
      </c>
    </row>
    <row r="1452" spans="1:9" x14ac:dyDescent="0.35">
      <c r="A1452" s="11">
        <v>7466</v>
      </c>
      <c r="B1452" s="13" t="s">
        <v>2514</v>
      </c>
      <c r="C1452" s="13" t="s">
        <v>2515</v>
      </c>
      <c r="D1452" s="13" t="s">
        <v>41</v>
      </c>
      <c r="E1452" s="13" t="s">
        <v>23</v>
      </c>
      <c r="F1452" s="13" t="s">
        <v>3977</v>
      </c>
      <c r="G1452" s="13" t="s">
        <v>43</v>
      </c>
      <c r="H1452" s="13" t="s">
        <v>44</v>
      </c>
      <c r="I1452" s="47" t="str">
        <f>INDEX(Orders!$E1452,MATCH(Orders!$F1452,Customers!$B1452,0))</f>
        <v>Standard Class</v>
      </c>
    </row>
    <row r="1453" spans="1:9" x14ac:dyDescent="0.35">
      <c r="A1453" s="12">
        <v>992</v>
      </c>
      <c r="B1453" s="17" t="s">
        <v>3979</v>
      </c>
      <c r="C1453" s="17" t="s">
        <v>3980</v>
      </c>
      <c r="D1453" s="17" t="s">
        <v>41</v>
      </c>
      <c r="E1453" s="17" t="s">
        <v>23</v>
      </c>
      <c r="F1453" s="17" t="s">
        <v>218</v>
      </c>
      <c r="G1453" s="17" t="s">
        <v>219</v>
      </c>
      <c r="H1453" s="17" t="s">
        <v>26</v>
      </c>
      <c r="I1453" s="48" t="str">
        <f>INDEX(Orders!$E1453,MATCH(Orders!$F1453,Customers!$B1453,0))</f>
        <v>First Class</v>
      </c>
    </row>
    <row r="1454" spans="1:9" x14ac:dyDescent="0.35">
      <c r="A1454" s="11">
        <v>2995</v>
      </c>
      <c r="B1454" s="13" t="s">
        <v>2408</v>
      </c>
      <c r="C1454" s="13" t="s">
        <v>2409</v>
      </c>
      <c r="D1454" s="13" t="s">
        <v>41</v>
      </c>
      <c r="E1454" s="13" t="s">
        <v>23</v>
      </c>
      <c r="F1454" s="13" t="s">
        <v>3982</v>
      </c>
      <c r="G1454" s="13" t="s">
        <v>43</v>
      </c>
      <c r="H1454" s="13" t="s">
        <v>44</v>
      </c>
      <c r="I1454" s="47" t="str">
        <f>INDEX(Orders!$E1454,MATCH(Orders!$F1454,Customers!$B1454,0))</f>
        <v>Second Class</v>
      </c>
    </row>
    <row r="1455" spans="1:9" x14ac:dyDescent="0.35">
      <c r="A1455" s="12">
        <v>3568</v>
      </c>
      <c r="B1455" s="17" t="s">
        <v>1319</v>
      </c>
      <c r="C1455" s="17" t="s">
        <v>1320</v>
      </c>
      <c r="D1455" s="17" t="s">
        <v>108</v>
      </c>
      <c r="E1455" s="17" t="s">
        <v>23</v>
      </c>
      <c r="F1455" s="17" t="s">
        <v>404</v>
      </c>
      <c r="G1455" s="17" t="s">
        <v>53</v>
      </c>
      <c r="H1455" s="17" t="s">
        <v>54</v>
      </c>
      <c r="I1455" s="48" t="str">
        <f>INDEX(Orders!$E1455,MATCH(Orders!$F1455,Customers!$B1455,0))</f>
        <v>Second Class</v>
      </c>
    </row>
    <row r="1456" spans="1:9" x14ac:dyDescent="0.35">
      <c r="A1456" s="11">
        <v>1619</v>
      </c>
      <c r="B1456" s="13" t="s">
        <v>3989</v>
      </c>
      <c r="C1456" s="13" t="s">
        <v>3990</v>
      </c>
      <c r="D1456" s="13" t="s">
        <v>108</v>
      </c>
      <c r="E1456" s="13" t="s">
        <v>23</v>
      </c>
      <c r="F1456" s="13" t="s">
        <v>218</v>
      </c>
      <c r="G1456" s="13" t="s">
        <v>219</v>
      </c>
      <c r="H1456" s="13" t="s">
        <v>26</v>
      </c>
      <c r="I1456" s="47" t="str">
        <f>INDEX(Orders!$E1456,MATCH(Orders!$F1456,Customers!$B1456,0))</f>
        <v>Second Class</v>
      </c>
    </row>
    <row r="1457" spans="1:9" x14ac:dyDescent="0.35">
      <c r="A1457" s="12">
        <v>1620</v>
      </c>
      <c r="B1457" s="17" t="s">
        <v>3989</v>
      </c>
      <c r="C1457" s="17" t="s">
        <v>3990</v>
      </c>
      <c r="D1457" s="17" t="s">
        <v>108</v>
      </c>
      <c r="E1457" s="17" t="s">
        <v>23</v>
      </c>
      <c r="F1457" s="17" t="s">
        <v>218</v>
      </c>
      <c r="G1457" s="17" t="s">
        <v>219</v>
      </c>
      <c r="H1457" s="17" t="s">
        <v>26</v>
      </c>
      <c r="I1457" s="48" t="str">
        <f>INDEX(Orders!$E1457,MATCH(Orders!$F1457,Customers!$B1457,0))</f>
        <v>Second Class</v>
      </c>
    </row>
    <row r="1458" spans="1:9" x14ac:dyDescent="0.35">
      <c r="A1458" s="11">
        <v>2206</v>
      </c>
      <c r="B1458" s="13" t="s">
        <v>2738</v>
      </c>
      <c r="C1458" s="13" t="s">
        <v>2739</v>
      </c>
      <c r="D1458" s="13" t="s">
        <v>108</v>
      </c>
      <c r="E1458" s="13" t="s">
        <v>23</v>
      </c>
      <c r="F1458" s="13" t="s">
        <v>3994</v>
      </c>
      <c r="G1458" s="13" t="s">
        <v>514</v>
      </c>
      <c r="H1458" s="13" t="s">
        <v>79</v>
      </c>
      <c r="I1458" s="47" t="str">
        <f>INDEX(Orders!$E1458,MATCH(Orders!$F1458,Customers!$B1458,0))</f>
        <v>Second Class</v>
      </c>
    </row>
    <row r="1459" spans="1:9" x14ac:dyDescent="0.35">
      <c r="A1459" s="12">
        <v>2494</v>
      </c>
      <c r="B1459" s="17" t="s">
        <v>3996</v>
      </c>
      <c r="C1459" s="17" t="s">
        <v>3997</v>
      </c>
      <c r="D1459" s="17" t="s">
        <v>41</v>
      </c>
      <c r="E1459" s="17" t="s">
        <v>23</v>
      </c>
      <c r="F1459" s="17" t="s">
        <v>451</v>
      </c>
      <c r="G1459" s="17" t="s">
        <v>53</v>
      </c>
      <c r="H1459" s="17" t="s">
        <v>54</v>
      </c>
      <c r="I1459" s="48" t="str">
        <f>INDEX(Orders!$E1459,MATCH(Orders!$F1459,Customers!$B1459,0))</f>
        <v>Second Class</v>
      </c>
    </row>
    <row r="1460" spans="1:9" x14ac:dyDescent="0.35">
      <c r="A1460" s="11">
        <v>2495</v>
      </c>
      <c r="B1460" s="13" t="s">
        <v>3996</v>
      </c>
      <c r="C1460" s="13" t="s">
        <v>3997</v>
      </c>
      <c r="D1460" s="13" t="s">
        <v>41</v>
      </c>
      <c r="E1460" s="13" t="s">
        <v>23</v>
      </c>
      <c r="F1460" s="13" t="s">
        <v>451</v>
      </c>
      <c r="G1460" s="13" t="s">
        <v>53</v>
      </c>
      <c r="H1460" s="13" t="s">
        <v>54</v>
      </c>
      <c r="I1460" s="47" t="str">
        <f>INDEX(Orders!$E1460,MATCH(Orders!$F1460,Customers!$B1460,0))</f>
        <v>Second Class</v>
      </c>
    </row>
    <row r="1461" spans="1:9" x14ac:dyDescent="0.35">
      <c r="A1461" s="12">
        <v>6707</v>
      </c>
      <c r="B1461" s="17" t="s">
        <v>2966</v>
      </c>
      <c r="C1461" s="17" t="s">
        <v>2967</v>
      </c>
      <c r="D1461" s="17" t="s">
        <v>22</v>
      </c>
      <c r="E1461" s="17" t="s">
        <v>23</v>
      </c>
      <c r="F1461" s="17" t="s">
        <v>2095</v>
      </c>
      <c r="G1461" s="17" t="s">
        <v>98</v>
      </c>
      <c r="H1461" s="17" t="s">
        <v>79</v>
      </c>
      <c r="I1461" s="48" t="str">
        <f>INDEX(Orders!$E1461,MATCH(Orders!$F1461,Customers!$B1461,0))</f>
        <v>Standard Class</v>
      </c>
    </row>
    <row r="1462" spans="1:9" x14ac:dyDescent="0.35">
      <c r="A1462" s="11">
        <v>8615</v>
      </c>
      <c r="B1462" s="13" t="s">
        <v>908</v>
      </c>
      <c r="C1462" s="13" t="s">
        <v>909</v>
      </c>
      <c r="D1462" s="13" t="s">
        <v>41</v>
      </c>
      <c r="E1462" s="13" t="s">
        <v>23</v>
      </c>
      <c r="F1462" s="13" t="s">
        <v>3406</v>
      </c>
      <c r="G1462" s="13" t="s">
        <v>160</v>
      </c>
      <c r="H1462" s="13" t="s">
        <v>44</v>
      </c>
      <c r="I1462" s="47" t="str">
        <f>INDEX(Orders!$E1462,MATCH(Orders!$F1462,Customers!$B1462,0))</f>
        <v>Standard Class</v>
      </c>
    </row>
    <row r="1463" spans="1:9" x14ac:dyDescent="0.35">
      <c r="A1463" s="12">
        <v>8616</v>
      </c>
      <c r="B1463" s="17" t="s">
        <v>908</v>
      </c>
      <c r="C1463" s="17" t="s">
        <v>909</v>
      </c>
      <c r="D1463" s="17" t="s">
        <v>41</v>
      </c>
      <c r="E1463" s="17" t="s">
        <v>23</v>
      </c>
      <c r="F1463" s="17" t="s">
        <v>3406</v>
      </c>
      <c r="G1463" s="17" t="s">
        <v>160</v>
      </c>
      <c r="H1463" s="17" t="s">
        <v>44</v>
      </c>
      <c r="I1463" s="48" t="str">
        <f>INDEX(Orders!$E1463,MATCH(Orders!$F1463,Customers!$B1463,0))</f>
        <v>Standard Class</v>
      </c>
    </row>
    <row r="1464" spans="1:9" x14ac:dyDescent="0.35">
      <c r="A1464" s="11">
        <v>8617</v>
      </c>
      <c r="B1464" s="13" t="s">
        <v>908</v>
      </c>
      <c r="C1464" s="13" t="s">
        <v>909</v>
      </c>
      <c r="D1464" s="13" t="s">
        <v>41</v>
      </c>
      <c r="E1464" s="13" t="s">
        <v>23</v>
      </c>
      <c r="F1464" s="13" t="s">
        <v>3406</v>
      </c>
      <c r="G1464" s="13" t="s">
        <v>160</v>
      </c>
      <c r="H1464" s="13" t="s">
        <v>44</v>
      </c>
      <c r="I1464" s="47" t="str">
        <f>INDEX(Orders!$E1464,MATCH(Orders!$F1464,Customers!$B1464,0))</f>
        <v>Standard Class</v>
      </c>
    </row>
    <row r="1465" spans="1:9" x14ac:dyDescent="0.35">
      <c r="A1465" s="12">
        <v>8618</v>
      </c>
      <c r="B1465" s="17" t="s">
        <v>908</v>
      </c>
      <c r="C1465" s="17" t="s">
        <v>909</v>
      </c>
      <c r="D1465" s="17" t="s">
        <v>41</v>
      </c>
      <c r="E1465" s="17" t="s">
        <v>23</v>
      </c>
      <c r="F1465" s="17" t="s">
        <v>3406</v>
      </c>
      <c r="G1465" s="17" t="s">
        <v>160</v>
      </c>
      <c r="H1465" s="17" t="s">
        <v>44</v>
      </c>
      <c r="I1465" s="48" t="str">
        <f>INDEX(Orders!$E1465,MATCH(Orders!$F1465,Customers!$B1465,0))</f>
        <v>Standard Class</v>
      </c>
    </row>
    <row r="1466" spans="1:9" x14ac:dyDescent="0.35">
      <c r="A1466" s="11">
        <v>9086</v>
      </c>
      <c r="B1466" s="13" t="s">
        <v>4001</v>
      </c>
      <c r="C1466" s="13" t="s">
        <v>4002</v>
      </c>
      <c r="D1466" s="13" t="s">
        <v>41</v>
      </c>
      <c r="E1466" s="13" t="s">
        <v>23</v>
      </c>
      <c r="F1466" s="13" t="s">
        <v>42</v>
      </c>
      <c r="G1466" s="13" t="s">
        <v>43</v>
      </c>
      <c r="H1466" s="13" t="s">
        <v>44</v>
      </c>
      <c r="I1466" s="47" t="str">
        <f>INDEX(Orders!$E1466,MATCH(Orders!$F1466,Customers!$B1466,0))</f>
        <v>Second Class</v>
      </c>
    </row>
    <row r="1467" spans="1:9" x14ac:dyDescent="0.35">
      <c r="A1467" s="12">
        <v>251</v>
      </c>
      <c r="B1467" s="17" t="s">
        <v>4004</v>
      </c>
      <c r="C1467" s="17" t="s">
        <v>4005</v>
      </c>
      <c r="D1467" s="17" t="s">
        <v>41</v>
      </c>
      <c r="E1467" s="17" t="s">
        <v>23</v>
      </c>
      <c r="F1467" s="17" t="s">
        <v>257</v>
      </c>
      <c r="G1467" s="17" t="s">
        <v>43</v>
      </c>
      <c r="H1467" s="17" t="s">
        <v>44</v>
      </c>
      <c r="I1467" s="48" t="str">
        <f>INDEX(Orders!$E1467,MATCH(Orders!$F1467,Customers!$B1467,0))</f>
        <v>Standard Class</v>
      </c>
    </row>
    <row r="1468" spans="1:9" x14ac:dyDescent="0.35">
      <c r="A1468" s="11">
        <v>252</v>
      </c>
      <c r="B1468" s="13" t="s">
        <v>4004</v>
      </c>
      <c r="C1468" s="13" t="s">
        <v>4005</v>
      </c>
      <c r="D1468" s="13" t="s">
        <v>41</v>
      </c>
      <c r="E1468" s="13" t="s">
        <v>23</v>
      </c>
      <c r="F1468" s="13" t="s">
        <v>257</v>
      </c>
      <c r="G1468" s="13" t="s">
        <v>43</v>
      </c>
      <c r="H1468" s="13" t="s">
        <v>44</v>
      </c>
      <c r="I1468" s="47" t="str">
        <f>INDEX(Orders!$E1468,MATCH(Orders!$F1468,Customers!$B1468,0))</f>
        <v>Standard Class</v>
      </c>
    </row>
    <row r="1469" spans="1:9" x14ac:dyDescent="0.35">
      <c r="A1469" s="12">
        <v>613</v>
      </c>
      <c r="B1469" s="17" t="s">
        <v>4009</v>
      </c>
      <c r="C1469" s="17" t="s">
        <v>4010</v>
      </c>
      <c r="D1469" s="17" t="s">
        <v>22</v>
      </c>
      <c r="E1469" s="17" t="s">
        <v>23</v>
      </c>
      <c r="F1469" s="17" t="s">
        <v>86</v>
      </c>
      <c r="G1469" s="17" t="s">
        <v>87</v>
      </c>
      <c r="H1469" s="17" t="s">
        <v>26</v>
      </c>
      <c r="I1469" s="48" t="str">
        <f>INDEX(Orders!$E1469,MATCH(Orders!$F1469,Customers!$B1469,0))</f>
        <v>Second Class</v>
      </c>
    </row>
    <row r="1470" spans="1:9" x14ac:dyDescent="0.35">
      <c r="A1470" s="11">
        <v>614</v>
      </c>
      <c r="B1470" s="13" t="s">
        <v>4009</v>
      </c>
      <c r="C1470" s="13" t="s">
        <v>4010</v>
      </c>
      <c r="D1470" s="13" t="s">
        <v>22</v>
      </c>
      <c r="E1470" s="13" t="s">
        <v>23</v>
      </c>
      <c r="F1470" s="13" t="s">
        <v>86</v>
      </c>
      <c r="G1470" s="13" t="s">
        <v>87</v>
      </c>
      <c r="H1470" s="13" t="s">
        <v>26</v>
      </c>
      <c r="I1470" s="47" t="str">
        <f>INDEX(Orders!$E1470,MATCH(Orders!$F1470,Customers!$B1470,0))</f>
        <v>Second Class</v>
      </c>
    </row>
    <row r="1471" spans="1:9" x14ac:dyDescent="0.35">
      <c r="A1471" s="12">
        <v>3594</v>
      </c>
      <c r="B1471" s="17" t="s">
        <v>2924</v>
      </c>
      <c r="C1471" s="17" t="s">
        <v>2925</v>
      </c>
      <c r="D1471" s="17" t="s">
        <v>108</v>
      </c>
      <c r="E1471" s="17" t="s">
        <v>23</v>
      </c>
      <c r="F1471" s="17" t="s">
        <v>152</v>
      </c>
      <c r="G1471" s="17" t="s">
        <v>153</v>
      </c>
      <c r="H1471" s="17" t="s">
        <v>26</v>
      </c>
      <c r="I1471" s="48" t="str">
        <f>INDEX(Orders!$E1471,MATCH(Orders!$F1471,Customers!$B1471,0))</f>
        <v>Standard Class</v>
      </c>
    </row>
    <row r="1472" spans="1:9" x14ac:dyDescent="0.35">
      <c r="A1472" s="11">
        <v>3595</v>
      </c>
      <c r="B1472" s="13" t="s">
        <v>2924</v>
      </c>
      <c r="C1472" s="13" t="s">
        <v>2925</v>
      </c>
      <c r="D1472" s="13" t="s">
        <v>108</v>
      </c>
      <c r="E1472" s="13" t="s">
        <v>23</v>
      </c>
      <c r="F1472" s="13" t="s">
        <v>152</v>
      </c>
      <c r="G1472" s="13" t="s">
        <v>153</v>
      </c>
      <c r="H1472" s="13" t="s">
        <v>26</v>
      </c>
      <c r="I1472" s="47" t="str">
        <f>INDEX(Orders!$E1472,MATCH(Orders!$F1472,Customers!$B1472,0))</f>
        <v>Standard Class</v>
      </c>
    </row>
    <row r="1473" spans="1:9" x14ac:dyDescent="0.35">
      <c r="A1473" s="12">
        <v>4640</v>
      </c>
      <c r="B1473" s="17" t="s">
        <v>615</v>
      </c>
      <c r="C1473" s="17" t="s">
        <v>616</v>
      </c>
      <c r="D1473" s="17" t="s">
        <v>41</v>
      </c>
      <c r="E1473" s="17" t="s">
        <v>23</v>
      </c>
      <c r="F1473" s="17" t="s">
        <v>2248</v>
      </c>
      <c r="G1473" s="17" t="s">
        <v>425</v>
      </c>
      <c r="H1473" s="17" t="s">
        <v>79</v>
      </c>
      <c r="I1473" s="48" t="str">
        <f>INDEX(Orders!$E1473,MATCH(Orders!$F1473,Customers!$B1473,0))</f>
        <v>Standard Class</v>
      </c>
    </row>
    <row r="1474" spans="1:9" x14ac:dyDescent="0.35">
      <c r="A1474" s="11">
        <v>4641</v>
      </c>
      <c r="B1474" s="13" t="s">
        <v>615</v>
      </c>
      <c r="C1474" s="13" t="s">
        <v>616</v>
      </c>
      <c r="D1474" s="13" t="s">
        <v>41</v>
      </c>
      <c r="E1474" s="13" t="s">
        <v>23</v>
      </c>
      <c r="F1474" s="13" t="s">
        <v>2248</v>
      </c>
      <c r="G1474" s="13" t="s">
        <v>425</v>
      </c>
      <c r="H1474" s="13" t="s">
        <v>79</v>
      </c>
      <c r="I1474" s="47" t="str">
        <f>INDEX(Orders!$E1474,MATCH(Orders!$F1474,Customers!$B1474,0))</f>
        <v>Standard Class</v>
      </c>
    </row>
    <row r="1475" spans="1:9" x14ac:dyDescent="0.35">
      <c r="A1475" s="12">
        <v>5240</v>
      </c>
      <c r="B1475" s="17" t="s">
        <v>4020</v>
      </c>
      <c r="C1475" s="17" t="s">
        <v>4021</v>
      </c>
      <c r="D1475" s="17" t="s">
        <v>41</v>
      </c>
      <c r="E1475" s="17" t="s">
        <v>23</v>
      </c>
      <c r="F1475" s="17" t="s">
        <v>2972</v>
      </c>
      <c r="G1475" s="17" t="s">
        <v>43</v>
      </c>
      <c r="H1475" s="17" t="s">
        <v>44</v>
      </c>
      <c r="I1475" s="48" t="str">
        <f>INDEX(Orders!$E1475,MATCH(Orders!$F1475,Customers!$B1475,0))</f>
        <v>Standard Class</v>
      </c>
    </row>
    <row r="1476" spans="1:9" x14ac:dyDescent="0.35">
      <c r="A1476" s="11">
        <v>5241</v>
      </c>
      <c r="B1476" s="13" t="s">
        <v>4020</v>
      </c>
      <c r="C1476" s="13" t="s">
        <v>4021</v>
      </c>
      <c r="D1476" s="13" t="s">
        <v>41</v>
      </c>
      <c r="E1476" s="13" t="s">
        <v>23</v>
      </c>
      <c r="F1476" s="13" t="s">
        <v>2972</v>
      </c>
      <c r="G1476" s="13" t="s">
        <v>43</v>
      </c>
      <c r="H1476" s="13" t="s">
        <v>44</v>
      </c>
      <c r="I1476" s="47" t="str">
        <f>INDEX(Orders!$E1476,MATCH(Orders!$F1476,Customers!$B1476,0))</f>
        <v>Standard Class</v>
      </c>
    </row>
    <row r="1477" spans="1:9" x14ac:dyDescent="0.35">
      <c r="A1477" s="12">
        <v>5414</v>
      </c>
      <c r="B1477" s="17" t="s">
        <v>1980</v>
      </c>
      <c r="C1477" s="17" t="s">
        <v>1981</v>
      </c>
      <c r="D1477" s="17" t="s">
        <v>41</v>
      </c>
      <c r="E1477" s="17" t="s">
        <v>23</v>
      </c>
      <c r="F1477" s="17" t="s">
        <v>2628</v>
      </c>
      <c r="G1477" s="17" t="s">
        <v>2629</v>
      </c>
      <c r="H1477" s="17" t="s">
        <v>54</v>
      </c>
      <c r="I1477" s="48" t="str">
        <f>INDEX(Orders!$E1477,MATCH(Orders!$F1477,Customers!$B1477,0))</f>
        <v>First Class</v>
      </c>
    </row>
    <row r="1478" spans="1:9" x14ac:dyDescent="0.35">
      <c r="A1478" s="11">
        <v>6109</v>
      </c>
      <c r="B1478" s="13" t="s">
        <v>1841</v>
      </c>
      <c r="C1478" s="13" t="s">
        <v>1842</v>
      </c>
      <c r="D1478" s="13" t="s">
        <v>41</v>
      </c>
      <c r="E1478" s="13" t="s">
        <v>23</v>
      </c>
      <c r="F1478" s="13" t="s">
        <v>380</v>
      </c>
      <c r="G1478" s="13" t="s">
        <v>381</v>
      </c>
      <c r="H1478" s="13" t="s">
        <v>54</v>
      </c>
      <c r="I1478" s="47" t="str">
        <f>INDEX(Orders!$E1478,MATCH(Orders!$F1478,Customers!$B1478,0))</f>
        <v>Standard Class</v>
      </c>
    </row>
    <row r="1479" spans="1:9" x14ac:dyDescent="0.35">
      <c r="A1479" s="12">
        <v>6110</v>
      </c>
      <c r="B1479" s="17" t="s">
        <v>1841</v>
      </c>
      <c r="C1479" s="17" t="s">
        <v>1842</v>
      </c>
      <c r="D1479" s="17" t="s">
        <v>41</v>
      </c>
      <c r="E1479" s="17" t="s">
        <v>23</v>
      </c>
      <c r="F1479" s="17" t="s">
        <v>380</v>
      </c>
      <c r="G1479" s="17" t="s">
        <v>381</v>
      </c>
      <c r="H1479" s="17" t="s">
        <v>54</v>
      </c>
      <c r="I1479" s="48" t="str">
        <f>INDEX(Orders!$E1479,MATCH(Orders!$F1479,Customers!$B1479,0))</f>
        <v>Standard Class</v>
      </c>
    </row>
    <row r="1480" spans="1:9" x14ac:dyDescent="0.35">
      <c r="A1480" s="11">
        <v>7208</v>
      </c>
      <c r="B1480" s="13" t="s">
        <v>2185</v>
      </c>
      <c r="C1480" s="13" t="s">
        <v>2186</v>
      </c>
      <c r="D1480" s="13" t="s">
        <v>22</v>
      </c>
      <c r="E1480" s="13" t="s">
        <v>23</v>
      </c>
      <c r="F1480" s="13" t="s">
        <v>1695</v>
      </c>
      <c r="G1480" s="13" t="s">
        <v>465</v>
      </c>
      <c r="H1480" s="13" t="s">
        <v>44</v>
      </c>
      <c r="I1480" s="47" t="str">
        <f>INDEX(Orders!$E1480,MATCH(Orders!$F1480,Customers!$B1480,0))</f>
        <v>First Class</v>
      </c>
    </row>
    <row r="1481" spans="1:9" x14ac:dyDescent="0.35">
      <c r="A1481" s="12">
        <v>7209</v>
      </c>
      <c r="B1481" s="17" t="s">
        <v>2185</v>
      </c>
      <c r="C1481" s="17" t="s">
        <v>2186</v>
      </c>
      <c r="D1481" s="17" t="s">
        <v>22</v>
      </c>
      <c r="E1481" s="17" t="s">
        <v>23</v>
      </c>
      <c r="F1481" s="17" t="s">
        <v>1695</v>
      </c>
      <c r="G1481" s="17" t="s">
        <v>465</v>
      </c>
      <c r="H1481" s="17" t="s">
        <v>44</v>
      </c>
      <c r="I1481" s="48" t="str">
        <f>INDEX(Orders!$E1481,MATCH(Orders!$F1481,Customers!$B1481,0))</f>
        <v>First Class</v>
      </c>
    </row>
    <row r="1482" spans="1:9" x14ac:dyDescent="0.35">
      <c r="A1482" s="11">
        <v>7210</v>
      </c>
      <c r="B1482" s="13" t="s">
        <v>2185</v>
      </c>
      <c r="C1482" s="13" t="s">
        <v>2186</v>
      </c>
      <c r="D1482" s="13" t="s">
        <v>22</v>
      </c>
      <c r="E1482" s="13" t="s">
        <v>23</v>
      </c>
      <c r="F1482" s="13" t="s">
        <v>1695</v>
      </c>
      <c r="G1482" s="13" t="s">
        <v>465</v>
      </c>
      <c r="H1482" s="13" t="s">
        <v>44</v>
      </c>
      <c r="I1482" s="47" t="str">
        <f>INDEX(Orders!$E1482,MATCH(Orders!$F1482,Customers!$B1482,0))</f>
        <v>First Class</v>
      </c>
    </row>
    <row r="1483" spans="1:9" x14ac:dyDescent="0.35">
      <c r="A1483" s="12">
        <v>9973</v>
      </c>
      <c r="B1483" s="17" t="s">
        <v>4034</v>
      </c>
      <c r="C1483" s="17" t="s">
        <v>4035</v>
      </c>
      <c r="D1483" s="17" t="s">
        <v>41</v>
      </c>
      <c r="E1483" s="17" t="s">
        <v>23</v>
      </c>
      <c r="F1483" s="17" t="s">
        <v>451</v>
      </c>
      <c r="G1483" s="17" t="s">
        <v>53</v>
      </c>
      <c r="H1483" s="17" t="s">
        <v>54</v>
      </c>
      <c r="I1483" s="48" t="str">
        <f>INDEX(Orders!$E1483,MATCH(Orders!$F1483,Customers!$B1483,0))</f>
        <v>Standard Class</v>
      </c>
    </row>
    <row r="1484" spans="1:9" x14ac:dyDescent="0.35">
      <c r="A1484" s="11">
        <v>310</v>
      </c>
      <c r="B1484" s="13" t="s">
        <v>84</v>
      </c>
      <c r="C1484" s="13" t="s">
        <v>85</v>
      </c>
      <c r="D1484" s="13" t="s">
        <v>22</v>
      </c>
      <c r="E1484" s="13" t="s">
        <v>23</v>
      </c>
      <c r="F1484" s="13" t="s">
        <v>4037</v>
      </c>
      <c r="G1484" s="13" t="s">
        <v>737</v>
      </c>
      <c r="H1484" s="13" t="s">
        <v>44</v>
      </c>
      <c r="I1484" s="47" t="str">
        <f>INDEX(Orders!$E1484,MATCH(Orders!$F1484,Customers!$B1484,0))</f>
        <v>Second Class</v>
      </c>
    </row>
    <row r="1485" spans="1:9" x14ac:dyDescent="0.35">
      <c r="A1485" s="12">
        <v>311</v>
      </c>
      <c r="B1485" s="17" t="s">
        <v>84</v>
      </c>
      <c r="C1485" s="17" t="s">
        <v>85</v>
      </c>
      <c r="D1485" s="17" t="s">
        <v>22</v>
      </c>
      <c r="E1485" s="17" t="s">
        <v>23</v>
      </c>
      <c r="F1485" s="17" t="s">
        <v>4037</v>
      </c>
      <c r="G1485" s="17" t="s">
        <v>737</v>
      </c>
      <c r="H1485" s="17" t="s">
        <v>44</v>
      </c>
      <c r="I1485" s="48" t="str">
        <f>INDEX(Orders!$E1485,MATCH(Orders!$F1485,Customers!$B1485,0))</f>
        <v>Second Class</v>
      </c>
    </row>
    <row r="1486" spans="1:9" x14ac:dyDescent="0.35">
      <c r="A1486" s="11">
        <v>312</v>
      </c>
      <c r="B1486" s="13" t="s">
        <v>84</v>
      </c>
      <c r="C1486" s="13" t="s">
        <v>85</v>
      </c>
      <c r="D1486" s="13" t="s">
        <v>22</v>
      </c>
      <c r="E1486" s="13" t="s">
        <v>23</v>
      </c>
      <c r="F1486" s="13" t="s">
        <v>4037</v>
      </c>
      <c r="G1486" s="13" t="s">
        <v>737</v>
      </c>
      <c r="H1486" s="13" t="s">
        <v>44</v>
      </c>
      <c r="I1486" s="47" t="str">
        <f>INDEX(Orders!$E1486,MATCH(Orders!$F1486,Customers!$B1486,0))</f>
        <v>Second Class</v>
      </c>
    </row>
    <row r="1487" spans="1:9" x14ac:dyDescent="0.35">
      <c r="A1487" s="12">
        <v>313</v>
      </c>
      <c r="B1487" s="17" t="s">
        <v>84</v>
      </c>
      <c r="C1487" s="17" t="s">
        <v>85</v>
      </c>
      <c r="D1487" s="17" t="s">
        <v>22</v>
      </c>
      <c r="E1487" s="17" t="s">
        <v>23</v>
      </c>
      <c r="F1487" s="17" t="s">
        <v>4037</v>
      </c>
      <c r="G1487" s="17" t="s">
        <v>737</v>
      </c>
      <c r="H1487" s="17" t="s">
        <v>44</v>
      </c>
      <c r="I1487" s="48" t="str">
        <f>INDEX(Orders!$E1487,MATCH(Orders!$F1487,Customers!$B1487,0))</f>
        <v>Second Class</v>
      </c>
    </row>
    <row r="1488" spans="1:9" x14ac:dyDescent="0.35">
      <c r="A1488" s="11">
        <v>6725</v>
      </c>
      <c r="B1488" s="13" t="s">
        <v>1380</v>
      </c>
      <c r="C1488" s="13" t="s">
        <v>1381</v>
      </c>
      <c r="D1488" s="13" t="s">
        <v>41</v>
      </c>
      <c r="E1488" s="13" t="s">
        <v>23</v>
      </c>
      <c r="F1488" s="13" t="s">
        <v>159</v>
      </c>
      <c r="G1488" s="13" t="s">
        <v>160</v>
      </c>
      <c r="H1488" s="13" t="s">
        <v>44</v>
      </c>
      <c r="I1488" s="47" t="str">
        <f>INDEX(Orders!$E1488,MATCH(Orders!$F1488,Customers!$B1488,0))</f>
        <v>Standard Class</v>
      </c>
    </row>
    <row r="1489" spans="1:9" x14ac:dyDescent="0.35">
      <c r="A1489" s="12">
        <v>6726</v>
      </c>
      <c r="B1489" s="17" t="s">
        <v>1380</v>
      </c>
      <c r="C1489" s="17" t="s">
        <v>1381</v>
      </c>
      <c r="D1489" s="17" t="s">
        <v>41</v>
      </c>
      <c r="E1489" s="17" t="s">
        <v>23</v>
      </c>
      <c r="F1489" s="17" t="s">
        <v>159</v>
      </c>
      <c r="G1489" s="17" t="s">
        <v>160</v>
      </c>
      <c r="H1489" s="17" t="s">
        <v>44</v>
      </c>
      <c r="I1489" s="48" t="str">
        <f>INDEX(Orders!$E1489,MATCH(Orders!$F1489,Customers!$B1489,0))</f>
        <v>Standard Class</v>
      </c>
    </row>
    <row r="1490" spans="1:9" x14ac:dyDescent="0.35">
      <c r="A1490" s="11">
        <v>6727</v>
      </c>
      <c r="B1490" s="13" t="s">
        <v>1380</v>
      </c>
      <c r="C1490" s="13" t="s">
        <v>1381</v>
      </c>
      <c r="D1490" s="13" t="s">
        <v>41</v>
      </c>
      <c r="E1490" s="13" t="s">
        <v>23</v>
      </c>
      <c r="F1490" s="13" t="s">
        <v>159</v>
      </c>
      <c r="G1490" s="13" t="s">
        <v>160</v>
      </c>
      <c r="H1490" s="13" t="s">
        <v>44</v>
      </c>
      <c r="I1490" s="47" t="str">
        <f>INDEX(Orders!$E1490,MATCH(Orders!$F1490,Customers!$B1490,0))</f>
        <v>Standard Class</v>
      </c>
    </row>
    <row r="1491" spans="1:9" x14ac:dyDescent="0.35">
      <c r="A1491" s="12">
        <v>6842</v>
      </c>
      <c r="B1491" s="17" t="s">
        <v>95</v>
      </c>
      <c r="C1491" s="17" t="s">
        <v>96</v>
      </c>
      <c r="D1491" s="17" t="s">
        <v>22</v>
      </c>
      <c r="E1491" s="17" t="s">
        <v>23</v>
      </c>
      <c r="F1491" s="17" t="s">
        <v>174</v>
      </c>
      <c r="G1491" s="17" t="s">
        <v>425</v>
      </c>
      <c r="H1491" s="17" t="s">
        <v>79</v>
      </c>
      <c r="I1491" s="48" t="str">
        <f>INDEX(Orders!$E1491,MATCH(Orders!$F1491,Customers!$B1491,0))</f>
        <v>Standard Class</v>
      </c>
    </row>
    <row r="1492" spans="1:9" x14ac:dyDescent="0.35">
      <c r="A1492" s="11">
        <v>6843</v>
      </c>
      <c r="B1492" s="13" t="s">
        <v>95</v>
      </c>
      <c r="C1492" s="13" t="s">
        <v>96</v>
      </c>
      <c r="D1492" s="13" t="s">
        <v>22</v>
      </c>
      <c r="E1492" s="13" t="s">
        <v>23</v>
      </c>
      <c r="F1492" s="13" t="s">
        <v>174</v>
      </c>
      <c r="G1492" s="13" t="s">
        <v>425</v>
      </c>
      <c r="H1492" s="13" t="s">
        <v>79</v>
      </c>
      <c r="I1492" s="47" t="str">
        <f>INDEX(Orders!$E1492,MATCH(Orders!$F1492,Customers!$B1492,0))</f>
        <v>Standard Class</v>
      </c>
    </row>
    <row r="1493" spans="1:9" x14ac:dyDescent="0.35">
      <c r="A1493" s="12">
        <v>6844</v>
      </c>
      <c r="B1493" s="17" t="s">
        <v>95</v>
      </c>
      <c r="C1493" s="17" t="s">
        <v>96</v>
      </c>
      <c r="D1493" s="17" t="s">
        <v>22</v>
      </c>
      <c r="E1493" s="17" t="s">
        <v>23</v>
      </c>
      <c r="F1493" s="17" t="s">
        <v>174</v>
      </c>
      <c r="G1493" s="17" t="s">
        <v>425</v>
      </c>
      <c r="H1493" s="17" t="s">
        <v>79</v>
      </c>
      <c r="I1493" s="48" t="str">
        <f>INDEX(Orders!$E1493,MATCH(Orders!$F1493,Customers!$B1493,0))</f>
        <v>Standard Class</v>
      </c>
    </row>
    <row r="1494" spans="1:9" x14ac:dyDescent="0.35">
      <c r="A1494" s="11">
        <v>6845</v>
      </c>
      <c r="B1494" s="13" t="s">
        <v>95</v>
      </c>
      <c r="C1494" s="13" t="s">
        <v>96</v>
      </c>
      <c r="D1494" s="13" t="s">
        <v>22</v>
      </c>
      <c r="E1494" s="13" t="s">
        <v>23</v>
      </c>
      <c r="F1494" s="13" t="s">
        <v>174</v>
      </c>
      <c r="G1494" s="13" t="s">
        <v>425</v>
      </c>
      <c r="H1494" s="13" t="s">
        <v>79</v>
      </c>
      <c r="I1494" s="47" t="str">
        <f>INDEX(Orders!$E1494,MATCH(Orders!$F1494,Customers!$B1494,0))</f>
        <v>Standard Class</v>
      </c>
    </row>
    <row r="1495" spans="1:9" x14ac:dyDescent="0.35">
      <c r="A1495" s="12">
        <v>7253</v>
      </c>
      <c r="B1495" s="17" t="s">
        <v>2966</v>
      </c>
      <c r="C1495" s="17" t="s">
        <v>2967</v>
      </c>
      <c r="D1495" s="17" t="s">
        <v>22</v>
      </c>
      <c r="E1495" s="17" t="s">
        <v>23</v>
      </c>
      <c r="F1495" s="17" t="s">
        <v>2836</v>
      </c>
      <c r="G1495" s="17" t="s">
        <v>880</v>
      </c>
      <c r="H1495" s="17" t="s">
        <v>54</v>
      </c>
      <c r="I1495" s="48" t="str">
        <f>INDEX(Orders!$E1495,MATCH(Orders!$F1495,Customers!$B1495,0))</f>
        <v>Standard Class</v>
      </c>
    </row>
    <row r="1496" spans="1:9" x14ac:dyDescent="0.35">
      <c r="A1496" s="11">
        <v>8770</v>
      </c>
      <c r="B1496" s="13" t="s">
        <v>2590</v>
      </c>
      <c r="C1496" s="13" t="s">
        <v>2591</v>
      </c>
      <c r="D1496" s="13" t="s">
        <v>108</v>
      </c>
      <c r="E1496" s="13" t="s">
        <v>23</v>
      </c>
      <c r="F1496" s="13" t="s">
        <v>1886</v>
      </c>
      <c r="G1496" s="13" t="s">
        <v>737</v>
      </c>
      <c r="H1496" s="13" t="s">
        <v>44</v>
      </c>
      <c r="I1496" s="47" t="str">
        <f>INDEX(Orders!$E1496,MATCH(Orders!$F1496,Customers!$B1496,0))</f>
        <v>Same Day</v>
      </c>
    </row>
    <row r="1497" spans="1:9" x14ac:dyDescent="0.35">
      <c r="A1497" s="12">
        <v>8771</v>
      </c>
      <c r="B1497" s="17" t="s">
        <v>2590</v>
      </c>
      <c r="C1497" s="17" t="s">
        <v>2591</v>
      </c>
      <c r="D1497" s="17" t="s">
        <v>108</v>
      </c>
      <c r="E1497" s="17" t="s">
        <v>23</v>
      </c>
      <c r="F1497" s="17" t="s">
        <v>1886</v>
      </c>
      <c r="G1497" s="17" t="s">
        <v>737</v>
      </c>
      <c r="H1497" s="17" t="s">
        <v>44</v>
      </c>
      <c r="I1497" s="48" t="str">
        <f>INDEX(Orders!$E1497,MATCH(Orders!$F1497,Customers!$B1497,0))</f>
        <v>Same Day</v>
      </c>
    </row>
    <row r="1498" spans="1:9" x14ac:dyDescent="0.35">
      <c r="A1498" s="11">
        <v>8807</v>
      </c>
      <c r="B1498" s="13" t="s">
        <v>3111</v>
      </c>
      <c r="C1498" s="13" t="s">
        <v>3112</v>
      </c>
      <c r="D1498" s="13" t="s">
        <v>22</v>
      </c>
      <c r="E1498" s="13" t="s">
        <v>23</v>
      </c>
      <c r="F1498" s="13" t="s">
        <v>4052</v>
      </c>
      <c r="G1498" s="13" t="s">
        <v>219</v>
      </c>
      <c r="H1498" s="13" t="s">
        <v>26</v>
      </c>
      <c r="I1498" s="47" t="str">
        <f>INDEX(Orders!$E1498,MATCH(Orders!$F1498,Customers!$B1498,0))</f>
        <v>Standard Class</v>
      </c>
    </row>
    <row r="1499" spans="1:9" x14ac:dyDescent="0.35">
      <c r="A1499" s="12">
        <v>7380</v>
      </c>
      <c r="B1499" s="17" t="s">
        <v>4056</v>
      </c>
      <c r="C1499" s="17" t="s">
        <v>4057</v>
      </c>
      <c r="D1499" s="17" t="s">
        <v>41</v>
      </c>
      <c r="E1499" s="17" t="s">
        <v>23</v>
      </c>
      <c r="F1499" s="17" t="s">
        <v>1598</v>
      </c>
      <c r="G1499" s="17" t="s">
        <v>1599</v>
      </c>
      <c r="H1499" s="17" t="s">
        <v>54</v>
      </c>
      <c r="I1499" s="48" t="str">
        <f>INDEX(Orders!$E1499,MATCH(Orders!$F1499,Customers!$B1499,0))</f>
        <v>Standard Class</v>
      </c>
    </row>
    <row r="1500" spans="1:9" x14ac:dyDescent="0.35">
      <c r="A1500" s="11">
        <v>7381</v>
      </c>
      <c r="B1500" s="13" t="s">
        <v>4056</v>
      </c>
      <c r="C1500" s="13" t="s">
        <v>4057</v>
      </c>
      <c r="D1500" s="13" t="s">
        <v>41</v>
      </c>
      <c r="E1500" s="13" t="s">
        <v>23</v>
      </c>
      <c r="F1500" s="13" t="s">
        <v>1598</v>
      </c>
      <c r="G1500" s="13" t="s">
        <v>1599</v>
      </c>
      <c r="H1500" s="13" t="s">
        <v>54</v>
      </c>
      <c r="I1500" s="47" t="str">
        <f>INDEX(Orders!$E1500,MATCH(Orders!$F1500,Customers!$B1500,0))</f>
        <v>Standard Class</v>
      </c>
    </row>
    <row r="1501" spans="1:9" x14ac:dyDescent="0.35">
      <c r="A1501" s="12">
        <v>7382</v>
      </c>
      <c r="B1501" s="17" t="s">
        <v>4056</v>
      </c>
      <c r="C1501" s="17" t="s">
        <v>4057</v>
      </c>
      <c r="D1501" s="17" t="s">
        <v>41</v>
      </c>
      <c r="E1501" s="17" t="s">
        <v>23</v>
      </c>
      <c r="F1501" s="17" t="s">
        <v>1598</v>
      </c>
      <c r="G1501" s="17" t="s">
        <v>1599</v>
      </c>
      <c r="H1501" s="17" t="s">
        <v>54</v>
      </c>
      <c r="I1501" s="48" t="str">
        <f>INDEX(Orders!$E1501,MATCH(Orders!$F1501,Customers!$B1501,0))</f>
        <v>Standard Class</v>
      </c>
    </row>
    <row r="1502" spans="1:9" x14ac:dyDescent="0.35">
      <c r="A1502" s="11">
        <v>7383</v>
      </c>
      <c r="B1502" s="13" t="s">
        <v>4056</v>
      </c>
      <c r="C1502" s="13" t="s">
        <v>4057</v>
      </c>
      <c r="D1502" s="13" t="s">
        <v>41</v>
      </c>
      <c r="E1502" s="13" t="s">
        <v>23</v>
      </c>
      <c r="F1502" s="13" t="s">
        <v>1598</v>
      </c>
      <c r="G1502" s="13" t="s">
        <v>1599</v>
      </c>
      <c r="H1502" s="13" t="s">
        <v>54</v>
      </c>
      <c r="I1502" s="47" t="str">
        <f>INDEX(Orders!$E1502,MATCH(Orders!$F1502,Customers!$B1502,0))</f>
        <v>Standard Class</v>
      </c>
    </row>
    <row r="1503" spans="1:9" x14ac:dyDescent="0.35">
      <c r="A1503" s="12">
        <v>7384</v>
      </c>
      <c r="B1503" s="17" t="s">
        <v>4056</v>
      </c>
      <c r="C1503" s="17" t="s">
        <v>4057</v>
      </c>
      <c r="D1503" s="17" t="s">
        <v>41</v>
      </c>
      <c r="E1503" s="17" t="s">
        <v>23</v>
      </c>
      <c r="F1503" s="17" t="s">
        <v>1598</v>
      </c>
      <c r="G1503" s="17" t="s">
        <v>1599</v>
      </c>
      <c r="H1503" s="17" t="s">
        <v>54</v>
      </c>
      <c r="I1503" s="48" t="str">
        <f>INDEX(Orders!$E1503,MATCH(Orders!$F1503,Customers!$B1503,0))</f>
        <v>Standard Class</v>
      </c>
    </row>
    <row r="1504" spans="1:9" x14ac:dyDescent="0.35">
      <c r="A1504" s="11">
        <v>7385</v>
      </c>
      <c r="B1504" s="13" t="s">
        <v>4056</v>
      </c>
      <c r="C1504" s="13" t="s">
        <v>4057</v>
      </c>
      <c r="D1504" s="13" t="s">
        <v>41</v>
      </c>
      <c r="E1504" s="13" t="s">
        <v>23</v>
      </c>
      <c r="F1504" s="13" t="s">
        <v>1598</v>
      </c>
      <c r="G1504" s="13" t="s">
        <v>1599</v>
      </c>
      <c r="H1504" s="13" t="s">
        <v>54</v>
      </c>
      <c r="I1504" s="47" t="str">
        <f>INDEX(Orders!$E1504,MATCH(Orders!$F1504,Customers!$B1504,0))</f>
        <v>Standard Class</v>
      </c>
    </row>
    <row r="1505" spans="1:9" x14ac:dyDescent="0.35">
      <c r="A1505" s="12">
        <v>7386</v>
      </c>
      <c r="B1505" s="17" t="s">
        <v>4056</v>
      </c>
      <c r="C1505" s="17" t="s">
        <v>4057</v>
      </c>
      <c r="D1505" s="17" t="s">
        <v>41</v>
      </c>
      <c r="E1505" s="17" t="s">
        <v>23</v>
      </c>
      <c r="F1505" s="17" t="s">
        <v>1598</v>
      </c>
      <c r="G1505" s="17" t="s">
        <v>1599</v>
      </c>
      <c r="H1505" s="17" t="s">
        <v>54</v>
      </c>
      <c r="I1505" s="48" t="str">
        <f>INDEX(Orders!$E1505,MATCH(Orders!$F1505,Customers!$B1505,0))</f>
        <v>Standard Class</v>
      </c>
    </row>
    <row r="1506" spans="1:9" x14ac:dyDescent="0.35">
      <c r="A1506" s="11">
        <v>7387</v>
      </c>
      <c r="B1506" s="13" t="s">
        <v>4056</v>
      </c>
      <c r="C1506" s="13" t="s">
        <v>4057</v>
      </c>
      <c r="D1506" s="13" t="s">
        <v>41</v>
      </c>
      <c r="E1506" s="13" t="s">
        <v>23</v>
      </c>
      <c r="F1506" s="13" t="s">
        <v>1598</v>
      </c>
      <c r="G1506" s="13" t="s">
        <v>1599</v>
      </c>
      <c r="H1506" s="13" t="s">
        <v>54</v>
      </c>
      <c r="I1506" s="47" t="str">
        <f>INDEX(Orders!$E1506,MATCH(Orders!$F1506,Customers!$B1506,0))</f>
        <v>Standard Class</v>
      </c>
    </row>
    <row r="1507" spans="1:9" x14ac:dyDescent="0.35">
      <c r="A1507" s="12">
        <v>7388</v>
      </c>
      <c r="B1507" s="17" t="s">
        <v>4056</v>
      </c>
      <c r="C1507" s="17" t="s">
        <v>4057</v>
      </c>
      <c r="D1507" s="17" t="s">
        <v>41</v>
      </c>
      <c r="E1507" s="17" t="s">
        <v>23</v>
      </c>
      <c r="F1507" s="17" t="s">
        <v>1598</v>
      </c>
      <c r="G1507" s="17" t="s">
        <v>1599</v>
      </c>
      <c r="H1507" s="17" t="s">
        <v>54</v>
      </c>
      <c r="I1507" s="48" t="str">
        <f>INDEX(Orders!$E1507,MATCH(Orders!$F1507,Customers!$B1507,0))</f>
        <v>Standard Class</v>
      </c>
    </row>
    <row r="1508" spans="1:9" x14ac:dyDescent="0.35">
      <c r="A1508" s="11">
        <v>7389</v>
      </c>
      <c r="B1508" s="13" t="s">
        <v>4056</v>
      </c>
      <c r="C1508" s="13" t="s">
        <v>4057</v>
      </c>
      <c r="D1508" s="13" t="s">
        <v>41</v>
      </c>
      <c r="E1508" s="13" t="s">
        <v>23</v>
      </c>
      <c r="F1508" s="13" t="s">
        <v>1598</v>
      </c>
      <c r="G1508" s="13" t="s">
        <v>1599</v>
      </c>
      <c r="H1508" s="13" t="s">
        <v>54</v>
      </c>
      <c r="I1508" s="47" t="str">
        <f>INDEX(Orders!$E1508,MATCH(Orders!$F1508,Customers!$B1508,0))</f>
        <v>Standard Class</v>
      </c>
    </row>
    <row r="1509" spans="1:9" x14ac:dyDescent="0.35">
      <c r="A1509" s="12">
        <v>2554</v>
      </c>
      <c r="B1509" s="17" t="s">
        <v>3989</v>
      </c>
      <c r="C1509" s="17" t="s">
        <v>3990</v>
      </c>
      <c r="D1509" s="17" t="s">
        <v>108</v>
      </c>
      <c r="E1509" s="17" t="s">
        <v>23</v>
      </c>
      <c r="F1509" s="17" t="s">
        <v>1091</v>
      </c>
      <c r="G1509" s="17" t="s">
        <v>2892</v>
      </c>
      <c r="H1509" s="17" t="s">
        <v>79</v>
      </c>
      <c r="I1509" s="48" t="str">
        <f>INDEX(Orders!$E1509,MATCH(Orders!$F1509,Customers!$B1509,0))</f>
        <v>Standard Class</v>
      </c>
    </row>
    <row r="1510" spans="1:9" x14ac:dyDescent="0.35">
      <c r="A1510" s="11">
        <v>9781</v>
      </c>
      <c r="B1510" s="13" t="s">
        <v>1969</v>
      </c>
      <c r="C1510" s="13" t="s">
        <v>1970</v>
      </c>
      <c r="D1510" s="13" t="s">
        <v>41</v>
      </c>
      <c r="E1510" s="13" t="s">
        <v>23</v>
      </c>
      <c r="F1510" s="13" t="s">
        <v>627</v>
      </c>
      <c r="G1510" s="13" t="s">
        <v>219</v>
      </c>
      <c r="H1510" s="13" t="s">
        <v>26</v>
      </c>
      <c r="I1510" s="47" t="str">
        <f>INDEX(Orders!$E1510,MATCH(Orders!$F1510,Customers!$B1510,0))</f>
        <v>Standard Class</v>
      </c>
    </row>
    <row r="1511" spans="1:9" x14ac:dyDescent="0.35">
      <c r="A1511" s="12">
        <v>9782</v>
      </c>
      <c r="B1511" s="17" t="s">
        <v>1969</v>
      </c>
      <c r="C1511" s="17" t="s">
        <v>1970</v>
      </c>
      <c r="D1511" s="17" t="s">
        <v>41</v>
      </c>
      <c r="E1511" s="17" t="s">
        <v>23</v>
      </c>
      <c r="F1511" s="17" t="s">
        <v>627</v>
      </c>
      <c r="G1511" s="17" t="s">
        <v>219</v>
      </c>
      <c r="H1511" s="17" t="s">
        <v>26</v>
      </c>
      <c r="I1511" s="48" t="str">
        <f>INDEX(Orders!$E1511,MATCH(Orders!$F1511,Customers!$B1511,0))</f>
        <v>Standard Class</v>
      </c>
    </row>
    <row r="1512" spans="1:9" x14ac:dyDescent="0.35">
      <c r="A1512" s="11">
        <v>817</v>
      </c>
      <c r="B1512" s="13" t="s">
        <v>1210</v>
      </c>
      <c r="C1512" s="13" t="s">
        <v>1211</v>
      </c>
      <c r="D1512" s="13" t="s">
        <v>41</v>
      </c>
      <c r="E1512" s="13" t="s">
        <v>23</v>
      </c>
      <c r="F1512" s="13" t="s">
        <v>86</v>
      </c>
      <c r="G1512" s="13" t="s">
        <v>87</v>
      </c>
      <c r="H1512" s="13" t="s">
        <v>26</v>
      </c>
      <c r="I1512" s="47" t="str">
        <f>INDEX(Orders!$E1512,MATCH(Orders!$F1512,Customers!$B1512,0))</f>
        <v>Standard Class</v>
      </c>
    </row>
    <row r="1513" spans="1:9" x14ac:dyDescent="0.35">
      <c r="A1513" s="12">
        <v>925</v>
      </c>
      <c r="B1513" s="17" t="s">
        <v>2840</v>
      </c>
      <c r="C1513" s="17" t="s">
        <v>2841</v>
      </c>
      <c r="D1513" s="17" t="s">
        <v>22</v>
      </c>
      <c r="E1513" s="17" t="s">
        <v>23</v>
      </c>
      <c r="F1513" s="17" t="s">
        <v>218</v>
      </c>
      <c r="G1513" s="17" t="s">
        <v>219</v>
      </c>
      <c r="H1513" s="17" t="s">
        <v>26</v>
      </c>
      <c r="I1513" s="48" t="str">
        <f>INDEX(Orders!$E1513,MATCH(Orders!$F1513,Customers!$B1513,0))</f>
        <v>Standard Class</v>
      </c>
    </row>
    <row r="1514" spans="1:9" x14ac:dyDescent="0.35">
      <c r="A1514" s="11">
        <v>4517</v>
      </c>
      <c r="B1514" s="13" t="s">
        <v>1799</v>
      </c>
      <c r="C1514" s="13" t="s">
        <v>1800</v>
      </c>
      <c r="D1514" s="13" t="s">
        <v>41</v>
      </c>
      <c r="E1514" s="13" t="s">
        <v>23</v>
      </c>
      <c r="F1514" s="13" t="s">
        <v>159</v>
      </c>
      <c r="G1514" s="13" t="s">
        <v>160</v>
      </c>
      <c r="H1514" s="13" t="s">
        <v>44</v>
      </c>
      <c r="I1514" s="47" t="str">
        <f>INDEX(Orders!$E1514,MATCH(Orders!$F1514,Customers!$B1514,0))</f>
        <v>Standard Class</v>
      </c>
    </row>
    <row r="1515" spans="1:9" x14ac:dyDescent="0.35">
      <c r="A1515" s="12">
        <v>4518</v>
      </c>
      <c r="B1515" s="17" t="s">
        <v>1799</v>
      </c>
      <c r="C1515" s="17" t="s">
        <v>1800</v>
      </c>
      <c r="D1515" s="17" t="s">
        <v>41</v>
      </c>
      <c r="E1515" s="17" t="s">
        <v>23</v>
      </c>
      <c r="F1515" s="17" t="s">
        <v>159</v>
      </c>
      <c r="G1515" s="17" t="s">
        <v>160</v>
      </c>
      <c r="H1515" s="17" t="s">
        <v>44</v>
      </c>
      <c r="I1515" s="48" t="str">
        <f>INDEX(Orders!$E1515,MATCH(Orders!$F1515,Customers!$B1515,0))</f>
        <v>Standard Class</v>
      </c>
    </row>
    <row r="1516" spans="1:9" x14ac:dyDescent="0.35">
      <c r="A1516" s="11">
        <v>8783</v>
      </c>
      <c r="B1516" s="13" t="s">
        <v>4080</v>
      </c>
      <c r="C1516" s="13" t="s">
        <v>4081</v>
      </c>
      <c r="D1516" s="13" t="s">
        <v>22</v>
      </c>
      <c r="E1516" s="13" t="s">
        <v>23</v>
      </c>
      <c r="F1516" s="13" t="s">
        <v>4082</v>
      </c>
      <c r="G1516" s="13" t="s">
        <v>1220</v>
      </c>
      <c r="H1516" s="13" t="s">
        <v>44</v>
      </c>
      <c r="I1516" s="47" t="str">
        <f>INDEX(Orders!$E1516,MATCH(Orders!$F1516,Customers!$B1516,0))</f>
        <v>Standard Class</v>
      </c>
    </row>
    <row r="1517" spans="1:9" x14ac:dyDescent="0.35">
      <c r="A1517" s="12">
        <v>8784</v>
      </c>
      <c r="B1517" s="17" t="s">
        <v>4080</v>
      </c>
      <c r="C1517" s="17" t="s">
        <v>4081</v>
      </c>
      <c r="D1517" s="17" t="s">
        <v>22</v>
      </c>
      <c r="E1517" s="17" t="s">
        <v>23</v>
      </c>
      <c r="F1517" s="17" t="s">
        <v>4082</v>
      </c>
      <c r="G1517" s="17" t="s">
        <v>1220</v>
      </c>
      <c r="H1517" s="17" t="s">
        <v>44</v>
      </c>
      <c r="I1517" s="48" t="str">
        <f>INDEX(Orders!$E1517,MATCH(Orders!$F1517,Customers!$B1517,0))</f>
        <v>Standard Class</v>
      </c>
    </row>
    <row r="1518" spans="1:9" x14ac:dyDescent="0.35">
      <c r="A1518" s="11">
        <v>9427</v>
      </c>
      <c r="B1518" s="13" t="s">
        <v>4086</v>
      </c>
      <c r="C1518" s="13" t="s">
        <v>4087</v>
      </c>
      <c r="D1518" s="13" t="s">
        <v>41</v>
      </c>
      <c r="E1518" s="13" t="s">
        <v>23</v>
      </c>
      <c r="F1518" s="13" t="s">
        <v>159</v>
      </c>
      <c r="G1518" s="13" t="s">
        <v>160</v>
      </c>
      <c r="H1518" s="13" t="s">
        <v>44</v>
      </c>
      <c r="I1518" s="47" t="str">
        <f>INDEX(Orders!$E1518,MATCH(Orders!$F1518,Customers!$B1518,0))</f>
        <v>Standard Class</v>
      </c>
    </row>
    <row r="1519" spans="1:9" x14ac:dyDescent="0.35">
      <c r="A1519" s="12">
        <v>6999</v>
      </c>
      <c r="B1519" s="17" t="s">
        <v>1349</v>
      </c>
      <c r="C1519" s="17" t="s">
        <v>1350</v>
      </c>
      <c r="D1519" s="17" t="s">
        <v>108</v>
      </c>
      <c r="E1519" s="17" t="s">
        <v>23</v>
      </c>
      <c r="F1519" s="17" t="s">
        <v>4091</v>
      </c>
      <c r="G1519" s="17" t="s">
        <v>43</v>
      </c>
      <c r="H1519" s="17" t="s">
        <v>44</v>
      </c>
      <c r="I1519" s="48" t="str">
        <f>INDEX(Orders!$E1519,MATCH(Orders!$F1519,Customers!$B1519,0))</f>
        <v>Standard Class</v>
      </c>
    </row>
    <row r="1520" spans="1:9" x14ac:dyDescent="0.35">
      <c r="A1520" s="11">
        <v>7271</v>
      </c>
      <c r="B1520" s="13" t="s">
        <v>4094</v>
      </c>
      <c r="C1520" s="13" t="s">
        <v>4095</v>
      </c>
      <c r="D1520" s="13" t="s">
        <v>22</v>
      </c>
      <c r="E1520" s="13" t="s">
        <v>23</v>
      </c>
      <c r="F1520" s="13" t="s">
        <v>2972</v>
      </c>
      <c r="G1520" s="13" t="s">
        <v>43</v>
      </c>
      <c r="H1520" s="13" t="s">
        <v>44</v>
      </c>
      <c r="I1520" s="47" t="str">
        <f>INDEX(Orders!$E1520,MATCH(Orders!$F1520,Customers!$B1520,0))</f>
        <v>Standard Class</v>
      </c>
    </row>
    <row r="1521" spans="1:9" x14ac:dyDescent="0.35">
      <c r="A1521" s="12">
        <v>7272</v>
      </c>
      <c r="B1521" s="17" t="s">
        <v>4094</v>
      </c>
      <c r="C1521" s="17" t="s">
        <v>4095</v>
      </c>
      <c r="D1521" s="17" t="s">
        <v>22</v>
      </c>
      <c r="E1521" s="17" t="s">
        <v>23</v>
      </c>
      <c r="F1521" s="17" t="s">
        <v>2972</v>
      </c>
      <c r="G1521" s="17" t="s">
        <v>43</v>
      </c>
      <c r="H1521" s="17" t="s">
        <v>44</v>
      </c>
      <c r="I1521" s="48" t="str">
        <f>INDEX(Orders!$E1521,MATCH(Orders!$F1521,Customers!$B1521,0))</f>
        <v>Standard Class</v>
      </c>
    </row>
    <row r="1522" spans="1:9" x14ac:dyDescent="0.35">
      <c r="A1522" s="11">
        <v>8892</v>
      </c>
      <c r="B1522" s="13" t="s">
        <v>4101</v>
      </c>
      <c r="C1522" s="13" t="s">
        <v>4102</v>
      </c>
      <c r="D1522" s="13" t="s">
        <v>108</v>
      </c>
      <c r="E1522" s="13" t="s">
        <v>23</v>
      </c>
      <c r="F1522" s="13" t="s">
        <v>184</v>
      </c>
      <c r="G1522" s="13" t="s">
        <v>251</v>
      </c>
      <c r="H1522" s="13" t="s">
        <v>79</v>
      </c>
      <c r="I1522" s="47" t="str">
        <f>INDEX(Orders!$E1522,MATCH(Orders!$F1522,Customers!$B1522,0))</f>
        <v>First Class</v>
      </c>
    </row>
    <row r="1523" spans="1:9" x14ac:dyDescent="0.35">
      <c r="A1523" s="12">
        <v>90</v>
      </c>
      <c r="B1523" s="17" t="s">
        <v>2648</v>
      </c>
      <c r="C1523" s="17" t="s">
        <v>2649</v>
      </c>
      <c r="D1523" s="17" t="s">
        <v>22</v>
      </c>
      <c r="E1523" s="17" t="s">
        <v>23</v>
      </c>
      <c r="F1523" s="17" t="s">
        <v>42</v>
      </c>
      <c r="G1523" s="17" t="s">
        <v>43</v>
      </c>
      <c r="H1523" s="17" t="s">
        <v>44</v>
      </c>
      <c r="I1523" s="48" t="str">
        <f>INDEX(Orders!$E1523,MATCH(Orders!$F1523,Customers!$B1523,0))</f>
        <v>Standard Class</v>
      </c>
    </row>
    <row r="1524" spans="1:9" x14ac:dyDescent="0.35">
      <c r="A1524" s="11">
        <v>91</v>
      </c>
      <c r="B1524" s="13" t="s">
        <v>2648</v>
      </c>
      <c r="C1524" s="13" t="s">
        <v>2649</v>
      </c>
      <c r="D1524" s="13" t="s">
        <v>22</v>
      </c>
      <c r="E1524" s="13" t="s">
        <v>23</v>
      </c>
      <c r="F1524" s="13" t="s">
        <v>42</v>
      </c>
      <c r="G1524" s="13" t="s">
        <v>43</v>
      </c>
      <c r="H1524" s="13" t="s">
        <v>44</v>
      </c>
      <c r="I1524" s="47" t="str">
        <f>INDEX(Orders!$E1524,MATCH(Orders!$F1524,Customers!$B1524,0))</f>
        <v>Standard Class</v>
      </c>
    </row>
    <row r="1525" spans="1:9" x14ac:dyDescent="0.35">
      <c r="A1525" s="12">
        <v>92</v>
      </c>
      <c r="B1525" s="17" t="s">
        <v>2648</v>
      </c>
      <c r="C1525" s="17" t="s">
        <v>2649</v>
      </c>
      <c r="D1525" s="17" t="s">
        <v>22</v>
      </c>
      <c r="E1525" s="17" t="s">
        <v>23</v>
      </c>
      <c r="F1525" s="17" t="s">
        <v>42</v>
      </c>
      <c r="G1525" s="17" t="s">
        <v>43</v>
      </c>
      <c r="H1525" s="17" t="s">
        <v>44</v>
      </c>
      <c r="I1525" s="48" t="str">
        <f>INDEX(Orders!$E1525,MATCH(Orders!$F1525,Customers!$B1525,0))</f>
        <v>Standard Class</v>
      </c>
    </row>
    <row r="1526" spans="1:9" x14ac:dyDescent="0.35">
      <c r="A1526" s="11">
        <v>1508</v>
      </c>
      <c r="B1526" s="13" t="s">
        <v>4109</v>
      </c>
      <c r="C1526" s="13" t="s">
        <v>4110</v>
      </c>
      <c r="D1526" s="13" t="s">
        <v>41</v>
      </c>
      <c r="E1526" s="13" t="s">
        <v>23</v>
      </c>
      <c r="F1526" s="13" t="s">
        <v>184</v>
      </c>
      <c r="G1526" s="13" t="s">
        <v>251</v>
      </c>
      <c r="H1526" s="13" t="s">
        <v>79</v>
      </c>
      <c r="I1526" s="47" t="str">
        <f>INDEX(Orders!$E1526,MATCH(Orders!$F1526,Customers!$B1526,0))</f>
        <v>Standard Class</v>
      </c>
    </row>
    <row r="1527" spans="1:9" x14ac:dyDescent="0.35">
      <c r="A1527" s="12">
        <v>2256</v>
      </c>
      <c r="B1527" s="17" t="s">
        <v>142</v>
      </c>
      <c r="C1527" s="17" t="s">
        <v>143</v>
      </c>
      <c r="D1527" s="17" t="s">
        <v>22</v>
      </c>
      <c r="E1527" s="17" t="s">
        <v>23</v>
      </c>
      <c r="F1527" s="17" t="s">
        <v>4114</v>
      </c>
      <c r="G1527" s="17" t="s">
        <v>4115</v>
      </c>
      <c r="H1527" s="17" t="s">
        <v>26</v>
      </c>
      <c r="I1527" s="48" t="str">
        <f>INDEX(Orders!$E1527,MATCH(Orders!$F1527,Customers!$B1527,0))</f>
        <v>Standard Class</v>
      </c>
    </row>
    <row r="1528" spans="1:9" x14ac:dyDescent="0.35">
      <c r="A1528" s="11">
        <v>2257</v>
      </c>
      <c r="B1528" s="13" t="s">
        <v>142</v>
      </c>
      <c r="C1528" s="13" t="s">
        <v>143</v>
      </c>
      <c r="D1528" s="13" t="s">
        <v>22</v>
      </c>
      <c r="E1528" s="13" t="s">
        <v>23</v>
      </c>
      <c r="F1528" s="13" t="s">
        <v>4114</v>
      </c>
      <c r="G1528" s="13" t="s">
        <v>4115</v>
      </c>
      <c r="H1528" s="13" t="s">
        <v>26</v>
      </c>
      <c r="I1528" s="47" t="str">
        <f>INDEX(Orders!$E1528,MATCH(Orders!$F1528,Customers!$B1528,0))</f>
        <v>Standard Class</v>
      </c>
    </row>
    <row r="1529" spans="1:9" x14ac:dyDescent="0.35">
      <c r="A1529" s="12">
        <v>3249</v>
      </c>
      <c r="B1529" s="17" t="s">
        <v>869</v>
      </c>
      <c r="C1529" s="17" t="s">
        <v>870</v>
      </c>
      <c r="D1529" s="17" t="s">
        <v>108</v>
      </c>
      <c r="E1529" s="17" t="s">
        <v>23</v>
      </c>
      <c r="F1529" s="17" t="s">
        <v>159</v>
      </c>
      <c r="G1529" s="17" t="s">
        <v>160</v>
      </c>
      <c r="H1529" s="17" t="s">
        <v>44</v>
      </c>
      <c r="I1529" s="48" t="str">
        <f>INDEX(Orders!$E1529,MATCH(Orders!$F1529,Customers!$B1529,0))</f>
        <v>Standard Class</v>
      </c>
    </row>
    <row r="1530" spans="1:9" x14ac:dyDescent="0.35">
      <c r="A1530" s="11">
        <v>3250</v>
      </c>
      <c r="B1530" s="13" t="s">
        <v>869</v>
      </c>
      <c r="C1530" s="13" t="s">
        <v>870</v>
      </c>
      <c r="D1530" s="13" t="s">
        <v>108</v>
      </c>
      <c r="E1530" s="13" t="s">
        <v>23</v>
      </c>
      <c r="F1530" s="13" t="s">
        <v>159</v>
      </c>
      <c r="G1530" s="13" t="s">
        <v>160</v>
      </c>
      <c r="H1530" s="13" t="s">
        <v>44</v>
      </c>
      <c r="I1530" s="47" t="str">
        <f>INDEX(Orders!$E1530,MATCH(Orders!$F1530,Customers!$B1530,0))</f>
        <v>Standard Class</v>
      </c>
    </row>
    <row r="1531" spans="1:9" x14ac:dyDescent="0.35">
      <c r="A1531" s="12">
        <v>3311</v>
      </c>
      <c r="B1531" s="17" t="s">
        <v>2132</v>
      </c>
      <c r="C1531" s="17" t="s">
        <v>2133</v>
      </c>
      <c r="D1531" s="17" t="s">
        <v>41</v>
      </c>
      <c r="E1531" s="17" t="s">
        <v>23</v>
      </c>
      <c r="F1531" s="17" t="s">
        <v>218</v>
      </c>
      <c r="G1531" s="17" t="s">
        <v>219</v>
      </c>
      <c r="H1531" s="17" t="s">
        <v>26</v>
      </c>
      <c r="I1531" s="48" t="str">
        <f>INDEX(Orders!$E1531,MATCH(Orders!$F1531,Customers!$B1531,0))</f>
        <v>Standard Class</v>
      </c>
    </row>
    <row r="1532" spans="1:9" x14ac:dyDescent="0.35">
      <c r="A1532" s="11">
        <v>3720</v>
      </c>
      <c r="B1532" s="13" t="s">
        <v>4125</v>
      </c>
      <c r="C1532" s="13" t="s">
        <v>4126</v>
      </c>
      <c r="D1532" s="13" t="s">
        <v>22</v>
      </c>
      <c r="E1532" s="13" t="s">
        <v>23</v>
      </c>
      <c r="F1532" s="13" t="s">
        <v>184</v>
      </c>
      <c r="G1532" s="13" t="s">
        <v>762</v>
      </c>
      <c r="H1532" s="13" t="s">
        <v>54</v>
      </c>
      <c r="I1532" s="47" t="str">
        <f>INDEX(Orders!$E1532,MATCH(Orders!$F1532,Customers!$B1532,0))</f>
        <v>Standard Class</v>
      </c>
    </row>
    <row r="1533" spans="1:9" x14ac:dyDescent="0.35">
      <c r="A1533" s="12">
        <v>9028</v>
      </c>
      <c r="B1533" s="17" t="s">
        <v>4130</v>
      </c>
      <c r="C1533" s="17" t="s">
        <v>4131</v>
      </c>
      <c r="D1533" s="17" t="s">
        <v>41</v>
      </c>
      <c r="E1533" s="17" t="s">
        <v>23</v>
      </c>
      <c r="F1533" s="17" t="s">
        <v>4132</v>
      </c>
      <c r="G1533" s="17" t="s">
        <v>893</v>
      </c>
      <c r="H1533" s="17" t="s">
        <v>26</v>
      </c>
      <c r="I1533" s="48" t="str">
        <f>INDEX(Orders!$E1533,MATCH(Orders!$F1533,Customers!$B1533,0))</f>
        <v>Standard Class</v>
      </c>
    </row>
    <row r="1534" spans="1:9" x14ac:dyDescent="0.35">
      <c r="A1534" s="11">
        <v>9029</v>
      </c>
      <c r="B1534" s="13" t="s">
        <v>4130</v>
      </c>
      <c r="C1534" s="13" t="s">
        <v>4131</v>
      </c>
      <c r="D1534" s="13" t="s">
        <v>41</v>
      </c>
      <c r="E1534" s="13" t="s">
        <v>23</v>
      </c>
      <c r="F1534" s="13" t="s">
        <v>4132</v>
      </c>
      <c r="G1534" s="13" t="s">
        <v>893</v>
      </c>
      <c r="H1534" s="13" t="s">
        <v>26</v>
      </c>
      <c r="I1534" s="47" t="str">
        <f>INDEX(Orders!$E1534,MATCH(Orders!$F1534,Customers!$B1534,0))</f>
        <v>Standard Class</v>
      </c>
    </row>
    <row r="1535" spans="1:9" x14ac:dyDescent="0.35">
      <c r="A1535" s="12">
        <v>9090</v>
      </c>
      <c r="B1535" s="17" t="s">
        <v>3979</v>
      </c>
      <c r="C1535" s="17" t="s">
        <v>3980</v>
      </c>
      <c r="D1535" s="17" t="s">
        <v>41</v>
      </c>
      <c r="E1535" s="17" t="s">
        <v>23</v>
      </c>
      <c r="F1535" s="17" t="s">
        <v>174</v>
      </c>
      <c r="G1535" s="17" t="s">
        <v>153</v>
      </c>
      <c r="H1535" s="17" t="s">
        <v>26</v>
      </c>
      <c r="I1535" s="48" t="str">
        <f>INDEX(Orders!$E1535,MATCH(Orders!$F1535,Customers!$B1535,0))</f>
        <v>Second Class</v>
      </c>
    </row>
    <row r="1536" spans="1:9" x14ac:dyDescent="0.35">
      <c r="A1536" s="11">
        <v>9449</v>
      </c>
      <c r="B1536" s="13" t="s">
        <v>239</v>
      </c>
      <c r="C1536" s="13" t="s">
        <v>240</v>
      </c>
      <c r="D1536" s="13" t="s">
        <v>108</v>
      </c>
      <c r="E1536" s="13" t="s">
        <v>23</v>
      </c>
      <c r="F1536" s="13" t="s">
        <v>4137</v>
      </c>
      <c r="G1536" s="13" t="s">
        <v>160</v>
      </c>
      <c r="H1536" s="13" t="s">
        <v>44</v>
      </c>
      <c r="I1536" s="47" t="str">
        <f>INDEX(Orders!$E1536,MATCH(Orders!$F1536,Customers!$B1536,0))</f>
        <v>Standard Class</v>
      </c>
    </row>
    <row r="1537" spans="1:9" x14ac:dyDescent="0.35">
      <c r="A1537" s="12">
        <v>71</v>
      </c>
      <c r="B1537" s="17" t="s">
        <v>4139</v>
      </c>
      <c r="C1537" s="17" t="s">
        <v>4140</v>
      </c>
      <c r="D1537" s="17" t="s">
        <v>41</v>
      </c>
      <c r="E1537" s="17" t="s">
        <v>23</v>
      </c>
      <c r="F1537" s="17" t="s">
        <v>218</v>
      </c>
      <c r="G1537" s="17" t="s">
        <v>219</v>
      </c>
      <c r="H1537" s="17" t="s">
        <v>26</v>
      </c>
      <c r="I1537" s="48" t="str">
        <f>INDEX(Orders!$E1537,MATCH(Orders!$F1537,Customers!$B1537,0))</f>
        <v>Standard Class</v>
      </c>
    </row>
    <row r="1538" spans="1:9" x14ac:dyDescent="0.35">
      <c r="A1538" s="11">
        <v>756</v>
      </c>
      <c r="B1538" s="13" t="s">
        <v>1784</v>
      </c>
      <c r="C1538" s="13" t="s">
        <v>1785</v>
      </c>
      <c r="D1538" s="13" t="s">
        <v>22</v>
      </c>
      <c r="E1538" s="13" t="s">
        <v>23</v>
      </c>
      <c r="F1538" s="13" t="s">
        <v>97</v>
      </c>
      <c r="G1538" s="13" t="s">
        <v>98</v>
      </c>
      <c r="H1538" s="13" t="s">
        <v>79</v>
      </c>
      <c r="I1538" s="47" t="str">
        <f>INDEX(Orders!$E1538,MATCH(Orders!$F1538,Customers!$B1538,0))</f>
        <v>Standard Class</v>
      </c>
    </row>
    <row r="1539" spans="1:9" x14ac:dyDescent="0.35">
      <c r="A1539" s="12">
        <v>2014</v>
      </c>
      <c r="B1539" s="17" t="s">
        <v>4144</v>
      </c>
      <c r="C1539" s="17" t="s">
        <v>4145</v>
      </c>
      <c r="D1539" s="17" t="s">
        <v>41</v>
      </c>
      <c r="E1539" s="17" t="s">
        <v>23</v>
      </c>
      <c r="F1539" s="17" t="s">
        <v>1284</v>
      </c>
      <c r="G1539" s="17" t="s">
        <v>2235</v>
      </c>
      <c r="H1539" s="17" t="s">
        <v>79</v>
      </c>
      <c r="I1539" s="48" t="str">
        <f>INDEX(Orders!$E1539,MATCH(Orders!$F1539,Customers!$B1539,0))</f>
        <v>Standard Class</v>
      </c>
    </row>
    <row r="1540" spans="1:9" x14ac:dyDescent="0.35">
      <c r="A1540" s="11">
        <v>2015</v>
      </c>
      <c r="B1540" s="13" t="s">
        <v>4144</v>
      </c>
      <c r="C1540" s="13" t="s">
        <v>4145</v>
      </c>
      <c r="D1540" s="13" t="s">
        <v>41</v>
      </c>
      <c r="E1540" s="13" t="s">
        <v>23</v>
      </c>
      <c r="F1540" s="13" t="s">
        <v>1284</v>
      </c>
      <c r="G1540" s="13" t="s">
        <v>2235</v>
      </c>
      <c r="H1540" s="13" t="s">
        <v>79</v>
      </c>
      <c r="I1540" s="47" t="str">
        <f>INDEX(Orders!$E1540,MATCH(Orders!$F1540,Customers!$B1540,0))</f>
        <v>Standard Class</v>
      </c>
    </row>
    <row r="1541" spans="1:9" x14ac:dyDescent="0.35">
      <c r="A1541" s="12">
        <v>2016</v>
      </c>
      <c r="B1541" s="17" t="s">
        <v>4144</v>
      </c>
      <c r="C1541" s="17" t="s">
        <v>4145</v>
      </c>
      <c r="D1541" s="17" t="s">
        <v>41</v>
      </c>
      <c r="E1541" s="17" t="s">
        <v>23</v>
      </c>
      <c r="F1541" s="17" t="s">
        <v>1284</v>
      </c>
      <c r="G1541" s="17" t="s">
        <v>2235</v>
      </c>
      <c r="H1541" s="17" t="s">
        <v>79</v>
      </c>
      <c r="I1541" s="48" t="str">
        <f>INDEX(Orders!$E1541,MATCH(Orders!$F1541,Customers!$B1541,0))</f>
        <v>Standard Class</v>
      </c>
    </row>
    <row r="1542" spans="1:9" x14ac:dyDescent="0.35">
      <c r="A1542" s="11">
        <v>3542</v>
      </c>
      <c r="B1542" s="13" t="s">
        <v>2568</v>
      </c>
      <c r="C1542" s="13" t="s">
        <v>2569</v>
      </c>
      <c r="D1542" s="13" t="s">
        <v>41</v>
      </c>
      <c r="E1542" s="13" t="s">
        <v>23</v>
      </c>
      <c r="F1542" s="13" t="s">
        <v>184</v>
      </c>
      <c r="G1542" s="13" t="s">
        <v>153</v>
      </c>
      <c r="H1542" s="13" t="s">
        <v>26</v>
      </c>
      <c r="I1542" s="47" t="str">
        <f>INDEX(Orders!$E1542,MATCH(Orders!$F1542,Customers!$B1542,0))</f>
        <v>First Class</v>
      </c>
    </row>
    <row r="1543" spans="1:9" x14ac:dyDescent="0.35">
      <c r="A1543" s="12">
        <v>3543</v>
      </c>
      <c r="B1543" s="17" t="s">
        <v>2568</v>
      </c>
      <c r="C1543" s="17" t="s">
        <v>2569</v>
      </c>
      <c r="D1543" s="17" t="s">
        <v>41</v>
      </c>
      <c r="E1543" s="17" t="s">
        <v>23</v>
      </c>
      <c r="F1543" s="17" t="s">
        <v>184</v>
      </c>
      <c r="G1543" s="17" t="s">
        <v>153</v>
      </c>
      <c r="H1543" s="17" t="s">
        <v>26</v>
      </c>
      <c r="I1543" s="48" t="str">
        <f>INDEX(Orders!$E1543,MATCH(Orders!$F1543,Customers!$B1543,0))</f>
        <v>First Class</v>
      </c>
    </row>
    <row r="1544" spans="1:9" x14ac:dyDescent="0.35">
      <c r="A1544" s="11">
        <v>3544</v>
      </c>
      <c r="B1544" s="13" t="s">
        <v>2568</v>
      </c>
      <c r="C1544" s="13" t="s">
        <v>2569</v>
      </c>
      <c r="D1544" s="13" t="s">
        <v>41</v>
      </c>
      <c r="E1544" s="13" t="s">
        <v>23</v>
      </c>
      <c r="F1544" s="13" t="s">
        <v>184</v>
      </c>
      <c r="G1544" s="13" t="s">
        <v>153</v>
      </c>
      <c r="H1544" s="13" t="s">
        <v>26</v>
      </c>
      <c r="I1544" s="47" t="str">
        <f>INDEX(Orders!$E1544,MATCH(Orders!$F1544,Customers!$B1544,0))</f>
        <v>First Class</v>
      </c>
    </row>
    <row r="1545" spans="1:9" x14ac:dyDescent="0.35">
      <c r="A1545" s="12">
        <v>4347</v>
      </c>
      <c r="B1545" s="17" t="s">
        <v>4152</v>
      </c>
      <c r="C1545" s="17" t="s">
        <v>4153</v>
      </c>
      <c r="D1545" s="17" t="s">
        <v>41</v>
      </c>
      <c r="E1545" s="17" t="s">
        <v>23</v>
      </c>
      <c r="F1545" s="17" t="s">
        <v>4154</v>
      </c>
      <c r="G1545" s="17" t="s">
        <v>219</v>
      </c>
      <c r="H1545" s="17" t="s">
        <v>26</v>
      </c>
      <c r="I1545" s="48" t="str">
        <f>INDEX(Orders!$E1545,MATCH(Orders!$F1545,Customers!$B1545,0))</f>
        <v>Standard Class</v>
      </c>
    </row>
    <row r="1546" spans="1:9" x14ac:dyDescent="0.35">
      <c r="A1546" s="11">
        <v>4348</v>
      </c>
      <c r="B1546" s="13" t="s">
        <v>4152</v>
      </c>
      <c r="C1546" s="13" t="s">
        <v>4153</v>
      </c>
      <c r="D1546" s="13" t="s">
        <v>41</v>
      </c>
      <c r="E1546" s="13" t="s">
        <v>23</v>
      </c>
      <c r="F1546" s="13" t="s">
        <v>4154</v>
      </c>
      <c r="G1546" s="13" t="s">
        <v>219</v>
      </c>
      <c r="H1546" s="13" t="s">
        <v>26</v>
      </c>
      <c r="I1546" s="47" t="str">
        <f>INDEX(Orders!$E1546,MATCH(Orders!$F1546,Customers!$B1546,0))</f>
        <v>Standard Class</v>
      </c>
    </row>
    <row r="1547" spans="1:9" x14ac:dyDescent="0.35">
      <c r="A1547" s="12">
        <v>4664</v>
      </c>
      <c r="B1547" s="17" t="s">
        <v>3724</v>
      </c>
      <c r="C1547" s="17" t="s">
        <v>3725</v>
      </c>
      <c r="D1547" s="17" t="s">
        <v>41</v>
      </c>
      <c r="E1547" s="17" t="s">
        <v>23</v>
      </c>
      <c r="F1547" s="17" t="s">
        <v>97</v>
      </c>
      <c r="G1547" s="17" t="s">
        <v>98</v>
      </c>
      <c r="H1547" s="17" t="s">
        <v>79</v>
      </c>
      <c r="I1547" s="48" t="str">
        <f>INDEX(Orders!$E1547,MATCH(Orders!$F1547,Customers!$B1547,0))</f>
        <v>Standard Class</v>
      </c>
    </row>
    <row r="1548" spans="1:9" x14ac:dyDescent="0.35">
      <c r="A1548" s="11">
        <v>5881</v>
      </c>
      <c r="B1548" s="13" t="s">
        <v>4161</v>
      </c>
      <c r="C1548" s="13" t="s">
        <v>4162</v>
      </c>
      <c r="D1548" s="13" t="s">
        <v>22</v>
      </c>
      <c r="E1548" s="13" t="s">
        <v>23</v>
      </c>
      <c r="F1548" s="13" t="s">
        <v>257</v>
      </c>
      <c r="G1548" s="13" t="s">
        <v>43</v>
      </c>
      <c r="H1548" s="13" t="s">
        <v>44</v>
      </c>
      <c r="I1548" s="47" t="str">
        <f>INDEX(Orders!$E1548,MATCH(Orders!$F1548,Customers!$B1548,0))</f>
        <v>Standard Class</v>
      </c>
    </row>
    <row r="1549" spans="1:9" x14ac:dyDescent="0.35">
      <c r="A1549" s="12">
        <v>5882</v>
      </c>
      <c r="B1549" s="17" t="s">
        <v>4161</v>
      </c>
      <c r="C1549" s="17" t="s">
        <v>4162</v>
      </c>
      <c r="D1549" s="17" t="s">
        <v>22</v>
      </c>
      <c r="E1549" s="17" t="s">
        <v>23</v>
      </c>
      <c r="F1549" s="17" t="s">
        <v>257</v>
      </c>
      <c r="G1549" s="17" t="s">
        <v>43</v>
      </c>
      <c r="H1549" s="17" t="s">
        <v>44</v>
      </c>
      <c r="I1549" s="48" t="str">
        <f>INDEX(Orders!$E1549,MATCH(Orders!$F1549,Customers!$B1549,0))</f>
        <v>Standard Class</v>
      </c>
    </row>
    <row r="1550" spans="1:9" x14ac:dyDescent="0.35">
      <c r="A1550" s="11">
        <v>5883</v>
      </c>
      <c r="B1550" s="13" t="s">
        <v>4161</v>
      </c>
      <c r="C1550" s="13" t="s">
        <v>4162</v>
      </c>
      <c r="D1550" s="13" t="s">
        <v>22</v>
      </c>
      <c r="E1550" s="13" t="s">
        <v>23</v>
      </c>
      <c r="F1550" s="13" t="s">
        <v>257</v>
      </c>
      <c r="G1550" s="13" t="s">
        <v>43</v>
      </c>
      <c r="H1550" s="13" t="s">
        <v>44</v>
      </c>
      <c r="I1550" s="47" t="str">
        <f>INDEX(Orders!$E1550,MATCH(Orders!$F1550,Customers!$B1550,0))</f>
        <v>Standard Class</v>
      </c>
    </row>
    <row r="1551" spans="1:9" x14ac:dyDescent="0.35">
      <c r="A1551" s="12">
        <v>9613</v>
      </c>
      <c r="B1551" s="17" t="s">
        <v>1551</v>
      </c>
      <c r="C1551" s="17" t="s">
        <v>1552</v>
      </c>
      <c r="D1551" s="17" t="s">
        <v>41</v>
      </c>
      <c r="E1551" s="17" t="s">
        <v>23</v>
      </c>
      <c r="F1551" s="17" t="s">
        <v>4164</v>
      </c>
      <c r="G1551" s="17" t="s">
        <v>43</v>
      </c>
      <c r="H1551" s="17" t="s">
        <v>44</v>
      </c>
      <c r="I1551" s="48" t="str">
        <f>INDEX(Orders!$E1551,MATCH(Orders!$F1551,Customers!$B1551,0))</f>
        <v>Standard Class</v>
      </c>
    </row>
    <row r="1552" spans="1:9" x14ac:dyDescent="0.35">
      <c r="A1552" s="11">
        <v>658</v>
      </c>
      <c r="B1552" s="13" t="s">
        <v>1423</v>
      </c>
      <c r="C1552" s="13" t="s">
        <v>1424</v>
      </c>
      <c r="D1552" s="13" t="s">
        <v>108</v>
      </c>
      <c r="E1552" s="13" t="s">
        <v>23</v>
      </c>
      <c r="F1552" s="13" t="s">
        <v>1715</v>
      </c>
      <c r="G1552" s="13" t="s">
        <v>381</v>
      </c>
      <c r="H1552" s="13" t="s">
        <v>54</v>
      </c>
      <c r="I1552" s="47" t="str">
        <f>INDEX(Orders!$E1552,MATCH(Orders!$F1552,Customers!$B1552,0))</f>
        <v>Same Day</v>
      </c>
    </row>
    <row r="1553" spans="1:9" x14ac:dyDescent="0.35">
      <c r="A1553" s="12">
        <v>659</v>
      </c>
      <c r="B1553" s="17" t="s">
        <v>1423</v>
      </c>
      <c r="C1553" s="17" t="s">
        <v>1424</v>
      </c>
      <c r="D1553" s="17" t="s">
        <v>108</v>
      </c>
      <c r="E1553" s="17" t="s">
        <v>23</v>
      </c>
      <c r="F1553" s="17" t="s">
        <v>1715</v>
      </c>
      <c r="G1553" s="17" t="s">
        <v>381</v>
      </c>
      <c r="H1553" s="17" t="s">
        <v>54</v>
      </c>
      <c r="I1553" s="48" t="str">
        <f>INDEX(Orders!$E1553,MATCH(Orders!$F1553,Customers!$B1553,0))</f>
        <v>Same Day</v>
      </c>
    </row>
    <row r="1554" spans="1:9" x14ac:dyDescent="0.35">
      <c r="A1554" s="11">
        <v>2021</v>
      </c>
      <c r="B1554" s="13" t="s">
        <v>920</v>
      </c>
      <c r="C1554" s="13" t="s">
        <v>921</v>
      </c>
      <c r="D1554" s="13" t="s">
        <v>108</v>
      </c>
      <c r="E1554" s="13" t="s">
        <v>23</v>
      </c>
      <c r="F1554" s="13" t="s">
        <v>2818</v>
      </c>
      <c r="G1554" s="13" t="s">
        <v>2194</v>
      </c>
      <c r="H1554" s="13" t="s">
        <v>26</v>
      </c>
      <c r="I1554" s="47" t="str">
        <f>INDEX(Orders!$E1554,MATCH(Orders!$F1554,Customers!$B1554,0))</f>
        <v>First Class</v>
      </c>
    </row>
    <row r="1555" spans="1:9" x14ac:dyDescent="0.35">
      <c r="A1555" s="12">
        <v>2022</v>
      </c>
      <c r="B1555" s="17" t="s">
        <v>920</v>
      </c>
      <c r="C1555" s="17" t="s">
        <v>921</v>
      </c>
      <c r="D1555" s="17" t="s">
        <v>108</v>
      </c>
      <c r="E1555" s="17" t="s">
        <v>23</v>
      </c>
      <c r="F1555" s="17" t="s">
        <v>2818</v>
      </c>
      <c r="G1555" s="17" t="s">
        <v>2194</v>
      </c>
      <c r="H1555" s="17" t="s">
        <v>26</v>
      </c>
      <c r="I1555" s="48" t="str">
        <f>INDEX(Orders!$E1555,MATCH(Orders!$F1555,Customers!$B1555,0))</f>
        <v>First Class</v>
      </c>
    </row>
    <row r="1556" spans="1:9" x14ac:dyDescent="0.35">
      <c r="A1556" s="11">
        <v>2023</v>
      </c>
      <c r="B1556" s="13" t="s">
        <v>920</v>
      </c>
      <c r="C1556" s="13" t="s">
        <v>921</v>
      </c>
      <c r="D1556" s="13" t="s">
        <v>108</v>
      </c>
      <c r="E1556" s="13" t="s">
        <v>23</v>
      </c>
      <c r="F1556" s="13" t="s">
        <v>2818</v>
      </c>
      <c r="G1556" s="13" t="s">
        <v>2194</v>
      </c>
      <c r="H1556" s="13" t="s">
        <v>26</v>
      </c>
      <c r="I1556" s="47" t="str">
        <f>INDEX(Orders!$E1556,MATCH(Orders!$F1556,Customers!$B1556,0))</f>
        <v>First Class</v>
      </c>
    </row>
    <row r="1557" spans="1:9" x14ac:dyDescent="0.35">
      <c r="A1557" s="12">
        <v>2024</v>
      </c>
      <c r="B1557" s="17" t="s">
        <v>920</v>
      </c>
      <c r="C1557" s="17" t="s">
        <v>921</v>
      </c>
      <c r="D1557" s="17" t="s">
        <v>108</v>
      </c>
      <c r="E1557" s="17" t="s">
        <v>23</v>
      </c>
      <c r="F1557" s="17" t="s">
        <v>2818</v>
      </c>
      <c r="G1557" s="17" t="s">
        <v>2194</v>
      </c>
      <c r="H1557" s="17" t="s">
        <v>26</v>
      </c>
      <c r="I1557" s="48" t="str">
        <f>INDEX(Orders!$E1557,MATCH(Orders!$F1557,Customers!$B1557,0))</f>
        <v>First Class</v>
      </c>
    </row>
    <row r="1558" spans="1:9" x14ac:dyDescent="0.35">
      <c r="A1558" s="11">
        <v>2118</v>
      </c>
      <c r="B1558" s="13" t="s">
        <v>969</v>
      </c>
      <c r="C1558" s="13" t="s">
        <v>970</v>
      </c>
      <c r="D1558" s="13" t="s">
        <v>41</v>
      </c>
      <c r="E1558" s="13" t="s">
        <v>23</v>
      </c>
      <c r="F1558" s="13" t="s">
        <v>3982</v>
      </c>
      <c r="G1558" s="13" t="s">
        <v>43</v>
      </c>
      <c r="H1558" s="13" t="s">
        <v>44</v>
      </c>
      <c r="I1558" s="47" t="str">
        <f>INDEX(Orders!$E1558,MATCH(Orders!$F1558,Customers!$B1558,0))</f>
        <v>Standard Class</v>
      </c>
    </row>
    <row r="1559" spans="1:9" x14ac:dyDescent="0.35">
      <c r="A1559" s="12">
        <v>2881</v>
      </c>
      <c r="B1559" s="17" t="s">
        <v>4171</v>
      </c>
      <c r="C1559" s="17" t="s">
        <v>4172</v>
      </c>
      <c r="D1559" s="17" t="s">
        <v>108</v>
      </c>
      <c r="E1559" s="17" t="s">
        <v>23</v>
      </c>
      <c r="F1559" s="17" t="s">
        <v>4173</v>
      </c>
      <c r="G1559" s="17" t="s">
        <v>199</v>
      </c>
      <c r="H1559" s="17" t="s">
        <v>26</v>
      </c>
      <c r="I1559" s="48" t="str">
        <f>INDEX(Orders!$E1559,MATCH(Orders!$F1559,Customers!$B1559,0))</f>
        <v>Second Class</v>
      </c>
    </row>
    <row r="1560" spans="1:9" x14ac:dyDescent="0.35">
      <c r="A1560" s="11">
        <v>2882</v>
      </c>
      <c r="B1560" s="13" t="s">
        <v>4171</v>
      </c>
      <c r="C1560" s="13" t="s">
        <v>4172</v>
      </c>
      <c r="D1560" s="13" t="s">
        <v>108</v>
      </c>
      <c r="E1560" s="13" t="s">
        <v>23</v>
      </c>
      <c r="F1560" s="13" t="s">
        <v>4173</v>
      </c>
      <c r="G1560" s="13" t="s">
        <v>199</v>
      </c>
      <c r="H1560" s="13" t="s">
        <v>26</v>
      </c>
      <c r="I1560" s="47" t="str">
        <f>INDEX(Orders!$E1560,MATCH(Orders!$F1560,Customers!$B1560,0))</f>
        <v>Second Class</v>
      </c>
    </row>
    <row r="1561" spans="1:9" x14ac:dyDescent="0.35">
      <c r="A1561" s="12">
        <v>3718</v>
      </c>
      <c r="B1561" s="17" t="s">
        <v>3042</v>
      </c>
      <c r="C1561" s="17" t="s">
        <v>3043</v>
      </c>
      <c r="D1561" s="17" t="s">
        <v>41</v>
      </c>
      <c r="E1561" s="17" t="s">
        <v>23</v>
      </c>
      <c r="F1561" s="17" t="s">
        <v>184</v>
      </c>
      <c r="G1561" s="17" t="s">
        <v>251</v>
      </c>
      <c r="H1561" s="17" t="s">
        <v>79</v>
      </c>
      <c r="I1561" s="48" t="str">
        <f>INDEX(Orders!$E1561,MATCH(Orders!$F1561,Customers!$B1561,0))</f>
        <v>Standard Class</v>
      </c>
    </row>
    <row r="1562" spans="1:9" x14ac:dyDescent="0.35">
      <c r="A1562" s="11">
        <v>3719</v>
      </c>
      <c r="B1562" s="13" t="s">
        <v>3042</v>
      </c>
      <c r="C1562" s="13" t="s">
        <v>3043</v>
      </c>
      <c r="D1562" s="13" t="s">
        <v>41</v>
      </c>
      <c r="E1562" s="13" t="s">
        <v>23</v>
      </c>
      <c r="F1562" s="13" t="s">
        <v>184</v>
      </c>
      <c r="G1562" s="13" t="s">
        <v>251</v>
      </c>
      <c r="H1562" s="13" t="s">
        <v>79</v>
      </c>
      <c r="I1562" s="47" t="str">
        <f>INDEX(Orders!$E1562,MATCH(Orders!$F1562,Customers!$B1562,0))</f>
        <v>Standard Class</v>
      </c>
    </row>
    <row r="1563" spans="1:9" x14ac:dyDescent="0.35">
      <c r="A1563" s="12">
        <v>4582</v>
      </c>
      <c r="B1563" s="17" t="s">
        <v>2232</v>
      </c>
      <c r="C1563" s="17" t="s">
        <v>2233</v>
      </c>
      <c r="D1563" s="17" t="s">
        <v>108</v>
      </c>
      <c r="E1563" s="17" t="s">
        <v>23</v>
      </c>
      <c r="F1563" s="17" t="s">
        <v>86</v>
      </c>
      <c r="G1563" s="17" t="s">
        <v>87</v>
      </c>
      <c r="H1563" s="17" t="s">
        <v>26</v>
      </c>
      <c r="I1563" s="48" t="str">
        <f>INDEX(Orders!$E1563,MATCH(Orders!$F1563,Customers!$B1563,0))</f>
        <v>First Class</v>
      </c>
    </row>
    <row r="1564" spans="1:9" x14ac:dyDescent="0.35">
      <c r="A1564" s="11">
        <v>4770</v>
      </c>
      <c r="B1564" s="13" t="s">
        <v>239</v>
      </c>
      <c r="C1564" s="13" t="s">
        <v>240</v>
      </c>
      <c r="D1564" s="13" t="s">
        <v>108</v>
      </c>
      <c r="E1564" s="13" t="s">
        <v>23</v>
      </c>
      <c r="F1564" s="13" t="s">
        <v>358</v>
      </c>
      <c r="G1564" s="13" t="s">
        <v>43</v>
      </c>
      <c r="H1564" s="13" t="s">
        <v>44</v>
      </c>
      <c r="I1564" s="47" t="str">
        <f>INDEX(Orders!$E1564,MATCH(Orders!$F1564,Customers!$B1564,0))</f>
        <v>Second Class</v>
      </c>
    </row>
    <row r="1565" spans="1:9" x14ac:dyDescent="0.35">
      <c r="A1565" s="12">
        <v>4771</v>
      </c>
      <c r="B1565" s="17" t="s">
        <v>239</v>
      </c>
      <c r="C1565" s="17" t="s">
        <v>240</v>
      </c>
      <c r="D1565" s="17" t="s">
        <v>108</v>
      </c>
      <c r="E1565" s="17" t="s">
        <v>23</v>
      </c>
      <c r="F1565" s="17" t="s">
        <v>358</v>
      </c>
      <c r="G1565" s="17" t="s">
        <v>43</v>
      </c>
      <c r="H1565" s="17" t="s">
        <v>44</v>
      </c>
      <c r="I1565" s="48" t="str">
        <f>INDEX(Orders!$E1565,MATCH(Orders!$F1565,Customers!$B1565,0))</f>
        <v>Second Class</v>
      </c>
    </row>
    <row r="1566" spans="1:9" x14ac:dyDescent="0.35">
      <c r="A1566" s="11">
        <v>7166</v>
      </c>
      <c r="B1566" s="13" t="s">
        <v>954</v>
      </c>
      <c r="C1566" s="13" t="s">
        <v>955</v>
      </c>
      <c r="D1566" s="13" t="s">
        <v>41</v>
      </c>
      <c r="E1566" s="13" t="s">
        <v>23</v>
      </c>
      <c r="F1566" s="13" t="s">
        <v>2818</v>
      </c>
      <c r="G1566" s="13" t="s">
        <v>2194</v>
      </c>
      <c r="H1566" s="13" t="s">
        <v>26</v>
      </c>
      <c r="I1566" s="47" t="str">
        <f>INDEX(Orders!$E1566,MATCH(Orders!$F1566,Customers!$B1566,0))</f>
        <v>First Class</v>
      </c>
    </row>
    <row r="1567" spans="1:9" x14ac:dyDescent="0.35">
      <c r="A1567" s="12">
        <v>8468</v>
      </c>
      <c r="B1567" s="17" t="s">
        <v>4187</v>
      </c>
      <c r="C1567" s="17" t="s">
        <v>4188</v>
      </c>
      <c r="D1567" s="17" t="s">
        <v>22</v>
      </c>
      <c r="E1567" s="17" t="s">
        <v>23</v>
      </c>
      <c r="F1567" s="17" t="s">
        <v>358</v>
      </c>
      <c r="G1567" s="17" t="s">
        <v>43</v>
      </c>
      <c r="H1567" s="17" t="s">
        <v>44</v>
      </c>
      <c r="I1567" s="48" t="str">
        <f>INDEX(Orders!$E1567,MATCH(Orders!$F1567,Customers!$B1567,0))</f>
        <v>Standard Class</v>
      </c>
    </row>
    <row r="1568" spans="1:9" x14ac:dyDescent="0.35">
      <c r="A1568" s="11">
        <v>3411</v>
      </c>
      <c r="B1568" s="13" t="s">
        <v>4190</v>
      </c>
      <c r="C1568" s="13" t="s">
        <v>4191</v>
      </c>
      <c r="D1568" s="13" t="s">
        <v>22</v>
      </c>
      <c r="E1568" s="13" t="s">
        <v>23</v>
      </c>
      <c r="F1568" s="13" t="s">
        <v>358</v>
      </c>
      <c r="G1568" s="13" t="s">
        <v>43</v>
      </c>
      <c r="H1568" s="13" t="s">
        <v>44</v>
      </c>
      <c r="I1568" s="47" t="str">
        <f>INDEX(Orders!$E1568,MATCH(Orders!$F1568,Customers!$B1568,0))</f>
        <v>Standard Class</v>
      </c>
    </row>
    <row r="1569" spans="1:9" x14ac:dyDescent="0.35">
      <c r="A1569" s="12">
        <v>3412</v>
      </c>
      <c r="B1569" s="17" t="s">
        <v>4190</v>
      </c>
      <c r="C1569" s="17" t="s">
        <v>4191</v>
      </c>
      <c r="D1569" s="17" t="s">
        <v>22</v>
      </c>
      <c r="E1569" s="17" t="s">
        <v>23</v>
      </c>
      <c r="F1569" s="17" t="s">
        <v>358</v>
      </c>
      <c r="G1569" s="17" t="s">
        <v>43</v>
      </c>
      <c r="H1569" s="17" t="s">
        <v>44</v>
      </c>
      <c r="I1569" s="48" t="str">
        <f>INDEX(Orders!$E1569,MATCH(Orders!$F1569,Customers!$B1569,0))</f>
        <v>Standard Class</v>
      </c>
    </row>
    <row r="1570" spans="1:9" x14ac:dyDescent="0.35">
      <c r="A1570" s="11">
        <v>3413</v>
      </c>
      <c r="B1570" s="13" t="s">
        <v>4190</v>
      </c>
      <c r="C1570" s="13" t="s">
        <v>4191</v>
      </c>
      <c r="D1570" s="13" t="s">
        <v>22</v>
      </c>
      <c r="E1570" s="13" t="s">
        <v>23</v>
      </c>
      <c r="F1570" s="13" t="s">
        <v>358</v>
      </c>
      <c r="G1570" s="13" t="s">
        <v>43</v>
      </c>
      <c r="H1570" s="13" t="s">
        <v>44</v>
      </c>
      <c r="I1570" s="47" t="str">
        <f>INDEX(Orders!$E1570,MATCH(Orders!$F1570,Customers!$B1570,0))</f>
        <v>Standard Class</v>
      </c>
    </row>
    <row r="1571" spans="1:9" x14ac:dyDescent="0.35">
      <c r="A1571" s="12">
        <v>3414</v>
      </c>
      <c r="B1571" s="17" t="s">
        <v>4190</v>
      </c>
      <c r="C1571" s="17" t="s">
        <v>4191</v>
      </c>
      <c r="D1571" s="17" t="s">
        <v>22</v>
      </c>
      <c r="E1571" s="17" t="s">
        <v>23</v>
      </c>
      <c r="F1571" s="17" t="s">
        <v>358</v>
      </c>
      <c r="G1571" s="17" t="s">
        <v>43</v>
      </c>
      <c r="H1571" s="17" t="s">
        <v>44</v>
      </c>
      <c r="I1571" s="48" t="str">
        <f>INDEX(Orders!$E1571,MATCH(Orders!$F1571,Customers!$B1571,0))</f>
        <v>Standard Class</v>
      </c>
    </row>
    <row r="1572" spans="1:9" x14ac:dyDescent="0.35">
      <c r="A1572" s="11">
        <v>3415</v>
      </c>
      <c r="B1572" s="13" t="s">
        <v>4190</v>
      </c>
      <c r="C1572" s="13" t="s">
        <v>4191</v>
      </c>
      <c r="D1572" s="13" t="s">
        <v>22</v>
      </c>
      <c r="E1572" s="13" t="s">
        <v>23</v>
      </c>
      <c r="F1572" s="13" t="s">
        <v>358</v>
      </c>
      <c r="G1572" s="13" t="s">
        <v>43</v>
      </c>
      <c r="H1572" s="13" t="s">
        <v>44</v>
      </c>
      <c r="I1572" s="47" t="str">
        <f>INDEX(Orders!$E1572,MATCH(Orders!$F1572,Customers!$B1572,0))</f>
        <v>Standard Class</v>
      </c>
    </row>
    <row r="1573" spans="1:9" x14ac:dyDescent="0.35">
      <c r="A1573" s="12">
        <v>5606</v>
      </c>
      <c r="B1573" s="17" t="s">
        <v>1469</v>
      </c>
      <c r="C1573" s="17" t="s">
        <v>1470</v>
      </c>
      <c r="D1573" s="17" t="s">
        <v>22</v>
      </c>
      <c r="E1573" s="17" t="s">
        <v>23</v>
      </c>
      <c r="F1573" s="17" t="s">
        <v>1839</v>
      </c>
      <c r="G1573" s="17" t="s">
        <v>78</v>
      </c>
      <c r="H1573" s="17" t="s">
        <v>79</v>
      </c>
      <c r="I1573" s="48" t="str">
        <f>INDEX(Orders!$E1573,MATCH(Orders!$F1573,Customers!$B1573,0))</f>
        <v>Standard Class</v>
      </c>
    </row>
    <row r="1574" spans="1:9" x14ac:dyDescent="0.35">
      <c r="A1574" s="11">
        <v>5607</v>
      </c>
      <c r="B1574" s="13" t="s">
        <v>1469</v>
      </c>
      <c r="C1574" s="13" t="s">
        <v>1470</v>
      </c>
      <c r="D1574" s="13" t="s">
        <v>22</v>
      </c>
      <c r="E1574" s="13" t="s">
        <v>23</v>
      </c>
      <c r="F1574" s="13" t="s">
        <v>1839</v>
      </c>
      <c r="G1574" s="13" t="s">
        <v>78</v>
      </c>
      <c r="H1574" s="13" t="s">
        <v>79</v>
      </c>
      <c r="I1574" s="47" t="str">
        <f>INDEX(Orders!$E1574,MATCH(Orders!$F1574,Customers!$B1574,0))</f>
        <v>Standard Class</v>
      </c>
    </row>
    <row r="1575" spans="1:9" x14ac:dyDescent="0.35">
      <c r="A1575" s="12">
        <v>8046</v>
      </c>
      <c r="B1575" s="17" t="s">
        <v>4200</v>
      </c>
      <c r="C1575" s="17" t="s">
        <v>4201</v>
      </c>
      <c r="D1575" s="17" t="s">
        <v>41</v>
      </c>
      <c r="E1575" s="17" t="s">
        <v>23</v>
      </c>
      <c r="F1575" s="17" t="s">
        <v>218</v>
      </c>
      <c r="G1575" s="17" t="s">
        <v>219</v>
      </c>
      <c r="H1575" s="17" t="s">
        <v>26</v>
      </c>
      <c r="I1575" s="48" t="str">
        <f>INDEX(Orders!$E1575,MATCH(Orders!$F1575,Customers!$B1575,0))</f>
        <v>Standard Class</v>
      </c>
    </row>
    <row r="1576" spans="1:9" x14ac:dyDescent="0.35">
      <c r="A1576" s="11">
        <v>8484</v>
      </c>
      <c r="B1576" s="13" t="s">
        <v>2452</v>
      </c>
      <c r="C1576" s="13" t="s">
        <v>2453</v>
      </c>
      <c r="D1576" s="13" t="s">
        <v>41</v>
      </c>
      <c r="E1576" s="13" t="s">
        <v>23</v>
      </c>
      <c r="F1576" s="13" t="s">
        <v>4203</v>
      </c>
      <c r="G1576" s="13" t="s">
        <v>880</v>
      </c>
      <c r="H1576" s="13" t="s">
        <v>54</v>
      </c>
      <c r="I1576" s="47" t="str">
        <f>INDEX(Orders!$E1576,MATCH(Orders!$F1576,Customers!$B1576,0))</f>
        <v>Standard Class</v>
      </c>
    </row>
    <row r="1577" spans="1:9" x14ac:dyDescent="0.35">
      <c r="A1577" s="12">
        <v>9281</v>
      </c>
      <c r="B1577" s="17" t="s">
        <v>4207</v>
      </c>
      <c r="C1577" s="17" t="s">
        <v>4208</v>
      </c>
      <c r="D1577" s="17" t="s">
        <v>108</v>
      </c>
      <c r="E1577" s="17" t="s">
        <v>23</v>
      </c>
      <c r="F1577" s="17" t="s">
        <v>159</v>
      </c>
      <c r="G1577" s="17" t="s">
        <v>160</v>
      </c>
      <c r="H1577" s="17" t="s">
        <v>44</v>
      </c>
      <c r="I1577" s="48" t="str">
        <f>INDEX(Orders!$E1577,MATCH(Orders!$F1577,Customers!$B1577,0))</f>
        <v>Standard Class</v>
      </c>
    </row>
    <row r="1578" spans="1:9" x14ac:dyDescent="0.35">
      <c r="A1578" s="11">
        <v>3621</v>
      </c>
      <c r="B1578" s="13" t="s">
        <v>2204</v>
      </c>
      <c r="C1578" s="13" t="s">
        <v>2205</v>
      </c>
      <c r="D1578" s="13" t="s">
        <v>22</v>
      </c>
      <c r="E1578" s="13" t="s">
        <v>23</v>
      </c>
      <c r="F1578" s="13" t="s">
        <v>480</v>
      </c>
      <c r="G1578" s="13" t="s">
        <v>514</v>
      </c>
      <c r="H1578" s="13" t="s">
        <v>79</v>
      </c>
      <c r="I1578" s="47" t="str">
        <f>INDEX(Orders!$E1578,MATCH(Orders!$F1578,Customers!$B1578,0))</f>
        <v>Standard Class</v>
      </c>
    </row>
    <row r="1579" spans="1:9" x14ac:dyDescent="0.35">
      <c r="A1579" s="12">
        <v>3622</v>
      </c>
      <c r="B1579" s="17" t="s">
        <v>2204</v>
      </c>
      <c r="C1579" s="17" t="s">
        <v>2205</v>
      </c>
      <c r="D1579" s="17" t="s">
        <v>22</v>
      </c>
      <c r="E1579" s="17" t="s">
        <v>23</v>
      </c>
      <c r="F1579" s="17" t="s">
        <v>480</v>
      </c>
      <c r="G1579" s="17" t="s">
        <v>514</v>
      </c>
      <c r="H1579" s="17" t="s">
        <v>79</v>
      </c>
      <c r="I1579" s="48" t="str">
        <f>INDEX(Orders!$E1579,MATCH(Orders!$F1579,Customers!$B1579,0))</f>
        <v>Standard Class</v>
      </c>
    </row>
    <row r="1580" spans="1:9" x14ac:dyDescent="0.35">
      <c r="A1580" s="11">
        <v>3965</v>
      </c>
      <c r="B1580" s="13" t="s">
        <v>3320</v>
      </c>
      <c r="C1580" s="13" t="s">
        <v>3321</v>
      </c>
      <c r="D1580" s="13" t="s">
        <v>41</v>
      </c>
      <c r="E1580" s="13" t="s">
        <v>23</v>
      </c>
      <c r="F1580" s="13" t="s">
        <v>86</v>
      </c>
      <c r="G1580" s="13" t="s">
        <v>87</v>
      </c>
      <c r="H1580" s="13" t="s">
        <v>26</v>
      </c>
      <c r="I1580" s="47" t="str">
        <f>INDEX(Orders!$E1580,MATCH(Orders!$F1580,Customers!$B1580,0))</f>
        <v>Standard Class</v>
      </c>
    </row>
    <row r="1581" spans="1:9" x14ac:dyDescent="0.35">
      <c r="A1581" s="12">
        <v>4665</v>
      </c>
      <c r="B1581" s="17" t="s">
        <v>4216</v>
      </c>
      <c r="C1581" s="17" t="s">
        <v>4217</v>
      </c>
      <c r="D1581" s="17" t="s">
        <v>41</v>
      </c>
      <c r="E1581" s="17" t="s">
        <v>23</v>
      </c>
      <c r="F1581" s="17" t="s">
        <v>4218</v>
      </c>
      <c r="G1581" s="17" t="s">
        <v>98</v>
      </c>
      <c r="H1581" s="17" t="s">
        <v>79</v>
      </c>
      <c r="I1581" s="48" t="str">
        <f>INDEX(Orders!$E1581,MATCH(Orders!$F1581,Customers!$B1581,0))</f>
        <v>Standard Class</v>
      </c>
    </row>
    <row r="1582" spans="1:9" x14ac:dyDescent="0.35">
      <c r="A1582" s="11">
        <v>4666</v>
      </c>
      <c r="B1582" s="13" t="s">
        <v>4216</v>
      </c>
      <c r="C1582" s="13" t="s">
        <v>4217</v>
      </c>
      <c r="D1582" s="13" t="s">
        <v>41</v>
      </c>
      <c r="E1582" s="13" t="s">
        <v>23</v>
      </c>
      <c r="F1582" s="13" t="s">
        <v>4218</v>
      </c>
      <c r="G1582" s="13" t="s">
        <v>98</v>
      </c>
      <c r="H1582" s="13" t="s">
        <v>79</v>
      </c>
      <c r="I1582" s="47" t="str">
        <f>INDEX(Orders!$E1582,MATCH(Orders!$F1582,Customers!$B1582,0))</f>
        <v>Standard Class</v>
      </c>
    </row>
    <row r="1583" spans="1:9" x14ac:dyDescent="0.35">
      <c r="A1583" s="12">
        <v>6465</v>
      </c>
      <c r="B1583" s="17" t="s">
        <v>4224</v>
      </c>
      <c r="C1583" s="17" t="s">
        <v>4225</v>
      </c>
      <c r="D1583" s="17" t="s">
        <v>108</v>
      </c>
      <c r="E1583" s="17" t="s">
        <v>23</v>
      </c>
      <c r="F1583" s="17" t="s">
        <v>1886</v>
      </c>
      <c r="G1583" s="17" t="s">
        <v>458</v>
      </c>
      <c r="H1583" s="17" t="s">
        <v>79</v>
      </c>
      <c r="I1583" s="48" t="str">
        <f>INDEX(Orders!$E1583,MATCH(Orders!$F1583,Customers!$B1583,0))</f>
        <v>Standard Class</v>
      </c>
    </row>
    <row r="1584" spans="1:9" x14ac:dyDescent="0.35">
      <c r="A1584" s="11">
        <v>7354</v>
      </c>
      <c r="B1584" s="13" t="s">
        <v>1148</v>
      </c>
      <c r="C1584" s="13" t="s">
        <v>1149</v>
      </c>
      <c r="D1584" s="13" t="s">
        <v>108</v>
      </c>
      <c r="E1584" s="13" t="s">
        <v>23</v>
      </c>
      <c r="F1584" s="13" t="s">
        <v>86</v>
      </c>
      <c r="G1584" s="13" t="s">
        <v>87</v>
      </c>
      <c r="H1584" s="13" t="s">
        <v>26</v>
      </c>
      <c r="I1584" s="47" t="str">
        <f>INDEX(Orders!$E1584,MATCH(Orders!$F1584,Customers!$B1584,0))</f>
        <v>Standard Class</v>
      </c>
    </row>
    <row r="1585" spans="1:9" x14ac:dyDescent="0.35">
      <c r="A1585" s="12">
        <v>8177</v>
      </c>
      <c r="B1585" s="17" t="s">
        <v>3765</v>
      </c>
      <c r="C1585" s="17" t="s">
        <v>3766</v>
      </c>
      <c r="D1585" s="17" t="s">
        <v>108</v>
      </c>
      <c r="E1585" s="17" t="s">
        <v>23</v>
      </c>
      <c r="F1585" s="17" t="s">
        <v>218</v>
      </c>
      <c r="G1585" s="17" t="s">
        <v>219</v>
      </c>
      <c r="H1585" s="17" t="s">
        <v>26</v>
      </c>
      <c r="I1585" s="48" t="str">
        <f>INDEX(Orders!$E1585,MATCH(Orders!$F1585,Customers!$B1585,0))</f>
        <v>First Class</v>
      </c>
    </row>
    <row r="1586" spans="1:9" x14ac:dyDescent="0.35">
      <c r="A1586" s="11">
        <v>9447</v>
      </c>
      <c r="B1586" s="13" t="s">
        <v>1099</v>
      </c>
      <c r="C1586" s="13" t="s">
        <v>1100</v>
      </c>
      <c r="D1586" s="13" t="s">
        <v>41</v>
      </c>
      <c r="E1586" s="13" t="s">
        <v>23</v>
      </c>
      <c r="F1586" s="13" t="s">
        <v>4233</v>
      </c>
      <c r="G1586" s="13" t="s">
        <v>762</v>
      </c>
      <c r="H1586" s="13" t="s">
        <v>54</v>
      </c>
      <c r="I1586" s="47" t="str">
        <f>INDEX(Orders!$E1586,MATCH(Orders!$F1586,Customers!$B1586,0))</f>
        <v>Standard Class</v>
      </c>
    </row>
    <row r="1587" spans="1:9" x14ac:dyDescent="0.35">
      <c r="A1587" s="12">
        <v>9554</v>
      </c>
      <c r="B1587" s="17" t="s">
        <v>429</v>
      </c>
      <c r="C1587" s="17" t="s">
        <v>430</v>
      </c>
      <c r="D1587" s="17" t="s">
        <v>22</v>
      </c>
      <c r="E1587" s="17" t="s">
        <v>23</v>
      </c>
      <c r="F1587" s="17" t="s">
        <v>3002</v>
      </c>
      <c r="G1587" s="17" t="s">
        <v>737</v>
      </c>
      <c r="H1587" s="17" t="s">
        <v>44</v>
      </c>
      <c r="I1587" s="48" t="str">
        <f>INDEX(Orders!$E1587,MATCH(Orders!$F1587,Customers!$B1587,0))</f>
        <v>Standard Class</v>
      </c>
    </row>
    <row r="1588" spans="1:9" x14ac:dyDescent="0.35">
      <c r="A1588" s="11">
        <v>9721</v>
      </c>
      <c r="B1588" s="13" t="s">
        <v>2873</v>
      </c>
      <c r="C1588" s="13" t="s">
        <v>2874</v>
      </c>
      <c r="D1588" s="13" t="s">
        <v>22</v>
      </c>
      <c r="E1588" s="13" t="s">
        <v>23</v>
      </c>
      <c r="F1588" s="13" t="s">
        <v>1051</v>
      </c>
      <c r="G1588" s="13" t="s">
        <v>126</v>
      </c>
      <c r="H1588" s="13" t="s">
        <v>54</v>
      </c>
      <c r="I1588" s="47" t="str">
        <f>INDEX(Orders!$E1588,MATCH(Orders!$F1588,Customers!$B1588,0))</f>
        <v>Standard Class</v>
      </c>
    </row>
    <row r="1589" spans="1:9" x14ac:dyDescent="0.35">
      <c r="A1589" s="12">
        <v>9875</v>
      </c>
      <c r="B1589" s="17" t="s">
        <v>4239</v>
      </c>
      <c r="C1589" s="17" t="s">
        <v>4240</v>
      </c>
      <c r="D1589" s="17" t="s">
        <v>108</v>
      </c>
      <c r="E1589" s="17" t="s">
        <v>23</v>
      </c>
      <c r="F1589" s="17" t="s">
        <v>4241</v>
      </c>
      <c r="G1589" s="17" t="s">
        <v>153</v>
      </c>
      <c r="H1589" s="17" t="s">
        <v>26</v>
      </c>
      <c r="I1589" s="48" t="str">
        <f>INDEX(Orders!$E1589,MATCH(Orders!$F1589,Customers!$B1589,0))</f>
        <v>Second Class</v>
      </c>
    </row>
    <row r="1590" spans="1:9" x14ac:dyDescent="0.35">
      <c r="A1590" s="11">
        <v>9983</v>
      </c>
      <c r="B1590" s="13" t="s">
        <v>4034</v>
      </c>
      <c r="C1590" s="13" t="s">
        <v>4035</v>
      </c>
      <c r="D1590" s="13" t="s">
        <v>41</v>
      </c>
      <c r="E1590" s="13" t="s">
        <v>23</v>
      </c>
      <c r="F1590" s="13" t="s">
        <v>4203</v>
      </c>
      <c r="G1590" s="13" t="s">
        <v>880</v>
      </c>
      <c r="H1590" s="13" t="s">
        <v>54</v>
      </c>
      <c r="I1590" s="47" t="str">
        <f>INDEX(Orders!$E1590,MATCH(Orders!$F1590,Customers!$B1590,0))</f>
        <v>Standard Class</v>
      </c>
    </row>
    <row r="1591" spans="1:9" x14ac:dyDescent="0.35">
      <c r="A1591" s="12">
        <v>9984</v>
      </c>
      <c r="B1591" s="17" t="s">
        <v>4034</v>
      </c>
      <c r="C1591" s="17" t="s">
        <v>4035</v>
      </c>
      <c r="D1591" s="17" t="s">
        <v>41</v>
      </c>
      <c r="E1591" s="17" t="s">
        <v>23</v>
      </c>
      <c r="F1591" s="17" t="s">
        <v>4203</v>
      </c>
      <c r="G1591" s="17" t="s">
        <v>880</v>
      </c>
      <c r="H1591" s="17" t="s">
        <v>54</v>
      </c>
      <c r="I1591" s="48" t="str">
        <f>INDEX(Orders!$E1591,MATCH(Orders!$F1591,Customers!$B1591,0))</f>
        <v>Standard Class</v>
      </c>
    </row>
    <row r="1592" spans="1:9" x14ac:dyDescent="0.35">
      <c r="A1592" s="11">
        <v>2369</v>
      </c>
      <c r="B1592" s="13" t="s">
        <v>4244</v>
      </c>
      <c r="C1592" s="13" t="s">
        <v>4245</v>
      </c>
      <c r="D1592" s="13" t="s">
        <v>22</v>
      </c>
      <c r="E1592" s="13" t="s">
        <v>23</v>
      </c>
      <c r="F1592" s="13" t="s">
        <v>211</v>
      </c>
      <c r="G1592" s="13" t="s">
        <v>153</v>
      </c>
      <c r="H1592" s="13" t="s">
        <v>26</v>
      </c>
      <c r="I1592" s="47" t="str">
        <f>INDEX(Orders!$E1592,MATCH(Orders!$F1592,Customers!$B1592,0))</f>
        <v>Standard Class</v>
      </c>
    </row>
    <row r="1593" spans="1:9" x14ac:dyDescent="0.35">
      <c r="A1593" s="12">
        <v>2370</v>
      </c>
      <c r="B1593" s="17" t="s">
        <v>4244</v>
      </c>
      <c r="C1593" s="17" t="s">
        <v>4245</v>
      </c>
      <c r="D1593" s="17" t="s">
        <v>22</v>
      </c>
      <c r="E1593" s="17" t="s">
        <v>23</v>
      </c>
      <c r="F1593" s="17" t="s">
        <v>211</v>
      </c>
      <c r="G1593" s="17" t="s">
        <v>153</v>
      </c>
      <c r="H1593" s="17" t="s">
        <v>26</v>
      </c>
      <c r="I1593" s="48" t="str">
        <f>INDEX(Orders!$E1593,MATCH(Orders!$F1593,Customers!$B1593,0))</f>
        <v>Standard Class</v>
      </c>
    </row>
    <row r="1594" spans="1:9" x14ac:dyDescent="0.35">
      <c r="A1594" s="11">
        <v>3746</v>
      </c>
      <c r="B1594" s="13" t="s">
        <v>4247</v>
      </c>
      <c r="C1594" s="13" t="s">
        <v>4248</v>
      </c>
      <c r="D1594" s="13" t="s">
        <v>41</v>
      </c>
      <c r="E1594" s="13" t="s">
        <v>23</v>
      </c>
      <c r="F1594" s="13" t="s">
        <v>184</v>
      </c>
      <c r="G1594" s="13" t="s">
        <v>251</v>
      </c>
      <c r="H1594" s="13" t="s">
        <v>79</v>
      </c>
      <c r="I1594" s="47" t="str">
        <f>INDEX(Orders!$E1594,MATCH(Orders!$F1594,Customers!$B1594,0))</f>
        <v>Second Class</v>
      </c>
    </row>
    <row r="1595" spans="1:9" x14ac:dyDescent="0.35">
      <c r="A1595" s="12">
        <v>3747</v>
      </c>
      <c r="B1595" s="17" t="s">
        <v>4247</v>
      </c>
      <c r="C1595" s="17" t="s">
        <v>4248</v>
      </c>
      <c r="D1595" s="17" t="s">
        <v>41</v>
      </c>
      <c r="E1595" s="17" t="s">
        <v>23</v>
      </c>
      <c r="F1595" s="17" t="s">
        <v>184</v>
      </c>
      <c r="G1595" s="17" t="s">
        <v>251</v>
      </c>
      <c r="H1595" s="17" t="s">
        <v>79</v>
      </c>
      <c r="I1595" s="48" t="str">
        <f>INDEX(Orders!$E1595,MATCH(Orders!$F1595,Customers!$B1595,0))</f>
        <v>Second Class</v>
      </c>
    </row>
    <row r="1596" spans="1:9" x14ac:dyDescent="0.35">
      <c r="A1596" s="11">
        <v>5242</v>
      </c>
      <c r="B1596" s="13" t="s">
        <v>4250</v>
      </c>
      <c r="C1596" s="13" t="s">
        <v>4251</v>
      </c>
      <c r="D1596" s="13" t="s">
        <v>22</v>
      </c>
      <c r="E1596" s="13" t="s">
        <v>23</v>
      </c>
      <c r="F1596" s="13" t="s">
        <v>159</v>
      </c>
      <c r="G1596" s="13" t="s">
        <v>160</v>
      </c>
      <c r="H1596" s="13" t="s">
        <v>44</v>
      </c>
      <c r="I1596" s="47" t="str">
        <f>INDEX(Orders!$E1596,MATCH(Orders!$F1596,Customers!$B1596,0))</f>
        <v>Second Class</v>
      </c>
    </row>
    <row r="1597" spans="1:9" x14ac:dyDescent="0.35">
      <c r="A1597" s="12">
        <v>5299</v>
      </c>
      <c r="B1597" s="17" t="s">
        <v>2573</v>
      </c>
      <c r="C1597" s="17" t="s">
        <v>2574</v>
      </c>
      <c r="D1597" s="17" t="s">
        <v>22</v>
      </c>
      <c r="E1597" s="17" t="s">
        <v>23</v>
      </c>
      <c r="F1597" s="17" t="s">
        <v>257</v>
      </c>
      <c r="G1597" s="17" t="s">
        <v>43</v>
      </c>
      <c r="H1597" s="17" t="s">
        <v>44</v>
      </c>
      <c r="I1597" s="48" t="str">
        <f>INDEX(Orders!$E1597,MATCH(Orders!$F1597,Customers!$B1597,0))</f>
        <v>First Class</v>
      </c>
    </row>
    <row r="1598" spans="1:9" x14ac:dyDescent="0.35">
      <c r="A1598" s="11">
        <v>5300</v>
      </c>
      <c r="B1598" s="13" t="s">
        <v>2573</v>
      </c>
      <c r="C1598" s="13" t="s">
        <v>2574</v>
      </c>
      <c r="D1598" s="13" t="s">
        <v>22</v>
      </c>
      <c r="E1598" s="13" t="s">
        <v>23</v>
      </c>
      <c r="F1598" s="13" t="s">
        <v>257</v>
      </c>
      <c r="G1598" s="13" t="s">
        <v>43</v>
      </c>
      <c r="H1598" s="13" t="s">
        <v>44</v>
      </c>
      <c r="I1598" s="47" t="str">
        <f>INDEX(Orders!$E1598,MATCH(Orders!$F1598,Customers!$B1598,0))</f>
        <v>First Class</v>
      </c>
    </row>
    <row r="1599" spans="1:9" x14ac:dyDescent="0.35">
      <c r="A1599" s="12">
        <v>5634</v>
      </c>
      <c r="B1599" s="17" t="s">
        <v>1613</v>
      </c>
      <c r="C1599" s="17" t="s">
        <v>1614</v>
      </c>
      <c r="D1599" s="17" t="s">
        <v>108</v>
      </c>
      <c r="E1599" s="17" t="s">
        <v>23</v>
      </c>
      <c r="F1599" s="17" t="s">
        <v>218</v>
      </c>
      <c r="G1599" s="17" t="s">
        <v>219</v>
      </c>
      <c r="H1599" s="17" t="s">
        <v>26</v>
      </c>
      <c r="I1599" s="48" t="str">
        <f>INDEX(Orders!$E1599,MATCH(Orders!$F1599,Customers!$B1599,0))</f>
        <v>Second Class</v>
      </c>
    </row>
    <row r="1600" spans="1:9" x14ac:dyDescent="0.35">
      <c r="A1600" s="11">
        <v>6053</v>
      </c>
      <c r="B1600" s="13" t="s">
        <v>2462</v>
      </c>
      <c r="C1600" s="13" t="s">
        <v>2463</v>
      </c>
      <c r="D1600" s="13" t="s">
        <v>108</v>
      </c>
      <c r="E1600" s="13" t="s">
        <v>23</v>
      </c>
      <c r="F1600" s="13" t="s">
        <v>527</v>
      </c>
      <c r="G1600" s="13" t="s">
        <v>153</v>
      </c>
      <c r="H1600" s="13" t="s">
        <v>26</v>
      </c>
      <c r="I1600" s="47" t="str">
        <f>INDEX(Orders!$E1600,MATCH(Orders!$F1600,Customers!$B1600,0))</f>
        <v>Second Class</v>
      </c>
    </row>
    <row r="1601" spans="1:9" x14ac:dyDescent="0.35">
      <c r="A1601" s="12">
        <v>6054</v>
      </c>
      <c r="B1601" s="17" t="s">
        <v>2462</v>
      </c>
      <c r="C1601" s="17" t="s">
        <v>2463</v>
      </c>
      <c r="D1601" s="17" t="s">
        <v>108</v>
      </c>
      <c r="E1601" s="17" t="s">
        <v>23</v>
      </c>
      <c r="F1601" s="17" t="s">
        <v>527</v>
      </c>
      <c r="G1601" s="17" t="s">
        <v>153</v>
      </c>
      <c r="H1601" s="17" t="s">
        <v>26</v>
      </c>
      <c r="I1601" s="48" t="str">
        <f>INDEX(Orders!$E1601,MATCH(Orders!$F1601,Customers!$B1601,0))</f>
        <v>Second Class</v>
      </c>
    </row>
    <row r="1602" spans="1:9" x14ac:dyDescent="0.35">
      <c r="A1602" s="11">
        <v>6055</v>
      </c>
      <c r="B1602" s="13" t="s">
        <v>2462</v>
      </c>
      <c r="C1602" s="13" t="s">
        <v>2463</v>
      </c>
      <c r="D1602" s="13" t="s">
        <v>108</v>
      </c>
      <c r="E1602" s="13" t="s">
        <v>23</v>
      </c>
      <c r="F1602" s="13" t="s">
        <v>527</v>
      </c>
      <c r="G1602" s="13" t="s">
        <v>153</v>
      </c>
      <c r="H1602" s="13" t="s">
        <v>26</v>
      </c>
      <c r="I1602" s="47" t="str">
        <f>INDEX(Orders!$E1602,MATCH(Orders!$F1602,Customers!$B1602,0))</f>
        <v>Second Class</v>
      </c>
    </row>
    <row r="1603" spans="1:9" x14ac:dyDescent="0.35">
      <c r="A1603" s="12">
        <v>9351</v>
      </c>
      <c r="B1603" s="17" t="s">
        <v>2730</v>
      </c>
      <c r="C1603" s="17" t="s">
        <v>2731</v>
      </c>
      <c r="D1603" s="17" t="s">
        <v>22</v>
      </c>
      <c r="E1603" s="17" t="s">
        <v>23</v>
      </c>
      <c r="F1603" s="17" t="s">
        <v>159</v>
      </c>
      <c r="G1603" s="17" t="s">
        <v>160</v>
      </c>
      <c r="H1603" s="17" t="s">
        <v>44</v>
      </c>
      <c r="I1603" s="48" t="str">
        <f>INDEX(Orders!$E1603,MATCH(Orders!$F1603,Customers!$B1603,0))</f>
        <v>Standard Class</v>
      </c>
    </row>
    <row r="1604" spans="1:9" x14ac:dyDescent="0.35">
      <c r="A1604" s="11">
        <v>9352</v>
      </c>
      <c r="B1604" s="13" t="s">
        <v>2730</v>
      </c>
      <c r="C1604" s="13" t="s">
        <v>2731</v>
      </c>
      <c r="D1604" s="13" t="s">
        <v>22</v>
      </c>
      <c r="E1604" s="13" t="s">
        <v>23</v>
      </c>
      <c r="F1604" s="13" t="s">
        <v>159</v>
      </c>
      <c r="G1604" s="13" t="s">
        <v>160</v>
      </c>
      <c r="H1604" s="13" t="s">
        <v>44</v>
      </c>
      <c r="I1604" s="47" t="str">
        <f>INDEX(Orders!$E1604,MATCH(Orders!$F1604,Customers!$B1604,0))</f>
        <v>Standard Class</v>
      </c>
    </row>
    <row r="1605" spans="1:9" x14ac:dyDescent="0.35">
      <c r="A1605" s="12">
        <v>1314</v>
      </c>
      <c r="B1605" s="17" t="s">
        <v>1586</v>
      </c>
      <c r="C1605" s="17" t="s">
        <v>1587</v>
      </c>
      <c r="D1605" s="17" t="s">
        <v>41</v>
      </c>
      <c r="E1605" s="17" t="s">
        <v>23</v>
      </c>
      <c r="F1605" s="17" t="s">
        <v>184</v>
      </c>
      <c r="G1605" s="17" t="s">
        <v>153</v>
      </c>
      <c r="H1605" s="17" t="s">
        <v>26</v>
      </c>
      <c r="I1605" s="48" t="str">
        <f>INDEX(Orders!$E1605,MATCH(Orders!$F1605,Customers!$B1605,0))</f>
        <v>Standard Class</v>
      </c>
    </row>
    <row r="1606" spans="1:9" x14ac:dyDescent="0.35">
      <c r="A1606" s="11">
        <v>2331</v>
      </c>
      <c r="B1606" s="13" t="s">
        <v>142</v>
      </c>
      <c r="C1606" s="13" t="s">
        <v>143</v>
      </c>
      <c r="D1606" s="13" t="s">
        <v>22</v>
      </c>
      <c r="E1606" s="13" t="s">
        <v>23</v>
      </c>
      <c r="F1606" s="13" t="s">
        <v>42</v>
      </c>
      <c r="G1606" s="13" t="s">
        <v>43</v>
      </c>
      <c r="H1606" s="13" t="s">
        <v>44</v>
      </c>
      <c r="I1606" s="47" t="str">
        <f>INDEX(Orders!$E1606,MATCH(Orders!$F1606,Customers!$B1606,0))</f>
        <v>Second Class</v>
      </c>
    </row>
    <row r="1607" spans="1:9" x14ac:dyDescent="0.35">
      <c r="A1607" s="12">
        <v>2332</v>
      </c>
      <c r="B1607" s="17" t="s">
        <v>142</v>
      </c>
      <c r="C1607" s="17" t="s">
        <v>143</v>
      </c>
      <c r="D1607" s="17" t="s">
        <v>22</v>
      </c>
      <c r="E1607" s="17" t="s">
        <v>23</v>
      </c>
      <c r="F1607" s="17" t="s">
        <v>42</v>
      </c>
      <c r="G1607" s="17" t="s">
        <v>43</v>
      </c>
      <c r="H1607" s="17" t="s">
        <v>44</v>
      </c>
      <c r="I1607" s="48" t="str">
        <f>INDEX(Orders!$E1607,MATCH(Orders!$F1607,Customers!$B1607,0))</f>
        <v>Second Class</v>
      </c>
    </row>
    <row r="1608" spans="1:9" x14ac:dyDescent="0.35">
      <c r="A1608" s="11">
        <v>5397</v>
      </c>
      <c r="B1608" s="13" t="s">
        <v>1450</v>
      </c>
      <c r="C1608" s="13" t="s">
        <v>1451</v>
      </c>
      <c r="D1608" s="13" t="s">
        <v>22</v>
      </c>
      <c r="E1608" s="13" t="s">
        <v>23</v>
      </c>
      <c r="F1608" s="13" t="s">
        <v>358</v>
      </c>
      <c r="G1608" s="13" t="s">
        <v>43</v>
      </c>
      <c r="H1608" s="13" t="s">
        <v>44</v>
      </c>
      <c r="I1608" s="47" t="str">
        <f>INDEX(Orders!$E1608,MATCH(Orders!$F1608,Customers!$B1608,0))</f>
        <v>Same Day</v>
      </c>
    </row>
    <row r="1609" spans="1:9" x14ac:dyDescent="0.35">
      <c r="A1609" s="12">
        <v>5662</v>
      </c>
      <c r="B1609" s="17" t="s">
        <v>1768</v>
      </c>
      <c r="C1609" s="17" t="s">
        <v>1769</v>
      </c>
      <c r="D1609" s="17" t="s">
        <v>108</v>
      </c>
      <c r="E1609" s="17" t="s">
        <v>23</v>
      </c>
      <c r="F1609" s="17" t="s">
        <v>1715</v>
      </c>
      <c r="G1609" s="17" t="s">
        <v>737</v>
      </c>
      <c r="H1609" s="17" t="s">
        <v>44</v>
      </c>
      <c r="I1609" s="48" t="str">
        <f>INDEX(Orders!$E1609,MATCH(Orders!$F1609,Customers!$B1609,0))</f>
        <v>Standard Class</v>
      </c>
    </row>
    <row r="1610" spans="1:9" x14ac:dyDescent="0.35">
      <c r="A1610" s="11">
        <v>5663</v>
      </c>
      <c r="B1610" s="13" t="s">
        <v>1768</v>
      </c>
      <c r="C1610" s="13" t="s">
        <v>1769</v>
      </c>
      <c r="D1610" s="13" t="s">
        <v>108</v>
      </c>
      <c r="E1610" s="13" t="s">
        <v>23</v>
      </c>
      <c r="F1610" s="13" t="s">
        <v>1715</v>
      </c>
      <c r="G1610" s="13" t="s">
        <v>737</v>
      </c>
      <c r="H1610" s="13" t="s">
        <v>44</v>
      </c>
      <c r="I1610" s="47" t="str">
        <f>INDEX(Orders!$E1610,MATCH(Orders!$F1610,Customers!$B1610,0))</f>
        <v>Standard Class</v>
      </c>
    </row>
    <row r="1611" spans="1:9" x14ac:dyDescent="0.35">
      <c r="A1611" s="12">
        <v>5681</v>
      </c>
      <c r="B1611" s="17" t="s">
        <v>4283</v>
      </c>
      <c r="C1611" s="17" t="s">
        <v>4284</v>
      </c>
      <c r="D1611" s="17" t="s">
        <v>41</v>
      </c>
      <c r="E1611" s="17" t="s">
        <v>23</v>
      </c>
      <c r="F1611" s="17" t="s">
        <v>65</v>
      </c>
      <c r="G1611" s="17" t="s">
        <v>66</v>
      </c>
      <c r="H1611" s="17" t="s">
        <v>54</v>
      </c>
      <c r="I1611" s="48" t="str">
        <f>INDEX(Orders!$E1611,MATCH(Orders!$F1611,Customers!$B1611,0))</f>
        <v>Standard Class</v>
      </c>
    </row>
    <row r="1612" spans="1:9" x14ac:dyDescent="0.35">
      <c r="A1612" s="11">
        <v>5682</v>
      </c>
      <c r="B1612" s="13" t="s">
        <v>4283</v>
      </c>
      <c r="C1612" s="13" t="s">
        <v>4284</v>
      </c>
      <c r="D1612" s="13" t="s">
        <v>41</v>
      </c>
      <c r="E1612" s="13" t="s">
        <v>23</v>
      </c>
      <c r="F1612" s="13" t="s">
        <v>65</v>
      </c>
      <c r="G1612" s="13" t="s">
        <v>66</v>
      </c>
      <c r="H1612" s="13" t="s">
        <v>54</v>
      </c>
      <c r="I1612" s="47" t="str">
        <f>INDEX(Orders!$E1612,MATCH(Orders!$F1612,Customers!$B1612,0))</f>
        <v>Standard Class</v>
      </c>
    </row>
    <row r="1613" spans="1:9" x14ac:dyDescent="0.35">
      <c r="A1613" s="12">
        <v>5872</v>
      </c>
      <c r="B1613" s="17" t="s">
        <v>2779</v>
      </c>
      <c r="C1613" s="17" t="s">
        <v>2780</v>
      </c>
      <c r="D1613" s="17" t="s">
        <v>41</v>
      </c>
      <c r="E1613" s="17" t="s">
        <v>23</v>
      </c>
      <c r="F1613" s="17" t="s">
        <v>761</v>
      </c>
      <c r="G1613" s="17" t="s">
        <v>762</v>
      </c>
      <c r="H1613" s="17" t="s">
        <v>54</v>
      </c>
      <c r="I1613" s="48" t="str">
        <f>INDEX(Orders!$E1613,MATCH(Orders!$F1613,Customers!$B1613,0))</f>
        <v>Standard Class</v>
      </c>
    </row>
    <row r="1614" spans="1:9" x14ac:dyDescent="0.35">
      <c r="A1614" s="11">
        <v>6263</v>
      </c>
      <c r="B1614" s="13" t="s">
        <v>2062</v>
      </c>
      <c r="C1614" s="13" t="s">
        <v>2063</v>
      </c>
      <c r="D1614" s="13" t="s">
        <v>22</v>
      </c>
      <c r="E1614" s="13" t="s">
        <v>23</v>
      </c>
      <c r="F1614" s="13" t="s">
        <v>387</v>
      </c>
      <c r="G1614" s="13" t="s">
        <v>381</v>
      </c>
      <c r="H1614" s="13" t="s">
        <v>54</v>
      </c>
      <c r="I1614" s="47" t="str">
        <f>INDEX(Orders!$E1614,MATCH(Orders!$F1614,Customers!$B1614,0))</f>
        <v>First Class</v>
      </c>
    </row>
    <row r="1615" spans="1:9" x14ac:dyDescent="0.35">
      <c r="A1615" s="12">
        <v>6284</v>
      </c>
      <c r="B1615" s="17" t="s">
        <v>1001</v>
      </c>
      <c r="C1615" s="17" t="s">
        <v>1002</v>
      </c>
      <c r="D1615" s="17" t="s">
        <v>22</v>
      </c>
      <c r="E1615" s="17" t="s">
        <v>23</v>
      </c>
      <c r="F1615" s="17" t="s">
        <v>42</v>
      </c>
      <c r="G1615" s="17" t="s">
        <v>43</v>
      </c>
      <c r="H1615" s="17" t="s">
        <v>44</v>
      </c>
      <c r="I1615" s="48" t="str">
        <f>INDEX(Orders!$E1615,MATCH(Orders!$F1615,Customers!$B1615,0))</f>
        <v>Standard Class</v>
      </c>
    </row>
    <row r="1616" spans="1:9" x14ac:dyDescent="0.35">
      <c r="A1616" s="11">
        <v>6285</v>
      </c>
      <c r="B1616" s="13" t="s">
        <v>1001</v>
      </c>
      <c r="C1616" s="13" t="s">
        <v>1002</v>
      </c>
      <c r="D1616" s="13" t="s">
        <v>22</v>
      </c>
      <c r="E1616" s="13" t="s">
        <v>23</v>
      </c>
      <c r="F1616" s="13" t="s">
        <v>42</v>
      </c>
      <c r="G1616" s="13" t="s">
        <v>43</v>
      </c>
      <c r="H1616" s="13" t="s">
        <v>44</v>
      </c>
      <c r="I1616" s="47" t="str">
        <f>INDEX(Orders!$E1616,MATCH(Orders!$F1616,Customers!$B1616,0))</f>
        <v>Standard Class</v>
      </c>
    </row>
    <row r="1617" spans="1:9" x14ac:dyDescent="0.35">
      <c r="A1617" s="12">
        <v>1410</v>
      </c>
      <c r="B1617" s="17" t="s">
        <v>434</v>
      </c>
      <c r="C1617" s="17" t="s">
        <v>435</v>
      </c>
      <c r="D1617" s="17" t="s">
        <v>41</v>
      </c>
      <c r="E1617" s="17" t="s">
        <v>23</v>
      </c>
      <c r="F1617" s="17" t="s">
        <v>1695</v>
      </c>
      <c r="G1617" s="17" t="s">
        <v>465</v>
      </c>
      <c r="H1617" s="17" t="s">
        <v>44</v>
      </c>
      <c r="I1617" s="48" t="str">
        <f>INDEX(Orders!$E1617,MATCH(Orders!$F1617,Customers!$B1617,0))</f>
        <v>Standard Class</v>
      </c>
    </row>
    <row r="1618" spans="1:9" x14ac:dyDescent="0.35">
      <c r="A1618" s="11">
        <v>1459</v>
      </c>
      <c r="B1618" s="13" t="s">
        <v>4290</v>
      </c>
      <c r="C1618" s="13" t="s">
        <v>4291</v>
      </c>
      <c r="D1618" s="13" t="s">
        <v>22</v>
      </c>
      <c r="E1618" s="13" t="s">
        <v>23</v>
      </c>
      <c r="F1618" s="13" t="s">
        <v>1843</v>
      </c>
      <c r="G1618" s="13" t="s">
        <v>53</v>
      </c>
      <c r="H1618" s="13" t="s">
        <v>54</v>
      </c>
      <c r="I1618" s="47" t="str">
        <f>INDEX(Orders!$E1618,MATCH(Orders!$F1618,Customers!$B1618,0))</f>
        <v>Standard Class</v>
      </c>
    </row>
    <row r="1619" spans="1:9" x14ac:dyDescent="0.35">
      <c r="A1619" s="12">
        <v>4081</v>
      </c>
      <c r="B1619" s="17" t="s">
        <v>4293</v>
      </c>
      <c r="C1619" s="17" t="s">
        <v>4294</v>
      </c>
      <c r="D1619" s="17" t="s">
        <v>22</v>
      </c>
      <c r="E1619" s="17" t="s">
        <v>23</v>
      </c>
      <c r="F1619" s="17" t="s">
        <v>4295</v>
      </c>
      <c r="G1619" s="17" t="s">
        <v>1134</v>
      </c>
      <c r="H1619" s="17" t="s">
        <v>44</v>
      </c>
      <c r="I1619" s="48" t="str">
        <f>INDEX(Orders!$E1619,MATCH(Orders!$F1619,Customers!$B1619,0))</f>
        <v>Standard Class</v>
      </c>
    </row>
    <row r="1620" spans="1:9" x14ac:dyDescent="0.35">
      <c r="A1620" s="11">
        <v>4082</v>
      </c>
      <c r="B1620" s="13" t="s">
        <v>4293</v>
      </c>
      <c r="C1620" s="13" t="s">
        <v>4294</v>
      </c>
      <c r="D1620" s="13" t="s">
        <v>22</v>
      </c>
      <c r="E1620" s="13" t="s">
        <v>23</v>
      </c>
      <c r="F1620" s="13" t="s">
        <v>4295</v>
      </c>
      <c r="G1620" s="13" t="s">
        <v>1134</v>
      </c>
      <c r="H1620" s="13" t="s">
        <v>44</v>
      </c>
      <c r="I1620" s="47" t="str">
        <f>INDEX(Orders!$E1620,MATCH(Orders!$F1620,Customers!$B1620,0))</f>
        <v>Standard Class</v>
      </c>
    </row>
    <row r="1621" spans="1:9" x14ac:dyDescent="0.35">
      <c r="A1621" s="12">
        <v>4519</v>
      </c>
      <c r="B1621" s="17" t="s">
        <v>1990</v>
      </c>
      <c r="C1621" s="17" t="s">
        <v>1991</v>
      </c>
      <c r="D1621" s="17" t="s">
        <v>41</v>
      </c>
      <c r="E1621" s="17" t="s">
        <v>23</v>
      </c>
      <c r="F1621" s="17" t="s">
        <v>358</v>
      </c>
      <c r="G1621" s="17" t="s">
        <v>43</v>
      </c>
      <c r="H1621" s="17" t="s">
        <v>44</v>
      </c>
      <c r="I1621" s="48" t="str">
        <f>INDEX(Orders!$E1621,MATCH(Orders!$F1621,Customers!$B1621,0))</f>
        <v>Standard Class</v>
      </c>
    </row>
    <row r="1622" spans="1:9" x14ac:dyDescent="0.35">
      <c r="A1622" s="11">
        <v>5620</v>
      </c>
      <c r="B1622" s="13" t="s">
        <v>2966</v>
      </c>
      <c r="C1622" s="13" t="s">
        <v>2967</v>
      </c>
      <c r="D1622" s="13" t="s">
        <v>22</v>
      </c>
      <c r="E1622" s="13" t="s">
        <v>23</v>
      </c>
      <c r="F1622" s="13" t="s">
        <v>706</v>
      </c>
      <c r="G1622" s="13" t="s">
        <v>126</v>
      </c>
      <c r="H1622" s="13" t="s">
        <v>54</v>
      </c>
      <c r="I1622" s="47" t="str">
        <f>INDEX(Orders!$E1622,MATCH(Orders!$F1622,Customers!$B1622,0))</f>
        <v>Standard Class</v>
      </c>
    </row>
    <row r="1623" spans="1:9" x14ac:dyDescent="0.35">
      <c r="A1623" s="12">
        <v>5621</v>
      </c>
      <c r="B1623" s="17" t="s">
        <v>2966</v>
      </c>
      <c r="C1623" s="17" t="s">
        <v>2967</v>
      </c>
      <c r="D1623" s="17" t="s">
        <v>22</v>
      </c>
      <c r="E1623" s="17" t="s">
        <v>23</v>
      </c>
      <c r="F1623" s="17" t="s">
        <v>706</v>
      </c>
      <c r="G1623" s="17" t="s">
        <v>126</v>
      </c>
      <c r="H1623" s="17" t="s">
        <v>54</v>
      </c>
      <c r="I1623" s="48" t="str">
        <f>INDEX(Orders!$E1623,MATCH(Orders!$F1623,Customers!$B1623,0))</f>
        <v>Standard Class</v>
      </c>
    </row>
    <row r="1624" spans="1:9" x14ac:dyDescent="0.35">
      <c r="A1624" s="11">
        <v>5622</v>
      </c>
      <c r="B1624" s="13" t="s">
        <v>2966</v>
      </c>
      <c r="C1624" s="13" t="s">
        <v>2967</v>
      </c>
      <c r="D1624" s="13" t="s">
        <v>22</v>
      </c>
      <c r="E1624" s="13" t="s">
        <v>23</v>
      </c>
      <c r="F1624" s="13" t="s">
        <v>706</v>
      </c>
      <c r="G1624" s="13" t="s">
        <v>126</v>
      </c>
      <c r="H1624" s="13" t="s">
        <v>54</v>
      </c>
      <c r="I1624" s="47" t="str">
        <f>INDEX(Orders!$E1624,MATCH(Orders!$F1624,Customers!$B1624,0))</f>
        <v>Standard Class</v>
      </c>
    </row>
    <row r="1625" spans="1:9" x14ac:dyDescent="0.35">
      <c r="A1625" s="12">
        <v>5623</v>
      </c>
      <c r="B1625" s="17" t="s">
        <v>2966</v>
      </c>
      <c r="C1625" s="17" t="s">
        <v>2967</v>
      </c>
      <c r="D1625" s="17" t="s">
        <v>22</v>
      </c>
      <c r="E1625" s="17" t="s">
        <v>23</v>
      </c>
      <c r="F1625" s="17" t="s">
        <v>706</v>
      </c>
      <c r="G1625" s="17" t="s">
        <v>126</v>
      </c>
      <c r="H1625" s="17" t="s">
        <v>54</v>
      </c>
      <c r="I1625" s="48" t="str">
        <f>INDEX(Orders!$E1625,MATCH(Orders!$F1625,Customers!$B1625,0))</f>
        <v>Standard Class</v>
      </c>
    </row>
    <row r="1626" spans="1:9" x14ac:dyDescent="0.35">
      <c r="A1626" s="11">
        <v>7725</v>
      </c>
      <c r="B1626" s="13" t="s">
        <v>4305</v>
      </c>
      <c r="C1626" s="13" t="s">
        <v>4306</v>
      </c>
      <c r="D1626" s="13" t="s">
        <v>41</v>
      </c>
      <c r="E1626" s="13" t="s">
        <v>23</v>
      </c>
      <c r="F1626" s="13" t="s">
        <v>300</v>
      </c>
      <c r="G1626" s="13" t="s">
        <v>153</v>
      </c>
      <c r="H1626" s="13" t="s">
        <v>26</v>
      </c>
      <c r="I1626" s="47" t="str">
        <f>INDEX(Orders!$E1626,MATCH(Orders!$F1626,Customers!$B1626,0))</f>
        <v>Standard Class</v>
      </c>
    </row>
    <row r="1627" spans="1:9" x14ac:dyDescent="0.35">
      <c r="A1627" s="12">
        <v>7726</v>
      </c>
      <c r="B1627" s="17" t="s">
        <v>4305</v>
      </c>
      <c r="C1627" s="17" t="s">
        <v>4306</v>
      </c>
      <c r="D1627" s="17" t="s">
        <v>41</v>
      </c>
      <c r="E1627" s="17" t="s">
        <v>23</v>
      </c>
      <c r="F1627" s="17" t="s">
        <v>300</v>
      </c>
      <c r="G1627" s="17" t="s">
        <v>153</v>
      </c>
      <c r="H1627" s="17" t="s">
        <v>26</v>
      </c>
      <c r="I1627" s="48" t="str">
        <f>INDEX(Orders!$E1627,MATCH(Orders!$F1627,Customers!$B1627,0))</f>
        <v>Standard Class</v>
      </c>
    </row>
    <row r="1628" spans="1:9" x14ac:dyDescent="0.35">
      <c r="A1628" s="11">
        <v>7727</v>
      </c>
      <c r="B1628" s="13" t="s">
        <v>4305</v>
      </c>
      <c r="C1628" s="13" t="s">
        <v>4306</v>
      </c>
      <c r="D1628" s="13" t="s">
        <v>41</v>
      </c>
      <c r="E1628" s="13" t="s">
        <v>23</v>
      </c>
      <c r="F1628" s="13" t="s">
        <v>300</v>
      </c>
      <c r="G1628" s="13" t="s">
        <v>153</v>
      </c>
      <c r="H1628" s="13" t="s">
        <v>26</v>
      </c>
      <c r="I1628" s="47" t="str">
        <f>INDEX(Orders!$E1628,MATCH(Orders!$F1628,Customers!$B1628,0))</f>
        <v>Standard Class</v>
      </c>
    </row>
    <row r="1629" spans="1:9" x14ac:dyDescent="0.35">
      <c r="A1629" s="12">
        <v>9538</v>
      </c>
      <c r="B1629" s="17" t="s">
        <v>1231</v>
      </c>
      <c r="C1629" s="17" t="s">
        <v>1232</v>
      </c>
      <c r="D1629" s="17" t="s">
        <v>22</v>
      </c>
      <c r="E1629" s="17" t="s">
        <v>23</v>
      </c>
      <c r="F1629" s="17" t="s">
        <v>358</v>
      </c>
      <c r="G1629" s="17" t="s">
        <v>43</v>
      </c>
      <c r="H1629" s="17" t="s">
        <v>44</v>
      </c>
      <c r="I1629" s="48" t="str">
        <f>INDEX(Orders!$E1629,MATCH(Orders!$F1629,Customers!$B1629,0))</f>
        <v>First Class</v>
      </c>
    </row>
    <row r="1630" spans="1:9" x14ac:dyDescent="0.35">
      <c r="A1630" s="11">
        <v>9837</v>
      </c>
      <c r="B1630" s="13" t="s">
        <v>699</v>
      </c>
      <c r="C1630" s="13" t="s">
        <v>700</v>
      </c>
      <c r="D1630" s="13" t="s">
        <v>41</v>
      </c>
      <c r="E1630" s="13" t="s">
        <v>23</v>
      </c>
      <c r="F1630" s="13" t="s">
        <v>627</v>
      </c>
      <c r="G1630" s="13" t="s">
        <v>43</v>
      </c>
      <c r="H1630" s="13" t="s">
        <v>44</v>
      </c>
      <c r="I1630" s="47" t="str">
        <f>INDEX(Orders!$E1630,MATCH(Orders!$F1630,Customers!$B1630,0))</f>
        <v>Standard Class</v>
      </c>
    </row>
    <row r="1631" spans="1:9" x14ac:dyDescent="0.35">
      <c r="A1631" s="12">
        <v>9838</v>
      </c>
      <c r="B1631" s="17" t="s">
        <v>699</v>
      </c>
      <c r="C1631" s="17" t="s">
        <v>700</v>
      </c>
      <c r="D1631" s="17" t="s">
        <v>41</v>
      </c>
      <c r="E1631" s="17" t="s">
        <v>23</v>
      </c>
      <c r="F1631" s="17" t="s">
        <v>627</v>
      </c>
      <c r="G1631" s="17" t="s">
        <v>43</v>
      </c>
      <c r="H1631" s="17" t="s">
        <v>44</v>
      </c>
      <c r="I1631" s="48" t="str">
        <f>INDEX(Orders!$E1631,MATCH(Orders!$F1631,Customers!$B1631,0))</f>
        <v>Standard Class</v>
      </c>
    </row>
    <row r="1632" spans="1:9" x14ac:dyDescent="0.35">
      <c r="A1632" s="11">
        <v>9839</v>
      </c>
      <c r="B1632" s="13" t="s">
        <v>699</v>
      </c>
      <c r="C1632" s="13" t="s">
        <v>700</v>
      </c>
      <c r="D1632" s="13" t="s">
        <v>41</v>
      </c>
      <c r="E1632" s="13" t="s">
        <v>23</v>
      </c>
      <c r="F1632" s="13" t="s">
        <v>627</v>
      </c>
      <c r="G1632" s="13" t="s">
        <v>43</v>
      </c>
      <c r="H1632" s="13" t="s">
        <v>44</v>
      </c>
      <c r="I1632" s="47" t="str">
        <f>INDEX(Orders!$E1632,MATCH(Orders!$F1632,Customers!$B1632,0))</f>
        <v>Standard Class</v>
      </c>
    </row>
    <row r="1633" spans="1:9" x14ac:dyDescent="0.35">
      <c r="A1633" s="12">
        <v>9840</v>
      </c>
      <c r="B1633" s="17" t="s">
        <v>699</v>
      </c>
      <c r="C1633" s="17" t="s">
        <v>700</v>
      </c>
      <c r="D1633" s="17" t="s">
        <v>41</v>
      </c>
      <c r="E1633" s="17" t="s">
        <v>23</v>
      </c>
      <c r="F1633" s="17" t="s">
        <v>627</v>
      </c>
      <c r="G1633" s="17" t="s">
        <v>43</v>
      </c>
      <c r="H1633" s="17" t="s">
        <v>44</v>
      </c>
      <c r="I1633" s="48" t="str">
        <f>INDEX(Orders!$E1633,MATCH(Orders!$F1633,Customers!$B1633,0))</f>
        <v>Standard Class</v>
      </c>
    </row>
    <row r="1634" spans="1:9" x14ac:dyDescent="0.35">
      <c r="A1634" s="11">
        <v>9841</v>
      </c>
      <c r="B1634" s="13" t="s">
        <v>699</v>
      </c>
      <c r="C1634" s="13" t="s">
        <v>700</v>
      </c>
      <c r="D1634" s="13" t="s">
        <v>41</v>
      </c>
      <c r="E1634" s="13" t="s">
        <v>23</v>
      </c>
      <c r="F1634" s="13" t="s">
        <v>627</v>
      </c>
      <c r="G1634" s="13" t="s">
        <v>43</v>
      </c>
      <c r="H1634" s="13" t="s">
        <v>44</v>
      </c>
      <c r="I1634" s="47" t="str">
        <f>INDEX(Orders!$E1634,MATCH(Orders!$F1634,Customers!$B1634,0))</f>
        <v>Standard Class</v>
      </c>
    </row>
    <row r="1635" spans="1:9" x14ac:dyDescent="0.35">
      <c r="A1635" s="12">
        <v>9842</v>
      </c>
      <c r="B1635" s="17" t="s">
        <v>699</v>
      </c>
      <c r="C1635" s="17" t="s">
        <v>700</v>
      </c>
      <c r="D1635" s="17" t="s">
        <v>41</v>
      </c>
      <c r="E1635" s="17" t="s">
        <v>23</v>
      </c>
      <c r="F1635" s="17" t="s">
        <v>627</v>
      </c>
      <c r="G1635" s="17" t="s">
        <v>43</v>
      </c>
      <c r="H1635" s="17" t="s">
        <v>44</v>
      </c>
      <c r="I1635" s="48" t="str">
        <f>INDEX(Orders!$E1635,MATCH(Orders!$F1635,Customers!$B1635,0))</f>
        <v>Standard Class</v>
      </c>
    </row>
    <row r="1636" spans="1:9" x14ac:dyDescent="0.35">
      <c r="A1636" s="11">
        <v>9843</v>
      </c>
      <c r="B1636" s="13" t="s">
        <v>699</v>
      </c>
      <c r="C1636" s="13" t="s">
        <v>700</v>
      </c>
      <c r="D1636" s="13" t="s">
        <v>41</v>
      </c>
      <c r="E1636" s="13" t="s">
        <v>23</v>
      </c>
      <c r="F1636" s="13" t="s">
        <v>627</v>
      </c>
      <c r="G1636" s="13" t="s">
        <v>43</v>
      </c>
      <c r="H1636" s="13" t="s">
        <v>44</v>
      </c>
      <c r="I1636" s="47" t="str">
        <f>INDEX(Orders!$E1636,MATCH(Orders!$F1636,Customers!$B1636,0))</f>
        <v>Standard Class</v>
      </c>
    </row>
    <row r="1637" spans="1:9" x14ac:dyDescent="0.35">
      <c r="A1637" s="12">
        <v>458</v>
      </c>
      <c r="B1637" s="17" t="s">
        <v>3536</v>
      </c>
      <c r="C1637" s="17" t="s">
        <v>3537</v>
      </c>
      <c r="D1637" s="17" t="s">
        <v>41</v>
      </c>
      <c r="E1637" s="17" t="s">
        <v>23</v>
      </c>
      <c r="F1637" s="17" t="s">
        <v>2413</v>
      </c>
      <c r="G1637" s="17" t="s">
        <v>381</v>
      </c>
      <c r="H1637" s="17" t="s">
        <v>54</v>
      </c>
      <c r="I1637" s="48" t="str">
        <f>INDEX(Orders!$E1637,MATCH(Orders!$F1637,Customers!$B1637,0))</f>
        <v>Standard Class</v>
      </c>
    </row>
    <row r="1638" spans="1:9" x14ac:dyDescent="0.35">
      <c r="A1638" s="11">
        <v>459</v>
      </c>
      <c r="B1638" s="13" t="s">
        <v>3536</v>
      </c>
      <c r="C1638" s="13" t="s">
        <v>3537</v>
      </c>
      <c r="D1638" s="13" t="s">
        <v>41</v>
      </c>
      <c r="E1638" s="13" t="s">
        <v>23</v>
      </c>
      <c r="F1638" s="13" t="s">
        <v>2413</v>
      </c>
      <c r="G1638" s="13" t="s">
        <v>381</v>
      </c>
      <c r="H1638" s="13" t="s">
        <v>54</v>
      </c>
      <c r="I1638" s="47" t="str">
        <f>INDEX(Orders!$E1638,MATCH(Orders!$F1638,Customers!$B1638,0))</f>
        <v>Standard Class</v>
      </c>
    </row>
    <row r="1639" spans="1:9" x14ac:dyDescent="0.35">
      <c r="A1639" s="12">
        <v>2651</v>
      </c>
      <c r="B1639" s="17" t="s">
        <v>2204</v>
      </c>
      <c r="C1639" s="17" t="s">
        <v>2205</v>
      </c>
      <c r="D1639" s="17" t="s">
        <v>22</v>
      </c>
      <c r="E1639" s="17" t="s">
        <v>23</v>
      </c>
      <c r="F1639" s="17" t="s">
        <v>1732</v>
      </c>
      <c r="G1639" s="17" t="s">
        <v>43</v>
      </c>
      <c r="H1639" s="17" t="s">
        <v>44</v>
      </c>
      <c r="I1639" s="48" t="str">
        <f>INDEX(Orders!$E1639,MATCH(Orders!$F1639,Customers!$B1639,0))</f>
        <v>Standard Class</v>
      </c>
    </row>
    <row r="1640" spans="1:9" x14ac:dyDescent="0.35">
      <c r="A1640" s="11">
        <v>4032</v>
      </c>
      <c r="B1640" s="13" t="s">
        <v>2081</v>
      </c>
      <c r="C1640" s="13" t="s">
        <v>2082</v>
      </c>
      <c r="D1640" s="13" t="s">
        <v>108</v>
      </c>
      <c r="E1640" s="13" t="s">
        <v>23</v>
      </c>
      <c r="F1640" s="13" t="s">
        <v>4325</v>
      </c>
      <c r="G1640" s="13" t="s">
        <v>160</v>
      </c>
      <c r="H1640" s="13" t="s">
        <v>44</v>
      </c>
      <c r="I1640" s="47" t="str">
        <f>INDEX(Orders!$E1640,MATCH(Orders!$F1640,Customers!$B1640,0))</f>
        <v>Standard Class</v>
      </c>
    </row>
    <row r="1641" spans="1:9" x14ac:dyDescent="0.35">
      <c r="A1641" s="12">
        <v>4033</v>
      </c>
      <c r="B1641" s="17" t="s">
        <v>2081</v>
      </c>
      <c r="C1641" s="17" t="s">
        <v>2082</v>
      </c>
      <c r="D1641" s="17" t="s">
        <v>108</v>
      </c>
      <c r="E1641" s="17" t="s">
        <v>23</v>
      </c>
      <c r="F1641" s="17" t="s">
        <v>4325</v>
      </c>
      <c r="G1641" s="17" t="s">
        <v>160</v>
      </c>
      <c r="H1641" s="17" t="s">
        <v>44</v>
      </c>
      <c r="I1641" s="48" t="str">
        <f>INDEX(Orders!$E1641,MATCH(Orders!$F1641,Customers!$B1641,0))</f>
        <v>Standard Class</v>
      </c>
    </row>
    <row r="1642" spans="1:9" x14ac:dyDescent="0.35">
      <c r="A1642" s="11">
        <v>4034</v>
      </c>
      <c r="B1642" s="13" t="s">
        <v>2081</v>
      </c>
      <c r="C1642" s="13" t="s">
        <v>2082</v>
      </c>
      <c r="D1642" s="13" t="s">
        <v>108</v>
      </c>
      <c r="E1642" s="13" t="s">
        <v>23</v>
      </c>
      <c r="F1642" s="13" t="s">
        <v>4325</v>
      </c>
      <c r="G1642" s="13" t="s">
        <v>160</v>
      </c>
      <c r="H1642" s="13" t="s">
        <v>44</v>
      </c>
      <c r="I1642" s="47" t="str">
        <f>INDEX(Orders!$E1642,MATCH(Orders!$F1642,Customers!$B1642,0))</f>
        <v>Standard Class</v>
      </c>
    </row>
    <row r="1643" spans="1:9" x14ac:dyDescent="0.35">
      <c r="A1643" s="12">
        <v>4190</v>
      </c>
      <c r="B1643" s="17" t="s">
        <v>1608</v>
      </c>
      <c r="C1643" s="17" t="s">
        <v>1609</v>
      </c>
      <c r="D1643" s="17" t="s">
        <v>22</v>
      </c>
      <c r="E1643" s="17" t="s">
        <v>23</v>
      </c>
      <c r="F1643" s="17" t="s">
        <v>4327</v>
      </c>
      <c r="G1643" s="17" t="s">
        <v>3443</v>
      </c>
      <c r="H1643" s="17" t="s">
        <v>54</v>
      </c>
      <c r="I1643" s="48" t="str">
        <f>INDEX(Orders!$E1643,MATCH(Orders!$F1643,Customers!$B1643,0))</f>
        <v>Second Class</v>
      </c>
    </row>
    <row r="1644" spans="1:9" x14ac:dyDescent="0.35">
      <c r="A1644" s="11">
        <v>5213</v>
      </c>
      <c r="B1644" s="13" t="s">
        <v>4329</v>
      </c>
      <c r="C1644" s="13" t="s">
        <v>4330</v>
      </c>
      <c r="D1644" s="13" t="s">
        <v>41</v>
      </c>
      <c r="E1644" s="13" t="s">
        <v>23</v>
      </c>
      <c r="F1644" s="13" t="s">
        <v>4331</v>
      </c>
      <c r="G1644" s="13" t="s">
        <v>43</v>
      </c>
      <c r="H1644" s="13" t="s">
        <v>44</v>
      </c>
      <c r="I1644" s="47" t="str">
        <f>INDEX(Orders!$E1644,MATCH(Orders!$F1644,Customers!$B1644,0))</f>
        <v>Same Day</v>
      </c>
    </row>
    <row r="1645" spans="1:9" x14ac:dyDescent="0.35">
      <c r="A1645" s="12">
        <v>5214</v>
      </c>
      <c r="B1645" s="17" t="s">
        <v>4329</v>
      </c>
      <c r="C1645" s="17" t="s">
        <v>4330</v>
      </c>
      <c r="D1645" s="17" t="s">
        <v>41</v>
      </c>
      <c r="E1645" s="17" t="s">
        <v>23</v>
      </c>
      <c r="F1645" s="17" t="s">
        <v>4331</v>
      </c>
      <c r="G1645" s="17" t="s">
        <v>43</v>
      </c>
      <c r="H1645" s="17" t="s">
        <v>44</v>
      </c>
      <c r="I1645" s="48" t="str">
        <f>INDEX(Orders!$E1645,MATCH(Orders!$F1645,Customers!$B1645,0))</f>
        <v>Same Day</v>
      </c>
    </row>
    <row r="1646" spans="1:9" x14ac:dyDescent="0.35">
      <c r="A1646" s="11">
        <v>5215</v>
      </c>
      <c r="B1646" s="13" t="s">
        <v>4329</v>
      </c>
      <c r="C1646" s="13" t="s">
        <v>4330</v>
      </c>
      <c r="D1646" s="13" t="s">
        <v>41</v>
      </c>
      <c r="E1646" s="13" t="s">
        <v>23</v>
      </c>
      <c r="F1646" s="13" t="s">
        <v>4331</v>
      </c>
      <c r="G1646" s="13" t="s">
        <v>43</v>
      </c>
      <c r="H1646" s="13" t="s">
        <v>44</v>
      </c>
      <c r="I1646" s="47" t="str">
        <f>INDEX(Orders!$E1646,MATCH(Orders!$F1646,Customers!$B1646,0))</f>
        <v>Same Day</v>
      </c>
    </row>
    <row r="1647" spans="1:9" x14ac:dyDescent="0.35">
      <c r="A1647" s="12">
        <v>5216</v>
      </c>
      <c r="B1647" s="17" t="s">
        <v>4329</v>
      </c>
      <c r="C1647" s="17" t="s">
        <v>4330</v>
      </c>
      <c r="D1647" s="17" t="s">
        <v>41</v>
      </c>
      <c r="E1647" s="17" t="s">
        <v>23</v>
      </c>
      <c r="F1647" s="17" t="s">
        <v>4331</v>
      </c>
      <c r="G1647" s="17" t="s">
        <v>43</v>
      </c>
      <c r="H1647" s="17" t="s">
        <v>44</v>
      </c>
      <c r="I1647" s="48" t="str">
        <f>INDEX(Orders!$E1647,MATCH(Orders!$F1647,Customers!$B1647,0))</f>
        <v>Same Day</v>
      </c>
    </row>
    <row r="1648" spans="1:9" x14ac:dyDescent="0.35">
      <c r="A1648" s="11">
        <v>5724</v>
      </c>
      <c r="B1648" s="13" t="s">
        <v>3404</v>
      </c>
      <c r="C1648" s="13" t="s">
        <v>3405</v>
      </c>
      <c r="D1648" s="13" t="s">
        <v>22</v>
      </c>
      <c r="E1648" s="13" t="s">
        <v>23</v>
      </c>
      <c r="F1648" s="13" t="s">
        <v>358</v>
      </c>
      <c r="G1648" s="13" t="s">
        <v>43</v>
      </c>
      <c r="H1648" s="13" t="s">
        <v>44</v>
      </c>
      <c r="I1648" s="47" t="str">
        <f>INDEX(Orders!$E1648,MATCH(Orders!$F1648,Customers!$B1648,0))</f>
        <v>Standard Class</v>
      </c>
    </row>
    <row r="1649" spans="1:9" x14ac:dyDescent="0.35">
      <c r="A1649" s="12">
        <v>7730</v>
      </c>
      <c r="B1649" s="17" t="s">
        <v>1693</v>
      </c>
      <c r="C1649" s="17" t="s">
        <v>1694</v>
      </c>
      <c r="D1649" s="17" t="s">
        <v>108</v>
      </c>
      <c r="E1649" s="17" t="s">
        <v>23</v>
      </c>
      <c r="F1649" s="17" t="s">
        <v>1925</v>
      </c>
      <c r="G1649" s="17" t="s">
        <v>98</v>
      </c>
      <c r="H1649" s="17" t="s">
        <v>79</v>
      </c>
      <c r="I1649" s="48" t="str">
        <f>INDEX(Orders!$E1649,MATCH(Orders!$F1649,Customers!$B1649,0))</f>
        <v>Standard Class</v>
      </c>
    </row>
    <row r="1650" spans="1:9" x14ac:dyDescent="0.35">
      <c r="A1650" s="11">
        <v>8322</v>
      </c>
      <c r="B1650" s="13" t="s">
        <v>4339</v>
      </c>
      <c r="C1650" s="13" t="s">
        <v>4340</v>
      </c>
      <c r="D1650" s="13" t="s">
        <v>41</v>
      </c>
      <c r="E1650" s="13" t="s">
        <v>23</v>
      </c>
      <c r="F1650" s="13" t="s">
        <v>451</v>
      </c>
      <c r="G1650" s="13" t="s">
        <v>53</v>
      </c>
      <c r="H1650" s="13" t="s">
        <v>54</v>
      </c>
      <c r="I1650" s="47" t="str">
        <f>INDEX(Orders!$E1650,MATCH(Orders!$F1650,Customers!$B1650,0))</f>
        <v>Standard Class</v>
      </c>
    </row>
    <row r="1651" spans="1:9" x14ac:dyDescent="0.35">
      <c r="A1651" s="12">
        <v>9087</v>
      </c>
      <c r="B1651" s="17" t="s">
        <v>4343</v>
      </c>
      <c r="C1651" s="17" t="s">
        <v>4344</v>
      </c>
      <c r="D1651" s="17" t="s">
        <v>22</v>
      </c>
      <c r="E1651" s="17" t="s">
        <v>23</v>
      </c>
      <c r="F1651" s="17" t="s">
        <v>451</v>
      </c>
      <c r="G1651" s="17" t="s">
        <v>53</v>
      </c>
      <c r="H1651" s="17" t="s">
        <v>54</v>
      </c>
      <c r="I1651" s="48" t="str">
        <f>INDEX(Orders!$E1651,MATCH(Orders!$F1651,Customers!$B1651,0))</f>
        <v>Standard Class</v>
      </c>
    </row>
    <row r="1652" spans="1:9" x14ac:dyDescent="0.35">
      <c r="A1652" s="11">
        <v>9088</v>
      </c>
      <c r="B1652" s="13" t="s">
        <v>4343</v>
      </c>
      <c r="C1652" s="13" t="s">
        <v>4344</v>
      </c>
      <c r="D1652" s="13" t="s">
        <v>22</v>
      </c>
      <c r="E1652" s="13" t="s">
        <v>23</v>
      </c>
      <c r="F1652" s="13" t="s">
        <v>451</v>
      </c>
      <c r="G1652" s="13" t="s">
        <v>53</v>
      </c>
      <c r="H1652" s="13" t="s">
        <v>54</v>
      </c>
      <c r="I1652" s="47" t="str">
        <f>INDEX(Orders!$E1652,MATCH(Orders!$F1652,Customers!$B1652,0))</f>
        <v>Standard Class</v>
      </c>
    </row>
    <row r="1653" spans="1:9" x14ac:dyDescent="0.35">
      <c r="A1653" s="12">
        <v>9414</v>
      </c>
      <c r="B1653" s="17" t="s">
        <v>3821</v>
      </c>
      <c r="C1653" s="17" t="s">
        <v>3822</v>
      </c>
      <c r="D1653" s="17" t="s">
        <v>22</v>
      </c>
      <c r="E1653" s="17" t="s">
        <v>23</v>
      </c>
      <c r="F1653" s="17" t="s">
        <v>451</v>
      </c>
      <c r="G1653" s="17" t="s">
        <v>53</v>
      </c>
      <c r="H1653" s="17" t="s">
        <v>54</v>
      </c>
      <c r="I1653" s="48" t="str">
        <f>INDEX(Orders!$E1653,MATCH(Orders!$F1653,Customers!$B1653,0))</f>
        <v>First Class</v>
      </c>
    </row>
    <row r="1654" spans="1:9" x14ac:dyDescent="0.35">
      <c r="A1654" s="11">
        <v>2404</v>
      </c>
      <c r="B1654" s="13" t="s">
        <v>2043</v>
      </c>
      <c r="C1654" s="13" t="s">
        <v>2044</v>
      </c>
      <c r="D1654" s="13" t="s">
        <v>22</v>
      </c>
      <c r="E1654" s="13" t="s">
        <v>23</v>
      </c>
      <c r="F1654" s="13" t="s">
        <v>2937</v>
      </c>
      <c r="G1654" s="13" t="s">
        <v>53</v>
      </c>
      <c r="H1654" s="13" t="s">
        <v>54</v>
      </c>
      <c r="I1654" s="47" t="str">
        <f>INDEX(Orders!$E1654,MATCH(Orders!$F1654,Customers!$B1654,0))</f>
        <v>Standard Class</v>
      </c>
    </row>
    <row r="1655" spans="1:9" x14ac:dyDescent="0.35">
      <c r="A1655" s="12">
        <v>5399</v>
      </c>
      <c r="B1655" s="17" t="s">
        <v>4356</v>
      </c>
      <c r="C1655" s="17" t="s">
        <v>4357</v>
      </c>
      <c r="D1655" s="17" t="s">
        <v>22</v>
      </c>
      <c r="E1655" s="17" t="s">
        <v>23</v>
      </c>
      <c r="F1655" s="17" t="s">
        <v>527</v>
      </c>
      <c r="G1655" s="17" t="s">
        <v>153</v>
      </c>
      <c r="H1655" s="17" t="s">
        <v>26</v>
      </c>
      <c r="I1655" s="48" t="str">
        <f>INDEX(Orders!$E1655,MATCH(Orders!$F1655,Customers!$B1655,0))</f>
        <v>Standard Class</v>
      </c>
    </row>
    <row r="1656" spans="1:9" x14ac:dyDescent="0.35">
      <c r="A1656" s="11">
        <v>6908</v>
      </c>
      <c r="B1656" s="13" t="s">
        <v>4359</v>
      </c>
      <c r="C1656" s="13" t="s">
        <v>4360</v>
      </c>
      <c r="D1656" s="13" t="s">
        <v>41</v>
      </c>
      <c r="E1656" s="13" t="s">
        <v>23</v>
      </c>
      <c r="F1656" s="13" t="s">
        <v>159</v>
      </c>
      <c r="G1656" s="13" t="s">
        <v>160</v>
      </c>
      <c r="H1656" s="13" t="s">
        <v>44</v>
      </c>
      <c r="I1656" s="47" t="str">
        <f>INDEX(Orders!$E1656,MATCH(Orders!$F1656,Customers!$B1656,0))</f>
        <v>Standard Class</v>
      </c>
    </row>
    <row r="1657" spans="1:9" x14ac:dyDescent="0.35">
      <c r="A1657" s="12">
        <v>7126</v>
      </c>
      <c r="B1657" s="17" t="s">
        <v>3258</v>
      </c>
      <c r="C1657" s="17" t="s">
        <v>3259</v>
      </c>
      <c r="D1657" s="17" t="s">
        <v>41</v>
      </c>
      <c r="E1657" s="17" t="s">
        <v>23</v>
      </c>
      <c r="F1657" s="17" t="s">
        <v>416</v>
      </c>
      <c r="G1657" s="17" t="s">
        <v>251</v>
      </c>
      <c r="H1657" s="17" t="s">
        <v>79</v>
      </c>
      <c r="I1657" s="48" t="str">
        <f>INDEX(Orders!$E1657,MATCH(Orders!$F1657,Customers!$B1657,0))</f>
        <v>Second Class</v>
      </c>
    </row>
    <row r="1658" spans="1:9" x14ac:dyDescent="0.35">
      <c r="A1658" s="11">
        <v>7127</v>
      </c>
      <c r="B1658" s="13" t="s">
        <v>3258</v>
      </c>
      <c r="C1658" s="13" t="s">
        <v>3259</v>
      </c>
      <c r="D1658" s="13" t="s">
        <v>41</v>
      </c>
      <c r="E1658" s="13" t="s">
        <v>23</v>
      </c>
      <c r="F1658" s="13" t="s">
        <v>416</v>
      </c>
      <c r="G1658" s="13" t="s">
        <v>251</v>
      </c>
      <c r="H1658" s="13" t="s">
        <v>79</v>
      </c>
      <c r="I1658" s="47" t="str">
        <f>INDEX(Orders!$E1658,MATCH(Orders!$F1658,Customers!$B1658,0))</f>
        <v>Second Class</v>
      </c>
    </row>
    <row r="1659" spans="1:9" x14ac:dyDescent="0.35">
      <c r="A1659" s="12">
        <v>377</v>
      </c>
      <c r="B1659" s="17" t="s">
        <v>1042</v>
      </c>
      <c r="C1659" s="17" t="s">
        <v>1043</v>
      </c>
      <c r="D1659" s="17" t="s">
        <v>22</v>
      </c>
      <c r="E1659" s="17" t="s">
        <v>23</v>
      </c>
      <c r="F1659" s="17" t="s">
        <v>3681</v>
      </c>
      <c r="G1659" s="17" t="s">
        <v>381</v>
      </c>
      <c r="H1659" s="17" t="s">
        <v>54</v>
      </c>
      <c r="I1659" s="48" t="str">
        <f>INDEX(Orders!$E1659,MATCH(Orders!$F1659,Customers!$B1659,0))</f>
        <v>First Class</v>
      </c>
    </row>
    <row r="1660" spans="1:9" x14ac:dyDescent="0.35">
      <c r="A1660" s="11">
        <v>868</v>
      </c>
      <c r="B1660" s="13" t="s">
        <v>3140</v>
      </c>
      <c r="C1660" s="13" t="s">
        <v>3141</v>
      </c>
      <c r="D1660" s="13" t="s">
        <v>22</v>
      </c>
      <c r="E1660" s="13" t="s">
        <v>23</v>
      </c>
      <c r="F1660" s="13" t="s">
        <v>86</v>
      </c>
      <c r="G1660" s="13" t="s">
        <v>87</v>
      </c>
      <c r="H1660" s="13" t="s">
        <v>26</v>
      </c>
      <c r="I1660" s="47" t="str">
        <f>INDEX(Orders!$E1660,MATCH(Orders!$F1660,Customers!$B1660,0))</f>
        <v>First Class</v>
      </c>
    </row>
    <row r="1661" spans="1:9" x14ac:dyDescent="0.35">
      <c r="A1661" s="12">
        <v>1077</v>
      </c>
      <c r="B1661" s="17" t="s">
        <v>2986</v>
      </c>
      <c r="C1661" s="17" t="s">
        <v>2987</v>
      </c>
      <c r="D1661" s="17" t="s">
        <v>108</v>
      </c>
      <c r="E1661" s="17" t="s">
        <v>23</v>
      </c>
      <c r="F1661" s="17" t="s">
        <v>184</v>
      </c>
      <c r="G1661" s="17" t="s">
        <v>762</v>
      </c>
      <c r="H1661" s="17" t="s">
        <v>54</v>
      </c>
      <c r="I1661" s="48" t="str">
        <f>INDEX(Orders!$E1661,MATCH(Orders!$F1661,Customers!$B1661,0))</f>
        <v>First Class</v>
      </c>
    </row>
    <row r="1662" spans="1:9" x14ac:dyDescent="0.35">
      <c r="A1662" s="11">
        <v>1683</v>
      </c>
      <c r="B1662" s="13" t="s">
        <v>890</v>
      </c>
      <c r="C1662" s="13" t="s">
        <v>891</v>
      </c>
      <c r="D1662" s="13" t="s">
        <v>41</v>
      </c>
      <c r="E1662" s="13" t="s">
        <v>23</v>
      </c>
      <c r="F1662" s="13" t="s">
        <v>42</v>
      </c>
      <c r="G1662" s="13" t="s">
        <v>43</v>
      </c>
      <c r="H1662" s="13" t="s">
        <v>44</v>
      </c>
      <c r="I1662" s="47" t="str">
        <f>INDEX(Orders!$E1662,MATCH(Orders!$F1662,Customers!$B1662,0))</f>
        <v>Second Class</v>
      </c>
    </row>
    <row r="1663" spans="1:9" x14ac:dyDescent="0.35">
      <c r="A1663" s="12">
        <v>3500</v>
      </c>
      <c r="B1663" s="17" t="s">
        <v>2173</v>
      </c>
      <c r="C1663" s="17" t="s">
        <v>2174</v>
      </c>
      <c r="D1663" s="17" t="s">
        <v>41</v>
      </c>
      <c r="E1663" s="17" t="s">
        <v>23</v>
      </c>
      <c r="F1663" s="17" t="s">
        <v>4375</v>
      </c>
      <c r="G1663" s="17" t="s">
        <v>2235</v>
      </c>
      <c r="H1663" s="17" t="s">
        <v>79</v>
      </c>
      <c r="I1663" s="48" t="str">
        <f>INDEX(Orders!$E1663,MATCH(Orders!$F1663,Customers!$B1663,0))</f>
        <v>Standard Class</v>
      </c>
    </row>
    <row r="1664" spans="1:9" x14ac:dyDescent="0.35">
      <c r="A1664" s="11">
        <v>3501</v>
      </c>
      <c r="B1664" s="13" t="s">
        <v>2173</v>
      </c>
      <c r="C1664" s="13" t="s">
        <v>2174</v>
      </c>
      <c r="D1664" s="13" t="s">
        <v>41</v>
      </c>
      <c r="E1664" s="13" t="s">
        <v>23</v>
      </c>
      <c r="F1664" s="13" t="s">
        <v>4375</v>
      </c>
      <c r="G1664" s="13" t="s">
        <v>2235</v>
      </c>
      <c r="H1664" s="13" t="s">
        <v>79</v>
      </c>
      <c r="I1664" s="47" t="str">
        <f>INDEX(Orders!$E1664,MATCH(Orders!$F1664,Customers!$B1664,0))</f>
        <v>Standard Class</v>
      </c>
    </row>
    <row r="1665" spans="1:9" x14ac:dyDescent="0.35">
      <c r="A1665" s="12">
        <v>3502</v>
      </c>
      <c r="B1665" s="17" t="s">
        <v>2173</v>
      </c>
      <c r="C1665" s="17" t="s">
        <v>2174</v>
      </c>
      <c r="D1665" s="17" t="s">
        <v>41</v>
      </c>
      <c r="E1665" s="17" t="s">
        <v>23</v>
      </c>
      <c r="F1665" s="17" t="s">
        <v>4375</v>
      </c>
      <c r="G1665" s="17" t="s">
        <v>2235</v>
      </c>
      <c r="H1665" s="17" t="s">
        <v>79</v>
      </c>
      <c r="I1665" s="48" t="str">
        <f>INDEX(Orders!$E1665,MATCH(Orders!$F1665,Customers!$B1665,0))</f>
        <v>Standard Class</v>
      </c>
    </row>
    <row r="1666" spans="1:9" x14ac:dyDescent="0.35">
      <c r="A1666" s="11">
        <v>5357</v>
      </c>
      <c r="B1666" s="13" t="s">
        <v>4379</v>
      </c>
      <c r="C1666" s="13" t="s">
        <v>4380</v>
      </c>
      <c r="D1666" s="13" t="s">
        <v>41</v>
      </c>
      <c r="E1666" s="13" t="s">
        <v>23</v>
      </c>
      <c r="F1666" s="13" t="s">
        <v>358</v>
      </c>
      <c r="G1666" s="13" t="s">
        <v>43</v>
      </c>
      <c r="H1666" s="13" t="s">
        <v>44</v>
      </c>
      <c r="I1666" s="47" t="str">
        <f>INDEX(Orders!$E1666,MATCH(Orders!$F1666,Customers!$B1666,0))</f>
        <v>Standard Class</v>
      </c>
    </row>
    <row r="1667" spans="1:9" x14ac:dyDescent="0.35">
      <c r="A1667" s="12">
        <v>8088</v>
      </c>
      <c r="B1667" s="17" t="s">
        <v>1167</v>
      </c>
      <c r="C1667" s="17" t="s">
        <v>1168</v>
      </c>
      <c r="D1667" s="17" t="s">
        <v>22</v>
      </c>
      <c r="E1667" s="17" t="s">
        <v>23</v>
      </c>
      <c r="F1667" s="17" t="s">
        <v>2079</v>
      </c>
      <c r="G1667" s="17" t="s">
        <v>465</v>
      </c>
      <c r="H1667" s="17" t="s">
        <v>44</v>
      </c>
      <c r="I1667" s="48" t="str">
        <f>INDEX(Orders!$E1667,MATCH(Orders!$F1667,Customers!$B1667,0))</f>
        <v>Second Class</v>
      </c>
    </row>
    <row r="1668" spans="1:9" x14ac:dyDescent="0.35">
      <c r="A1668" s="11">
        <v>9332</v>
      </c>
      <c r="B1668" s="13" t="s">
        <v>1385</v>
      </c>
      <c r="C1668" s="13" t="s">
        <v>1386</v>
      </c>
      <c r="D1668" s="13" t="s">
        <v>22</v>
      </c>
      <c r="E1668" s="13" t="s">
        <v>23</v>
      </c>
      <c r="F1668" s="13" t="s">
        <v>174</v>
      </c>
      <c r="G1668" s="13" t="s">
        <v>1134</v>
      </c>
      <c r="H1668" s="13" t="s">
        <v>44</v>
      </c>
      <c r="I1668" s="47" t="str">
        <f>INDEX(Orders!$E1668,MATCH(Orders!$F1668,Customers!$B1668,0))</f>
        <v>Standard Class</v>
      </c>
    </row>
    <row r="1669" spans="1:9" x14ac:dyDescent="0.35">
      <c r="A1669" s="12">
        <v>9987</v>
      </c>
      <c r="B1669" s="17" t="s">
        <v>4386</v>
      </c>
      <c r="C1669" s="17" t="s">
        <v>4387</v>
      </c>
      <c r="D1669" s="17" t="s">
        <v>41</v>
      </c>
      <c r="E1669" s="17" t="s">
        <v>23</v>
      </c>
      <c r="F1669" s="17" t="s">
        <v>42</v>
      </c>
      <c r="G1669" s="17" t="s">
        <v>43</v>
      </c>
      <c r="H1669" s="17" t="s">
        <v>44</v>
      </c>
      <c r="I1669" s="48" t="str">
        <f>INDEX(Orders!$E1669,MATCH(Orders!$F1669,Customers!$B1669,0))</f>
        <v>Standard Class</v>
      </c>
    </row>
    <row r="1670" spans="1:9" x14ac:dyDescent="0.35">
      <c r="A1670" s="11">
        <v>4225</v>
      </c>
      <c r="B1670" s="13" t="s">
        <v>4389</v>
      </c>
      <c r="C1670" s="13" t="s">
        <v>4390</v>
      </c>
      <c r="D1670" s="13" t="s">
        <v>41</v>
      </c>
      <c r="E1670" s="13" t="s">
        <v>23</v>
      </c>
      <c r="F1670" s="13" t="s">
        <v>3681</v>
      </c>
      <c r="G1670" s="13" t="s">
        <v>381</v>
      </c>
      <c r="H1670" s="13" t="s">
        <v>54</v>
      </c>
      <c r="I1670" s="47" t="str">
        <f>INDEX(Orders!$E1670,MATCH(Orders!$F1670,Customers!$B1670,0))</f>
        <v>First Class</v>
      </c>
    </row>
    <row r="1671" spans="1:9" x14ac:dyDescent="0.35">
      <c r="A1671" s="12">
        <v>6946</v>
      </c>
      <c r="B1671" s="17" t="s">
        <v>2528</v>
      </c>
      <c r="C1671" s="17" t="s">
        <v>2529</v>
      </c>
      <c r="D1671" s="17" t="s">
        <v>41</v>
      </c>
      <c r="E1671" s="17" t="s">
        <v>23</v>
      </c>
      <c r="F1671" s="17" t="s">
        <v>218</v>
      </c>
      <c r="G1671" s="17" t="s">
        <v>219</v>
      </c>
      <c r="H1671" s="17" t="s">
        <v>26</v>
      </c>
      <c r="I1671" s="48" t="str">
        <f>INDEX(Orders!$E1671,MATCH(Orders!$F1671,Customers!$B1671,0))</f>
        <v>Standard Class</v>
      </c>
    </row>
    <row r="1672" spans="1:9" x14ac:dyDescent="0.35">
      <c r="A1672" s="11">
        <v>1068</v>
      </c>
      <c r="B1672" s="13" t="s">
        <v>855</v>
      </c>
      <c r="C1672" s="13" t="s">
        <v>856</v>
      </c>
      <c r="D1672" s="13" t="s">
        <v>41</v>
      </c>
      <c r="E1672" s="13" t="s">
        <v>23</v>
      </c>
      <c r="F1672" s="13" t="s">
        <v>358</v>
      </c>
      <c r="G1672" s="13" t="s">
        <v>43</v>
      </c>
      <c r="H1672" s="13" t="s">
        <v>44</v>
      </c>
      <c r="I1672" s="47" t="str">
        <f>INDEX(Orders!$E1672,MATCH(Orders!$F1672,Customers!$B1672,0))</f>
        <v>First Class</v>
      </c>
    </row>
    <row r="1673" spans="1:9" x14ac:dyDescent="0.35">
      <c r="A1673" s="12">
        <v>1264</v>
      </c>
      <c r="B1673" s="17" t="s">
        <v>766</v>
      </c>
      <c r="C1673" s="17" t="s">
        <v>767</v>
      </c>
      <c r="D1673" s="17" t="s">
        <v>41</v>
      </c>
      <c r="E1673" s="17" t="s">
        <v>23</v>
      </c>
      <c r="F1673" s="17" t="s">
        <v>4396</v>
      </c>
      <c r="G1673" s="17" t="s">
        <v>762</v>
      </c>
      <c r="H1673" s="17" t="s">
        <v>54</v>
      </c>
      <c r="I1673" s="48" t="str">
        <f>INDEX(Orders!$E1673,MATCH(Orders!$F1673,Customers!$B1673,0))</f>
        <v>First Class</v>
      </c>
    </row>
    <row r="1674" spans="1:9" x14ac:dyDescent="0.35">
      <c r="A1674" s="11">
        <v>1265</v>
      </c>
      <c r="B1674" s="13" t="s">
        <v>766</v>
      </c>
      <c r="C1674" s="13" t="s">
        <v>767</v>
      </c>
      <c r="D1674" s="13" t="s">
        <v>41</v>
      </c>
      <c r="E1674" s="13" t="s">
        <v>23</v>
      </c>
      <c r="F1674" s="13" t="s">
        <v>4396</v>
      </c>
      <c r="G1674" s="13" t="s">
        <v>762</v>
      </c>
      <c r="H1674" s="13" t="s">
        <v>54</v>
      </c>
      <c r="I1674" s="47" t="str">
        <f>INDEX(Orders!$E1674,MATCH(Orders!$F1674,Customers!$B1674,0))</f>
        <v>First Class</v>
      </c>
    </row>
    <row r="1675" spans="1:9" x14ac:dyDescent="0.35">
      <c r="A1675" s="12">
        <v>2229</v>
      </c>
      <c r="B1675" s="17" t="s">
        <v>2528</v>
      </c>
      <c r="C1675" s="17" t="s">
        <v>2529</v>
      </c>
      <c r="D1675" s="17" t="s">
        <v>41</v>
      </c>
      <c r="E1675" s="17" t="s">
        <v>23</v>
      </c>
      <c r="F1675" s="17" t="s">
        <v>218</v>
      </c>
      <c r="G1675" s="17" t="s">
        <v>219</v>
      </c>
      <c r="H1675" s="17" t="s">
        <v>26</v>
      </c>
      <c r="I1675" s="48" t="str">
        <f>INDEX(Orders!$E1675,MATCH(Orders!$F1675,Customers!$B1675,0))</f>
        <v>Standard Class</v>
      </c>
    </row>
    <row r="1676" spans="1:9" x14ac:dyDescent="0.35">
      <c r="A1676" s="11">
        <v>2667</v>
      </c>
      <c r="B1676" s="13" t="s">
        <v>3467</v>
      </c>
      <c r="C1676" s="13" t="s">
        <v>3468</v>
      </c>
      <c r="D1676" s="13" t="s">
        <v>41</v>
      </c>
      <c r="E1676" s="13" t="s">
        <v>23</v>
      </c>
      <c r="F1676" s="13" t="s">
        <v>115</v>
      </c>
      <c r="G1676" s="13" t="s">
        <v>53</v>
      </c>
      <c r="H1676" s="13" t="s">
        <v>54</v>
      </c>
      <c r="I1676" s="47" t="str">
        <f>INDEX(Orders!$E1676,MATCH(Orders!$F1676,Customers!$B1676,0))</f>
        <v>Same Day</v>
      </c>
    </row>
    <row r="1677" spans="1:9" x14ac:dyDescent="0.35">
      <c r="A1677" s="12">
        <v>2668</v>
      </c>
      <c r="B1677" s="17" t="s">
        <v>3467</v>
      </c>
      <c r="C1677" s="17" t="s">
        <v>3468</v>
      </c>
      <c r="D1677" s="17" t="s">
        <v>41</v>
      </c>
      <c r="E1677" s="17" t="s">
        <v>23</v>
      </c>
      <c r="F1677" s="17" t="s">
        <v>115</v>
      </c>
      <c r="G1677" s="17" t="s">
        <v>53</v>
      </c>
      <c r="H1677" s="17" t="s">
        <v>54</v>
      </c>
      <c r="I1677" s="48" t="str">
        <f>INDEX(Orders!$E1677,MATCH(Orders!$F1677,Customers!$B1677,0))</f>
        <v>Same Day</v>
      </c>
    </row>
    <row r="1678" spans="1:9" x14ac:dyDescent="0.35">
      <c r="A1678" s="11">
        <v>7192</v>
      </c>
      <c r="B1678" s="13" t="s">
        <v>4400</v>
      </c>
      <c r="C1678" s="13" t="s">
        <v>4401</v>
      </c>
      <c r="D1678" s="13" t="s">
        <v>41</v>
      </c>
      <c r="E1678" s="13" t="s">
        <v>23</v>
      </c>
      <c r="F1678" s="13" t="s">
        <v>2968</v>
      </c>
      <c r="G1678" s="13" t="s">
        <v>98</v>
      </c>
      <c r="H1678" s="13" t="s">
        <v>79</v>
      </c>
      <c r="I1678" s="47" t="str">
        <f>INDEX(Orders!$E1678,MATCH(Orders!$F1678,Customers!$B1678,0))</f>
        <v>Second Class</v>
      </c>
    </row>
    <row r="1679" spans="1:9" x14ac:dyDescent="0.35">
      <c r="A1679" s="12">
        <v>7193</v>
      </c>
      <c r="B1679" s="17" t="s">
        <v>4400</v>
      </c>
      <c r="C1679" s="17" t="s">
        <v>4401</v>
      </c>
      <c r="D1679" s="17" t="s">
        <v>41</v>
      </c>
      <c r="E1679" s="17" t="s">
        <v>23</v>
      </c>
      <c r="F1679" s="17" t="s">
        <v>2968</v>
      </c>
      <c r="G1679" s="17" t="s">
        <v>98</v>
      </c>
      <c r="H1679" s="17" t="s">
        <v>79</v>
      </c>
      <c r="I1679" s="48" t="str">
        <f>INDEX(Orders!$E1679,MATCH(Orders!$F1679,Customers!$B1679,0))</f>
        <v>Second Class</v>
      </c>
    </row>
    <row r="1680" spans="1:9" x14ac:dyDescent="0.35">
      <c r="A1680" s="11">
        <v>2993</v>
      </c>
      <c r="B1680" s="13" t="s">
        <v>4405</v>
      </c>
      <c r="C1680" s="13" t="s">
        <v>4406</v>
      </c>
      <c r="D1680" s="13" t="s">
        <v>22</v>
      </c>
      <c r="E1680" s="13" t="s">
        <v>23</v>
      </c>
      <c r="F1680" s="13" t="s">
        <v>218</v>
      </c>
      <c r="G1680" s="13" t="s">
        <v>219</v>
      </c>
      <c r="H1680" s="13" t="s">
        <v>26</v>
      </c>
      <c r="I1680" s="47" t="str">
        <f>INDEX(Orders!$E1680,MATCH(Orders!$F1680,Customers!$B1680,0))</f>
        <v>Standard Class</v>
      </c>
    </row>
    <row r="1681" spans="1:9" x14ac:dyDescent="0.35">
      <c r="A1681" s="12">
        <v>4513</v>
      </c>
      <c r="B1681" s="17" t="s">
        <v>2514</v>
      </c>
      <c r="C1681" s="17" t="s">
        <v>2515</v>
      </c>
      <c r="D1681" s="17" t="s">
        <v>41</v>
      </c>
      <c r="E1681" s="17" t="s">
        <v>23</v>
      </c>
      <c r="F1681" s="17" t="s">
        <v>1695</v>
      </c>
      <c r="G1681" s="17" t="s">
        <v>465</v>
      </c>
      <c r="H1681" s="17" t="s">
        <v>44</v>
      </c>
      <c r="I1681" s="48" t="str">
        <f>INDEX(Orders!$E1681,MATCH(Orders!$F1681,Customers!$B1681,0))</f>
        <v>First Class</v>
      </c>
    </row>
    <row r="1682" spans="1:9" x14ac:dyDescent="0.35">
      <c r="A1682" s="11">
        <v>6826</v>
      </c>
      <c r="B1682" s="13" t="s">
        <v>4411</v>
      </c>
      <c r="C1682" s="13" t="s">
        <v>4412</v>
      </c>
      <c r="D1682" s="13" t="s">
        <v>22</v>
      </c>
      <c r="E1682" s="13" t="s">
        <v>23</v>
      </c>
      <c r="F1682" s="13" t="s">
        <v>2161</v>
      </c>
      <c r="G1682" s="13" t="s">
        <v>762</v>
      </c>
      <c r="H1682" s="13" t="s">
        <v>54</v>
      </c>
      <c r="I1682" s="47" t="str">
        <f>INDEX(Orders!$E1682,MATCH(Orders!$F1682,Customers!$B1682,0))</f>
        <v>Standard Class</v>
      </c>
    </row>
    <row r="1683" spans="1:9" x14ac:dyDescent="0.35">
      <c r="A1683" s="12">
        <v>6827</v>
      </c>
      <c r="B1683" s="17" t="s">
        <v>4411</v>
      </c>
      <c r="C1683" s="17" t="s">
        <v>4412</v>
      </c>
      <c r="D1683" s="17" t="s">
        <v>22</v>
      </c>
      <c r="E1683" s="17" t="s">
        <v>23</v>
      </c>
      <c r="F1683" s="17" t="s">
        <v>2161</v>
      </c>
      <c r="G1683" s="17" t="s">
        <v>762</v>
      </c>
      <c r="H1683" s="17" t="s">
        <v>54</v>
      </c>
      <c r="I1683" s="48" t="str">
        <f>INDEX(Orders!$E1683,MATCH(Orders!$F1683,Customers!$B1683,0))</f>
        <v>Standard Class</v>
      </c>
    </row>
    <row r="1684" spans="1:9" x14ac:dyDescent="0.35">
      <c r="A1684" s="11">
        <v>6828</v>
      </c>
      <c r="B1684" s="13" t="s">
        <v>4411</v>
      </c>
      <c r="C1684" s="13" t="s">
        <v>4412</v>
      </c>
      <c r="D1684" s="13" t="s">
        <v>22</v>
      </c>
      <c r="E1684" s="13" t="s">
        <v>23</v>
      </c>
      <c r="F1684" s="13" t="s">
        <v>2161</v>
      </c>
      <c r="G1684" s="13" t="s">
        <v>762</v>
      </c>
      <c r="H1684" s="13" t="s">
        <v>54</v>
      </c>
      <c r="I1684" s="47" t="str">
        <f>INDEX(Orders!$E1684,MATCH(Orders!$F1684,Customers!$B1684,0))</f>
        <v>Standard Class</v>
      </c>
    </row>
    <row r="1685" spans="1:9" x14ac:dyDescent="0.35">
      <c r="A1685" s="12">
        <v>6829</v>
      </c>
      <c r="B1685" s="17" t="s">
        <v>4411</v>
      </c>
      <c r="C1685" s="17" t="s">
        <v>4412</v>
      </c>
      <c r="D1685" s="17" t="s">
        <v>22</v>
      </c>
      <c r="E1685" s="17" t="s">
        <v>23</v>
      </c>
      <c r="F1685" s="17" t="s">
        <v>2161</v>
      </c>
      <c r="G1685" s="17" t="s">
        <v>762</v>
      </c>
      <c r="H1685" s="17" t="s">
        <v>54</v>
      </c>
      <c r="I1685" s="48" t="str">
        <f>INDEX(Orders!$E1685,MATCH(Orders!$F1685,Customers!$B1685,0))</f>
        <v>Standard Class</v>
      </c>
    </row>
    <row r="1686" spans="1:9" x14ac:dyDescent="0.35">
      <c r="A1686" s="11">
        <v>6830</v>
      </c>
      <c r="B1686" s="13" t="s">
        <v>4411</v>
      </c>
      <c r="C1686" s="13" t="s">
        <v>4412</v>
      </c>
      <c r="D1686" s="13" t="s">
        <v>22</v>
      </c>
      <c r="E1686" s="13" t="s">
        <v>23</v>
      </c>
      <c r="F1686" s="13" t="s">
        <v>2161</v>
      </c>
      <c r="G1686" s="13" t="s">
        <v>762</v>
      </c>
      <c r="H1686" s="13" t="s">
        <v>54</v>
      </c>
      <c r="I1686" s="47" t="str">
        <f>INDEX(Orders!$E1686,MATCH(Orders!$F1686,Customers!$B1686,0))</f>
        <v>Standard Class</v>
      </c>
    </row>
    <row r="1687" spans="1:9" x14ac:dyDescent="0.35">
      <c r="A1687" s="12">
        <v>897</v>
      </c>
      <c r="B1687" s="17" t="s">
        <v>2794</v>
      </c>
      <c r="C1687" s="17" t="s">
        <v>2795</v>
      </c>
      <c r="D1687" s="17" t="s">
        <v>41</v>
      </c>
      <c r="E1687" s="17" t="s">
        <v>23</v>
      </c>
      <c r="F1687" s="17" t="s">
        <v>451</v>
      </c>
      <c r="G1687" s="17" t="s">
        <v>53</v>
      </c>
      <c r="H1687" s="17" t="s">
        <v>54</v>
      </c>
      <c r="I1687" s="48" t="str">
        <f>INDEX(Orders!$E1687,MATCH(Orders!$F1687,Customers!$B1687,0))</f>
        <v>Second Class</v>
      </c>
    </row>
    <row r="1688" spans="1:9" x14ac:dyDescent="0.35">
      <c r="A1688" s="11">
        <v>981</v>
      </c>
      <c r="B1688" s="13" t="s">
        <v>4417</v>
      </c>
      <c r="C1688" s="13" t="s">
        <v>4418</v>
      </c>
      <c r="D1688" s="13" t="s">
        <v>41</v>
      </c>
      <c r="E1688" s="13" t="s">
        <v>23</v>
      </c>
      <c r="F1688" s="13" t="s">
        <v>218</v>
      </c>
      <c r="G1688" s="13" t="s">
        <v>219</v>
      </c>
      <c r="H1688" s="13" t="s">
        <v>26</v>
      </c>
      <c r="I1688" s="47" t="str">
        <f>INDEX(Orders!$E1688,MATCH(Orders!$F1688,Customers!$B1688,0))</f>
        <v>Standard Class</v>
      </c>
    </row>
    <row r="1689" spans="1:9" x14ac:dyDescent="0.35">
      <c r="A1689" s="12">
        <v>6370</v>
      </c>
      <c r="B1689" s="17" t="s">
        <v>4420</v>
      </c>
      <c r="C1689" s="17" t="s">
        <v>4421</v>
      </c>
      <c r="D1689" s="17" t="s">
        <v>22</v>
      </c>
      <c r="E1689" s="17" t="s">
        <v>23</v>
      </c>
      <c r="F1689" s="17" t="s">
        <v>3091</v>
      </c>
      <c r="G1689" s="17" t="s">
        <v>53</v>
      </c>
      <c r="H1689" s="17" t="s">
        <v>54</v>
      </c>
      <c r="I1689" s="48" t="str">
        <f>INDEX(Orders!$E1689,MATCH(Orders!$F1689,Customers!$B1689,0))</f>
        <v>Standard Class</v>
      </c>
    </row>
    <row r="1690" spans="1:9" x14ac:dyDescent="0.35">
      <c r="A1690" s="11">
        <v>7872</v>
      </c>
      <c r="B1690" s="13" t="s">
        <v>1319</v>
      </c>
      <c r="C1690" s="13" t="s">
        <v>1320</v>
      </c>
      <c r="D1690" s="13" t="s">
        <v>108</v>
      </c>
      <c r="E1690" s="13" t="s">
        <v>23</v>
      </c>
      <c r="F1690" s="13" t="s">
        <v>4423</v>
      </c>
      <c r="G1690" s="13" t="s">
        <v>43</v>
      </c>
      <c r="H1690" s="13" t="s">
        <v>44</v>
      </c>
      <c r="I1690" s="47" t="str">
        <f>INDEX(Orders!$E1690,MATCH(Orders!$F1690,Customers!$B1690,0))</f>
        <v>Standard Class</v>
      </c>
    </row>
    <row r="1691" spans="1:9" x14ac:dyDescent="0.35">
      <c r="A1691" s="12">
        <v>7873</v>
      </c>
      <c r="B1691" s="17" t="s">
        <v>1319</v>
      </c>
      <c r="C1691" s="17" t="s">
        <v>1320</v>
      </c>
      <c r="D1691" s="17" t="s">
        <v>108</v>
      </c>
      <c r="E1691" s="17" t="s">
        <v>23</v>
      </c>
      <c r="F1691" s="17" t="s">
        <v>4423</v>
      </c>
      <c r="G1691" s="17" t="s">
        <v>43</v>
      </c>
      <c r="H1691" s="17" t="s">
        <v>44</v>
      </c>
      <c r="I1691" s="48" t="str">
        <f>INDEX(Orders!$E1691,MATCH(Orders!$F1691,Customers!$B1691,0))</f>
        <v>Standard Class</v>
      </c>
    </row>
    <row r="1692" spans="1:9" x14ac:dyDescent="0.35">
      <c r="A1692" s="11">
        <v>7874</v>
      </c>
      <c r="B1692" s="13" t="s">
        <v>1319</v>
      </c>
      <c r="C1692" s="13" t="s">
        <v>1320</v>
      </c>
      <c r="D1692" s="13" t="s">
        <v>108</v>
      </c>
      <c r="E1692" s="13" t="s">
        <v>23</v>
      </c>
      <c r="F1692" s="13" t="s">
        <v>4423</v>
      </c>
      <c r="G1692" s="13" t="s">
        <v>43</v>
      </c>
      <c r="H1692" s="13" t="s">
        <v>44</v>
      </c>
      <c r="I1692" s="47" t="str">
        <f>INDEX(Orders!$E1692,MATCH(Orders!$F1692,Customers!$B1692,0))</f>
        <v>Standard Class</v>
      </c>
    </row>
    <row r="1693" spans="1:9" x14ac:dyDescent="0.35">
      <c r="A1693" s="12">
        <v>7875</v>
      </c>
      <c r="B1693" s="17" t="s">
        <v>1319</v>
      </c>
      <c r="C1693" s="17" t="s">
        <v>1320</v>
      </c>
      <c r="D1693" s="17" t="s">
        <v>108</v>
      </c>
      <c r="E1693" s="17" t="s">
        <v>23</v>
      </c>
      <c r="F1693" s="17" t="s">
        <v>4423</v>
      </c>
      <c r="G1693" s="17" t="s">
        <v>43</v>
      </c>
      <c r="H1693" s="17" t="s">
        <v>44</v>
      </c>
      <c r="I1693" s="48" t="str">
        <f>INDEX(Orders!$E1693,MATCH(Orders!$F1693,Customers!$B1693,0))</f>
        <v>Standard Class</v>
      </c>
    </row>
    <row r="1694" spans="1:9" x14ac:dyDescent="0.35">
      <c r="A1694" s="11">
        <v>4304</v>
      </c>
      <c r="B1694" s="13" t="s">
        <v>3938</v>
      </c>
      <c r="C1694" s="13" t="s">
        <v>3939</v>
      </c>
      <c r="D1694" s="13" t="s">
        <v>41</v>
      </c>
      <c r="E1694" s="13" t="s">
        <v>23</v>
      </c>
      <c r="F1694" s="13" t="s">
        <v>4431</v>
      </c>
      <c r="G1694" s="13" t="s">
        <v>53</v>
      </c>
      <c r="H1694" s="13" t="s">
        <v>54</v>
      </c>
      <c r="I1694" s="47" t="str">
        <f>INDEX(Orders!$E1694,MATCH(Orders!$F1694,Customers!$B1694,0))</f>
        <v>Same Day</v>
      </c>
    </row>
    <row r="1695" spans="1:9" x14ac:dyDescent="0.35">
      <c r="A1695" s="12">
        <v>7666</v>
      </c>
      <c r="B1695" s="17" t="s">
        <v>4435</v>
      </c>
      <c r="C1695" s="17" t="s">
        <v>4436</v>
      </c>
      <c r="D1695" s="17" t="s">
        <v>108</v>
      </c>
      <c r="E1695" s="17" t="s">
        <v>23</v>
      </c>
      <c r="F1695" s="17" t="s">
        <v>2818</v>
      </c>
      <c r="G1695" s="17" t="s">
        <v>2194</v>
      </c>
      <c r="H1695" s="17" t="s">
        <v>26</v>
      </c>
      <c r="I1695" s="48" t="str">
        <f>INDEX(Orders!$E1695,MATCH(Orders!$F1695,Customers!$B1695,0))</f>
        <v>Standard Class</v>
      </c>
    </row>
    <row r="1696" spans="1:9" x14ac:dyDescent="0.35">
      <c r="A1696" s="11">
        <v>7667</v>
      </c>
      <c r="B1696" s="13" t="s">
        <v>4435</v>
      </c>
      <c r="C1696" s="13" t="s">
        <v>4436</v>
      </c>
      <c r="D1696" s="13" t="s">
        <v>108</v>
      </c>
      <c r="E1696" s="13" t="s">
        <v>23</v>
      </c>
      <c r="F1696" s="13" t="s">
        <v>2818</v>
      </c>
      <c r="G1696" s="13" t="s">
        <v>2194</v>
      </c>
      <c r="H1696" s="13" t="s">
        <v>26</v>
      </c>
      <c r="I1696" s="47" t="str">
        <f>INDEX(Orders!$E1696,MATCH(Orders!$F1696,Customers!$B1696,0))</f>
        <v>Standard Class</v>
      </c>
    </row>
    <row r="1697" spans="1:9" x14ac:dyDescent="0.35">
      <c r="A1697" s="12">
        <v>7668</v>
      </c>
      <c r="B1697" s="17" t="s">
        <v>4435</v>
      </c>
      <c r="C1697" s="17" t="s">
        <v>4436</v>
      </c>
      <c r="D1697" s="17" t="s">
        <v>108</v>
      </c>
      <c r="E1697" s="17" t="s">
        <v>23</v>
      </c>
      <c r="F1697" s="17" t="s">
        <v>2818</v>
      </c>
      <c r="G1697" s="17" t="s">
        <v>2194</v>
      </c>
      <c r="H1697" s="17" t="s">
        <v>26</v>
      </c>
      <c r="I1697" s="48" t="str">
        <f>INDEX(Orders!$E1697,MATCH(Orders!$F1697,Customers!$B1697,0))</f>
        <v>Standard Class</v>
      </c>
    </row>
    <row r="1698" spans="1:9" x14ac:dyDescent="0.35">
      <c r="A1698" s="11">
        <v>8157</v>
      </c>
      <c r="B1698" s="13" t="s">
        <v>4440</v>
      </c>
      <c r="C1698" s="13" t="s">
        <v>4441</v>
      </c>
      <c r="D1698" s="13" t="s">
        <v>41</v>
      </c>
      <c r="E1698" s="13" t="s">
        <v>23</v>
      </c>
      <c r="F1698" s="13" t="s">
        <v>1539</v>
      </c>
      <c r="G1698" s="13" t="s">
        <v>25</v>
      </c>
      <c r="H1698" s="13" t="s">
        <v>26</v>
      </c>
      <c r="I1698" s="47" t="str">
        <f>INDEX(Orders!$E1698,MATCH(Orders!$F1698,Customers!$B1698,0))</f>
        <v>Standard Class</v>
      </c>
    </row>
    <row r="1699" spans="1:9" x14ac:dyDescent="0.35">
      <c r="A1699" s="12">
        <v>8922</v>
      </c>
      <c r="B1699" s="17" t="s">
        <v>2163</v>
      </c>
      <c r="C1699" s="17" t="s">
        <v>2164</v>
      </c>
      <c r="D1699" s="17" t="s">
        <v>22</v>
      </c>
      <c r="E1699" s="17" t="s">
        <v>23</v>
      </c>
      <c r="F1699" s="17" t="s">
        <v>4443</v>
      </c>
      <c r="G1699" s="17" t="s">
        <v>98</v>
      </c>
      <c r="H1699" s="17" t="s">
        <v>79</v>
      </c>
      <c r="I1699" s="48" t="str">
        <f>INDEX(Orders!$E1699,MATCH(Orders!$F1699,Customers!$B1699,0))</f>
        <v>Standard Class</v>
      </c>
    </row>
    <row r="1700" spans="1:9" x14ac:dyDescent="0.35">
      <c r="A1700" s="11">
        <v>8923</v>
      </c>
      <c r="B1700" s="13" t="s">
        <v>2163</v>
      </c>
      <c r="C1700" s="13" t="s">
        <v>2164</v>
      </c>
      <c r="D1700" s="13" t="s">
        <v>22</v>
      </c>
      <c r="E1700" s="13" t="s">
        <v>23</v>
      </c>
      <c r="F1700" s="13" t="s">
        <v>4443</v>
      </c>
      <c r="G1700" s="13" t="s">
        <v>98</v>
      </c>
      <c r="H1700" s="13" t="s">
        <v>79</v>
      </c>
      <c r="I1700" s="47" t="str">
        <f>INDEX(Orders!$E1700,MATCH(Orders!$F1700,Customers!$B1700,0))</f>
        <v>Standard Class</v>
      </c>
    </row>
    <row r="1701" spans="1:9" x14ac:dyDescent="0.35">
      <c r="A1701" s="12">
        <v>6265</v>
      </c>
      <c r="B1701" s="17" t="s">
        <v>4449</v>
      </c>
      <c r="C1701" s="17" t="s">
        <v>4450</v>
      </c>
      <c r="D1701" s="17" t="s">
        <v>41</v>
      </c>
      <c r="E1701" s="17" t="s">
        <v>23</v>
      </c>
      <c r="F1701" s="17" t="s">
        <v>551</v>
      </c>
      <c r="G1701" s="17" t="s">
        <v>66</v>
      </c>
      <c r="H1701" s="17" t="s">
        <v>54</v>
      </c>
      <c r="I1701" s="48" t="str">
        <f>INDEX(Orders!$E1701,MATCH(Orders!$F1701,Customers!$B1701,0))</f>
        <v>Same Day</v>
      </c>
    </row>
    <row r="1702" spans="1:9" x14ac:dyDescent="0.35">
      <c r="A1702" s="11">
        <v>7642</v>
      </c>
      <c r="B1702" s="13" t="s">
        <v>3752</v>
      </c>
      <c r="C1702" s="13" t="s">
        <v>3753</v>
      </c>
      <c r="D1702" s="13" t="s">
        <v>108</v>
      </c>
      <c r="E1702" s="13" t="s">
        <v>23</v>
      </c>
      <c r="F1702" s="13" t="s">
        <v>4452</v>
      </c>
      <c r="G1702" s="13" t="s">
        <v>737</v>
      </c>
      <c r="H1702" s="13" t="s">
        <v>44</v>
      </c>
      <c r="I1702" s="47" t="str">
        <f>INDEX(Orders!$E1702,MATCH(Orders!$F1702,Customers!$B1702,0))</f>
        <v>First Class</v>
      </c>
    </row>
    <row r="1703" spans="1:9" x14ac:dyDescent="0.35">
      <c r="A1703" s="12">
        <v>7643</v>
      </c>
      <c r="B1703" s="17" t="s">
        <v>3752</v>
      </c>
      <c r="C1703" s="17" t="s">
        <v>3753</v>
      </c>
      <c r="D1703" s="17" t="s">
        <v>108</v>
      </c>
      <c r="E1703" s="17" t="s">
        <v>23</v>
      </c>
      <c r="F1703" s="17" t="s">
        <v>4452</v>
      </c>
      <c r="G1703" s="17" t="s">
        <v>737</v>
      </c>
      <c r="H1703" s="17" t="s">
        <v>44</v>
      </c>
      <c r="I1703" s="48" t="str">
        <f>INDEX(Orders!$E1703,MATCH(Orders!$F1703,Customers!$B1703,0))</f>
        <v>First Class</v>
      </c>
    </row>
    <row r="1704" spans="1:9" x14ac:dyDescent="0.35">
      <c r="A1704" s="11">
        <v>7644</v>
      </c>
      <c r="B1704" s="13" t="s">
        <v>3752</v>
      </c>
      <c r="C1704" s="13" t="s">
        <v>3753</v>
      </c>
      <c r="D1704" s="13" t="s">
        <v>108</v>
      </c>
      <c r="E1704" s="13" t="s">
        <v>23</v>
      </c>
      <c r="F1704" s="13" t="s">
        <v>4452</v>
      </c>
      <c r="G1704" s="13" t="s">
        <v>737</v>
      </c>
      <c r="H1704" s="13" t="s">
        <v>44</v>
      </c>
      <c r="I1704" s="47" t="str">
        <f>INDEX(Orders!$E1704,MATCH(Orders!$F1704,Customers!$B1704,0))</f>
        <v>First Class</v>
      </c>
    </row>
    <row r="1705" spans="1:9" x14ac:dyDescent="0.35">
      <c r="A1705" s="12">
        <v>7645</v>
      </c>
      <c r="B1705" s="17" t="s">
        <v>3752</v>
      </c>
      <c r="C1705" s="17" t="s">
        <v>3753</v>
      </c>
      <c r="D1705" s="17" t="s">
        <v>108</v>
      </c>
      <c r="E1705" s="17" t="s">
        <v>23</v>
      </c>
      <c r="F1705" s="17" t="s">
        <v>4452</v>
      </c>
      <c r="G1705" s="17" t="s">
        <v>737</v>
      </c>
      <c r="H1705" s="17" t="s">
        <v>44</v>
      </c>
      <c r="I1705" s="48" t="str">
        <f>INDEX(Orders!$E1705,MATCH(Orders!$F1705,Customers!$B1705,0))</f>
        <v>First Class</v>
      </c>
    </row>
    <row r="1706" spans="1:9" x14ac:dyDescent="0.35">
      <c r="A1706" s="11">
        <v>3449</v>
      </c>
      <c r="B1706" s="13" t="s">
        <v>371</v>
      </c>
      <c r="C1706" s="13" t="s">
        <v>372</v>
      </c>
      <c r="D1706" s="13" t="s">
        <v>41</v>
      </c>
      <c r="E1706" s="13" t="s">
        <v>23</v>
      </c>
      <c r="F1706" s="13" t="s">
        <v>42</v>
      </c>
      <c r="G1706" s="13" t="s">
        <v>43</v>
      </c>
      <c r="H1706" s="13" t="s">
        <v>44</v>
      </c>
      <c r="I1706" s="47" t="str">
        <f>INDEX(Orders!$E1706,MATCH(Orders!$F1706,Customers!$B1706,0))</f>
        <v>Standard Class</v>
      </c>
    </row>
    <row r="1707" spans="1:9" x14ac:dyDescent="0.35">
      <c r="A1707" s="12">
        <v>4751</v>
      </c>
      <c r="B1707" s="17" t="s">
        <v>249</v>
      </c>
      <c r="C1707" s="17" t="s">
        <v>250</v>
      </c>
      <c r="D1707" s="17" t="s">
        <v>22</v>
      </c>
      <c r="E1707" s="17" t="s">
        <v>23</v>
      </c>
      <c r="F1707" s="17" t="s">
        <v>4461</v>
      </c>
      <c r="G1707" s="17" t="s">
        <v>160</v>
      </c>
      <c r="H1707" s="17" t="s">
        <v>44</v>
      </c>
      <c r="I1707" s="48" t="str">
        <f>INDEX(Orders!$E1707,MATCH(Orders!$F1707,Customers!$B1707,0))</f>
        <v>First Class</v>
      </c>
    </row>
    <row r="1708" spans="1:9" x14ac:dyDescent="0.35">
      <c r="A1708" s="11">
        <v>5004</v>
      </c>
      <c r="B1708" s="13" t="s">
        <v>1834</v>
      </c>
      <c r="C1708" s="13" t="s">
        <v>1835</v>
      </c>
      <c r="D1708" s="13" t="s">
        <v>41</v>
      </c>
      <c r="E1708" s="13" t="s">
        <v>23</v>
      </c>
      <c r="F1708" s="13" t="s">
        <v>42</v>
      </c>
      <c r="G1708" s="13" t="s">
        <v>43</v>
      </c>
      <c r="H1708" s="13" t="s">
        <v>44</v>
      </c>
      <c r="I1708" s="47" t="str">
        <f>INDEX(Orders!$E1708,MATCH(Orders!$F1708,Customers!$B1708,0))</f>
        <v>Standard Class</v>
      </c>
    </row>
    <row r="1709" spans="1:9" x14ac:dyDescent="0.35">
      <c r="A1709" s="12">
        <v>6377</v>
      </c>
      <c r="B1709" s="17" t="s">
        <v>2608</v>
      </c>
      <c r="C1709" s="17" t="s">
        <v>2609</v>
      </c>
      <c r="D1709" s="17" t="s">
        <v>108</v>
      </c>
      <c r="E1709" s="17" t="s">
        <v>23</v>
      </c>
      <c r="F1709" s="17" t="s">
        <v>86</v>
      </c>
      <c r="G1709" s="17" t="s">
        <v>87</v>
      </c>
      <c r="H1709" s="17" t="s">
        <v>26</v>
      </c>
      <c r="I1709" s="48" t="str">
        <f>INDEX(Orders!$E1709,MATCH(Orders!$F1709,Customers!$B1709,0))</f>
        <v>First Class</v>
      </c>
    </row>
    <row r="1710" spans="1:9" x14ac:dyDescent="0.35">
      <c r="A1710" s="11">
        <v>8007</v>
      </c>
      <c r="B1710" s="13" t="s">
        <v>4469</v>
      </c>
      <c r="C1710" s="13" t="s">
        <v>4470</v>
      </c>
      <c r="D1710" s="13" t="s">
        <v>41</v>
      </c>
      <c r="E1710" s="13" t="s">
        <v>23</v>
      </c>
      <c r="F1710" s="13" t="s">
        <v>4471</v>
      </c>
      <c r="G1710" s="13" t="s">
        <v>160</v>
      </c>
      <c r="H1710" s="13" t="s">
        <v>44</v>
      </c>
      <c r="I1710" s="47" t="str">
        <f>INDEX(Orders!$E1710,MATCH(Orders!$F1710,Customers!$B1710,0))</f>
        <v>Standard Class</v>
      </c>
    </row>
    <row r="1711" spans="1:9" x14ac:dyDescent="0.35">
      <c r="A1711" s="12">
        <v>2557</v>
      </c>
      <c r="B1711" s="17" t="s">
        <v>4473</v>
      </c>
      <c r="C1711" s="17" t="s">
        <v>4474</v>
      </c>
      <c r="D1711" s="17" t="s">
        <v>22</v>
      </c>
      <c r="E1711" s="17" t="s">
        <v>23</v>
      </c>
      <c r="F1711" s="17" t="s">
        <v>451</v>
      </c>
      <c r="G1711" s="17" t="s">
        <v>53</v>
      </c>
      <c r="H1711" s="17" t="s">
        <v>54</v>
      </c>
      <c r="I1711" s="48" t="str">
        <f>INDEX(Orders!$E1711,MATCH(Orders!$F1711,Customers!$B1711,0))</f>
        <v>Standard Class</v>
      </c>
    </row>
    <row r="1712" spans="1:9" x14ac:dyDescent="0.35">
      <c r="A1712" s="11">
        <v>5507</v>
      </c>
      <c r="B1712" s="13" t="s">
        <v>4478</v>
      </c>
      <c r="C1712" s="13" t="s">
        <v>4479</v>
      </c>
      <c r="D1712" s="13" t="s">
        <v>41</v>
      </c>
      <c r="E1712" s="13" t="s">
        <v>23</v>
      </c>
      <c r="F1712" s="13" t="s">
        <v>42</v>
      </c>
      <c r="G1712" s="13" t="s">
        <v>43</v>
      </c>
      <c r="H1712" s="13" t="s">
        <v>44</v>
      </c>
      <c r="I1712" s="47" t="str">
        <f>INDEX(Orders!$E1712,MATCH(Orders!$F1712,Customers!$B1712,0))</f>
        <v>Same Day</v>
      </c>
    </row>
    <row r="1713" spans="1:9" x14ac:dyDescent="0.35">
      <c r="A1713" s="12">
        <v>5767</v>
      </c>
      <c r="B1713" s="17" t="s">
        <v>4481</v>
      </c>
      <c r="C1713" s="17" t="s">
        <v>4482</v>
      </c>
      <c r="D1713" s="17" t="s">
        <v>108</v>
      </c>
      <c r="E1713" s="17" t="s">
        <v>23</v>
      </c>
      <c r="F1713" s="17" t="s">
        <v>52</v>
      </c>
      <c r="G1713" s="17" t="s">
        <v>53</v>
      </c>
      <c r="H1713" s="17" t="s">
        <v>54</v>
      </c>
      <c r="I1713" s="48" t="str">
        <f>INDEX(Orders!$E1713,MATCH(Orders!$F1713,Customers!$B1713,0))</f>
        <v>Standard Class</v>
      </c>
    </row>
    <row r="1714" spans="1:9" x14ac:dyDescent="0.35">
      <c r="A1714" s="11">
        <v>5975</v>
      </c>
      <c r="B1714" s="13" t="s">
        <v>4484</v>
      </c>
      <c r="C1714" s="13" t="s">
        <v>4485</v>
      </c>
      <c r="D1714" s="13" t="s">
        <v>41</v>
      </c>
      <c r="E1714" s="13" t="s">
        <v>23</v>
      </c>
      <c r="F1714" s="13" t="s">
        <v>77</v>
      </c>
      <c r="G1714" s="13" t="s">
        <v>78</v>
      </c>
      <c r="H1714" s="13" t="s">
        <v>79</v>
      </c>
      <c r="I1714" s="47" t="str">
        <f>INDEX(Orders!$E1714,MATCH(Orders!$F1714,Customers!$B1714,0))</f>
        <v>Standard Class</v>
      </c>
    </row>
    <row r="1715" spans="1:9" x14ac:dyDescent="0.35">
      <c r="A1715" s="12">
        <v>2785</v>
      </c>
      <c r="B1715" s="17" t="s">
        <v>4489</v>
      </c>
      <c r="C1715" s="17" t="s">
        <v>4490</v>
      </c>
      <c r="D1715" s="17" t="s">
        <v>22</v>
      </c>
      <c r="E1715" s="17" t="s">
        <v>23</v>
      </c>
      <c r="F1715" s="17" t="s">
        <v>1351</v>
      </c>
      <c r="G1715" s="17" t="s">
        <v>153</v>
      </c>
      <c r="H1715" s="17" t="s">
        <v>26</v>
      </c>
      <c r="I1715" s="48" t="str">
        <f>INDEX(Orders!$E1715,MATCH(Orders!$F1715,Customers!$B1715,0))</f>
        <v>Standard Class</v>
      </c>
    </row>
    <row r="1716" spans="1:9" x14ac:dyDescent="0.35">
      <c r="A1716" s="11">
        <v>6507</v>
      </c>
      <c r="B1716" s="13" t="s">
        <v>1049</v>
      </c>
      <c r="C1716" s="13" t="s">
        <v>1050</v>
      </c>
      <c r="D1716" s="13" t="s">
        <v>22</v>
      </c>
      <c r="E1716" s="13" t="s">
        <v>23</v>
      </c>
      <c r="F1716" s="13" t="s">
        <v>86</v>
      </c>
      <c r="G1716" s="13" t="s">
        <v>87</v>
      </c>
      <c r="H1716" s="13" t="s">
        <v>26</v>
      </c>
      <c r="I1716" s="47" t="str">
        <f>INDEX(Orders!$E1716,MATCH(Orders!$F1716,Customers!$B1716,0))</f>
        <v>Second Class</v>
      </c>
    </row>
    <row r="1717" spans="1:9" x14ac:dyDescent="0.35">
      <c r="A1717" s="12">
        <v>6508</v>
      </c>
      <c r="B1717" s="17" t="s">
        <v>1049</v>
      </c>
      <c r="C1717" s="17" t="s">
        <v>1050</v>
      </c>
      <c r="D1717" s="17" t="s">
        <v>22</v>
      </c>
      <c r="E1717" s="17" t="s">
        <v>23</v>
      </c>
      <c r="F1717" s="17" t="s">
        <v>86</v>
      </c>
      <c r="G1717" s="17" t="s">
        <v>87</v>
      </c>
      <c r="H1717" s="17" t="s">
        <v>26</v>
      </c>
      <c r="I1717" s="48" t="str">
        <f>INDEX(Orders!$E1717,MATCH(Orders!$F1717,Customers!$B1717,0))</f>
        <v>Second Class</v>
      </c>
    </row>
    <row r="1718" spans="1:9" x14ac:dyDescent="0.35">
      <c r="A1718" s="11">
        <v>7357</v>
      </c>
      <c r="B1718" s="13" t="s">
        <v>4495</v>
      </c>
      <c r="C1718" s="13" t="s">
        <v>4496</v>
      </c>
      <c r="D1718" s="13" t="s">
        <v>108</v>
      </c>
      <c r="E1718" s="13" t="s">
        <v>23</v>
      </c>
      <c r="F1718" s="13" t="s">
        <v>1695</v>
      </c>
      <c r="G1718" s="13" t="s">
        <v>465</v>
      </c>
      <c r="H1718" s="13" t="s">
        <v>44</v>
      </c>
      <c r="I1718" s="47" t="str">
        <f>INDEX(Orders!$E1718,MATCH(Orders!$F1718,Customers!$B1718,0))</f>
        <v>Standard Class</v>
      </c>
    </row>
    <row r="1719" spans="1:9" x14ac:dyDescent="0.35">
      <c r="A1719" s="12">
        <v>7358</v>
      </c>
      <c r="B1719" s="17" t="s">
        <v>4495</v>
      </c>
      <c r="C1719" s="17" t="s">
        <v>4496</v>
      </c>
      <c r="D1719" s="17" t="s">
        <v>108</v>
      </c>
      <c r="E1719" s="17" t="s">
        <v>23</v>
      </c>
      <c r="F1719" s="17" t="s">
        <v>1695</v>
      </c>
      <c r="G1719" s="17" t="s">
        <v>465</v>
      </c>
      <c r="H1719" s="17" t="s">
        <v>44</v>
      </c>
      <c r="I1719" s="48" t="str">
        <f>INDEX(Orders!$E1719,MATCH(Orders!$F1719,Customers!$B1719,0))</f>
        <v>Standard Class</v>
      </c>
    </row>
    <row r="1720" spans="1:9" x14ac:dyDescent="0.35">
      <c r="A1720" s="11">
        <v>7273</v>
      </c>
      <c r="B1720" s="13" t="s">
        <v>75</v>
      </c>
      <c r="C1720" s="13" t="s">
        <v>76</v>
      </c>
      <c r="D1720" s="13" t="s">
        <v>22</v>
      </c>
      <c r="E1720" s="13" t="s">
        <v>23</v>
      </c>
      <c r="F1720" s="13" t="s">
        <v>1839</v>
      </c>
      <c r="G1720" s="13" t="s">
        <v>78</v>
      </c>
      <c r="H1720" s="13" t="s">
        <v>79</v>
      </c>
      <c r="I1720" s="47" t="str">
        <f>INDEX(Orders!$E1720,MATCH(Orders!$F1720,Customers!$B1720,0))</f>
        <v>Standard Class</v>
      </c>
    </row>
    <row r="1721" spans="1:9" x14ac:dyDescent="0.35">
      <c r="A1721" s="12">
        <v>7274</v>
      </c>
      <c r="B1721" s="17" t="s">
        <v>75</v>
      </c>
      <c r="C1721" s="17" t="s">
        <v>76</v>
      </c>
      <c r="D1721" s="17" t="s">
        <v>22</v>
      </c>
      <c r="E1721" s="17" t="s">
        <v>23</v>
      </c>
      <c r="F1721" s="17" t="s">
        <v>1839</v>
      </c>
      <c r="G1721" s="17" t="s">
        <v>78</v>
      </c>
      <c r="H1721" s="17" t="s">
        <v>79</v>
      </c>
      <c r="I1721" s="48" t="str">
        <f>INDEX(Orders!$E1721,MATCH(Orders!$F1721,Customers!$B1721,0))</f>
        <v>Standard Class</v>
      </c>
    </row>
    <row r="1722" spans="1:9" x14ac:dyDescent="0.35">
      <c r="A1722" s="11">
        <v>7968</v>
      </c>
      <c r="B1722" s="13" t="s">
        <v>1128</v>
      </c>
      <c r="C1722" s="13" t="s">
        <v>1129</v>
      </c>
      <c r="D1722" s="13" t="s">
        <v>22</v>
      </c>
      <c r="E1722" s="13" t="s">
        <v>23</v>
      </c>
      <c r="F1722" s="13" t="s">
        <v>736</v>
      </c>
      <c r="G1722" s="13" t="s">
        <v>737</v>
      </c>
      <c r="H1722" s="13" t="s">
        <v>44</v>
      </c>
      <c r="I1722" s="47" t="str">
        <f>INDEX(Orders!$E1722,MATCH(Orders!$F1722,Customers!$B1722,0))</f>
        <v>First Class</v>
      </c>
    </row>
    <row r="1723" spans="1:9" x14ac:dyDescent="0.35">
      <c r="A1723" s="12">
        <v>7969</v>
      </c>
      <c r="B1723" s="17" t="s">
        <v>1128</v>
      </c>
      <c r="C1723" s="17" t="s">
        <v>1129</v>
      </c>
      <c r="D1723" s="17" t="s">
        <v>22</v>
      </c>
      <c r="E1723" s="17" t="s">
        <v>23</v>
      </c>
      <c r="F1723" s="17" t="s">
        <v>736</v>
      </c>
      <c r="G1723" s="17" t="s">
        <v>737</v>
      </c>
      <c r="H1723" s="17" t="s">
        <v>44</v>
      </c>
      <c r="I1723" s="48" t="str">
        <f>INDEX(Orders!$E1723,MATCH(Orders!$F1723,Customers!$B1723,0))</f>
        <v>First Class</v>
      </c>
    </row>
    <row r="1724" spans="1:9" x14ac:dyDescent="0.35">
      <c r="A1724" s="11">
        <v>7970</v>
      </c>
      <c r="B1724" s="13" t="s">
        <v>1128</v>
      </c>
      <c r="C1724" s="13" t="s">
        <v>1129</v>
      </c>
      <c r="D1724" s="13" t="s">
        <v>22</v>
      </c>
      <c r="E1724" s="13" t="s">
        <v>23</v>
      </c>
      <c r="F1724" s="13" t="s">
        <v>736</v>
      </c>
      <c r="G1724" s="13" t="s">
        <v>737</v>
      </c>
      <c r="H1724" s="13" t="s">
        <v>44</v>
      </c>
      <c r="I1724" s="47" t="str">
        <f>INDEX(Orders!$E1724,MATCH(Orders!$F1724,Customers!$B1724,0))</f>
        <v>First Class</v>
      </c>
    </row>
    <row r="1725" spans="1:9" x14ac:dyDescent="0.35">
      <c r="A1725" s="12">
        <v>9835</v>
      </c>
      <c r="B1725" s="17" t="s">
        <v>216</v>
      </c>
      <c r="C1725" s="17" t="s">
        <v>217</v>
      </c>
      <c r="D1725" s="17" t="s">
        <v>41</v>
      </c>
      <c r="E1725" s="17" t="s">
        <v>23</v>
      </c>
      <c r="F1725" s="17" t="s">
        <v>4396</v>
      </c>
      <c r="G1725" s="17" t="s">
        <v>53</v>
      </c>
      <c r="H1725" s="17" t="s">
        <v>54</v>
      </c>
      <c r="I1725" s="48" t="str">
        <f>INDEX(Orders!$E1725,MATCH(Orders!$F1725,Customers!$B1725,0))</f>
        <v>First Class</v>
      </c>
    </row>
    <row r="1726" spans="1:9" x14ac:dyDescent="0.35">
      <c r="A1726" s="11">
        <v>9836</v>
      </c>
      <c r="B1726" s="13" t="s">
        <v>216</v>
      </c>
      <c r="C1726" s="13" t="s">
        <v>217</v>
      </c>
      <c r="D1726" s="13" t="s">
        <v>41</v>
      </c>
      <c r="E1726" s="13" t="s">
        <v>23</v>
      </c>
      <c r="F1726" s="13" t="s">
        <v>4396</v>
      </c>
      <c r="G1726" s="13" t="s">
        <v>53</v>
      </c>
      <c r="H1726" s="13" t="s">
        <v>54</v>
      </c>
      <c r="I1726" s="47" t="str">
        <f>INDEX(Orders!$E1726,MATCH(Orders!$F1726,Customers!$B1726,0))</f>
        <v>First Class</v>
      </c>
    </row>
    <row r="1727" spans="1:9" x14ac:dyDescent="0.35">
      <c r="A1727" s="12">
        <v>9751</v>
      </c>
      <c r="B1727" s="17" t="s">
        <v>4505</v>
      </c>
      <c r="C1727" s="17" t="s">
        <v>4506</v>
      </c>
      <c r="D1727" s="17" t="s">
        <v>41</v>
      </c>
      <c r="E1727" s="17" t="s">
        <v>23</v>
      </c>
      <c r="F1727" s="17" t="s">
        <v>380</v>
      </c>
      <c r="G1727" s="17" t="s">
        <v>381</v>
      </c>
      <c r="H1727" s="17" t="s">
        <v>54</v>
      </c>
      <c r="I1727" s="48" t="str">
        <f>INDEX(Orders!$E1727,MATCH(Orders!$F1727,Customers!$B1727,0))</f>
        <v>Standard Class</v>
      </c>
    </row>
    <row r="1728" spans="1:9" x14ac:dyDescent="0.35">
      <c r="A1728" s="11">
        <v>9752</v>
      </c>
      <c r="B1728" s="13" t="s">
        <v>4505</v>
      </c>
      <c r="C1728" s="13" t="s">
        <v>4506</v>
      </c>
      <c r="D1728" s="13" t="s">
        <v>41</v>
      </c>
      <c r="E1728" s="13" t="s">
        <v>23</v>
      </c>
      <c r="F1728" s="13" t="s">
        <v>380</v>
      </c>
      <c r="G1728" s="13" t="s">
        <v>381</v>
      </c>
      <c r="H1728" s="13" t="s">
        <v>54</v>
      </c>
      <c r="I1728" s="47" t="str">
        <f>INDEX(Orders!$E1728,MATCH(Orders!$F1728,Customers!$B1728,0))</f>
        <v>Standard Class</v>
      </c>
    </row>
    <row r="1729" spans="1:9" x14ac:dyDescent="0.35">
      <c r="A1729" s="12">
        <v>134</v>
      </c>
      <c r="B1729" s="17" t="s">
        <v>2694</v>
      </c>
      <c r="C1729" s="17" t="s">
        <v>2695</v>
      </c>
      <c r="D1729" s="17" t="s">
        <v>41</v>
      </c>
      <c r="E1729" s="17" t="s">
        <v>23</v>
      </c>
      <c r="F1729" s="17" t="s">
        <v>2836</v>
      </c>
      <c r="G1729" s="17" t="s">
        <v>43</v>
      </c>
      <c r="H1729" s="17" t="s">
        <v>44</v>
      </c>
      <c r="I1729" s="48" t="str">
        <f>INDEX(Orders!$E1729,MATCH(Orders!$F1729,Customers!$B1729,0))</f>
        <v>Standard Class</v>
      </c>
    </row>
    <row r="1730" spans="1:9" x14ac:dyDescent="0.35">
      <c r="A1730" s="11">
        <v>135</v>
      </c>
      <c r="B1730" s="13" t="s">
        <v>2694</v>
      </c>
      <c r="C1730" s="13" t="s">
        <v>2695</v>
      </c>
      <c r="D1730" s="13" t="s">
        <v>41</v>
      </c>
      <c r="E1730" s="13" t="s">
        <v>23</v>
      </c>
      <c r="F1730" s="13" t="s">
        <v>2836</v>
      </c>
      <c r="G1730" s="13" t="s">
        <v>43</v>
      </c>
      <c r="H1730" s="13" t="s">
        <v>44</v>
      </c>
      <c r="I1730" s="47" t="str">
        <f>INDEX(Orders!$E1730,MATCH(Orders!$F1730,Customers!$B1730,0))</f>
        <v>Standard Class</v>
      </c>
    </row>
    <row r="1731" spans="1:9" x14ac:dyDescent="0.35">
      <c r="A1731" s="12">
        <v>136</v>
      </c>
      <c r="B1731" s="17" t="s">
        <v>2694</v>
      </c>
      <c r="C1731" s="17" t="s">
        <v>2695</v>
      </c>
      <c r="D1731" s="17" t="s">
        <v>41</v>
      </c>
      <c r="E1731" s="17" t="s">
        <v>23</v>
      </c>
      <c r="F1731" s="17" t="s">
        <v>2836</v>
      </c>
      <c r="G1731" s="17" t="s">
        <v>43</v>
      </c>
      <c r="H1731" s="17" t="s">
        <v>44</v>
      </c>
      <c r="I1731" s="48" t="str">
        <f>INDEX(Orders!$E1731,MATCH(Orders!$F1731,Customers!$B1731,0))</f>
        <v>Standard Class</v>
      </c>
    </row>
    <row r="1732" spans="1:9" x14ac:dyDescent="0.35">
      <c r="A1732" s="11">
        <v>137</v>
      </c>
      <c r="B1732" s="13" t="s">
        <v>2694</v>
      </c>
      <c r="C1732" s="13" t="s">
        <v>2695</v>
      </c>
      <c r="D1732" s="13" t="s">
        <v>41</v>
      </c>
      <c r="E1732" s="13" t="s">
        <v>23</v>
      </c>
      <c r="F1732" s="13" t="s">
        <v>2836</v>
      </c>
      <c r="G1732" s="13" t="s">
        <v>43</v>
      </c>
      <c r="H1732" s="13" t="s">
        <v>44</v>
      </c>
      <c r="I1732" s="47" t="str">
        <f>INDEX(Orders!$E1732,MATCH(Orders!$F1732,Customers!$B1732,0))</f>
        <v>Standard Class</v>
      </c>
    </row>
    <row r="1733" spans="1:9" x14ac:dyDescent="0.35">
      <c r="A1733" s="12">
        <v>138</v>
      </c>
      <c r="B1733" s="17" t="s">
        <v>2694</v>
      </c>
      <c r="C1733" s="17" t="s">
        <v>2695</v>
      </c>
      <c r="D1733" s="17" t="s">
        <v>41</v>
      </c>
      <c r="E1733" s="17" t="s">
        <v>23</v>
      </c>
      <c r="F1733" s="17" t="s">
        <v>2836</v>
      </c>
      <c r="G1733" s="17" t="s">
        <v>43</v>
      </c>
      <c r="H1733" s="17" t="s">
        <v>44</v>
      </c>
      <c r="I1733" s="48" t="str">
        <f>INDEX(Orders!$E1733,MATCH(Orders!$F1733,Customers!$B1733,0))</f>
        <v>Standard Class</v>
      </c>
    </row>
    <row r="1734" spans="1:9" x14ac:dyDescent="0.35">
      <c r="A1734" s="11">
        <v>139</v>
      </c>
      <c r="B1734" s="13" t="s">
        <v>2694</v>
      </c>
      <c r="C1734" s="13" t="s">
        <v>2695</v>
      </c>
      <c r="D1734" s="13" t="s">
        <v>41</v>
      </c>
      <c r="E1734" s="13" t="s">
        <v>23</v>
      </c>
      <c r="F1734" s="13" t="s">
        <v>2836</v>
      </c>
      <c r="G1734" s="13" t="s">
        <v>43</v>
      </c>
      <c r="H1734" s="13" t="s">
        <v>44</v>
      </c>
      <c r="I1734" s="47" t="str">
        <f>INDEX(Orders!$E1734,MATCH(Orders!$F1734,Customers!$B1734,0))</f>
        <v>Standard Class</v>
      </c>
    </row>
    <row r="1735" spans="1:9" x14ac:dyDescent="0.35">
      <c r="A1735" s="12">
        <v>140</v>
      </c>
      <c r="B1735" s="17" t="s">
        <v>2694</v>
      </c>
      <c r="C1735" s="17" t="s">
        <v>2695</v>
      </c>
      <c r="D1735" s="17" t="s">
        <v>41</v>
      </c>
      <c r="E1735" s="17" t="s">
        <v>23</v>
      </c>
      <c r="F1735" s="17" t="s">
        <v>2836</v>
      </c>
      <c r="G1735" s="17" t="s">
        <v>43</v>
      </c>
      <c r="H1735" s="17" t="s">
        <v>44</v>
      </c>
      <c r="I1735" s="48" t="str">
        <f>INDEX(Orders!$E1735,MATCH(Orders!$F1735,Customers!$B1735,0))</f>
        <v>Standard Class</v>
      </c>
    </row>
    <row r="1736" spans="1:9" x14ac:dyDescent="0.35">
      <c r="A1736" s="11">
        <v>1864</v>
      </c>
      <c r="B1736" s="13" t="s">
        <v>4517</v>
      </c>
      <c r="C1736" s="13" t="s">
        <v>4518</v>
      </c>
      <c r="D1736" s="13" t="s">
        <v>22</v>
      </c>
      <c r="E1736" s="13" t="s">
        <v>23</v>
      </c>
      <c r="F1736" s="13" t="s">
        <v>1715</v>
      </c>
      <c r="G1736" s="13" t="s">
        <v>737</v>
      </c>
      <c r="H1736" s="13" t="s">
        <v>44</v>
      </c>
      <c r="I1736" s="47" t="str">
        <f>INDEX(Orders!$E1736,MATCH(Orders!$F1736,Customers!$B1736,0))</f>
        <v>Standard Class</v>
      </c>
    </row>
    <row r="1737" spans="1:9" x14ac:dyDescent="0.35">
      <c r="A1737" s="12">
        <v>1865</v>
      </c>
      <c r="B1737" s="17" t="s">
        <v>4517</v>
      </c>
      <c r="C1737" s="17" t="s">
        <v>4518</v>
      </c>
      <c r="D1737" s="17" t="s">
        <v>22</v>
      </c>
      <c r="E1737" s="17" t="s">
        <v>23</v>
      </c>
      <c r="F1737" s="17" t="s">
        <v>1715</v>
      </c>
      <c r="G1737" s="17" t="s">
        <v>737</v>
      </c>
      <c r="H1737" s="17" t="s">
        <v>44</v>
      </c>
      <c r="I1737" s="48" t="str">
        <f>INDEX(Orders!$E1737,MATCH(Orders!$F1737,Customers!$B1737,0))</f>
        <v>Standard Class</v>
      </c>
    </row>
    <row r="1738" spans="1:9" x14ac:dyDescent="0.35">
      <c r="A1738" s="11">
        <v>2164</v>
      </c>
      <c r="B1738" s="13" t="s">
        <v>3426</v>
      </c>
      <c r="C1738" s="13" t="s">
        <v>3427</v>
      </c>
      <c r="D1738" s="13" t="s">
        <v>41</v>
      </c>
      <c r="E1738" s="13" t="s">
        <v>23</v>
      </c>
      <c r="F1738" s="13" t="s">
        <v>4522</v>
      </c>
      <c r="G1738" s="13" t="s">
        <v>53</v>
      </c>
      <c r="H1738" s="13" t="s">
        <v>54</v>
      </c>
      <c r="I1738" s="47" t="str">
        <f>INDEX(Orders!$E1738,MATCH(Orders!$F1738,Customers!$B1738,0))</f>
        <v>Standard Class</v>
      </c>
    </row>
    <row r="1739" spans="1:9" x14ac:dyDescent="0.35">
      <c r="A1739" s="12">
        <v>2165</v>
      </c>
      <c r="B1739" s="17" t="s">
        <v>3426</v>
      </c>
      <c r="C1739" s="17" t="s">
        <v>3427</v>
      </c>
      <c r="D1739" s="17" t="s">
        <v>41</v>
      </c>
      <c r="E1739" s="17" t="s">
        <v>23</v>
      </c>
      <c r="F1739" s="17" t="s">
        <v>4522</v>
      </c>
      <c r="G1739" s="17" t="s">
        <v>53</v>
      </c>
      <c r="H1739" s="17" t="s">
        <v>54</v>
      </c>
      <c r="I1739" s="48" t="str">
        <f>INDEX(Orders!$E1739,MATCH(Orders!$F1739,Customers!$B1739,0))</f>
        <v>Standard Class</v>
      </c>
    </row>
    <row r="1740" spans="1:9" x14ac:dyDescent="0.35">
      <c r="A1740" s="11">
        <v>2166</v>
      </c>
      <c r="B1740" s="13" t="s">
        <v>3426</v>
      </c>
      <c r="C1740" s="13" t="s">
        <v>3427</v>
      </c>
      <c r="D1740" s="13" t="s">
        <v>41</v>
      </c>
      <c r="E1740" s="13" t="s">
        <v>23</v>
      </c>
      <c r="F1740" s="13" t="s">
        <v>4522</v>
      </c>
      <c r="G1740" s="13" t="s">
        <v>53</v>
      </c>
      <c r="H1740" s="13" t="s">
        <v>54</v>
      </c>
      <c r="I1740" s="47" t="str">
        <f>INDEX(Orders!$E1740,MATCH(Orders!$F1740,Customers!$B1740,0))</f>
        <v>Standard Class</v>
      </c>
    </row>
    <row r="1741" spans="1:9" x14ac:dyDescent="0.35">
      <c r="A1741" s="12">
        <v>2167</v>
      </c>
      <c r="B1741" s="17" t="s">
        <v>3426</v>
      </c>
      <c r="C1741" s="17" t="s">
        <v>3427</v>
      </c>
      <c r="D1741" s="17" t="s">
        <v>41</v>
      </c>
      <c r="E1741" s="17" t="s">
        <v>23</v>
      </c>
      <c r="F1741" s="17" t="s">
        <v>4522</v>
      </c>
      <c r="G1741" s="17" t="s">
        <v>53</v>
      </c>
      <c r="H1741" s="17" t="s">
        <v>54</v>
      </c>
      <c r="I1741" s="48" t="str">
        <f>INDEX(Orders!$E1741,MATCH(Orders!$F1741,Customers!$B1741,0))</f>
        <v>Standard Class</v>
      </c>
    </row>
    <row r="1742" spans="1:9" x14ac:dyDescent="0.35">
      <c r="A1742" s="11">
        <v>2168</v>
      </c>
      <c r="B1742" s="13" t="s">
        <v>3426</v>
      </c>
      <c r="C1742" s="13" t="s">
        <v>3427</v>
      </c>
      <c r="D1742" s="13" t="s">
        <v>41</v>
      </c>
      <c r="E1742" s="13" t="s">
        <v>23</v>
      </c>
      <c r="F1742" s="13" t="s">
        <v>4522</v>
      </c>
      <c r="G1742" s="13" t="s">
        <v>53</v>
      </c>
      <c r="H1742" s="13" t="s">
        <v>54</v>
      </c>
      <c r="I1742" s="47" t="str">
        <f>INDEX(Orders!$E1742,MATCH(Orders!$F1742,Customers!$B1742,0))</f>
        <v>Standard Class</v>
      </c>
    </row>
    <row r="1743" spans="1:9" x14ac:dyDescent="0.35">
      <c r="A1743" s="12">
        <v>6441</v>
      </c>
      <c r="B1743" s="17" t="s">
        <v>4473</v>
      </c>
      <c r="C1743" s="17" t="s">
        <v>4474</v>
      </c>
      <c r="D1743" s="17" t="s">
        <v>22</v>
      </c>
      <c r="E1743" s="17" t="s">
        <v>23</v>
      </c>
      <c r="F1743" s="17" t="s">
        <v>218</v>
      </c>
      <c r="G1743" s="17" t="s">
        <v>219</v>
      </c>
      <c r="H1743" s="17" t="s">
        <v>26</v>
      </c>
      <c r="I1743" s="48" t="str">
        <f>INDEX(Orders!$E1743,MATCH(Orders!$F1743,Customers!$B1743,0))</f>
        <v>Standard Class</v>
      </c>
    </row>
    <row r="1744" spans="1:9" x14ac:dyDescent="0.35">
      <c r="A1744" s="11">
        <v>6442</v>
      </c>
      <c r="B1744" s="13" t="s">
        <v>4473</v>
      </c>
      <c r="C1744" s="13" t="s">
        <v>4474</v>
      </c>
      <c r="D1744" s="13" t="s">
        <v>22</v>
      </c>
      <c r="E1744" s="13" t="s">
        <v>23</v>
      </c>
      <c r="F1744" s="13" t="s">
        <v>218</v>
      </c>
      <c r="G1744" s="13" t="s">
        <v>219</v>
      </c>
      <c r="H1744" s="13" t="s">
        <v>26</v>
      </c>
      <c r="I1744" s="47" t="str">
        <f>INDEX(Orders!$E1744,MATCH(Orders!$F1744,Customers!$B1744,0))</f>
        <v>Standard Class</v>
      </c>
    </row>
    <row r="1745" spans="1:9" x14ac:dyDescent="0.35">
      <c r="A1745" s="12">
        <v>6443</v>
      </c>
      <c r="B1745" s="17" t="s">
        <v>4473</v>
      </c>
      <c r="C1745" s="17" t="s">
        <v>4474</v>
      </c>
      <c r="D1745" s="17" t="s">
        <v>22</v>
      </c>
      <c r="E1745" s="17" t="s">
        <v>23</v>
      </c>
      <c r="F1745" s="17" t="s">
        <v>218</v>
      </c>
      <c r="G1745" s="17" t="s">
        <v>219</v>
      </c>
      <c r="H1745" s="17" t="s">
        <v>26</v>
      </c>
      <c r="I1745" s="48" t="str">
        <f>INDEX(Orders!$E1745,MATCH(Orders!$F1745,Customers!$B1745,0))</f>
        <v>Standard Class</v>
      </c>
    </row>
    <row r="1746" spans="1:9" x14ac:dyDescent="0.35">
      <c r="A1746" s="11">
        <v>6444</v>
      </c>
      <c r="B1746" s="13" t="s">
        <v>4473</v>
      </c>
      <c r="C1746" s="13" t="s">
        <v>4474</v>
      </c>
      <c r="D1746" s="13" t="s">
        <v>22</v>
      </c>
      <c r="E1746" s="13" t="s">
        <v>23</v>
      </c>
      <c r="F1746" s="13" t="s">
        <v>218</v>
      </c>
      <c r="G1746" s="13" t="s">
        <v>219</v>
      </c>
      <c r="H1746" s="13" t="s">
        <v>26</v>
      </c>
      <c r="I1746" s="47" t="str">
        <f>INDEX(Orders!$E1746,MATCH(Orders!$F1746,Customers!$B1746,0))</f>
        <v>Standard Class</v>
      </c>
    </row>
    <row r="1747" spans="1:9" x14ac:dyDescent="0.35">
      <c r="A1747" s="12">
        <v>6445</v>
      </c>
      <c r="B1747" s="17" t="s">
        <v>4473</v>
      </c>
      <c r="C1747" s="17" t="s">
        <v>4474</v>
      </c>
      <c r="D1747" s="17" t="s">
        <v>22</v>
      </c>
      <c r="E1747" s="17" t="s">
        <v>23</v>
      </c>
      <c r="F1747" s="17" t="s">
        <v>218</v>
      </c>
      <c r="G1747" s="17" t="s">
        <v>219</v>
      </c>
      <c r="H1747" s="17" t="s">
        <v>26</v>
      </c>
      <c r="I1747" s="48" t="str">
        <f>INDEX(Orders!$E1747,MATCH(Orders!$F1747,Customers!$B1747,0))</f>
        <v>Standard Class</v>
      </c>
    </row>
    <row r="1748" spans="1:9" x14ac:dyDescent="0.35">
      <c r="A1748" s="11">
        <v>1485</v>
      </c>
      <c r="B1748" s="13" t="s">
        <v>2191</v>
      </c>
      <c r="C1748" s="13" t="s">
        <v>2192</v>
      </c>
      <c r="D1748" s="13" t="s">
        <v>22</v>
      </c>
      <c r="E1748" s="13" t="s">
        <v>23</v>
      </c>
      <c r="F1748" s="13" t="s">
        <v>159</v>
      </c>
      <c r="G1748" s="13" t="s">
        <v>160</v>
      </c>
      <c r="H1748" s="13" t="s">
        <v>44</v>
      </c>
      <c r="I1748" s="47" t="str">
        <f>INDEX(Orders!$E1748,MATCH(Orders!$F1748,Customers!$B1748,0))</f>
        <v>Standard Class</v>
      </c>
    </row>
    <row r="1749" spans="1:9" x14ac:dyDescent="0.35">
      <c r="A1749" s="12">
        <v>3801</v>
      </c>
      <c r="B1749" s="17" t="s">
        <v>4534</v>
      </c>
      <c r="C1749" s="17" t="s">
        <v>4535</v>
      </c>
      <c r="D1749" s="17" t="s">
        <v>41</v>
      </c>
      <c r="E1749" s="17" t="s">
        <v>23</v>
      </c>
      <c r="F1749" s="17" t="s">
        <v>97</v>
      </c>
      <c r="G1749" s="17" t="s">
        <v>78</v>
      </c>
      <c r="H1749" s="17" t="s">
        <v>79</v>
      </c>
      <c r="I1749" s="48" t="str">
        <f>INDEX(Orders!$E1749,MATCH(Orders!$F1749,Customers!$B1749,0))</f>
        <v>Standard Class</v>
      </c>
    </row>
    <row r="1750" spans="1:9" x14ac:dyDescent="0.35">
      <c r="A1750" s="11">
        <v>3802</v>
      </c>
      <c r="B1750" s="13" t="s">
        <v>4534</v>
      </c>
      <c r="C1750" s="13" t="s">
        <v>4535</v>
      </c>
      <c r="D1750" s="13" t="s">
        <v>41</v>
      </c>
      <c r="E1750" s="13" t="s">
        <v>23</v>
      </c>
      <c r="F1750" s="13" t="s">
        <v>97</v>
      </c>
      <c r="G1750" s="13" t="s">
        <v>78</v>
      </c>
      <c r="H1750" s="13" t="s">
        <v>79</v>
      </c>
      <c r="I1750" s="47" t="str">
        <f>INDEX(Orders!$E1750,MATCH(Orders!$F1750,Customers!$B1750,0))</f>
        <v>Standard Class</v>
      </c>
    </row>
    <row r="1751" spans="1:9" x14ac:dyDescent="0.35">
      <c r="A1751" s="12">
        <v>3803</v>
      </c>
      <c r="B1751" s="17" t="s">
        <v>4534</v>
      </c>
      <c r="C1751" s="17" t="s">
        <v>4535</v>
      </c>
      <c r="D1751" s="17" t="s">
        <v>41</v>
      </c>
      <c r="E1751" s="17" t="s">
        <v>23</v>
      </c>
      <c r="F1751" s="17" t="s">
        <v>97</v>
      </c>
      <c r="G1751" s="17" t="s">
        <v>78</v>
      </c>
      <c r="H1751" s="17" t="s">
        <v>79</v>
      </c>
      <c r="I1751" s="48" t="str">
        <f>INDEX(Orders!$E1751,MATCH(Orders!$F1751,Customers!$B1751,0))</f>
        <v>Standard Class</v>
      </c>
    </row>
    <row r="1752" spans="1:9" x14ac:dyDescent="0.35">
      <c r="A1752" s="11">
        <v>3804</v>
      </c>
      <c r="B1752" s="13" t="s">
        <v>4534</v>
      </c>
      <c r="C1752" s="13" t="s">
        <v>4535</v>
      </c>
      <c r="D1752" s="13" t="s">
        <v>41</v>
      </c>
      <c r="E1752" s="13" t="s">
        <v>23</v>
      </c>
      <c r="F1752" s="13" t="s">
        <v>97</v>
      </c>
      <c r="G1752" s="13" t="s">
        <v>78</v>
      </c>
      <c r="H1752" s="13" t="s">
        <v>79</v>
      </c>
      <c r="I1752" s="47" t="str">
        <f>INDEX(Orders!$E1752,MATCH(Orders!$F1752,Customers!$B1752,0))</f>
        <v>Standard Class</v>
      </c>
    </row>
    <row r="1753" spans="1:9" x14ac:dyDescent="0.35">
      <c r="A1753" s="12">
        <v>3805</v>
      </c>
      <c r="B1753" s="17" t="s">
        <v>4534</v>
      </c>
      <c r="C1753" s="17" t="s">
        <v>4535</v>
      </c>
      <c r="D1753" s="17" t="s">
        <v>41</v>
      </c>
      <c r="E1753" s="17" t="s">
        <v>23</v>
      </c>
      <c r="F1753" s="17" t="s">
        <v>97</v>
      </c>
      <c r="G1753" s="17" t="s">
        <v>78</v>
      </c>
      <c r="H1753" s="17" t="s">
        <v>79</v>
      </c>
      <c r="I1753" s="48" t="str">
        <f>INDEX(Orders!$E1753,MATCH(Orders!$F1753,Customers!$B1753,0))</f>
        <v>Standard Class</v>
      </c>
    </row>
    <row r="1754" spans="1:9" x14ac:dyDescent="0.35">
      <c r="A1754" s="11">
        <v>3806</v>
      </c>
      <c r="B1754" s="13" t="s">
        <v>4534</v>
      </c>
      <c r="C1754" s="13" t="s">
        <v>4535</v>
      </c>
      <c r="D1754" s="13" t="s">
        <v>41</v>
      </c>
      <c r="E1754" s="13" t="s">
        <v>23</v>
      </c>
      <c r="F1754" s="13" t="s">
        <v>97</v>
      </c>
      <c r="G1754" s="13" t="s">
        <v>78</v>
      </c>
      <c r="H1754" s="13" t="s">
        <v>79</v>
      </c>
      <c r="I1754" s="47" t="str">
        <f>INDEX(Orders!$E1754,MATCH(Orders!$F1754,Customers!$B1754,0))</f>
        <v>Standard Class</v>
      </c>
    </row>
    <row r="1755" spans="1:9" x14ac:dyDescent="0.35">
      <c r="A1755" s="12">
        <v>9505</v>
      </c>
      <c r="B1755" s="17" t="s">
        <v>3595</v>
      </c>
      <c r="C1755" s="17" t="s">
        <v>3596</v>
      </c>
      <c r="D1755" s="17" t="s">
        <v>22</v>
      </c>
      <c r="E1755" s="17" t="s">
        <v>23</v>
      </c>
      <c r="F1755" s="17" t="s">
        <v>218</v>
      </c>
      <c r="G1755" s="17" t="s">
        <v>219</v>
      </c>
      <c r="H1755" s="17" t="s">
        <v>26</v>
      </c>
      <c r="I1755" s="48" t="str">
        <f>INDEX(Orders!$E1755,MATCH(Orders!$F1755,Customers!$B1755,0))</f>
        <v>Standard Class</v>
      </c>
    </row>
    <row r="1756" spans="1:9" x14ac:dyDescent="0.35">
      <c r="A1756" s="11">
        <v>9506</v>
      </c>
      <c r="B1756" s="13" t="s">
        <v>3595</v>
      </c>
      <c r="C1756" s="13" t="s">
        <v>3596</v>
      </c>
      <c r="D1756" s="13" t="s">
        <v>22</v>
      </c>
      <c r="E1756" s="13" t="s">
        <v>23</v>
      </c>
      <c r="F1756" s="13" t="s">
        <v>218</v>
      </c>
      <c r="G1756" s="13" t="s">
        <v>219</v>
      </c>
      <c r="H1756" s="13" t="s">
        <v>26</v>
      </c>
      <c r="I1756" s="47" t="str">
        <f>INDEX(Orders!$E1756,MATCH(Orders!$F1756,Customers!$B1756,0))</f>
        <v>Standard Class</v>
      </c>
    </row>
    <row r="1757" spans="1:9" x14ac:dyDescent="0.35">
      <c r="A1757" s="12">
        <v>9514</v>
      </c>
      <c r="B1757" s="17" t="s">
        <v>525</v>
      </c>
      <c r="C1757" s="17" t="s">
        <v>526</v>
      </c>
      <c r="D1757" s="17" t="s">
        <v>41</v>
      </c>
      <c r="E1757" s="17" t="s">
        <v>23</v>
      </c>
      <c r="F1757" s="17" t="s">
        <v>4543</v>
      </c>
      <c r="G1757" s="17" t="s">
        <v>126</v>
      </c>
      <c r="H1757" s="17" t="s">
        <v>54</v>
      </c>
      <c r="I1757" s="48" t="str">
        <f>INDEX(Orders!$E1757,MATCH(Orders!$F1757,Customers!$B1757,0))</f>
        <v>Standard Class</v>
      </c>
    </row>
    <row r="1758" spans="1:9" x14ac:dyDescent="0.35">
      <c r="A1758" s="11">
        <v>2176</v>
      </c>
      <c r="B1758" s="13" t="s">
        <v>4545</v>
      </c>
      <c r="C1758" s="13" t="s">
        <v>4546</v>
      </c>
      <c r="D1758" s="13" t="s">
        <v>108</v>
      </c>
      <c r="E1758" s="13" t="s">
        <v>23</v>
      </c>
      <c r="F1758" s="13" t="s">
        <v>4547</v>
      </c>
      <c r="G1758" s="13" t="s">
        <v>2913</v>
      </c>
      <c r="H1758" s="13" t="s">
        <v>44</v>
      </c>
      <c r="I1758" s="47" t="str">
        <f>INDEX(Orders!$E1758,MATCH(Orders!$F1758,Customers!$B1758,0))</f>
        <v>Standard Class</v>
      </c>
    </row>
    <row r="1759" spans="1:9" x14ac:dyDescent="0.35">
      <c r="A1759" s="12">
        <v>2177</v>
      </c>
      <c r="B1759" s="17" t="s">
        <v>4545</v>
      </c>
      <c r="C1759" s="17" t="s">
        <v>4546</v>
      </c>
      <c r="D1759" s="17" t="s">
        <v>108</v>
      </c>
      <c r="E1759" s="17" t="s">
        <v>23</v>
      </c>
      <c r="F1759" s="17" t="s">
        <v>4547</v>
      </c>
      <c r="G1759" s="17" t="s">
        <v>2913</v>
      </c>
      <c r="H1759" s="17" t="s">
        <v>44</v>
      </c>
      <c r="I1759" s="48" t="str">
        <f>INDEX(Orders!$E1759,MATCH(Orders!$F1759,Customers!$B1759,0))</f>
        <v>Standard Class</v>
      </c>
    </row>
    <row r="1760" spans="1:9" x14ac:dyDescent="0.35">
      <c r="A1760" s="11">
        <v>2178</v>
      </c>
      <c r="B1760" s="13" t="s">
        <v>4545</v>
      </c>
      <c r="C1760" s="13" t="s">
        <v>4546</v>
      </c>
      <c r="D1760" s="13" t="s">
        <v>108</v>
      </c>
      <c r="E1760" s="13" t="s">
        <v>23</v>
      </c>
      <c r="F1760" s="13" t="s">
        <v>4547</v>
      </c>
      <c r="G1760" s="13" t="s">
        <v>2913</v>
      </c>
      <c r="H1760" s="13" t="s">
        <v>44</v>
      </c>
      <c r="I1760" s="47" t="str">
        <f>INDEX(Orders!$E1760,MATCH(Orders!$F1760,Customers!$B1760,0))</f>
        <v>Standard Class</v>
      </c>
    </row>
    <row r="1761" spans="1:9" x14ac:dyDescent="0.35">
      <c r="A1761" s="12">
        <v>2179</v>
      </c>
      <c r="B1761" s="17" t="s">
        <v>4545</v>
      </c>
      <c r="C1761" s="17" t="s">
        <v>4546</v>
      </c>
      <c r="D1761" s="17" t="s">
        <v>108</v>
      </c>
      <c r="E1761" s="17" t="s">
        <v>23</v>
      </c>
      <c r="F1761" s="17" t="s">
        <v>4547</v>
      </c>
      <c r="G1761" s="17" t="s">
        <v>2913</v>
      </c>
      <c r="H1761" s="17" t="s">
        <v>44</v>
      </c>
      <c r="I1761" s="48" t="str">
        <f>INDEX(Orders!$E1761,MATCH(Orders!$F1761,Customers!$B1761,0))</f>
        <v>Standard Class</v>
      </c>
    </row>
    <row r="1762" spans="1:9" x14ac:dyDescent="0.35">
      <c r="A1762" s="11">
        <v>2519</v>
      </c>
      <c r="B1762" s="13" t="s">
        <v>4557</v>
      </c>
      <c r="C1762" s="13" t="s">
        <v>4558</v>
      </c>
      <c r="D1762" s="13" t="s">
        <v>108</v>
      </c>
      <c r="E1762" s="13" t="s">
        <v>23</v>
      </c>
      <c r="F1762" s="13" t="s">
        <v>2752</v>
      </c>
      <c r="G1762" s="13" t="s">
        <v>66</v>
      </c>
      <c r="H1762" s="13" t="s">
        <v>54</v>
      </c>
      <c r="I1762" s="47" t="str">
        <f>INDEX(Orders!$E1762,MATCH(Orders!$F1762,Customers!$B1762,0))</f>
        <v>Standard Class</v>
      </c>
    </row>
    <row r="1763" spans="1:9" x14ac:dyDescent="0.35">
      <c r="A1763" s="12">
        <v>2520</v>
      </c>
      <c r="B1763" s="17" t="s">
        <v>4557</v>
      </c>
      <c r="C1763" s="17" t="s">
        <v>4558</v>
      </c>
      <c r="D1763" s="17" t="s">
        <v>108</v>
      </c>
      <c r="E1763" s="17" t="s">
        <v>23</v>
      </c>
      <c r="F1763" s="17" t="s">
        <v>2752</v>
      </c>
      <c r="G1763" s="17" t="s">
        <v>66</v>
      </c>
      <c r="H1763" s="17" t="s">
        <v>54</v>
      </c>
      <c r="I1763" s="48" t="str">
        <f>INDEX(Orders!$E1763,MATCH(Orders!$F1763,Customers!$B1763,0))</f>
        <v>Standard Class</v>
      </c>
    </row>
    <row r="1764" spans="1:9" x14ac:dyDescent="0.35">
      <c r="A1764" s="11">
        <v>2521</v>
      </c>
      <c r="B1764" s="13" t="s">
        <v>4557</v>
      </c>
      <c r="C1764" s="13" t="s">
        <v>4558</v>
      </c>
      <c r="D1764" s="13" t="s">
        <v>108</v>
      </c>
      <c r="E1764" s="13" t="s">
        <v>23</v>
      </c>
      <c r="F1764" s="13" t="s">
        <v>2752</v>
      </c>
      <c r="G1764" s="13" t="s">
        <v>66</v>
      </c>
      <c r="H1764" s="13" t="s">
        <v>54</v>
      </c>
      <c r="I1764" s="47" t="str">
        <f>INDEX(Orders!$E1764,MATCH(Orders!$F1764,Customers!$B1764,0))</f>
        <v>Standard Class</v>
      </c>
    </row>
    <row r="1765" spans="1:9" x14ac:dyDescent="0.35">
      <c r="A1765" s="12">
        <v>2522</v>
      </c>
      <c r="B1765" s="17" t="s">
        <v>4557</v>
      </c>
      <c r="C1765" s="17" t="s">
        <v>4558</v>
      </c>
      <c r="D1765" s="17" t="s">
        <v>108</v>
      </c>
      <c r="E1765" s="17" t="s">
        <v>23</v>
      </c>
      <c r="F1765" s="17" t="s">
        <v>2752</v>
      </c>
      <c r="G1765" s="17" t="s">
        <v>66</v>
      </c>
      <c r="H1765" s="17" t="s">
        <v>54</v>
      </c>
      <c r="I1765" s="48" t="str">
        <f>INDEX(Orders!$E1765,MATCH(Orders!$F1765,Customers!$B1765,0))</f>
        <v>Standard Class</v>
      </c>
    </row>
    <row r="1766" spans="1:9" x14ac:dyDescent="0.35">
      <c r="A1766" s="11">
        <v>2523</v>
      </c>
      <c r="B1766" s="13" t="s">
        <v>4557</v>
      </c>
      <c r="C1766" s="13" t="s">
        <v>4558</v>
      </c>
      <c r="D1766" s="13" t="s">
        <v>108</v>
      </c>
      <c r="E1766" s="13" t="s">
        <v>23</v>
      </c>
      <c r="F1766" s="13" t="s">
        <v>2752</v>
      </c>
      <c r="G1766" s="13" t="s">
        <v>66</v>
      </c>
      <c r="H1766" s="13" t="s">
        <v>54</v>
      </c>
      <c r="I1766" s="47" t="str">
        <f>INDEX(Orders!$E1766,MATCH(Orders!$F1766,Customers!$B1766,0))</f>
        <v>Standard Class</v>
      </c>
    </row>
    <row r="1767" spans="1:9" x14ac:dyDescent="0.35">
      <c r="A1767" s="12">
        <v>2524</v>
      </c>
      <c r="B1767" s="17" t="s">
        <v>4557</v>
      </c>
      <c r="C1767" s="17" t="s">
        <v>4558</v>
      </c>
      <c r="D1767" s="17" t="s">
        <v>108</v>
      </c>
      <c r="E1767" s="17" t="s">
        <v>23</v>
      </c>
      <c r="F1767" s="17" t="s">
        <v>2752</v>
      </c>
      <c r="G1767" s="17" t="s">
        <v>66</v>
      </c>
      <c r="H1767" s="17" t="s">
        <v>54</v>
      </c>
      <c r="I1767" s="48" t="str">
        <f>INDEX(Orders!$E1767,MATCH(Orders!$F1767,Customers!$B1767,0))</f>
        <v>Standard Class</v>
      </c>
    </row>
    <row r="1768" spans="1:9" x14ac:dyDescent="0.35">
      <c r="A1768" s="11">
        <v>3695</v>
      </c>
      <c r="B1768" s="13" t="s">
        <v>1486</v>
      </c>
      <c r="C1768" s="13" t="s">
        <v>1487</v>
      </c>
      <c r="D1768" s="13" t="s">
        <v>22</v>
      </c>
      <c r="E1768" s="13" t="s">
        <v>23</v>
      </c>
      <c r="F1768" s="13" t="s">
        <v>174</v>
      </c>
      <c r="G1768" s="13" t="s">
        <v>425</v>
      </c>
      <c r="H1768" s="13" t="s">
        <v>79</v>
      </c>
      <c r="I1768" s="47" t="str">
        <f>INDEX(Orders!$E1768,MATCH(Orders!$F1768,Customers!$B1768,0))</f>
        <v>Standard Class</v>
      </c>
    </row>
    <row r="1769" spans="1:9" x14ac:dyDescent="0.35">
      <c r="A1769" s="12">
        <v>3696</v>
      </c>
      <c r="B1769" s="17" t="s">
        <v>1486</v>
      </c>
      <c r="C1769" s="17" t="s">
        <v>1487</v>
      </c>
      <c r="D1769" s="17" t="s">
        <v>22</v>
      </c>
      <c r="E1769" s="17" t="s">
        <v>23</v>
      </c>
      <c r="F1769" s="17" t="s">
        <v>174</v>
      </c>
      <c r="G1769" s="17" t="s">
        <v>425</v>
      </c>
      <c r="H1769" s="17" t="s">
        <v>79</v>
      </c>
      <c r="I1769" s="48" t="str">
        <f>INDEX(Orders!$E1769,MATCH(Orders!$F1769,Customers!$B1769,0))</f>
        <v>Standard Class</v>
      </c>
    </row>
    <row r="1770" spans="1:9" x14ac:dyDescent="0.35">
      <c r="A1770" s="11">
        <v>3697</v>
      </c>
      <c r="B1770" s="13" t="s">
        <v>1486</v>
      </c>
      <c r="C1770" s="13" t="s">
        <v>1487</v>
      </c>
      <c r="D1770" s="13" t="s">
        <v>22</v>
      </c>
      <c r="E1770" s="13" t="s">
        <v>23</v>
      </c>
      <c r="F1770" s="13" t="s">
        <v>174</v>
      </c>
      <c r="G1770" s="13" t="s">
        <v>425</v>
      </c>
      <c r="H1770" s="13" t="s">
        <v>79</v>
      </c>
      <c r="I1770" s="47" t="str">
        <f>INDEX(Orders!$E1770,MATCH(Orders!$F1770,Customers!$B1770,0))</f>
        <v>Standard Class</v>
      </c>
    </row>
    <row r="1771" spans="1:9" x14ac:dyDescent="0.35">
      <c r="A1771" s="12">
        <v>7317</v>
      </c>
      <c r="B1771" s="17" t="s">
        <v>1784</v>
      </c>
      <c r="C1771" s="17" t="s">
        <v>1785</v>
      </c>
      <c r="D1771" s="17" t="s">
        <v>22</v>
      </c>
      <c r="E1771" s="17" t="s">
        <v>23</v>
      </c>
      <c r="F1771" s="17" t="s">
        <v>218</v>
      </c>
      <c r="G1771" s="17" t="s">
        <v>219</v>
      </c>
      <c r="H1771" s="17" t="s">
        <v>26</v>
      </c>
      <c r="I1771" s="48" t="str">
        <f>INDEX(Orders!$E1771,MATCH(Orders!$F1771,Customers!$B1771,0))</f>
        <v>Standard Class</v>
      </c>
    </row>
    <row r="1772" spans="1:9" x14ac:dyDescent="0.35">
      <c r="A1772" s="11">
        <v>1499</v>
      </c>
      <c r="B1772" s="13" t="s">
        <v>3162</v>
      </c>
      <c r="C1772" s="13" t="s">
        <v>3163</v>
      </c>
      <c r="D1772" s="13" t="s">
        <v>108</v>
      </c>
      <c r="E1772" s="13" t="s">
        <v>23</v>
      </c>
      <c r="F1772" s="13" t="s">
        <v>358</v>
      </c>
      <c r="G1772" s="13" t="s">
        <v>43</v>
      </c>
      <c r="H1772" s="13" t="s">
        <v>44</v>
      </c>
      <c r="I1772" s="47" t="str">
        <f>INDEX(Orders!$E1772,MATCH(Orders!$F1772,Customers!$B1772,0))</f>
        <v>First Class</v>
      </c>
    </row>
    <row r="1773" spans="1:9" x14ac:dyDescent="0.35">
      <c r="A1773" s="12">
        <v>8371</v>
      </c>
      <c r="B1773" s="17" t="s">
        <v>794</v>
      </c>
      <c r="C1773" s="17" t="s">
        <v>795</v>
      </c>
      <c r="D1773" s="17" t="s">
        <v>108</v>
      </c>
      <c r="E1773" s="17" t="s">
        <v>23</v>
      </c>
      <c r="F1773" s="17" t="s">
        <v>144</v>
      </c>
      <c r="G1773" s="17" t="s">
        <v>43</v>
      </c>
      <c r="H1773" s="17" t="s">
        <v>44</v>
      </c>
      <c r="I1773" s="48" t="str">
        <f>INDEX(Orders!$E1773,MATCH(Orders!$F1773,Customers!$B1773,0))</f>
        <v>Standard Class</v>
      </c>
    </row>
    <row r="1774" spans="1:9" x14ac:dyDescent="0.35">
      <c r="A1774" s="11">
        <v>8890</v>
      </c>
      <c r="B1774" s="13" t="s">
        <v>4572</v>
      </c>
      <c r="C1774" s="13" t="s">
        <v>4573</v>
      </c>
      <c r="D1774" s="13" t="s">
        <v>108</v>
      </c>
      <c r="E1774" s="13" t="s">
        <v>23</v>
      </c>
      <c r="F1774" s="13" t="s">
        <v>1091</v>
      </c>
      <c r="G1774" s="13" t="s">
        <v>1151</v>
      </c>
      <c r="H1774" s="13" t="s">
        <v>54</v>
      </c>
      <c r="I1774" s="47" t="str">
        <f>INDEX(Orders!$E1774,MATCH(Orders!$F1774,Customers!$B1774,0))</f>
        <v>Second Class</v>
      </c>
    </row>
    <row r="1775" spans="1:9" x14ac:dyDescent="0.35">
      <c r="A1775" s="12">
        <v>8891</v>
      </c>
      <c r="B1775" s="17" t="s">
        <v>4572</v>
      </c>
      <c r="C1775" s="17" t="s">
        <v>4573</v>
      </c>
      <c r="D1775" s="17" t="s">
        <v>108</v>
      </c>
      <c r="E1775" s="17" t="s">
        <v>23</v>
      </c>
      <c r="F1775" s="17" t="s">
        <v>1091</v>
      </c>
      <c r="G1775" s="17" t="s">
        <v>1151</v>
      </c>
      <c r="H1775" s="17" t="s">
        <v>54</v>
      </c>
      <c r="I1775" s="48" t="str">
        <f>INDEX(Orders!$E1775,MATCH(Orders!$F1775,Customers!$B1775,0))</f>
        <v>Second Class</v>
      </c>
    </row>
    <row r="1776" spans="1:9" x14ac:dyDescent="0.35">
      <c r="A1776" s="11">
        <v>9201</v>
      </c>
      <c r="B1776" s="13" t="s">
        <v>1851</v>
      </c>
      <c r="C1776" s="13" t="s">
        <v>1852</v>
      </c>
      <c r="D1776" s="13" t="s">
        <v>41</v>
      </c>
      <c r="E1776" s="13" t="s">
        <v>23</v>
      </c>
      <c r="F1776" s="13" t="s">
        <v>3113</v>
      </c>
      <c r="G1776" s="13" t="s">
        <v>199</v>
      </c>
      <c r="H1776" s="13" t="s">
        <v>26</v>
      </c>
      <c r="I1776" s="47" t="str">
        <f>INDEX(Orders!$E1776,MATCH(Orders!$F1776,Customers!$B1776,0))</f>
        <v>First Class</v>
      </c>
    </row>
    <row r="1777" spans="1:9" x14ac:dyDescent="0.35">
      <c r="A1777" s="12">
        <v>9202</v>
      </c>
      <c r="B1777" s="17" t="s">
        <v>1851</v>
      </c>
      <c r="C1777" s="17" t="s">
        <v>1852</v>
      </c>
      <c r="D1777" s="17" t="s">
        <v>41</v>
      </c>
      <c r="E1777" s="17" t="s">
        <v>23</v>
      </c>
      <c r="F1777" s="17" t="s">
        <v>3113</v>
      </c>
      <c r="G1777" s="17" t="s">
        <v>199</v>
      </c>
      <c r="H1777" s="17" t="s">
        <v>26</v>
      </c>
      <c r="I1777" s="48" t="str">
        <f>INDEX(Orders!$E1777,MATCH(Orders!$F1777,Customers!$B1777,0))</f>
        <v>First Class</v>
      </c>
    </row>
    <row r="1778" spans="1:9" x14ac:dyDescent="0.35">
      <c r="A1778" s="11">
        <v>2886</v>
      </c>
      <c r="B1778" s="13" t="s">
        <v>4505</v>
      </c>
      <c r="C1778" s="13" t="s">
        <v>4506</v>
      </c>
      <c r="D1778" s="13" t="s">
        <v>41</v>
      </c>
      <c r="E1778" s="13" t="s">
        <v>23</v>
      </c>
      <c r="F1778" s="13" t="s">
        <v>4580</v>
      </c>
      <c r="G1778" s="13" t="s">
        <v>465</v>
      </c>
      <c r="H1778" s="13" t="s">
        <v>44</v>
      </c>
      <c r="I1778" s="47" t="str">
        <f>INDEX(Orders!$E1778,MATCH(Orders!$F1778,Customers!$B1778,0))</f>
        <v>Standard Class</v>
      </c>
    </row>
    <row r="1779" spans="1:9" x14ac:dyDescent="0.35">
      <c r="A1779" s="12">
        <v>513</v>
      </c>
      <c r="B1779" s="17" t="s">
        <v>4582</v>
      </c>
      <c r="C1779" s="17" t="s">
        <v>4583</v>
      </c>
      <c r="D1779" s="17" t="s">
        <v>41</v>
      </c>
      <c r="E1779" s="17" t="s">
        <v>23</v>
      </c>
      <c r="F1779" s="17" t="s">
        <v>697</v>
      </c>
      <c r="G1779" s="17" t="s">
        <v>153</v>
      </c>
      <c r="H1779" s="17" t="s">
        <v>26</v>
      </c>
      <c r="I1779" s="48" t="str">
        <f>INDEX(Orders!$E1779,MATCH(Orders!$F1779,Customers!$B1779,0))</f>
        <v>First Class</v>
      </c>
    </row>
    <row r="1780" spans="1:9" x14ac:dyDescent="0.35">
      <c r="A1780" s="11">
        <v>6206</v>
      </c>
      <c r="B1780" s="13" t="s">
        <v>4329</v>
      </c>
      <c r="C1780" s="13" t="s">
        <v>4330</v>
      </c>
      <c r="D1780" s="13" t="s">
        <v>41</v>
      </c>
      <c r="E1780" s="13" t="s">
        <v>23</v>
      </c>
      <c r="F1780" s="13" t="s">
        <v>451</v>
      </c>
      <c r="G1780" s="13" t="s">
        <v>53</v>
      </c>
      <c r="H1780" s="13" t="s">
        <v>54</v>
      </c>
      <c r="I1780" s="47" t="str">
        <f>INDEX(Orders!$E1780,MATCH(Orders!$F1780,Customers!$B1780,0))</f>
        <v>Second Class</v>
      </c>
    </row>
    <row r="1781" spans="1:9" x14ac:dyDescent="0.35">
      <c r="A1781" s="12">
        <v>6207</v>
      </c>
      <c r="B1781" s="17" t="s">
        <v>4329</v>
      </c>
      <c r="C1781" s="17" t="s">
        <v>4330</v>
      </c>
      <c r="D1781" s="17" t="s">
        <v>41</v>
      </c>
      <c r="E1781" s="17" t="s">
        <v>23</v>
      </c>
      <c r="F1781" s="17" t="s">
        <v>451</v>
      </c>
      <c r="G1781" s="17" t="s">
        <v>53</v>
      </c>
      <c r="H1781" s="17" t="s">
        <v>54</v>
      </c>
      <c r="I1781" s="48" t="str">
        <f>INDEX(Orders!$E1781,MATCH(Orders!$F1781,Customers!$B1781,0))</f>
        <v>Second Class</v>
      </c>
    </row>
    <row r="1782" spans="1:9" x14ac:dyDescent="0.35">
      <c r="A1782" s="11">
        <v>6208</v>
      </c>
      <c r="B1782" s="13" t="s">
        <v>4329</v>
      </c>
      <c r="C1782" s="13" t="s">
        <v>4330</v>
      </c>
      <c r="D1782" s="13" t="s">
        <v>41</v>
      </c>
      <c r="E1782" s="13" t="s">
        <v>23</v>
      </c>
      <c r="F1782" s="13" t="s">
        <v>451</v>
      </c>
      <c r="G1782" s="13" t="s">
        <v>53</v>
      </c>
      <c r="H1782" s="13" t="s">
        <v>54</v>
      </c>
      <c r="I1782" s="47" t="str">
        <f>INDEX(Orders!$E1782,MATCH(Orders!$F1782,Customers!$B1782,0))</f>
        <v>Second Class</v>
      </c>
    </row>
    <row r="1783" spans="1:9" x14ac:dyDescent="0.35">
      <c r="A1783" s="12">
        <v>6219</v>
      </c>
      <c r="B1783" s="17" t="s">
        <v>3167</v>
      </c>
      <c r="C1783" s="17" t="s">
        <v>3168</v>
      </c>
      <c r="D1783" s="17" t="s">
        <v>41</v>
      </c>
      <c r="E1783" s="17" t="s">
        <v>23</v>
      </c>
      <c r="F1783" s="17" t="s">
        <v>4590</v>
      </c>
      <c r="G1783" s="17" t="s">
        <v>880</v>
      </c>
      <c r="H1783" s="17" t="s">
        <v>54</v>
      </c>
      <c r="I1783" s="48" t="str">
        <f>INDEX(Orders!$E1783,MATCH(Orders!$F1783,Customers!$B1783,0))</f>
        <v>Standard Class</v>
      </c>
    </row>
    <row r="1784" spans="1:9" x14ac:dyDescent="0.35">
      <c r="A1784" s="11">
        <v>6220</v>
      </c>
      <c r="B1784" s="13" t="s">
        <v>3167</v>
      </c>
      <c r="C1784" s="13" t="s">
        <v>3168</v>
      </c>
      <c r="D1784" s="13" t="s">
        <v>41</v>
      </c>
      <c r="E1784" s="13" t="s">
        <v>23</v>
      </c>
      <c r="F1784" s="13" t="s">
        <v>4590</v>
      </c>
      <c r="G1784" s="13" t="s">
        <v>880</v>
      </c>
      <c r="H1784" s="13" t="s">
        <v>54</v>
      </c>
      <c r="I1784" s="47" t="str">
        <f>INDEX(Orders!$E1784,MATCH(Orders!$F1784,Customers!$B1784,0))</f>
        <v>Standard Class</v>
      </c>
    </row>
    <row r="1785" spans="1:9" x14ac:dyDescent="0.35">
      <c r="A1785" s="12">
        <v>6221</v>
      </c>
      <c r="B1785" s="17" t="s">
        <v>3167</v>
      </c>
      <c r="C1785" s="17" t="s">
        <v>3168</v>
      </c>
      <c r="D1785" s="17" t="s">
        <v>41</v>
      </c>
      <c r="E1785" s="17" t="s">
        <v>23</v>
      </c>
      <c r="F1785" s="17" t="s">
        <v>4590</v>
      </c>
      <c r="G1785" s="17" t="s">
        <v>880</v>
      </c>
      <c r="H1785" s="17" t="s">
        <v>54</v>
      </c>
      <c r="I1785" s="48" t="str">
        <f>INDEX(Orders!$E1785,MATCH(Orders!$F1785,Customers!$B1785,0))</f>
        <v>Standard Class</v>
      </c>
    </row>
    <row r="1786" spans="1:9" x14ac:dyDescent="0.35">
      <c r="A1786" s="11">
        <v>6611</v>
      </c>
      <c r="B1786" s="13" t="s">
        <v>4594</v>
      </c>
      <c r="C1786" s="13" t="s">
        <v>4595</v>
      </c>
      <c r="D1786" s="13" t="s">
        <v>22</v>
      </c>
      <c r="E1786" s="13" t="s">
        <v>23</v>
      </c>
      <c r="F1786" s="13" t="s">
        <v>42</v>
      </c>
      <c r="G1786" s="13" t="s">
        <v>43</v>
      </c>
      <c r="H1786" s="13" t="s">
        <v>44</v>
      </c>
      <c r="I1786" s="47" t="str">
        <f>INDEX(Orders!$E1786,MATCH(Orders!$F1786,Customers!$B1786,0))</f>
        <v>First Class</v>
      </c>
    </row>
    <row r="1787" spans="1:9" x14ac:dyDescent="0.35">
      <c r="A1787" s="12">
        <v>8086</v>
      </c>
      <c r="B1787" s="17" t="s">
        <v>664</v>
      </c>
      <c r="C1787" s="17" t="s">
        <v>665</v>
      </c>
      <c r="D1787" s="17" t="s">
        <v>108</v>
      </c>
      <c r="E1787" s="17" t="s">
        <v>23</v>
      </c>
      <c r="F1787" s="17" t="s">
        <v>424</v>
      </c>
      <c r="G1787" s="17" t="s">
        <v>425</v>
      </c>
      <c r="H1787" s="17" t="s">
        <v>79</v>
      </c>
      <c r="I1787" s="48" t="str">
        <f>INDEX(Orders!$E1787,MATCH(Orders!$F1787,Customers!$B1787,0))</f>
        <v>Standard Class</v>
      </c>
    </row>
    <row r="1788" spans="1:9" x14ac:dyDescent="0.35">
      <c r="A1788" s="11">
        <v>8273</v>
      </c>
      <c r="B1788" s="13" t="s">
        <v>1070</v>
      </c>
      <c r="C1788" s="13" t="s">
        <v>1071</v>
      </c>
      <c r="D1788" s="13" t="s">
        <v>22</v>
      </c>
      <c r="E1788" s="13" t="s">
        <v>23</v>
      </c>
      <c r="F1788" s="13" t="s">
        <v>4598</v>
      </c>
      <c r="G1788" s="13" t="s">
        <v>43</v>
      </c>
      <c r="H1788" s="13" t="s">
        <v>44</v>
      </c>
      <c r="I1788" s="47" t="str">
        <f>INDEX(Orders!$E1788,MATCH(Orders!$F1788,Customers!$B1788,0))</f>
        <v>Standard Class</v>
      </c>
    </row>
    <row r="1789" spans="1:9" x14ac:dyDescent="0.35">
      <c r="A1789" s="12">
        <v>367</v>
      </c>
      <c r="B1789" s="17" t="s">
        <v>2062</v>
      </c>
      <c r="C1789" s="17" t="s">
        <v>2063</v>
      </c>
      <c r="D1789" s="17" t="s">
        <v>22</v>
      </c>
      <c r="E1789" s="17" t="s">
        <v>23</v>
      </c>
      <c r="F1789" s="17" t="s">
        <v>4600</v>
      </c>
      <c r="G1789" s="17" t="s">
        <v>212</v>
      </c>
      <c r="H1789" s="17" t="s">
        <v>26</v>
      </c>
      <c r="I1789" s="48" t="str">
        <f>INDEX(Orders!$E1789,MATCH(Orders!$F1789,Customers!$B1789,0))</f>
        <v>Same Day</v>
      </c>
    </row>
    <row r="1790" spans="1:9" x14ac:dyDescent="0.35">
      <c r="A1790" s="11">
        <v>368</v>
      </c>
      <c r="B1790" s="13" t="s">
        <v>2062</v>
      </c>
      <c r="C1790" s="13" t="s">
        <v>2063</v>
      </c>
      <c r="D1790" s="13" t="s">
        <v>22</v>
      </c>
      <c r="E1790" s="13" t="s">
        <v>23</v>
      </c>
      <c r="F1790" s="13" t="s">
        <v>4600</v>
      </c>
      <c r="G1790" s="13" t="s">
        <v>212</v>
      </c>
      <c r="H1790" s="13" t="s">
        <v>26</v>
      </c>
      <c r="I1790" s="47" t="str">
        <f>INDEX(Orders!$E1790,MATCH(Orders!$F1790,Customers!$B1790,0))</f>
        <v>Same Day</v>
      </c>
    </row>
    <row r="1791" spans="1:9" x14ac:dyDescent="0.35">
      <c r="A1791" s="12">
        <v>369</v>
      </c>
      <c r="B1791" s="17" t="s">
        <v>2062</v>
      </c>
      <c r="C1791" s="17" t="s">
        <v>2063</v>
      </c>
      <c r="D1791" s="17" t="s">
        <v>22</v>
      </c>
      <c r="E1791" s="17" t="s">
        <v>23</v>
      </c>
      <c r="F1791" s="17" t="s">
        <v>4600</v>
      </c>
      <c r="G1791" s="17" t="s">
        <v>212</v>
      </c>
      <c r="H1791" s="17" t="s">
        <v>26</v>
      </c>
      <c r="I1791" s="48" t="str">
        <f>INDEX(Orders!$E1791,MATCH(Orders!$F1791,Customers!$B1791,0))</f>
        <v>Same Day</v>
      </c>
    </row>
    <row r="1792" spans="1:9" x14ac:dyDescent="0.35">
      <c r="A1792" s="11">
        <v>370</v>
      </c>
      <c r="B1792" s="13" t="s">
        <v>2062</v>
      </c>
      <c r="C1792" s="13" t="s">
        <v>2063</v>
      </c>
      <c r="D1792" s="13" t="s">
        <v>22</v>
      </c>
      <c r="E1792" s="13" t="s">
        <v>23</v>
      </c>
      <c r="F1792" s="13" t="s">
        <v>4600</v>
      </c>
      <c r="G1792" s="13" t="s">
        <v>212</v>
      </c>
      <c r="H1792" s="13" t="s">
        <v>26</v>
      </c>
      <c r="I1792" s="47" t="str">
        <f>INDEX(Orders!$E1792,MATCH(Orders!$F1792,Customers!$B1792,0))</f>
        <v>Same Day</v>
      </c>
    </row>
    <row r="1793" spans="1:9" x14ac:dyDescent="0.35">
      <c r="A1793" s="12">
        <v>1105</v>
      </c>
      <c r="B1793" s="17" t="s">
        <v>113</v>
      </c>
      <c r="C1793" s="17" t="s">
        <v>114</v>
      </c>
      <c r="D1793" s="17" t="s">
        <v>41</v>
      </c>
      <c r="E1793" s="17" t="s">
        <v>23</v>
      </c>
      <c r="F1793" s="17" t="s">
        <v>1027</v>
      </c>
      <c r="G1793" s="17" t="s">
        <v>43</v>
      </c>
      <c r="H1793" s="17" t="s">
        <v>44</v>
      </c>
      <c r="I1793" s="48" t="str">
        <f>INDEX(Orders!$E1793,MATCH(Orders!$F1793,Customers!$B1793,0))</f>
        <v>Standard Class</v>
      </c>
    </row>
    <row r="1794" spans="1:9" x14ac:dyDescent="0.35">
      <c r="A1794" s="11">
        <v>2776</v>
      </c>
      <c r="B1794" s="13" t="s">
        <v>4478</v>
      </c>
      <c r="C1794" s="13" t="s">
        <v>4479</v>
      </c>
      <c r="D1794" s="13" t="s">
        <v>41</v>
      </c>
      <c r="E1794" s="13" t="s">
        <v>23</v>
      </c>
      <c r="F1794" s="13" t="s">
        <v>257</v>
      </c>
      <c r="G1794" s="13" t="s">
        <v>43</v>
      </c>
      <c r="H1794" s="13" t="s">
        <v>44</v>
      </c>
      <c r="I1794" s="47" t="str">
        <f>INDEX(Orders!$E1794,MATCH(Orders!$F1794,Customers!$B1794,0))</f>
        <v>Standard Class</v>
      </c>
    </row>
    <row r="1795" spans="1:9" x14ac:dyDescent="0.35">
      <c r="A1795" s="12">
        <v>3486</v>
      </c>
      <c r="B1795" s="17" t="s">
        <v>1070</v>
      </c>
      <c r="C1795" s="17" t="s">
        <v>1071</v>
      </c>
      <c r="D1795" s="17" t="s">
        <v>22</v>
      </c>
      <c r="E1795" s="17" t="s">
        <v>23</v>
      </c>
      <c r="F1795" s="17" t="s">
        <v>697</v>
      </c>
      <c r="G1795" s="17" t="s">
        <v>743</v>
      </c>
      <c r="H1795" s="17" t="s">
        <v>26</v>
      </c>
      <c r="I1795" s="48" t="str">
        <f>INDEX(Orders!$E1795,MATCH(Orders!$F1795,Customers!$B1795,0))</f>
        <v>Standard Class</v>
      </c>
    </row>
    <row r="1796" spans="1:9" x14ac:dyDescent="0.35">
      <c r="A1796" s="11">
        <v>4186</v>
      </c>
      <c r="B1796" s="13" t="s">
        <v>4608</v>
      </c>
      <c r="C1796" s="13" t="s">
        <v>4609</v>
      </c>
      <c r="D1796" s="13" t="s">
        <v>41</v>
      </c>
      <c r="E1796" s="13" t="s">
        <v>23</v>
      </c>
      <c r="F1796" s="13" t="s">
        <v>1539</v>
      </c>
      <c r="G1796" s="13" t="s">
        <v>25</v>
      </c>
      <c r="H1796" s="13" t="s">
        <v>26</v>
      </c>
      <c r="I1796" s="47" t="str">
        <f>INDEX(Orders!$E1796,MATCH(Orders!$F1796,Customers!$B1796,0))</f>
        <v>First Class</v>
      </c>
    </row>
    <row r="1797" spans="1:9" x14ac:dyDescent="0.35">
      <c r="A1797" s="12">
        <v>6204</v>
      </c>
      <c r="B1797" s="17" t="s">
        <v>1121</v>
      </c>
      <c r="C1797" s="17" t="s">
        <v>1122</v>
      </c>
      <c r="D1797" s="17" t="s">
        <v>41</v>
      </c>
      <c r="E1797" s="17" t="s">
        <v>23</v>
      </c>
      <c r="F1797" s="17" t="s">
        <v>184</v>
      </c>
      <c r="G1797" s="17" t="s">
        <v>153</v>
      </c>
      <c r="H1797" s="17" t="s">
        <v>26</v>
      </c>
      <c r="I1797" s="48" t="str">
        <f>INDEX(Orders!$E1797,MATCH(Orders!$F1797,Customers!$B1797,0))</f>
        <v>Standard Class</v>
      </c>
    </row>
    <row r="1798" spans="1:9" x14ac:dyDescent="0.35">
      <c r="A1798" s="11">
        <v>6286</v>
      </c>
      <c r="B1798" s="13" t="s">
        <v>4612</v>
      </c>
      <c r="C1798" s="13" t="s">
        <v>4613</v>
      </c>
      <c r="D1798" s="13" t="s">
        <v>22</v>
      </c>
      <c r="E1798" s="13" t="s">
        <v>23</v>
      </c>
      <c r="F1798" s="13" t="s">
        <v>1387</v>
      </c>
      <c r="G1798" s="13" t="s">
        <v>153</v>
      </c>
      <c r="H1798" s="13" t="s">
        <v>26</v>
      </c>
      <c r="I1798" s="47" t="str">
        <f>INDEX(Orders!$E1798,MATCH(Orders!$F1798,Customers!$B1798,0))</f>
        <v>Standard Class</v>
      </c>
    </row>
    <row r="1799" spans="1:9" x14ac:dyDescent="0.35">
      <c r="A1799" s="12">
        <v>7817</v>
      </c>
      <c r="B1799" s="17" t="s">
        <v>2252</v>
      </c>
      <c r="C1799" s="17" t="s">
        <v>2253</v>
      </c>
      <c r="D1799" s="17" t="s">
        <v>108</v>
      </c>
      <c r="E1799" s="17" t="s">
        <v>23</v>
      </c>
      <c r="F1799" s="17" t="s">
        <v>1176</v>
      </c>
      <c r="G1799" s="17" t="s">
        <v>1177</v>
      </c>
      <c r="H1799" s="17" t="s">
        <v>44</v>
      </c>
      <c r="I1799" s="48" t="str">
        <f>INDEX(Orders!$E1799,MATCH(Orders!$F1799,Customers!$B1799,0))</f>
        <v>Second Class</v>
      </c>
    </row>
    <row r="1800" spans="1:9" x14ac:dyDescent="0.35">
      <c r="A1800" s="11">
        <v>7818</v>
      </c>
      <c r="B1800" s="13" t="s">
        <v>2252</v>
      </c>
      <c r="C1800" s="13" t="s">
        <v>2253</v>
      </c>
      <c r="D1800" s="13" t="s">
        <v>108</v>
      </c>
      <c r="E1800" s="13" t="s">
        <v>23</v>
      </c>
      <c r="F1800" s="13" t="s">
        <v>1176</v>
      </c>
      <c r="G1800" s="13" t="s">
        <v>1177</v>
      </c>
      <c r="H1800" s="13" t="s">
        <v>44</v>
      </c>
      <c r="I1800" s="47" t="str">
        <f>INDEX(Orders!$E1800,MATCH(Orders!$F1800,Customers!$B1800,0))</f>
        <v>Second Class</v>
      </c>
    </row>
    <row r="1801" spans="1:9" x14ac:dyDescent="0.35">
      <c r="A1801" s="12">
        <v>7819</v>
      </c>
      <c r="B1801" s="17" t="s">
        <v>2252</v>
      </c>
      <c r="C1801" s="17" t="s">
        <v>2253</v>
      </c>
      <c r="D1801" s="17" t="s">
        <v>108</v>
      </c>
      <c r="E1801" s="17" t="s">
        <v>23</v>
      </c>
      <c r="F1801" s="17" t="s">
        <v>1176</v>
      </c>
      <c r="G1801" s="17" t="s">
        <v>1177</v>
      </c>
      <c r="H1801" s="17" t="s">
        <v>44</v>
      </c>
      <c r="I1801" s="48" t="str">
        <f>INDEX(Orders!$E1801,MATCH(Orders!$F1801,Customers!$B1801,0))</f>
        <v>Second Class</v>
      </c>
    </row>
    <row r="1802" spans="1:9" x14ac:dyDescent="0.35">
      <c r="A1802" s="11">
        <v>7822</v>
      </c>
      <c r="B1802" s="13" t="s">
        <v>607</v>
      </c>
      <c r="C1802" s="13" t="s">
        <v>608</v>
      </c>
      <c r="D1802" s="13" t="s">
        <v>41</v>
      </c>
      <c r="E1802" s="13" t="s">
        <v>23</v>
      </c>
      <c r="F1802" s="13" t="s">
        <v>581</v>
      </c>
      <c r="G1802" s="13" t="s">
        <v>514</v>
      </c>
      <c r="H1802" s="13" t="s">
        <v>79</v>
      </c>
      <c r="I1802" s="47" t="str">
        <f>INDEX(Orders!$E1802,MATCH(Orders!$F1802,Customers!$B1802,0))</f>
        <v>Second Class</v>
      </c>
    </row>
    <row r="1803" spans="1:9" x14ac:dyDescent="0.35">
      <c r="A1803" s="12">
        <v>8030</v>
      </c>
      <c r="B1803" s="17" t="s">
        <v>615</v>
      </c>
      <c r="C1803" s="17" t="s">
        <v>616</v>
      </c>
      <c r="D1803" s="17" t="s">
        <v>41</v>
      </c>
      <c r="E1803" s="17" t="s">
        <v>23</v>
      </c>
      <c r="F1803" s="17" t="s">
        <v>52</v>
      </c>
      <c r="G1803" s="17" t="s">
        <v>53</v>
      </c>
      <c r="H1803" s="17" t="s">
        <v>54</v>
      </c>
      <c r="I1803" s="48" t="str">
        <f>INDEX(Orders!$E1803,MATCH(Orders!$F1803,Customers!$B1803,0))</f>
        <v>Standard Class</v>
      </c>
    </row>
    <row r="1804" spans="1:9" x14ac:dyDescent="0.35">
      <c r="A1804" s="11">
        <v>9707</v>
      </c>
      <c r="B1804" s="13" t="s">
        <v>1270</v>
      </c>
      <c r="C1804" s="13" t="s">
        <v>1271</v>
      </c>
      <c r="D1804" s="13" t="s">
        <v>41</v>
      </c>
      <c r="E1804" s="13" t="s">
        <v>23</v>
      </c>
      <c r="F1804" s="13" t="s">
        <v>42</v>
      </c>
      <c r="G1804" s="13" t="s">
        <v>43</v>
      </c>
      <c r="H1804" s="13" t="s">
        <v>44</v>
      </c>
      <c r="I1804" s="47" t="str">
        <f>INDEX(Orders!$E1804,MATCH(Orders!$F1804,Customers!$B1804,0))</f>
        <v>Standard Class</v>
      </c>
    </row>
    <row r="1805" spans="1:9" x14ac:dyDescent="0.35">
      <c r="A1805" s="12">
        <v>9708</v>
      </c>
      <c r="B1805" s="17" t="s">
        <v>1270</v>
      </c>
      <c r="C1805" s="17" t="s">
        <v>1271</v>
      </c>
      <c r="D1805" s="17" t="s">
        <v>41</v>
      </c>
      <c r="E1805" s="17" t="s">
        <v>23</v>
      </c>
      <c r="F1805" s="17" t="s">
        <v>42</v>
      </c>
      <c r="G1805" s="17" t="s">
        <v>43</v>
      </c>
      <c r="H1805" s="17" t="s">
        <v>44</v>
      </c>
      <c r="I1805" s="48" t="str">
        <f>INDEX(Orders!$E1805,MATCH(Orders!$F1805,Customers!$B1805,0))</f>
        <v>Standard Class</v>
      </c>
    </row>
    <row r="1806" spans="1:9" x14ac:dyDescent="0.35">
      <c r="A1806" s="11">
        <v>9709</v>
      </c>
      <c r="B1806" s="13" t="s">
        <v>1270</v>
      </c>
      <c r="C1806" s="13" t="s">
        <v>1271</v>
      </c>
      <c r="D1806" s="13" t="s">
        <v>41</v>
      </c>
      <c r="E1806" s="13" t="s">
        <v>23</v>
      </c>
      <c r="F1806" s="13" t="s">
        <v>42</v>
      </c>
      <c r="G1806" s="13" t="s">
        <v>43</v>
      </c>
      <c r="H1806" s="13" t="s">
        <v>44</v>
      </c>
      <c r="I1806" s="47" t="str">
        <f>INDEX(Orders!$E1806,MATCH(Orders!$F1806,Customers!$B1806,0))</f>
        <v>Standard Class</v>
      </c>
    </row>
    <row r="1807" spans="1:9" x14ac:dyDescent="0.35">
      <c r="A1807" s="12">
        <v>9710</v>
      </c>
      <c r="B1807" s="17" t="s">
        <v>1270</v>
      </c>
      <c r="C1807" s="17" t="s">
        <v>1271</v>
      </c>
      <c r="D1807" s="17" t="s">
        <v>41</v>
      </c>
      <c r="E1807" s="17" t="s">
        <v>23</v>
      </c>
      <c r="F1807" s="17" t="s">
        <v>42</v>
      </c>
      <c r="G1807" s="17" t="s">
        <v>43</v>
      </c>
      <c r="H1807" s="17" t="s">
        <v>44</v>
      </c>
      <c r="I1807" s="48" t="str">
        <f>INDEX(Orders!$E1807,MATCH(Orders!$F1807,Customers!$B1807,0))</f>
        <v>Standard Class</v>
      </c>
    </row>
    <row r="1808" spans="1:9" x14ac:dyDescent="0.35">
      <c r="A1808" s="11">
        <v>9806</v>
      </c>
      <c r="B1808" s="13" t="s">
        <v>2232</v>
      </c>
      <c r="C1808" s="13" t="s">
        <v>2233</v>
      </c>
      <c r="D1808" s="13" t="s">
        <v>108</v>
      </c>
      <c r="E1808" s="13" t="s">
        <v>23</v>
      </c>
      <c r="F1808" s="13" t="s">
        <v>2095</v>
      </c>
      <c r="G1808" s="13" t="s">
        <v>98</v>
      </c>
      <c r="H1808" s="13" t="s">
        <v>79</v>
      </c>
      <c r="I1808" s="47" t="str">
        <f>INDEX(Orders!$E1808,MATCH(Orders!$F1808,Customers!$B1808,0))</f>
        <v>Standard Class</v>
      </c>
    </row>
    <row r="1809" spans="1:9" x14ac:dyDescent="0.35">
      <c r="A1809" s="12">
        <v>9807</v>
      </c>
      <c r="B1809" s="17" t="s">
        <v>2232</v>
      </c>
      <c r="C1809" s="17" t="s">
        <v>2233</v>
      </c>
      <c r="D1809" s="17" t="s">
        <v>108</v>
      </c>
      <c r="E1809" s="17" t="s">
        <v>23</v>
      </c>
      <c r="F1809" s="17" t="s">
        <v>2095</v>
      </c>
      <c r="G1809" s="17" t="s">
        <v>98</v>
      </c>
      <c r="H1809" s="17" t="s">
        <v>79</v>
      </c>
      <c r="I1809" s="48" t="str">
        <f>INDEX(Orders!$E1809,MATCH(Orders!$F1809,Customers!$B1809,0))</f>
        <v>Standard Class</v>
      </c>
    </row>
    <row r="1810" spans="1:9" x14ac:dyDescent="0.35">
      <c r="A1810" s="11">
        <v>884</v>
      </c>
      <c r="B1810" s="13" t="s">
        <v>4481</v>
      </c>
      <c r="C1810" s="13" t="s">
        <v>4482</v>
      </c>
      <c r="D1810" s="13" t="s">
        <v>108</v>
      </c>
      <c r="E1810" s="13" t="s">
        <v>23</v>
      </c>
      <c r="F1810" s="13" t="s">
        <v>1457</v>
      </c>
      <c r="G1810" s="13" t="s">
        <v>880</v>
      </c>
      <c r="H1810" s="13" t="s">
        <v>54</v>
      </c>
      <c r="I1810" s="47" t="str">
        <f>INDEX(Orders!$E1810,MATCH(Orders!$F1810,Customers!$B1810,0))</f>
        <v>First Class</v>
      </c>
    </row>
    <row r="1811" spans="1:9" x14ac:dyDescent="0.35">
      <c r="A1811" s="12">
        <v>3977</v>
      </c>
      <c r="B1811" s="17" t="s">
        <v>704</v>
      </c>
      <c r="C1811" s="17" t="s">
        <v>705</v>
      </c>
      <c r="D1811" s="17" t="s">
        <v>41</v>
      </c>
      <c r="E1811" s="17" t="s">
        <v>23</v>
      </c>
      <c r="F1811" s="17" t="s">
        <v>457</v>
      </c>
      <c r="G1811" s="17" t="s">
        <v>425</v>
      </c>
      <c r="H1811" s="17" t="s">
        <v>79</v>
      </c>
      <c r="I1811" s="48" t="str">
        <f>INDEX(Orders!$E1811,MATCH(Orders!$F1811,Customers!$B1811,0))</f>
        <v>First Class</v>
      </c>
    </row>
    <row r="1812" spans="1:9" x14ac:dyDescent="0.35">
      <c r="A1812" s="11">
        <v>6580</v>
      </c>
      <c r="B1812" s="13" t="s">
        <v>4630</v>
      </c>
      <c r="C1812" s="13" t="s">
        <v>4631</v>
      </c>
      <c r="D1812" s="13" t="s">
        <v>41</v>
      </c>
      <c r="E1812" s="13" t="s">
        <v>23</v>
      </c>
      <c r="F1812" s="13" t="s">
        <v>159</v>
      </c>
      <c r="G1812" s="13" t="s">
        <v>160</v>
      </c>
      <c r="H1812" s="13" t="s">
        <v>44</v>
      </c>
      <c r="I1812" s="47" t="str">
        <f>INDEX(Orders!$E1812,MATCH(Orders!$F1812,Customers!$B1812,0))</f>
        <v>Same Day</v>
      </c>
    </row>
    <row r="1813" spans="1:9" x14ac:dyDescent="0.35">
      <c r="A1813" s="12">
        <v>6581</v>
      </c>
      <c r="B1813" s="17" t="s">
        <v>4630</v>
      </c>
      <c r="C1813" s="17" t="s">
        <v>4631</v>
      </c>
      <c r="D1813" s="17" t="s">
        <v>41</v>
      </c>
      <c r="E1813" s="17" t="s">
        <v>23</v>
      </c>
      <c r="F1813" s="17" t="s">
        <v>159</v>
      </c>
      <c r="G1813" s="17" t="s">
        <v>160</v>
      </c>
      <c r="H1813" s="17" t="s">
        <v>44</v>
      </c>
      <c r="I1813" s="48" t="str">
        <f>INDEX(Orders!$E1813,MATCH(Orders!$F1813,Customers!$B1813,0))</f>
        <v>Same Day</v>
      </c>
    </row>
    <row r="1814" spans="1:9" x14ac:dyDescent="0.35">
      <c r="A1814" s="11">
        <v>6582</v>
      </c>
      <c r="B1814" s="13" t="s">
        <v>4630</v>
      </c>
      <c r="C1814" s="13" t="s">
        <v>4631</v>
      </c>
      <c r="D1814" s="13" t="s">
        <v>41</v>
      </c>
      <c r="E1814" s="13" t="s">
        <v>23</v>
      </c>
      <c r="F1814" s="13" t="s">
        <v>159</v>
      </c>
      <c r="G1814" s="13" t="s">
        <v>160</v>
      </c>
      <c r="H1814" s="13" t="s">
        <v>44</v>
      </c>
      <c r="I1814" s="47" t="str">
        <f>INDEX(Orders!$E1814,MATCH(Orders!$F1814,Customers!$B1814,0))</f>
        <v>Same Day</v>
      </c>
    </row>
    <row r="1815" spans="1:9" x14ac:dyDescent="0.35">
      <c r="A1815" s="12">
        <v>652</v>
      </c>
      <c r="B1815" s="17" t="s">
        <v>1336</v>
      </c>
      <c r="C1815" s="17" t="s">
        <v>1337</v>
      </c>
      <c r="D1815" s="17" t="s">
        <v>108</v>
      </c>
      <c r="E1815" s="17" t="s">
        <v>23</v>
      </c>
      <c r="F1815" s="17" t="s">
        <v>218</v>
      </c>
      <c r="G1815" s="17" t="s">
        <v>219</v>
      </c>
      <c r="H1815" s="17" t="s">
        <v>26</v>
      </c>
      <c r="I1815" s="48" t="str">
        <f>INDEX(Orders!$E1815,MATCH(Orders!$F1815,Customers!$B1815,0))</f>
        <v>Standard Class</v>
      </c>
    </row>
    <row r="1816" spans="1:9" x14ac:dyDescent="0.35">
      <c r="A1816" s="11">
        <v>1810</v>
      </c>
      <c r="B1816" s="13" t="s">
        <v>1738</v>
      </c>
      <c r="C1816" s="13" t="s">
        <v>1739</v>
      </c>
      <c r="D1816" s="13" t="s">
        <v>22</v>
      </c>
      <c r="E1816" s="13" t="s">
        <v>23</v>
      </c>
      <c r="F1816" s="13" t="s">
        <v>380</v>
      </c>
      <c r="G1816" s="13" t="s">
        <v>381</v>
      </c>
      <c r="H1816" s="13" t="s">
        <v>54</v>
      </c>
      <c r="I1816" s="47" t="str">
        <f>INDEX(Orders!$E1816,MATCH(Orders!$F1816,Customers!$B1816,0))</f>
        <v>Standard Class</v>
      </c>
    </row>
    <row r="1817" spans="1:9" x14ac:dyDescent="0.35">
      <c r="A1817" s="12">
        <v>1811</v>
      </c>
      <c r="B1817" s="17" t="s">
        <v>1738</v>
      </c>
      <c r="C1817" s="17" t="s">
        <v>1739</v>
      </c>
      <c r="D1817" s="17" t="s">
        <v>22</v>
      </c>
      <c r="E1817" s="17" t="s">
        <v>23</v>
      </c>
      <c r="F1817" s="17" t="s">
        <v>380</v>
      </c>
      <c r="G1817" s="17" t="s">
        <v>381</v>
      </c>
      <c r="H1817" s="17" t="s">
        <v>54</v>
      </c>
      <c r="I1817" s="48" t="str">
        <f>INDEX(Orders!$E1817,MATCH(Orders!$F1817,Customers!$B1817,0))</f>
        <v>Standard Class</v>
      </c>
    </row>
    <row r="1818" spans="1:9" x14ac:dyDescent="0.35">
      <c r="A1818" s="11">
        <v>5136</v>
      </c>
      <c r="B1818" s="13" t="s">
        <v>2820</v>
      </c>
      <c r="C1818" s="13" t="s">
        <v>2821</v>
      </c>
      <c r="D1818" s="13" t="s">
        <v>108</v>
      </c>
      <c r="E1818" s="13" t="s">
        <v>23</v>
      </c>
      <c r="F1818" s="13" t="s">
        <v>159</v>
      </c>
      <c r="G1818" s="13" t="s">
        <v>160</v>
      </c>
      <c r="H1818" s="13" t="s">
        <v>44</v>
      </c>
      <c r="I1818" s="47" t="str">
        <f>INDEX(Orders!$E1818,MATCH(Orders!$F1818,Customers!$B1818,0))</f>
        <v>Standard Class</v>
      </c>
    </row>
    <row r="1819" spans="1:9" x14ac:dyDescent="0.35">
      <c r="A1819" s="12">
        <v>5624</v>
      </c>
      <c r="B1819" s="17" t="s">
        <v>4612</v>
      </c>
      <c r="C1819" s="17" t="s">
        <v>4613</v>
      </c>
      <c r="D1819" s="17" t="s">
        <v>22</v>
      </c>
      <c r="E1819" s="17" t="s">
        <v>23</v>
      </c>
      <c r="F1819" s="17" t="s">
        <v>42</v>
      </c>
      <c r="G1819" s="17" t="s">
        <v>43</v>
      </c>
      <c r="H1819" s="17" t="s">
        <v>44</v>
      </c>
      <c r="I1819" s="48" t="str">
        <f>INDEX(Orders!$E1819,MATCH(Orders!$F1819,Customers!$B1819,0))</f>
        <v>Second Class</v>
      </c>
    </row>
    <row r="1820" spans="1:9" x14ac:dyDescent="0.35">
      <c r="A1820" s="11">
        <v>5625</v>
      </c>
      <c r="B1820" s="13" t="s">
        <v>4612</v>
      </c>
      <c r="C1820" s="13" t="s">
        <v>4613</v>
      </c>
      <c r="D1820" s="13" t="s">
        <v>22</v>
      </c>
      <c r="E1820" s="13" t="s">
        <v>23</v>
      </c>
      <c r="F1820" s="13" t="s">
        <v>42</v>
      </c>
      <c r="G1820" s="13" t="s">
        <v>43</v>
      </c>
      <c r="H1820" s="13" t="s">
        <v>44</v>
      </c>
      <c r="I1820" s="47" t="str">
        <f>INDEX(Orders!$E1820,MATCH(Orders!$F1820,Customers!$B1820,0))</f>
        <v>Second Class</v>
      </c>
    </row>
    <row r="1821" spans="1:9" x14ac:dyDescent="0.35">
      <c r="A1821" s="12">
        <v>6287</v>
      </c>
      <c r="B1821" s="17" t="s">
        <v>2738</v>
      </c>
      <c r="C1821" s="17" t="s">
        <v>2739</v>
      </c>
      <c r="D1821" s="17" t="s">
        <v>108</v>
      </c>
      <c r="E1821" s="17" t="s">
        <v>23</v>
      </c>
      <c r="F1821" s="17" t="s">
        <v>4643</v>
      </c>
      <c r="G1821" s="17" t="s">
        <v>514</v>
      </c>
      <c r="H1821" s="17" t="s">
        <v>79</v>
      </c>
      <c r="I1821" s="48" t="str">
        <f>INDEX(Orders!$E1821,MATCH(Orders!$F1821,Customers!$B1821,0))</f>
        <v>Standard Class</v>
      </c>
    </row>
    <row r="1822" spans="1:9" x14ac:dyDescent="0.35">
      <c r="A1822" s="11">
        <v>6634</v>
      </c>
      <c r="B1822" s="13" t="s">
        <v>1985</v>
      </c>
      <c r="C1822" s="13" t="s">
        <v>1986</v>
      </c>
      <c r="D1822" s="13" t="s">
        <v>41</v>
      </c>
      <c r="E1822" s="13" t="s">
        <v>23</v>
      </c>
      <c r="F1822" s="13" t="s">
        <v>358</v>
      </c>
      <c r="G1822" s="13" t="s">
        <v>43</v>
      </c>
      <c r="H1822" s="13" t="s">
        <v>44</v>
      </c>
      <c r="I1822" s="47" t="str">
        <f>INDEX(Orders!$E1822,MATCH(Orders!$F1822,Customers!$B1822,0))</f>
        <v>Same Day</v>
      </c>
    </row>
    <row r="1823" spans="1:9" x14ac:dyDescent="0.35">
      <c r="A1823" s="12">
        <v>7760</v>
      </c>
      <c r="B1823" s="17" t="s">
        <v>3151</v>
      </c>
      <c r="C1823" s="17" t="s">
        <v>3152</v>
      </c>
      <c r="D1823" s="17" t="s">
        <v>22</v>
      </c>
      <c r="E1823" s="17" t="s">
        <v>23</v>
      </c>
      <c r="F1823" s="17" t="s">
        <v>451</v>
      </c>
      <c r="G1823" s="17" t="s">
        <v>53</v>
      </c>
      <c r="H1823" s="17" t="s">
        <v>54</v>
      </c>
      <c r="I1823" s="48" t="str">
        <f>INDEX(Orders!$E1823,MATCH(Orders!$F1823,Customers!$B1823,0))</f>
        <v>Standard Class</v>
      </c>
    </row>
    <row r="1824" spans="1:9" x14ac:dyDescent="0.35">
      <c r="A1824" s="11">
        <v>8694</v>
      </c>
      <c r="B1824" s="13" t="s">
        <v>4653</v>
      </c>
      <c r="C1824" s="13" t="s">
        <v>4654</v>
      </c>
      <c r="D1824" s="13" t="s">
        <v>108</v>
      </c>
      <c r="E1824" s="13" t="s">
        <v>23</v>
      </c>
      <c r="F1824" s="13" t="s">
        <v>358</v>
      </c>
      <c r="G1824" s="13" t="s">
        <v>43</v>
      </c>
      <c r="H1824" s="13" t="s">
        <v>44</v>
      </c>
      <c r="I1824" s="47" t="str">
        <f>INDEX(Orders!$E1824,MATCH(Orders!$F1824,Customers!$B1824,0))</f>
        <v>Standard Class</v>
      </c>
    </row>
    <row r="1825" spans="1:9" x14ac:dyDescent="0.35">
      <c r="A1825" s="12">
        <v>2801</v>
      </c>
      <c r="B1825" s="17" t="s">
        <v>4658</v>
      </c>
      <c r="C1825" s="17" t="s">
        <v>4659</v>
      </c>
      <c r="D1825" s="17" t="s">
        <v>22</v>
      </c>
      <c r="E1825" s="17" t="s">
        <v>23</v>
      </c>
      <c r="F1825" s="17" t="s">
        <v>801</v>
      </c>
      <c r="G1825" s="17" t="s">
        <v>98</v>
      </c>
      <c r="H1825" s="17" t="s">
        <v>79</v>
      </c>
      <c r="I1825" s="48" t="str">
        <f>INDEX(Orders!$E1825,MATCH(Orders!$F1825,Customers!$B1825,0))</f>
        <v>First Class</v>
      </c>
    </row>
    <row r="1826" spans="1:9" x14ac:dyDescent="0.35">
      <c r="A1826" s="11">
        <v>479</v>
      </c>
      <c r="B1826" s="13" t="s">
        <v>4661</v>
      </c>
      <c r="C1826" s="13" t="s">
        <v>4662</v>
      </c>
      <c r="D1826" s="13" t="s">
        <v>41</v>
      </c>
      <c r="E1826" s="13" t="s">
        <v>23</v>
      </c>
      <c r="F1826" s="13" t="s">
        <v>1351</v>
      </c>
      <c r="G1826" s="13" t="s">
        <v>219</v>
      </c>
      <c r="H1826" s="13" t="s">
        <v>26</v>
      </c>
      <c r="I1826" s="47" t="str">
        <f>INDEX(Orders!$E1826,MATCH(Orders!$F1826,Customers!$B1826,0))</f>
        <v>Standard Class</v>
      </c>
    </row>
    <row r="1827" spans="1:9" x14ac:dyDescent="0.35">
      <c r="A1827" s="12">
        <v>4387</v>
      </c>
      <c r="B1827" s="17" t="s">
        <v>4664</v>
      </c>
      <c r="C1827" s="17" t="s">
        <v>4665</v>
      </c>
      <c r="D1827" s="17" t="s">
        <v>22</v>
      </c>
      <c r="E1827" s="17" t="s">
        <v>23</v>
      </c>
      <c r="F1827" s="17" t="s">
        <v>358</v>
      </c>
      <c r="G1827" s="17" t="s">
        <v>43</v>
      </c>
      <c r="H1827" s="17" t="s">
        <v>44</v>
      </c>
      <c r="I1827" s="48" t="str">
        <f>INDEX(Orders!$E1827,MATCH(Orders!$F1827,Customers!$B1827,0))</f>
        <v>Standard Class</v>
      </c>
    </row>
    <row r="1828" spans="1:9" x14ac:dyDescent="0.35">
      <c r="A1828" s="11">
        <v>4388</v>
      </c>
      <c r="B1828" s="13" t="s">
        <v>4664</v>
      </c>
      <c r="C1828" s="13" t="s">
        <v>4665</v>
      </c>
      <c r="D1828" s="13" t="s">
        <v>22</v>
      </c>
      <c r="E1828" s="13" t="s">
        <v>23</v>
      </c>
      <c r="F1828" s="13" t="s">
        <v>358</v>
      </c>
      <c r="G1828" s="13" t="s">
        <v>43</v>
      </c>
      <c r="H1828" s="13" t="s">
        <v>44</v>
      </c>
      <c r="I1828" s="47" t="str">
        <f>INDEX(Orders!$E1828,MATCH(Orders!$F1828,Customers!$B1828,0))</f>
        <v>Standard Class</v>
      </c>
    </row>
    <row r="1829" spans="1:9" x14ac:dyDescent="0.35">
      <c r="A1829" s="12">
        <v>4515</v>
      </c>
      <c r="B1829" s="17" t="s">
        <v>4667</v>
      </c>
      <c r="C1829" s="17" t="s">
        <v>4668</v>
      </c>
      <c r="D1829" s="17" t="s">
        <v>41</v>
      </c>
      <c r="E1829" s="17" t="s">
        <v>23</v>
      </c>
      <c r="F1829" s="17" t="s">
        <v>4669</v>
      </c>
      <c r="G1829" s="17" t="s">
        <v>425</v>
      </c>
      <c r="H1829" s="17" t="s">
        <v>79</v>
      </c>
      <c r="I1829" s="48" t="str">
        <f>INDEX(Orders!$E1829,MATCH(Orders!$F1829,Customers!$B1829,0))</f>
        <v>Second Class</v>
      </c>
    </row>
    <row r="1830" spans="1:9" x14ac:dyDescent="0.35">
      <c r="A1830" s="11">
        <v>8598</v>
      </c>
      <c r="B1830" s="13" t="s">
        <v>4671</v>
      </c>
      <c r="C1830" s="13" t="s">
        <v>4672</v>
      </c>
      <c r="D1830" s="13" t="s">
        <v>108</v>
      </c>
      <c r="E1830" s="13" t="s">
        <v>23</v>
      </c>
      <c r="F1830" s="13" t="s">
        <v>358</v>
      </c>
      <c r="G1830" s="13" t="s">
        <v>43</v>
      </c>
      <c r="H1830" s="13" t="s">
        <v>44</v>
      </c>
      <c r="I1830" s="47" t="str">
        <f>INDEX(Orders!$E1830,MATCH(Orders!$F1830,Customers!$B1830,0))</f>
        <v>Standard Class</v>
      </c>
    </row>
    <row r="1831" spans="1:9" x14ac:dyDescent="0.35">
      <c r="A1831" s="12">
        <v>9533</v>
      </c>
      <c r="B1831" s="17" t="s">
        <v>4667</v>
      </c>
      <c r="C1831" s="17" t="s">
        <v>4668</v>
      </c>
      <c r="D1831" s="17" t="s">
        <v>41</v>
      </c>
      <c r="E1831" s="17" t="s">
        <v>23</v>
      </c>
      <c r="F1831" s="17" t="s">
        <v>218</v>
      </c>
      <c r="G1831" s="17" t="s">
        <v>219</v>
      </c>
      <c r="H1831" s="17" t="s">
        <v>26</v>
      </c>
      <c r="I1831" s="48" t="str">
        <f>INDEX(Orders!$E1831,MATCH(Orders!$F1831,Customers!$B1831,0))</f>
        <v>Standard Class</v>
      </c>
    </row>
    <row r="1832" spans="1:9" x14ac:dyDescent="0.35">
      <c r="A1832" s="11">
        <v>9534</v>
      </c>
      <c r="B1832" s="13" t="s">
        <v>4667</v>
      </c>
      <c r="C1832" s="13" t="s">
        <v>4668</v>
      </c>
      <c r="D1832" s="13" t="s">
        <v>41</v>
      </c>
      <c r="E1832" s="13" t="s">
        <v>23</v>
      </c>
      <c r="F1832" s="13" t="s">
        <v>218</v>
      </c>
      <c r="G1832" s="13" t="s">
        <v>219</v>
      </c>
      <c r="H1832" s="13" t="s">
        <v>26</v>
      </c>
      <c r="I1832" s="47" t="str">
        <f>INDEX(Orders!$E1832,MATCH(Orders!$F1832,Customers!$B1832,0))</f>
        <v>Standard Class</v>
      </c>
    </row>
    <row r="1833" spans="1:9" x14ac:dyDescent="0.35">
      <c r="A1833" s="12">
        <v>9535</v>
      </c>
      <c r="B1833" s="17" t="s">
        <v>4667</v>
      </c>
      <c r="C1833" s="17" t="s">
        <v>4668</v>
      </c>
      <c r="D1833" s="17" t="s">
        <v>41</v>
      </c>
      <c r="E1833" s="17" t="s">
        <v>23</v>
      </c>
      <c r="F1833" s="17" t="s">
        <v>218</v>
      </c>
      <c r="G1833" s="17" t="s">
        <v>219</v>
      </c>
      <c r="H1833" s="17" t="s">
        <v>26</v>
      </c>
      <c r="I1833" s="48" t="str">
        <f>INDEX(Orders!$E1833,MATCH(Orders!$F1833,Customers!$B1833,0))</f>
        <v>Standard Class</v>
      </c>
    </row>
    <row r="1834" spans="1:9" x14ac:dyDescent="0.35">
      <c r="A1834" s="11">
        <v>9536</v>
      </c>
      <c r="B1834" s="13" t="s">
        <v>4667</v>
      </c>
      <c r="C1834" s="13" t="s">
        <v>4668</v>
      </c>
      <c r="D1834" s="13" t="s">
        <v>41</v>
      </c>
      <c r="E1834" s="13" t="s">
        <v>23</v>
      </c>
      <c r="F1834" s="13" t="s">
        <v>218</v>
      </c>
      <c r="G1834" s="13" t="s">
        <v>219</v>
      </c>
      <c r="H1834" s="13" t="s">
        <v>26</v>
      </c>
      <c r="I1834" s="47" t="str">
        <f>INDEX(Orders!$E1834,MATCH(Orders!$F1834,Customers!$B1834,0))</f>
        <v>Standard Class</v>
      </c>
    </row>
    <row r="1835" spans="1:9" x14ac:dyDescent="0.35">
      <c r="A1835" s="12">
        <v>218</v>
      </c>
      <c r="B1835" s="17" t="s">
        <v>4449</v>
      </c>
      <c r="C1835" s="17" t="s">
        <v>4450</v>
      </c>
      <c r="D1835" s="17" t="s">
        <v>41</v>
      </c>
      <c r="E1835" s="17" t="s">
        <v>23</v>
      </c>
      <c r="F1835" s="17" t="s">
        <v>42</v>
      </c>
      <c r="G1835" s="17" t="s">
        <v>43</v>
      </c>
      <c r="H1835" s="17" t="s">
        <v>44</v>
      </c>
      <c r="I1835" s="48" t="str">
        <f>INDEX(Orders!$E1835,MATCH(Orders!$F1835,Customers!$B1835,0))</f>
        <v>Standard Class</v>
      </c>
    </row>
    <row r="1836" spans="1:9" x14ac:dyDescent="0.35">
      <c r="A1836" s="11">
        <v>219</v>
      </c>
      <c r="B1836" s="13" t="s">
        <v>4449</v>
      </c>
      <c r="C1836" s="13" t="s">
        <v>4450</v>
      </c>
      <c r="D1836" s="13" t="s">
        <v>41</v>
      </c>
      <c r="E1836" s="13" t="s">
        <v>23</v>
      </c>
      <c r="F1836" s="13" t="s">
        <v>42</v>
      </c>
      <c r="G1836" s="13" t="s">
        <v>43</v>
      </c>
      <c r="H1836" s="13" t="s">
        <v>44</v>
      </c>
      <c r="I1836" s="47" t="str">
        <f>INDEX(Orders!$E1836,MATCH(Orders!$F1836,Customers!$B1836,0))</f>
        <v>Standard Class</v>
      </c>
    </row>
    <row r="1837" spans="1:9" x14ac:dyDescent="0.35">
      <c r="A1837" s="12">
        <v>299</v>
      </c>
      <c r="B1837" s="17" t="s">
        <v>342</v>
      </c>
      <c r="C1837" s="17" t="s">
        <v>343</v>
      </c>
      <c r="D1837" s="17" t="s">
        <v>22</v>
      </c>
      <c r="E1837" s="17" t="s">
        <v>23</v>
      </c>
      <c r="F1837" s="17" t="s">
        <v>603</v>
      </c>
      <c r="G1837" s="17" t="s">
        <v>199</v>
      </c>
      <c r="H1837" s="17" t="s">
        <v>26</v>
      </c>
      <c r="I1837" s="48" t="str">
        <f>INDEX(Orders!$E1837,MATCH(Orders!$F1837,Customers!$B1837,0))</f>
        <v>Standard Class</v>
      </c>
    </row>
    <row r="1838" spans="1:9" x14ac:dyDescent="0.35">
      <c r="A1838" s="11">
        <v>300</v>
      </c>
      <c r="B1838" s="13" t="s">
        <v>342</v>
      </c>
      <c r="C1838" s="13" t="s">
        <v>343</v>
      </c>
      <c r="D1838" s="13" t="s">
        <v>22</v>
      </c>
      <c r="E1838" s="13" t="s">
        <v>23</v>
      </c>
      <c r="F1838" s="13" t="s">
        <v>603</v>
      </c>
      <c r="G1838" s="13" t="s">
        <v>199</v>
      </c>
      <c r="H1838" s="13" t="s">
        <v>26</v>
      </c>
      <c r="I1838" s="47" t="str">
        <f>INDEX(Orders!$E1838,MATCH(Orders!$F1838,Customers!$B1838,0))</f>
        <v>Standard Class</v>
      </c>
    </row>
    <row r="1839" spans="1:9" x14ac:dyDescent="0.35">
      <c r="A1839" s="12">
        <v>301</v>
      </c>
      <c r="B1839" s="17" t="s">
        <v>342</v>
      </c>
      <c r="C1839" s="17" t="s">
        <v>343</v>
      </c>
      <c r="D1839" s="17" t="s">
        <v>22</v>
      </c>
      <c r="E1839" s="17" t="s">
        <v>23</v>
      </c>
      <c r="F1839" s="17" t="s">
        <v>603</v>
      </c>
      <c r="G1839" s="17" t="s">
        <v>199</v>
      </c>
      <c r="H1839" s="17" t="s">
        <v>26</v>
      </c>
      <c r="I1839" s="48" t="str">
        <f>INDEX(Orders!$E1839,MATCH(Orders!$F1839,Customers!$B1839,0))</f>
        <v>Standard Class</v>
      </c>
    </row>
    <row r="1840" spans="1:9" x14ac:dyDescent="0.35">
      <c r="A1840" s="11">
        <v>302</v>
      </c>
      <c r="B1840" s="13" t="s">
        <v>342</v>
      </c>
      <c r="C1840" s="13" t="s">
        <v>343</v>
      </c>
      <c r="D1840" s="13" t="s">
        <v>22</v>
      </c>
      <c r="E1840" s="13" t="s">
        <v>23</v>
      </c>
      <c r="F1840" s="13" t="s">
        <v>603</v>
      </c>
      <c r="G1840" s="13" t="s">
        <v>199</v>
      </c>
      <c r="H1840" s="13" t="s">
        <v>26</v>
      </c>
      <c r="I1840" s="47" t="str">
        <f>INDEX(Orders!$E1840,MATCH(Orders!$F1840,Customers!$B1840,0))</f>
        <v>Standard Class</v>
      </c>
    </row>
    <row r="1841" spans="1:9" x14ac:dyDescent="0.35">
      <c r="A1841" s="12">
        <v>303</v>
      </c>
      <c r="B1841" s="17" t="s">
        <v>342</v>
      </c>
      <c r="C1841" s="17" t="s">
        <v>343</v>
      </c>
      <c r="D1841" s="17" t="s">
        <v>22</v>
      </c>
      <c r="E1841" s="17" t="s">
        <v>23</v>
      </c>
      <c r="F1841" s="17" t="s">
        <v>603</v>
      </c>
      <c r="G1841" s="17" t="s">
        <v>199</v>
      </c>
      <c r="H1841" s="17" t="s">
        <v>26</v>
      </c>
      <c r="I1841" s="48" t="str">
        <f>INDEX(Orders!$E1841,MATCH(Orders!$F1841,Customers!$B1841,0))</f>
        <v>Standard Class</v>
      </c>
    </row>
    <row r="1842" spans="1:9" x14ac:dyDescent="0.35">
      <c r="A1842" s="11">
        <v>382</v>
      </c>
      <c r="B1842" s="13" t="s">
        <v>2197</v>
      </c>
      <c r="C1842" s="13" t="s">
        <v>2198</v>
      </c>
      <c r="D1842" s="13" t="s">
        <v>22</v>
      </c>
      <c r="E1842" s="13" t="s">
        <v>23</v>
      </c>
      <c r="F1842" s="13" t="s">
        <v>358</v>
      </c>
      <c r="G1842" s="13" t="s">
        <v>43</v>
      </c>
      <c r="H1842" s="13" t="s">
        <v>44</v>
      </c>
      <c r="I1842" s="47" t="str">
        <f>INDEX(Orders!$E1842,MATCH(Orders!$F1842,Customers!$B1842,0))</f>
        <v>First Class</v>
      </c>
    </row>
    <row r="1843" spans="1:9" x14ac:dyDescent="0.35">
      <c r="A1843" s="12">
        <v>383</v>
      </c>
      <c r="B1843" s="17" t="s">
        <v>2197</v>
      </c>
      <c r="C1843" s="17" t="s">
        <v>2198</v>
      </c>
      <c r="D1843" s="17" t="s">
        <v>22</v>
      </c>
      <c r="E1843" s="17" t="s">
        <v>23</v>
      </c>
      <c r="F1843" s="17" t="s">
        <v>358</v>
      </c>
      <c r="G1843" s="17" t="s">
        <v>43</v>
      </c>
      <c r="H1843" s="17" t="s">
        <v>44</v>
      </c>
      <c r="I1843" s="48" t="str">
        <f>INDEX(Orders!$E1843,MATCH(Orders!$F1843,Customers!$B1843,0))</f>
        <v>First Class</v>
      </c>
    </row>
    <row r="1844" spans="1:9" x14ac:dyDescent="0.35">
      <c r="A1844" s="11">
        <v>1235</v>
      </c>
      <c r="B1844" s="13" t="s">
        <v>585</v>
      </c>
      <c r="C1844" s="13" t="s">
        <v>586</v>
      </c>
      <c r="D1844" s="13" t="s">
        <v>41</v>
      </c>
      <c r="E1844" s="13" t="s">
        <v>23</v>
      </c>
      <c r="F1844" s="13" t="s">
        <v>4690</v>
      </c>
      <c r="G1844" s="13" t="s">
        <v>98</v>
      </c>
      <c r="H1844" s="13" t="s">
        <v>79</v>
      </c>
      <c r="I1844" s="47" t="str">
        <f>INDEX(Orders!$E1844,MATCH(Orders!$F1844,Customers!$B1844,0))</f>
        <v>Same Day</v>
      </c>
    </row>
    <row r="1845" spans="1:9" x14ac:dyDescent="0.35">
      <c r="A1845" s="12">
        <v>1236</v>
      </c>
      <c r="B1845" s="17" t="s">
        <v>585</v>
      </c>
      <c r="C1845" s="17" t="s">
        <v>586</v>
      </c>
      <c r="D1845" s="17" t="s">
        <v>41</v>
      </c>
      <c r="E1845" s="17" t="s">
        <v>23</v>
      </c>
      <c r="F1845" s="17" t="s">
        <v>4690</v>
      </c>
      <c r="G1845" s="17" t="s">
        <v>98</v>
      </c>
      <c r="H1845" s="17" t="s">
        <v>79</v>
      </c>
      <c r="I1845" s="48" t="str">
        <f>INDEX(Orders!$E1845,MATCH(Orders!$F1845,Customers!$B1845,0))</f>
        <v>Same Day</v>
      </c>
    </row>
    <row r="1846" spans="1:9" x14ac:dyDescent="0.35">
      <c r="A1846" s="11">
        <v>1237</v>
      </c>
      <c r="B1846" s="13" t="s">
        <v>585</v>
      </c>
      <c r="C1846" s="13" t="s">
        <v>586</v>
      </c>
      <c r="D1846" s="13" t="s">
        <v>41</v>
      </c>
      <c r="E1846" s="13" t="s">
        <v>23</v>
      </c>
      <c r="F1846" s="13" t="s">
        <v>4690</v>
      </c>
      <c r="G1846" s="13" t="s">
        <v>98</v>
      </c>
      <c r="H1846" s="13" t="s">
        <v>79</v>
      </c>
      <c r="I1846" s="47" t="str">
        <f>INDEX(Orders!$E1846,MATCH(Orders!$F1846,Customers!$B1846,0))</f>
        <v>Same Day</v>
      </c>
    </row>
    <row r="1847" spans="1:9" x14ac:dyDescent="0.35">
      <c r="A1847" s="12">
        <v>1238</v>
      </c>
      <c r="B1847" s="17" t="s">
        <v>585</v>
      </c>
      <c r="C1847" s="17" t="s">
        <v>586</v>
      </c>
      <c r="D1847" s="17" t="s">
        <v>41</v>
      </c>
      <c r="E1847" s="17" t="s">
        <v>23</v>
      </c>
      <c r="F1847" s="17" t="s">
        <v>4690</v>
      </c>
      <c r="G1847" s="17" t="s">
        <v>98</v>
      </c>
      <c r="H1847" s="17" t="s">
        <v>79</v>
      </c>
      <c r="I1847" s="48" t="str">
        <f>INDEX(Orders!$E1847,MATCH(Orders!$F1847,Customers!$B1847,0))</f>
        <v>Same Day</v>
      </c>
    </row>
    <row r="1848" spans="1:9" x14ac:dyDescent="0.35">
      <c r="A1848" s="11">
        <v>1262</v>
      </c>
      <c r="B1848" s="13" t="s">
        <v>429</v>
      </c>
      <c r="C1848" s="13" t="s">
        <v>430</v>
      </c>
      <c r="D1848" s="13" t="s">
        <v>22</v>
      </c>
      <c r="E1848" s="13" t="s">
        <v>23</v>
      </c>
      <c r="F1848" s="13" t="s">
        <v>3549</v>
      </c>
      <c r="G1848" s="13" t="s">
        <v>78</v>
      </c>
      <c r="H1848" s="13" t="s">
        <v>79</v>
      </c>
      <c r="I1848" s="47" t="str">
        <f>INDEX(Orders!$E1848,MATCH(Orders!$F1848,Customers!$B1848,0))</f>
        <v>Standard Class</v>
      </c>
    </row>
    <row r="1849" spans="1:9" x14ac:dyDescent="0.35">
      <c r="A1849" s="12">
        <v>3878</v>
      </c>
      <c r="B1849" s="17" t="s">
        <v>4505</v>
      </c>
      <c r="C1849" s="17" t="s">
        <v>4506</v>
      </c>
      <c r="D1849" s="17" t="s">
        <v>41</v>
      </c>
      <c r="E1849" s="17" t="s">
        <v>23</v>
      </c>
      <c r="F1849" s="17" t="s">
        <v>666</v>
      </c>
      <c r="G1849" s="17" t="s">
        <v>98</v>
      </c>
      <c r="H1849" s="17" t="s">
        <v>79</v>
      </c>
      <c r="I1849" s="48" t="str">
        <f>INDEX(Orders!$E1849,MATCH(Orders!$F1849,Customers!$B1849,0))</f>
        <v>Standard Class</v>
      </c>
    </row>
    <row r="1850" spans="1:9" x14ac:dyDescent="0.35">
      <c r="A1850" s="11">
        <v>4951</v>
      </c>
      <c r="B1850" s="13" t="s">
        <v>4700</v>
      </c>
      <c r="C1850" s="13" t="s">
        <v>4701</v>
      </c>
      <c r="D1850" s="13" t="s">
        <v>41</v>
      </c>
      <c r="E1850" s="13" t="s">
        <v>23</v>
      </c>
      <c r="F1850" s="13" t="s">
        <v>218</v>
      </c>
      <c r="G1850" s="13" t="s">
        <v>219</v>
      </c>
      <c r="H1850" s="13" t="s">
        <v>26</v>
      </c>
      <c r="I1850" s="47" t="str">
        <f>INDEX(Orders!$E1850,MATCH(Orders!$F1850,Customers!$B1850,0))</f>
        <v>Second Class</v>
      </c>
    </row>
    <row r="1851" spans="1:9" x14ac:dyDescent="0.35">
      <c r="A1851" s="12">
        <v>7203</v>
      </c>
      <c r="B1851" s="17" t="s">
        <v>4703</v>
      </c>
      <c r="C1851" s="17" t="s">
        <v>4704</v>
      </c>
      <c r="D1851" s="17" t="s">
        <v>22</v>
      </c>
      <c r="E1851" s="17" t="s">
        <v>23</v>
      </c>
      <c r="F1851" s="17" t="s">
        <v>2711</v>
      </c>
      <c r="G1851" s="17" t="s">
        <v>219</v>
      </c>
      <c r="H1851" s="17" t="s">
        <v>26</v>
      </c>
      <c r="I1851" s="48" t="str">
        <f>INDEX(Orders!$E1851,MATCH(Orders!$F1851,Customers!$B1851,0))</f>
        <v>Same Day</v>
      </c>
    </row>
    <row r="1852" spans="1:9" x14ac:dyDescent="0.35">
      <c r="A1852" s="11">
        <v>1536</v>
      </c>
      <c r="B1852" s="13" t="s">
        <v>4706</v>
      </c>
      <c r="C1852" s="13" t="s">
        <v>4707</v>
      </c>
      <c r="D1852" s="13" t="s">
        <v>22</v>
      </c>
      <c r="E1852" s="13" t="s">
        <v>23</v>
      </c>
      <c r="F1852" s="13" t="s">
        <v>4708</v>
      </c>
      <c r="G1852" s="13" t="s">
        <v>199</v>
      </c>
      <c r="H1852" s="13" t="s">
        <v>26</v>
      </c>
      <c r="I1852" s="47" t="str">
        <f>INDEX(Orders!$E1852,MATCH(Orders!$F1852,Customers!$B1852,0))</f>
        <v>Standard Class</v>
      </c>
    </row>
    <row r="1853" spans="1:9" x14ac:dyDescent="0.35">
      <c r="A1853" s="12">
        <v>1537</v>
      </c>
      <c r="B1853" s="17" t="s">
        <v>4706</v>
      </c>
      <c r="C1853" s="17" t="s">
        <v>4707</v>
      </c>
      <c r="D1853" s="17" t="s">
        <v>22</v>
      </c>
      <c r="E1853" s="17" t="s">
        <v>23</v>
      </c>
      <c r="F1853" s="17" t="s">
        <v>4708</v>
      </c>
      <c r="G1853" s="17" t="s">
        <v>199</v>
      </c>
      <c r="H1853" s="17" t="s">
        <v>26</v>
      </c>
      <c r="I1853" s="48" t="str">
        <f>INDEX(Orders!$E1853,MATCH(Orders!$F1853,Customers!$B1853,0))</f>
        <v>Standard Class</v>
      </c>
    </row>
    <row r="1854" spans="1:9" x14ac:dyDescent="0.35">
      <c r="A1854" s="11">
        <v>3168</v>
      </c>
      <c r="B1854" s="13" t="s">
        <v>4710</v>
      </c>
      <c r="C1854" s="13" t="s">
        <v>4711</v>
      </c>
      <c r="D1854" s="13" t="s">
        <v>41</v>
      </c>
      <c r="E1854" s="13" t="s">
        <v>23</v>
      </c>
      <c r="F1854" s="13" t="s">
        <v>4712</v>
      </c>
      <c r="G1854" s="13" t="s">
        <v>880</v>
      </c>
      <c r="H1854" s="13" t="s">
        <v>54</v>
      </c>
      <c r="I1854" s="47" t="str">
        <f>INDEX(Orders!$E1854,MATCH(Orders!$F1854,Customers!$B1854,0))</f>
        <v>First Class</v>
      </c>
    </row>
    <row r="1855" spans="1:9" x14ac:dyDescent="0.35">
      <c r="A1855" s="12">
        <v>6241</v>
      </c>
      <c r="B1855" s="17" t="s">
        <v>2056</v>
      </c>
      <c r="C1855" s="17" t="s">
        <v>2057</v>
      </c>
      <c r="D1855" s="17" t="s">
        <v>41</v>
      </c>
      <c r="E1855" s="17" t="s">
        <v>23</v>
      </c>
      <c r="F1855" s="17" t="s">
        <v>42</v>
      </c>
      <c r="G1855" s="17" t="s">
        <v>43</v>
      </c>
      <c r="H1855" s="17" t="s">
        <v>44</v>
      </c>
      <c r="I1855" s="48" t="str">
        <f>INDEX(Orders!$E1855,MATCH(Orders!$F1855,Customers!$B1855,0))</f>
        <v>Second Class</v>
      </c>
    </row>
    <row r="1856" spans="1:9" x14ac:dyDescent="0.35">
      <c r="A1856" s="11">
        <v>3292</v>
      </c>
      <c r="B1856" s="13" t="s">
        <v>1505</v>
      </c>
      <c r="C1856" s="13" t="s">
        <v>1506</v>
      </c>
      <c r="D1856" s="13" t="s">
        <v>41</v>
      </c>
      <c r="E1856" s="13" t="s">
        <v>23</v>
      </c>
      <c r="F1856" s="13" t="s">
        <v>4715</v>
      </c>
      <c r="G1856" s="13" t="s">
        <v>880</v>
      </c>
      <c r="H1856" s="13" t="s">
        <v>54</v>
      </c>
      <c r="I1856" s="47" t="str">
        <f>INDEX(Orders!$E1856,MATCH(Orders!$F1856,Customers!$B1856,0))</f>
        <v>Standard Class</v>
      </c>
    </row>
    <row r="1857" spans="1:9" x14ac:dyDescent="0.35">
      <c r="A1857" s="12">
        <v>9203</v>
      </c>
      <c r="B1857" s="17" t="s">
        <v>1001</v>
      </c>
      <c r="C1857" s="17" t="s">
        <v>1002</v>
      </c>
      <c r="D1857" s="17" t="s">
        <v>22</v>
      </c>
      <c r="E1857" s="17" t="s">
        <v>23</v>
      </c>
      <c r="F1857" s="17" t="s">
        <v>218</v>
      </c>
      <c r="G1857" s="17" t="s">
        <v>219</v>
      </c>
      <c r="H1857" s="17" t="s">
        <v>26</v>
      </c>
      <c r="I1857" s="48" t="str">
        <f>INDEX(Orders!$E1857,MATCH(Orders!$F1857,Customers!$B1857,0))</f>
        <v>Standard Class</v>
      </c>
    </row>
    <row r="1858" spans="1:9" x14ac:dyDescent="0.35">
      <c r="A1858" s="11">
        <v>9204</v>
      </c>
      <c r="B1858" s="13" t="s">
        <v>1001</v>
      </c>
      <c r="C1858" s="13" t="s">
        <v>1002</v>
      </c>
      <c r="D1858" s="13" t="s">
        <v>22</v>
      </c>
      <c r="E1858" s="13" t="s">
        <v>23</v>
      </c>
      <c r="F1858" s="13" t="s">
        <v>218</v>
      </c>
      <c r="G1858" s="13" t="s">
        <v>219</v>
      </c>
      <c r="H1858" s="13" t="s">
        <v>26</v>
      </c>
      <c r="I1858" s="47" t="str">
        <f>INDEX(Orders!$E1858,MATCH(Orders!$F1858,Customers!$B1858,0))</f>
        <v>Standard Class</v>
      </c>
    </row>
    <row r="1859" spans="1:9" x14ac:dyDescent="0.35">
      <c r="A1859" s="12">
        <v>9702</v>
      </c>
      <c r="B1859" s="17" t="s">
        <v>1518</v>
      </c>
      <c r="C1859" s="17" t="s">
        <v>1519</v>
      </c>
      <c r="D1859" s="17" t="s">
        <v>41</v>
      </c>
      <c r="E1859" s="17" t="s">
        <v>23</v>
      </c>
      <c r="F1859" s="17" t="s">
        <v>4718</v>
      </c>
      <c r="G1859" s="17" t="s">
        <v>43</v>
      </c>
      <c r="H1859" s="17" t="s">
        <v>44</v>
      </c>
      <c r="I1859" s="48" t="str">
        <f>INDEX(Orders!$E1859,MATCH(Orders!$F1859,Customers!$B1859,0))</f>
        <v>Standard Class</v>
      </c>
    </row>
    <row r="1860" spans="1:9" x14ac:dyDescent="0.35">
      <c r="A1860" s="11">
        <v>2448</v>
      </c>
      <c r="B1860" s="13" t="s">
        <v>1551</v>
      </c>
      <c r="C1860" s="13" t="s">
        <v>1552</v>
      </c>
      <c r="D1860" s="13" t="s">
        <v>41</v>
      </c>
      <c r="E1860" s="13" t="s">
        <v>23</v>
      </c>
      <c r="F1860" s="13" t="s">
        <v>86</v>
      </c>
      <c r="G1860" s="13" t="s">
        <v>87</v>
      </c>
      <c r="H1860" s="13" t="s">
        <v>26</v>
      </c>
      <c r="I1860" s="47" t="str">
        <f>INDEX(Orders!$E1860,MATCH(Orders!$F1860,Customers!$B1860,0))</f>
        <v>Standard Class</v>
      </c>
    </row>
    <row r="1861" spans="1:9" x14ac:dyDescent="0.35">
      <c r="A1861" s="12">
        <v>3787</v>
      </c>
      <c r="B1861" s="17" t="s">
        <v>342</v>
      </c>
      <c r="C1861" s="17" t="s">
        <v>343</v>
      </c>
      <c r="D1861" s="17" t="s">
        <v>22</v>
      </c>
      <c r="E1861" s="17" t="s">
        <v>23</v>
      </c>
      <c r="F1861" s="17" t="s">
        <v>42</v>
      </c>
      <c r="G1861" s="17" t="s">
        <v>43</v>
      </c>
      <c r="H1861" s="17" t="s">
        <v>44</v>
      </c>
      <c r="I1861" s="48" t="str">
        <f>INDEX(Orders!$E1861,MATCH(Orders!$F1861,Customers!$B1861,0))</f>
        <v>Standard Class</v>
      </c>
    </row>
    <row r="1862" spans="1:9" x14ac:dyDescent="0.35">
      <c r="A1862" s="11">
        <v>6138</v>
      </c>
      <c r="B1862" s="13" t="s">
        <v>4726</v>
      </c>
      <c r="C1862" s="13" t="s">
        <v>4727</v>
      </c>
      <c r="D1862" s="13" t="s">
        <v>41</v>
      </c>
      <c r="E1862" s="13" t="s">
        <v>23</v>
      </c>
      <c r="F1862" s="13" t="s">
        <v>3694</v>
      </c>
      <c r="G1862" s="13" t="s">
        <v>98</v>
      </c>
      <c r="H1862" s="13" t="s">
        <v>79</v>
      </c>
      <c r="I1862" s="47" t="str">
        <f>INDEX(Orders!$E1862,MATCH(Orders!$F1862,Customers!$B1862,0))</f>
        <v>Second Class</v>
      </c>
    </row>
    <row r="1863" spans="1:9" x14ac:dyDescent="0.35">
      <c r="A1863" s="12">
        <v>6419</v>
      </c>
      <c r="B1863" s="17" t="s">
        <v>3526</v>
      </c>
      <c r="C1863" s="17" t="s">
        <v>3527</v>
      </c>
      <c r="D1863" s="17" t="s">
        <v>22</v>
      </c>
      <c r="E1863" s="17" t="s">
        <v>23</v>
      </c>
      <c r="F1863" s="17" t="s">
        <v>551</v>
      </c>
      <c r="G1863" s="17" t="s">
        <v>66</v>
      </c>
      <c r="H1863" s="17" t="s">
        <v>54</v>
      </c>
      <c r="I1863" s="48" t="str">
        <f>INDEX(Orders!$E1863,MATCH(Orders!$F1863,Customers!$B1863,0))</f>
        <v>Standard Class</v>
      </c>
    </row>
    <row r="1864" spans="1:9" x14ac:dyDescent="0.35">
      <c r="A1864" s="11">
        <v>6420</v>
      </c>
      <c r="B1864" s="13" t="s">
        <v>3526</v>
      </c>
      <c r="C1864" s="13" t="s">
        <v>3527</v>
      </c>
      <c r="D1864" s="13" t="s">
        <v>22</v>
      </c>
      <c r="E1864" s="13" t="s">
        <v>23</v>
      </c>
      <c r="F1864" s="13" t="s">
        <v>551</v>
      </c>
      <c r="G1864" s="13" t="s">
        <v>66</v>
      </c>
      <c r="H1864" s="13" t="s">
        <v>54</v>
      </c>
      <c r="I1864" s="47" t="str">
        <f>INDEX(Orders!$E1864,MATCH(Orders!$F1864,Customers!$B1864,0))</f>
        <v>Standard Class</v>
      </c>
    </row>
    <row r="1865" spans="1:9" x14ac:dyDescent="0.35">
      <c r="A1865" s="12">
        <v>6421</v>
      </c>
      <c r="B1865" s="17" t="s">
        <v>3526</v>
      </c>
      <c r="C1865" s="17" t="s">
        <v>3527</v>
      </c>
      <c r="D1865" s="17" t="s">
        <v>22</v>
      </c>
      <c r="E1865" s="17" t="s">
        <v>23</v>
      </c>
      <c r="F1865" s="17" t="s">
        <v>551</v>
      </c>
      <c r="G1865" s="17" t="s">
        <v>66</v>
      </c>
      <c r="H1865" s="17" t="s">
        <v>54</v>
      </c>
      <c r="I1865" s="48" t="str">
        <f>INDEX(Orders!$E1865,MATCH(Orders!$F1865,Customers!$B1865,0))</f>
        <v>Standard Class</v>
      </c>
    </row>
    <row r="1866" spans="1:9" x14ac:dyDescent="0.35">
      <c r="A1866" s="11">
        <v>6422</v>
      </c>
      <c r="B1866" s="13" t="s">
        <v>3526</v>
      </c>
      <c r="C1866" s="13" t="s">
        <v>3527</v>
      </c>
      <c r="D1866" s="13" t="s">
        <v>22</v>
      </c>
      <c r="E1866" s="13" t="s">
        <v>23</v>
      </c>
      <c r="F1866" s="13" t="s">
        <v>551</v>
      </c>
      <c r="G1866" s="13" t="s">
        <v>66</v>
      </c>
      <c r="H1866" s="13" t="s">
        <v>54</v>
      </c>
      <c r="I1866" s="47" t="str">
        <f>INDEX(Orders!$E1866,MATCH(Orders!$F1866,Customers!$B1866,0))</f>
        <v>Standard Class</v>
      </c>
    </row>
    <row r="1867" spans="1:9" x14ac:dyDescent="0.35">
      <c r="A1867" s="12">
        <v>9760</v>
      </c>
      <c r="B1867" s="17" t="s">
        <v>4734</v>
      </c>
      <c r="C1867" s="17" t="s">
        <v>4735</v>
      </c>
      <c r="D1867" s="17" t="s">
        <v>22</v>
      </c>
      <c r="E1867" s="17" t="s">
        <v>23</v>
      </c>
      <c r="F1867" s="17" t="s">
        <v>358</v>
      </c>
      <c r="G1867" s="17" t="s">
        <v>43</v>
      </c>
      <c r="H1867" s="17" t="s">
        <v>44</v>
      </c>
      <c r="I1867" s="48" t="str">
        <f>INDEX(Orders!$E1867,MATCH(Orders!$F1867,Customers!$B1867,0))</f>
        <v>Standard Class</v>
      </c>
    </row>
    <row r="1868" spans="1:9" x14ac:dyDescent="0.35">
      <c r="A1868" s="11">
        <v>1401</v>
      </c>
      <c r="B1868" s="13" t="s">
        <v>3282</v>
      </c>
      <c r="C1868" s="13" t="s">
        <v>3283</v>
      </c>
      <c r="D1868" s="13" t="s">
        <v>108</v>
      </c>
      <c r="E1868" s="13" t="s">
        <v>23</v>
      </c>
      <c r="F1868" s="13" t="s">
        <v>1133</v>
      </c>
      <c r="G1868" s="13" t="s">
        <v>425</v>
      </c>
      <c r="H1868" s="13" t="s">
        <v>79</v>
      </c>
      <c r="I1868" s="47" t="str">
        <f>INDEX(Orders!$E1868,MATCH(Orders!$F1868,Customers!$B1868,0))</f>
        <v>Standard Class</v>
      </c>
    </row>
    <row r="1869" spans="1:9" x14ac:dyDescent="0.35">
      <c r="A1869" s="12">
        <v>1402</v>
      </c>
      <c r="B1869" s="17" t="s">
        <v>3282</v>
      </c>
      <c r="C1869" s="17" t="s">
        <v>3283</v>
      </c>
      <c r="D1869" s="17" t="s">
        <v>108</v>
      </c>
      <c r="E1869" s="17" t="s">
        <v>23</v>
      </c>
      <c r="F1869" s="17" t="s">
        <v>1133</v>
      </c>
      <c r="G1869" s="17" t="s">
        <v>425</v>
      </c>
      <c r="H1869" s="17" t="s">
        <v>79</v>
      </c>
      <c r="I1869" s="48" t="str">
        <f>INDEX(Orders!$E1869,MATCH(Orders!$F1869,Customers!$B1869,0))</f>
        <v>Standard Class</v>
      </c>
    </row>
    <row r="1870" spans="1:9" x14ac:dyDescent="0.35">
      <c r="A1870" s="11">
        <v>3378</v>
      </c>
      <c r="B1870" s="13" t="s">
        <v>1636</v>
      </c>
      <c r="C1870" s="13" t="s">
        <v>1637</v>
      </c>
      <c r="D1870" s="13" t="s">
        <v>22</v>
      </c>
      <c r="E1870" s="13" t="s">
        <v>23</v>
      </c>
      <c r="F1870" s="13" t="s">
        <v>4738</v>
      </c>
      <c r="G1870" s="13" t="s">
        <v>53</v>
      </c>
      <c r="H1870" s="13" t="s">
        <v>54</v>
      </c>
      <c r="I1870" s="47" t="str">
        <f>INDEX(Orders!$E1870,MATCH(Orders!$F1870,Customers!$B1870,0))</f>
        <v>First Class</v>
      </c>
    </row>
    <row r="1871" spans="1:9" x14ac:dyDescent="0.35">
      <c r="A1871" s="12">
        <v>4061</v>
      </c>
      <c r="B1871" s="17" t="s">
        <v>3661</v>
      </c>
      <c r="C1871" s="17" t="s">
        <v>3662</v>
      </c>
      <c r="D1871" s="17" t="s">
        <v>41</v>
      </c>
      <c r="E1871" s="17" t="s">
        <v>23</v>
      </c>
      <c r="F1871" s="17" t="s">
        <v>380</v>
      </c>
      <c r="G1871" s="17" t="s">
        <v>381</v>
      </c>
      <c r="H1871" s="17" t="s">
        <v>54</v>
      </c>
      <c r="I1871" s="48" t="str">
        <f>INDEX(Orders!$E1871,MATCH(Orders!$F1871,Customers!$B1871,0))</f>
        <v>Standard Class</v>
      </c>
    </row>
    <row r="1872" spans="1:9" x14ac:dyDescent="0.35">
      <c r="A1872" s="11">
        <v>112</v>
      </c>
      <c r="B1872" s="13" t="s">
        <v>1969</v>
      </c>
      <c r="C1872" s="13" t="s">
        <v>1970</v>
      </c>
      <c r="D1872" s="13" t="s">
        <v>41</v>
      </c>
      <c r="E1872" s="13" t="s">
        <v>23</v>
      </c>
      <c r="F1872" s="13" t="s">
        <v>4741</v>
      </c>
      <c r="G1872" s="13" t="s">
        <v>3443</v>
      </c>
      <c r="H1872" s="13" t="s">
        <v>54</v>
      </c>
      <c r="I1872" s="47" t="str">
        <f>INDEX(Orders!$E1872,MATCH(Orders!$F1872,Customers!$B1872,0))</f>
        <v>Standard Class</v>
      </c>
    </row>
    <row r="1873" spans="1:9" x14ac:dyDescent="0.35">
      <c r="A1873" s="12">
        <v>113</v>
      </c>
      <c r="B1873" s="17" t="s">
        <v>1969</v>
      </c>
      <c r="C1873" s="17" t="s">
        <v>1970</v>
      </c>
      <c r="D1873" s="17" t="s">
        <v>41</v>
      </c>
      <c r="E1873" s="17" t="s">
        <v>23</v>
      </c>
      <c r="F1873" s="17" t="s">
        <v>4741</v>
      </c>
      <c r="G1873" s="17" t="s">
        <v>3443</v>
      </c>
      <c r="H1873" s="17" t="s">
        <v>54</v>
      </c>
      <c r="I1873" s="48" t="str">
        <f>INDEX(Orders!$E1873,MATCH(Orders!$F1873,Customers!$B1873,0))</f>
        <v>Standard Class</v>
      </c>
    </row>
    <row r="1874" spans="1:9" x14ac:dyDescent="0.35">
      <c r="A1874" s="11">
        <v>575</v>
      </c>
      <c r="B1874" s="13" t="s">
        <v>1380</v>
      </c>
      <c r="C1874" s="13" t="s">
        <v>1381</v>
      </c>
      <c r="D1874" s="13" t="s">
        <v>41</v>
      </c>
      <c r="E1874" s="13" t="s">
        <v>23</v>
      </c>
      <c r="F1874" s="13" t="s">
        <v>4471</v>
      </c>
      <c r="G1874" s="13" t="s">
        <v>160</v>
      </c>
      <c r="H1874" s="13" t="s">
        <v>44</v>
      </c>
      <c r="I1874" s="47" t="str">
        <f>INDEX(Orders!$E1874,MATCH(Orders!$F1874,Customers!$B1874,0))</f>
        <v>Standard Class</v>
      </c>
    </row>
    <row r="1875" spans="1:9" x14ac:dyDescent="0.35">
      <c r="A1875" s="12">
        <v>2474</v>
      </c>
      <c r="B1875" s="17" t="s">
        <v>2856</v>
      </c>
      <c r="C1875" s="17" t="s">
        <v>2857</v>
      </c>
      <c r="D1875" s="17" t="s">
        <v>41</v>
      </c>
      <c r="E1875" s="17" t="s">
        <v>23</v>
      </c>
      <c r="F1875" s="17" t="s">
        <v>42</v>
      </c>
      <c r="G1875" s="17" t="s">
        <v>43</v>
      </c>
      <c r="H1875" s="17" t="s">
        <v>44</v>
      </c>
      <c r="I1875" s="48" t="str">
        <f>INDEX(Orders!$E1875,MATCH(Orders!$F1875,Customers!$B1875,0))</f>
        <v>First Class</v>
      </c>
    </row>
    <row r="1876" spans="1:9" x14ac:dyDescent="0.35">
      <c r="A1876" s="11">
        <v>2475</v>
      </c>
      <c r="B1876" s="13" t="s">
        <v>2856</v>
      </c>
      <c r="C1876" s="13" t="s">
        <v>2857</v>
      </c>
      <c r="D1876" s="13" t="s">
        <v>41</v>
      </c>
      <c r="E1876" s="13" t="s">
        <v>23</v>
      </c>
      <c r="F1876" s="13" t="s">
        <v>42</v>
      </c>
      <c r="G1876" s="13" t="s">
        <v>43</v>
      </c>
      <c r="H1876" s="13" t="s">
        <v>44</v>
      </c>
      <c r="I1876" s="47" t="str">
        <f>INDEX(Orders!$E1876,MATCH(Orders!$F1876,Customers!$B1876,0))</f>
        <v>First Class</v>
      </c>
    </row>
    <row r="1877" spans="1:9" x14ac:dyDescent="0.35">
      <c r="A1877" s="12">
        <v>2476</v>
      </c>
      <c r="B1877" s="17" t="s">
        <v>2856</v>
      </c>
      <c r="C1877" s="17" t="s">
        <v>2857</v>
      </c>
      <c r="D1877" s="17" t="s">
        <v>41</v>
      </c>
      <c r="E1877" s="17" t="s">
        <v>23</v>
      </c>
      <c r="F1877" s="17" t="s">
        <v>42</v>
      </c>
      <c r="G1877" s="17" t="s">
        <v>43</v>
      </c>
      <c r="H1877" s="17" t="s">
        <v>44</v>
      </c>
      <c r="I1877" s="48" t="str">
        <f>INDEX(Orders!$E1877,MATCH(Orders!$F1877,Customers!$B1877,0))</f>
        <v>First Class</v>
      </c>
    </row>
    <row r="1878" spans="1:9" x14ac:dyDescent="0.35">
      <c r="A1878" s="11">
        <v>2477</v>
      </c>
      <c r="B1878" s="13" t="s">
        <v>2856</v>
      </c>
      <c r="C1878" s="13" t="s">
        <v>2857</v>
      </c>
      <c r="D1878" s="13" t="s">
        <v>41</v>
      </c>
      <c r="E1878" s="13" t="s">
        <v>23</v>
      </c>
      <c r="F1878" s="13" t="s">
        <v>42</v>
      </c>
      <c r="G1878" s="13" t="s">
        <v>43</v>
      </c>
      <c r="H1878" s="13" t="s">
        <v>44</v>
      </c>
      <c r="I1878" s="47" t="str">
        <f>INDEX(Orders!$E1878,MATCH(Orders!$F1878,Customers!$B1878,0))</f>
        <v>First Class</v>
      </c>
    </row>
    <row r="1879" spans="1:9" x14ac:dyDescent="0.35">
      <c r="A1879" s="12">
        <v>4431</v>
      </c>
      <c r="B1879" s="17" t="s">
        <v>1567</v>
      </c>
      <c r="C1879" s="17" t="s">
        <v>1568</v>
      </c>
      <c r="D1879" s="17" t="s">
        <v>41</v>
      </c>
      <c r="E1879" s="17" t="s">
        <v>23</v>
      </c>
      <c r="F1879" s="17" t="s">
        <v>609</v>
      </c>
      <c r="G1879" s="17" t="s">
        <v>458</v>
      </c>
      <c r="H1879" s="17" t="s">
        <v>79</v>
      </c>
      <c r="I1879" s="48" t="str">
        <f>INDEX(Orders!$E1879,MATCH(Orders!$F1879,Customers!$B1879,0))</f>
        <v>Second Class</v>
      </c>
    </row>
    <row r="1880" spans="1:9" x14ac:dyDescent="0.35">
      <c r="A1880" s="11">
        <v>4432</v>
      </c>
      <c r="B1880" s="13" t="s">
        <v>1567</v>
      </c>
      <c r="C1880" s="13" t="s">
        <v>1568</v>
      </c>
      <c r="D1880" s="13" t="s">
        <v>41</v>
      </c>
      <c r="E1880" s="13" t="s">
        <v>23</v>
      </c>
      <c r="F1880" s="13" t="s">
        <v>609</v>
      </c>
      <c r="G1880" s="13" t="s">
        <v>458</v>
      </c>
      <c r="H1880" s="13" t="s">
        <v>79</v>
      </c>
      <c r="I1880" s="47" t="str">
        <f>INDEX(Orders!$E1880,MATCH(Orders!$F1880,Customers!$B1880,0))</f>
        <v>Second Class</v>
      </c>
    </row>
    <row r="1881" spans="1:9" x14ac:dyDescent="0.35">
      <c r="A1881" s="12">
        <v>4433</v>
      </c>
      <c r="B1881" s="17" t="s">
        <v>1567</v>
      </c>
      <c r="C1881" s="17" t="s">
        <v>1568</v>
      </c>
      <c r="D1881" s="17" t="s">
        <v>41</v>
      </c>
      <c r="E1881" s="17" t="s">
        <v>23</v>
      </c>
      <c r="F1881" s="17" t="s">
        <v>609</v>
      </c>
      <c r="G1881" s="17" t="s">
        <v>458</v>
      </c>
      <c r="H1881" s="17" t="s">
        <v>79</v>
      </c>
      <c r="I1881" s="48" t="str">
        <f>INDEX(Orders!$E1881,MATCH(Orders!$F1881,Customers!$B1881,0))</f>
        <v>Second Class</v>
      </c>
    </row>
    <row r="1882" spans="1:9" x14ac:dyDescent="0.35">
      <c r="A1882" s="11">
        <v>4434</v>
      </c>
      <c r="B1882" s="13" t="s">
        <v>1567</v>
      </c>
      <c r="C1882" s="13" t="s">
        <v>1568</v>
      </c>
      <c r="D1882" s="13" t="s">
        <v>41</v>
      </c>
      <c r="E1882" s="13" t="s">
        <v>23</v>
      </c>
      <c r="F1882" s="13" t="s">
        <v>609</v>
      </c>
      <c r="G1882" s="13" t="s">
        <v>458</v>
      </c>
      <c r="H1882" s="13" t="s">
        <v>79</v>
      </c>
      <c r="I1882" s="47" t="str">
        <f>INDEX(Orders!$E1882,MATCH(Orders!$F1882,Customers!$B1882,0))</f>
        <v>Second Class</v>
      </c>
    </row>
    <row r="1883" spans="1:9" x14ac:dyDescent="0.35">
      <c r="A1883" s="12">
        <v>4435</v>
      </c>
      <c r="B1883" s="17" t="s">
        <v>1567</v>
      </c>
      <c r="C1883" s="17" t="s">
        <v>1568</v>
      </c>
      <c r="D1883" s="17" t="s">
        <v>41</v>
      </c>
      <c r="E1883" s="17" t="s">
        <v>23</v>
      </c>
      <c r="F1883" s="17" t="s">
        <v>609</v>
      </c>
      <c r="G1883" s="17" t="s">
        <v>458</v>
      </c>
      <c r="H1883" s="17" t="s">
        <v>79</v>
      </c>
      <c r="I1883" s="48" t="str">
        <f>INDEX(Orders!$E1883,MATCH(Orders!$F1883,Customers!$B1883,0))</f>
        <v>Second Class</v>
      </c>
    </row>
    <row r="1884" spans="1:9" x14ac:dyDescent="0.35">
      <c r="A1884" s="11">
        <v>4481</v>
      </c>
      <c r="B1884" s="13" t="s">
        <v>3661</v>
      </c>
      <c r="C1884" s="13" t="s">
        <v>3662</v>
      </c>
      <c r="D1884" s="13" t="s">
        <v>41</v>
      </c>
      <c r="E1884" s="13" t="s">
        <v>23</v>
      </c>
      <c r="F1884" s="13" t="s">
        <v>42</v>
      </c>
      <c r="G1884" s="13" t="s">
        <v>43</v>
      </c>
      <c r="H1884" s="13" t="s">
        <v>44</v>
      </c>
      <c r="I1884" s="47" t="str">
        <f>INDEX(Orders!$E1884,MATCH(Orders!$F1884,Customers!$B1884,0))</f>
        <v>Standard Class</v>
      </c>
    </row>
    <row r="1885" spans="1:9" x14ac:dyDescent="0.35">
      <c r="A1885" s="12">
        <v>4482</v>
      </c>
      <c r="B1885" s="17" t="s">
        <v>3661</v>
      </c>
      <c r="C1885" s="17" t="s">
        <v>3662</v>
      </c>
      <c r="D1885" s="17" t="s">
        <v>41</v>
      </c>
      <c r="E1885" s="17" t="s">
        <v>23</v>
      </c>
      <c r="F1885" s="17" t="s">
        <v>42</v>
      </c>
      <c r="G1885" s="17" t="s">
        <v>43</v>
      </c>
      <c r="H1885" s="17" t="s">
        <v>44</v>
      </c>
      <c r="I1885" s="48" t="str">
        <f>INDEX(Orders!$E1885,MATCH(Orders!$F1885,Customers!$B1885,0))</f>
        <v>Standard Class</v>
      </c>
    </row>
    <row r="1886" spans="1:9" x14ac:dyDescent="0.35">
      <c r="A1886" s="11">
        <v>4483</v>
      </c>
      <c r="B1886" s="13" t="s">
        <v>3661</v>
      </c>
      <c r="C1886" s="13" t="s">
        <v>3662</v>
      </c>
      <c r="D1886" s="13" t="s">
        <v>41</v>
      </c>
      <c r="E1886" s="13" t="s">
        <v>23</v>
      </c>
      <c r="F1886" s="13" t="s">
        <v>42</v>
      </c>
      <c r="G1886" s="13" t="s">
        <v>43</v>
      </c>
      <c r="H1886" s="13" t="s">
        <v>44</v>
      </c>
      <c r="I1886" s="47" t="str">
        <f>INDEX(Orders!$E1886,MATCH(Orders!$F1886,Customers!$B1886,0))</f>
        <v>Standard Class</v>
      </c>
    </row>
    <row r="1887" spans="1:9" x14ac:dyDescent="0.35">
      <c r="A1887" s="12">
        <v>4484</v>
      </c>
      <c r="B1887" s="17" t="s">
        <v>3661</v>
      </c>
      <c r="C1887" s="17" t="s">
        <v>3662</v>
      </c>
      <c r="D1887" s="17" t="s">
        <v>41</v>
      </c>
      <c r="E1887" s="17" t="s">
        <v>23</v>
      </c>
      <c r="F1887" s="17" t="s">
        <v>42</v>
      </c>
      <c r="G1887" s="17" t="s">
        <v>43</v>
      </c>
      <c r="H1887" s="17" t="s">
        <v>44</v>
      </c>
      <c r="I1887" s="48" t="str">
        <f>INDEX(Orders!$E1887,MATCH(Orders!$F1887,Customers!$B1887,0))</f>
        <v>Standard Class</v>
      </c>
    </row>
    <row r="1888" spans="1:9" x14ac:dyDescent="0.35">
      <c r="A1888" s="11">
        <v>4485</v>
      </c>
      <c r="B1888" s="13" t="s">
        <v>3661</v>
      </c>
      <c r="C1888" s="13" t="s">
        <v>3662</v>
      </c>
      <c r="D1888" s="13" t="s">
        <v>41</v>
      </c>
      <c r="E1888" s="13" t="s">
        <v>23</v>
      </c>
      <c r="F1888" s="13" t="s">
        <v>42</v>
      </c>
      <c r="G1888" s="13" t="s">
        <v>43</v>
      </c>
      <c r="H1888" s="13" t="s">
        <v>44</v>
      </c>
      <c r="I1888" s="47" t="str">
        <f>INDEX(Orders!$E1888,MATCH(Orders!$F1888,Customers!$B1888,0))</f>
        <v>Standard Class</v>
      </c>
    </row>
    <row r="1889" spans="1:9" x14ac:dyDescent="0.35">
      <c r="A1889" s="12">
        <v>4486</v>
      </c>
      <c r="B1889" s="17" t="s">
        <v>3661</v>
      </c>
      <c r="C1889" s="17" t="s">
        <v>3662</v>
      </c>
      <c r="D1889" s="17" t="s">
        <v>41</v>
      </c>
      <c r="E1889" s="17" t="s">
        <v>23</v>
      </c>
      <c r="F1889" s="17" t="s">
        <v>42</v>
      </c>
      <c r="G1889" s="17" t="s">
        <v>43</v>
      </c>
      <c r="H1889" s="17" t="s">
        <v>44</v>
      </c>
      <c r="I1889" s="48" t="str">
        <f>INDEX(Orders!$E1889,MATCH(Orders!$F1889,Customers!$B1889,0))</f>
        <v>Standard Class</v>
      </c>
    </row>
    <row r="1890" spans="1:9" x14ac:dyDescent="0.35">
      <c r="A1890" s="11">
        <v>4487</v>
      </c>
      <c r="B1890" s="13" t="s">
        <v>3661</v>
      </c>
      <c r="C1890" s="13" t="s">
        <v>3662</v>
      </c>
      <c r="D1890" s="13" t="s">
        <v>41</v>
      </c>
      <c r="E1890" s="13" t="s">
        <v>23</v>
      </c>
      <c r="F1890" s="13" t="s">
        <v>42</v>
      </c>
      <c r="G1890" s="13" t="s">
        <v>43</v>
      </c>
      <c r="H1890" s="13" t="s">
        <v>44</v>
      </c>
      <c r="I1890" s="47" t="str">
        <f>INDEX(Orders!$E1890,MATCH(Orders!$F1890,Customers!$B1890,0))</f>
        <v>Standard Class</v>
      </c>
    </row>
    <row r="1891" spans="1:9" x14ac:dyDescent="0.35">
      <c r="A1891" s="12">
        <v>7046</v>
      </c>
      <c r="B1891" s="17" t="s">
        <v>1890</v>
      </c>
      <c r="C1891" s="17" t="s">
        <v>1891</v>
      </c>
      <c r="D1891" s="17" t="s">
        <v>22</v>
      </c>
      <c r="E1891" s="17" t="s">
        <v>23</v>
      </c>
      <c r="F1891" s="17" t="s">
        <v>404</v>
      </c>
      <c r="G1891" s="17" t="s">
        <v>53</v>
      </c>
      <c r="H1891" s="17" t="s">
        <v>54</v>
      </c>
      <c r="I1891" s="48" t="str">
        <f>INDEX(Orders!$E1891,MATCH(Orders!$F1891,Customers!$B1891,0))</f>
        <v>Standard Class</v>
      </c>
    </row>
    <row r="1892" spans="1:9" x14ac:dyDescent="0.35">
      <c r="A1892" s="11">
        <v>8942</v>
      </c>
      <c r="B1892" s="13" t="s">
        <v>4764</v>
      </c>
      <c r="C1892" s="13" t="s">
        <v>4765</v>
      </c>
      <c r="D1892" s="13" t="s">
        <v>41</v>
      </c>
      <c r="E1892" s="13" t="s">
        <v>23</v>
      </c>
      <c r="F1892" s="13" t="s">
        <v>3087</v>
      </c>
      <c r="G1892" s="13" t="s">
        <v>1134</v>
      </c>
      <c r="H1892" s="13" t="s">
        <v>44</v>
      </c>
      <c r="I1892" s="47" t="str">
        <f>INDEX(Orders!$E1892,MATCH(Orders!$F1892,Customers!$B1892,0))</f>
        <v>First Class</v>
      </c>
    </row>
    <row r="1893" spans="1:9" x14ac:dyDescent="0.35">
      <c r="A1893" s="12">
        <v>8943</v>
      </c>
      <c r="B1893" s="17" t="s">
        <v>4764</v>
      </c>
      <c r="C1893" s="17" t="s">
        <v>4765</v>
      </c>
      <c r="D1893" s="17" t="s">
        <v>41</v>
      </c>
      <c r="E1893" s="17" t="s">
        <v>23</v>
      </c>
      <c r="F1893" s="17" t="s">
        <v>3087</v>
      </c>
      <c r="G1893" s="17" t="s">
        <v>1134</v>
      </c>
      <c r="H1893" s="17" t="s">
        <v>44</v>
      </c>
      <c r="I1893" s="48" t="str">
        <f>INDEX(Orders!$E1893,MATCH(Orders!$F1893,Customers!$B1893,0))</f>
        <v>First Class</v>
      </c>
    </row>
    <row r="1894" spans="1:9" x14ac:dyDescent="0.35">
      <c r="A1894" s="11">
        <v>8967</v>
      </c>
      <c r="B1894" s="13" t="s">
        <v>941</v>
      </c>
      <c r="C1894" s="13" t="s">
        <v>942</v>
      </c>
      <c r="D1894" s="13" t="s">
        <v>108</v>
      </c>
      <c r="E1894" s="13" t="s">
        <v>23</v>
      </c>
      <c r="F1894" s="13" t="s">
        <v>86</v>
      </c>
      <c r="G1894" s="13" t="s">
        <v>87</v>
      </c>
      <c r="H1894" s="13" t="s">
        <v>26</v>
      </c>
      <c r="I1894" s="47" t="str">
        <f>INDEX(Orders!$E1894,MATCH(Orders!$F1894,Customers!$B1894,0))</f>
        <v>Standard Class</v>
      </c>
    </row>
    <row r="1895" spans="1:9" x14ac:dyDescent="0.35">
      <c r="A1895" s="12">
        <v>8968</v>
      </c>
      <c r="B1895" s="17" t="s">
        <v>941</v>
      </c>
      <c r="C1895" s="17" t="s">
        <v>942</v>
      </c>
      <c r="D1895" s="17" t="s">
        <v>108</v>
      </c>
      <c r="E1895" s="17" t="s">
        <v>23</v>
      </c>
      <c r="F1895" s="17" t="s">
        <v>86</v>
      </c>
      <c r="G1895" s="17" t="s">
        <v>87</v>
      </c>
      <c r="H1895" s="17" t="s">
        <v>26</v>
      </c>
      <c r="I1895" s="48" t="str">
        <f>INDEX(Orders!$E1895,MATCH(Orders!$F1895,Customers!$B1895,0))</f>
        <v>Standard Class</v>
      </c>
    </row>
    <row r="1896" spans="1:9" x14ac:dyDescent="0.35">
      <c r="A1896" s="11">
        <v>665</v>
      </c>
      <c r="B1896" s="13" t="s">
        <v>209</v>
      </c>
      <c r="C1896" s="13" t="s">
        <v>210</v>
      </c>
      <c r="D1896" s="13" t="s">
        <v>41</v>
      </c>
      <c r="E1896" s="13" t="s">
        <v>23</v>
      </c>
      <c r="F1896" s="13" t="s">
        <v>1886</v>
      </c>
      <c r="G1896" s="13" t="s">
        <v>458</v>
      </c>
      <c r="H1896" s="13" t="s">
        <v>79</v>
      </c>
      <c r="I1896" s="47" t="str">
        <f>INDEX(Orders!$E1896,MATCH(Orders!$F1896,Customers!$B1896,0))</f>
        <v>Same Day</v>
      </c>
    </row>
    <row r="1897" spans="1:9" x14ac:dyDescent="0.35">
      <c r="A1897" s="12">
        <v>703</v>
      </c>
      <c r="B1897" s="17" t="s">
        <v>2197</v>
      </c>
      <c r="C1897" s="17" t="s">
        <v>2198</v>
      </c>
      <c r="D1897" s="17" t="s">
        <v>22</v>
      </c>
      <c r="E1897" s="17" t="s">
        <v>23</v>
      </c>
      <c r="F1897" s="17" t="s">
        <v>159</v>
      </c>
      <c r="G1897" s="17" t="s">
        <v>160</v>
      </c>
      <c r="H1897" s="17" t="s">
        <v>44</v>
      </c>
      <c r="I1897" s="48" t="str">
        <f>INDEX(Orders!$E1897,MATCH(Orders!$F1897,Customers!$B1897,0))</f>
        <v>Second Class</v>
      </c>
    </row>
    <row r="1898" spans="1:9" x14ac:dyDescent="0.35">
      <c r="A1898" s="11">
        <v>2946</v>
      </c>
      <c r="B1898" s="13" t="s">
        <v>4774</v>
      </c>
      <c r="C1898" s="13" t="s">
        <v>4775</v>
      </c>
      <c r="D1898" s="13" t="s">
        <v>41</v>
      </c>
      <c r="E1898" s="13" t="s">
        <v>23</v>
      </c>
      <c r="F1898" s="13" t="s">
        <v>358</v>
      </c>
      <c r="G1898" s="13" t="s">
        <v>43</v>
      </c>
      <c r="H1898" s="13" t="s">
        <v>44</v>
      </c>
      <c r="I1898" s="47" t="str">
        <f>INDEX(Orders!$E1898,MATCH(Orders!$F1898,Customers!$B1898,0))</f>
        <v>First Class</v>
      </c>
    </row>
    <row r="1899" spans="1:9" x14ac:dyDescent="0.35">
      <c r="A1899" s="12">
        <v>6135</v>
      </c>
      <c r="B1899" s="17" t="s">
        <v>2088</v>
      </c>
      <c r="C1899" s="17" t="s">
        <v>2089</v>
      </c>
      <c r="D1899" s="17" t="s">
        <v>41</v>
      </c>
      <c r="E1899" s="17" t="s">
        <v>23</v>
      </c>
      <c r="F1899" s="17" t="s">
        <v>4777</v>
      </c>
      <c r="G1899" s="17" t="s">
        <v>43</v>
      </c>
      <c r="H1899" s="17" t="s">
        <v>44</v>
      </c>
      <c r="I1899" s="48" t="str">
        <f>INDEX(Orders!$E1899,MATCH(Orders!$F1899,Customers!$B1899,0))</f>
        <v>Same Day</v>
      </c>
    </row>
    <row r="1900" spans="1:9" x14ac:dyDescent="0.35">
      <c r="A1900" s="11">
        <v>6306</v>
      </c>
      <c r="B1900" s="13" t="s">
        <v>4420</v>
      </c>
      <c r="C1900" s="13" t="s">
        <v>4421</v>
      </c>
      <c r="D1900" s="13" t="s">
        <v>22</v>
      </c>
      <c r="E1900" s="13" t="s">
        <v>23</v>
      </c>
      <c r="F1900" s="13" t="s">
        <v>4779</v>
      </c>
      <c r="G1900" s="13" t="s">
        <v>1134</v>
      </c>
      <c r="H1900" s="13" t="s">
        <v>44</v>
      </c>
      <c r="I1900" s="47" t="str">
        <f>INDEX(Orders!$E1900,MATCH(Orders!$F1900,Customers!$B1900,0))</f>
        <v>Second Class</v>
      </c>
    </row>
    <row r="1901" spans="1:9" x14ac:dyDescent="0.35">
      <c r="A1901" s="12">
        <v>6307</v>
      </c>
      <c r="B1901" s="17" t="s">
        <v>4420</v>
      </c>
      <c r="C1901" s="17" t="s">
        <v>4421</v>
      </c>
      <c r="D1901" s="17" t="s">
        <v>22</v>
      </c>
      <c r="E1901" s="17" t="s">
        <v>23</v>
      </c>
      <c r="F1901" s="17" t="s">
        <v>4779</v>
      </c>
      <c r="G1901" s="17" t="s">
        <v>1134</v>
      </c>
      <c r="H1901" s="17" t="s">
        <v>44</v>
      </c>
      <c r="I1901" s="48" t="str">
        <f>INDEX(Orders!$E1901,MATCH(Orders!$F1901,Customers!$B1901,0))</f>
        <v>Second Class</v>
      </c>
    </row>
    <row r="1902" spans="1:9" x14ac:dyDescent="0.35">
      <c r="A1902" s="11">
        <v>6308</v>
      </c>
      <c r="B1902" s="13" t="s">
        <v>4420</v>
      </c>
      <c r="C1902" s="13" t="s">
        <v>4421</v>
      </c>
      <c r="D1902" s="13" t="s">
        <v>22</v>
      </c>
      <c r="E1902" s="13" t="s">
        <v>23</v>
      </c>
      <c r="F1902" s="13" t="s">
        <v>4779</v>
      </c>
      <c r="G1902" s="13" t="s">
        <v>1134</v>
      </c>
      <c r="H1902" s="13" t="s">
        <v>44</v>
      </c>
      <c r="I1902" s="47" t="str">
        <f>INDEX(Orders!$E1902,MATCH(Orders!$F1902,Customers!$B1902,0))</f>
        <v>Second Class</v>
      </c>
    </row>
    <row r="1903" spans="1:9" x14ac:dyDescent="0.35">
      <c r="A1903" s="12">
        <v>6309</v>
      </c>
      <c r="B1903" s="17" t="s">
        <v>4420</v>
      </c>
      <c r="C1903" s="17" t="s">
        <v>4421</v>
      </c>
      <c r="D1903" s="17" t="s">
        <v>22</v>
      </c>
      <c r="E1903" s="17" t="s">
        <v>23</v>
      </c>
      <c r="F1903" s="17" t="s">
        <v>4779</v>
      </c>
      <c r="G1903" s="17" t="s">
        <v>1134</v>
      </c>
      <c r="H1903" s="17" t="s">
        <v>44</v>
      </c>
      <c r="I1903" s="48" t="str">
        <f>INDEX(Orders!$E1903,MATCH(Orders!$F1903,Customers!$B1903,0))</f>
        <v>Second Class</v>
      </c>
    </row>
    <row r="1904" spans="1:9" x14ac:dyDescent="0.35">
      <c r="A1904" s="11">
        <v>6310</v>
      </c>
      <c r="B1904" s="13" t="s">
        <v>4420</v>
      </c>
      <c r="C1904" s="13" t="s">
        <v>4421</v>
      </c>
      <c r="D1904" s="13" t="s">
        <v>22</v>
      </c>
      <c r="E1904" s="13" t="s">
        <v>23</v>
      </c>
      <c r="F1904" s="13" t="s">
        <v>4779</v>
      </c>
      <c r="G1904" s="13" t="s">
        <v>1134</v>
      </c>
      <c r="H1904" s="13" t="s">
        <v>44</v>
      </c>
      <c r="I1904" s="47" t="str">
        <f>INDEX(Orders!$E1904,MATCH(Orders!$F1904,Customers!$B1904,0))</f>
        <v>Second Class</v>
      </c>
    </row>
    <row r="1905" spans="1:9" x14ac:dyDescent="0.35">
      <c r="A1905" s="12">
        <v>6311</v>
      </c>
      <c r="B1905" s="17" t="s">
        <v>4420</v>
      </c>
      <c r="C1905" s="17" t="s">
        <v>4421</v>
      </c>
      <c r="D1905" s="17" t="s">
        <v>22</v>
      </c>
      <c r="E1905" s="17" t="s">
        <v>23</v>
      </c>
      <c r="F1905" s="17" t="s">
        <v>4779</v>
      </c>
      <c r="G1905" s="17" t="s">
        <v>1134</v>
      </c>
      <c r="H1905" s="17" t="s">
        <v>44</v>
      </c>
      <c r="I1905" s="48" t="str">
        <f>INDEX(Orders!$E1905,MATCH(Orders!$F1905,Customers!$B1905,0))</f>
        <v>Second Class</v>
      </c>
    </row>
    <row r="1906" spans="1:9" x14ac:dyDescent="0.35">
      <c r="A1906" s="11">
        <v>6729</v>
      </c>
      <c r="B1906" s="13" t="s">
        <v>150</v>
      </c>
      <c r="C1906" s="13" t="s">
        <v>151</v>
      </c>
      <c r="D1906" s="13" t="s">
        <v>22</v>
      </c>
      <c r="E1906" s="13" t="s">
        <v>23</v>
      </c>
      <c r="F1906" s="13" t="s">
        <v>801</v>
      </c>
      <c r="G1906" s="13" t="s">
        <v>98</v>
      </c>
      <c r="H1906" s="13" t="s">
        <v>79</v>
      </c>
      <c r="I1906" s="47" t="str">
        <f>INDEX(Orders!$E1906,MATCH(Orders!$F1906,Customers!$B1906,0))</f>
        <v>Standard Class</v>
      </c>
    </row>
    <row r="1907" spans="1:9" x14ac:dyDescent="0.35">
      <c r="A1907" s="12">
        <v>6773</v>
      </c>
      <c r="B1907" s="17" t="s">
        <v>4786</v>
      </c>
      <c r="C1907" s="17" t="s">
        <v>4787</v>
      </c>
      <c r="D1907" s="17" t="s">
        <v>108</v>
      </c>
      <c r="E1907" s="17" t="s">
        <v>23</v>
      </c>
      <c r="F1907" s="17" t="s">
        <v>42</v>
      </c>
      <c r="G1907" s="17" t="s">
        <v>43</v>
      </c>
      <c r="H1907" s="17" t="s">
        <v>44</v>
      </c>
      <c r="I1907" s="48" t="str">
        <f>INDEX(Orders!$E1907,MATCH(Orders!$F1907,Customers!$B1907,0))</f>
        <v>Standard Class</v>
      </c>
    </row>
    <row r="1908" spans="1:9" x14ac:dyDescent="0.35">
      <c r="A1908" s="11">
        <v>6774</v>
      </c>
      <c r="B1908" s="13" t="s">
        <v>4786</v>
      </c>
      <c r="C1908" s="13" t="s">
        <v>4787</v>
      </c>
      <c r="D1908" s="13" t="s">
        <v>108</v>
      </c>
      <c r="E1908" s="13" t="s">
        <v>23</v>
      </c>
      <c r="F1908" s="13" t="s">
        <v>42</v>
      </c>
      <c r="G1908" s="13" t="s">
        <v>43</v>
      </c>
      <c r="H1908" s="13" t="s">
        <v>44</v>
      </c>
      <c r="I1908" s="47" t="str">
        <f>INDEX(Orders!$E1908,MATCH(Orders!$F1908,Customers!$B1908,0))</f>
        <v>Standard Class</v>
      </c>
    </row>
    <row r="1909" spans="1:9" x14ac:dyDescent="0.35">
      <c r="A1909" s="12">
        <v>6775</v>
      </c>
      <c r="B1909" s="17" t="s">
        <v>4786</v>
      </c>
      <c r="C1909" s="17" t="s">
        <v>4787</v>
      </c>
      <c r="D1909" s="17" t="s">
        <v>108</v>
      </c>
      <c r="E1909" s="17" t="s">
        <v>23</v>
      </c>
      <c r="F1909" s="17" t="s">
        <v>42</v>
      </c>
      <c r="G1909" s="17" t="s">
        <v>43</v>
      </c>
      <c r="H1909" s="17" t="s">
        <v>44</v>
      </c>
      <c r="I1909" s="48" t="str">
        <f>INDEX(Orders!$E1909,MATCH(Orders!$F1909,Customers!$B1909,0))</f>
        <v>Standard Class</v>
      </c>
    </row>
    <row r="1910" spans="1:9" x14ac:dyDescent="0.35">
      <c r="A1910" s="11">
        <v>7783</v>
      </c>
      <c r="B1910" s="13" t="s">
        <v>3932</v>
      </c>
      <c r="C1910" s="13" t="s">
        <v>3933</v>
      </c>
      <c r="D1910" s="13" t="s">
        <v>22</v>
      </c>
      <c r="E1910" s="13" t="s">
        <v>23</v>
      </c>
      <c r="F1910" s="13" t="s">
        <v>77</v>
      </c>
      <c r="G1910" s="13" t="s">
        <v>78</v>
      </c>
      <c r="H1910" s="13" t="s">
        <v>79</v>
      </c>
      <c r="I1910" s="47" t="str">
        <f>INDEX(Orders!$E1910,MATCH(Orders!$F1910,Customers!$B1910,0))</f>
        <v>Second Class</v>
      </c>
    </row>
    <row r="1911" spans="1:9" x14ac:dyDescent="0.35">
      <c r="A1911" s="12">
        <v>7784</v>
      </c>
      <c r="B1911" s="17" t="s">
        <v>3932</v>
      </c>
      <c r="C1911" s="17" t="s">
        <v>3933</v>
      </c>
      <c r="D1911" s="17" t="s">
        <v>22</v>
      </c>
      <c r="E1911" s="17" t="s">
        <v>23</v>
      </c>
      <c r="F1911" s="17" t="s">
        <v>77</v>
      </c>
      <c r="G1911" s="17" t="s">
        <v>78</v>
      </c>
      <c r="H1911" s="17" t="s">
        <v>79</v>
      </c>
      <c r="I1911" s="48" t="str">
        <f>INDEX(Orders!$E1911,MATCH(Orders!$F1911,Customers!$B1911,0))</f>
        <v>Second Class</v>
      </c>
    </row>
    <row r="1912" spans="1:9" x14ac:dyDescent="0.35">
      <c r="A1912" s="11">
        <v>7785</v>
      </c>
      <c r="B1912" s="13" t="s">
        <v>3932</v>
      </c>
      <c r="C1912" s="13" t="s">
        <v>3933</v>
      </c>
      <c r="D1912" s="13" t="s">
        <v>22</v>
      </c>
      <c r="E1912" s="13" t="s">
        <v>23</v>
      </c>
      <c r="F1912" s="13" t="s">
        <v>77</v>
      </c>
      <c r="G1912" s="13" t="s">
        <v>78</v>
      </c>
      <c r="H1912" s="13" t="s">
        <v>79</v>
      </c>
      <c r="I1912" s="47" t="str">
        <f>INDEX(Orders!$E1912,MATCH(Orders!$F1912,Customers!$B1912,0))</f>
        <v>Second Class</v>
      </c>
    </row>
    <row r="1913" spans="1:9" x14ac:dyDescent="0.35">
      <c r="A1913" s="12">
        <v>8869</v>
      </c>
      <c r="B1913" s="17" t="s">
        <v>1834</v>
      </c>
      <c r="C1913" s="17" t="s">
        <v>1835</v>
      </c>
      <c r="D1913" s="17" t="s">
        <v>41</v>
      </c>
      <c r="E1913" s="17" t="s">
        <v>23</v>
      </c>
      <c r="F1913" s="17" t="s">
        <v>257</v>
      </c>
      <c r="G1913" s="17" t="s">
        <v>43</v>
      </c>
      <c r="H1913" s="17" t="s">
        <v>44</v>
      </c>
      <c r="I1913" s="48" t="str">
        <f>INDEX(Orders!$E1913,MATCH(Orders!$F1913,Customers!$B1913,0))</f>
        <v>Standard Class</v>
      </c>
    </row>
    <row r="1914" spans="1:9" x14ac:dyDescent="0.35">
      <c r="A1914" s="11">
        <v>9322</v>
      </c>
      <c r="B1914" s="13" t="s">
        <v>2788</v>
      </c>
      <c r="C1914" s="13" t="s">
        <v>2789</v>
      </c>
      <c r="D1914" s="13" t="s">
        <v>41</v>
      </c>
      <c r="E1914" s="13" t="s">
        <v>23</v>
      </c>
      <c r="F1914" s="13" t="s">
        <v>451</v>
      </c>
      <c r="G1914" s="13" t="s">
        <v>53</v>
      </c>
      <c r="H1914" s="13" t="s">
        <v>54</v>
      </c>
      <c r="I1914" s="47" t="str">
        <f>INDEX(Orders!$E1914,MATCH(Orders!$F1914,Customers!$B1914,0))</f>
        <v>Standard Class</v>
      </c>
    </row>
    <row r="1915" spans="1:9" x14ac:dyDescent="0.35">
      <c r="A1915" s="12">
        <v>9323</v>
      </c>
      <c r="B1915" s="17" t="s">
        <v>2788</v>
      </c>
      <c r="C1915" s="17" t="s">
        <v>2789</v>
      </c>
      <c r="D1915" s="17" t="s">
        <v>41</v>
      </c>
      <c r="E1915" s="17" t="s">
        <v>23</v>
      </c>
      <c r="F1915" s="17" t="s">
        <v>451</v>
      </c>
      <c r="G1915" s="17" t="s">
        <v>53</v>
      </c>
      <c r="H1915" s="17" t="s">
        <v>54</v>
      </c>
      <c r="I1915" s="48" t="str">
        <f>INDEX(Orders!$E1915,MATCH(Orders!$F1915,Customers!$B1915,0))</f>
        <v>Standard Class</v>
      </c>
    </row>
    <row r="1916" spans="1:9" x14ac:dyDescent="0.35">
      <c r="A1916" s="11">
        <v>2450</v>
      </c>
      <c r="B1916" s="13" t="s">
        <v>2024</v>
      </c>
      <c r="C1916" s="13" t="s">
        <v>2025</v>
      </c>
      <c r="D1916" s="13" t="s">
        <v>108</v>
      </c>
      <c r="E1916" s="13" t="s">
        <v>23</v>
      </c>
      <c r="F1916" s="13" t="s">
        <v>2972</v>
      </c>
      <c r="G1916" s="13" t="s">
        <v>43</v>
      </c>
      <c r="H1916" s="13" t="s">
        <v>44</v>
      </c>
      <c r="I1916" s="47" t="str">
        <f>INDEX(Orders!$E1916,MATCH(Orders!$F1916,Customers!$B1916,0))</f>
        <v>Standard Class</v>
      </c>
    </row>
    <row r="1917" spans="1:9" x14ac:dyDescent="0.35">
      <c r="A1917" s="12">
        <v>2784</v>
      </c>
      <c r="B1917" s="17" t="s">
        <v>2197</v>
      </c>
      <c r="C1917" s="17" t="s">
        <v>2198</v>
      </c>
      <c r="D1917" s="17" t="s">
        <v>22</v>
      </c>
      <c r="E1917" s="17" t="s">
        <v>23</v>
      </c>
      <c r="F1917" s="17" t="s">
        <v>86</v>
      </c>
      <c r="G1917" s="17" t="s">
        <v>87</v>
      </c>
      <c r="H1917" s="17" t="s">
        <v>26</v>
      </c>
      <c r="I1917" s="48" t="str">
        <f>INDEX(Orders!$E1917,MATCH(Orders!$F1917,Customers!$B1917,0))</f>
        <v>Standard Class</v>
      </c>
    </row>
    <row r="1918" spans="1:9" x14ac:dyDescent="0.35">
      <c r="A1918" s="11">
        <v>4265</v>
      </c>
      <c r="B1918" s="13" t="s">
        <v>4505</v>
      </c>
      <c r="C1918" s="13" t="s">
        <v>4506</v>
      </c>
      <c r="D1918" s="13" t="s">
        <v>41</v>
      </c>
      <c r="E1918" s="13" t="s">
        <v>23</v>
      </c>
      <c r="F1918" s="13" t="s">
        <v>451</v>
      </c>
      <c r="G1918" s="13" t="s">
        <v>53</v>
      </c>
      <c r="H1918" s="13" t="s">
        <v>54</v>
      </c>
      <c r="I1918" s="47" t="str">
        <f>INDEX(Orders!$E1918,MATCH(Orders!$F1918,Customers!$B1918,0))</f>
        <v>Standard Class</v>
      </c>
    </row>
    <row r="1919" spans="1:9" x14ac:dyDescent="0.35">
      <c r="A1919" s="12">
        <v>4266</v>
      </c>
      <c r="B1919" s="17" t="s">
        <v>4505</v>
      </c>
      <c r="C1919" s="17" t="s">
        <v>4506</v>
      </c>
      <c r="D1919" s="17" t="s">
        <v>41</v>
      </c>
      <c r="E1919" s="17" t="s">
        <v>23</v>
      </c>
      <c r="F1919" s="17" t="s">
        <v>451</v>
      </c>
      <c r="G1919" s="17" t="s">
        <v>53</v>
      </c>
      <c r="H1919" s="17" t="s">
        <v>54</v>
      </c>
      <c r="I1919" s="48" t="str">
        <f>INDEX(Orders!$E1919,MATCH(Orders!$F1919,Customers!$B1919,0))</f>
        <v>Standard Class</v>
      </c>
    </row>
    <row r="1920" spans="1:9" x14ac:dyDescent="0.35">
      <c r="A1920" s="11">
        <v>4267</v>
      </c>
      <c r="B1920" s="13" t="s">
        <v>4505</v>
      </c>
      <c r="C1920" s="13" t="s">
        <v>4506</v>
      </c>
      <c r="D1920" s="13" t="s">
        <v>41</v>
      </c>
      <c r="E1920" s="13" t="s">
        <v>23</v>
      </c>
      <c r="F1920" s="13" t="s">
        <v>451</v>
      </c>
      <c r="G1920" s="13" t="s">
        <v>53</v>
      </c>
      <c r="H1920" s="13" t="s">
        <v>54</v>
      </c>
      <c r="I1920" s="47" t="str">
        <f>INDEX(Orders!$E1920,MATCH(Orders!$F1920,Customers!$B1920,0))</f>
        <v>Standard Class</v>
      </c>
    </row>
    <row r="1921" spans="1:9" x14ac:dyDescent="0.35">
      <c r="A1921" s="12">
        <v>4268</v>
      </c>
      <c r="B1921" s="17" t="s">
        <v>4505</v>
      </c>
      <c r="C1921" s="17" t="s">
        <v>4506</v>
      </c>
      <c r="D1921" s="17" t="s">
        <v>41</v>
      </c>
      <c r="E1921" s="17" t="s">
        <v>23</v>
      </c>
      <c r="F1921" s="17" t="s">
        <v>451</v>
      </c>
      <c r="G1921" s="17" t="s">
        <v>53</v>
      </c>
      <c r="H1921" s="17" t="s">
        <v>54</v>
      </c>
      <c r="I1921" s="48" t="str">
        <f>INDEX(Orders!$E1921,MATCH(Orders!$F1921,Customers!$B1921,0))</f>
        <v>Standard Class</v>
      </c>
    </row>
    <row r="1922" spans="1:9" x14ac:dyDescent="0.35">
      <c r="A1922" s="11">
        <v>4269</v>
      </c>
      <c r="B1922" s="13" t="s">
        <v>4505</v>
      </c>
      <c r="C1922" s="13" t="s">
        <v>4506</v>
      </c>
      <c r="D1922" s="13" t="s">
        <v>41</v>
      </c>
      <c r="E1922" s="13" t="s">
        <v>23</v>
      </c>
      <c r="F1922" s="13" t="s">
        <v>451</v>
      </c>
      <c r="G1922" s="13" t="s">
        <v>53</v>
      </c>
      <c r="H1922" s="13" t="s">
        <v>54</v>
      </c>
      <c r="I1922" s="47" t="str">
        <f>INDEX(Orders!$E1922,MATCH(Orders!$F1922,Customers!$B1922,0))</f>
        <v>Standard Class</v>
      </c>
    </row>
    <row r="1923" spans="1:9" x14ac:dyDescent="0.35">
      <c r="A1923" s="12">
        <v>4370</v>
      </c>
      <c r="B1923" s="17" t="s">
        <v>4803</v>
      </c>
      <c r="C1923" s="17" t="s">
        <v>4804</v>
      </c>
      <c r="D1923" s="17" t="s">
        <v>108</v>
      </c>
      <c r="E1923" s="17" t="s">
        <v>23</v>
      </c>
      <c r="F1923" s="17" t="s">
        <v>4233</v>
      </c>
      <c r="G1923" s="17" t="s">
        <v>762</v>
      </c>
      <c r="H1923" s="17" t="s">
        <v>54</v>
      </c>
      <c r="I1923" s="48" t="str">
        <f>INDEX(Orders!$E1923,MATCH(Orders!$F1923,Customers!$B1923,0))</f>
        <v>Standard Class</v>
      </c>
    </row>
    <row r="1924" spans="1:9" x14ac:dyDescent="0.35">
      <c r="A1924" s="11">
        <v>4371</v>
      </c>
      <c r="B1924" s="13" t="s">
        <v>4803</v>
      </c>
      <c r="C1924" s="13" t="s">
        <v>4804</v>
      </c>
      <c r="D1924" s="13" t="s">
        <v>108</v>
      </c>
      <c r="E1924" s="13" t="s">
        <v>23</v>
      </c>
      <c r="F1924" s="13" t="s">
        <v>4233</v>
      </c>
      <c r="G1924" s="13" t="s">
        <v>762</v>
      </c>
      <c r="H1924" s="13" t="s">
        <v>54</v>
      </c>
      <c r="I1924" s="47" t="str">
        <f>INDEX(Orders!$E1924,MATCH(Orders!$F1924,Customers!$B1924,0))</f>
        <v>Standard Class</v>
      </c>
    </row>
    <row r="1925" spans="1:9" x14ac:dyDescent="0.35">
      <c r="A1925" s="12">
        <v>4372</v>
      </c>
      <c r="B1925" s="17" t="s">
        <v>4803</v>
      </c>
      <c r="C1925" s="17" t="s">
        <v>4804</v>
      </c>
      <c r="D1925" s="17" t="s">
        <v>108</v>
      </c>
      <c r="E1925" s="17" t="s">
        <v>23</v>
      </c>
      <c r="F1925" s="17" t="s">
        <v>4233</v>
      </c>
      <c r="G1925" s="17" t="s">
        <v>762</v>
      </c>
      <c r="H1925" s="17" t="s">
        <v>54</v>
      </c>
      <c r="I1925" s="48" t="str">
        <f>INDEX(Orders!$E1925,MATCH(Orders!$F1925,Customers!$B1925,0))</f>
        <v>Standard Class</v>
      </c>
    </row>
    <row r="1926" spans="1:9" x14ac:dyDescent="0.35">
      <c r="A1926" s="11">
        <v>5177</v>
      </c>
      <c r="B1926" s="13" t="s">
        <v>3893</v>
      </c>
      <c r="C1926" s="13" t="s">
        <v>3894</v>
      </c>
      <c r="D1926" s="13" t="s">
        <v>41</v>
      </c>
      <c r="E1926" s="13" t="s">
        <v>23</v>
      </c>
      <c r="F1926" s="13" t="s">
        <v>358</v>
      </c>
      <c r="G1926" s="13" t="s">
        <v>43</v>
      </c>
      <c r="H1926" s="13" t="s">
        <v>44</v>
      </c>
      <c r="I1926" s="47" t="str">
        <f>INDEX(Orders!$E1926,MATCH(Orders!$F1926,Customers!$B1926,0))</f>
        <v>First Class</v>
      </c>
    </row>
    <row r="1927" spans="1:9" x14ac:dyDescent="0.35">
      <c r="A1927" s="12">
        <v>5699</v>
      </c>
      <c r="B1927" s="17" t="s">
        <v>4809</v>
      </c>
      <c r="C1927" s="17" t="s">
        <v>4810</v>
      </c>
      <c r="D1927" s="17" t="s">
        <v>41</v>
      </c>
      <c r="E1927" s="17" t="s">
        <v>23</v>
      </c>
      <c r="F1927" s="17" t="s">
        <v>4522</v>
      </c>
      <c r="G1927" s="17" t="s">
        <v>53</v>
      </c>
      <c r="H1927" s="17" t="s">
        <v>54</v>
      </c>
      <c r="I1927" s="48" t="str">
        <f>INDEX(Orders!$E1927,MATCH(Orders!$F1927,Customers!$B1927,0))</f>
        <v>Same Day</v>
      </c>
    </row>
    <row r="1928" spans="1:9" x14ac:dyDescent="0.35">
      <c r="A1928" s="11">
        <v>6939</v>
      </c>
      <c r="B1928" s="13" t="s">
        <v>3453</v>
      </c>
      <c r="C1928" s="13" t="s">
        <v>3454</v>
      </c>
      <c r="D1928" s="13" t="s">
        <v>41</v>
      </c>
      <c r="E1928" s="13" t="s">
        <v>23</v>
      </c>
      <c r="F1928" s="13" t="s">
        <v>159</v>
      </c>
      <c r="G1928" s="13" t="s">
        <v>160</v>
      </c>
      <c r="H1928" s="13" t="s">
        <v>44</v>
      </c>
      <c r="I1928" s="47" t="str">
        <f>INDEX(Orders!$E1928,MATCH(Orders!$F1928,Customers!$B1928,0))</f>
        <v>Standard Class</v>
      </c>
    </row>
    <row r="1929" spans="1:9" x14ac:dyDescent="0.35">
      <c r="A1929" s="12">
        <v>7307</v>
      </c>
      <c r="B1929" s="17" t="s">
        <v>2056</v>
      </c>
      <c r="C1929" s="17" t="s">
        <v>2057</v>
      </c>
      <c r="D1929" s="17" t="s">
        <v>41</v>
      </c>
      <c r="E1929" s="17" t="s">
        <v>23</v>
      </c>
      <c r="F1929" s="17" t="s">
        <v>2972</v>
      </c>
      <c r="G1929" s="17" t="s">
        <v>43</v>
      </c>
      <c r="H1929" s="17" t="s">
        <v>44</v>
      </c>
      <c r="I1929" s="48" t="str">
        <f>INDEX(Orders!$E1929,MATCH(Orders!$F1929,Customers!$B1929,0))</f>
        <v>Second Class</v>
      </c>
    </row>
    <row r="1930" spans="1:9" x14ac:dyDescent="0.35">
      <c r="A1930" s="11">
        <v>7308</v>
      </c>
      <c r="B1930" s="13" t="s">
        <v>2056</v>
      </c>
      <c r="C1930" s="13" t="s">
        <v>2057</v>
      </c>
      <c r="D1930" s="13" t="s">
        <v>41</v>
      </c>
      <c r="E1930" s="13" t="s">
        <v>23</v>
      </c>
      <c r="F1930" s="13" t="s">
        <v>2972</v>
      </c>
      <c r="G1930" s="13" t="s">
        <v>43</v>
      </c>
      <c r="H1930" s="13" t="s">
        <v>44</v>
      </c>
      <c r="I1930" s="47" t="str">
        <f>INDEX(Orders!$E1930,MATCH(Orders!$F1930,Customers!$B1930,0))</f>
        <v>Second Class</v>
      </c>
    </row>
    <row r="1931" spans="1:9" x14ac:dyDescent="0.35">
      <c r="A1931" s="12">
        <v>7309</v>
      </c>
      <c r="B1931" s="17" t="s">
        <v>2056</v>
      </c>
      <c r="C1931" s="17" t="s">
        <v>2057</v>
      </c>
      <c r="D1931" s="17" t="s">
        <v>41</v>
      </c>
      <c r="E1931" s="17" t="s">
        <v>23</v>
      </c>
      <c r="F1931" s="17" t="s">
        <v>2972</v>
      </c>
      <c r="G1931" s="17" t="s">
        <v>43</v>
      </c>
      <c r="H1931" s="17" t="s">
        <v>44</v>
      </c>
      <c r="I1931" s="48" t="str">
        <f>INDEX(Orders!$E1931,MATCH(Orders!$F1931,Customers!$B1931,0))</f>
        <v>Second Class</v>
      </c>
    </row>
    <row r="1932" spans="1:9" x14ac:dyDescent="0.35">
      <c r="A1932" s="11">
        <v>8963</v>
      </c>
      <c r="B1932" s="13" t="s">
        <v>4822</v>
      </c>
      <c r="C1932" s="13" t="s">
        <v>4823</v>
      </c>
      <c r="D1932" s="13" t="s">
        <v>41</v>
      </c>
      <c r="E1932" s="13" t="s">
        <v>23</v>
      </c>
      <c r="F1932" s="13" t="s">
        <v>2035</v>
      </c>
      <c r="G1932" s="13" t="s">
        <v>425</v>
      </c>
      <c r="H1932" s="13" t="s">
        <v>79</v>
      </c>
      <c r="I1932" s="47" t="str">
        <f>INDEX(Orders!$E1932,MATCH(Orders!$F1932,Customers!$B1932,0))</f>
        <v>First Class</v>
      </c>
    </row>
    <row r="1933" spans="1:9" x14ac:dyDescent="0.35">
      <c r="A1933" s="12">
        <v>8964</v>
      </c>
      <c r="B1933" s="17" t="s">
        <v>4822</v>
      </c>
      <c r="C1933" s="17" t="s">
        <v>4823</v>
      </c>
      <c r="D1933" s="17" t="s">
        <v>41</v>
      </c>
      <c r="E1933" s="17" t="s">
        <v>23</v>
      </c>
      <c r="F1933" s="17" t="s">
        <v>2035</v>
      </c>
      <c r="G1933" s="17" t="s">
        <v>425</v>
      </c>
      <c r="H1933" s="17" t="s">
        <v>79</v>
      </c>
      <c r="I1933" s="48" t="str">
        <f>INDEX(Orders!$E1933,MATCH(Orders!$F1933,Customers!$B1933,0))</f>
        <v>First Class</v>
      </c>
    </row>
    <row r="1934" spans="1:9" x14ac:dyDescent="0.35">
      <c r="A1934" s="11">
        <v>8965</v>
      </c>
      <c r="B1934" s="13" t="s">
        <v>4822</v>
      </c>
      <c r="C1934" s="13" t="s">
        <v>4823</v>
      </c>
      <c r="D1934" s="13" t="s">
        <v>41</v>
      </c>
      <c r="E1934" s="13" t="s">
        <v>23</v>
      </c>
      <c r="F1934" s="13" t="s">
        <v>2035</v>
      </c>
      <c r="G1934" s="13" t="s">
        <v>425</v>
      </c>
      <c r="H1934" s="13" t="s">
        <v>79</v>
      </c>
      <c r="I1934" s="47" t="str">
        <f>INDEX(Orders!$E1934,MATCH(Orders!$F1934,Customers!$B1934,0))</f>
        <v>First Class</v>
      </c>
    </row>
    <row r="1935" spans="1:9" x14ac:dyDescent="0.35">
      <c r="A1935" s="12">
        <v>129</v>
      </c>
      <c r="B1935" s="17" t="s">
        <v>3333</v>
      </c>
      <c r="C1935" s="17" t="s">
        <v>3334</v>
      </c>
      <c r="D1935" s="17" t="s">
        <v>108</v>
      </c>
      <c r="E1935" s="17" t="s">
        <v>23</v>
      </c>
      <c r="F1935" s="17" t="s">
        <v>42</v>
      </c>
      <c r="G1935" s="17" t="s">
        <v>43</v>
      </c>
      <c r="H1935" s="17" t="s">
        <v>44</v>
      </c>
      <c r="I1935" s="48" t="str">
        <f>INDEX(Orders!$E1935,MATCH(Orders!$F1935,Customers!$B1935,0))</f>
        <v>Second Class</v>
      </c>
    </row>
    <row r="1936" spans="1:9" x14ac:dyDescent="0.35">
      <c r="A1936" s="11">
        <v>130</v>
      </c>
      <c r="B1936" s="13" t="s">
        <v>3333</v>
      </c>
      <c r="C1936" s="13" t="s">
        <v>3334</v>
      </c>
      <c r="D1936" s="13" t="s">
        <v>108</v>
      </c>
      <c r="E1936" s="13" t="s">
        <v>23</v>
      </c>
      <c r="F1936" s="13" t="s">
        <v>42</v>
      </c>
      <c r="G1936" s="13" t="s">
        <v>43</v>
      </c>
      <c r="H1936" s="13" t="s">
        <v>44</v>
      </c>
      <c r="I1936" s="47" t="str">
        <f>INDEX(Orders!$E1936,MATCH(Orders!$F1936,Customers!$B1936,0))</f>
        <v>Second Class</v>
      </c>
    </row>
    <row r="1937" spans="1:9" x14ac:dyDescent="0.35">
      <c r="A1937" s="12">
        <v>4971</v>
      </c>
      <c r="B1937" s="17" t="s">
        <v>4244</v>
      </c>
      <c r="C1937" s="17" t="s">
        <v>4245</v>
      </c>
      <c r="D1937" s="17" t="s">
        <v>22</v>
      </c>
      <c r="E1937" s="17" t="s">
        <v>23</v>
      </c>
      <c r="F1937" s="17" t="s">
        <v>97</v>
      </c>
      <c r="G1937" s="17" t="s">
        <v>98</v>
      </c>
      <c r="H1937" s="17" t="s">
        <v>79</v>
      </c>
      <c r="I1937" s="48" t="str">
        <f>INDEX(Orders!$E1937,MATCH(Orders!$F1937,Customers!$B1937,0))</f>
        <v>First Class</v>
      </c>
    </row>
    <row r="1938" spans="1:9" x14ac:dyDescent="0.35">
      <c r="A1938" s="11">
        <v>4972</v>
      </c>
      <c r="B1938" s="13" t="s">
        <v>4244</v>
      </c>
      <c r="C1938" s="13" t="s">
        <v>4245</v>
      </c>
      <c r="D1938" s="13" t="s">
        <v>22</v>
      </c>
      <c r="E1938" s="13" t="s">
        <v>23</v>
      </c>
      <c r="F1938" s="13" t="s">
        <v>97</v>
      </c>
      <c r="G1938" s="13" t="s">
        <v>98</v>
      </c>
      <c r="H1938" s="13" t="s">
        <v>79</v>
      </c>
      <c r="I1938" s="47" t="str">
        <f>INDEX(Orders!$E1938,MATCH(Orders!$F1938,Customers!$B1938,0))</f>
        <v>First Class</v>
      </c>
    </row>
    <row r="1939" spans="1:9" x14ac:dyDescent="0.35">
      <c r="A1939" s="12">
        <v>4973</v>
      </c>
      <c r="B1939" s="17" t="s">
        <v>4244</v>
      </c>
      <c r="C1939" s="17" t="s">
        <v>4245</v>
      </c>
      <c r="D1939" s="17" t="s">
        <v>22</v>
      </c>
      <c r="E1939" s="17" t="s">
        <v>23</v>
      </c>
      <c r="F1939" s="17" t="s">
        <v>97</v>
      </c>
      <c r="G1939" s="17" t="s">
        <v>98</v>
      </c>
      <c r="H1939" s="17" t="s">
        <v>79</v>
      </c>
      <c r="I1939" s="48" t="str">
        <f>INDEX(Orders!$E1939,MATCH(Orders!$F1939,Customers!$B1939,0))</f>
        <v>First Class</v>
      </c>
    </row>
    <row r="1940" spans="1:9" x14ac:dyDescent="0.35">
      <c r="A1940" s="11">
        <v>4974</v>
      </c>
      <c r="B1940" s="13" t="s">
        <v>4244</v>
      </c>
      <c r="C1940" s="13" t="s">
        <v>4245</v>
      </c>
      <c r="D1940" s="13" t="s">
        <v>22</v>
      </c>
      <c r="E1940" s="13" t="s">
        <v>23</v>
      </c>
      <c r="F1940" s="13" t="s">
        <v>97</v>
      </c>
      <c r="G1940" s="13" t="s">
        <v>98</v>
      </c>
      <c r="H1940" s="13" t="s">
        <v>79</v>
      </c>
      <c r="I1940" s="47" t="str">
        <f>INDEX(Orders!$E1940,MATCH(Orders!$F1940,Customers!$B1940,0))</f>
        <v>First Class</v>
      </c>
    </row>
    <row r="1941" spans="1:9" x14ac:dyDescent="0.35">
      <c r="A1941" s="12">
        <v>4984</v>
      </c>
      <c r="B1941" s="17" t="s">
        <v>2762</v>
      </c>
      <c r="C1941" s="17" t="s">
        <v>2763</v>
      </c>
      <c r="D1941" s="17" t="s">
        <v>41</v>
      </c>
      <c r="E1941" s="17" t="s">
        <v>23</v>
      </c>
      <c r="F1941" s="17" t="s">
        <v>257</v>
      </c>
      <c r="G1941" s="17" t="s">
        <v>43</v>
      </c>
      <c r="H1941" s="17" t="s">
        <v>44</v>
      </c>
      <c r="I1941" s="48" t="str">
        <f>INDEX(Orders!$E1941,MATCH(Orders!$F1941,Customers!$B1941,0))</f>
        <v>Second Class</v>
      </c>
    </row>
    <row r="1942" spans="1:9" x14ac:dyDescent="0.35">
      <c r="A1942" s="11">
        <v>164</v>
      </c>
      <c r="B1942" s="13" t="s">
        <v>1743</v>
      </c>
      <c r="C1942" s="13" t="s">
        <v>1744</v>
      </c>
      <c r="D1942" s="13" t="s">
        <v>41</v>
      </c>
      <c r="E1942" s="13" t="s">
        <v>23</v>
      </c>
      <c r="F1942" s="13" t="s">
        <v>159</v>
      </c>
      <c r="G1942" s="13" t="s">
        <v>160</v>
      </c>
      <c r="H1942" s="13" t="s">
        <v>44</v>
      </c>
      <c r="I1942" s="47" t="str">
        <f>INDEX(Orders!$E1942,MATCH(Orders!$F1942,Customers!$B1942,0))</f>
        <v>Standard Class</v>
      </c>
    </row>
    <row r="1943" spans="1:9" x14ac:dyDescent="0.35">
      <c r="A1943" s="12">
        <v>843</v>
      </c>
      <c r="B1943" s="17" t="s">
        <v>4833</v>
      </c>
      <c r="C1943" s="17" t="s">
        <v>4834</v>
      </c>
      <c r="D1943" s="17" t="s">
        <v>22</v>
      </c>
      <c r="E1943" s="17" t="s">
        <v>23</v>
      </c>
      <c r="F1943" s="17" t="s">
        <v>42</v>
      </c>
      <c r="G1943" s="17" t="s">
        <v>43</v>
      </c>
      <c r="H1943" s="17" t="s">
        <v>44</v>
      </c>
      <c r="I1943" s="48" t="str">
        <f>INDEX(Orders!$E1943,MATCH(Orders!$F1943,Customers!$B1943,0))</f>
        <v>First Class</v>
      </c>
    </row>
    <row r="1944" spans="1:9" x14ac:dyDescent="0.35">
      <c r="A1944" s="11">
        <v>844</v>
      </c>
      <c r="B1944" s="13" t="s">
        <v>4833</v>
      </c>
      <c r="C1944" s="13" t="s">
        <v>4834</v>
      </c>
      <c r="D1944" s="13" t="s">
        <v>22</v>
      </c>
      <c r="E1944" s="13" t="s">
        <v>23</v>
      </c>
      <c r="F1944" s="13" t="s">
        <v>42</v>
      </c>
      <c r="G1944" s="13" t="s">
        <v>43</v>
      </c>
      <c r="H1944" s="13" t="s">
        <v>44</v>
      </c>
      <c r="I1944" s="47" t="str">
        <f>INDEX(Orders!$E1944,MATCH(Orders!$F1944,Customers!$B1944,0))</f>
        <v>First Class</v>
      </c>
    </row>
    <row r="1945" spans="1:9" x14ac:dyDescent="0.35">
      <c r="A1945" s="12">
        <v>845</v>
      </c>
      <c r="B1945" s="17" t="s">
        <v>4833</v>
      </c>
      <c r="C1945" s="17" t="s">
        <v>4834</v>
      </c>
      <c r="D1945" s="17" t="s">
        <v>22</v>
      </c>
      <c r="E1945" s="17" t="s">
        <v>23</v>
      </c>
      <c r="F1945" s="17" t="s">
        <v>42</v>
      </c>
      <c r="G1945" s="17" t="s">
        <v>43</v>
      </c>
      <c r="H1945" s="17" t="s">
        <v>44</v>
      </c>
      <c r="I1945" s="48" t="str">
        <f>INDEX(Orders!$E1945,MATCH(Orders!$F1945,Customers!$B1945,0))</f>
        <v>First Class</v>
      </c>
    </row>
    <row r="1946" spans="1:9" x14ac:dyDescent="0.35">
      <c r="A1946" s="11">
        <v>846</v>
      </c>
      <c r="B1946" s="13" t="s">
        <v>4833</v>
      </c>
      <c r="C1946" s="13" t="s">
        <v>4834</v>
      </c>
      <c r="D1946" s="13" t="s">
        <v>22</v>
      </c>
      <c r="E1946" s="13" t="s">
        <v>23</v>
      </c>
      <c r="F1946" s="13" t="s">
        <v>42</v>
      </c>
      <c r="G1946" s="13" t="s">
        <v>43</v>
      </c>
      <c r="H1946" s="13" t="s">
        <v>44</v>
      </c>
      <c r="I1946" s="47" t="str">
        <f>INDEX(Orders!$E1946,MATCH(Orders!$F1946,Customers!$B1946,0))</f>
        <v>First Class</v>
      </c>
    </row>
    <row r="1947" spans="1:9" x14ac:dyDescent="0.35">
      <c r="A1947" s="12">
        <v>1684</v>
      </c>
      <c r="B1947" s="17" t="s">
        <v>316</v>
      </c>
      <c r="C1947" s="17" t="s">
        <v>317</v>
      </c>
      <c r="D1947" s="17" t="s">
        <v>22</v>
      </c>
      <c r="E1947" s="17" t="s">
        <v>23</v>
      </c>
      <c r="F1947" s="17" t="s">
        <v>358</v>
      </c>
      <c r="G1947" s="17" t="s">
        <v>43</v>
      </c>
      <c r="H1947" s="17" t="s">
        <v>44</v>
      </c>
      <c r="I1947" s="48" t="str">
        <f>INDEX(Orders!$E1947,MATCH(Orders!$F1947,Customers!$B1947,0))</f>
        <v>Standard Class</v>
      </c>
    </row>
    <row r="1948" spans="1:9" x14ac:dyDescent="0.35">
      <c r="A1948" s="11">
        <v>3061</v>
      </c>
      <c r="B1948" s="13" t="s">
        <v>2709</v>
      </c>
      <c r="C1948" s="13" t="s">
        <v>2710</v>
      </c>
      <c r="D1948" s="13" t="s">
        <v>22</v>
      </c>
      <c r="E1948" s="13" t="s">
        <v>23</v>
      </c>
      <c r="F1948" s="13" t="s">
        <v>697</v>
      </c>
      <c r="G1948" s="13" t="s">
        <v>153</v>
      </c>
      <c r="H1948" s="13" t="s">
        <v>26</v>
      </c>
      <c r="I1948" s="47" t="str">
        <f>INDEX(Orders!$E1948,MATCH(Orders!$F1948,Customers!$B1948,0))</f>
        <v>Standard Class</v>
      </c>
    </row>
    <row r="1949" spans="1:9" x14ac:dyDescent="0.35">
      <c r="A1949" s="12">
        <v>4844</v>
      </c>
      <c r="B1949" s="17" t="s">
        <v>1834</v>
      </c>
      <c r="C1949" s="17" t="s">
        <v>1835</v>
      </c>
      <c r="D1949" s="17" t="s">
        <v>41</v>
      </c>
      <c r="E1949" s="17" t="s">
        <v>23</v>
      </c>
      <c r="F1949" s="17" t="s">
        <v>1387</v>
      </c>
      <c r="G1949" s="17" t="s">
        <v>199</v>
      </c>
      <c r="H1949" s="17" t="s">
        <v>26</v>
      </c>
      <c r="I1949" s="48" t="str">
        <f>INDEX(Orders!$E1949,MATCH(Orders!$F1949,Customers!$B1949,0))</f>
        <v>First Class</v>
      </c>
    </row>
    <row r="1950" spans="1:9" x14ac:dyDescent="0.35">
      <c r="A1950" s="11">
        <v>4975</v>
      </c>
      <c r="B1950" s="13" t="s">
        <v>4843</v>
      </c>
      <c r="C1950" s="13" t="s">
        <v>4844</v>
      </c>
      <c r="D1950" s="13" t="s">
        <v>108</v>
      </c>
      <c r="E1950" s="13" t="s">
        <v>23</v>
      </c>
      <c r="F1950" s="13" t="s">
        <v>656</v>
      </c>
      <c r="G1950" s="13" t="s">
        <v>43</v>
      </c>
      <c r="H1950" s="13" t="s">
        <v>44</v>
      </c>
      <c r="I1950" s="47" t="str">
        <f>INDEX(Orders!$E1950,MATCH(Orders!$F1950,Customers!$B1950,0))</f>
        <v>Standard Class</v>
      </c>
    </row>
    <row r="1951" spans="1:9" x14ac:dyDescent="0.35">
      <c r="A1951" s="12">
        <v>5870</v>
      </c>
      <c r="B1951" s="17" t="s">
        <v>4803</v>
      </c>
      <c r="C1951" s="17" t="s">
        <v>4804</v>
      </c>
      <c r="D1951" s="17" t="s">
        <v>108</v>
      </c>
      <c r="E1951" s="17" t="s">
        <v>23</v>
      </c>
      <c r="F1951" s="17" t="s">
        <v>4846</v>
      </c>
      <c r="G1951" s="17" t="s">
        <v>4847</v>
      </c>
      <c r="H1951" s="17" t="s">
        <v>44</v>
      </c>
      <c r="I1951" s="48" t="str">
        <f>INDEX(Orders!$E1951,MATCH(Orders!$F1951,Customers!$B1951,0))</f>
        <v>Standard Class</v>
      </c>
    </row>
    <row r="1952" spans="1:9" x14ac:dyDescent="0.35">
      <c r="A1952" s="11">
        <v>8063</v>
      </c>
      <c r="B1952" s="13" t="s">
        <v>2132</v>
      </c>
      <c r="C1952" s="13" t="s">
        <v>2133</v>
      </c>
      <c r="D1952" s="13" t="s">
        <v>41</v>
      </c>
      <c r="E1952" s="13" t="s">
        <v>23</v>
      </c>
      <c r="F1952" s="13" t="s">
        <v>2711</v>
      </c>
      <c r="G1952" s="13" t="s">
        <v>219</v>
      </c>
      <c r="H1952" s="13" t="s">
        <v>26</v>
      </c>
      <c r="I1952" s="47" t="str">
        <f>INDEX(Orders!$E1952,MATCH(Orders!$F1952,Customers!$B1952,0))</f>
        <v>First Class</v>
      </c>
    </row>
    <row r="1953" spans="1:9" x14ac:dyDescent="0.35">
      <c r="A1953" s="12">
        <v>8064</v>
      </c>
      <c r="B1953" s="17" t="s">
        <v>2132</v>
      </c>
      <c r="C1953" s="17" t="s">
        <v>2133</v>
      </c>
      <c r="D1953" s="17" t="s">
        <v>41</v>
      </c>
      <c r="E1953" s="17" t="s">
        <v>23</v>
      </c>
      <c r="F1953" s="17" t="s">
        <v>2711</v>
      </c>
      <c r="G1953" s="17" t="s">
        <v>219</v>
      </c>
      <c r="H1953" s="17" t="s">
        <v>26</v>
      </c>
      <c r="I1953" s="48" t="str">
        <f>INDEX(Orders!$E1953,MATCH(Orders!$F1953,Customers!$B1953,0))</f>
        <v>First Class</v>
      </c>
    </row>
    <row r="1954" spans="1:9" x14ac:dyDescent="0.35">
      <c r="A1954" s="11">
        <v>8065</v>
      </c>
      <c r="B1954" s="13" t="s">
        <v>2132</v>
      </c>
      <c r="C1954" s="13" t="s">
        <v>2133</v>
      </c>
      <c r="D1954" s="13" t="s">
        <v>41</v>
      </c>
      <c r="E1954" s="13" t="s">
        <v>23</v>
      </c>
      <c r="F1954" s="13" t="s">
        <v>2711</v>
      </c>
      <c r="G1954" s="13" t="s">
        <v>219</v>
      </c>
      <c r="H1954" s="13" t="s">
        <v>26</v>
      </c>
      <c r="I1954" s="47" t="str">
        <f>INDEX(Orders!$E1954,MATCH(Orders!$F1954,Customers!$B1954,0))</f>
        <v>First Class</v>
      </c>
    </row>
    <row r="1955" spans="1:9" x14ac:dyDescent="0.35">
      <c r="A1955" s="12">
        <v>8066</v>
      </c>
      <c r="B1955" s="17" t="s">
        <v>2132</v>
      </c>
      <c r="C1955" s="17" t="s">
        <v>2133</v>
      </c>
      <c r="D1955" s="17" t="s">
        <v>41</v>
      </c>
      <c r="E1955" s="17" t="s">
        <v>23</v>
      </c>
      <c r="F1955" s="17" t="s">
        <v>2711</v>
      </c>
      <c r="G1955" s="17" t="s">
        <v>219</v>
      </c>
      <c r="H1955" s="17" t="s">
        <v>26</v>
      </c>
      <c r="I1955" s="48" t="str">
        <f>INDEX(Orders!$E1955,MATCH(Orders!$F1955,Customers!$B1955,0))</f>
        <v>First Class</v>
      </c>
    </row>
    <row r="1956" spans="1:9" x14ac:dyDescent="0.35">
      <c r="A1956" s="11">
        <v>8067</v>
      </c>
      <c r="B1956" s="13" t="s">
        <v>2132</v>
      </c>
      <c r="C1956" s="13" t="s">
        <v>2133</v>
      </c>
      <c r="D1956" s="13" t="s">
        <v>41</v>
      </c>
      <c r="E1956" s="13" t="s">
        <v>23</v>
      </c>
      <c r="F1956" s="13" t="s">
        <v>2711</v>
      </c>
      <c r="G1956" s="13" t="s">
        <v>219</v>
      </c>
      <c r="H1956" s="13" t="s">
        <v>26</v>
      </c>
      <c r="I1956" s="47" t="str">
        <f>INDEX(Orders!$E1956,MATCH(Orders!$F1956,Customers!$B1956,0))</f>
        <v>First Class</v>
      </c>
    </row>
    <row r="1957" spans="1:9" x14ac:dyDescent="0.35">
      <c r="A1957" s="12">
        <v>8212</v>
      </c>
      <c r="B1957" s="17" t="s">
        <v>4854</v>
      </c>
      <c r="C1957" s="17" t="s">
        <v>4855</v>
      </c>
      <c r="D1957" s="17" t="s">
        <v>41</v>
      </c>
      <c r="E1957" s="17" t="s">
        <v>23</v>
      </c>
      <c r="F1957" s="17" t="s">
        <v>404</v>
      </c>
      <c r="G1957" s="17" t="s">
        <v>53</v>
      </c>
      <c r="H1957" s="17" t="s">
        <v>54</v>
      </c>
      <c r="I1957" s="48" t="str">
        <f>INDEX(Orders!$E1957,MATCH(Orders!$F1957,Customers!$B1957,0))</f>
        <v>Standard Class</v>
      </c>
    </row>
    <row r="1958" spans="1:9" x14ac:dyDescent="0.35">
      <c r="A1958" s="11">
        <v>8213</v>
      </c>
      <c r="B1958" s="13" t="s">
        <v>4854</v>
      </c>
      <c r="C1958" s="13" t="s">
        <v>4855</v>
      </c>
      <c r="D1958" s="13" t="s">
        <v>41</v>
      </c>
      <c r="E1958" s="13" t="s">
        <v>23</v>
      </c>
      <c r="F1958" s="13" t="s">
        <v>404</v>
      </c>
      <c r="G1958" s="13" t="s">
        <v>53</v>
      </c>
      <c r="H1958" s="13" t="s">
        <v>54</v>
      </c>
      <c r="I1958" s="47" t="str">
        <f>INDEX(Orders!$E1958,MATCH(Orders!$F1958,Customers!$B1958,0))</f>
        <v>Standard Class</v>
      </c>
    </row>
    <row r="1959" spans="1:9" x14ac:dyDescent="0.35">
      <c r="A1959" s="12">
        <v>9044</v>
      </c>
      <c r="B1959" s="17" t="s">
        <v>3874</v>
      </c>
      <c r="C1959" s="17" t="s">
        <v>3875</v>
      </c>
      <c r="D1959" s="17" t="s">
        <v>22</v>
      </c>
      <c r="E1959" s="17" t="s">
        <v>23</v>
      </c>
      <c r="F1959" s="17" t="s">
        <v>358</v>
      </c>
      <c r="G1959" s="17" t="s">
        <v>43</v>
      </c>
      <c r="H1959" s="17" t="s">
        <v>44</v>
      </c>
      <c r="I1959" s="48" t="str">
        <f>INDEX(Orders!$E1959,MATCH(Orders!$F1959,Customers!$B1959,0))</f>
        <v>Standard Class</v>
      </c>
    </row>
    <row r="1960" spans="1:9" x14ac:dyDescent="0.35">
      <c r="A1960" s="11">
        <v>9716</v>
      </c>
      <c r="B1960" s="13" t="s">
        <v>2224</v>
      </c>
      <c r="C1960" s="13" t="s">
        <v>2225</v>
      </c>
      <c r="D1960" s="13" t="s">
        <v>41</v>
      </c>
      <c r="E1960" s="13" t="s">
        <v>23</v>
      </c>
      <c r="F1960" s="13" t="s">
        <v>358</v>
      </c>
      <c r="G1960" s="13" t="s">
        <v>43</v>
      </c>
      <c r="H1960" s="13" t="s">
        <v>44</v>
      </c>
      <c r="I1960" s="47" t="str">
        <f>INDEX(Orders!$E1960,MATCH(Orders!$F1960,Customers!$B1960,0))</f>
        <v>Standard Class</v>
      </c>
    </row>
    <row r="1961" spans="1:9" x14ac:dyDescent="0.35">
      <c r="A1961" s="12">
        <v>1</v>
      </c>
      <c r="B1961" s="17" t="s">
        <v>4863</v>
      </c>
      <c r="C1961" s="17" t="s">
        <v>4864</v>
      </c>
      <c r="D1961" s="17" t="s">
        <v>41</v>
      </c>
      <c r="E1961" s="17" t="s">
        <v>23</v>
      </c>
      <c r="F1961" s="17" t="s">
        <v>609</v>
      </c>
      <c r="G1961" s="17" t="s">
        <v>458</v>
      </c>
      <c r="H1961" s="17" t="s">
        <v>79</v>
      </c>
      <c r="I1961" s="48" t="str">
        <f>INDEX(Orders!$E1961,MATCH(Orders!$F1961,Customers!$B1961,0))</f>
        <v>Second Class</v>
      </c>
    </row>
    <row r="1962" spans="1:9" x14ac:dyDescent="0.35">
      <c r="A1962" s="11">
        <v>2</v>
      </c>
      <c r="B1962" s="13" t="s">
        <v>4863</v>
      </c>
      <c r="C1962" s="13" t="s">
        <v>4864</v>
      </c>
      <c r="D1962" s="13" t="s">
        <v>41</v>
      </c>
      <c r="E1962" s="13" t="s">
        <v>23</v>
      </c>
      <c r="F1962" s="13" t="s">
        <v>609</v>
      </c>
      <c r="G1962" s="13" t="s">
        <v>458</v>
      </c>
      <c r="H1962" s="13" t="s">
        <v>79</v>
      </c>
      <c r="I1962" s="47" t="str">
        <f>INDEX(Orders!$E1962,MATCH(Orders!$F1962,Customers!$B1962,0))</f>
        <v>Second Class</v>
      </c>
    </row>
    <row r="1963" spans="1:9" x14ac:dyDescent="0.35">
      <c r="A1963" s="12">
        <v>8614</v>
      </c>
      <c r="B1963" s="17" t="s">
        <v>2894</v>
      </c>
      <c r="C1963" s="17" t="s">
        <v>2895</v>
      </c>
      <c r="D1963" s="17" t="s">
        <v>41</v>
      </c>
      <c r="E1963" s="17" t="s">
        <v>23</v>
      </c>
      <c r="F1963" s="17" t="s">
        <v>109</v>
      </c>
      <c r="G1963" s="17" t="s">
        <v>43</v>
      </c>
      <c r="H1963" s="17" t="s">
        <v>44</v>
      </c>
      <c r="I1963" s="48" t="str">
        <f>INDEX(Orders!$E1963,MATCH(Orders!$F1963,Customers!$B1963,0))</f>
        <v>Standard Class</v>
      </c>
    </row>
    <row r="1964" spans="1:9" x14ac:dyDescent="0.35">
      <c r="A1964" s="11">
        <v>895</v>
      </c>
      <c r="B1964" s="13" t="s">
        <v>4869</v>
      </c>
      <c r="C1964" s="13" t="s">
        <v>4870</v>
      </c>
      <c r="D1964" s="13" t="s">
        <v>22</v>
      </c>
      <c r="E1964" s="13" t="s">
        <v>23</v>
      </c>
      <c r="F1964" s="13" t="s">
        <v>358</v>
      </c>
      <c r="G1964" s="13" t="s">
        <v>43</v>
      </c>
      <c r="H1964" s="13" t="s">
        <v>44</v>
      </c>
      <c r="I1964" s="47" t="str">
        <f>INDEX(Orders!$E1964,MATCH(Orders!$F1964,Customers!$B1964,0))</f>
        <v>First Class</v>
      </c>
    </row>
    <row r="1965" spans="1:9" x14ac:dyDescent="0.35">
      <c r="A1965" s="12">
        <v>896</v>
      </c>
      <c r="B1965" s="17" t="s">
        <v>4869</v>
      </c>
      <c r="C1965" s="17" t="s">
        <v>4870</v>
      </c>
      <c r="D1965" s="17" t="s">
        <v>22</v>
      </c>
      <c r="E1965" s="17" t="s">
        <v>23</v>
      </c>
      <c r="F1965" s="17" t="s">
        <v>358</v>
      </c>
      <c r="G1965" s="17" t="s">
        <v>43</v>
      </c>
      <c r="H1965" s="17" t="s">
        <v>44</v>
      </c>
      <c r="I1965" s="48" t="str">
        <f>INDEX(Orders!$E1965,MATCH(Orders!$F1965,Customers!$B1965,0))</f>
        <v>First Class</v>
      </c>
    </row>
    <row r="1966" spans="1:9" x14ac:dyDescent="0.35">
      <c r="A1966" s="11">
        <v>1291</v>
      </c>
      <c r="B1966" s="13" t="s">
        <v>239</v>
      </c>
      <c r="C1966" s="13" t="s">
        <v>240</v>
      </c>
      <c r="D1966" s="13" t="s">
        <v>108</v>
      </c>
      <c r="E1966" s="13" t="s">
        <v>23</v>
      </c>
      <c r="F1966" s="13" t="s">
        <v>358</v>
      </c>
      <c r="G1966" s="13" t="s">
        <v>43</v>
      </c>
      <c r="H1966" s="13" t="s">
        <v>44</v>
      </c>
      <c r="I1966" s="47" t="str">
        <f>INDEX(Orders!$E1966,MATCH(Orders!$F1966,Customers!$B1966,0))</f>
        <v>First Class</v>
      </c>
    </row>
    <row r="1967" spans="1:9" x14ac:dyDescent="0.35">
      <c r="A1967" s="12">
        <v>1292</v>
      </c>
      <c r="B1967" s="17" t="s">
        <v>239</v>
      </c>
      <c r="C1967" s="17" t="s">
        <v>240</v>
      </c>
      <c r="D1967" s="17" t="s">
        <v>108</v>
      </c>
      <c r="E1967" s="17" t="s">
        <v>23</v>
      </c>
      <c r="F1967" s="17" t="s">
        <v>358</v>
      </c>
      <c r="G1967" s="17" t="s">
        <v>43</v>
      </c>
      <c r="H1967" s="17" t="s">
        <v>44</v>
      </c>
      <c r="I1967" s="48" t="str">
        <f>INDEX(Orders!$E1967,MATCH(Orders!$F1967,Customers!$B1967,0))</f>
        <v>First Class</v>
      </c>
    </row>
    <row r="1968" spans="1:9" x14ac:dyDescent="0.35">
      <c r="A1968" s="11">
        <v>2341</v>
      </c>
      <c r="B1968" s="13" t="s">
        <v>4877</v>
      </c>
      <c r="C1968" s="13" t="s">
        <v>4878</v>
      </c>
      <c r="D1968" s="13" t="s">
        <v>41</v>
      </c>
      <c r="E1968" s="13" t="s">
        <v>23</v>
      </c>
      <c r="F1968" s="13" t="s">
        <v>4879</v>
      </c>
      <c r="G1968" s="13" t="s">
        <v>251</v>
      </c>
      <c r="H1968" s="13" t="s">
        <v>79</v>
      </c>
      <c r="I1968" s="47" t="str">
        <f>INDEX(Orders!$E1968,MATCH(Orders!$F1968,Customers!$B1968,0))</f>
        <v>Standard Class</v>
      </c>
    </row>
    <row r="1969" spans="1:9" x14ac:dyDescent="0.35">
      <c r="A1969" s="12">
        <v>2868</v>
      </c>
      <c r="B1969" s="17" t="s">
        <v>4881</v>
      </c>
      <c r="C1969" s="17" t="s">
        <v>4882</v>
      </c>
      <c r="D1969" s="17" t="s">
        <v>41</v>
      </c>
      <c r="E1969" s="17" t="s">
        <v>23</v>
      </c>
      <c r="F1969" s="17" t="s">
        <v>152</v>
      </c>
      <c r="G1969" s="17" t="s">
        <v>153</v>
      </c>
      <c r="H1969" s="17" t="s">
        <v>26</v>
      </c>
      <c r="I1969" s="48" t="str">
        <f>INDEX(Orders!$E1969,MATCH(Orders!$F1969,Customers!$B1969,0))</f>
        <v>Second Class</v>
      </c>
    </row>
    <row r="1970" spans="1:9" x14ac:dyDescent="0.35">
      <c r="A1970" s="11">
        <v>2869</v>
      </c>
      <c r="B1970" s="13" t="s">
        <v>4881</v>
      </c>
      <c r="C1970" s="13" t="s">
        <v>4882</v>
      </c>
      <c r="D1970" s="13" t="s">
        <v>41</v>
      </c>
      <c r="E1970" s="13" t="s">
        <v>23</v>
      </c>
      <c r="F1970" s="13" t="s">
        <v>152</v>
      </c>
      <c r="G1970" s="13" t="s">
        <v>153</v>
      </c>
      <c r="H1970" s="13" t="s">
        <v>26</v>
      </c>
      <c r="I1970" s="47" t="str">
        <f>INDEX(Orders!$E1970,MATCH(Orders!$F1970,Customers!$B1970,0))</f>
        <v>Second Class</v>
      </c>
    </row>
    <row r="1971" spans="1:9" x14ac:dyDescent="0.35">
      <c r="A1971" s="12">
        <v>3634</v>
      </c>
      <c r="B1971" s="17" t="s">
        <v>478</v>
      </c>
      <c r="C1971" s="17" t="s">
        <v>479</v>
      </c>
      <c r="D1971" s="17" t="s">
        <v>108</v>
      </c>
      <c r="E1971" s="17" t="s">
        <v>23</v>
      </c>
      <c r="F1971" s="17" t="s">
        <v>174</v>
      </c>
      <c r="G1971" s="17" t="s">
        <v>153</v>
      </c>
      <c r="H1971" s="17" t="s">
        <v>26</v>
      </c>
      <c r="I1971" s="48" t="str">
        <f>INDEX(Orders!$E1971,MATCH(Orders!$F1971,Customers!$B1971,0))</f>
        <v>Standard Class</v>
      </c>
    </row>
    <row r="1972" spans="1:9" x14ac:dyDescent="0.35">
      <c r="A1972" s="11">
        <v>3635</v>
      </c>
      <c r="B1972" s="13" t="s">
        <v>478</v>
      </c>
      <c r="C1972" s="13" t="s">
        <v>479</v>
      </c>
      <c r="D1972" s="13" t="s">
        <v>108</v>
      </c>
      <c r="E1972" s="13" t="s">
        <v>23</v>
      </c>
      <c r="F1972" s="13" t="s">
        <v>174</v>
      </c>
      <c r="G1972" s="13" t="s">
        <v>153</v>
      </c>
      <c r="H1972" s="13" t="s">
        <v>26</v>
      </c>
      <c r="I1972" s="47" t="str">
        <f>INDEX(Orders!$E1972,MATCH(Orders!$F1972,Customers!$B1972,0))</f>
        <v>Standard Class</v>
      </c>
    </row>
    <row r="1973" spans="1:9" x14ac:dyDescent="0.35">
      <c r="A1973" s="12">
        <v>3636</v>
      </c>
      <c r="B1973" s="17" t="s">
        <v>478</v>
      </c>
      <c r="C1973" s="17" t="s">
        <v>479</v>
      </c>
      <c r="D1973" s="17" t="s">
        <v>108</v>
      </c>
      <c r="E1973" s="17" t="s">
        <v>23</v>
      </c>
      <c r="F1973" s="17" t="s">
        <v>174</v>
      </c>
      <c r="G1973" s="17" t="s">
        <v>153</v>
      </c>
      <c r="H1973" s="17" t="s">
        <v>26</v>
      </c>
      <c r="I1973" s="48" t="str">
        <f>INDEX(Orders!$E1973,MATCH(Orders!$F1973,Customers!$B1973,0))</f>
        <v>Standard Class</v>
      </c>
    </row>
    <row r="1974" spans="1:9" x14ac:dyDescent="0.35">
      <c r="A1974" s="11">
        <v>3637</v>
      </c>
      <c r="B1974" s="13" t="s">
        <v>478</v>
      </c>
      <c r="C1974" s="13" t="s">
        <v>479</v>
      </c>
      <c r="D1974" s="13" t="s">
        <v>108</v>
      </c>
      <c r="E1974" s="13" t="s">
        <v>23</v>
      </c>
      <c r="F1974" s="13" t="s">
        <v>174</v>
      </c>
      <c r="G1974" s="13" t="s">
        <v>153</v>
      </c>
      <c r="H1974" s="13" t="s">
        <v>26</v>
      </c>
      <c r="I1974" s="47" t="str">
        <f>INDEX(Orders!$E1974,MATCH(Orders!$F1974,Customers!$B1974,0))</f>
        <v>Standard Class</v>
      </c>
    </row>
    <row r="1975" spans="1:9" x14ac:dyDescent="0.35">
      <c r="A1975" s="12">
        <v>3638</v>
      </c>
      <c r="B1975" s="17" t="s">
        <v>478</v>
      </c>
      <c r="C1975" s="17" t="s">
        <v>479</v>
      </c>
      <c r="D1975" s="17" t="s">
        <v>108</v>
      </c>
      <c r="E1975" s="17" t="s">
        <v>23</v>
      </c>
      <c r="F1975" s="17" t="s">
        <v>174</v>
      </c>
      <c r="G1975" s="17" t="s">
        <v>153</v>
      </c>
      <c r="H1975" s="17" t="s">
        <v>26</v>
      </c>
      <c r="I1975" s="48" t="str">
        <f>INDEX(Orders!$E1975,MATCH(Orders!$F1975,Customers!$B1975,0))</f>
        <v>Standard Class</v>
      </c>
    </row>
    <row r="1976" spans="1:9" x14ac:dyDescent="0.35">
      <c r="A1976" s="11">
        <v>3639</v>
      </c>
      <c r="B1976" s="13" t="s">
        <v>478</v>
      </c>
      <c r="C1976" s="13" t="s">
        <v>479</v>
      </c>
      <c r="D1976" s="13" t="s">
        <v>108</v>
      </c>
      <c r="E1976" s="13" t="s">
        <v>23</v>
      </c>
      <c r="F1976" s="13" t="s">
        <v>174</v>
      </c>
      <c r="G1976" s="13" t="s">
        <v>153</v>
      </c>
      <c r="H1976" s="13" t="s">
        <v>26</v>
      </c>
      <c r="I1976" s="47" t="str">
        <f>INDEX(Orders!$E1976,MATCH(Orders!$F1976,Customers!$B1976,0))</f>
        <v>Standard Class</v>
      </c>
    </row>
    <row r="1977" spans="1:9" x14ac:dyDescent="0.35">
      <c r="A1977" s="12">
        <v>3640</v>
      </c>
      <c r="B1977" s="17" t="s">
        <v>478</v>
      </c>
      <c r="C1977" s="17" t="s">
        <v>479</v>
      </c>
      <c r="D1977" s="17" t="s">
        <v>108</v>
      </c>
      <c r="E1977" s="17" t="s">
        <v>23</v>
      </c>
      <c r="F1977" s="17" t="s">
        <v>174</v>
      </c>
      <c r="G1977" s="17" t="s">
        <v>153</v>
      </c>
      <c r="H1977" s="17" t="s">
        <v>26</v>
      </c>
      <c r="I1977" s="48" t="str">
        <f>INDEX(Orders!$E1977,MATCH(Orders!$F1977,Customers!$B1977,0))</f>
        <v>Standard Class</v>
      </c>
    </row>
    <row r="1978" spans="1:9" x14ac:dyDescent="0.35">
      <c r="A1978" s="11">
        <v>3641</v>
      </c>
      <c r="B1978" s="13" t="s">
        <v>478</v>
      </c>
      <c r="C1978" s="13" t="s">
        <v>479</v>
      </c>
      <c r="D1978" s="13" t="s">
        <v>108</v>
      </c>
      <c r="E1978" s="13" t="s">
        <v>23</v>
      </c>
      <c r="F1978" s="13" t="s">
        <v>174</v>
      </c>
      <c r="G1978" s="13" t="s">
        <v>153</v>
      </c>
      <c r="H1978" s="13" t="s">
        <v>26</v>
      </c>
      <c r="I1978" s="47" t="str">
        <f>INDEX(Orders!$E1978,MATCH(Orders!$F1978,Customers!$B1978,0))</f>
        <v>Standard Class</v>
      </c>
    </row>
    <row r="1979" spans="1:9" x14ac:dyDescent="0.35">
      <c r="A1979" s="12">
        <v>3642</v>
      </c>
      <c r="B1979" s="17" t="s">
        <v>478</v>
      </c>
      <c r="C1979" s="17" t="s">
        <v>479</v>
      </c>
      <c r="D1979" s="17" t="s">
        <v>108</v>
      </c>
      <c r="E1979" s="17" t="s">
        <v>23</v>
      </c>
      <c r="F1979" s="17" t="s">
        <v>174</v>
      </c>
      <c r="G1979" s="17" t="s">
        <v>153</v>
      </c>
      <c r="H1979" s="17" t="s">
        <v>26</v>
      </c>
      <c r="I1979" s="48" t="str">
        <f>INDEX(Orders!$E1979,MATCH(Orders!$F1979,Customers!$B1979,0))</f>
        <v>Standard Class</v>
      </c>
    </row>
    <row r="1980" spans="1:9" x14ac:dyDescent="0.35">
      <c r="A1980" s="11">
        <v>3894</v>
      </c>
      <c r="B1980" s="13" t="s">
        <v>3606</v>
      </c>
      <c r="C1980" s="13" t="s">
        <v>3607</v>
      </c>
      <c r="D1980" s="13" t="s">
        <v>41</v>
      </c>
      <c r="E1980" s="13" t="s">
        <v>23</v>
      </c>
      <c r="F1980" s="13" t="s">
        <v>451</v>
      </c>
      <c r="G1980" s="13" t="s">
        <v>53</v>
      </c>
      <c r="H1980" s="13" t="s">
        <v>54</v>
      </c>
      <c r="I1980" s="47" t="str">
        <f>INDEX(Orders!$E1980,MATCH(Orders!$F1980,Customers!$B1980,0))</f>
        <v>Standard Class</v>
      </c>
    </row>
    <row r="1981" spans="1:9" x14ac:dyDescent="0.35">
      <c r="A1981" s="12">
        <v>4511</v>
      </c>
      <c r="B1981" s="17" t="s">
        <v>4898</v>
      </c>
      <c r="C1981" s="17" t="s">
        <v>4899</v>
      </c>
      <c r="D1981" s="17" t="s">
        <v>22</v>
      </c>
      <c r="E1981" s="17" t="s">
        <v>23</v>
      </c>
      <c r="F1981" s="17" t="s">
        <v>174</v>
      </c>
      <c r="G1981" s="17" t="s">
        <v>1151</v>
      </c>
      <c r="H1981" s="17" t="s">
        <v>54</v>
      </c>
      <c r="I1981" s="48" t="str">
        <f>INDEX(Orders!$E1981,MATCH(Orders!$F1981,Customers!$B1981,0))</f>
        <v>Standard Class</v>
      </c>
    </row>
    <row r="1982" spans="1:9" x14ac:dyDescent="0.35">
      <c r="A1982" s="11">
        <v>4512</v>
      </c>
      <c r="B1982" s="13" t="s">
        <v>4898</v>
      </c>
      <c r="C1982" s="13" t="s">
        <v>4899</v>
      </c>
      <c r="D1982" s="13" t="s">
        <v>22</v>
      </c>
      <c r="E1982" s="13" t="s">
        <v>23</v>
      </c>
      <c r="F1982" s="13" t="s">
        <v>174</v>
      </c>
      <c r="G1982" s="13" t="s">
        <v>1151</v>
      </c>
      <c r="H1982" s="13" t="s">
        <v>54</v>
      </c>
      <c r="I1982" s="47" t="str">
        <f>INDEX(Orders!$E1982,MATCH(Orders!$F1982,Customers!$B1982,0))</f>
        <v>Standard Class</v>
      </c>
    </row>
    <row r="1983" spans="1:9" x14ac:dyDescent="0.35">
      <c r="A1983" s="12">
        <v>4863</v>
      </c>
      <c r="B1983" s="17" t="s">
        <v>2204</v>
      </c>
      <c r="C1983" s="17" t="s">
        <v>2205</v>
      </c>
      <c r="D1983" s="17" t="s">
        <v>22</v>
      </c>
      <c r="E1983" s="17" t="s">
        <v>23</v>
      </c>
      <c r="F1983" s="17" t="s">
        <v>218</v>
      </c>
      <c r="G1983" s="17" t="s">
        <v>219</v>
      </c>
      <c r="H1983" s="17" t="s">
        <v>26</v>
      </c>
      <c r="I1983" s="48" t="str">
        <f>INDEX(Orders!$E1983,MATCH(Orders!$F1983,Customers!$B1983,0))</f>
        <v>Standard Class</v>
      </c>
    </row>
    <row r="1984" spans="1:9" x14ac:dyDescent="0.35">
      <c r="A1984" s="11">
        <v>4864</v>
      </c>
      <c r="B1984" s="13" t="s">
        <v>2204</v>
      </c>
      <c r="C1984" s="13" t="s">
        <v>2205</v>
      </c>
      <c r="D1984" s="13" t="s">
        <v>22</v>
      </c>
      <c r="E1984" s="13" t="s">
        <v>23</v>
      </c>
      <c r="F1984" s="13" t="s">
        <v>218</v>
      </c>
      <c r="G1984" s="13" t="s">
        <v>219</v>
      </c>
      <c r="H1984" s="13" t="s">
        <v>26</v>
      </c>
      <c r="I1984" s="47" t="str">
        <f>INDEX(Orders!$E1984,MATCH(Orders!$F1984,Customers!$B1984,0))</f>
        <v>Standard Class</v>
      </c>
    </row>
    <row r="1985" spans="1:9" x14ac:dyDescent="0.35">
      <c r="A1985" s="12">
        <v>5042</v>
      </c>
      <c r="B1985" s="17" t="s">
        <v>4904</v>
      </c>
      <c r="C1985" s="17" t="s">
        <v>4905</v>
      </c>
      <c r="D1985" s="17" t="s">
        <v>41</v>
      </c>
      <c r="E1985" s="17" t="s">
        <v>23</v>
      </c>
      <c r="F1985" s="17" t="s">
        <v>42</v>
      </c>
      <c r="G1985" s="17" t="s">
        <v>43</v>
      </c>
      <c r="H1985" s="17" t="s">
        <v>44</v>
      </c>
      <c r="I1985" s="48" t="str">
        <f>INDEX(Orders!$E1985,MATCH(Orders!$F1985,Customers!$B1985,0))</f>
        <v>Second Class</v>
      </c>
    </row>
    <row r="1986" spans="1:9" x14ac:dyDescent="0.35">
      <c r="A1986" s="11">
        <v>5043</v>
      </c>
      <c r="B1986" s="13" t="s">
        <v>4904</v>
      </c>
      <c r="C1986" s="13" t="s">
        <v>4905</v>
      </c>
      <c r="D1986" s="13" t="s">
        <v>41</v>
      </c>
      <c r="E1986" s="13" t="s">
        <v>23</v>
      </c>
      <c r="F1986" s="13" t="s">
        <v>42</v>
      </c>
      <c r="G1986" s="13" t="s">
        <v>43</v>
      </c>
      <c r="H1986" s="13" t="s">
        <v>44</v>
      </c>
      <c r="I1986" s="47" t="str">
        <f>INDEX(Orders!$E1986,MATCH(Orders!$F1986,Customers!$B1986,0))</f>
        <v>Second Class</v>
      </c>
    </row>
    <row r="1987" spans="1:9" x14ac:dyDescent="0.35">
      <c r="A1987" s="12">
        <v>5044</v>
      </c>
      <c r="B1987" s="17" t="s">
        <v>4904</v>
      </c>
      <c r="C1987" s="17" t="s">
        <v>4905</v>
      </c>
      <c r="D1987" s="17" t="s">
        <v>41</v>
      </c>
      <c r="E1987" s="17" t="s">
        <v>23</v>
      </c>
      <c r="F1987" s="17" t="s">
        <v>42</v>
      </c>
      <c r="G1987" s="17" t="s">
        <v>43</v>
      </c>
      <c r="H1987" s="17" t="s">
        <v>44</v>
      </c>
      <c r="I1987" s="48" t="str">
        <f>INDEX(Orders!$E1987,MATCH(Orders!$F1987,Customers!$B1987,0))</f>
        <v>Second Class</v>
      </c>
    </row>
    <row r="1988" spans="1:9" x14ac:dyDescent="0.35">
      <c r="A1988" s="11">
        <v>5045</v>
      </c>
      <c r="B1988" s="13" t="s">
        <v>4904</v>
      </c>
      <c r="C1988" s="13" t="s">
        <v>4905</v>
      </c>
      <c r="D1988" s="13" t="s">
        <v>41</v>
      </c>
      <c r="E1988" s="13" t="s">
        <v>23</v>
      </c>
      <c r="F1988" s="13" t="s">
        <v>42</v>
      </c>
      <c r="G1988" s="13" t="s">
        <v>43</v>
      </c>
      <c r="H1988" s="13" t="s">
        <v>44</v>
      </c>
      <c r="I1988" s="47" t="str">
        <f>INDEX(Orders!$E1988,MATCH(Orders!$F1988,Customers!$B1988,0))</f>
        <v>Second Class</v>
      </c>
    </row>
    <row r="1989" spans="1:9" x14ac:dyDescent="0.35">
      <c r="A1989" s="12">
        <v>5046</v>
      </c>
      <c r="B1989" s="17" t="s">
        <v>4904</v>
      </c>
      <c r="C1989" s="17" t="s">
        <v>4905</v>
      </c>
      <c r="D1989" s="17" t="s">
        <v>41</v>
      </c>
      <c r="E1989" s="17" t="s">
        <v>23</v>
      </c>
      <c r="F1989" s="17" t="s">
        <v>42</v>
      </c>
      <c r="G1989" s="17" t="s">
        <v>43</v>
      </c>
      <c r="H1989" s="17" t="s">
        <v>44</v>
      </c>
      <c r="I1989" s="48" t="str">
        <f>INDEX(Orders!$E1989,MATCH(Orders!$F1989,Customers!$B1989,0))</f>
        <v>Second Class</v>
      </c>
    </row>
    <row r="1990" spans="1:9" x14ac:dyDescent="0.35">
      <c r="A1990" s="11">
        <v>5047</v>
      </c>
      <c r="B1990" s="13" t="s">
        <v>4904</v>
      </c>
      <c r="C1990" s="13" t="s">
        <v>4905</v>
      </c>
      <c r="D1990" s="13" t="s">
        <v>41</v>
      </c>
      <c r="E1990" s="13" t="s">
        <v>23</v>
      </c>
      <c r="F1990" s="13" t="s">
        <v>42</v>
      </c>
      <c r="G1990" s="13" t="s">
        <v>43</v>
      </c>
      <c r="H1990" s="13" t="s">
        <v>44</v>
      </c>
      <c r="I1990" s="47" t="str">
        <f>INDEX(Orders!$E1990,MATCH(Orders!$F1990,Customers!$B1990,0))</f>
        <v>Second Class</v>
      </c>
    </row>
    <row r="1991" spans="1:9" x14ac:dyDescent="0.35">
      <c r="A1991" s="12">
        <v>5048</v>
      </c>
      <c r="B1991" s="17" t="s">
        <v>4904</v>
      </c>
      <c r="C1991" s="17" t="s">
        <v>4905</v>
      </c>
      <c r="D1991" s="17" t="s">
        <v>41</v>
      </c>
      <c r="E1991" s="17" t="s">
        <v>23</v>
      </c>
      <c r="F1991" s="17" t="s">
        <v>42</v>
      </c>
      <c r="G1991" s="17" t="s">
        <v>43</v>
      </c>
      <c r="H1991" s="17" t="s">
        <v>44</v>
      </c>
      <c r="I1991" s="48" t="str">
        <f>INDEX(Orders!$E1991,MATCH(Orders!$F1991,Customers!$B1991,0))</f>
        <v>Second Class</v>
      </c>
    </row>
    <row r="1992" spans="1:9" x14ac:dyDescent="0.35">
      <c r="A1992" s="11">
        <v>6792</v>
      </c>
      <c r="B1992" s="13" t="s">
        <v>414</v>
      </c>
      <c r="C1992" s="13" t="s">
        <v>415</v>
      </c>
      <c r="D1992" s="13" t="s">
        <v>108</v>
      </c>
      <c r="E1992" s="13" t="s">
        <v>23</v>
      </c>
      <c r="F1992" s="13" t="s">
        <v>3387</v>
      </c>
      <c r="G1992" s="13" t="s">
        <v>43</v>
      </c>
      <c r="H1992" s="13" t="s">
        <v>44</v>
      </c>
      <c r="I1992" s="47" t="str">
        <f>INDEX(Orders!$E1992,MATCH(Orders!$F1992,Customers!$B1992,0))</f>
        <v>Standard Class</v>
      </c>
    </row>
    <row r="1993" spans="1:9" x14ac:dyDescent="0.35">
      <c r="A1993" s="12">
        <v>8374</v>
      </c>
      <c r="B1993" s="17" t="s">
        <v>1104</v>
      </c>
      <c r="C1993" s="17" t="s">
        <v>1105</v>
      </c>
      <c r="D1993" s="17" t="s">
        <v>41</v>
      </c>
      <c r="E1993" s="17" t="s">
        <v>23</v>
      </c>
      <c r="F1993" s="17" t="s">
        <v>358</v>
      </c>
      <c r="G1993" s="17" t="s">
        <v>43</v>
      </c>
      <c r="H1993" s="17" t="s">
        <v>44</v>
      </c>
      <c r="I1993" s="48" t="str">
        <f>INDEX(Orders!$E1993,MATCH(Orders!$F1993,Customers!$B1993,0))</f>
        <v>First Class</v>
      </c>
    </row>
    <row r="1994" spans="1:9" x14ac:dyDescent="0.35">
      <c r="A1994" s="11">
        <v>8568</v>
      </c>
      <c r="B1994" s="13" t="s">
        <v>2568</v>
      </c>
      <c r="C1994" s="13" t="s">
        <v>2569</v>
      </c>
      <c r="D1994" s="13" t="s">
        <v>41</v>
      </c>
      <c r="E1994" s="13" t="s">
        <v>23</v>
      </c>
      <c r="F1994" s="13" t="s">
        <v>1351</v>
      </c>
      <c r="G1994" s="13" t="s">
        <v>153</v>
      </c>
      <c r="H1994" s="13" t="s">
        <v>26</v>
      </c>
      <c r="I1994" s="47" t="str">
        <f>INDEX(Orders!$E1994,MATCH(Orders!$F1994,Customers!$B1994,0))</f>
        <v>First Class</v>
      </c>
    </row>
    <row r="1995" spans="1:9" x14ac:dyDescent="0.35">
      <c r="A1995" s="12">
        <v>8802</v>
      </c>
      <c r="B1995" s="17" t="s">
        <v>4918</v>
      </c>
      <c r="C1995" s="17" t="s">
        <v>4919</v>
      </c>
      <c r="D1995" s="17" t="s">
        <v>41</v>
      </c>
      <c r="E1995" s="17" t="s">
        <v>23</v>
      </c>
      <c r="F1995" s="17" t="s">
        <v>2752</v>
      </c>
      <c r="G1995" s="17" t="s">
        <v>66</v>
      </c>
      <c r="H1995" s="17" t="s">
        <v>54</v>
      </c>
      <c r="I1995" s="48" t="str">
        <f>INDEX(Orders!$E1995,MATCH(Orders!$F1995,Customers!$B1995,0))</f>
        <v>First Class</v>
      </c>
    </row>
    <row r="1996" spans="1:9" x14ac:dyDescent="0.35">
      <c r="A1996" s="11">
        <v>8803</v>
      </c>
      <c r="B1996" s="13" t="s">
        <v>4918</v>
      </c>
      <c r="C1996" s="13" t="s">
        <v>4919</v>
      </c>
      <c r="D1996" s="13" t="s">
        <v>41</v>
      </c>
      <c r="E1996" s="13" t="s">
        <v>23</v>
      </c>
      <c r="F1996" s="13" t="s">
        <v>2752</v>
      </c>
      <c r="G1996" s="13" t="s">
        <v>66</v>
      </c>
      <c r="H1996" s="13" t="s">
        <v>54</v>
      </c>
      <c r="I1996" s="47" t="str">
        <f>INDEX(Orders!$E1996,MATCH(Orders!$F1996,Customers!$B1996,0))</f>
        <v>First Class</v>
      </c>
    </row>
    <row r="1997" spans="1:9" x14ac:dyDescent="0.35">
      <c r="A1997" s="12">
        <v>9249</v>
      </c>
      <c r="B1997" s="17" t="s">
        <v>4925</v>
      </c>
      <c r="C1997" s="17" t="s">
        <v>4926</v>
      </c>
      <c r="D1997" s="17" t="s">
        <v>41</v>
      </c>
      <c r="E1997" s="17" t="s">
        <v>23</v>
      </c>
      <c r="F1997" s="17" t="s">
        <v>218</v>
      </c>
      <c r="G1997" s="17" t="s">
        <v>219</v>
      </c>
      <c r="H1997" s="17" t="s">
        <v>26</v>
      </c>
      <c r="I1997" s="48" t="str">
        <f>INDEX(Orders!$E1997,MATCH(Orders!$F1997,Customers!$B1997,0))</f>
        <v>Standard Class</v>
      </c>
    </row>
    <row r="1998" spans="1:9" x14ac:dyDescent="0.35">
      <c r="A1998" s="11">
        <v>9250</v>
      </c>
      <c r="B1998" s="13" t="s">
        <v>4925</v>
      </c>
      <c r="C1998" s="13" t="s">
        <v>4926</v>
      </c>
      <c r="D1998" s="13" t="s">
        <v>41</v>
      </c>
      <c r="E1998" s="13" t="s">
        <v>23</v>
      </c>
      <c r="F1998" s="13" t="s">
        <v>218</v>
      </c>
      <c r="G1998" s="13" t="s">
        <v>219</v>
      </c>
      <c r="H1998" s="13" t="s">
        <v>26</v>
      </c>
      <c r="I1998" s="47" t="str">
        <f>INDEX(Orders!$E1998,MATCH(Orders!$F1998,Customers!$B1998,0))</f>
        <v>Standard Class</v>
      </c>
    </row>
    <row r="1999" spans="1:9" x14ac:dyDescent="0.35">
      <c r="A1999" s="12">
        <v>1780</v>
      </c>
      <c r="B1999" s="17" t="s">
        <v>908</v>
      </c>
      <c r="C1999" s="17" t="s">
        <v>909</v>
      </c>
      <c r="D1999" s="17" t="s">
        <v>41</v>
      </c>
      <c r="E1999" s="17" t="s">
        <v>23</v>
      </c>
      <c r="F1999" s="17" t="s">
        <v>218</v>
      </c>
      <c r="G1999" s="17" t="s">
        <v>219</v>
      </c>
      <c r="H1999" s="17" t="s">
        <v>26</v>
      </c>
      <c r="I1999" s="48" t="str">
        <f>INDEX(Orders!$E1999,MATCH(Orders!$F1999,Customers!$B1999,0))</f>
        <v>Standard Class</v>
      </c>
    </row>
    <row r="2000" spans="1:9" x14ac:dyDescent="0.35">
      <c r="A2000" s="11">
        <v>1781</v>
      </c>
      <c r="B2000" s="13" t="s">
        <v>908</v>
      </c>
      <c r="C2000" s="13" t="s">
        <v>909</v>
      </c>
      <c r="D2000" s="13" t="s">
        <v>41</v>
      </c>
      <c r="E2000" s="13" t="s">
        <v>23</v>
      </c>
      <c r="F2000" s="13" t="s">
        <v>218</v>
      </c>
      <c r="G2000" s="13" t="s">
        <v>219</v>
      </c>
      <c r="H2000" s="13" t="s">
        <v>26</v>
      </c>
      <c r="I2000" s="47" t="str">
        <f>INDEX(Orders!$E2000,MATCH(Orders!$F2000,Customers!$B2000,0))</f>
        <v>Standard Class</v>
      </c>
    </row>
    <row r="2001" spans="1:9" x14ac:dyDescent="0.35">
      <c r="A2001" s="12">
        <v>2514</v>
      </c>
      <c r="B2001" s="17" t="s">
        <v>4931</v>
      </c>
      <c r="C2001" s="17" t="s">
        <v>4932</v>
      </c>
      <c r="D2001" s="17" t="s">
        <v>22</v>
      </c>
      <c r="E2001" s="17" t="s">
        <v>23</v>
      </c>
      <c r="F2001" s="17" t="s">
        <v>380</v>
      </c>
      <c r="G2001" s="17" t="s">
        <v>381</v>
      </c>
      <c r="H2001" s="17" t="s">
        <v>54</v>
      </c>
      <c r="I2001" s="48" t="str">
        <f>INDEX(Orders!$E2001,MATCH(Orders!$F2001,Customers!$B2001,0))</f>
        <v>Standard Class</v>
      </c>
    </row>
    <row r="2002" spans="1:9" x14ac:dyDescent="0.35">
      <c r="A2002" s="11">
        <v>2515</v>
      </c>
      <c r="B2002" s="13" t="s">
        <v>4931</v>
      </c>
      <c r="C2002" s="13" t="s">
        <v>4932</v>
      </c>
      <c r="D2002" s="13" t="s">
        <v>22</v>
      </c>
      <c r="E2002" s="13" t="s">
        <v>23</v>
      </c>
      <c r="F2002" s="13" t="s">
        <v>380</v>
      </c>
      <c r="G2002" s="13" t="s">
        <v>381</v>
      </c>
      <c r="H2002" s="13" t="s">
        <v>54</v>
      </c>
      <c r="I2002" s="47" t="str">
        <f>INDEX(Orders!$E2002,MATCH(Orders!$F2002,Customers!$B2002,0))</f>
        <v>Standard Class</v>
      </c>
    </row>
    <row r="2003" spans="1:9" x14ac:dyDescent="0.35">
      <c r="A2003" s="12">
        <v>2783</v>
      </c>
      <c r="B2003" s="17" t="s">
        <v>2224</v>
      </c>
      <c r="C2003" s="17" t="s">
        <v>2225</v>
      </c>
      <c r="D2003" s="17" t="s">
        <v>41</v>
      </c>
      <c r="E2003" s="17" t="s">
        <v>23</v>
      </c>
      <c r="F2003" s="17" t="s">
        <v>1457</v>
      </c>
      <c r="G2003" s="17" t="s">
        <v>880</v>
      </c>
      <c r="H2003" s="17" t="s">
        <v>54</v>
      </c>
      <c r="I2003" s="48" t="str">
        <f>INDEX(Orders!$E2003,MATCH(Orders!$F2003,Customers!$B2003,0))</f>
        <v>Standard Class</v>
      </c>
    </row>
    <row r="2004" spans="1:9" x14ac:dyDescent="0.35">
      <c r="A2004" s="11">
        <v>2884</v>
      </c>
      <c r="B2004" s="13" t="s">
        <v>4937</v>
      </c>
      <c r="C2004" s="13" t="s">
        <v>4938</v>
      </c>
      <c r="D2004" s="13" t="s">
        <v>41</v>
      </c>
      <c r="E2004" s="13" t="s">
        <v>23</v>
      </c>
      <c r="F2004" s="13" t="s">
        <v>358</v>
      </c>
      <c r="G2004" s="13" t="s">
        <v>43</v>
      </c>
      <c r="H2004" s="13" t="s">
        <v>44</v>
      </c>
      <c r="I2004" s="47" t="str">
        <f>INDEX(Orders!$E2004,MATCH(Orders!$F2004,Customers!$B2004,0))</f>
        <v>Second Class</v>
      </c>
    </row>
    <row r="2005" spans="1:9" x14ac:dyDescent="0.35">
      <c r="A2005" s="12">
        <v>4725</v>
      </c>
      <c r="B2005" s="17" t="s">
        <v>3752</v>
      </c>
      <c r="C2005" s="17" t="s">
        <v>3753</v>
      </c>
      <c r="D2005" s="17" t="s">
        <v>108</v>
      </c>
      <c r="E2005" s="17" t="s">
        <v>23</v>
      </c>
      <c r="F2005" s="17" t="s">
        <v>2122</v>
      </c>
      <c r="G2005" s="17" t="s">
        <v>98</v>
      </c>
      <c r="H2005" s="17" t="s">
        <v>79</v>
      </c>
      <c r="I2005" s="48" t="str">
        <f>INDEX(Orders!$E2005,MATCH(Orders!$F2005,Customers!$B2005,0))</f>
        <v>Standard Class</v>
      </c>
    </row>
    <row r="2006" spans="1:9" x14ac:dyDescent="0.35">
      <c r="A2006" s="11">
        <v>4726</v>
      </c>
      <c r="B2006" s="13" t="s">
        <v>3752</v>
      </c>
      <c r="C2006" s="13" t="s">
        <v>3753</v>
      </c>
      <c r="D2006" s="13" t="s">
        <v>108</v>
      </c>
      <c r="E2006" s="13" t="s">
        <v>23</v>
      </c>
      <c r="F2006" s="13" t="s">
        <v>2122</v>
      </c>
      <c r="G2006" s="13" t="s">
        <v>98</v>
      </c>
      <c r="H2006" s="13" t="s">
        <v>79</v>
      </c>
      <c r="I2006" s="47" t="str">
        <f>INDEX(Orders!$E2006,MATCH(Orders!$F2006,Customers!$B2006,0))</f>
        <v>Standard Class</v>
      </c>
    </row>
    <row r="2007" spans="1:9" x14ac:dyDescent="0.35">
      <c r="A2007" s="12">
        <v>7030</v>
      </c>
      <c r="B2007" s="17" t="s">
        <v>1450</v>
      </c>
      <c r="C2007" s="17" t="s">
        <v>1451</v>
      </c>
      <c r="D2007" s="17" t="s">
        <v>22</v>
      </c>
      <c r="E2007" s="17" t="s">
        <v>23</v>
      </c>
      <c r="F2007" s="17" t="s">
        <v>218</v>
      </c>
      <c r="G2007" s="17" t="s">
        <v>219</v>
      </c>
      <c r="H2007" s="17" t="s">
        <v>26</v>
      </c>
      <c r="I2007" s="48" t="str">
        <f>INDEX(Orders!$E2007,MATCH(Orders!$F2007,Customers!$B2007,0))</f>
        <v>Standard Class</v>
      </c>
    </row>
    <row r="2008" spans="1:9" x14ac:dyDescent="0.35">
      <c r="A2008" s="11">
        <v>7031</v>
      </c>
      <c r="B2008" s="13" t="s">
        <v>1450</v>
      </c>
      <c r="C2008" s="13" t="s">
        <v>1451</v>
      </c>
      <c r="D2008" s="13" t="s">
        <v>22</v>
      </c>
      <c r="E2008" s="13" t="s">
        <v>23</v>
      </c>
      <c r="F2008" s="13" t="s">
        <v>218</v>
      </c>
      <c r="G2008" s="13" t="s">
        <v>219</v>
      </c>
      <c r="H2008" s="13" t="s">
        <v>26</v>
      </c>
      <c r="I2008" s="47" t="str">
        <f>INDEX(Orders!$E2008,MATCH(Orders!$F2008,Customers!$B2008,0))</f>
        <v>Standard Class</v>
      </c>
    </row>
    <row r="2009" spans="1:9" x14ac:dyDescent="0.35">
      <c r="A2009" s="12">
        <v>7032</v>
      </c>
      <c r="B2009" s="17" t="s">
        <v>1450</v>
      </c>
      <c r="C2009" s="17" t="s">
        <v>1451</v>
      </c>
      <c r="D2009" s="17" t="s">
        <v>22</v>
      </c>
      <c r="E2009" s="17" t="s">
        <v>23</v>
      </c>
      <c r="F2009" s="17" t="s">
        <v>218</v>
      </c>
      <c r="G2009" s="17" t="s">
        <v>219</v>
      </c>
      <c r="H2009" s="17" t="s">
        <v>26</v>
      </c>
      <c r="I2009" s="48" t="str">
        <f>INDEX(Orders!$E2009,MATCH(Orders!$F2009,Customers!$B2009,0))</f>
        <v>Standard Class</v>
      </c>
    </row>
    <row r="2010" spans="1:9" x14ac:dyDescent="0.35">
      <c r="A2010" s="11">
        <v>7033</v>
      </c>
      <c r="B2010" s="13" t="s">
        <v>1450</v>
      </c>
      <c r="C2010" s="13" t="s">
        <v>1451</v>
      </c>
      <c r="D2010" s="13" t="s">
        <v>22</v>
      </c>
      <c r="E2010" s="13" t="s">
        <v>23</v>
      </c>
      <c r="F2010" s="13" t="s">
        <v>218</v>
      </c>
      <c r="G2010" s="13" t="s">
        <v>219</v>
      </c>
      <c r="H2010" s="13" t="s">
        <v>26</v>
      </c>
      <c r="I2010" s="47" t="str">
        <f>INDEX(Orders!$E2010,MATCH(Orders!$F2010,Customers!$B2010,0))</f>
        <v>Standard Class</v>
      </c>
    </row>
    <row r="2011" spans="1:9" x14ac:dyDescent="0.35">
      <c r="A2011" s="12">
        <v>7034</v>
      </c>
      <c r="B2011" s="17" t="s">
        <v>1450</v>
      </c>
      <c r="C2011" s="17" t="s">
        <v>1451</v>
      </c>
      <c r="D2011" s="17" t="s">
        <v>22</v>
      </c>
      <c r="E2011" s="17" t="s">
        <v>23</v>
      </c>
      <c r="F2011" s="17" t="s">
        <v>218</v>
      </c>
      <c r="G2011" s="17" t="s">
        <v>219</v>
      </c>
      <c r="H2011" s="17" t="s">
        <v>26</v>
      </c>
      <c r="I2011" s="48" t="str">
        <f>INDEX(Orders!$E2011,MATCH(Orders!$F2011,Customers!$B2011,0))</f>
        <v>Standard Class</v>
      </c>
    </row>
    <row r="2012" spans="1:9" x14ac:dyDescent="0.35">
      <c r="A2012" s="11">
        <v>7035</v>
      </c>
      <c r="B2012" s="13" t="s">
        <v>1450</v>
      </c>
      <c r="C2012" s="13" t="s">
        <v>1451</v>
      </c>
      <c r="D2012" s="13" t="s">
        <v>22</v>
      </c>
      <c r="E2012" s="13" t="s">
        <v>23</v>
      </c>
      <c r="F2012" s="13" t="s">
        <v>218</v>
      </c>
      <c r="G2012" s="13" t="s">
        <v>219</v>
      </c>
      <c r="H2012" s="13" t="s">
        <v>26</v>
      </c>
      <c r="I2012" s="47" t="str">
        <f>INDEX(Orders!$E2012,MATCH(Orders!$F2012,Customers!$B2012,0))</f>
        <v>Standard Class</v>
      </c>
    </row>
    <row r="2013" spans="1:9" x14ac:dyDescent="0.35">
      <c r="A2013" s="12">
        <v>8120</v>
      </c>
      <c r="B2013" s="17" t="s">
        <v>4946</v>
      </c>
      <c r="C2013" s="17" t="s">
        <v>4947</v>
      </c>
      <c r="D2013" s="17" t="s">
        <v>41</v>
      </c>
      <c r="E2013" s="17" t="s">
        <v>23</v>
      </c>
      <c r="F2013" s="17" t="s">
        <v>358</v>
      </c>
      <c r="G2013" s="17" t="s">
        <v>43</v>
      </c>
      <c r="H2013" s="17" t="s">
        <v>44</v>
      </c>
      <c r="I2013" s="48" t="str">
        <f>INDEX(Orders!$E2013,MATCH(Orders!$F2013,Customers!$B2013,0))</f>
        <v>Standard Class</v>
      </c>
    </row>
    <row r="2014" spans="1:9" x14ac:dyDescent="0.35">
      <c r="A2014" s="11">
        <v>8121</v>
      </c>
      <c r="B2014" s="13" t="s">
        <v>4946</v>
      </c>
      <c r="C2014" s="13" t="s">
        <v>4947</v>
      </c>
      <c r="D2014" s="13" t="s">
        <v>41</v>
      </c>
      <c r="E2014" s="13" t="s">
        <v>23</v>
      </c>
      <c r="F2014" s="13" t="s">
        <v>358</v>
      </c>
      <c r="G2014" s="13" t="s">
        <v>43</v>
      </c>
      <c r="H2014" s="13" t="s">
        <v>44</v>
      </c>
      <c r="I2014" s="47" t="str">
        <f>INDEX(Orders!$E2014,MATCH(Orders!$F2014,Customers!$B2014,0))</f>
        <v>Standard Class</v>
      </c>
    </row>
    <row r="2015" spans="1:9" x14ac:dyDescent="0.35">
      <c r="A2015" s="12">
        <v>8122</v>
      </c>
      <c r="B2015" s="17" t="s">
        <v>4946</v>
      </c>
      <c r="C2015" s="17" t="s">
        <v>4947</v>
      </c>
      <c r="D2015" s="17" t="s">
        <v>41</v>
      </c>
      <c r="E2015" s="17" t="s">
        <v>23</v>
      </c>
      <c r="F2015" s="17" t="s">
        <v>358</v>
      </c>
      <c r="G2015" s="17" t="s">
        <v>43</v>
      </c>
      <c r="H2015" s="17" t="s">
        <v>44</v>
      </c>
      <c r="I2015" s="48" t="str">
        <f>INDEX(Orders!$E2015,MATCH(Orders!$F2015,Customers!$B2015,0))</f>
        <v>Standard Class</v>
      </c>
    </row>
    <row r="2016" spans="1:9" x14ac:dyDescent="0.35">
      <c r="A2016" s="11">
        <v>8469</v>
      </c>
      <c r="B2016" s="13" t="s">
        <v>2197</v>
      </c>
      <c r="C2016" s="13" t="s">
        <v>2198</v>
      </c>
      <c r="D2016" s="13" t="s">
        <v>22</v>
      </c>
      <c r="E2016" s="13" t="s">
        <v>23</v>
      </c>
      <c r="F2016" s="13" t="s">
        <v>4953</v>
      </c>
      <c r="G2016" s="13" t="s">
        <v>762</v>
      </c>
      <c r="H2016" s="13" t="s">
        <v>54</v>
      </c>
      <c r="I2016" s="47" t="str">
        <f>INDEX(Orders!$E2016,MATCH(Orders!$F2016,Customers!$B2016,0))</f>
        <v>Standard Class</v>
      </c>
    </row>
    <row r="2017" spans="1:9" x14ac:dyDescent="0.35">
      <c r="A2017" s="12">
        <v>9400</v>
      </c>
      <c r="B2017" s="17" t="s">
        <v>4957</v>
      </c>
      <c r="C2017" s="17" t="s">
        <v>4958</v>
      </c>
      <c r="D2017" s="17" t="s">
        <v>41</v>
      </c>
      <c r="E2017" s="17" t="s">
        <v>23</v>
      </c>
      <c r="F2017" s="17" t="s">
        <v>4959</v>
      </c>
      <c r="G2017" s="17" t="s">
        <v>381</v>
      </c>
      <c r="H2017" s="17" t="s">
        <v>54</v>
      </c>
      <c r="I2017" s="48" t="str">
        <f>INDEX(Orders!$E2017,MATCH(Orders!$F2017,Customers!$B2017,0))</f>
        <v>Standard Class</v>
      </c>
    </row>
    <row r="2018" spans="1:9" x14ac:dyDescent="0.35">
      <c r="A2018" s="11">
        <v>1074</v>
      </c>
      <c r="B2018" s="13" t="s">
        <v>2264</v>
      </c>
      <c r="C2018" s="13" t="s">
        <v>2265</v>
      </c>
      <c r="D2018" s="13" t="s">
        <v>41</v>
      </c>
      <c r="E2018" s="13" t="s">
        <v>23</v>
      </c>
      <c r="F2018" s="13" t="s">
        <v>3022</v>
      </c>
      <c r="G2018" s="13" t="s">
        <v>465</v>
      </c>
      <c r="H2018" s="13" t="s">
        <v>44</v>
      </c>
      <c r="I2018" s="47" t="str">
        <f>INDEX(Orders!$E2018,MATCH(Orders!$F2018,Customers!$B2018,0))</f>
        <v>Standard Class</v>
      </c>
    </row>
    <row r="2019" spans="1:9" x14ac:dyDescent="0.35">
      <c r="A2019" s="12">
        <v>1075</v>
      </c>
      <c r="B2019" s="17" t="s">
        <v>2264</v>
      </c>
      <c r="C2019" s="17" t="s">
        <v>2265</v>
      </c>
      <c r="D2019" s="17" t="s">
        <v>41</v>
      </c>
      <c r="E2019" s="17" t="s">
        <v>23</v>
      </c>
      <c r="F2019" s="17" t="s">
        <v>3022</v>
      </c>
      <c r="G2019" s="17" t="s">
        <v>465</v>
      </c>
      <c r="H2019" s="17" t="s">
        <v>44</v>
      </c>
      <c r="I2019" s="48" t="str">
        <f>INDEX(Orders!$E2019,MATCH(Orders!$F2019,Customers!$B2019,0))</f>
        <v>Standard Class</v>
      </c>
    </row>
    <row r="2020" spans="1:9" x14ac:dyDescent="0.35">
      <c r="A2020" s="11">
        <v>1076</v>
      </c>
      <c r="B2020" s="13" t="s">
        <v>2264</v>
      </c>
      <c r="C2020" s="13" t="s">
        <v>2265</v>
      </c>
      <c r="D2020" s="13" t="s">
        <v>41</v>
      </c>
      <c r="E2020" s="13" t="s">
        <v>23</v>
      </c>
      <c r="F2020" s="13" t="s">
        <v>3022</v>
      </c>
      <c r="G2020" s="13" t="s">
        <v>465</v>
      </c>
      <c r="H2020" s="13" t="s">
        <v>44</v>
      </c>
      <c r="I2020" s="47" t="str">
        <f>INDEX(Orders!$E2020,MATCH(Orders!$F2020,Customers!$B2020,0))</f>
        <v>Standard Class</v>
      </c>
    </row>
    <row r="2021" spans="1:9" x14ac:dyDescent="0.35">
      <c r="A2021" s="12">
        <v>1137</v>
      </c>
      <c r="B2021" s="17" t="s">
        <v>4187</v>
      </c>
      <c r="C2021" s="17" t="s">
        <v>4188</v>
      </c>
      <c r="D2021" s="17" t="s">
        <v>22</v>
      </c>
      <c r="E2021" s="17" t="s">
        <v>23</v>
      </c>
      <c r="F2021" s="17" t="s">
        <v>4396</v>
      </c>
      <c r="G2021" s="17" t="s">
        <v>762</v>
      </c>
      <c r="H2021" s="17" t="s">
        <v>54</v>
      </c>
      <c r="I2021" s="48" t="str">
        <f>INDEX(Orders!$E2021,MATCH(Orders!$F2021,Customers!$B2021,0))</f>
        <v>Second Class</v>
      </c>
    </row>
    <row r="2022" spans="1:9" x14ac:dyDescent="0.35">
      <c r="A2022" s="11">
        <v>1138</v>
      </c>
      <c r="B2022" s="13" t="s">
        <v>4187</v>
      </c>
      <c r="C2022" s="13" t="s">
        <v>4188</v>
      </c>
      <c r="D2022" s="13" t="s">
        <v>22</v>
      </c>
      <c r="E2022" s="13" t="s">
        <v>23</v>
      </c>
      <c r="F2022" s="13" t="s">
        <v>4396</v>
      </c>
      <c r="G2022" s="13" t="s">
        <v>762</v>
      </c>
      <c r="H2022" s="13" t="s">
        <v>54</v>
      </c>
      <c r="I2022" s="47" t="str">
        <f>INDEX(Orders!$E2022,MATCH(Orders!$F2022,Customers!$B2022,0))</f>
        <v>Second Class</v>
      </c>
    </row>
    <row r="2023" spans="1:9" x14ac:dyDescent="0.35">
      <c r="A2023" s="12">
        <v>1139</v>
      </c>
      <c r="B2023" s="17" t="s">
        <v>4187</v>
      </c>
      <c r="C2023" s="17" t="s">
        <v>4188</v>
      </c>
      <c r="D2023" s="17" t="s">
        <v>22</v>
      </c>
      <c r="E2023" s="17" t="s">
        <v>23</v>
      </c>
      <c r="F2023" s="17" t="s">
        <v>4396</v>
      </c>
      <c r="G2023" s="17" t="s">
        <v>762</v>
      </c>
      <c r="H2023" s="17" t="s">
        <v>54</v>
      </c>
      <c r="I2023" s="48" t="str">
        <f>INDEX(Orders!$E2023,MATCH(Orders!$F2023,Customers!$B2023,0))</f>
        <v>Second Class</v>
      </c>
    </row>
    <row r="2024" spans="1:9" x14ac:dyDescent="0.35">
      <c r="A2024" s="11">
        <v>1140</v>
      </c>
      <c r="B2024" s="13" t="s">
        <v>4187</v>
      </c>
      <c r="C2024" s="13" t="s">
        <v>4188</v>
      </c>
      <c r="D2024" s="13" t="s">
        <v>22</v>
      </c>
      <c r="E2024" s="13" t="s">
        <v>23</v>
      </c>
      <c r="F2024" s="13" t="s">
        <v>4396</v>
      </c>
      <c r="G2024" s="13" t="s">
        <v>762</v>
      </c>
      <c r="H2024" s="13" t="s">
        <v>54</v>
      </c>
      <c r="I2024" s="47" t="str">
        <f>INDEX(Orders!$E2024,MATCH(Orders!$F2024,Customers!$B2024,0))</f>
        <v>Second Class</v>
      </c>
    </row>
    <row r="2025" spans="1:9" x14ac:dyDescent="0.35">
      <c r="A2025" s="12">
        <v>1141</v>
      </c>
      <c r="B2025" s="17" t="s">
        <v>4187</v>
      </c>
      <c r="C2025" s="17" t="s">
        <v>4188</v>
      </c>
      <c r="D2025" s="17" t="s">
        <v>22</v>
      </c>
      <c r="E2025" s="17" t="s">
        <v>23</v>
      </c>
      <c r="F2025" s="17" t="s">
        <v>4396</v>
      </c>
      <c r="G2025" s="17" t="s">
        <v>762</v>
      </c>
      <c r="H2025" s="17" t="s">
        <v>54</v>
      </c>
      <c r="I2025" s="48" t="str">
        <f>INDEX(Orders!$E2025,MATCH(Orders!$F2025,Customers!$B2025,0))</f>
        <v>Second Class</v>
      </c>
    </row>
    <row r="2026" spans="1:9" x14ac:dyDescent="0.35">
      <c r="A2026" s="11">
        <v>6111</v>
      </c>
      <c r="B2026" s="13" t="s">
        <v>1518</v>
      </c>
      <c r="C2026" s="13" t="s">
        <v>1519</v>
      </c>
      <c r="D2026" s="13" t="s">
        <v>41</v>
      </c>
      <c r="E2026" s="13" t="s">
        <v>23</v>
      </c>
      <c r="F2026" s="13" t="s">
        <v>4241</v>
      </c>
      <c r="G2026" s="13" t="s">
        <v>153</v>
      </c>
      <c r="H2026" s="13" t="s">
        <v>26</v>
      </c>
      <c r="I2026" s="47" t="str">
        <f>INDEX(Orders!$E2026,MATCH(Orders!$F2026,Customers!$B2026,0))</f>
        <v>Standard Class</v>
      </c>
    </row>
    <row r="2027" spans="1:9" x14ac:dyDescent="0.35">
      <c r="A2027" s="12">
        <v>6112</v>
      </c>
      <c r="B2027" s="17" t="s">
        <v>1518</v>
      </c>
      <c r="C2027" s="17" t="s">
        <v>1519</v>
      </c>
      <c r="D2027" s="17" t="s">
        <v>41</v>
      </c>
      <c r="E2027" s="17" t="s">
        <v>23</v>
      </c>
      <c r="F2027" s="17" t="s">
        <v>4241</v>
      </c>
      <c r="G2027" s="17" t="s">
        <v>153</v>
      </c>
      <c r="H2027" s="17" t="s">
        <v>26</v>
      </c>
      <c r="I2027" s="48" t="str">
        <f>INDEX(Orders!$E2027,MATCH(Orders!$F2027,Customers!$B2027,0))</f>
        <v>Standard Class</v>
      </c>
    </row>
    <row r="2028" spans="1:9" x14ac:dyDescent="0.35">
      <c r="A2028" s="11">
        <v>6113</v>
      </c>
      <c r="B2028" s="13" t="s">
        <v>1518</v>
      </c>
      <c r="C2028" s="13" t="s">
        <v>1519</v>
      </c>
      <c r="D2028" s="13" t="s">
        <v>41</v>
      </c>
      <c r="E2028" s="13" t="s">
        <v>23</v>
      </c>
      <c r="F2028" s="13" t="s">
        <v>4241</v>
      </c>
      <c r="G2028" s="13" t="s">
        <v>153</v>
      </c>
      <c r="H2028" s="13" t="s">
        <v>26</v>
      </c>
      <c r="I2028" s="47" t="str">
        <f>INDEX(Orders!$E2028,MATCH(Orders!$F2028,Customers!$B2028,0))</f>
        <v>Standard Class</v>
      </c>
    </row>
    <row r="2029" spans="1:9" x14ac:dyDescent="0.35">
      <c r="A2029" s="12">
        <v>6114</v>
      </c>
      <c r="B2029" s="17" t="s">
        <v>1518</v>
      </c>
      <c r="C2029" s="17" t="s">
        <v>1519</v>
      </c>
      <c r="D2029" s="17" t="s">
        <v>41</v>
      </c>
      <c r="E2029" s="17" t="s">
        <v>23</v>
      </c>
      <c r="F2029" s="17" t="s">
        <v>4241</v>
      </c>
      <c r="G2029" s="17" t="s">
        <v>153</v>
      </c>
      <c r="H2029" s="17" t="s">
        <v>26</v>
      </c>
      <c r="I2029" s="48" t="str">
        <f>INDEX(Orders!$E2029,MATCH(Orders!$F2029,Customers!$B2029,0))</f>
        <v>Standard Class</v>
      </c>
    </row>
    <row r="2030" spans="1:9" x14ac:dyDescent="0.35">
      <c r="A2030" s="11">
        <v>6115</v>
      </c>
      <c r="B2030" s="13" t="s">
        <v>1518</v>
      </c>
      <c r="C2030" s="13" t="s">
        <v>1519</v>
      </c>
      <c r="D2030" s="13" t="s">
        <v>41</v>
      </c>
      <c r="E2030" s="13" t="s">
        <v>23</v>
      </c>
      <c r="F2030" s="13" t="s">
        <v>4241</v>
      </c>
      <c r="G2030" s="13" t="s">
        <v>153</v>
      </c>
      <c r="H2030" s="13" t="s">
        <v>26</v>
      </c>
      <c r="I2030" s="47" t="str">
        <f>INDEX(Orders!$E2030,MATCH(Orders!$F2030,Customers!$B2030,0))</f>
        <v>Standard Class</v>
      </c>
    </row>
    <row r="2031" spans="1:9" x14ac:dyDescent="0.35">
      <c r="A2031" s="12">
        <v>7190</v>
      </c>
      <c r="B2031" s="17" t="s">
        <v>106</v>
      </c>
      <c r="C2031" s="17" t="s">
        <v>107</v>
      </c>
      <c r="D2031" s="17" t="s">
        <v>108</v>
      </c>
      <c r="E2031" s="17" t="s">
        <v>23</v>
      </c>
      <c r="F2031" s="17" t="s">
        <v>257</v>
      </c>
      <c r="G2031" s="17" t="s">
        <v>43</v>
      </c>
      <c r="H2031" s="17" t="s">
        <v>44</v>
      </c>
      <c r="I2031" s="48" t="str">
        <f>INDEX(Orders!$E2031,MATCH(Orders!$F2031,Customers!$B2031,0))</f>
        <v>First Class</v>
      </c>
    </row>
    <row r="2032" spans="1:9" x14ac:dyDescent="0.35">
      <c r="A2032" s="11">
        <v>7191</v>
      </c>
      <c r="B2032" s="13" t="s">
        <v>106</v>
      </c>
      <c r="C2032" s="13" t="s">
        <v>107</v>
      </c>
      <c r="D2032" s="13" t="s">
        <v>108</v>
      </c>
      <c r="E2032" s="13" t="s">
        <v>23</v>
      </c>
      <c r="F2032" s="13" t="s">
        <v>257</v>
      </c>
      <c r="G2032" s="13" t="s">
        <v>43</v>
      </c>
      <c r="H2032" s="13" t="s">
        <v>44</v>
      </c>
      <c r="I2032" s="47" t="str">
        <f>INDEX(Orders!$E2032,MATCH(Orders!$F2032,Customers!$B2032,0))</f>
        <v>First Class</v>
      </c>
    </row>
    <row r="2033" spans="1:9" x14ac:dyDescent="0.35">
      <c r="A2033" s="12">
        <v>7331</v>
      </c>
      <c r="B2033" s="17" t="s">
        <v>878</v>
      </c>
      <c r="C2033" s="17" t="s">
        <v>879</v>
      </c>
      <c r="D2033" s="17" t="s">
        <v>22</v>
      </c>
      <c r="E2033" s="17" t="s">
        <v>23</v>
      </c>
      <c r="F2033" s="17" t="s">
        <v>380</v>
      </c>
      <c r="G2033" s="17" t="s">
        <v>381</v>
      </c>
      <c r="H2033" s="17" t="s">
        <v>54</v>
      </c>
      <c r="I2033" s="48" t="str">
        <f>INDEX(Orders!$E2033,MATCH(Orders!$F2033,Customers!$B2033,0))</f>
        <v>First Class</v>
      </c>
    </row>
    <row r="2034" spans="1:9" x14ac:dyDescent="0.35">
      <c r="A2034" s="11">
        <v>1001</v>
      </c>
      <c r="B2034" s="13" t="s">
        <v>2520</v>
      </c>
      <c r="C2034" s="13" t="s">
        <v>2521</v>
      </c>
      <c r="D2034" s="13" t="s">
        <v>108</v>
      </c>
      <c r="E2034" s="13" t="s">
        <v>23</v>
      </c>
      <c r="F2034" s="13" t="s">
        <v>4974</v>
      </c>
      <c r="G2034" s="13" t="s">
        <v>160</v>
      </c>
      <c r="H2034" s="13" t="s">
        <v>44</v>
      </c>
      <c r="I2034" s="47" t="str">
        <f>INDEX(Orders!$E2034,MATCH(Orders!$F2034,Customers!$B2034,0))</f>
        <v>Standard Class</v>
      </c>
    </row>
    <row r="2035" spans="1:9" x14ac:dyDescent="0.35">
      <c r="A2035" s="12">
        <v>1478</v>
      </c>
      <c r="B2035" s="17" t="s">
        <v>4109</v>
      </c>
      <c r="C2035" s="17" t="s">
        <v>4110</v>
      </c>
      <c r="D2035" s="17" t="s">
        <v>41</v>
      </c>
      <c r="E2035" s="17" t="s">
        <v>23</v>
      </c>
      <c r="F2035" s="17" t="s">
        <v>3943</v>
      </c>
      <c r="G2035" s="17" t="s">
        <v>78</v>
      </c>
      <c r="H2035" s="17" t="s">
        <v>79</v>
      </c>
      <c r="I2035" s="48" t="str">
        <f>INDEX(Orders!$E2035,MATCH(Orders!$F2035,Customers!$B2035,0))</f>
        <v>Standard Class</v>
      </c>
    </row>
    <row r="2036" spans="1:9" x14ac:dyDescent="0.35">
      <c r="A2036" s="11">
        <v>1802</v>
      </c>
      <c r="B2036" s="13" t="s">
        <v>4977</v>
      </c>
      <c r="C2036" s="13" t="s">
        <v>4978</v>
      </c>
      <c r="D2036" s="13" t="s">
        <v>108</v>
      </c>
      <c r="E2036" s="13" t="s">
        <v>23</v>
      </c>
      <c r="F2036" s="13" t="s">
        <v>1284</v>
      </c>
      <c r="G2036" s="13" t="s">
        <v>160</v>
      </c>
      <c r="H2036" s="13" t="s">
        <v>44</v>
      </c>
      <c r="I2036" s="47" t="str">
        <f>INDEX(Orders!$E2036,MATCH(Orders!$F2036,Customers!$B2036,0))</f>
        <v>Standard Class</v>
      </c>
    </row>
    <row r="2037" spans="1:9" x14ac:dyDescent="0.35">
      <c r="A2037" s="12">
        <v>1884</v>
      </c>
      <c r="B2037" s="17" t="s">
        <v>239</v>
      </c>
      <c r="C2037" s="17" t="s">
        <v>240</v>
      </c>
      <c r="D2037" s="17" t="s">
        <v>108</v>
      </c>
      <c r="E2037" s="17" t="s">
        <v>23</v>
      </c>
      <c r="F2037" s="17" t="s">
        <v>86</v>
      </c>
      <c r="G2037" s="17" t="s">
        <v>87</v>
      </c>
      <c r="H2037" s="17" t="s">
        <v>26</v>
      </c>
      <c r="I2037" s="48" t="str">
        <f>INDEX(Orders!$E2037,MATCH(Orders!$F2037,Customers!$B2037,0))</f>
        <v>Standard Class</v>
      </c>
    </row>
    <row r="2038" spans="1:9" x14ac:dyDescent="0.35">
      <c r="A2038" s="11">
        <v>3260</v>
      </c>
      <c r="B2038" s="13" t="s">
        <v>3752</v>
      </c>
      <c r="C2038" s="13" t="s">
        <v>3753</v>
      </c>
      <c r="D2038" s="13" t="s">
        <v>108</v>
      </c>
      <c r="E2038" s="13" t="s">
        <v>23</v>
      </c>
      <c r="F2038" s="13" t="s">
        <v>2863</v>
      </c>
      <c r="G2038" s="13" t="s">
        <v>381</v>
      </c>
      <c r="H2038" s="13" t="s">
        <v>54</v>
      </c>
      <c r="I2038" s="47" t="str">
        <f>INDEX(Orders!$E2038,MATCH(Orders!$F2038,Customers!$B2038,0))</f>
        <v>Standard Class</v>
      </c>
    </row>
    <row r="2039" spans="1:9" x14ac:dyDescent="0.35">
      <c r="A2039" s="12">
        <v>4627</v>
      </c>
      <c r="B2039" s="17" t="s">
        <v>422</v>
      </c>
      <c r="C2039" s="17" t="s">
        <v>423</v>
      </c>
      <c r="D2039" s="17" t="s">
        <v>22</v>
      </c>
      <c r="E2039" s="17" t="s">
        <v>23</v>
      </c>
      <c r="F2039" s="17" t="s">
        <v>218</v>
      </c>
      <c r="G2039" s="17" t="s">
        <v>219</v>
      </c>
      <c r="H2039" s="17" t="s">
        <v>26</v>
      </c>
      <c r="I2039" s="48" t="str">
        <f>INDEX(Orders!$E2039,MATCH(Orders!$F2039,Customers!$B2039,0))</f>
        <v>Standard Class</v>
      </c>
    </row>
    <row r="2040" spans="1:9" x14ac:dyDescent="0.35">
      <c r="A2040" s="11">
        <v>4628</v>
      </c>
      <c r="B2040" s="13" t="s">
        <v>422</v>
      </c>
      <c r="C2040" s="13" t="s">
        <v>423</v>
      </c>
      <c r="D2040" s="13" t="s">
        <v>22</v>
      </c>
      <c r="E2040" s="13" t="s">
        <v>23</v>
      </c>
      <c r="F2040" s="13" t="s">
        <v>218</v>
      </c>
      <c r="G2040" s="13" t="s">
        <v>219</v>
      </c>
      <c r="H2040" s="13" t="s">
        <v>26</v>
      </c>
      <c r="I2040" s="47" t="str">
        <f>INDEX(Orders!$E2040,MATCH(Orders!$F2040,Customers!$B2040,0))</f>
        <v>Standard Class</v>
      </c>
    </row>
    <row r="2041" spans="1:9" x14ac:dyDescent="0.35">
      <c r="A2041" s="12">
        <v>4629</v>
      </c>
      <c r="B2041" s="17" t="s">
        <v>422</v>
      </c>
      <c r="C2041" s="17" t="s">
        <v>423</v>
      </c>
      <c r="D2041" s="17" t="s">
        <v>22</v>
      </c>
      <c r="E2041" s="17" t="s">
        <v>23</v>
      </c>
      <c r="F2041" s="17" t="s">
        <v>218</v>
      </c>
      <c r="G2041" s="17" t="s">
        <v>219</v>
      </c>
      <c r="H2041" s="17" t="s">
        <v>26</v>
      </c>
      <c r="I2041" s="48" t="str">
        <f>INDEX(Orders!$E2041,MATCH(Orders!$F2041,Customers!$B2041,0))</f>
        <v>Standard Class</v>
      </c>
    </row>
    <row r="2042" spans="1:9" x14ac:dyDescent="0.35">
      <c r="A2042" s="11">
        <v>4630</v>
      </c>
      <c r="B2042" s="13" t="s">
        <v>422</v>
      </c>
      <c r="C2042" s="13" t="s">
        <v>423</v>
      </c>
      <c r="D2042" s="13" t="s">
        <v>22</v>
      </c>
      <c r="E2042" s="13" t="s">
        <v>23</v>
      </c>
      <c r="F2042" s="13" t="s">
        <v>218</v>
      </c>
      <c r="G2042" s="13" t="s">
        <v>219</v>
      </c>
      <c r="H2042" s="13" t="s">
        <v>26</v>
      </c>
      <c r="I2042" s="47" t="str">
        <f>INDEX(Orders!$E2042,MATCH(Orders!$F2042,Customers!$B2042,0))</f>
        <v>Standard Class</v>
      </c>
    </row>
    <row r="2043" spans="1:9" x14ac:dyDescent="0.35">
      <c r="A2043" s="12">
        <v>5138</v>
      </c>
      <c r="B2043" s="17" t="s">
        <v>3637</v>
      </c>
      <c r="C2043" s="17" t="s">
        <v>3638</v>
      </c>
      <c r="D2043" s="17" t="s">
        <v>22</v>
      </c>
      <c r="E2043" s="17" t="s">
        <v>23</v>
      </c>
      <c r="F2043" s="17" t="s">
        <v>2752</v>
      </c>
      <c r="G2043" s="17" t="s">
        <v>66</v>
      </c>
      <c r="H2043" s="17" t="s">
        <v>54</v>
      </c>
      <c r="I2043" s="48" t="str">
        <f>INDEX(Orders!$E2043,MATCH(Orders!$F2043,Customers!$B2043,0))</f>
        <v>Standard Class</v>
      </c>
    </row>
    <row r="2044" spans="1:9" x14ac:dyDescent="0.35">
      <c r="A2044" s="11">
        <v>6117</v>
      </c>
      <c r="B2044" s="13" t="s">
        <v>3413</v>
      </c>
      <c r="C2044" s="13" t="s">
        <v>3414</v>
      </c>
      <c r="D2044" s="13" t="s">
        <v>108</v>
      </c>
      <c r="E2044" s="13" t="s">
        <v>23</v>
      </c>
      <c r="F2044" s="13" t="s">
        <v>218</v>
      </c>
      <c r="G2044" s="13" t="s">
        <v>219</v>
      </c>
      <c r="H2044" s="13" t="s">
        <v>26</v>
      </c>
      <c r="I2044" s="47" t="str">
        <f>INDEX(Orders!$E2044,MATCH(Orders!$F2044,Customers!$B2044,0))</f>
        <v>Standard Class</v>
      </c>
    </row>
    <row r="2045" spans="1:9" x14ac:dyDescent="0.35">
      <c r="A2045" s="12">
        <v>6118</v>
      </c>
      <c r="B2045" s="17" t="s">
        <v>3413</v>
      </c>
      <c r="C2045" s="17" t="s">
        <v>3414</v>
      </c>
      <c r="D2045" s="17" t="s">
        <v>108</v>
      </c>
      <c r="E2045" s="17" t="s">
        <v>23</v>
      </c>
      <c r="F2045" s="17" t="s">
        <v>218</v>
      </c>
      <c r="G2045" s="17" t="s">
        <v>219</v>
      </c>
      <c r="H2045" s="17" t="s">
        <v>26</v>
      </c>
      <c r="I2045" s="48" t="str">
        <f>INDEX(Orders!$E2045,MATCH(Orders!$F2045,Customers!$B2045,0))</f>
        <v>Standard Class</v>
      </c>
    </row>
    <row r="2046" spans="1:9" x14ac:dyDescent="0.35">
      <c r="A2046" s="11">
        <v>7196</v>
      </c>
      <c r="B2046" s="13" t="s">
        <v>2590</v>
      </c>
      <c r="C2046" s="13" t="s">
        <v>2591</v>
      </c>
      <c r="D2046" s="13" t="s">
        <v>108</v>
      </c>
      <c r="E2046" s="13" t="s">
        <v>23</v>
      </c>
      <c r="F2046" s="13" t="s">
        <v>159</v>
      </c>
      <c r="G2046" s="13" t="s">
        <v>160</v>
      </c>
      <c r="H2046" s="13" t="s">
        <v>44</v>
      </c>
      <c r="I2046" s="47" t="str">
        <f>INDEX(Orders!$E2046,MATCH(Orders!$F2046,Customers!$B2046,0))</f>
        <v>Standard Class</v>
      </c>
    </row>
    <row r="2047" spans="1:9" x14ac:dyDescent="0.35">
      <c r="A2047" s="12">
        <v>2264</v>
      </c>
      <c r="B2047" s="17" t="s">
        <v>3020</v>
      </c>
      <c r="C2047" s="17" t="s">
        <v>3021</v>
      </c>
      <c r="D2047" s="17" t="s">
        <v>41</v>
      </c>
      <c r="E2047" s="17" t="s">
        <v>23</v>
      </c>
      <c r="F2047" s="17" t="s">
        <v>416</v>
      </c>
      <c r="G2047" s="17" t="s">
        <v>251</v>
      </c>
      <c r="H2047" s="17" t="s">
        <v>79</v>
      </c>
      <c r="I2047" s="48" t="str">
        <f>INDEX(Orders!$E2047,MATCH(Orders!$F2047,Customers!$B2047,0))</f>
        <v>Second Class</v>
      </c>
    </row>
    <row r="2048" spans="1:9" x14ac:dyDescent="0.35">
      <c r="A2048" s="11">
        <v>2265</v>
      </c>
      <c r="B2048" s="13" t="s">
        <v>3020</v>
      </c>
      <c r="C2048" s="13" t="s">
        <v>3021</v>
      </c>
      <c r="D2048" s="13" t="s">
        <v>41</v>
      </c>
      <c r="E2048" s="13" t="s">
        <v>23</v>
      </c>
      <c r="F2048" s="13" t="s">
        <v>416</v>
      </c>
      <c r="G2048" s="13" t="s">
        <v>251</v>
      </c>
      <c r="H2048" s="13" t="s">
        <v>79</v>
      </c>
      <c r="I2048" s="47" t="str">
        <f>INDEX(Orders!$E2048,MATCH(Orders!$F2048,Customers!$B2048,0))</f>
        <v>Second Class</v>
      </c>
    </row>
    <row r="2049" spans="1:9" x14ac:dyDescent="0.35">
      <c r="A2049" s="12">
        <v>2266</v>
      </c>
      <c r="B2049" s="17" t="s">
        <v>3020</v>
      </c>
      <c r="C2049" s="17" t="s">
        <v>3021</v>
      </c>
      <c r="D2049" s="17" t="s">
        <v>41</v>
      </c>
      <c r="E2049" s="17" t="s">
        <v>23</v>
      </c>
      <c r="F2049" s="17" t="s">
        <v>416</v>
      </c>
      <c r="G2049" s="17" t="s">
        <v>251</v>
      </c>
      <c r="H2049" s="17" t="s">
        <v>79</v>
      </c>
      <c r="I2049" s="48" t="str">
        <f>INDEX(Orders!$E2049,MATCH(Orders!$F2049,Customers!$B2049,0))</f>
        <v>Second Class</v>
      </c>
    </row>
    <row r="2050" spans="1:9" x14ac:dyDescent="0.35">
      <c r="A2050" s="11">
        <v>2504</v>
      </c>
      <c r="B2050" s="13" t="s">
        <v>4997</v>
      </c>
      <c r="C2050" s="13" t="s">
        <v>4998</v>
      </c>
      <c r="D2050" s="13" t="s">
        <v>41</v>
      </c>
      <c r="E2050" s="13" t="s">
        <v>23</v>
      </c>
      <c r="F2050" s="13" t="s">
        <v>358</v>
      </c>
      <c r="G2050" s="13" t="s">
        <v>43</v>
      </c>
      <c r="H2050" s="13" t="s">
        <v>44</v>
      </c>
      <c r="I2050" s="47" t="str">
        <f>INDEX(Orders!$E2050,MATCH(Orders!$F2050,Customers!$B2050,0))</f>
        <v>Standard Class</v>
      </c>
    </row>
    <row r="2051" spans="1:9" x14ac:dyDescent="0.35">
      <c r="A2051" s="12">
        <v>4530</v>
      </c>
      <c r="B2051" s="17" t="s">
        <v>4004</v>
      </c>
      <c r="C2051" s="17" t="s">
        <v>4005</v>
      </c>
      <c r="D2051" s="17" t="s">
        <v>41</v>
      </c>
      <c r="E2051" s="17" t="s">
        <v>23</v>
      </c>
      <c r="F2051" s="17" t="s">
        <v>451</v>
      </c>
      <c r="G2051" s="17" t="s">
        <v>53</v>
      </c>
      <c r="H2051" s="17" t="s">
        <v>54</v>
      </c>
      <c r="I2051" s="48" t="str">
        <f>INDEX(Orders!$E2051,MATCH(Orders!$F2051,Customers!$B2051,0))</f>
        <v>Standard Class</v>
      </c>
    </row>
    <row r="2052" spans="1:9" x14ac:dyDescent="0.35">
      <c r="A2052" s="11">
        <v>4531</v>
      </c>
      <c r="B2052" s="13" t="s">
        <v>5001</v>
      </c>
      <c r="C2052" s="13" t="s">
        <v>5002</v>
      </c>
      <c r="D2052" s="13" t="s">
        <v>41</v>
      </c>
      <c r="E2052" s="13" t="s">
        <v>23</v>
      </c>
      <c r="F2052" s="13" t="s">
        <v>218</v>
      </c>
      <c r="G2052" s="13" t="s">
        <v>219</v>
      </c>
      <c r="H2052" s="13" t="s">
        <v>26</v>
      </c>
      <c r="I2052" s="47" t="str">
        <f>INDEX(Orders!$E2052,MATCH(Orders!$F2052,Customers!$B2052,0))</f>
        <v>First Class</v>
      </c>
    </row>
    <row r="2053" spans="1:9" x14ac:dyDescent="0.35">
      <c r="A2053" s="12">
        <v>4532</v>
      </c>
      <c r="B2053" s="17" t="s">
        <v>5001</v>
      </c>
      <c r="C2053" s="17" t="s">
        <v>5002</v>
      </c>
      <c r="D2053" s="17" t="s">
        <v>41</v>
      </c>
      <c r="E2053" s="17" t="s">
        <v>23</v>
      </c>
      <c r="F2053" s="17" t="s">
        <v>218</v>
      </c>
      <c r="G2053" s="17" t="s">
        <v>219</v>
      </c>
      <c r="H2053" s="17" t="s">
        <v>26</v>
      </c>
      <c r="I2053" s="48" t="str">
        <f>INDEX(Orders!$E2053,MATCH(Orders!$F2053,Customers!$B2053,0))</f>
        <v>First Class</v>
      </c>
    </row>
    <row r="2054" spans="1:9" x14ac:dyDescent="0.35">
      <c r="A2054" s="11">
        <v>4812</v>
      </c>
      <c r="B2054" s="13" t="s">
        <v>4020</v>
      </c>
      <c r="C2054" s="13" t="s">
        <v>4021</v>
      </c>
      <c r="D2054" s="13" t="s">
        <v>41</v>
      </c>
      <c r="E2054" s="13" t="s">
        <v>23</v>
      </c>
      <c r="F2054" s="13" t="s">
        <v>86</v>
      </c>
      <c r="G2054" s="13" t="s">
        <v>87</v>
      </c>
      <c r="H2054" s="13" t="s">
        <v>26</v>
      </c>
      <c r="I2054" s="47" t="str">
        <f>INDEX(Orders!$E2054,MATCH(Orders!$F2054,Customers!$B2054,0))</f>
        <v>Second Class</v>
      </c>
    </row>
    <row r="2055" spans="1:9" x14ac:dyDescent="0.35">
      <c r="A2055" s="12">
        <v>4813</v>
      </c>
      <c r="B2055" s="17" t="s">
        <v>4020</v>
      </c>
      <c r="C2055" s="17" t="s">
        <v>4021</v>
      </c>
      <c r="D2055" s="17" t="s">
        <v>41</v>
      </c>
      <c r="E2055" s="17" t="s">
        <v>23</v>
      </c>
      <c r="F2055" s="17" t="s">
        <v>86</v>
      </c>
      <c r="G2055" s="17" t="s">
        <v>87</v>
      </c>
      <c r="H2055" s="17" t="s">
        <v>26</v>
      </c>
      <c r="I2055" s="48" t="str">
        <f>INDEX(Orders!$E2055,MATCH(Orders!$F2055,Customers!$B2055,0))</f>
        <v>Second Class</v>
      </c>
    </row>
    <row r="2056" spans="1:9" x14ac:dyDescent="0.35">
      <c r="A2056" s="11">
        <v>4814</v>
      </c>
      <c r="B2056" s="13" t="s">
        <v>4020</v>
      </c>
      <c r="C2056" s="13" t="s">
        <v>4021</v>
      </c>
      <c r="D2056" s="13" t="s">
        <v>41</v>
      </c>
      <c r="E2056" s="13" t="s">
        <v>23</v>
      </c>
      <c r="F2056" s="13" t="s">
        <v>86</v>
      </c>
      <c r="G2056" s="13" t="s">
        <v>87</v>
      </c>
      <c r="H2056" s="13" t="s">
        <v>26</v>
      </c>
      <c r="I2056" s="47" t="str">
        <f>INDEX(Orders!$E2056,MATCH(Orders!$F2056,Customers!$B2056,0))</f>
        <v>Second Class</v>
      </c>
    </row>
    <row r="2057" spans="1:9" x14ac:dyDescent="0.35">
      <c r="A2057" s="12">
        <v>6030</v>
      </c>
      <c r="B2057" s="17" t="s">
        <v>371</v>
      </c>
      <c r="C2057" s="17" t="s">
        <v>372</v>
      </c>
      <c r="D2057" s="17" t="s">
        <v>41</v>
      </c>
      <c r="E2057" s="17" t="s">
        <v>23</v>
      </c>
      <c r="F2057" s="17" t="s">
        <v>42</v>
      </c>
      <c r="G2057" s="17" t="s">
        <v>43</v>
      </c>
      <c r="H2057" s="17" t="s">
        <v>44</v>
      </c>
      <c r="I2057" s="48" t="str">
        <f>INDEX(Orders!$E2057,MATCH(Orders!$F2057,Customers!$B2057,0))</f>
        <v>First Class</v>
      </c>
    </row>
    <row r="2058" spans="1:9" x14ac:dyDescent="0.35">
      <c r="A2058" s="11">
        <v>7128</v>
      </c>
      <c r="B2058" s="13" t="s">
        <v>2379</v>
      </c>
      <c r="C2058" s="13" t="s">
        <v>2380</v>
      </c>
      <c r="D2058" s="13" t="s">
        <v>41</v>
      </c>
      <c r="E2058" s="13" t="s">
        <v>23</v>
      </c>
      <c r="F2058" s="13" t="s">
        <v>697</v>
      </c>
      <c r="G2058" s="13" t="s">
        <v>743</v>
      </c>
      <c r="H2058" s="13" t="s">
        <v>26</v>
      </c>
      <c r="I2058" s="47" t="str">
        <f>INDEX(Orders!$E2058,MATCH(Orders!$F2058,Customers!$B2058,0))</f>
        <v>Standard Class</v>
      </c>
    </row>
    <row r="2059" spans="1:9" x14ac:dyDescent="0.35">
      <c r="A2059" s="12">
        <v>7129</v>
      </c>
      <c r="B2059" s="17" t="s">
        <v>2379</v>
      </c>
      <c r="C2059" s="17" t="s">
        <v>2380</v>
      </c>
      <c r="D2059" s="17" t="s">
        <v>41</v>
      </c>
      <c r="E2059" s="17" t="s">
        <v>23</v>
      </c>
      <c r="F2059" s="17" t="s">
        <v>697</v>
      </c>
      <c r="G2059" s="17" t="s">
        <v>743</v>
      </c>
      <c r="H2059" s="17" t="s">
        <v>26</v>
      </c>
      <c r="I2059" s="48" t="str">
        <f>INDEX(Orders!$E2059,MATCH(Orders!$F2059,Customers!$B2059,0))</f>
        <v>Standard Class</v>
      </c>
    </row>
    <row r="2060" spans="1:9" x14ac:dyDescent="0.35">
      <c r="A2060" s="11">
        <v>7180</v>
      </c>
      <c r="B2060" s="13" t="s">
        <v>4034</v>
      </c>
      <c r="C2060" s="13" t="s">
        <v>4035</v>
      </c>
      <c r="D2060" s="13" t="s">
        <v>41</v>
      </c>
      <c r="E2060" s="13" t="s">
        <v>23</v>
      </c>
      <c r="F2060" s="13" t="s">
        <v>1539</v>
      </c>
      <c r="G2060" s="13" t="s">
        <v>25</v>
      </c>
      <c r="H2060" s="13" t="s">
        <v>26</v>
      </c>
      <c r="I2060" s="47" t="str">
        <f>INDEX(Orders!$E2060,MATCH(Orders!$F2060,Customers!$B2060,0))</f>
        <v>Standard Class</v>
      </c>
    </row>
    <row r="2061" spans="1:9" x14ac:dyDescent="0.35">
      <c r="A2061" s="12">
        <v>9178</v>
      </c>
      <c r="B2061" s="17" t="s">
        <v>2093</v>
      </c>
      <c r="C2061" s="17" t="s">
        <v>2094</v>
      </c>
      <c r="D2061" s="17" t="s">
        <v>41</v>
      </c>
      <c r="E2061" s="17" t="s">
        <v>23</v>
      </c>
      <c r="F2061" s="17" t="s">
        <v>218</v>
      </c>
      <c r="G2061" s="17" t="s">
        <v>219</v>
      </c>
      <c r="H2061" s="17" t="s">
        <v>26</v>
      </c>
      <c r="I2061" s="48" t="str">
        <f>INDEX(Orders!$E2061,MATCH(Orders!$F2061,Customers!$B2061,0))</f>
        <v>Standard Class</v>
      </c>
    </row>
    <row r="2062" spans="1:9" x14ac:dyDescent="0.35">
      <c r="A2062" s="11">
        <v>9179</v>
      </c>
      <c r="B2062" s="13" t="s">
        <v>2093</v>
      </c>
      <c r="C2062" s="13" t="s">
        <v>2094</v>
      </c>
      <c r="D2062" s="13" t="s">
        <v>41</v>
      </c>
      <c r="E2062" s="13" t="s">
        <v>23</v>
      </c>
      <c r="F2062" s="13" t="s">
        <v>218</v>
      </c>
      <c r="G2062" s="13" t="s">
        <v>219</v>
      </c>
      <c r="H2062" s="13" t="s">
        <v>26</v>
      </c>
      <c r="I2062" s="47" t="str">
        <f>INDEX(Orders!$E2062,MATCH(Orders!$F2062,Customers!$B2062,0))</f>
        <v>Standard Class</v>
      </c>
    </row>
    <row r="2063" spans="1:9" x14ac:dyDescent="0.35">
      <c r="A2063" s="12">
        <v>1911</v>
      </c>
      <c r="B2063" s="17" t="s">
        <v>1006</v>
      </c>
      <c r="C2063" s="17" t="s">
        <v>1007</v>
      </c>
      <c r="D2063" s="17" t="s">
        <v>22</v>
      </c>
      <c r="E2063" s="17" t="s">
        <v>23</v>
      </c>
      <c r="F2063" s="17" t="s">
        <v>42</v>
      </c>
      <c r="G2063" s="17" t="s">
        <v>43</v>
      </c>
      <c r="H2063" s="17" t="s">
        <v>44</v>
      </c>
      <c r="I2063" s="48" t="str">
        <f>INDEX(Orders!$E2063,MATCH(Orders!$F2063,Customers!$B2063,0))</f>
        <v>Standard Class</v>
      </c>
    </row>
    <row r="2064" spans="1:9" x14ac:dyDescent="0.35">
      <c r="A2064" s="11">
        <v>2240</v>
      </c>
      <c r="B2064" s="13" t="s">
        <v>3786</v>
      </c>
      <c r="C2064" s="13" t="s">
        <v>3787</v>
      </c>
      <c r="D2064" s="13" t="s">
        <v>41</v>
      </c>
      <c r="E2064" s="13" t="s">
        <v>23</v>
      </c>
      <c r="F2064" s="13" t="s">
        <v>42</v>
      </c>
      <c r="G2064" s="13" t="s">
        <v>43</v>
      </c>
      <c r="H2064" s="13" t="s">
        <v>44</v>
      </c>
      <c r="I2064" s="47" t="str">
        <f>INDEX(Orders!$E2064,MATCH(Orders!$F2064,Customers!$B2064,0))</f>
        <v>Second Class</v>
      </c>
    </row>
    <row r="2065" spans="1:9" x14ac:dyDescent="0.35">
      <c r="A2065" s="12">
        <v>2241</v>
      </c>
      <c r="B2065" s="17" t="s">
        <v>3786</v>
      </c>
      <c r="C2065" s="17" t="s">
        <v>3787</v>
      </c>
      <c r="D2065" s="17" t="s">
        <v>41</v>
      </c>
      <c r="E2065" s="17" t="s">
        <v>23</v>
      </c>
      <c r="F2065" s="17" t="s">
        <v>42</v>
      </c>
      <c r="G2065" s="17" t="s">
        <v>43</v>
      </c>
      <c r="H2065" s="17" t="s">
        <v>44</v>
      </c>
      <c r="I2065" s="48" t="str">
        <f>INDEX(Orders!$E2065,MATCH(Orders!$F2065,Customers!$B2065,0))</f>
        <v>Second Class</v>
      </c>
    </row>
    <row r="2066" spans="1:9" x14ac:dyDescent="0.35">
      <c r="A2066" s="11">
        <v>4397</v>
      </c>
      <c r="B2066" s="13" t="s">
        <v>2163</v>
      </c>
      <c r="C2066" s="13" t="s">
        <v>2164</v>
      </c>
      <c r="D2066" s="13" t="s">
        <v>22</v>
      </c>
      <c r="E2066" s="13" t="s">
        <v>23</v>
      </c>
      <c r="F2066" s="13" t="s">
        <v>257</v>
      </c>
      <c r="G2066" s="13" t="s">
        <v>43</v>
      </c>
      <c r="H2066" s="13" t="s">
        <v>44</v>
      </c>
      <c r="I2066" s="47" t="str">
        <f>INDEX(Orders!$E2066,MATCH(Orders!$F2066,Customers!$B2066,0))</f>
        <v>Standard Class</v>
      </c>
    </row>
    <row r="2067" spans="1:9" x14ac:dyDescent="0.35">
      <c r="A2067" s="12">
        <v>8411</v>
      </c>
      <c r="B2067" s="17" t="s">
        <v>734</v>
      </c>
      <c r="C2067" s="17" t="s">
        <v>735</v>
      </c>
      <c r="D2067" s="17" t="s">
        <v>22</v>
      </c>
      <c r="E2067" s="17" t="s">
        <v>23</v>
      </c>
      <c r="F2067" s="17" t="s">
        <v>318</v>
      </c>
      <c r="G2067" s="17" t="s">
        <v>78</v>
      </c>
      <c r="H2067" s="17" t="s">
        <v>79</v>
      </c>
      <c r="I2067" s="48" t="str">
        <f>INDEX(Orders!$E2067,MATCH(Orders!$F2067,Customers!$B2067,0))</f>
        <v>Same Day</v>
      </c>
    </row>
    <row r="2068" spans="1:9" x14ac:dyDescent="0.35">
      <c r="A2068" s="11">
        <v>163</v>
      </c>
      <c r="B2068" s="13" t="s">
        <v>2779</v>
      </c>
      <c r="C2068" s="13" t="s">
        <v>2780</v>
      </c>
      <c r="D2068" s="13" t="s">
        <v>41</v>
      </c>
      <c r="E2068" s="13" t="s">
        <v>23</v>
      </c>
      <c r="F2068" s="13" t="s">
        <v>5019</v>
      </c>
      <c r="G2068" s="13" t="s">
        <v>5020</v>
      </c>
      <c r="H2068" s="13" t="s">
        <v>44</v>
      </c>
      <c r="I2068" s="47" t="str">
        <f>INDEX(Orders!$E2068,MATCH(Orders!$F2068,Customers!$B2068,0))</f>
        <v>Standard Class</v>
      </c>
    </row>
    <row r="2069" spans="1:9" x14ac:dyDescent="0.35">
      <c r="A2069" s="12">
        <v>6791</v>
      </c>
      <c r="B2069" s="17" t="s">
        <v>3850</v>
      </c>
      <c r="C2069" s="17" t="s">
        <v>3851</v>
      </c>
      <c r="D2069" s="17" t="s">
        <v>41</v>
      </c>
      <c r="E2069" s="17" t="s">
        <v>23</v>
      </c>
      <c r="F2069" s="17" t="s">
        <v>2836</v>
      </c>
      <c r="G2069" s="17" t="s">
        <v>43</v>
      </c>
      <c r="H2069" s="17" t="s">
        <v>44</v>
      </c>
      <c r="I2069" s="48" t="str">
        <f>INDEX(Orders!$E2069,MATCH(Orders!$F2069,Customers!$B2069,0))</f>
        <v>First Class</v>
      </c>
    </row>
    <row r="2070" spans="1:9" x14ac:dyDescent="0.35">
      <c r="A2070" s="11">
        <v>5115</v>
      </c>
      <c r="B2070" s="13" t="s">
        <v>469</v>
      </c>
      <c r="C2070" s="13" t="s">
        <v>470</v>
      </c>
      <c r="D2070" s="13" t="s">
        <v>41</v>
      </c>
      <c r="E2070" s="13" t="s">
        <v>23</v>
      </c>
      <c r="F2070" s="13" t="s">
        <v>5019</v>
      </c>
      <c r="G2070" s="13" t="s">
        <v>5020</v>
      </c>
      <c r="H2070" s="13" t="s">
        <v>44</v>
      </c>
      <c r="I2070" s="47" t="str">
        <f>INDEX(Orders!$E2070,MATCH(Orders!$F2070,Customers!$B2070,0))</f>
        <v>Standard Class</v>
      </c>
    </row>
    <row r="2071" spans="1:9" x14ac:dyDescent="0.35">
      <c r="A2071" s="12">
        <v>8566</v>
      </c>
      <c r="B2071" s="17" t="s">
        <v>5025</v>
      </c>
      <c r="C2071" s="17" t="s">
        <v>5026</v>
      </c>
      <c r="D2071" s="17" t="s">
        <v>41</v>
      </c>
      <c r="E2071" s="17" t="s">
        <v>23</v>
      </c>
      <c r="F2071" s="17" t="s">
        <v>4431</v>
      </c>
      <c r="G2071" s="17" t="s">
        <v>53</v>
      </c>
      <c r="H2071" s="17" t="s">
        <v>54</v>
      </c>
      <c r="I2071" s="48" t="str">
        <f>INDEX(Orders!$E2071,MATCH(Orders!$F2071,Customers!$B2071,0))</f>
        <v>First Class</v>
      </c>
    </row>
    <row r="2072" spans="1:9" x14ac:dyDescent="0.35">
      <c r="A2072" s="11">
        <v>8567</v>
      </c>
      <c r="B2072" s="13" t="s">
        <v>5025</v>
      </c>
      <c r="C2072" s="13" t="s">
        <v>5026</v>
      </c>
      <c r="D2072" s="13" t="s">
        <v>41</v>
      </c>
      <c r="E2072" s="13" t="s">
        <v>23</v>
      </c>
      <c r="F2072" s="13" t="s">
        <v>4431</v>
      </c>
      <c r="G2072" s="13" t="s">
        <v>53</v>
      </c>
      <c r="H2072" s="13" t="s">
        <v>54</v>
      </c>
      <c r="I2072" s="47" t="str">
        <f>INDEX(Orders!$E2072,MATCH(Orders!$F2072,Customers!$B2072,0))</f>
        <v>First Class</v>
      </c>
    </row>
    <row r="2073" spans="1:9" x14ac:dyDescent="0.35">
      <c r="A2073" s="12">
        <v>8666</v>
      </c>
      <c r="B2073" s="17" t="s">
        <v>4207</v>
      </c>
      <c r="C2073" s="17" t="s">
        <v>4208</v>
      </c>
      <c r="D2073" s="17" t="s">
        <v>108</v>
      </c>
      <c r="E2073" s="17" t="s">
        <v>23</v>
      </c>
      <c r="F2073" s="17" t="s">
        <v>358</v>
      </c>
      <c r="G2073" s="17" t="s">
        <v>43</v>
      </c>
      <c r="H2073" s="17" t="s">
        <v>44</v>
      </c>
      <c r="I2073" s="48" t="str">
        <f>INDEX(Orders!$E2073,MATCH(Orders!$F2073,Customers!$B2073,0))</f>
        <v>First Class</v>
      </c>
    </row>
    <row r="2074" spans="1:9" x14ac:dyDescent="0.35">
      <c r="A2074" s="11">
        <v>2511</v>
      </c>
      <c r="B2074" s="13" t="s">
        <v>2608</v>
      </c>
      <c r="C2074" s="13" t="s">
        <v>2609</v>
      </c>
      <c r="D2074" s="13" t="s">
        <v>108</v>
      </c>
      <c r="E2074" s="13" t="s">
        <v>23</v>
      </c>
      <c r="F2074" s="13" t="s">
        <v>2752</v>
      </c>
      <c r="G2074" s="13" t="s">
        <v>66</v>
      </c>
      <c r="H2074" s="13" t="s">
        <v>54</v>
      </c>
      <c r="I2074" s="47" t="str">
        <f>INDEX(Orders!$E2074,MATCH(Orders!$F2074,Customers!$B2074,0))</f>
        <v>Standard Class</v>
      </c>
    </row>
    <row r="2075" spans="1:9" x14ac:dyDescent="0.35">
      <c r="A2075" s="12">
        <v>3948</v>
      </c>
      <c r="B2075" s="17" t="s">
        <v>2081</v>
      </c>
      <c r="C2075" s="17" t="s">
        <v>2082</v>
      </c>
      <c r="D2075" s="17" t="s">
        <v>108</v>
      </c>
      <c r="E2075" s="17" t="s">
        <v>23</v>
      </c>
      <c r="F2075" s="17" t="s">
        <v>2606</v>
      </c>
      <c r="G2075" s="17" t="s">
        <v>53</v>
      </c>
      <c r="H2075" s="17" t="s">
        <v>54</v>
      </c>
      <c r="I2075" s="48" t="str">
        <f>INDEX(Orders!$E2075,MATCH(Orders!$F2075,Customers!$B2075,0))</f>
        <v>Standard Class</v>
      </c>
    </row>
    <row r="2076" spans="1:9" x14ac:dyDescent="0.35">
      <c r="A2076" s="11">
        <v>3949</v>
      </c>
      <c r="B2076" s="13" t="s">
        <v>2081</v>
      </c>
      <c r="C2076" s="13" t="s">
        <v>2082</v>
      </c>
      <c r="D2076" s="13" t="s">
        <v>108</v>
      </c>
      <c r="E2076" s="13" t="s">
        <v>23</v>
      </c>
      <c r="F2076" s="13" t="s">
        <v>2606</v>
      </c>
      <c r="G2076" s="13" t="s">
        <v>53</v>
      </c>
      <c r="H2076" s="13" t="s">
        <v>54</v>
      </c>
      <c r="I2076" s="47" t="str">
        <f>INDEX(Orders!$E2076,MATCH(Orders!$F2076,Customers!$B2076,0))</f>
        <v>Standard Class</v>
      </c>
    </row>
    <row r="2077" spans="1:9" x14ac:dyDescent="0.35">
      <c r="A2077" s="12">
        <v>3950</v>
      </c>
      <c r="B2077" s="17" t="s">
        <v>2081</v>
      </c>
      <c r="C2077" s="17" t="s">
        <v>2082</v>
      </c>
      <c r="D2077" s="17" t="s">
        <v>108</v>
      </c>
      <c r="E2077" s="17" t="s">
        <v>23</v>
      </c>
      <c r="F2077" s="17" t="s">
        <v>2606</v>
      </c>
      <c r="G2077" s="17" t="s">
        <v>53</v>
      </c>
      <c r="H2077" s="17" t="s">
        <v>54</v>
      </c>
      <c r="I2077" s="48" t="str">
        <f>INDEX(Orders!$E2077,MATCH(Orders!$F2077,Customers!$B2077,0))</f>
        <v>Standard Class</v>
      </c>
    </row>
    <row r="2078" spans="1:9" x14ac:dyDescent="0.35">
      <c r="A2078" s="11">
        <v>3951</v>
      </c>
      <c r="B2078" s="13" t="s">
        <v>2081</v>
      </c>
      <c r="C2078" s="13" t="s">
        <v>2082</v>
      </c>
      <c r="D2078" s="13" t="s">
        <v>108</v>
      </c>
      <c r="E2078" s="13" t="s">
        <v>23</v>
      </c>
      <c r="F2078" s="13" t="s">
        <v>2606</v>
      </c>
      <c r="G2078" s="13" t="s">
        <v>53</v>
      </c>
      <c r="H2078" s="13" t="s">
        <v>54</v>
      </c>
      <c r="I2078" s="47" t="str">
        <f>INDEX(Orders!$E2078,MATCH(Orders!$F2078,Customers!$B2078,0))</f>
        <v>Standard Class</v>
      </c>
    </row>
    <row r="2079" spans="1:9" x14ac:dyDescent="0.35">
      <c r="A2079" s="12">
        <v>4375</v>
      </c>
      <c r="B2079" s="17" t="s">
        <v>5035</v>
      </c>
      <c r="C2079" s="17" t="s">
        <v>5036</v>
      </c>
      <c r="D2079" s="17" t="s">
        <v>22</v>
      </c>
      <c r="E2079" s="17" t="s">
        <v>23</v>
      </c>
      <c r="F2079" s="17" t="s">
        <v>5037</v>
      </c>
      <c r="G2079" s="17" t="s">
        <v>153</v>
      </c>
      <c r="H2079" s="17" t="s">
        <v>26</v>
      </c>
      <c r="I2079" s="48" t="str">
        <f>INDEX(Orders!$E2079,MATCH(Orders!$F2079,Customers!$B2079,0))</f>
        <v>Standard Class</v>
      </c>
    </row>
    <row r="2080" spans="1:9" x14ac:dyDescent="0.35">
      <c r="A2080" s="11">
        <v>4960</v>
      </c>
      <c r="B2080" s="13" t="s">
        <v>3177</v>
      </c>
      <c r="C2080" s="13" t="s">
        <v>3178</v>
      </c>
      <c r="D2080" s="13" t="s">
        <v>108</v>
      </c>
      <c r="E2080" s="13" t="s">
        <v>23</v>
      </c>
      <c r="F2080" s="13" t="s">
        <v>42</v>
      </c>
      <c r="G2080" s="13" t="s">
        <v>43</v>
      </c>
      <c r="H2080" s="13" t="s">
        <v>44</v>
      </c>
      <c r="I2080" s="47" t="str">
        <f>INDEX(Orders!$E2080,MATCH(Orders!$F2080,Customers!$B2080,0))</f>
        <v>Standard Class</v>
      </c>
    </row>
    <row r="2081" spans="1:9" x14ac:dyDescent="0.35">
      <c r="A2081" s="12">
        <v>4961</v>
      </c>
      <c r="B2081" s="17" t="s">
        <v>3177</v>
      </c>
      <c r="C2081" s="17" t="s">
        <v>3178</v>
      </c>
      <c r="D2081" s="17" t="s">
        <v>108</v>
      </c>
      <c r="E2081" s="17" t="s">
        <v>23</v>
      </c>
      <c r="F2081" s="17" t="s">
        <v>42</v>
      </c>
      <c r="G2081" s="17" t="s">
        <v>43</v>
      </c>
      <c r="H2081" s="17" t="s">
        <v>44</v>
      </c>
      <c r="I2081" s="48" t="str">
        <f>INDEX(Orders!$E2081,MATCH(Orders!$F2081,Customers!$B2081,0))</f>
        <v>Standard Class</v>
      </c>
    </row>
    <row r="2082" spans="1:9" x14ac:dyDescent="0.35">
      <c r="A2082" s="11">
        <v>5163</v>
      </c>
      <c r="B2082" s="13" t="s">
        <v>5044</v>
      </c>
      <c r="C2082" s="13" t="s">
        <v>5045</v>
      </c>
      <c r="D2082" s="13" t="s">
        <v>41</v>
      </c>
      <c r="E2082" s="13" t="s">
        <v>23</v>
      </c>
      <c r="F2082" s="13" t="s">
        <v>5046</v>
      </c>
      <c r="G2082" s="13" t="s">
        <v>880</v>
      </c>
      <c r="H2082" s="13" t="s">
        <v>54</v>
      </c>
      <c r="I2082" s="47" t="str">
        <f>INDEX(Orders!$E2082,MATCH(Orders!$F2082,Customers!$B2082,0))</f>
        <v>Second Class</v>
      </c>
    </row>
    <row r="2083" spans="1:9" x14ac:dyDescent="0.35">
      <c r="A2083" s="12">
        <v>5517</v>
      </c>
      <c r="B2083" s="17" t="s">
        <v>2426</v>
      </c>
      <c r="C2083" s="17" t="s">
        <v>2427</v>
      </c>
      <c r="D2083" s="17" t="s">
        <v>22</v>
      </c>
      <c r="E2083" s="17" t="s">
        <v>23</v>
      </c>
      <c r="F2083" s="17" t="s">
        <v>2937</v>
      </c>
      <c r="G2083" s="17" t="s">
        <v>2235</v>
      </c>
      <c r="H2083" s="17" t="s">
        <v>79</v>
      </c>
      <c r="I2083" s="48" t="str">
        <f>INDEX(Orders!$E2083,MATCH(Orders!$F2083,Customers!$B2083,0))</f>
        <v>Second Class</v>
      </c>
    </row>
    <row r="2084" spans="1:9" x14ac:dyDescent="0.35">
      <c r="A2084" s="11">
        <v>8158</v>
      </c>
      <c r="B2084" s="13" t="s">
        <v>585</v>
      </c>
      <c r="C2084" s="13" t="s">
        <v>586</v>
      </c>
      <c r="D2084" s="13" t="s">
        <v>41</v>
      </c>
      <c r="E2084" s="13" t="s">
        <v>23</v>
      </c>
      <c r="F2084" s="13" t="s">
        <v>257</v>
      </c>
      <c r="G2084" s="13" t="s">
        <v>43</v>
      </c>
      <c r="H2084" s="13" t="s">
        <v>44</v>
      </c>
      <c r="I2084" s="47" t="str">
        <f>INDEX(Orders!$E2084,MATCH(Orders!$F2084,Customers!$B2084,0))</f>
        <v>Standard Class</v>
      </c>
    </row>
    <row r="2085" spans="1:9" x14ac:dyDescent="0.35">
      <c r="A2085" s="12">
        <v>9587</v>
      </c>
      <c r="B2085" s="17" t="s">
        <v>525</v>
      </c>
      <c r="C2085" s="17" t="s">
        <v>526</v>
      </c>
      <c r="D2085" s="17" t="s">
        <v>41</v>
      </c>
      <c r="E2085" s="17" t="s">
        <v>23</v>
      </c>
      <c r="F2085" s="17" t="s">
        <v>190</v>
      </c>
      <c r="G2085" s="17" t="s">
        <v>43</v>
      </c>
      <c r="H2085" s="17" t="s">
        <v>44</v>
      </c>
      <c r="I2085" s="48" t="str">
        <f>INDEX(Orders!$E2085,MATCH(Orders!$F2085,Customers!$B2085,0))</f>
        <v>Same Day</v>
      </c>
    </row>
    <row r="2086" spans="1:9" x14ac:dyDescent="0.35">
      <c r="A2086" s="11">
        <v>681</v>
      </c>
      <c r="B2086" s="13" t="s">
        <v>5055</v>
      </c>
      <c r="C2086" s="13" t="s">
        <v>5056</v>
      </c>
      <c r="D2086" s="13" t="s">
        <v>41</v>
      </c>
      <c r="E2086" s="13" t="s">
        <v>23</v>
      </c>
      <c r="F2086" s="13" t="s">
        <v>218</v>
      </c>
      <c r="G2086" s="13" t="s">
        <v>219</v>
      </c>
      <c r="H2086" s="13" t="s">
        <v>26</v>
      </c>
      <c r="I2086" s="47" t="str">
        <f>INDEX(Orders!$E2086,MATCH(Orders!$F2086,Customers!$B2086,0))</f>
        <v>Standard Class</v>
      </c>
    </row>
    <row r="2087" spans="1:9" x14ac:dyDescent="0.35">
      <c r="A2087" s="12">
        <v>682</v>
      </c>
      <c r="B2087" s="17" t="s">
        <v>5055</v>
      </c>
      <c r="C2087" s="17" t="s">
        <v>5056</v>
      </c>
      <c r="D2087" s="17" t="s">
        <v>41</v>
      </c>
      <c r="E2087" s="17" t="s">
        <v>23</v>
      </c>
      <c r="F2087" s="17" t="s">
        <v>218</v>
      </c>
      <c r="G2087" s="17" t="s">
        <v>219</v>
      </c>
      <c r="H2087" s="17" t="s">
        <v>26</v>
      </c>
      <c r="I2087" s="48" t="str">
        <f>INDEX(Orders!$E2087,MATCH(Orders!$F2087,Customers!$B2087,0))</f>
        <v>Standard Class</v>
      </c>
    </row>
    <row r="2088" spans="1:9" x14ac:dyDescent="0.35">
      <c r="A2088" s="11">
        <v>683</v>
      </c>
      <c r="B2088" s="13" t="s">
        <v>5055</v>
      </c>
      <c r="C2088" s="13" t="s">
        <v>5056</v>
      </c>
      <c r="D2088" s="13" t="s">
        <v>41</v>
      </c>
      <c r="E2088" s="13" t="s">
        <v>23</v>
      </c>
      <c r="F2088" s="13" t="s">
        <v>218</v>
      </c>
      <c r="G2088" s="13" t="s">
        <v>219</v>
      </c>
      <c r="H2088" s="13" t="s">
        <v>26</v>
      </c>
      <c r="I2088" s="47" t="str">
        <f>INDEX(Orders!$E2088,MATCH(Orders!$F2088,Customers!$B2088,0))</f>
        <v>Standard Class</v>
      </c>
    </row>
    <row r="2089" spans="1:9" x14ac:dyDescent="0.35">
      <c r="A2089" s="12">
        <v>1106</v>
      </c>
      <c r="B2089" s="17" t="s">
        <v>232</v>
      </c>
      <c r="C2089" s="17" t="s">
        <v>233</v>
      </c>
      <c r="D2089" s="17" t="s">
        <v>41</v>
      </c>
      <c r="E2089" s="17" t="s">
        <v>23</v>
      </c>
      <c r="F2089" s="17" t="s">
        <v>451</v>
      </c>
      <c r="G2089" s="17" t="s">
        <v>53</v>
      </c>
      <c r="H2089" s="17" t="s">
        <v>54</v>
      </c>
      <c r="I2089" s="48" t="str">
        <f>INDEX(Orders!$E2089,MATCH(Orders!$F2089,Customers!$B2089,0))</f>
        <v>Standard Class</v>
      </c>
    </row>
    <row r="2090" spans="1:9" x14ac:dyDescent="0.35">
      <c r="A2090" s="11">
        <v>1107</v>
      </c>
      <c r="B2090" s="13" t="s">
        <v>232</v>
      </c>
      <c r="C2090" s="13" t="s">
        <v>233</v>
      </c>
      <c r="D2090" s="13" t="s">
        <v>41</v>
      </c>
      <c r="E2090" s="13" t="s">
        <v>23</v>
      </c>
      <c r="F2090" s="13" t="s">
        <v>451</v>
      </c>
      <c r="G2090" s="13" t="s">
        <v>53</v>
      </c>
      <c r="H2090" s="13" t="s">
        <v>54</v>
      </c>
      <c r="I2090" s="47" t="str">
        <f>INDEX(Orders!$E2090,MATCH(Orders!$F2090,Customers!$B2090,0))</f>
        <v>Standard Class</v>
      </c>
    </row>
    <row r="2091" spans="1:9" x14ac:dyDescent="0.35">
      <c r="A2091" s="12">
        <v>1108</v>
      </c>
      <c r="B2091" s="17" t="s">
        <v>232</v>
      </c>
      <c r="C2091" s="17" t="s">
        <v>233</v>
      </c>
      <c r="D2091" s="17" t="s">
        <v>41</v>
      </c>
      <c r="E2091" s="17" t="s">
        <v>23</v>
      </c>
      <c r="F2091" s="17" t="s">
        <v>451</v>
      </c>
      <c r="G2091" s="17" t="s">
        <v>53</v>
      </c>
      <c r="H2091" s="17" t="s">
        <v>54</v>
      </c>
      <c r="I2091" s="48" t="str">
        <f>INDEX(Orders!$E2091,MATCH(Orders!$F2091,Customers!$B2091,0))</f>
        <v>Standard Class</v>
      </c>
    </row>
    <row r="2092" spans="1:9" x14ac:dyDescent="0.35">
      <c r="A2092" s="11">
        <v>1109</v>
      </c>
      <c r="B2092" s="13" t="s">
        <v>232</v>
      </c>
      <c r="C2092" s="13" t="s">
        <v>233</v>
      </c>
      <c r="D2092" s="13" t="s">
        <v>41</v>
      </c>
      <c r="E2092" s="13" t="s">
        <v>23</v>
      </c>
      <c r="F2092" s="13" t="s">
        <v>451</v>
      </c>
      <c r="G2092" s="13" t="s">
        <v>53</v>
      </c>
      <c r="H2092" s="13" t="s">
        <v>54</v>
      </c>
      <c r="I2092" s="47" t="str">
        <f>INDEX(Orders!$E2092,MATCH(Orders!$F2092,Customers!$B2092,0))</f>
        <v>Standard Class</v>
      </c>
    </row>
    <row r="2093" spans="1:9" x14ac:dyDescent="0.35">
      <c r="A2093" s="12">
        <v>1110</v>
      </c>
      <c r="B2093" s="17" t="s">
        <v>232</v>
      </c>
      <c r="C2093" s="17" t="s">
        <v>233</v>
      </c>
      <c r="D2093" s="17" t="s">
        <v>41</v>
      </c>
      <c r="E2093" s="17" t="s">
        <v>23</v>
      </c>
      <c r="F2093" s="17" t="s">
        <v>451</v>
      </c>
      <c r="G2093" s="17" t="s">
        <v>53</v>
      </c>
      <c r="H2093" s="17" t="s">
        <v>54</v>
      </c>
      <c r="I2093" s="48" t="str">
        <f>INDEX(Orders!$E2093,MATCH(Orders!$F2093,Customers!$B2093,0))</f>
        <v>Standard Class</v>
      </c>
    </row>
    <row r="2094" spans="1:9" x14ac:dyDescent="0.35">
      <c r="A2094" s="11">
        <v>1111</v>
      </c>
      <c r="B2094" s="13" t="s">
        <v>232</v>
      </c>
      <c r="C2094" s="13" t="s">
        <v>233</v>
      </c>
      <c r="D2094" s="13" t="s">
        <v>41</v>
      </c>
      <c r="E2094" s="13" t="s">
        <v>23</v>
      </c>
      <c r="F2094" s="13" t="s">
        <v>451</v>
      </c>
      <c r="G2094" s="13" t="s">
        <v>53</v>
      </c>
      <c r="H2094" s="13" t="s">
        <v>54</v>
      </c>
      <c r="I2094" s="47" t="str">
        <f>INDEX(Orders!$E2094,MATCH(Orders!$F2094,Customers!$B2094,0))</f>
        <v>Standard Class</v>
      </c>
    </row>
    <row r="2095" spans="1:9" x14ac:dyDescent="0.35">
      <c r="A2095" s="12">
        <v>1112</v>
      </c>
      <c r="B2095" s="17" t="s">
        <v>232</v>
      </c>
      <c r="C2095" s="17" t="s">
        <v>233</v>
      </c>
      <c r="D2095" s="17" t="s">
        <v>41</v>
      </c>
      <c r="E2095" s="17" t="s">
        <v>23</v>
      </c>
      <c r="F2095" s="17" t="s">
        <v>451</v>
      </c>
      <c r="G2095" s="17" t="s">
        <v>53</v>
      </c>
      <c r="H2095" s="17" t="s">
        <v>54</v>
      </c>
      <c r="I2095" s="48" t="str">
        <f>INDEX(Orders!$E2095,MATCH(Orders!$F2095,Customers!$B2095,0))</f>
        <v>Standard Class</v>
      </c>
    </row>
    <row r="2096" spans="1:9" x14ac:dyDescent="0.35">
      <c r="A2096" s="11">
        <v>1113</v>
      </c>
      <c r="B2096" s="13" t="s">
        <v>232</v>
      </c>
      <c r="C2096" s="13" t="s">
        <v>233</v>
      </c>
      <c r="D2096" s="13" t="s">
        <v>41</v>
      </c>
      <c r="E2096" s="13" t="s">
        <v>23</v>
      </c>
      <c r="F2096" s="13" t="s">
        <v>451</v>
      </c>
      <c r="G2096" s="13" t="s">
        <v>53</v>
      </c>
      <c r="H2096" s="13" t="s">
        <v>54</v>
      </c>
      <c r="I2096" s="47" t="str">
        <f>INDEX(Orders!$E2096,MATCH(Orders!$F2096,Customers!$B2096,0))</f>
        <v>Standard Class</v>
      </c>
    </row>
    <row r="2097" spans="1:9" x14ac:dyDescent="0.35">
      <c r="A2097" s="12">
        <v>1475</v>
      </c>
      <c r="B2097" s="17" t="s">
        <v>4239</v>
      </c>
      <c r="C2097" s="17" t="s">
        <v>4240</v>
      </c>
      <c r="D2097" s="17" t="s">
        <v>108</v>
      </c>
      <c r="E2097" s="17" t="s">
        <v>23</v>
      </c>
      <c r="F2097" s="17" t="s">
        <v>5061</v>
      </c>
      <c r="G2097" s="17" t="s">
        <v>219</v>
      </c>
      <c r="H2097" s="17" t="s">
        <v>26</v>
      </c>
      <c r="I2097" s="48" t="str">
        <f>INDEX(Orders!$E2097,MATCH(Orders!$F2097,Customers!$B2097,0))</f>
        <v>Standard Class</v>
      </c>
    </row>
    <row r="2098" spans="1:9" x14ac:dyDescent="0.35">
      <c r="A2098" s="11">
        <v>1476</v>
      </c>
      <c r="B2098" s="13" t="s">
        <v>4239</v>
      </c>
      <c r="C2098" s="13" t="s">
        <v>4240</v>
      </c>
      <c r="D2098" s="13" t="s">
        <v>108</v>
      </c>
      <c r="E2098" s="13" t="s">
        <v>23</v>
      </c>
      <c r="F2098" s="13" t="s">
        <v>5061</v>
      </c>
      <c r="G2098" s="13" t="s">
        <v>219</v>
      </c>
      <c r="H2098" s="13" t="s">
        <v>26</v>
      </c>
      <c r="I2098" s="47" t="str">
        <f>INDEX(Orders!$E2098,MATCH(Orders!$F2098,Customers!$B2098,0))</f>
        <v>Standard Class</v>
      </c>
    </row>
    <row r="2099" spans="1:9" x14ac:dyDescent="0.35">
      <c r="A2099" s="12">
        <v>5236</v>
      </c>
      <c r="B2099" s="17" t="s">
        <v>4405</v>
      </c>
      <c r="C2099" s="17" t="s">
        <v>4406</v>
      </c>
      <c r="D2099" s="17" t="s">
        <v>22</v>
      </c>
      <c r="E2099" s="17" t="s">
        <v>23</v>
      </c>
      <c r="F2099" s="17" t="s">
        <v>5065</v>
      </c>
      <c r="G2099" s="17" t="s">
        <v>762</v>
      </c>
      <c r="H2099" s="17" t="s">
        <v>54</v>
      </c>
      <c r="I2099" s="48" t="str">
        <f>INDEX(Orders!$E2099,MATCH(Orders!$F2099,Customers!$B2099,0))</f>
        <v>First Class</v>
      </c>
    </row>
    <row r="2100" spans="1:9" x14ac:dyDescent="0.35">
      <c r="A2100" s="11">
        <v>6029</v>
      </c>
      <c r="B2100" s="13" t="s">
        <v>982</v>
      </c>
      <c r="C2100" s="13" t="s">
        <v>983</v>
      </c>
      <c r="D2100" s="13" t="s">
        <v>41</v>
      </c>
      <c r="E2100" s="13" t="s">
        <v>23</v>
      </c>
      <c r="F2100" s="13" t="s">
        <v>97</v>
      </c>
      <c r="G2100" s="13" t="s">
        <v>78</v>
      </c>
      <c r="H2100" s="13" t="s">
        <v>79</v>
      </c>
      <c r="I2100" s="47" t="str">
        <f>INDEX(Orders!$E2100,MATCH(Orders!$F2100,Customers!$B2100,0))</f>
        <v>First Class</v>
      </c>
    </row>
    <row r="2101" spans="1:9" x14ac:dyDescent="0.35">
      <c r="A2101" s="12">
        <v>8323</v>
      </c>
      <c r="B2101" s="17" t="s">
        <v>1884</v>
      </c>
      <c r="C2101" s="17" t="s">
        <v>1885</v>
      </c>
      <c r="D2101" s="17" t="s">
        <v>41</v>
      </c>
      <c r="E2101" s="17" t="s">
        <v>23</v>
      </c>
      <c r="F2101" s="17" t="s">
        <v>627</v>
      </c>
      <c r="G2101" s="17" t="s">
        <v>219</v>
      </c>
      <c r="H2101" s="17" t="s">
        <v>26</v>
      </c>
      <c r="I2101" s="48" t="str">
        <f>INDEX(Orders!$E2101,MATCH(Orders!$F2101,Customers!$B2101,0))</f>
        <v>Standard Class</v>
      </c>
    </row>
    <row r="2102" spans="1:9" x14ac:dyDescent="0.35">
      <c r="A2102" s="11">
        <v>8324</v>
      </c>
      <c r="B2102" s="13" t="s">
        <v>1884</v>
      </c>
      <c r="C2102" s="13" t="s">
        <v>1885</v>
      </c>
      <c r="D2102" s="13" t="s">
        <v>41</v>
      </c>
      <c r="E2102" s="13" t="s">
        <v>23</v>
      </c>
      <c r="F2102" s="13" t="s">
        <v>627</v>
      </c>
      <c r="G2102" s="13" t="s">
        <v>219</v>
      </c>
      <c r="H2102" s="13" t="s">
        <v>26</v>
      </c>
      <c r="I2102" s="47" t="str">
        <f>INDEX(Orders!$E2102,MATCH(Orders!$F2102,Customers!$B2102,0))</f>
        <v>Standard Class</v>
      </c>
    </row>
    <row r="2103" spans="1:9" x14ac:dyDescent="0.35">
      <c r="A2103" s="12">
        <v>9466</v>
      </c>
      <c r="B2103" s="17" t="s">
        <v>5073</v>
      </c>
      <c r="C2103" s="17" t="s">
        <v>5074</v>
      </c>
      <c r="D2103" s="17" t="s">
        <v>22</v>
      </c>
      <c r="E2103" s="17" t="s">
        <v>23</v>
      </c>
      <c r="F2103" s="17" t="s">
        <v>159</v>
      </c>
      <c r="G2103" s="17" t="s">
        <v>160</v>
      </c>
      <c r="H2103" s="17" t="s">
        <v>44</v>
      </c>
      <c r="I2103" s="48" t="str">
        <f>INDEX(Orders!$E2103,MATCH(Orders!$F2103,Customers!$B2103,0))</f>
        <v>Standard Class</v>
      </c>
    </row>
    <row r="2104" spans="1:9" x14ac:dyDescent="0.35">
      <c r="A2104" s="11">
        <v>159</v>
      </c>
      <c r="B2104" s="13" t="s">
        <v>3157</v>
      </c>
      <c r="C2104" s="13" t="s">
        <v>3158</v>
      </c>
      <c r="D2104" s="13" t="s">
        <v>41</v>
      </c>
      <c r="E2104" s="13" t="s">
        <v>23</v>
      </c>
      <c r="F2104" s="13" t="s">
        <v>5078</v>
      </c>
      <c r="G2104" s="13" t="s">
        <v>66</v>
      </c>
      <c r="H2104" s="13" t="s">
        <v>54</v>
      </c>
      <c r="I2104" s="47" t="str">
        <f>INDEX(Orders!$E2104,MATCH(Orders!$F2104,Customers!$B2104,0))</f>
        <v>Standard Class</v>
      </c>
    </row>
    <row r="2105" spans="1:9" x14ac:dyDescent="0.35">
      <c r="A2105" s="12">
        <v>160</v>
      </c>
      <c r="B2105" s="17" t="s">
        <v>3157</v>
      </c>
      <c r="C2105" s="17" t="s">
        <v>3158</v>
      </c>
      <c r="D2105" s="17" t="s">
        <v>41</v>
      </c>
      <c r="E2105" s="17" t="s">
        <v>23</v>
      </c>
      <c r="F2105" s="17" t="s">
        <v>5078</v>
      </c>
      <c r="G2105" s="17" t="s">
        <v>66</v>
      </c>
      <c r="H2105" s="17" t="s">
        <v>54</v>
      </c>
      <c r="I2105" s="48" t="str">
        <f>INDEX(Orders!$E2105,MATCH(Orders!$F2105,Customers!$B2105,0))</f>
        <v>Standard Class</v>
      </c>
    </row>
    <row r="2106" spans="1:9" x14ac:dyDescent="0.35">
      <c r="A2106" s="11">
        <v>290</v>
      </c>
      <c r="B2106" s="13" t="s">
        <v>2924</v>
      </c>
      <c r="C2106" s="13" t="s">
        <v>2925</v>
      </c>
      <c r="D2106" s="13" t="s">
        <v>108</v>
      </c>
      <c r="E2106" s="13" t="s">
        <v>23</v>
      </c>
      <c r="F2106" s="13" t="s">
        <v>184</v>
      </c>
      <c r="G2106" s="13" t="s">
        <v>153</v>
      </c>
      <c r="H2106" s="13" t="s">
        <v>26</v>
      </c>
      <c r="I2106" s="47" t="str">
        <f>INDEX(Orders!$E2106,MATCH(Orders!$F2106,Customers!$B2106,0))</f>
        <v>Second Class</v>
      </c>
    </row>
    <row r="2107" spans="1:9" x14ac:dyDescent="0.35">
      <c r="A2107" s="12">
        <v>291</v>
      </c>
      <c r="B2107" s="17" t="s">
        <v>2924</v>
      </c>
      <c r="C2107" s="17" t="s">
        <v>2925</v>
      </c>
      <c r="D2107" s="17" t="s">
        <v>108</v>
      </c>
      <c r="E2107" s="17" t="s">
        <v>23</v>
      </c>
      <c r="F2107" s="17" t="s">
        <v>184</v>
      </c>
      <c r="G2107" s="17" t="s">
        <v>153</v>
      </c>
      <c r="H2107" s="17" t="s">
        <v>26</v>
      </c>
      <c r="I2107" s="48" t="str">
        <f>INDEX(Orders!$E2107,MATCH(Orders!$F2107,Customers!$B2107,0))</f>
        <v>Second Class</v>
      </c>
    </row>
    <row r="2108" spans="1:9" x14ac:dyDescent="0.35">
      <c r="A2108" s="11">
        <v>292</v>
      </c>
      <c r="B2108" s="13" t="s">
        <v>2924</v>
      </c>
      <c r="C2108" s="13" t="s">
        <v>2925</v>
      </c>
      <c r="D2108" s="13" t="s">
        <v>108</v>
      </c>
      <c r="E2108" s="13" t="s">
        <v>23</v>
      </c>
      <c r="F2108" s="13" t="s">
        <v>184</v>
      </c>
      <c r="G2108" s="13" t="s">
        <v>153</v>
      </c>
      <c r="H2108" s="13" t="s">
        <v>26</v>
      </c>
      <c r="I2108" s="47" t="str">
        <f>INDEX(Orders!$E2108,MATCH(Orders!$F2108,Customers!$B2108,0))</f>
        <v>Second Class</v>
      </c>
    </row>
    <row r="2109" spans="1:9" x14ac:dyDescent="0.35">
      <c r="A2109" s="12">
        <v>293</v>
      </c>
      <c r="B2109" s="17" t="s">
        <v>2924</v>
      </c>
      <c r="C2109" s="17" t="s">
        <v>2925</v>
      </c>
      <c r="D2109" s="17" t="s">
        <v>108</v>
      </c>
      <c r="E2109" s="17" t="s">
        <v>23</v>
      </c>
      <c r="F2109" s="17" t="s">
        <v>184</v>
      </c>
      <c r="G2109" s="17" t="s">
        <v>153</v>
      </c>
      <c r="H2109" s="17" t="s">
        <v>26</v>
      </c>
      <c r="I2109" s="48" t="str">
        <f>INDEX(Orders!$E2109,MATCH(Orders!$F2109,Customers!$B2109,0))</f>
        <v>Second Class</v>
      </c>
    </row>
    <row r="2110" spans="1:9" x14ac:dyDescent="0.35">
      <c r="A2110" s="11">
        <v>1034</v>
      </c>
      <c r="B2110" s="13" t="s">
        <v>5083</v>
      </c>
      <c r="C2110" s="13" t="s">
        <v>5084</v>
      </c>
      <c r="D2110" s="13" t="s">
        <v>41</v>
      </c>
      <c r="E2110" s="13" t="s">
        <v>23</v>
      </c>
      <c r="F2110" s="13" t="s">
        <v>2058</v>
      </c>
      <c r="G2110" s="13" t="s">
        <v>153</v>
      </c>
      <c r="H2110" s="13" t="s">
        <v>26</v>
      </c>
      <c r="I2110" s="47" t="str">
        <f>INDEX(Orders!$E2110,MATCH(Orders!$F2110,Customers!$B2110,0))</f>
        <v>First Class</v>
      </c>
    </row>
    <row r="2111" spans="1:9" x14ac:dyDescent="0.35">
      <c r="A2111" s="12">
        <v>1035</v>
      </c>
      <c r="B2111" s="17" t="s">
        <v>5083</v>
      </c>
      <c r="C2111" s="17" t="s">
        <v>5084</v>
      </c>
      <c r="D2111" s="17" t="s">
        <v>41</v>
      </c>
      <c r="E2111" s="17" t="s">
        <v>23</v>
      </c>
      <c r="F2111" s="17" t="s">
        <v>2058</v>
      </c>
      <c r="G2111" s="17" t="s">
        <v>153</v>
      </c>
      <c r="H2111" s="17" t="s">
        <v>26</v>
      </c>
      <c r="I2111" s="48" t="str">
        <f>INDEX(Orders!$E2111,MATCH(Orders!$F2111,Customers!$B2111,0))</f>
        <v>First Class</v>
      </c>
    </row>
    <row r="2112" spans="1:9" x14ac:dyDescent="0.35">
      <c r="A2112" s="11">
        <v>1036</v>
      </c>
      <c r="B2112" s="13" t="s">
        <v>5083</v>
      </c>
      <c r="C2112" s="13" t="s">
        <v>5084</v>
      </c>
      <c r="D2112" s="13" t="s">
        <v>41</v>
      </c>
      <c r="E2112" s="13" t="s">
        <v>23</v>
      </c>
      <c r="F2112" s="13" t="s">
        <v>2058</v>
      </c>
      <c r="G2112" s="13" t="s">
        <v>153</v>
      </c>
      <c r="H2112" s="13" t="s">
        <v>26</v>
      </c>
      <c r="I2112" s="47" t="str">
        <f>INDEX(Orders!$E2112,MATCH(Orders!$F2112,Customers!$B2112,0))</f>
        <v>First Class</v>
      </c>
    </row>
    <row r="2113" spans="1:9" x14ac:dyDescent="0.35">
      <c r="A2113" s="12">
        <v>3239</v>
      </c>
      <c r="B2113" s="17" t="s">
        <v>5092</v>
      </c>
      <c r="C2113" s="17" t="s">
        <v>5093</v>
      </c>
      <c r="D2113" s="17" t="s">
        <v>22</v>
      </c>
      <c r="E2113" s="17" t="s">
        <v>23</v>
      </c>
      <c r="F2113" s="17" t="s">
        <v>451</v>
      </c>
      <c r="G2113" s="17" t="s">
        <v>53</v>
      </c>
      <c r="H2113" s="17" t="s">
        <v>54</v>
      </c>
      <c r="I2113" s="48" t="str">
        <f>INDEX(Orders!$E2113,MATCH(Orders!$F2113,Customers!$B2113,0))</f>
        <v>Standard Class</v>
      </c>
    </row>
    <row r="2114" spans="1:9" x14ac:dyDescent="0.35">
      <c r="A2114" s="11">
        <v>3240</v>
      </c>
      <c r="B2114" s="13" t="s">
        <v>5092</v>
      </c>
      <c r="C2114" s="13" t="s">
        <v>5093</v>
      </c>
      <c r="D2114" s="13" t="s">
        <v>22</v>
      </c>
      <c r="E2114" s="13" t="s">
        <v>23</v>
      </c>
      <c r="F2114" s="13" t="s">
        <v>451</v>
      </c>
      <c r="G2114" s="13" t="s">
        <v>53</v>
      </c>
      <c r="H2114" s="13" t="s">
        <v>54</v>
      </c>
      <c r="I2114" s="47" t="str">
        <f>INDEX(Orders!$E2114,MATCH(Orders!$F2114,Customers!$B2114,0))</f>
        <v>Standard Class</v>
      </c>
    </row>
    <row r="2115" spans="1:9" x14ac:dyDescent="0.35">
      <c r="A2115" s="12">
        <v>3241</v>
      </c>
      <c r="B2115" s="17" t="s">
        <v>5092</v>
      </c>
      <c r="C2115" s="17" t="s">
        <v>5093</v>
      </c>
      <c r="D2115" s="17" t="s">
        <v>22</v>
      </c>
      <c r="E2115" s="17" t="s">
        <v>23</v>
      </c>
      <c r="F2115" s="17" t="s">
        <v>451</v>
      </c>
      <c r="G2115" s="17" t="s">
        <v>53</v>
      </c>
      <c r="H2115" s="17" t="s">
        <v>54</v>
      </c>
      <c r="I2115" s="48" t="str">
        <f>INDEX(Orders!$E2115,MATCH(Orders!$F2115,Customers!$B2115,0))</f>
        <v>Standard Class</v>
      </c>
    </row>
    <row r="2116" spans="1:9" x14ac:dyDescent="0.35">
      <c r="A2116" s="11">
        <v>4407</v>
      </c>
      <c r="B2116" s="13" t="s">
        <v>5095</v>
      </c>
      <c r="C2116" s="13" t="s">
        <v>5096</v>
      </c>
      <c r="D2116" s="13" t="s">
        <v>22</v>
      </c>
      <c r="E2116" s="13" t="s">
        <v>23</v>
      </c>
      <c r="F2116" s="13" t="s">
        <v>184</v>
      </c>
      <c r="G2116" s="13" t="s">
        <v>762</v>
      </c>
      <c r="H2116" s="13" t="s">
        <v>54</v>
      </c>
      <c r="I2116" s="47" t="str">
        <f>INDEX(Orders!$E2116,MATCH(Orders!$F2116,Customers!$B2116,0))</f>
        <v>Standard Class</v>
      </c>
    </row>
    <row r="2117" spans="1:9" x14ac:dyDescent="0.35">
      <c r="A2117" s="12">
        <v>4408</v>
      </c>
      <c r="B2117" s="17" t="s">
        <v>5095</v>
      </c>
      <c r="C2117" s="17" t="s">
        <v>5096</v>
      </c>
      <c r="D2117" s="17" t="s">
        <v>22</v>
      </c>
      <c r="E2117" s="17" t="s">
        <v>23</v>
      </c>
      <c r="F2117" s="17" t="s">
        <v>184</v>
      </c>
      <c r="G2117" s="17" t="s">
        <v>762</v>
      </c>
      <c r="H2117" s="17" t="s">
        <v>54</v>
      </c>
      <c r="I2117" s="48" t="str">
        <f>INDEX(Orders!$E2117,MATCH(Orders!$F2117,Customers!$B2117,0))</f>
        <v>Standard Class</v>
      </c>
    </row>
    <row r="2118" spans="1:9" x14ac:dyDescent="0.35">
      <c r="A2118" s="11">
        <v>4409</v>
      </c>
      <c r="B2118" s="13" t="s">
        <v>5095</v>
      </c>
      <c r="C2118" s="13" t="s">
        <v>5096</v>
      </c>
      <c r="D2118" s="13" t="s">
        <v>22</v>
      </c>
      <c r="E2118" s="13" t="s">
        <v>23</v>
      </c>
      <c r="F2118" s="13" t="s">
        <v>184</v>
      </c>
      <c r="G2118" s="13" t="s">
        <v>762</v>
      </c>
      <c r="H2118" s="13" t="s">
        <v>54</v>
      </c>
      <c r="I2118" s="47" t="str">
        <f>INDEX(Orders!$E2118,MATCH(Orders!$F2118,Customers!$B2118,0))</f>
        <v>Standard Class</v>
      </c>
    </row>
    <row r="2119" spans="1:9" x14ac:dyDescent="0.35">
      <c r="A2119" s="12">
        <v>5366</v>
      </c>
      <c r="B2119" s="17" t="s">
        <v>1277</v>
      </c>
      <c r="C2119" s="17" t="s">
        <v>1278</v>
      </c>
      <c r="D2119" s="17" t="s">
        <v>41</v>
      </c>
      <c r="E2119" s="17" t="s">
        <v>23</v>
      </c>
      <c r="F2119" s="17" t="s">
        <v>451</v>
      </c>
      <c r="G2119" s="17" t="s">
        <v>53</v>
      </c>
      <c r="H2119" s="17" t="s">
        <v>54</v>
      </c>
      <c r="I2119" s="48" t="str">
        <f>INDEX(Orders!$E2119,MATCH(Orders!$F2119,Customers!$B2119,0))</f>
        <v>Standard Class</v>
      </c>
    </row>
    <row r="2120" spans="1:9" x14ac:dyDescent="0.35">
      <c r="A2120" s="11">
        <v>5398</v>
      </c>
      <c r="B2120" s="13" t="s">
        <v>5101</v>
      </c>
      <c r="C2120" s="13" t="s">
        <v>5102</v>
      </c>
      <c r="D2120" s="13" t="s">
        <v>22</v>
      </c>
      <c r="E2120" s="13" t="s">
        <v>23</v>
      </c>
      <c r="F2120" s="13" t="s">
        <v>42</v>
      </c>
      <c r="G2120" s="13" t="s">
        <v>43</v>
      </c>
      <c r="H2120" s="13" t="s">
        <v>44</v>
      </c>
      <c r="I2120" s="47" t="str">
        <f>INDEX(Orders!$E2120,MATCH(Orders!$F2120,Customers!$B2120,0))</f>
        <v>Standard Class</v>
      </c>
    </row>
    <row r="2121" spans="1:9" x14ac:dyDescent="0.35">
      <c r="A2121" s="12">
        <v>5479</v>
      </c>
      <c r="B2121" s="17" t="s">
        <v>5106</v>
      </c>
      <c r="C2121" s="17" t="s">
        <v>5107</v>
      </c>
      <c r="D2121" s="17" t="s">
        <v>41</v>
      </c>
      <c r="E2121" s="17" t="s">
        <v>23</v>
      </c>
      <c r="F2121" s="17" t="s">
        <v>697</v>
      </c>
      <c r="G2121" s="17" t="s">
        <v>743</v>
      </c>
      <c r="H2121" s="17" t="s">
        <v>26</v>
      </c>
      <c r="I2121" s="48" t="str">
        <f>INDEX(Orders!$E2121,MATCH(Orders!$F2121,Customers!$B2121,0))</f>
        <v>Standard Class</v>
      </c>
    </row>
    <row r="2122" spans="1:9" x14ac:dyDescent="0.35">
      <c r="A2122" s="11">
        <v>6492</v>
      </c>
      <c r="B2122" s="13" t="s">
        <v>5111</v>
      </c>
      <c r="C2122" s="13" t="s">
        <v>5112</v>
      </c>
      <c r="D2122" s="13" t="s">
        <v>22</v>
      </c>
      <c r="E2122" s="13" t="s">
        <v>23</v>
      </c>
      <c r="F2122" s="13" t="s">
        <v>5113</v>
      </c>
      <c r="G2122" s="13" t="s">
        <v>98</v>
      </c>
      <c r="H2122" s="13" t="s">
        <v>79</v>
      </c>
      <c r="I2122" s="47" t="str">
        <f>INDEX(Orders!$E2122,MATCH(Orders!$F2122,Customers!$B2122,0))</f>
        <v>Standard Class</v>
      </c>
    </row>
    <row r="2123" spans="1:9" x14ac:dyDescent="0.35">
      <c r="A2123" s="12">
        <v>6493</v>
      </c>
      <c r="B2123" s="17" t="s">
        <v>5111</v>
      </c>
      <c r="C2123" s="17" t="s">
        <v>5112</v>
      </c>
      <c r="D2123" s="17" t="s">
        <v>22</v>
      </c>
      <c r="E2123" s="17" t="s">
        <v>23</v>
      </c>
      <c r="F2123" s="17" t="s">
        <v>5113</v>
      </c>
      <c r="G2123" s="17" t="s">
        <v>98</v>
      </c>
      <c r="H2123" s="17" t="s">
        <v>79</v>
      </c>
      <c r="I2123" s="48" t="str">
        <f>INDEX(Orders!$E2123,MATCH(Orders!$F2123,Customers!$B2123,0))</f>
        <v>Standard Class</v>
      </c>
    </row>
    <row r="2124" spans="1:9" x14ac:dyDescent="0.35">
      <c r="A2124" s="11">
        <v>6494</v>
      </c>
      <c r="B2124" s="13" t="s">
        <v>5111</v>
      </c>
      <c r="C2124" s="13" t="s">
        <v>5112</v>
      </c>
      <c r="D2124" s="13" t="s">
        <v>22</v>
      </c>
      <c r="E2124" s="13" t="s">
        <v>23</v>
      </c>
      <c r="F2124" s="13" t="s">
        <v>5113</v>
      </c>
      <c r="G2124" s="13" t="s">
        <v>98</v>
      </c>
      <c r="H2124" s="13" t="s">
        <v>79</v>
      </c>
      <c r="I2124" s="47" t="str">
        <f>INDEX(Orders!$E2124,MATCH(Orders!$F2124,Customers!$B2124,0))</f>
        <v>Standard Class</v>
      </c>
    </row>
    <row r="2125" spans="1:9" x14ac:dyDescent="0.35">
      <c r="A2125" s="12">
        <v>6835</v>
      </c>
      <c r="B2125" s="17" t="s">
        <v>20</v>
      </c>
      <c r="C2125" s="17" t="s">
        <v>21</v>
      </c>
      <c r="D2125" s="17" t="s">
        <v>22</v>
      </c>
      <c r="E2125" s="17" t="s">
        <v>23</v>
      </c>
      <c r="F2125" s="17" t="s">
        <v>5117</v>
      </c>
      <c r="G2125" s="17" t="s">
        <v>43</v>
      </c>
      <c r="H2125" s="17" t="s">
        <v>44</v>
      </c>
      <c r="I2125" s="48" t="str">
        <f>INDEX(Orders!$E2125,MATCH(Orders!$F2125,Customers!$B2125,0))</f>
        <v>Standard Class</v>
      </c>
    </row>
    <row r="2126" spans="1:9" x14ac:dyDescent="0.35">
      <c r="A2126" s="11">
        <v>3033</v>
      </c>
      <c r="B2126" s="13" t="s">
        <v>1362</v>
      </c>
      <c r="C2126" s="13" t="s">
        <v>1363</v>
      </c>
      <c r="D2126" s="13" t="s">
        <v>41</v>
      </c>
      <c r="E2126" s="13" t="s">
        <v>23</v>
      </c>
      <c r="F2126" s="13" t="s">
        <v>1184</v>
      </c>
      <c r="G2126" s="13" t="s">
        <v>1134</v>
      </c>
      <c r="H2126" s="13" t="s">
        <v>44</v>
      </c>
      <c r="I2126" s="47" t="str">
        <f>INDEX(Orders!$E2126,MATCH(Orders!$F2126,Customers!$B2126,0))</f>
        <v>Standard Class</v>
      </c>
    </row>
    <row r="2127" spans="1:9" x14ac:dyDescent="0.35">
      <c r="A2127" s="12">
        <v>3522</v>
      </c>
      <c r="B2127" s="17" t="s">
        <v>2709</v>
      </c>
      <c r="C2127" s="17" t="s">
        <v>2710</v>
      </c>
      <c r="D2127" s="17" t="s">
        <v>22</v>
      </c>
      <c r="E2127" s="17" t="s">
        <v>23</v>
      </c>
      <c r="F2127" s="17" t="s">
        <v>3442</v>
      </c>
      <c r="G2127" s="17" t="s">
        <v>3443</v>
      </c>
      <c r="H2127" s="17" t="s">
        <v>54</v>
      </c>
      <c r="I2127" s="48" t="str">
        <f>INDEX(Orders!$E2127,MATCH(Orders!$F2127,Customers!$B2127,0))</f>
        <v>Second Class</v>
      </c>
    </row>
    <row r="2128" spans="1:9" x14ac:dyDescent="0.35">
      <c r="A2128" s="11">
        <v>3523</v>
      </c>
      <c r="B2128" s="13" t="s">
        <v>2709</v>
      </c>
      <c r="C2128" s="13" t="s">
        <v>2710</v>
      </c>
      <c r="D2128" s="13" t="s">
        <v>22</v>
      </c>
      <c r="E2128" s="13" t="s">
        <v>23</v>
      </c>
      <c r="F2128" s="13" t="s">
        <v>3442</v>
      </c>
      <c r="G2128" s="13" t="s">
        <v>3443</v>
      </c>
      <c r="H2128" s="13" t="s">
        <v>54</v>
      </c>
      <c r="I2128" s="47" t="str">
        <f>INDEX(Orders!$E2128,MATCH(Orders!$F2128,Customers!$B2128,0))</f>
        <v>Second Class</v>
      </c>
    </row>
    <row r="2129" spans="1:9" x14ac:dyDescent="0.35">
      <c r="A2129" s="12">
        <v>4824</v>
      </c>
      <c r="B2129" s="17" t="s">
        <v>2474</v>
      </c>
      <c r="C2129" s="17" t="s">
        <v>2475</v>
      </c>
      <c r="D2129" s="17" t="s">
        <v>41</v>
      </c>
      <c r="E2129" s="17" t="s">
        <v>23</v>
      </c>
      <c r="F2129" s="17" t="s">
        <v>184</v>
      </c>
      <c r="G2129" s="17" t="s">
        <v>153</v>
      </c>
      <c r="H2129" s="17" t="s">
        <v>26</v>
      </c>
      <c r="I2129" s="48" t="str">
        <f>INDEX(Orders!$E2129,MATCH(Orders!$F2129,Customers!$B2129,0))</f>
        <v>Standard Class</v>
      </c>
    </row>
    <row r="2130" spans="1:9" x14ac:dyDescent="0.35">
      <c r="A2130" s="11">
        <v>4825</v>
      </c>
      <c r="B2130" s="13" t="s">
        <v>2474</v>
      </c>
      <c r="C2130" s="13" t="s">
        <v>2475</v>
      </c>
      <c r="D2130" s="13" t="s">
        <v>41</v>
      </c>
      <c r="E2130" s="13" t="s">
        <v>23</v>
      </c>
      <c r="F2130" s="13" t="s">
        <v>184</v>
      </c>
      <c r="G2130" s="13" t="s">
        <v>153</v>
      </c>
      <c r="H2130" s="13" t="s">
        <v>26</v>
      </c>
      <c r="I2130" s="47" t="str">
        <f>INDEX(Orders!$E2130,MATCH(Orders!$F2130,Customers!$B2130,0))</f>
        <v>Standard Class</v>
      </c>
    </row>
    <row r="2131" spans="1:9" x14ac:dyDescent="0.35">
      <c r="A2131" s="12">
        <v>4826</v>
      </c>
      <c r="B2131" s="17" t="s">
        <v>2474</v>
      </c>
      <c r="C2131" s="17" t="s">
        <v>2475</v>
      </c>
      <c r="D2131" s="17" t="s">
        <v>41</v>
      </c>
      <c r="E2131" s="17" t="s">
        <v>23</v>
      </c>
      <c r="F2131" s="17" t="s">
        <v>184</v>
      </c>
      <c r="G2131" s="17" t="s">
        <v>153</v>
      </c>
      <c r="H2131" s="17" t="s">
        <v>26</v>
      </c>
      <c r="I2131" s="48" t="str">
        <f>INDEX(Orders!$E2131,MATCH(Orders!$F2131,Customers!$B2131,0))</f>
        <v>Standard Class</v>
      </c>
    </row>
    <row r="2132" spans="1:9" x14ac:dyDescent="0.35">
      <c r="A2132" s="11">
        <v>5891</v>
      </c>
      <c r="B2132" s="13" t="s">
        <v>2021</v>
      </c>
      <c r="C2132" s="13" t="s">
        <v>2022</v>
      </c>
      <c r="D2132" s="13" t="s">
        <v>41</v>
      </c>
      <c r="E2132" s="13" t="s">
        <v>23</v>
      </c>
      <c r="F2132" s="13" t="s">
        <v>380</v>
      </c>
      <c r="G2132" s="13" t="s">
        <v>381</v>
      </c>
      <c r="H2132" s="13" t="s">
        <v>54</v>
      </c>
      <c r="I2132" s="47" t="str">
        <f>INDEX(Orders!$E2132,MATCH(Orders!$F2132,Customers!$B2132,0))</f>
        <v>Standard Class</v>
      </c>
    </row>
    <row r="2133" spans="1:9" x14ac:dyDescent="0.35">
      <c r="A2133" s="12">
        <v>5892</v>
      </c>
      <c r="B2133" s="17" t="s">
        <v>2021</v>
      </c>
      <c r="C2133" s="17" t="s">
        <v>2022</v>
      </c>
      <c r="D2133" s="17" t="s">
        <v>41</v>
      </c>
      <c r="E2133" s="17" t="s">
        <v>23</v>
      </c>
      <c r="F2133" s="17" t="s">
        <v>380</v>
      </c>
      <c r="G2133" s="17" t="s">
        <v>381</v>
      </c>
      <c r="H2133" s="17" t="s">
        <v>54</v>
      </c>
      <c r="I2133" s="48" t="str">
        <f>INDEX(Orders!$E2133,MATCH(Orders!$F2133,Customers!$B2133,0))</f>
        <v>Standard Class</v>
      </c>
    </row>
    <row r="2134" spans="1:9" x14ac:dyDescent="0.35">
      <c r="A2134" s="11">
        <v>5893</v>
      </c>
      <c r="B2134" s="13" t="s">
        <v>2021</v>
      </c>
      <c r="C2134" s="13" t="s">
        <v>2022</v>
      </c>
      <c r="D2134" s="13" t="s">
        <v>41</v>
      </c>
      <c r="E2134" s="13" t="s">
        <v>23</v>
      </c>
      <c r="F2134" s="13" t="s">
        <v>380</v>
      </c>
      <c r="G2134" s="13" t="s">
        <v>381</v>
      </c>
      <c r="H2134" s="13" t="s">
        <v>54</v>
      </c>
      <c r="I2134" s="47" t="str">
        <f>INDEX(Orders!$E2134,MATCH(Orders!$F2134,Customers!$B2134,0))</f>
        <v>Standard Class</v>
      </c>
    </row>
    <row r="2135" spans="1:9" x14ac:dyDescent="0.35">
      <c r="A2135" s="12">
        <v>5983</v>
      </c>
      <c r="B2135" s="17" t="s">
        <v>2691</v>
      </c>
      <c r="C2135" s="17" t="s">
        <v>2692</v>
      </c>
      <c r="D2135" s="17" t="s">
        <v>41</v>
      </c>
      <c r="E2135" s="17" t="s">
        <v>23</v>
      </c>
      <c r="F2135" s="17" t="s">
        <v>218</v>
      </c>
      <c r="G2135" s="17" t="s">
        <v>219</v>
      </c>
      <c r="H2135" s="17" t="s">
        <v>26</v>
      </c>
      <c r="I2135" s="48" t="str">
        <f>INDEX(Orders!$E2135,MATCH(Orders!$F2135,Customers!$B2135,0))</f>
        <v>Standard Class</v>
      </c>
    </row>
    <row r="2136" spans="1:9" x14ac:dyDescent="0.35">
      <c r="A2136" s="11">
        <v>6371</v>
      </c>
      <c r="B2136" s="13" t="s">
        <v>1562</v>
      </c>
      <c r="C2136" s="13" t="s">
        <v>1563</v>
      </c>
      <c r="D2136" s="13" t="s">
        <v>108</v>
      </c>
      <c r="E2136" s="13" t="s">
        <v>23</v>
      </c>
      <c r="F2136" s="13" t="s">
        <v>218</v>
      </c>
      <c r="G2136" s="13" t="s">
        <v>219</v>
      </c>
      <c r="H2136" s="13" t="s">
        <v>26</v>
      </c>
      <c r="I2136" s="47" t="str">
        <f>INDEX(Orders!$E2136,MATCH(Orders!$F2136,Customers!$B2136,0))</f>
        <v>Same Day</v>
      </c>
    </row>
    <row r="2137" spans="1:9" x14ac:dyDescent="0.35">
      <c r="A2137" s="12">
        <v>9216</v>
      </c>
      <c r="B2137" s="17" t="s">
        <v>2077</v>
      </c>
      <c r="C2137" s="17" t="s">
        <v>2078</v>
      </c>
      <c r="D2137" s="17" t="s">
        <v>22</v>
      </c>
      <c r="E2137" s="17" t="s">
        <v>23</v>
      </c>
      <c r="F2137" s="17" t="s">
        <v>42</v>
      </c>
      <c r="G2137" s="17" t="s">
        <v>43</v>
      </c>
      <c r="H2137" s="17" t="s">
        <v>44</v>
      </c>
      <c r="I2137" s="48" t="str">
        <f>INDEX(Orders!$E2137,MATCH(Orders!$F2137,Customers!$B2137,0))</f>
        <v>Standard Class</v>
      </c>
    </row>
    <row r="2138" spans="1:9" x14ac:dyDescent="0.35">
      <c r="A2138" s="11">
        <v>1288</v>
      </c>
      <c r="B2138" s="13" t="s">
        <v>334</v>
      </c>
      <c r="C2138" s="13" t="s">
        <v>335</v>
      </c>
      <c r="D2138" s="13" t="s">
        <v>22</v>
      </c>
      <c r="E2138" s="13" t="s">
        <v>23</v>
      </c>
      <c r="F2138" s="13" t="s">
        <v>218</v>
      </c>
      <c r="G2138" s="13" t="s">
        <v>219</v>
      </c>
      <c r="H2138" s="13" t="s">
        <v>26</v>
      </c>
      <c r="I2138" s="47" t="str">
        <f>INDEX(Orders!$E2138,MATCH(Orders!$F2138,Customers!$B2138,0))</f>
        <v>Standard Class</v>
      </c>
    </row>
    <row r="2139" spans="1:9" x14ac:dyDescent="0.35">
      <c r="A2139" s="12">
        <v>1289</v>
      </c>
      <c r="B2139" s="17" t="s">
        <v>334</v>
      </c>
      <c r="C2139" s="17" t="s">
        <v>335</v>
      </c>
      <c r="D2139" s="17" t="s">
        <v>22</v>
      </c>
      <c r="E2139" s="17" t="s">
        <v>23</v>
      </c>
      <c r="F2139" s="17" t="s">
        <v>218</v>
      </c>
      <c r="G2139" s="17" t="s">
        <v>219</v>
      </c>
      <c r="H2139" s="17" t="s">
        <v>26</v>
      </c>
      <c r="I2139" s="48" t="str">
        <f>INDEX(Orders!$E2139,MATCH(Orders!$F2139,Customers!$B2139,0))</f>
        <v>Standard Class</v>
      </c>
    </row>
    <row r="2140" spans="1:9" x14ac:dyDescent="0.35">
      <c r="A2140" s="11">
        <v>1290</v>
      </c>
      <c r="B2140" s="13" t="s">
        <v>334</v>
      </c>
      <c r="C2140" s="13" t="s">
        <v>335</v>
      </c>
      <c r="D2140" s="13" t="s">
        <v>22</v>
      </c>
      <c r="E2140" s="13" t="s">
        <v>23</v>
      </c>
      <c r="F2140" s="13" t="s">
        <v>218</v>
      </c>
      <c r="G2140" s="13" t="s">
        <v>219</v>
      </c>
      <c r="H2140" s="13" t="s">
        <v>26</v>
      </c>
      <c r="I2140" s="47" t="str">
        <f>INDEX(Orders!$E2140,MATCH(Orders!$F2140,Customers!$B2140,0))</f>
        <v>Standard Class</v>
      </c>
    </row>
    <row r="2141" spans="1:9" x14ac:dyDescent="0.35">
      <c r="A2141" s="12">
        <v>2774</v>
      </c>
      <c r="B2141" s="17" t="s">
        <v>5139</v>
      </c>
      <c r="C2141" s="17" t="s">
        <v>5140</v>
      </c>
      <c r="D2141" s="17" t="s">
        <v>41</v>
      </c>
      <c r="E2141" s="17" t="s">
        <v>23</v>
      </c>
      <c r="F2141" s="17" t="s">
        <v>1457</v>
      </c>
      <c r="G2141" s="17" t="s">
        <v>880</v>
      </c>
      <c r="H2141" s="17" t="s">
        <v>54</v>
      </c>
      <c r="I2141" s="48" t="str">
        <f>INDEX(Orders!$E2141,MATCH(Orders!$F2141,Customers!$B2141,0))</f>
        <v>Standard Class</v>
      </c>
    </row>
    <row r="2142" spans="1:9" x14ac:dyDescent="0.35">
      <c r="A2142" s="11">
        <v>6083</v>
      </c>
      <c r="B2142" s="13" t="s">
        <v>4661</v>
      </c>
      <c r="C2142" s="13" t="s">
        <v>4662</v>
      </c>
      <c r="D2142" s="13" t="s">
        <v>41</v>
      </c>
      <c r="E2142" s="13" t="s">
        <v>23</v>
      </c>
      <c r="F2142" s="13" t="s">
        <v>451</v>
      </c>
      <c r="G2142" s="13" t="s">
        <v>53</v>
      </c>
      <c r="H2142" s="13" t="s">
        <v>54</v>
      </c>
      <c r="I2142" s="47" t="str">
        <f>INDEX(Orders!$E2142,MATCH(Orders!$F2142,Customers!$B2142,0))</f>
        <v>Standard Class</v>
      </c>
    </row>
    <row r="2143" spans="1:9" x14ac:dyDescent="0.35">
      <c r="A2143" s="12">
        <v>6084</v>
      </c>
      <c r="B2143" s="17" t="s">
        <v>4661</v>
      </c>
      <c r="C2143" s="17" t="s">
        <v>4662</v>
      </c>
      <c r="D2143" s="17" t="s">
        <v>41</v>
      </c>
      <c r="E2143" s="17" t="s">
        <v>23</v>
      </c>
      <c r="F2143" s="17" t="s">
        <v>451</v>
      </c>
      <c r="G2143" s="17" t="s">
        <v>53</v>
      </c>
      <c r="H2143" s="17" t="s">
        <v>54</v>
      </c>
      <c r="I2143" s="48" t="str">
        <f>INDEX(Orders!$E2143,MATCH(Orders!$F2143,Customers!$B2143,0))</f>
        <v>Standard Class</v>
      </c>
    </row>
    <row r="2144" spans="1:9" x14ac:dyDescent="0.35">
      <c r="A2144" s="11">
        <v>6085</v>
      </c>
      <c r="B2144" s="13" t="s">
        <v>4661</v>
      </c>
      <c r="C2144" s="13" t="s">
        <v>4662</v>
      </c>
      <c r="D2144" s="13" t="s">
        <v>41</v>
      </c>
      <c r="E2144" s="13" t="s">
        <v>23</v>
      </c>
      <c r="F2144" s="13" t="s">
        <v>451</v>
      </c>
      <c r="G2144" s="13" t="s">
        <v>53</v>
      </c>
      <c r="H2144" s="13" t="s">
        <v>54</v>
      </c>
      <c r="I2144" s="47" t="str">
        <f>INDEX(Orders!$E2144,MATCH(Orders!$F2144,Customers!$B2144,0))</f>
        <v>Standard Class</v>
      </c>
    </row>
    <row r="2145" spans="1:9" x14ac:dyDescent="0.35">
      <c r="A2145" s="12">
        <v>6086</v>
      </c>
      <c r="B2145" s="17" t="s">
        <v>4661</v>
      </c>
      <c r="C2145" s="17" t="s">
        <v>4662</v>
      </c>
      <c r="D2145" s="17" t="s">
        <v>41</v>
      </c>
      <c r="E2145" s="17" t="s">
        <v>23</v>
      </c>
      <c r="F2145" s="17" t="s">
        <v>451</v>
      </c>
      <c r="G2145" s="17" t="s">
        <v>53</v>
      </c>
      <c r="H2145" s="17" t="s">
        <v>54</v>
      </c>
      <c r="I2145" s="48" t="str">
        <f>INDEX(Orders!$E2145,MATCH(Orders!$F2145,Customers!$B2145,0))</f>
        <v>Standard Class</v>
      </c>
    </row>
    <row r="2146" spans="1:9" x14ac:dyDescent="0.35">
      <c r="A2146" s="11">
        <v>6087</v>
      </c>
      <c r="B2146" s="13" t="s">
        <v>4661</v>
      </c>
      <c r="C2146" s="13" t="s">
        <v>4662</v>
      </c>
      <c r="D2146" s="13" t="s">
        <v>41</v>
      </c>
      <c r="E2146" s="13" t="s">
        <v>23</v>
      </c>
      <c r="F2146" s="13" t="s">
        <v>451</v>
      </c>
      <c r="G2146" s="13" t="s">
        <v>53</v>
      </c>
      <c r="H2146" s="13" t="s">
        <v>54</v>
      </c>
      <c r="I2146" s="47" t="str">
        <f>INDEX(Orders!$E2146,MATCH(Orders!$F2146,Customers!$B2146,0))</f>
        <v>Standard Class</v>
      </c>
    </row>
    <row r="2147" spans="1:9" x14ac:dyDescent="0.35">
      <c r="A2147" s="12">
        <v>8080</v>
      </c>
      <c r="B2147" s="17" t="s">
        <v>1758</v>
      </c>
      <c r="C2147" s="17" t="s">
        <v>1759</v>
      </c>
      <c r="D2147" s="17" t="s">
        <v>108</v>
      </c>
      <c r="E2147" s="17" t="s">
        <v>23</v>
      </c>
      <c r="F2147" s="17" t="s">
        <v>218</v>
      </c>
      <c r="G2147" s="17" t="s">
        <v>219</v>
      </c>
      <c r="H2147" s="17" t="s">
        <v>26</v>
      </c>
      <c r="I2147" s="48" t="str">
        <f>INDEX(Orders!$E2147,MATCH(Orders!$F2147,Customers!$B2147,0))</f>
        <v>Standard Class</v>
      </c>
    </row>
    <row r="2148" spans="1:9" x14ac:dyDescent="0.35">
      <c r="A2148" s="11">
        <v>2919</v>
      </c>
      <c r="B2148" s="13" t="s">
        <v>5148</v>
      </c>
      <c r="C2148" s="13" t="s">
        <v>5149</v>
      </c>
      <c r="D2148" s="13" t="s">
        <v>22</v>
      </c>
      <c r="E2148" s="13" t="s">
        <v>23</v>
      </c>
      <c r="F2148" s="13" t="s">
        <v>86</v>
      </c>
      <c r="G2148" s="13" t="s">
        <v>87</v>
      </c>
      <c r="H2148" s="13" t="s">
        <v>26</v>
      </c>
      <c r="I2148" s="47" t="str">
        <f>INDEX(Orders!$E2148,MATCH(Orders!$F2148,Customers!$B2148,0))</f>
        <v>Same Day</v>
      </c>
    </row>
    <row r="2149" spans="1:9" x14ac:dyDescent="0.35">
      <c r="A2149" s="12">
        <v>2920</v>
      </c>
      <c r="B2149" s="17" t="s">
        <v>5148</v>
      </c>
      <c r="C2149" s="17" t="s">
        <v>5149</v>
      </c>
      <c r="D2149" s="17" t="s">
        <v>22</v>
      </c>
      <c r="E2149" s="17" t="s">
        <v>23</v>
      </c>
      <c r="F2149" s="17" t="s">
        <v>86</v>
      </c>
      <c r="G2149" s="17" t="s">
        <v>87</v>
      </c>
      <c r="H2149" s="17" t="s">
        <v>26</v>
      </c>
      <c r="I2149" s="48" t="str">
        <f>INDEX(Orders!$E2149,MATCH(Orders!$F2149,Customers!$B2149,0))</f>
        <v>Same Day</v>
      </c>
    </row>
    <row r="2150" spans="1:9" x14ac:dyDescent="0.35">
      <c r="A2150" s="11">
        <v>2921</v>
      </c>
      <c r="B2150" s="13" t="s">
        <v>5148</v>
      </c>
      <c r="C2150" s="13" t="s">
        <v>5149</v>
      </c>
      <c r="D2150" s="13" t="s">
        <v>22</v>
      </c>
      <c r="E2150" s="13" t="s">
        <v>23</v>
      </c>
      <c r="F2150" s="13" t="s">
        <v>86</v>
      </c>
      <c r="G2150" s="13" t="s">
        <v>87</v>
      </c>
      <c r="H2150" s="13" t="s">
        <v>26</v>
      </c>
      <c r="I2150" s="47" t="str">
        <f>INDEX(Orders!$E2150,MATCH(Orders!$F2150,Customers!$B2150,0))</f>
        <v>Same Day</v>
      </c>
    </row>
    <row r="2151" spans="1:9" x14ac:dyDescent="0.35">
      <c r="A2151" s="12">
        <v>1060</v>
      </c>
      <c r="B2151" s="17" t="s">
        <v>5151</v>
      </c>
      <c r="C2151" s="17" t="s">
        <v>5152</v>
      </c>
      <c r="D2151" s="17" t="s">
        <v>108</v>
      </c>
      <c r="E2151" s="17" t="s">
        <v>23</v>
      </c>
      <c r="F2151" s="17" t="s">
        <v>86</v>
      </c>
      <c r="G2151" s="17" t="s">
        <v>87</v>
      </c>
      <c r="H2151" s="17" t="s">
        <v>26</v>
      </c>
      <c r="I2151" s="48" t="str">
        <f>INDEX(Orders!$E2151,MATCH(Orders!$F2151,Customers!$B2151,0))</f>
        <v>Standard Class</v>
      </c>
    </row>
    <row r="2152" spans="1:9" x14ac:dyDescent="0.35">
      <c r="A2152" s="11">
        <v>1397</v>
      </c>
      <c r="B2152" s="13" t="s">
        <v>5156</v>
      </c>
      <c r="C2152" s="13" t="s">
        <v>5157</v>
      </c>
      <c r="D2152" s="13" t="s">
        <v>41</v>
      </c>
      <c r="E2152" s="13" t="s">
        <v>23</v>
      </c>
      <c r="F2152" s="13" t="s">
        <v>218</v>
      </c>
      <c r="G2152" s="13" t="s">
        <v>219</v>
      </c>
      <c r="H2152" s="13" t="s">
        <v>26</v>
      </c>
      <c r="I2152" s="47" t="str">
        <f>INDEX(Orders!$E2152,MATCH(Orders!$F2152,Customers!$B2152,0))</f>
        <v>First Class</v>
      </c>
    </row>
    <row r="2153" spans="1:9" x14ac:dyDescent="0.35">
      <c r="A2153" s="12">
        <v>1398</v>
      </c>
      <c r="B2153" s="17" t="s">
        <v>5156</v>
      </c>
      <c r="C2153" s="17" t="s">
        <v>5157</v>
      </c>
      <c r="D2153" s="17" t="s">
        <v>41</v>
      </c>
      <c r="E2153" s="17" t="s">
        <v>23</v>
      </c>
      <c r="F2153" s="17" t="s">
        <v>218</v>
      </c>
      <c r="G2153" s="17" t="s">
        <v>219</v>
      </c>
      <c r="H2153" s="17" t="s">
        <v>26</v>
      </c>
      <c r="I2153" s="48" t="str">
        <f>INDEX(Orders!$E2153,MATCH(Orders!$F2153,Customers!$B2153,0))</f>
        <v>First Class</v>
      </c>
    </row>
    <row r="2154" spans="1:9" x14ac:dyDescent="0.35">
      <c r="A2154" s="11">
        <v>1399</v>
      </c>
      <c r="B2154" s="13" t="s">
        <v>5156</v>
      </c>
      <c r="C2154" s="13" t="s">
        <v>5157</v>
      </c>
      <c r="D2154" s="13" t="s">
        <v>41</v>
      </c>
      <c r="E2154" s="13" t="s">
        <v>23</v>
      </c>
      <c r="F2154" s="13" t="s">
        <v>218</v>
      </c>
      <c r="G2154" s="13" t="s">
        <v>219</v>
      </c>
      <c r="H2154" s="13" t="s">
        <v>26</v>
      </c>
      <c r="I2154" s="47" t="str">
        <f>INDEX(Orders!$E2154,MATCH(Orders!$F2154,Customers!$B2154,0))</f>
        <v>First Class</v>
      </c>
    </row>
    <row r="2155" spans="1:9" x14ac:dyDescent="0.35">
      <c r="A2155" s="12">
        <v>1400</v>
      </c>
      <c r="B2155" s="17" t="s">
        <v>5156</v>
      </c>
      <c r="C2155" s="17" t="s">
        <v>5157</v>
      </c>
      <c r="D2155" s="17" t="s">
        <v>41</v>
      </c>
      <c r="E2155" s="17" t="s">
        <v>23</v>
      </c>
      <c r="F2155" s="17" t="s">
        <v>218</v>
      </c>
      <c r="G2155" s="17" t="s">
        <v>219</v>
      </c>
      <c r="H2155" s="17" t="s">
        <v>26</v>
      </c>
      <c r="I2155" s="48" t="str">
        <f>INDEX(Orders!$E2155,MATCH(Orders!$F2155,Customers!$B2155,0))</f>
        <v>First Class</v>
      </c>
    </row>
    <row r="2156" spans="1:9" x14ac:dyDescent="0.35">
      <c r="A2156" s="11">
        <v>1503</v>
      </c>
      <c r="B2156" s="13" t="s">
        <v>5161</v>
      </c>
      <c r="C2156" s="13" t="s">
        <v>5162</v>
      </c>
      <c r="D2156" s="13" t="s">
        <v>108</v>
      </c>
      <c r="E2156" s="13" t="s">
        <v>23</v>
      </c>
      <c r="F2156" s="13" t="s">
        <v>42</v>
      </c>
      <c r="G2156" s="13" t="s">
        <v>43</v>
      </c>
      <c r="H2156" s="13" t="s">
        <v>44</v>
      </c>
      <c r="I2156" s="47" t="str">
        <f>INDEX(Orders!$E2156,MATCH(Orders!$F2156,Customers!$B2156,0))</f>
        <v>Standard Class</v>
      </c>
    </row>
    <row r="2157" spans="1:9" x14ac:dyDescent="0.35">
      <c r="A2157" s="12">
        <v>1504</v>
      </c>
      <c r="B2157" s="17" t="s">
        <v>5161</v>
      </c>
      <c r="C2157" s="17" t="s">
        <v>5162</v>
      </c>
      <c r="D2157" s="17" t="s">
        <v>108</v>
      </c>
      <c r="E2157" s="17" t="s">
        <v>23</v>
      </c>
      <c r="F2157" s="17" t="s">
        <v>42</v>
      </c>
      <c r="G2157" s="17" t="s">
        <v>43</v>
      </c>
      <c r="H2157" s="17" t="s">
        <v>44</v>
      </c>
      <c r="I2157" s="48" t="str">
        <f>INDEX(Orders!$E2157,MATCH(Orders!$F2157,Customers!$B2157,0))</f>
        <v>Standard Class</v>
      </c>
    </row>
    <row r="2158" spans="1:9" x14ac:dyDescent="0.35">
      <c r="A2158" s="11">
        <v>1664</v>
      </c>
      <c r="B2158" s="13" t="s">
        <v>5164</v>
      </c>
      <c r="C2158" s="13" t="s">
        <v>5165</v>
      </c>
      <c r="D2158" s="13" t="s">
        <v>41</v>
      </c>
      <c r="E2158" s="13" t="s">
        <v>23</v>
      </c>
      <c r="F2158" s="13" t="s">
        <v>404</v>
      </c>
      <c r="G2158" s="13" t="s">
        <v>53</v>
      </c>
      <c r="H2158" s="13" t="s">
        <v>54</v>
      </c>
      <c r="I2158" s="47" t="str">
        <f>INDEX(Orders!$E2158,MATCH(Orders!$F2158,Customers!$B2158,0))</f>
        <v>Second Class</v>
      </c>
    </row>
    <row r="2159" spans="1:9" x14ac:dyDescent="0.35">
      <c r="A2159" s="12">
        <v>1665</v>
      </c>
      <c r="B2159" s="17" t="s">
        <v>5164</v>
      </c>
      <c r="C2159" s="17" t="s">
        <v>5165</v>
      </c>
      <c r="D2159" s="17" t="s">
        <v>41</v>
      </c>
      <c r="E2159" s="17" t="s">
        <v>23</v>
      </c>
      <c r="F2159" s="17" t="s">
        <v>404</v>
      </c>
      <c r="G2159" s="17" t="s">
        <v>53</v>
      </c>
      <c r="H2159" s="17" t="s">
        <v>54</v>
      </c>
      <c r="I2159" s="48" t="str">
        <f>INDEX(Orders!$E2159,MATCH(Orders!$F2159,Customers!$B2159,0))</f>
        <v>Second Class</v>
      </c>
    </row>
    <row r="2160" spans="1:9" x14ac:dyDescent="0.35">
      <c r="A2160" s="11">
        <v>1666</v>
      </c>
      <c r="B2160" s="13" t="s">
        <v>5164</v>
      </c>
      <c r="C2160" s="13" t="s">
        <v>5165</v>
      </c>
      <c r="D2160" s="13" t="s">
        <v>41</v>
      </c>
      <c r="E2160" s="13" t="s">
        <v>23</v>
      </c>
      <c r="F2160" s="13" t="s">
        <v>404</v>
      </c>
      <c r="G2160" s="13" t="s">
        <v>53</v>
      </c>
      <c r="H2160" s="13" t="s">
        <v>54</v>
      </c>
      <c r="I2160" s="47" t="str">
        <f>INDEX(Orders!$E2160,MATCH(Orders!$F2160,Customers!$B2160,0))</f>
        <v>Second Class</v>
      </c>
    </row>
    <row r="2161" spans="1:9" x14ac:dyDescent="0.35">
      <c r="A2161" s="12">
        <v>1667</v>
      </c>
      <c r="B2161" s="17" t="s">
        <v>5164</v>
      </c>
      <c r="C2161" s="17" t="s">
        <v>5165</v>
      </c>
      <c r="D2161" s="17" t="s">
        <v>41</v>
      </c>
      <c r="E2161" s="17" t="s">
        <v>23</v>
      </c>
      <c r="F2161" s="17" t="s">
        <v>404</v>
      </c>
      <c r="G2161" s="17" t="s">
        <v>53</v>
      </c>
      <c r="H2161" s="17" t="s">
        <v>54</v>
      </c>
      <c r="I2161" s="48" t="str">
        <f>INDEX(Orders!$E2161,MATCH(Orders!$F2161,Customers!$B2161,0))</f>
        <v>Second Class</v>
      </c>
    </row>
    <row r="2162" spans="1:9" x14ac:dyDescent="0.35">
      <c r="A2162" s="11">
        <v>1668</v>
      </c>
      <c r="B2162" s="13" t="s">
        <v>5164</v>
      </c>
      <c r="C2162" s="13" t="s">
        <v>5165</v>
      </c>
      <c r="D2162" s="13" t="s">
        <v>41</v>
      </c>
      <c r="E2162" s="13" t="s">
        <v>23</v>
      </c>
      <c r="F2162" s="13" t="s">
        <v>404</v>
      </c>
      <c r="G2162" s="13" t="s">
        <v>53</v>
      </c>
      <c r="H2162" s="13" t="s">
        <v>54</v>
      </c>
      <c r="I2162" s="47" t="str">
        <f>INDEX(Orders!$E2162,MATCH(Orders!$F2162,Customers!$B2162,0))</f>
        <v>Second Class</v>
      </c>
    </row>
    <row r="2163" spans="1:9" x14ac:dyDescent="0.35">
      <c r="A2163" s="12">
        <v>1669</v>
      </c>
      <c r="B2163" s="17" t="s">
        <v>5164</v>
      </c>
      <c r="C2163" s="17" t="s">
        <v>5165</v>
      </c>
      <c r="D2163" s="17" t="s">
        <v>41</v>
      </c>
      <c r="E2163" s="17" t="s">
        <v>23</v>
      </c>
      <c r="F2163" s="17" t="s">
        <v>404</v>
      </c>
      <c r="G2163" s="17" t="s">
        <v>53</v>
      </c>
      <c r="H2163" s="17" t="s">
        <v>54</v>
      </c>
      <c r="I2163" s="48" t="str">
        <f>INDEX(Orders!$E2163,MATCH(Orders!$F2163,Customers!$B2163,0))</f>
        <v>Second Class</v>
      </c>
    </row>
    <row r="2164" spans="1:9" x14ac:dyDescent="0.35">
      <c r="A2164" s="11">
        <v>1894</v>
      </c>
      <c r="B2164" s="13" t="s">
        <v>5171</v>
      </c>
      <c r="C2164" s="13" t="s">
        <v>5172</v>
      </c>
      <c r="D2164" s="13" t="s">
        <v>41</v>
      </c>
      <c r="E2164" s="13" t="s">
        <v>23</v>
      </c>
      <c r="F2164" s="13" t="s">
        <v>5173</v>
      </c>
      <c r="G2164" s="13" t="s">
        <v>1134</v>
      </c>
      <c r="H2164" s="13" t="s">
        <v>44</v>
      </c>
      <c r="I2164" s="47" t="str">
        <f>INDEX(Orders!$E2164,MATCH(Orders!$F2164,Customers!$B2164,0))</f>
        <v>Standard Class</v>
      </c>
    </row>
    <row r="2165" spans="1:9" x14ac:dyDescent="0.35">
      <c r="A2165" s="12">
        <v>3525</v>
      </c>
      <c r="B2165" s="17" t="s">
        <v>5175</v>
      </c>
      <c r="C2165" s="17" t="s">
        <v>5176</v>
      </c>
      <c r="D2165" s="17" t="s">
        <v>41</v>
      </c>
      <c r="E2165" s="17" t="s">
        <v>23</v>
      </c>
      <c r="F2165" s="17" t="s">
        <v>404</v>
      </c>
      <c r="G2165" s="17" t="s">
        <v>53</v>
      </c>
      <c r="H2165" s="17" t="s">
        <v>54</v>
      </c>
      <c r="I2165" s="48" t="str">
        <f>INDEX(Orders!$E2165,MATCH(Orders!$F2165,Customers!$B2165,0))</f>
        <v>Standard Class</v>
      </c>
    </row>
    <row r="2166" spans="1:9" x14ac:dyDescent="0.35">
      <c r="A2166" s="11">
        <v>3891</v>
      </c>
      <c r="B2166" s="13" t="s">
        <v>5178</v>
      </c>
      <c r="C2166" s="13" t="s">
        <v>5179</v>
      </c>
      <c r="D2166" s="13" t="s">
        <v>22</v>
      </c>
      <c r="E2166" s="13" t="s">
        <v>23</v>
      </c>
      <c r="F2166" s="13" t="s">
        <v>42</v>
      </c>
      <c r="G2166" s="13" t="s">
        <v>43</v>
      </c>
      <c r="H2166" s="13" t="s">
        <v>44</v>
      </c>
      <c r="I2166" s="47" t="str">
        <f>INDEX(Orders!$E2166,MATCH(Orders!$F2166,Customers!$B2166,0))</f>
        <v>Standard Class</v>
      </c>
    </row>
    <row r="2167" spans="1:9" x14ac:dyDescent="0.35">
      <c r="A2167" s="12">
        <v>3892</v>
      </c>
      <c r="B2167" s="17" t="s">
        <v>5178</v>
      </c>
      <c r="C2167" s="17" t="s">
        <v>5179</v>
      </c>
      <c r="D2167" s="17" t="s">
        <v>22</v>
      </c>
      <c r="E2167" s="17" t="s">
        <v>23</v>
      </c>
      <c r="F2167" s="17" t="s">
        <v>42</v>
      </c>
      <c r="G2167" s="17" t="s">
        <v>43</v>
      </c>
      <c r="H2167" s="17" t="s">
        <v>44</v>
      </c>
      <c r="I2167" s="48" t="str">
        <f>INDEX(Orders!$E2167,MATCH(Orders!$F2167,Customers!$B2167,0))</f>
        <v>Standard Class</v>
      </c>
    </row>
    <row r="2168" spans="1:9" x14ac:dyDescent="0.35">
      <c r="A2168" s="11">
        <v>3893</v>
      </c>
      <c r="B2168" s="13" t="s">
        <v>5178</v>
      </c>
      <c r="C2168" s="13" t="s">
        <v>5179</v>
      </c>
      <c r="D2168" s="13" t="s">
        <v>22</v>
      </c>
      <c r="E2168" s="13" t="s">
        <v>23</v>
      </c>
      <c r="F2168" s="13" t="s">
        <v>42</v>
      </c>
      <c r="G2168" s="13" t="s">
        <v>43</v>
      </c>
      <c r="H2168" s="13" t="s">
        <v>44</v>
      </c>
      <c r="I2168" s="47" t="str">
        <f>INDEX(Orders!$E2168,MATCH(Orders!$F2168,Customers!$B2168,0))</f>
        <v>Standard Class</v>
      </c>
    </row>
    <row r="2169" spans="1:9" x14ac:dyDescent="0.35">
      <c r="A2169" s="12">
        <v>4116</v>
      </c>
      <c r="B2169" s="17" t="s">
        <v>4216</v>
      </c>
      <c r="C2169" s="17" t="s">
        <v>4217</v>
      </c>
      <c r="D2169" s="17" t="s">
        <v>41</v>
      </c>
      <c r="E2169" s="17" t="s">
        <v>23</v>
      </c>
      <c r="F2169" s="17" t="s">
        <v>159</v>
      </c>
      <c r="G2169" s="17" t="s">
        <v>160</v>
      </c>
      <c r="H2169" s="17" t="s">
        <v>44</v>
      </c>
      <c r="I2169" s="48" t="str">
        <f>INDEX(Orders!$E2169,MATCH(Orders!$F2169,Customers!$B2169,0))</f>
        <v>First Class</v>
      </c>
    </row>
    <row r="2170" spans="1:9" x14ac:dyDescent="0.35">
      <c r="A2170" s="11">
        <v>4272</v>
      </c>
      <c r="B2170" s="13" t="s">
        <v>142</v>
      </c>
      <c r="C2170" s="13" t="s">
        <v>143</v>
      </c>
      <c r="D2170" s="13" t="s">
        <v>22</v>
      </c>
      <c r="E2170" s="13" t="s">
        <v>23</v>
      </c>
      <c r="F2170" s="13" t="s">
        <v>1539</v>
      </c>
      <c r="G2170" s="13" t="s">
        <v>25</v>
      </c>
      <c r="H2170" s="13" t="s">
        <v>26</v>
      </c>
      <c r="I2170" s="47" t="str">
        <f>INDEX(Orders!$E2170,MATCH(Orders!$F2170,Customers!$B2170,0))</f>
        <v>Second Class</v>
      </c>
    </row>
    <row r="2171" spans="1:9" x14ac:dyDescent="0.35">
      <c r="A2171" s="12">
        <v>5701</v>
      </c>
      <c r="B2171" s="17" t="s">
        <v>1758</v>
      </c>
      <c r="C2171" s="17" t="s">
        <v>1759</v>
      </c>
      <c r="D2171" s="17" t="s">
        <v>108</v>
      </c>
      <c r="E2171" s="17" t="s">
        <v>23</v>
      </c>
      <c r="F2171" s="17" t="s">
        <v>300</v>
      </c>
      <c r="G2171" s="17" t="s">
        <v>153</v>
      </c>
      <c r="H2171" s="17" t="s">
        <v>26</v>
      </c>
      <c r="I2171" s="48" t="str">
        <f>INDEX(Orders!$E2171,MATCH(Orders!$F2171,Customers!$B2171,0))</f>
        <v>First Class</v>
      </c>
    </row>
    <row r="2172" spans="1:9" x14ac:dyDescent="0.35">
      <c r="A2172" s="11">
        <v>5702</v>
      </c>
      <c r="B2172" s="13" t="s">
        <v>1758</v>
      </c>
      <c r="C2172" s="13" t="s">
        <v>1759</v>
      </c>
      <c r="D2172" s="13" t="s">
        <v>108</v>
      </c>
      <c r="E2172" s="13" t="s">
        <v>23</v>
      </c>
      <c r="F2172" s="13" t="s">
        <v>300</v>
      </c>
      <c r="G2172" s="13" t="s">
        <v>153</v>
      </c>
      <c r="H2172" s="13" t="s">
        <v>26</v>
      </c>
      <c r="I2172" s="47" t="str">
        <f>INDEX(Orders!$E2172,MATCH(Orders!$F2172,Customers!$B2172,0))</f>
        <v>First Class</v>
      </c>
    </row>
    <row r="2173" spans="1:9" x14ac:dyDescent="0.35">
      <c r="A2173" s="12">
        <v>6244</v>
      </c>
      <c r="B2173" s="17" t="s">
        <v>1613</v>
      </c>
      <c r="C2173" s="17" t="s">
        <v>1614</v>
      </c>
      <c r="D2173" s="17" t="s">
        <v>108</v>
      </c>
      <c r="E2173" s="17" t="s">
        <v>23</v>
      </c>
      <c r="F2173" s="17" t="s">
        <v>5187</v>
      </c>
      <c r="G2173" s="17" t="s">
        <v>160</v>
      </c>
      <c r="H2173" s="17" t="s">
        <v>44</v>
      </c>
      <c r="I2173" s="48" t="str">
        <f>INDEX(Orders!$E2173,MATCH(Orders!$F2173,Customers!$B2173,0))</f>
        <v>Standard Class</v>
      </c>
    </row>
    <row r="2174" spans="1:9" x14ac:dyDescent="0.35">
      <c r="A2174" s="11">
        <v>8373</v>
      </c>
      <c r="B2174" s="13" t="s">
        <v>3298</v>
      </c>
      <c r="C2174" s="13" t="s">
        <v>3299</v>
      </c>
      <c r="D2174" s="13" t="s">
        <v>108</v>
      </c>
      <c r="E2174" s="13" t="s">
        <v>23</v>
      </c>
      <c r="F2174" s="13" t="s">
        <v>159</v>
      </c>
      <c r="G2174" s="13" t="s">
        <v>160</v>
      </c>
      <c r="H2174" s="13" t="s">
        <v>44</v>
      </c>
      <c r="I2174" s="47" t="str">
        <f>INDEX(Orders!$E2174,MATCH(Orders!$F2174,Customers!$B2174,0))</f>
        <v>Standard Class</v>
      </c>
    </row>
    <row r="2175" spans="1:9" x14ac:dyDescent="0.35">
      <c r="A2175" s="12">
        <v>9770</v>
      </c>
      <c r="B2175" s="17" t="s">
        <v>395</v>
      </c>
      <c r="C2175" s="17" t="s">
        <v>396</v>
      </c>
      <c r="D2175" s="17" t="s">
        <v>108</v>
      </c>
      <c r="E2175" s="17" t="s">
        <v>23</v>
      </c>
      <c r="F2175" s="17" t="s">
        <v>2968</v>
      </c>
      <c r="G2175" s="17" t="s">
        <v>98</v>
      </c>
      <c r="H2175" s="17" t="s">
        <v>79</v>
      </c>
      <c r="I2175" s="48" t="str">
        <f>INDEX(Orders!$E2175,MATCH(Orders!$F2175,Customers!$B2175,0))</f>
        <v>Standard Class</v>
      </c>
    </row>
    <row r="2176" spans="1:9" x14ac:dyDescent="0.35">
      <c r="A2176" s="11">
        <v>9771</v>
      </c>
      <c r="B2176" s="13" t="s">
        <v>395</v>
      </c>
      <c r="C2176" s="13" t="s">
        <v>396</v>
      </c>
      <c r="D2176" s="13" t="s">
        <v>108</v>
      </c>
      <c r="E2176" s="13" t="s">
        <v>23</v>
      </c>
      <c r="F2176" s="13" t="s">
        <v>2968</v>
      </c>
      <c r="G2176" s="13" t="s">
        <v>98</v>
      </c>
      <c r="H2176" s="13" t="s">
        <v>79</v>
      </c>
      <c r="I2176" s="47" t="str">
        <f>INDEX(Orders!$E2176,MATCH(Orders!$F2176,Customers!$B2176,0))</f>
        <v>Standard Class</v>
      </c>
    </row>
    <row r="2177" spans="1:9" x14ac:dyDescent="0.35">
      <c r="A2177" s="12">
        <v>9772</v>
      </c>
      <c r="B2177" s="17" t="s">
        <v>395</v>
      </c>
      <c r="C2177" s="17" t="s">
        <v>396</v>
      </c>
      <c r="D2177" s="17" t="s">
        <v>108</v>
      </c>
      <c r="E2177" s="17" t="s">
        <v>23</v>
      </c>
      <c r="F2177" s="17" t="s">
        <v>2968</v>
      </c>
      <c r="G2177" s="17" t="s">
        <v>98</v>
      </c>
      <c r="H2177" s="17" t="s">
        <v>79</v>
      </c>
      <c r="I2177" s="48" t="str">
        <f>INDEX(Orders!$E2177,MATCH(Orders!$F2177,Customers!$B2177,0))</f>
        <v>Standard Class</v>
      </c>
    </row>
    <row r="2178" spans="1:9" x14ac:dyDescent="0.35">
      <c r="A2178" s="11">
        <v>3464</v>
      </c>
      <c r="B2178" s="13" t="s">
        <v>4207</v>
      </c>
      <c r="C2178" s="13" t="s">
        <v>4208</v>
      </c>
      <c r="D2178" s="13" t="s">
        <v>108</v>
      </c>
      <c r="E2178" s="13" t="s">
        <v>23</v>
      </c>
      <c r="F2178" s="13" t="s">
        <v>97</v>
      </c>
      <c r="G2178" s="13" t="s">
        <v>98</v>
      </c>
      <c r="H2178" s="13" t="s">
        <v>79</v>
      </c>
      <c r="I2178" s="47" t="str">
        <f>INDEX(Orders!$E2178,MATCH(Orders!$F2178,Customers!$B2178,0))</f>
        <v>Standard Class</v>
      </c>
    </row>
    <row r="2179" spans="1:9" x14ac:dyDescent="0.35">
      <c r="A2179" s="12">
        <v>6574</v>
      </c>
      <c r="B2179" s="17" t="s">
        <v>5196</v>
      </c>
      <c r="C2179" s="17" t="s">
        <v>5197</v>
      </c>
      <c r="D2179" s="17" t="s">
        <v>22</v>
      </c>
      <c r="E2179" s="17" t="s">
        <v>23</v>
      </c>
      <c r="F2179" s="17" t="s">
        <v>336</v>
      </c>
      <c r="G2179" s="17" t="s">
        <v>199</v>
      </c>
      <c r="H2179" s="17" t="s">
        <v>26</v>
      </c>
      <c r="I2179" s="48" t="str">
        <f>INDEX(Orders!$E2179,MATCH(Orders!$F2179,Customers!$B2179,0))</f>
        <v>Standard Class</v>
      </c>
    </row>
    <row r="2180" spans="1:9" x14ac:dyDescent="0.35">
      <c r="A2180" s="11">
        <v>6575</v>
      </c>
      <c r="B2180" s="13" t="s">
        <v>5196</v>
      </c>
      <c r="C2180" s="13" t="s">
        <v>5197</v>
      </c>
      <c r="D2180" s="13" t="s">
        <v>22</v>
      </c>
      <c r="E2180" s="13" t="s">
        <v>23</v>
      </c>
      <c r="F2180" s="13" t="s">
        <v>336</v>
      </c>
      <c r="G2180" s="13" t="s">
        <v>199</v>
      </c>
      <c r="H2180" s="13" t="s">
        <v>26</v>
      </c>
      <c r="I2180" s="47" t="str">
        <f>INDEX(Orders!$E2180,MATCH(Orders!$F2180,Customers!$B2180,0))</f>
        <v>Standard Class</v>
      </c>
    </row>
    <row r="2181" spans="1:9" x14ac:dyDescent="0.35">
      <c r="A2181" s="12">
        <v>6978</v>
      </c>
      <c r="B2181" s="17" t="s">
        <v>4505</v>
      </c>
      <c r="C2181" s="17" t="s">
        <v>4506</v>
      </c>
      <c r="D2181" s="17" t="s">
        <v>41</v>
      </c>
      <c r="E2181" s="17" t="s">
        <v>23</v>
      </c>
      <c r="F2181" s="17" t="s">
        <v>3846</v>
      </c>
      <c r="G2181" s="17" t="s">
        <v>1444</v>
      </c>
      <c r="H2181" s="17" t="s">
        <v>79</v>
      </c>
      <c r="I2181" s="48" t="str">
        <f>INDEX(Orders!$E2181,MATCH(Orders!$F2181,Customers!$B2181,0))</f>
        <v>First Class</v>
      </c>
    </row>
    <row r="2182" spans="1:9" x14ac:dyDescent="0.35">
      <c r="A2182" s="11">
        <v>7687</v>
      </c>
      <c r="B2182" s="13" t="s">
        <v>4931</v>
      </c>
      <c r="C2182" s="13" t="s">
        <v>4932</v>
      </c>
      <c r="D2182" s="13" t="s">
        <v>22</v>
      </c>
      <c r="E2182" s="13" t="s">
        <v>23</v>
      </c>
      <c r="F2182" s="13" t="s">
        <v>581</v>
      </c>
      <c r="G2182" s="13" t="s">
        <v>880</v>
      </c>
      <c r="H2182" s="13" t="s">
        <v>54</v>
      </c>
      <c r="I2182" s="47" t="str">
        <f>INDEX(Orders!$E2182,MATCH(Orders!$F2182,Customers!$B2182,0))</f>
        <v>Standard Class</v>
      </c>
    </row>
    <row r="2183" spans="1:9" x14ac:dyDescent="0.35">
      <c r="A2183" s="12">
        <v>7688</v>
      </c>
      <c r="B2183" s="17" t="s">
        <v>4931</v>
      </c>
      <c r="C2183" s="17" t="s">
        <v>4932</v>
      </c>
      <c r="D2183" s="17" t="s">
        <v>22</v>
      </c>
      <c r="E2183" s="17" t="s">
        <v>23</v>
      </c>
      <c r="F2183" s="17" t="s">
        <v>581</v>
      </c>
      <c r="G2183" s="17" t="s">
        <v>880</v>
      </c>
      <c r="H2183" s="17" t="s">
        <v>54</v>
      </c>
      <c r="I2183" s="48" t="str">
        <f>INDEX(Orders!$E2183,MATCH(Orders!$F2183,Customers!$B2183,0))</f>
        <v>Standard Class</v>
      </c>
    </row>
    <row r="2184" spans="1:9" x14ac:dyDescent="0.35">
      <c r="A2184" s="11">
        <v>7689</v>
      </c>
      <c r="B2184" s="13" t="s">
        <v>4931</v>
      </c>
      <c r="C2184" s="13" t="s">
        <v>4932</v>
      </c>
      <c r="D2184" s="13" t="s">
        <v>22</v>
      </c>
      <c r="E2184" s="13" t="s">
        <v>23</v>
      </c>
      <c r="F2184" s="13" t="s">
        <v>581</v>
      </c>
      <c r="G2184" s="13" t="s">
        <v>880</v>
      </c>
      <c r="H2184" s="13" t="s">
        <v>54</v>
      </c>
      <c r="I2184" s="47" t="str">
        <f>INDEX(Orders!$E2184,MATCH(Orders!$F2184,Customers!$B2184,0))</f>
        <v>Standard Class</v>
      </c>
    </row>
    <row r="2185" spans="1:9" x14ac:dyDescent="0.35">
      <c r="A2185" s="12">
        <v>7772</v>
      </c>
      <c r="B2185" s="17" t="s">
        <v>4109</v>
      </c>
      <c r="C2185" s="17" t="s">
        <v>4110</v>
      </c>
      <c r="D2185" s="17" t="s">
        <v>41</v>
      </c>
      <c r="E2185" s="17" t="s">
        <v>23</v>
      </c>
      <c r="F2185" s="17" t="s">
        <v>527</v>
      </c>
      <c r="G2185" s="17" t="s">
        <v>153</v>
      </c>
      <c r="H2185" s="17" t="s">
        <v>26</v>
      </c>
      <c r="I2185" s="48" t="str">
        <f>INDEX(Orders!$E2185,MATCH(Orders!$F2185,Customers!$B2185,0))</f>
        <v>Standard Class</v>
      </c>
    </row>
    <row r="2186" spans="1:9" x14ac:dyDescent="0.35">
      <c r="A2186" s="11">
        <v>7773</v>
      </c>
      <c r="B2186" s="13" t="s">
        <v>4109</v>
      </c>
      <c r="C2186" s="13" t="s">
        <v>4110</v>
      </c>
      <c r="D2186" s="13" t="s">
        <v>41</v>
      </c>
      <c r="E2186" s="13" t="s">
        <v>23</v>
      </c>
      <c r="F2186" s="13" t="s">
        <v>527</v>
      </c>
      <c r="G2186" s="13" t="s">
        <v>153</v>
      </c>
      <c r="H2186" s="13" t="s">
        <v>26</v>
      </c>
      <c r="I2186" s="47" t="str">
        <f>INDEX(Orders!$E2186,MATCH(Orders!$F2186,Customers!$B2186,0))</f>
        <v>Standard Class</v>
      </c>
    </row>
    <row r="2187" spans="1:9" x14ac:dyDescent="0.35">
      <c r="A2187" s="12">
        <v>7774</v>
      </c>
      <c r="B2187" s="17" t="s">
        <v>4109</v>
      </c>
      <c r="C2187" s="17" t="s">
        <v>4110</v>
      </c>
      <c r="D2187" s="17" t="s">
        <v>41</v>
      </c>
      <c r="E2187" s="17" t="s">
        <v>23</v>
      </c>
      <c r="F2187" s="17" t="s">
        <v>527</v>
      </c>
      <c r="G2187" s="17" t="s">
        <v>153</v>
      </c>
      <c r="H2187" s="17" t="s">
        <v>26</v>
      </c>
      <c r="I2187" s="48" t="str">
        <f>INDEX(Orders!$E2187,MATCH(Orders!$F2187,Customers!$B2187,0))</f>
        <v>Standard Class</v>
      </c>
    </row>
    <row r="2188" spans="1:9" x14ac:dyDescent="0.35">
      <c r="A2188" s="11">
        <v>8343</v>
      </c>
      <c r="B2188" s="13" t="s">
        <v>3568</v>
      </c>
      <c r="C2188" s="13" t="s">
        <v>3569</v>
      </c>
      <c r="D2188" s="13" t="s">
        <v>41</v>
      </c>
      <c r="E2188" s="13" t="s">
        <v>23</v>
      </c>
      <c r="F2188" s="13" t="s">
        <v>2937</v>
      </c>
      <c r="G2188" s="13" t="s">
        <v>2235</v>
      </c>
      <c r="H2188" s="13" t="s">
        <v>79</v>
      </c>
      <c r="I2188" s="47" t="str">
        <f>INDEX(Orders!$E2188,MATCH(Orders!$F2188,Customers!$B2188,0))</f>
        <v>Standard Class</v>
      </c>
    </row>
    <row r="2189" spans="1:9" x14ac:dyDescent="0.35">
      <c r="A2189" s="12">
        <v>8647</v>
      </c>
      <c r="B2189" s="17" t="s">
        <v>5209</v>
      </c>
      <c r="C2189" s="17" t="s">
        <v>5210</v>
      </c>
      <c r="D2189" s="17" t="s">
        <v>41</v>
      </c>
      <c r="E2189" s="17" t="s">
        <v>23</v>
      </c>
      <c r="F2189" s="17" t="s">
        <v>42</v>
      </c>
      <c r="G2189" s="17" t="s">
        <v>43</v>
      </c>
      <c r="H2189" s="17" t="s">
        <v>44</v>
      </c>
      <c r="I2189" s="48" t="str">
        <f>INDEX(Orders!$E2189,MATCH(Orders!$F2189,Customers!$B2189,0))</f>
        <v>Standard Class</v>
      </c>
    </row>
    <row r="2190" spans="1:9" x14ac:dyDescent="0.35">
      <c r="A2190" s="11">
        <v>1452</v>
      </c>
      <c r="B2190" s="13" t="s">
        <v>3085</v>
      </c>
      <c r="C2190" s="13" t="s">
        <v>3086</v>
      </c>
      <c r="D2190" s="13" t="s">
        <v>22</v>
      </c>
      <c r="E2190" s="13" t="s">
        <v>23</v>
      </c>
      <c r="F2190" s="13" t="s">
        <v>4375</v>
      </c>
      <c r="G2190" s="13" t="s">
        <v>2235</v>
      </c>
      <c r="H2190" s="13" t="s">
        <v>79</v>
      </c>
      <c r="I2190" s="47" t="str">
        <f>INDEX(Orders!$E2190,MATCH(Orders!$F2190,Customers!$B2190,0))</f>
        <v>First Class</v>
      </c>
    </row>
    <row r="2191" spans="1:9" x14ac:dyDescent="0.35">
      <c r="A2191" s="12">
        <v>1453</v>
      </c>
      <c r="B2191" s="17" t="s">
        <v>3085</v>
      </c>
      <c r="C2191" s="17" t="s">
        <v>3086</v>
      </c>
      <c r="D2191" s="17" t="s">
        <v>22</v>
      </c>
      <c r="E2191" s="17" t="s">
        <v>23</v>
      </c>
      <c r="F2191" s="17" t="s">
        <v>4375</v>
      </c>
      <c r="G2191" s="17" t="s">
        <v>2235</v>
      </c>
      <c r="H2191" s="17" t="s">
        <v>79</v>
      </c>
      <c r="I2191" s="48" t="str">
        <f>INDEX(Orders!$E2191,MATCH(Orders!$F2191,Customers!$B2191,0))</f>
        <v>First Class</v>
      </c>
    </row>
    <row r="2192" spans="1:9" x14ac:dyDescent="0.35">
      <c r="A2192" s="11">
        <v>1454</v>
      </c>
      <c r="B2192" s="13" t="s">
        <v>3085</v>
      </c>
      <c r="C2192" s="13" t="s">
        <v>3086</v>
      </c>
      <c r="D2192" s="13" t="s">
        <v>22</v>
      </c>
      <c r="E2192" s="13" t="s">
        <v>23</v>
      </c>
      <c r="F2192" s="13" t="s">
        <v>4375</v>
      </c>
      <c r="G2192" s="13" t="s">
        <v>2235</v>
      </c>
      <c r="H2192" s="13" t="s">
        <v>79</v>
      </c>
      <c r="I2192" s="47" t="str">
        <f>INDEX(Orders!$E2192,MATCH(Orders!$F2192,Customers!$B2192,0))</f>
        <v>First Class</v>
      </c>
    </row>
    <row r="2193" spans="1:9" x14ac:dyDescent="0.35">
      <c r="A2193" s="12">
        <v>1455</v>
      </c>
      <c r="B2193" s="17" t="s">
        <v>3085</v>
      </c>
      <c r="C2193" s="17" t="s">
        <v>3086</v>
      </c>
      <c r="D2193" s="17" t="s">
        <v>22</v>
      </c>
      <c r="E2193" s="17" t="s">
        <v>23</v>
      </c>
      <c r="F2193" s="17" t="s">
        <v>4375</v>
      </c>
      <c r="G2193" s="17" t="s">
        <v>2235</v>
      </c>
      <c r="H2193" s="17" t="s">
        <v>79</v>
      </c>
      <c r="I2193" s="48" t="str">
        <f>INDEX(Orders!$E2193,MATCH(Orders!$F2193,Customers!$B2193,0))</f>
        <v>First Class</v>
      </c>
    </row>
    <row r="2194" spans="1:9" x14ac:dyDescent="0.35">
      <c r="A2194" s="11">
        <v>2073</v>
      </c>
      <c r="B2194" s="13" t="s">
        <v>4411</v>
      </c>
      <c r="C2194" s="13" t="s">
        <v>4412</v>
      </c>
      <c r="D2194" s="13" t="s">
        <v>22</v>
      </c>
      <c r="E2194" s="13" t="s">
        <v>23</v>
      </c>
      <c r="F2194" s="13" t="s">
        <v>159</v>
      </c>
      <c r="G2194" s="13" t="s">
        <v>160</v>
      </c>
      <c r="H2194" s="13" t="s">
        <v>44</v>
      </c>
      <c r="I2194" s="47" t="str">
        <f>INDEX(Orders!$E2194,MATCH(Orders!$F2194,Customers!$B2194,0))</f>
        <v>Standard Class</v>
      </c>
    </row>
    <row r="2195" spans="1:9" x14ac:dyDescent="0.35">
      <c r="A2195" s="12">
        <v>2242</v>
      </c>
      <c r="B2195" s="17" t="s">
        <v>3474</v>
      </c>
      <c r="C2195" s="17" t="s">
        <v>3475</v>
      </c>
      <c r="D2195" s="17" t="s">
        <v>41</v>
      </c>
      <c r="E2195" s="17" t="s">
        <v>23</v>
      </c>
      <c r="F2195" s="17" t="s">
        <v>86</v>
      </c>
      <c r="G2195" s="17" t="s">
        <v>87</v>
      </c>
      <c r="H2195" s="17" t="s">
        <v>26</v>
      </c>
      <c r="I2195" s="48" t="str">
        <f>INDEX(Orders!$E2195,MATCH(Orders!$F2195,Customers!$B2195,0))</f>
        <v>Standard Class</v>
      </c>
    </row>
    <row r="2196" spans="1:9" x14ac:dyDescent="0.35">
      <c r="A2196" s="11">
        <v>5274</v>
      </c>
      <c r="B2196" s="13" t="s">
        <v>4671</v>
      </c>
      <c r="C2196" s="13" t="s">
        <v>4672</v>
      </c>
      <c r="D2196" s="13" t="s">
        <v>108</v>
      </c>
      <c r="E2196" s="13" t="s">
        <v>23</v>
      </c>
      <c r="F2196" s="13" t="s">
        <v>801</v>
      </c>
      <c r="G2196" s="13" t="s">
        <v>98</v>
      </c>
      <c r="H2196" s="13" t="s">
        <v>79</v>
      </c>
      <c r="I2196" s="47" t="str">
        <f>INDEX(Orders!$E2196,MATCH(Orders!$F2196,Customers!$B2196,0))</f>
        <v>First Class</v>
      </c>
    </row>
    <row r="2197" spans="1:9" x14ac:dyDescent="0.35">
      <c r="A2197" s="12">
        <v>5924</v>
      </c>
      <c r="B2197" s="17" t="s">
        <v>958</v>
      </c>
      <c r="C2197" s="17" t="s">
        <v>959</v>
      </c>
      <c r="D2197" s="17" t="s">
        <v>22</v>
      </c>
      <c r="E2197" s="17" t="s">
        <v>23</v>
      </c>
      <c r="F2197" s="17" t="s">
        <v>218</v>
      </c>
      <c r="G2197" s="17" t="s">
        <v>219</v>
      </c>
      <c r="H2197" s="17" t="s">
        <v>26</v>
      </c>
      <c r="I2197" s="48" t="str">
        <f>INDEX(Orders!$E2197,MATCH(Orders!$F2197,Customers!$B2197,0))</f>
        <v>Second Class</v>
      </c>
    </row>
    <row r="2198" spans="1:9" x14ac:dyDescent="0.35">
      <c r="A2198" s="11">
        <v>7729</v>
      </c>
      <c r="B2198" s="13" t="s">
        <v>5175</v>
      </c>
      <c r="C2198" s="13" t="s">
        <v>5176</v>
      </c>
      <c r="D2198" s="13" t="s">
        <v>41</v>
      </c>
      <c r="E2198" s="13" t="s">
        <v>23</v>
      </c>
      <c r="F2198" s="13" t="s">
        <v>5226</v>
      </c>
      <c r="G2198" s="13" t="s">
        <v>53</v>
      </c>
      <c r="H2198" s="13" t="s">
        <v>54</v>
      </c>
      <c r="I2198" s="47" t="str">
        <f>INDEX(Orders!$E2198,MATCH(Orders!$F2198,Customers!$B2198,0))</f>
        <v>Standard Class</v>
      </c>
    </row>
    <row r="2199" spans="1:9" x14ac:dyDescent="0.35">
      <c r="A2199" s="12">
        <v>8384</v>
      </c>
      <c r="B2199" s="17" t="s">
        <v>4557</v>
      </c>
      <c r="C2199" s="17" t="s">
        <v>4558</v>
      </c>
      <c r="D2199" s="17" t="s">
        <v>108</v>
      </c>
      <c r="E2199" s="17" t="s">
        <v>23</v>
      </c>
      <c r="F2199" s="17" t="s">
        <v>5228</v>
      </c>
      <c r="G2199" s="17" t="s">
        <v>212</v>
      </c>
      <c r="H2199" s="17" t="s">
        <v>26</v>
      </c>
      <c r="I2199" s="48" t="str">
        <f>INDEX(Orders!$E2199,MATCH(Orders!$F2199,Customers!$B2199,0))</f>
        <v>First Class</v>
      </c>
    </row>
    <row r="2200" spans="1:9" x14ac:dyDescent="0.35">
      <c r="A2200" s="11">
        <v>8385</v>
      </c>
      <c r="B2200" s="13" t="s">
        <v>4557</v>
      </c>
      <c r="C2200" s="13" t="s">
        <v>4558</v>
      </c>
      <c r="D2200" s="13" t="s">
        <v>108</v>
      </c>
      <c r="E2200" s="13" t="s">
        <v>23</v>
      </c>
      <c r="F2200" s="13" t="s">
        <v>5228</v>
      </c>
      <c r="G2200" s="13" t="s">
        <v>212</v>
      </c>
      <c r="H2200" s="13" t="s">
        <v>26</v>
      </c>
      <c r="I2200" s="47" t="str">
        <f>INDEX(Orders!$E2200,MATCH(Orders!$F2200,Customers!$B2200,0))</f>
        <v>First Class</v>
      </c>
    </row>
    <row r="2201" spans="1:9" x14ac:dyDescent="0.35">
      <c r="A2201" s="12">
        <v>9124</v>
      </c>
      <c r="B2201" s="17" t="s">
        <v>232</v>
      </c>
      <c r="C2201" s="17" t="s">
        <v>233</v>
      </c>
      <c r="D2201" s="17" t="s">
        <v>41</v>
      </c>
      <c r="E2201" s="17" t="s">
        <v>23</v>
      </c>
      <c r="F2201" s="17" t="s">
        <v>86</v>
      </c>
      <c r="G2201" s="17" t="s">
        <v>87</v>
      </c>
      <c r="H2201" s="17" t="s">
        <v>26</v>
      </c>
      <c r="I2201" s="48" t="str">
        <f>INDEX(Orders!$E2201,MATCH(Orders!$F2201,Customers!$B2201,0))</f>
        <v>Second Class</v>
      </c>
    </row>
    <row r="2202" spans="1:9" x14ac:dyDescent="0.35">
      <c r="A2202" s="11">
        <v>9650</v>
      </c>
      <c r="B2202" s="13" t="s">
        <v>469</v>
      </c>
      <c r="C2202" s="13" t="s">
        <v>470</v>
      </c>
      <c r="D2202" s="13" t="s">
        <v>41</v>
      </c>
      <c r="E2202" s="13" t="s">
        <v>23</v>
      </c>
      <c r="F2202" s="13" t="s">
        <v>42</v>
      </c>
      <c r="G2202" s="13" t="s">
        <v>43</v>
      </c>
      <c r="H2202" s="13" t="s">
        <v>44</v>
      </c>
      <c r="I2202" s="47" t="str">
        <f>INDEX(Orders!$E2202,MATCH(Orders!$F2202,Customers!$B2202,0))</f>
        <v>Standard Class</v>
      </c>
    </row>
    <row r="2203" spans="1:9" x14ac:dyDescent="0.35">
      <c r="A2203" s="12">
        <v>9651</v>
      </c>
      <c r="B2203" s="17" t="s">
        <v>469</v>
      </c>
      <c r="C2203" s="17" t="s">
        <v>470</v>
      </c>
      <c r="D2203" s="17" t="s">
        <v>41</v>
      </c>
      <c r="E2203" s="17" t="s">
        <v>23</v>
      </c>
      <c r="F2203" s="17" t="s">
        <v>42</v>
      </c>
      <c r="G2203" s="17" t="s">
        <v>43</v>
      </c>
      <c r="H2203" s="17" t="s">
        <v>44</v>
      </c>
      <c r="I2203" s="48" t="str">
        <f>INDEX(Orders!$E2203,MATCH(Orders!$F2203,Customers!$B2203,0))</f>
        <v>Standard Class</v>
      </c>
    </row>
    <row r="2204" spans="1:9" x14ac:dyDescent="0.35">
      <c r="A2204" s="11">
        <v>9652</v>
      </c>
      <c r="B2204" s="13" t="s">
        <v>469</v>
      </c>
      <c r="C2204" s="13" t="s">
        <v>470</v>
      </c>
      <c r="D2204" s="13" t="s">
        <v>41</v>
      </c>
      <c r="E2204" s="13" t="s">
        <v>23</v>
      </c>
      <c r="F2204" s="13" t="s">
        <v>42</v>
      </c>
      <c r="G2204" s="13" t="s">
        <v>43</v>
      </c>
      <c r="H2204" s="13" t="s">
        <v>44</v>
      </c>
      <c r="I2204" s="47" t="str">
        <f>INDEX(Orders!$E2204,MATCH(Orders!$F2204,Customers!$B2204,0))</f>
        <v>Standard Class</v>
      </c>
    </row>
    <row r="2205" spans="1:9" x14ac:dyDescent="0.35">
      <c r="A2205" s="12">
        <v>9653</v>
      </c>
      <c r="B2205" s="17" t="s">
        <v>469</v>
      </c>
      <c r="C2205" s="17" t="s">
        <v>470</v>
      </c>
      <c r="D2205" s="17" t="s">
        <v>41</v>
      </c>
      <c r="E2205" s="17" t="s">
        <v>23</v>
      </c>
      <c r="F2205" s="17" t="s">
        <v>42</v>
      </c>
      <c r="G2205" s="17" t="s">
        <v>43</v>
      </c>
      <c r="H2205" s="17" t="s">
        <v>44</v>
      </c>
      <c r="I2205" s="48" t="str">
        <f>INDEX(Orders!$E2205,MATCH(Orders!$F2205,Customers!$B2205,0))</f>
        <v>Standard Class</v>
      </c>
    </row>
    <row r="2206" spans="1:9" x14ac:dyDescent="0.35">
      <c r="A2206" s="11">
        <v>1772</v>
      </c>
      <c r="B2206" s="13" t="s">
        <v>3531</v>
      </c>
      <c r="C2206" s="13" t="s">
        <v>3532</v>
      </c>
      <c r="D2206" s="13" t="s">
        <v>22</v>
      </c>
      <c r="E2206" s="13" t="s">
        <v>23</v>
      </c>
      <c r="F2206" s="13" t="s">
        <v>380</v>
      </c>
      <c r="G2206" s="13" t="s">
        <v>381</v>
      </c>
      <c r="H2206" s="13" t="s">
        <v>54</v>
      </c>
      <c r="I2206" s="47" t="str">
        <f>INDEX(Orders!$E2206,MATCH(Orders!$F2206,Customers!$B2206,0))</f>
        <v>Second Class</v>
      </c>
    </row>
    <row r="2207" spans="1:9" x14ac:dyDescent="0.35">
      <c r="A2207" s="12">
        <v>1773</v>
      </c>
      <c r="B2207" s="17" t="s">
        <v>3531</v>
      </c>
      <c r="C2207" s="17" t="s">
        <v>3532</v>
      </c>
      <c r="D2207" s="17" t="s">
        <v>22</v>
      </c>
      <c r="E2207" s="17" t="s">
        <v>23</v>
      </c>
      <c r="F2207" s="17" t="s">
        <v>380</v>
      </c>
      <c r="G2207" s="17" t="s">
        <v>381</v>
      </c>
      <c r="H2207" s="17" t="s">
        <v>54</v>
      </c>
      <c r="I2207" s="48" t="str">
        <f>INDEX(Orders!$E2207,MATCH(Orders!$F2207,Customers!$B2207,0))</f>
        <v>Second Class</v>
      </c>
    </row>
    <row r="2208" spans="1:9" x14ac:dyDescent="0.35">
      <c r="A2208" s="11">
        <v>1932</v>
      </c>
      <c r="B2208" s="13" t="s">
        <v>759</v>
      </c>
      <c r="C2208" s="13" t="s">
        <v>760</v>
      </c>
      <c r="D2208" s="13" t="s">
        <v>41</v>
      </c>
      <c r="E2208" s="13" t="s">
        <v>23</v>
      </c>
      <c r="F2208" s="13" t="s">
        <v>976</v>
      </c>
      <c r="G2208" s="13" t="s">
        <v>465</v>
      </c>
      <c r="H2208" s="13" t="s">
        <v>44</v>
      </c>
      <c r="I2208" s="47" t="str">
        <f>INDEX(Orders!$E2208,MATCH(Orders!$F2208,Customers!$B2208,0))</f>
        <v>Second Class</v>
      </c>
    </row>
    <row r="2209" spans="1:9" x14ac:dyDescent="0.35">
      <c r="A2209" s="12">
        <v>2212</v>
      </c>
      <c r="B2209" s="17" t="s">
        <v>4703</v>
      </c>
      <c r="C2209" s="17" t="s">
        <v>4704</v>
      </c>
      <c r="D2209" s="17" t="s">
        <v>22</v>
      </c>
      <c r="E2209" s="17" t="s">
        <v>23</v>
      </c>
      <c r="F2209" s="17" t="s">
        <v>5239</v>
      </c>
      <c r="G2209" s="17" t="s">
        <v>880</v>
      </c>
      <c r="H2209" s="17" t="s">
        <v>54</v>
      </c>
      <c r="I2209" s="48" t="str">
        <f>INDEX(Orders!$E2209,MATCH(Orders!$F2209,Customers!$B2209,0))</f>
        <v>First Class</v>
      </c>
    </row>
    <row r="2210" spans="1:9" x14ac:dyDescent="0.35">
      <c r="A2210" s="11">
        <v>3476</v>
      </c>
      <c r="B2210" s="13" t="s">
        <v>817</v>
      </c>
      <c r="C2210" s="13" t="s">
        <v>818</v>
      </c>
      <c r="D2210" s="13" t="s">
        <v>22</v>
      </c>
      <c r="E2210" s="13" t="s">
        <v>23</v>
      </c>
      <c r="F2210" s="13" t="s">
        <v>5241</v>
      </c>
      <c r="G2210" s="13" t="s">
        <v>2629</v>
      </c>
      <c r="H2210" s="13" t="s">
        <v>54</v>
      </c>
      <c r="I2210" s="47" t="str">
        <f>INDEX(Orders!$E2210,MATCH(Orders!$F2210,Customers!$B2210,0))</f>
        <v>First Class</v>
      </c>
    </row>
    <row r="2211" spans="1:9" x14ac:dyDescent="0.35">
      <c r="A2211" s="12">
        <v>3477</v>
      </c>
      <c r="B2211" s="17" t="s">
        <v>817</v>
      </c>
      <c r="C2211" s="17" t="s">
        <v>818</v>
      </c>
      <c r="D2211" s="17" t="s">
        <v>22</v>
      </c>
      <c r="E2211" s="17" t="s">
        <v>23</v>
      </c>
      <c r="F2211" s="17" t="s">
        <v>5241</v>
      </c>
      <c r="G2211" s="17" t="s">
        <v>2629</v>
      </c>
      <c r="H2211" s="17" t="s">
        <v>54</v>
      </c>
      <c r="I2211" s="48" t="str">
        <f>INDEX(Orders!$E2211,MATCH(Orders!$F2211,Customers!$B2211,0))</f>
        <v>First Class</v>
      </c>
    </row>
    <row r="2212" spans="1:9" x14ac:dyDescent="0.35">
      <c r="A2212" s="11">
        <v>5902</v>
      </c>
      <c r="B2212" s="13" t="s">
        <v>4869</v>
      </c>
      <c r="C2212" s="13" t="s">
        <v>4870</v>
      </c>
      <c r="D2212" s="13" t="s">
        <v>22</v>
      </c>
      <c r="E2212" s="13" t="s">
        <v>23</v>
      </c>
      <c r="F2212" s="13" t="s">
        <v>198</v>
      </c>
      <c r="G2212" s="13" t="s">
        <v>199</v>
      </c>
      <c r="H2212" s="13" t="s">
        <v>26</v>
      </c>
      <c r="I2212" s="47" t="str">
        <f>INDEX(Orders!$E2212,MATCH(Orders!$F2212,Customers!$B2212,0))</f>
        <v>Standard Class</v>
      </c>
    </row>
    <row r="2213" spans="1:9" x14ac:dyDescent="0.35">
      <c r="A2213" s="12">
        <v>7201</v>
      </c>
      <c r="B2213" s="17" t="s">
        <v>1461</v>
      </c>
      <c r="C2213" s="17" t="s">
        <v>1462</v>
      </c>
      <c r="D2213" s="17" t="s">
        <v>41</v>
      </c>
      <c r="E2213" s="17" t="s">
        <v>23</v>
      </c>
      <c r="F2213" s="17" t="s">
        <v>2095</v>
      </c>
      <c r="G2213" s="17" t="s">
        <v>98</v>
      </c>
      <c r="H2213" s="17" t="s">
        <v>79</v>
      </c>
      <c r="I2213" s="48" t="str">
        <f>INDEX(Orders!$E2213,MATCH(Orders!$F2213,Customers!$B2213,0))</f>
        <v>Standard Class</v>
      </c>
    </row>
    <row r="2214" spans="1:9" x14ac:dyDescent="0.35">
      <c r="A2214" s="11">
        <v>7202</v>
      </c>
      <c r="B2214" s="13" t="s">
        <v>1461</v>
      </c>
      <c r="C2214" s="13" t="s">
        <v>1462</v>
      </c>
      <c r="D2214" s="13" t="s">
        <v>41</v>
      </c>
      <c r="E2214" s="13" t="s">
        <v>23</v>
      </c>
      <c r="F2214" s="13" t="s">
        <v>2095</v>
      </c>
      <c r="G2214" s="13" t="s">
        <v>98</v>
      </c>
      <c r="H2214" s="13" t="s">
        <v>79</v>
      </c>
      <c r="I2214" s="47" t="str">
        <f>INDEX(Orders!$E2214,MATCH(Orders!$F2214,Customers!$B2214,0))</f>
        <v>Standard Class</v>
      </c>
    </row>
    <row r="2215" spans="1:9" x14ac:dyDescent="0.35">
      <c r="A2215" s="12">
        <v>8623</v>
      </c>
      <c r="B2215" s="17" t="s">
        <v>1825</v>
      </c>
      <c r="C2215" s="17" t="s">
        <v>1826</v>
      </c>
      <c r="D2215" s="17" t="s">
        <v>41</v>
      </c>
      <c r="E2215" s="17" t="s">
        <v>23</v>
      </c>
      <c r="F2215" s="17" t="s">
        <v>1695</v>
      </c>
      <c r="G2215" s="17" t="s">
        <v>465</v>
      </c>
      <c r="H2215" s="17" t="s">
        <v>44</v>
      </c>
      <c r="I2215" s="48" t="str">
        <f>INDEX(Orders!$E2215,MATCH(Orders!$F2215,Customers!$B2215,0))</f>
        <v>Standard Class</v>
      </c>
    </row>
    <row r="2216" spans="1:9" x14ac:dyDescent="0.35">
      <c r="A2216" s="11">
        <v>9812</v>
      </c>
      <c r="B2216" s="13" t="s">
        <v>5247</v>
      </c>
      <c r="C2216" s="13" t="s">
        <v>5248</v>
      </c>
      <c r="D2216" s="13" t="s">
        <v>41</v>
      </c>
      <c r="E2216" s="13" t="s">
        <v>23</v>
      </c>
      <c r="F2216" s="13" t="s">
        <v>5249</v>
      </c>
      <c r="G2216" s="13" t="s">
        <v>199</v>
      </c>
      <c r="H2216" s="13" t="s">
        <v>26</v>
      </c>
      <c r="I2216" s="47" t="str">
        <f>INDEX(Orders!$E2216,MATCH(Orders!$F2216,Customers!$B2216,0))</f>
        <v>First Class</v>
      </c>
    </row>
    <row r="2217" spans="1:9" x14ac:dyDescent="0.35">
      <c r="A2217" s="12">
        <v>9813</v>
      </c>
      <c r="B2217" s="17" t="s">
        <v>5247</v>
      </c>
      <c r="C2217" s="17" t="s">
        <v>5248</v>
      </c>
      <c r="D2217" s="17" t="s">
        <v>41</v>
      </c>
      <c r="E2217" s="17" t="s">
        <v>23</v>
      </c>
      <c r="F2217" s="17" t="s">
        <v>5249</v>
      </c>
      <c r="G2217" s="17" t="s">
        <v>199</v>
      </c>
      <c r="H2217" s="17" t="s">
        <v>26</v>
      </c>
      <c r="I2217" s="48" t="str">
        <f>INDEX(Orders!$E2217,MATCH(Orders!$F2217,Customers!$B2217,0))</f>
        <v>First Class</v>
      </c>
    </row>
    <row r="2218" spans="1:9" x14ac:dyDescent="0.35">
      <c r="A2218" s="11">
        <v>9814</v>
      </c>
      <c r="B2218" s="13" t="s">
        <v>5247</v>
      </c>
      <c r="C2218" s="13" t="s">
        <v>5248</v>
      </c>
      <c r="D2218" s="13" t="s">
        <v>41</v>
      </c>
      <c r="E2218" s="13" t="s">
        <v>23</v>
      </c>
      <c r="F2218" s="13" t="s">
        <v>5249</v>
      </c>
      <c r="G2218" s="13" t="s">
        <v>199</v>
      </c>
      <c r="H2218" s="13" t="s">
        <v>26</v>
      </c>
      <c r="I2218" s="47" t="str">
        <f>INDEX(Orders!$E2218,MATCH(Orders!$F2218,Customers!$B2218,0))</f>
        <v>First Class</v>
      </c>
    </row>
    <row r="2219" spans="1:9" x14ac:dyDescent="0.35">
      <c r="A2219" s="12">
        <v>9815</v>
      </c>
      <c r="B2219" s="17" t="s">
        <v>5247</v>
      </c>
      <c r="C2219" s="17" t="s">
        <v>5248</v>
      </c>
      <c r="D2219" s="17" t="s">
        <v>41</v>
      </c>
      <c r="E2219" s="17" t="s">
        <v>23</v>
      </c>
      <c r="F2219" s="17" t="s">
        <v>5249</v>
      </c>
      <c r="G2219" s="17" t="s">
        <v>199</v>
      </c>
      <c r="H2219" s="17" t="s">
        <v>26</v>
      </c>
      <c r="I2219" s="48" t="str">
        <f>INDEX(Orders!$E2219,MATCH(Orders!$F2219,Customers!$B2219,0))</f>
        <v>First Class</v>
      </c>
    </row>
    <row r="2220" spans="1:9" x14ac:dyDescent="0.35">
      <c r="A2220" s="11">
        <v>186</v>
      </c>
      <c r="B2220" s="13" t="s">
        <v>5255</v>
      </c>
      <c r="C2220" s="13" t="s">
        <v>5256</v>
      </c>
      <c r="D2220" s="13" t="s">
        <v>41</v>
      </c>
      <c r="E2220" s="13" t="s">
        <v>23</v>
      </c>
      <c r="F2220" s="13" t="s">
        <v>211</v>
      </c>
      <c r="G2220" s="13" t="s">
        <v>212</v>
      </c>
      <c r="H2220" s="13" t="s">
        <v>26</v>
      </c>
      <c r="I2220" s="47" t="str">
        <f>INDEX(Orders!$E2220,MATCH(Orders!$F2220,Customers!$B2220,0))</f>
        <v>Standard Class</v>
      </c>
    </row>
    <row r="2221" spans="1:9" x14ac:dyDescent="0.35">
      <c r="A2221" s="12">
        <v>2850</v>
      </c>
      <c r="B2221" s="17" t="s">
        <v>5258</v>
      </c>
      <c r="C2221" s="17" t="s">
        <v>5259</v>
      </c>
      <c r="D2221" s="17" t="s">
        <v>22</v>
      </c>
      <c r="E2221" s="17" t="s">
        <v>23</v>
      </c>
      <c r="F2221" s="17" t="s">
        <v>5260</v>
      </c>
      <c r="G2221" s="17" t="s">
        <v>98</v>
      </c>
      <c r="H2221" s="17" t="s">
        <v>79</v>
      </c>
      <c r="I2221" s="48" t="str">
        <f>INDEX(Orders!$E2221,MATCH(Orders!$F2221,Customers!$B2221,0))</f>
        <v>Standard Class</v>
      </c>
    </row>
    <row r="2222" spans="1:9" x14ac:dyDescent="0.35">
      <c r="A2222" s="11">
        <v>4887</v>
      </c>
      <c r="B2222" s="13" t="s">
        <v>799</v>
      </c>
      <c r="C2222" s="13" t="s">
        <v>800</v>
      </c>
      <c r="D2222" s="13" t="s">
        <v>22</v>
      </c>
      <c r="E2222" s="13" t="s">
        <v>23</v>
      </c>
      <c r="F2222" s="13" t="s">
        <v>5264</v>
      </c>
      <c r="G2222" s="13" t="s">
        <v>251</v>
      </c>
      <c r="H2222" s="13" t="s">
        <v>79</v>
      </c>
      <c r="I2222" s="47" t="str">
        <f>INDEX(Orders!$E2222,MATCH(Orders!$F2222,Customers!$B2222,0))</f>
        <v>Second Class</v>
      </c>
    </row>
    <row r="2223" spans="1:9" x14ac:dyDescent="0.35">
      <c r="A2223" s="12">
        <v>4888</v>
      </c>
      <c r="B2223" s="17" t="s">
        <v>799</v>
      </c>
      <c r="C2223" s="17" t="s">
        <v>800</v>
      </c>
      <c r="D2223" s="17" t="s">
        <v>22</v>
      </c>
      <c r="E2223" s="17" t="s">
        <v>23</v>
      </c>
      <c r="F2223" s="17" t="s">
        <v>5264</v>
      </c>
      <c r="G2223" s="17" t="s">
        <v>251</v>
      </c>
      <c r="H2223" s="17" t="s">
        <v>79</v>
      </c>
      <c r="I2223" s="48" t="str">
        <f>INDEX(Orders!$E2223,MATCH(Orders!$F2223,Customers!$B2223,0))</f>
        <v>Second Class</v>
      </c>
    </row>
    <row r="2224" spans="1:9" x14ac:dyDescent="0.35">
      <c r="A2224" s="11">
        <v>4889</v>
      </c>
      <c r="B2224" s="13" t="s">
        <v>799</v>
      </c>
      <c r="C2224" s="13" t="s">
        <v>800</v>
      </c>
      <c r="D2224" s="13" t="s">
        <v>22</v>
      </c>
      <c r="E2224" s="13" t="s">
        <v>23</v>
      </c>
      <c r="F2224" s="13" t="s">
        <v>5264</v>
      </c>
      <c r="G2224" s="13" t="s">
        <v>251</v>
      </c>
      <c r="H2224" s="13" t="s">
        <v>79</v>
      </c>
      <c r="I2224" s="47" t="str">
        <f>INDEX(Orders!$E2224,MATCH(Orders!$F2224,Customers!$B2224,0))</f>
        <v>Second Class</v>
      </c>
    </row>
    <row r="2225" spans="1:9" x14ac:dyDescent="0.35">
      <c r="A2225" s="12">
        <v>4890</v>
      </c>
      <c r="B2225" s="17" t="s">
        <v>799</v>
      </c>
      <c r="C2225" s="17" t="s">
        <v>800</v>
      </c>
      <c r="D2225" s="17" t="s">
        <v>22</v>
      </c>
      <c r="E2225" s="17" t="s">
        <v>23</v>
      </c>
      <c r="F2225" s="17" t="s">
        <v>5264</v>
      </c>
      <c r="G2225" s="17" t="s">
        <v>251</v>
      </c>
      <c r="H2225" s="17" t="s">
        <v>79</v>
      </c>
      <c r="I2225" s="48" t="str">
        <f>INDEX(Orders!$E2225,MATCH(Orders!$F2225,Customers!$B2225,0))</f>
        <v>Second Class</v>
      </c>
    </row>
    <row r="2226" spans="1:9" x14ac:dyDescent="0.35">
      <c r="A2226" s="11">
        <v>7364</v>
      </c>
      <c r="B2226" s="13" t="s">
        <v>1226</v>
      </c>
      <c r="C2226" s="13" t="s">
        <v>1227</v>
      </c>
      <c r="D2226" s="13" t="s">
        <v>22</v>
      </c>
      <c r="E2226" s="13" t="s">
        <v>23</v>
      </c>
      <c r="F2226" s="13" t="s">
        <v>86</v>
      </c>
      <c r="G2226" s="13" t="s">
        <v>87</v>
      </c>
      <c r="H2226" s="13" t="s">
        <v>26</v>
      </c>
      <c r="I2226" s="47" t="str">
        <f>INDEX(Orders!$E2226,MATCH(Orders!$F2226,Customers!$B2226,0))</f>
        <v>Standard Class</v>
      </c>
    </row>
    <row r="2227" spans="1:9" x14ac:dyDescent="0.35">
      <c r="A2227" s="12">
        <v>7365</v>
      </c>
      <c r="B2227" s="17" t="s">
        <v>1226</v>
      </c>
      <c r="C2227" s="17" t="s">
        <v>1227</v>
      </c>
      <c r="D2227" s="17" t="s">
        <v>22</v>
      </c>
      <c r="E2227" s="17" t="s">
        <v>23</v>
      </c>
      <c r="F2227" s="17" t="s">
        <v>86</v>
      </c>
      <c r="G2227" s="17" t="s">
        <v>87</v>
      </c>
      <c r="H2227" s="17" t="s">
        <v>26</v>
      </c>
      <c r="I2227" s="48" t="str">
        <f>INDEX(Orders!$E2227,MATCH(Orders!$F2227,Customers!$B2227,0))</f>
        <v>Standard Class</v>
      </c>
    </row>
    <row r="2228" spans="1:9" x14ac:dyDescent="0.35">
      <c r="A2228" s="11">
        <v>7366</v>
      </c>
      <c r="B2228" s="13" t="s">
        <v>1226</v>
      </c>
      <c r="C2228" s="13" t="s">
        <v>1227</v>
      </c>
      <c r="D2228" s="13" t="s">
        <v>22</v>
      </c>
      <c r="E2228" s="13" t="s">
        <v>23</v>
      </c>
      <c r="F2228" s="13" t="s">
        <v>86</v>
      </c>
      <c r="G2228" s="13" t="s">
        <v>87</v>
      </c>
      <c r="H2228" s="13" t="s">
        <v>26</v>
      </c>
      <c r="I2228" s="47" t="str">
        <f>INDEX(Orders!$E2228,MATCH(Orders!$F2228,Customers!$B2228,0))</f>
        <v>Standard Class</v>
      </c>
    </row>
    <row r="2229" spans="1:9" x14ac:dyDescent="0.35">
      <c r="A2229" s="12">
        <v>7367</v>
      </c>
      <c r="B2229" s="17" t="s">
        <v>1226</v>
      </c>
      <c r="C2229" s="17" t="s">
        <v>1227</v>
      </c>
      <c r="D2229" s="17" t="s">
        <v>22</v>
      </c>
      <c r="E2229" s="17" t="s">
        <v>23</v>
      </c>
      <c r="F2229" s="17" t="s">
        <v>86</v>
      </c>
      <c r="G2229" s="17" t="s">
        <v>87</v>
      </c>
      <c r="H2229" s="17" t="s">
        <v>26</v>
      </c>
      <c r="I2229" s="48" t="str">
        <f>INDEX(Orders!$E2229,MATCH(Orders!$F2229,Customers!$B2229,0))</f>
        <v>Standard Class</v>
      </c>
    </row>
    <row r="2230" spans="1:9" x14ac:dyDescent="0.35">
      <c r="A2230" s="11">
        <v>7368</v>
      </c>
      <c r="B2230" s="13" t="s">
        <v>1226</v>
      </c>
      <c r="C2230" s="13" t="s">
        <v>1227</v>
      </c>
      <c r="D2230" s="13" t="s">
        <v>22</v>
      </c>
      <c r="E2230" s="13" t="s">
        <v>23</v>
      </c>
      <c r="F2230" s="13" t="s">
        <v>86</v>
      </c>
      <c r="G2230" s="13" t="s">
        <v>87</v>
      </c>
      <c r="H2230" s="13" t="s">
        <v>26</v>
      </c>
      <c r="I2230" s="47" t="str">
        <f>INDEX(Orders!$E2230,MATCH(Orders!$F2230,Customers!$B2230,0))</f>
        <v>Standard Class</v>
      </c>
    </row>
    <row r="2231" spans="1:9" x14ac:dyDescent="0.35">
      <c r="A2231" s="12">
        <v>3612</v>
      </c>
      <c r="B2231" s="17" t="s">
        <v>5275</v>
      </c>
      <c r="C2231" s="17" t="s">
        <v>5276</v>
      </c>
      <c r="D2231" s="17" t="s">
        <v>22</v>
      </c>
      <c r="E2231" s="17" t="s">
        <v>23</v>
      </c>
      <c r="F2231" s="17" t="s">
        <v>404</v>
      </c>
      <c r="G2231" s="17" t="s">
        <v>53</v>
      </c>
      <c r="H2231" s="17" t="s">
        <v>54</v>
      </c>
      <c r="I2231" s="48" t="str">
        <f>INDEX(Orders!$E2231,MATCH(Orders!$F2231,Customers!$B2231,0))</f>
        <v>Second Class</v>
      </c>
    </row>
    <row r="2232" spans="1:9" x14ac:dyDescent="0.35">
      <c r="A2232" s="11">
        <v>7879</v>
      </c>
      <c r="B2232" s="13" t="s">
        <v>4435</v>
      </c>
      <c r="C2232" s="13" t="s">
        <v>4436</v>
      </c>
      <c r="D2232" s="13" t="s">
        <v>108</v>
      </c>
      <c r="E2232" s="13" t="s">
        <v>23</v>
      </c>
      <c r="F2232" s="13" t="s">
        <v>1715</v>
      </c>
      <c r="G2232" s="13" t="s">
        <v>381</v>
      </c>
      <c r="H2232" s="13" t="s">
        <v>54</v>
      </c>
      <c r="I2232" s="47" t="str">
        <f>INDEX(Orders!$E2232,MATCH(Orders!$F2232,Customers!$B2232,0))</f>
        <v>Second Class</v>
      </c>
    </row>
    <row r="2233" spans="1:9" x14ac:dyDescent="0.35">
      <c r="A2233" s="12">
        <v>3487</v>
      </c>
      <c r="B2233" s="17" t="s">
        <v>1210</v>
      </c>
      <c r="C2233" s="17" t="s">
        <v>1211</v>
      </c>
      <c r="D2233" s="17" t="s">
        <v>41</v>
      </c>
      <c r="E2233" s="17" t="s">
        <v>23</v>
      </c>
      <c r="F2233" s="17" t="s">
        <v>5281</v>
      </c>
      <c r="G2233" s="17" t="s">
        <v>78</v>
      </c>
      <c r="H2233" s="17" t="s">
        <v>79</v>
      </c>
      <c r="I2233" s="48" t="str">
        <f>INDEX(Orders!$E2233,MATCH(Orders!$F2233,Customers!$B2233,0))</f>
        <v>Same Day</v>
      </c>
    </row>
    <row r="2234" spans="1:9" x14ac:dyDescent="0.35">
      <c r="A2234" s="11">
        <v>8531</v>
      </c>
      <c r="B2234" s="13" t="s">
        <v>5283</v>
      </c>
      <c r="C2234" s="13" t="s">
        <v>5284</v>
      </c>
      <c r="D2234" s="13" t="s">
        <v>41</v>
      </c>
      <c r="E2234" s="13" t="s">
        <v>23</v>
      </c>
      <c r="F2234" s="13" t="s">
        <v>1457</v>
      </c>
      <c r="G2234" s="13" t="s">
        <v>880</v>
      </c>
      <c r="H2234" s="13" t="s">
        <v>54</v>
      </c>
      <c r="I2234" s="47" t="str">
        <f>INDEX(Orders!$E2234,MATCH(Orders!$F2234,Customers!$B2234,0))</f>
        <v>Standard Class</v>
      </c>
    </row>
    <row r="2235" spans="1:9" x14ac:dyDescent="0.35">
      <c r="A2235" s="12">
        <v>8532</v>
      </c>
      <c r="B2235" s="17" t="s">
        <v>5283</v>
      </c>
      <c r="C2235" s="17" t="s">
        <v>5284</v>
      </c>
      <c r="D2235" s="17" t="s">
        <v>41</v>
      </c>
      <c r="E2235" s="17" t="s">
        <v>23</v>
      </c>
      <c r="F2235" s="17" t="s">
        <v>1457</v>
      </c>
      <c r="G2235" s="17" t="s">
        <v>880</v>
      </c>
      <c r="H2235" s="17" t="s">
        <v>54</v>
      </c>
      <c r="I2235" s="48" t="str">
        <f>INDEX(Orders!$E2235,MATCH(Orders!$F2235,Customers!$B2235,0))</f>
        <v>Standard Class</v>
      </c>
    </row>
    <row r="2236" spans="1:9" x14ac:dyDescent="0.35">
      <c r="A2236" s="11">
        <v>8533</v>
      </c>
      <c r="B2236" s="13" t="s">
        <v>5283</v>
      </c>
      <c r="C2236" s="13" t="s">
        <v>5284</v>
      </c>
      <c r="D2236" s="13" t="s">
        <v>41</v>
      </c>
      <c r="E2236" s="13" t="s">
        <v>23</v>
      </c>
      <c r="F2236" s="13" t="s">
        <v>1457</v>
      </c>
      <c r="G2236" s="13" t="s">
        <v>880</v>
      </c>
      <c r="H2236" s="13" t="s">
        <v>54</v>
      </c>
      <c r="I2236" s="47" t="str">
        <f>INDEX(Orders!$E2236,MATCH(Orders!$F2236,Customers!$B2236,0))</f>
        <v>Standard Class</v>
      </c>
    </row>
    <row r="2237" spans="1:9" x14ac:dyDescent="0.35">
      <c r="A2237" s="12">
        <v>8534</v>
      </c>
      <c r="B2237" s="17" t="s">
        <v>5283</v>
      </c>
      <c r="C2237" s="17" t="s">
        <v>5284</v>
      </c>
      <c r="D2237" s="17" t="s">
        <v>41</v>
      </c>
      <c r="E2237" s="17" t="s">
        <v>23</v>
      </c>
      <c r="F2237" s="17" t="s">
        <v>1457</v>
      </c>
      <c r="G2237" s="17" t="s">
        <v>880</v>
      </c>
      <c r="H2237" s="17" t="s">
        <v>54</v>
      </c>
      <c r="I2237" s="48" t="str">
        <f>INDEX(Orders!$E2237,MATCH(Orders!$F2237,Customers!$B2237,0))</f>
        <v>Standard Class</v>
      </c>
    </row>
    <row r="2238" spans="1:9" x14ac:dyDescent="0.35">
      <c r="A2238" s="11">
        <v>8681</v>
      </c>
      <c r="B2238" s="13" t="s">
        <v>342</v>
      </c>
      <c r="C2238" s="13" t="s">
        <v>343</v>
      </c>
      <c r="D2238" s="13" t="s">
        <v>22</v>
      </c>
      <c r="E2238" s="13" t="s">
        <v>23</v>
      </c>
      <c r="F2238" s="13" t="s">
        <v>457</v>
      </c>
      <c r="G2238" s="13" t="s">
        <v>425</v>
      </c>
      <c r="H2238" s="13" t="s">
        <v>79</v>
      </c>
      <c r="I2238" s="47" t="str">
        <f>INDEX(Orders!$E2238,MATCH(Orders!$F2238,Customers!$B2238,0))</f>
        <v>Second Class</v>
      </c>
    </row>
    <row r="2239" spans="1:9" x14ac:dyDescent="0.35">
      <c r="A2239" s="12">
        <v>9173</v>
      </c>
      <c r="B2239" s="17" t="s">
        <v>3752</v>
      </c>
      <c r="C2239" s="17" t="s">
        <v>3753</v>
      </c>
      <c r="D2239" s="17" t="s">
        <v>108</v>
      </c>
      <c r="E2239" s="17" t="s">
        <v>23</v>
      </c>
      <c r="F2239" s="17" t="s">
        <v>5287</v>
      </c>
      <c r="G2239" s="17" t="s">
        <v>43</v>
      </c>
      <c r="H2239" s="17" t="s">
        <v>44</v>
      </c>
      <c r="I2239" s="48" t="str">
        <f>INDEX(Orders!$E2239,MATCH(Orders!$F2239,Customers!$B2239,0))</f>
        <v>Same Day</v>
      </c>
    </row>
    <row r="2240" spans="1:9" x14ac:dyDescent="0.35">
      <c r="A2240" s="11">
        <v>8395</v>
      </c>
      <c r="B2240" s="13" t="s">
        <v>5289</v>
      </c>
      <c r="C2240" s="13" t="s">
        <v>5290</v>
      </c>
      <c r="D2240" s="13" t="s">
        <v>41</v>
      </c>
      <c r="E2240" s="13" t="s">
        <v>23</v>
      </c>
      <c r="F2240" s="13" t="s">
        <v>125</v>
      </c>
      <c r="G2240" s="13" t="s">
        <v>893</v>
      </c>
      <c r="H2240" s="13" t="s">
        <v>26</v>
      </c>
      <c r="I2240" s="47" t="str">
        <f>INDEX(Orders!$E2240,MATCH(Orders!$F2240,Customers!$B2240,0))</f>
        <v>Second Class</v>
      </c>
    </row>
    <row r="2241" spans="1:9" x14ac:dyDescent="0.35">
      <c r="A2241" s="12">
        <v>4683</v>
      </c>
      <c r="B2241" s="17" t="s">
        <v>2691</v>
      </c>
      <c r="C2241" s="17" t="s">
        <v>2692</v>
      </c>
      <c r="D2241" s="17" t="s">
        <v>41</v>
      </c>
      <c r="E2241" s="17" t="s">
        <v>23</v>
      </c>
      <c r="F2241" s="17" t="s">
        <v>134</v>
      </c>
      <c r="G2241" s="17" t="s">
        <v>78</v>
      </c>
      <c r="H2241" s="17" t="s">
        <v>79</v>
      </c>
      <c r="I2241" s="48" t="str">
        <f>INDEX(Orders!$E2241,MATCH(Orders!$F2241,Customers!$B2241,0))</f>
        <v>Same Day</v>
      </c>
    </row>
    <row r="2242" spans="1:9" x14ac:dyDescent="0.35">
      <c r="A2242" s="11">
        <v>4250</v>
      </c>
      <c r="B2242" s="13" t="s">
        <v>5106</v>
      </c>
      <c r="C2242" s="13" t="s">
        <v>5107</v>
      </c>
      <c r="D2242" s="13" t="s">
        <v>41</v>
      </c>
      <c r="E2242" s="13" t="s">
        <v>23</v>
      </c>
      <c r="F2242" s="13" t="s">
        <v>211</v>
      </c>
      <c r="G2242" s="13" t="s">
        <v>212</v>
      </c>
      <c r="H2242" s="13" t="s">
        <v>26</v>
      </c>
      <c r="I2242" s="47" t="str">
        <f>INDEX(Orders!$E2242,MATCH(Orders!$F2242,Customers!$B2242,0))</f>
        <v>Second Class</v>
      </c>
    </row>
    <row r="2243" spans="1:9" x14ac:dyDescent="0.35">
      <c r="A2243" s="12">
        <v>8396</v>
      </c>
      <c r="B2243" s="17" t="s">
        <v>5289</v>
      </c>
      <c r="C2243" s="17" t="s">
        <v>5290</v>
      </c>
      <c r="D2243" s="17" t="s">
        <v>41</v>
      </c>
      <c r="E2243" s="17" t="s">
        <v>23</v>
      </c>
      <c r="F2243" s="17" t="s">
        <v>125</v>
      </c>
      <c r="G2243" s="17" t="s">
        <v>893</v>
      </c>
      <c r="H2243" s="17" t="s">
        <v>26</v>
      </c>
      <c r="I2243" s="48" t="str">
        <f>INDEX(Orders!$E2243,MATCH(Orders!$F2243,Customers!$B2243,0))</f>
        <v>Second Class</v>
      </c>
    </row>
    <row r="2244" spans="1:9" x14ac:dyDescent="0.35">
      <c r="A2244" s="11">
        <v>8112</v>
      </c>
      <c r="B2244" s="13" t="s">
        <v>5294</v>
      </c>
      <c r="C2244" s="13" t="s">
        <v>5295</v>
      </c>
      <c r="D2244" s="13" t="s">
        <v>41</v>
      </c>
      <c r="E2244" s="13" t="s">
        <v>23</v>
      </c>
      <c r="F2244" s="13" t="s">
        <v>5296</v>
      </c>
      <c r="G2244" s="13" t="s">
        <v>53</v>
      </c>
      <c r="H2244" s="13" t="s">
        <v>54</v>
      </c>
      <c r="I2244" s="47" t="str">
        <f>INDEX(Orders!$E2244,MATCH(Orders!$F2244,Customers!$B2244,0))</f>
        <v>Second Class</v>
      </c>
    </row>
    <row r="2245" spans="1:9" x14ac:dyDescent="0.35">
      <c r="A2245" s="12">
        <v>1179</v>
      </c>
      <c r="B2245" s="17" t="s">
        <v>4478</v>
      </c>
      <c r="C2245" s="17" t="s">
        <v>4479</v>
      </c>
      <c r="D2245" s="17" t="s">
        <v>41</v>
      </c>
      <c r="E2245" s="17" t="s">
        <v>23</v>
      </c>
      <c r="F2245" s="17" t="s">
        <v>471</v>
      </c>
      <c r="G2245" s="17" t="s">
        <v>25</v>
      </c>
      <c r="H2245" s="17" t="s">
        <v>26</v>
      </c>
      <c r="I2245" s="48" t="str">
        <f>INDEX(Orders!$E2245,MATCH(Orders!$F2245,Customers!$B2245,0))</f>
        <v>Standard Class</v>
      </c>
    </row>
    <row r="2246" spans="1:9" x14ac:dyDescent="0.35">
      <c r="A2246" s="11">
        <v>1178</v>
      </c>
      <c r="B2246" s="13" t="s">
        <v>4478</v>
      </c>
      <c r="C2246" s="13" t="s">
        <v>4479</v>
      </c>
      <c r="D2246" s="13" t="s">
        <v>41</v>
      </c>
      <c r="E2246" s="13" t="s">
        <v>23</v>
      </c>
      <c r="F2246" s="13" t="s">
        <v>471</v>
      </c>
      <c r="G2246" s="13" t="s">
        <v>25</v>
      </c>
      <c r="H2246" s="13" t="s">
        <v>26</v>
      </c>
      <c r="I2246" s="47" t="str">
        <f>INDEX(Orders!$E2246,MATCH(Orders!$F2246,Customers!$B2246,0))</f>
        <v>Standard Class</v>
      </c>
    </row>
    <row r="2247" spans="1:9" x14ac:dyDescent="0.35">
      <c r="A2247" s="12">
        <v>8393</v>
      </c>
      <c r="B2247" s="17" t="s">
        <v>5289</v>
      </c>
      <c r="C2247" s="17" t="s">
        <v>5290</v>
      </c>
      <c r="D2247" s="17" t="s">
        <v>41</v>
      </c>
      <c r="E2247" s="17" t="s">
        <v>23</v>
      </c>
      <c r="F2247" s="17" t="s">
        <v>125</v>
      </c>
      <c r="G2247" s="17" t="s">
        <v>893</v>
      </c>
      <c r="H2247" s="17" t="s">
        <v>26</v>
      </c>
      <c r="I2247" s="48" t="str">
        <f>INDEX(Orders!$E2247,MATCH(Orders!$F2247,Customers!$B2247,0))</f>
        <v>Second Class</v>
      </c>
    </row>
    <row r="2248" spans="1:9" x14ac:dyDescent="0.35">
      <c r="A2248" s="11">
        <v>8394</v>
      </c>
      <c r="B2248" s="13" t="s">
        <v>5289</v>
      </c>
      <c r="C2248" s="13" t="s">
        <v>5290</v>
      </c>
      <c r="D2248" s="13" t="s">
        <v>41</v>
      </c>
      <c r="E2248" s="13" t="s">
        <v>23</v>
      </c>
      <c r="F2248" s="13" t="s">
        <v>125</v>
      </c>
      <c r="G2248" s="13" t="s">
        <v>893</v>
      </c>
      <c r="H2248" s="13" t="s">
        <v>26</v>
      </c>
      <c r="I2248" s="47" t="str">
        <f>INDEX(Orders!$E2248,MATCH(Orders!$F2248,Customers!$B2248,0))</f>
        <v>Second Class</v>
      </c>
    </row>
    <row r="2249" spans="1:9" x14ac:dyDescent="0.35">
      <c r="A2249" s="12">
        <v>4249</v>
      </c>
      <c r="B2249" s="17" t="s">
        <v>5106</v>
      </c>
      <c r="C2249" s="17" t="s">
        <v>5107</v>
      </c>
      <c r="D2249" s="17" t="s">
        <v>41</v>
      </c>
      <c r="E2249" s="17" t="s">
        <v>23</v>
      </c>
      <c r="F2249" s="17" t="s">
        <v>211</v>
      </c>
      <c r="G2249" s="17" t="s">
        <v>212</v>
      </c>
      <c r="H2249" s="17" t="s">
        <v>26</v>
      </c>
      <c r="I2249" s="48" t="str">
        <f>INDEX(Orders!$E2249,MATCH(Orders!$F2249,Customers!$B2249,0))</f>
        <v>Second Class</v>
      </c>
    </row>
    <row r="2250" spans="1:9" x14ac:dyDescent="0.35">
      <c r="A2250" s="11">
        <v>8114</v>
      </c>
      <c r="B2250" s="13" t="s">
        <v>5294</v>
      </c>
      <c r="C2250" s="13" t="s">
        <v>5295</v>
      </c>
      <c r="D2250" s="13" t="s">
        <v>41</v>
      </c>
      <c r="E2250" s="13" t="s">
        <v>23</v>
      </c>
      <c r="F2250" s="13" t="s">
        <v>5296</v>
      </c>
      <c r="G2250" s="13" t="s">
        <v>53</v>
      </c>
      <c r="H2250" s="13" t="s">
        <v>54</v>
      </c>
      <c r="I2250" s="47" t="str">
        <f>INDEX(Orders!$E2250,MATCH(Orders!$F2250,Customers!$B2250,0))</f>
        <v>Second Class</v>
      </c>
    </row>
    <row r="2251" spans="1:9" x14ac:dyDescent="0.35">
      <c r="A2251" s="12">
        <v>9172</v>
      </c>
      <c r="B2251" s="17" t="s">
        <v>3752</v>
      </c>
      <c r="C2251" s="17" t="s">
        <v>3753</v>
      </c>
      <c r="D2251" s="17" t="s">
        <v>108</v>
      </c>
      <c r="E2251" s="17" t="s">
        <v>23</v>
      </c>
      <c r="F2251" s="17" t="s">
        <v>5287</v>
      </c>
      <c r="G2251" s="17" t="s">
        <v>43</v>
      </c>
      <c r="H2251" s="17" t="s">
        <v>44</v>
      </c>
      <c r="I2251" s="48" t="str">
        <f>INDEX(Orders!$E2251,MATCH(Orders!$F2251,Customers!$B2251,0))</f>
        <v>Same Day</v>
      </c>
    </row>
    <row r="2252" spans="1:9" x14ac:dyDescent="0.35">
      <c r="A2252" s="11">
        <v>8682</v>
      </c>
      <c r="B2252" s="13" t="s">
        <v>342</v>
      </c>
      <c r="C2252" s="13" t="s">
        <v>343</v>
      </c>
      <c r="D2252" s="13" t="s">
        <v>22</v>
      </c>
      <c r="E2252" s="13" t="s">
        <v>23</v>
      </c>
      <c r="F2252" s="13" t="s">
        <v>457</v>
      </c>
      <c r="G2252" s="13" t="s">
        <v>425</v>
      </c>
      <c r="H2252" s="13" t="s">
        <v>79</v>
      </c>
      <c r="I2252" s="47" t="str">
        <f>INDEX(Orders!$E2252,MATCH(Orders!$F2252,Customers!$B2252,0))</f>
        <v>Second Class</v>
      </c>
    </row>
    <row r="2253" spans="1:9" x14ac:dyDescent="0.35">
      <c r="A2253" s="12">
        <v>9171</v>
      </c>
      <c r="B2253" s="17" t="s">
        <v>3752</v>
      </c>
      <c r="C2253" s="17" t="s">
        <v>3753</v>
      </c>
      <c r="D2253" s="17" t="s">
        <v>108</v>
      </c>
      <c r="E2253" s="17" t="s">
        <v>23</v>
      </c>
      <c r="F2253" s="17" t="s">
        <v>5287</v>
      </c>
      <c r="G2253" s="17" t="s">
        <v>43</v>
      </c>
      <c r="H2253" s="17" t="s">
        <v>44</v>
      </c>
      <c r="I2253" s="48" t="str">
        <f>INDEX(Orders!$E2253,MATCH(Orders!$F2253,Customers!$B2253,0))</f>
        <v>Same Day</v>
      </c>
    </row>
    <row r="2254" spans="1:9" x14ac:dyDescent="0.35">
      <c r="A2254" s="11">
        <v>103</v>
      </c>
      <c r="B2254" s="13" t="s">
        <v>1089</v>
      </c>
      <c r="C2254" s="13" t="s">
        <v>1090</v>
      </c>
      <c r="D2254" s="13" t="s">
        <v>41</v>
      </c>
      <c r="E2254" s="13" t="s">
        <v>23</v>
      </c>
      <c r="F2254" s="13" t="s">
        <v>2711</v>
      </c>
      <c r="G2254" s="13" t="s">
        <v>933</v>
      </c>
      <c r="H2254" s="13" t="s">
        <v>54</v>
      </c>
      <c r="I2254" s="47" t="str">
        <f>INDEX(Orders!$E2254,MATCH(Orders!$F2254,Customers!$B2254,0))</f>
        <v>Second Class</v>
      </c>
    </row>
    <row r="2255" spans="1:9" x14ac:dyDescent="0.35">
      <c r="A2255" s="12">
        <v>9205</v>
      </c>
      <c r="B2255" s="17" t="s">
        <v>5306</v>
      </c>
      <c r="C2255" s="17" t="s">
        <v>5307</v>
      </c>
      <c r="D2255" s="17" t="s">
        <v>22</v>
      </c>
      <c r="E2255" s="17" t="s">
        <v>23</v>
      </c>
      <c r="F2255" s="17" t="s">
        <v>42</v>
      </c>
      <c r="G2255" s="17" t="s">
        <v>43</v>
      </c>
      <c r="H2255" s="17" t="s">
        <v>44</v>
      </c>
      <c r="I2255" s="48" t="str">
        <f>INDEX(Orders!$E2255,MATCH(Orders!$F2255,Customers!$B2255,0))</f>
        <v>Standard Class</v>
      </c>
    </row>
    <row r="2256" spans="1:9" x14ac:dyDescent="0.35">
      <c r="A2256" s="11">
        <v>9174</v>
      </c>
      <c r="B2256" s="13" t="s">
        <v>3752</v>
      </c>
      <c r="C2256" s="13" t="s">
        <v>3753</v>
      </c>
      <c r="D2256" s="13" t="s">
        <v>108</v>
      </c>
      <c r="E2256" s="13" t="s">
        <v>23</v>
      </c>
      <c r="F2256" s="13" t="s">
        <v>5287</v>
      </c>
      <c r="G2256" s="13" t="s">
        <v>43</v>
      </c>
      <c r="H2256" s="13" t="s">
        <v>44</v>
      </c>
      <c r="I2256" s="47" t="str">
        <f>INDEX(Orders!$E2256,MATCH(Orders!$F2256,Customers!$B2256,0))</f>
        <v>Same Day</v>
      </c>
    </row>
    <row r="2257" spans="1:9" x14ac:dyDescent="0.35">
      <c r="A2257" s="12">
        <v>2055</v>
      </c>
      <c r="B2257" s="17" t="s">
        <v>805</v>
      </c>
      <c r="C2257" s="17" t="s">
        <v>806</v>
      </c>
      <c r="D2257" s="17" t="s">
        <v>41</v>
      </c>
      <c r="E2257" s="17" t="s">
        <v>23</v>
      </c>
      <c r="F2257" s="17" t="s">
        <v>457</v>
      </c>
      <c r="G2257" s="17" t="s">
        <v>762</v>
      </c>
      <c r="H2257" s="17" t="s">
        <v>54</v>
      </c>
      <c r="I2257" s="48" t="str">
        <f>INDEX(Orders!$E2257,MATCH(Orders!$F2257,Customers!$B2257,0))</f>
        <v>Standard Class</v>
      </c>
    </row>
    <row r="2258" spans="1:9" x14ac:dyDescent="0.35">
      <c r="A2258" s="11">
        <v>3471</v>
      </c>
      <c r="B2258" s="13" t="s">
        <v>5312</v>
      </c>
      <c r="C2258" s="13" t="s">
        <v>5313</v>
      </c>
      <c r="D2258" s="13" t="s">
        <v>41</v>
      </c>
      <c r="E2258" s="13" t="s">
        <v>23</v>
      </c>
      <c r="F2258" s="13" t="s">
        <v>358</v>
      </c>
      <c r="G2258" s="13" t="s">
        <v>43</v>
      </c>
      <c r="H2258" s="13" t="s">
        <v>44</v>
      </c>
      <c r="I2258" s="47" t="str">
        <f>INDEX(Orders!$E2258,MATCH(Orders!$F2258,Customers!$B2258,0))</f>
        <v>Standard Class</v>
      </c>
    </row>
    <row r="2259" spans="1:9" x14ac:dyDescent="0.35">
      <c r="A2259" s="12">
        <v>8113</v>
      </c>
      <c r="B2259" s="17" t="s">
        <v>5294</v>
      </c>
      <c r="C2259" s="17" t="s">
        <v>5295</v>
      </c>
      <c r="D2259" s="17" t="s">
        <v>41</v>
      </c>
      <c r="E2259" s="17" t="s">
        <v>23</v>
      </c>
      <c r="F2259" s="17" t="s">
        <v>5296</v>
      </c>
      <c r="G2259" s="17" t="s">
        <v>53</v>
      </c>
      <c r="H2259" s="17" t="s">
        <v>54</v>
      </c>
      <c r="I2259" s="48" t="str">
        <f>INDEX(Orders!$E2259,MATCH(Orders!$F2259,Customers!$B2259,0))</f>
        <v>Second Class</v>
      </c>
    </row>
    <row r="2260" spans="1:9" x14ac:dyDescent="0.35">
      <c r="A2260" s="11">
        <v>2197</v>
      </c>
      <c r="B2260" s="13" t="s">
        <v>5083</v>
      </c>
      <c r="C2260" s="13" t="s">
        <v>5084</v>
      </c>
      <c r="D2260" s="13" t="s">
        <v>41</v>
      </c>
      <c r="E2260" s="13" t="s">
        <v>23</v>
      </c>
      <c r="F2260" s="13" t="s">
        <v>3834</v>
      </c>
      <c r="G2260" s="13" t="s">
        <v>514</v>
      </c>
      <c r="H2260" s="13" t="s">
        <v>79</v>
      </c>
      <c r="I2260" s="47" t="str">
        <f>INDEX(Orders!$E2260,MATCH(Orders!$F2260,Customers!$B2260,0))</f>
        <v>Standard Class</v>
      </c>
    </row>
    <row r="2261" spans="1:9" x14ac:dyDescent="0.35">
      <c r="A2261" s="12">
        <v>6468</v>
      </c>
      <c r="B2261" s="17" t="s">
        <v>3456</v>
      </c>
      <c r="C2261" s="17" t="s">
        <v>3457</v>
      </c>
      <c r="D2261" s="17" t="s">
        <v>108</v>
      </c>
      <c r="E2261" s="17" t="s">
        <v>23</v>
      </c>
      <c r="F2261" s="17" t="s">
        <v>2818</v>
      </c>
      <c r="G2261" s="17" t="s">
        <v>2194</v>
      </c>
      <c r="H2261" s="17" t="s">
        <v>26</v>
      </c>
      <c r="I2261" s="48" t="str">
        <f>INDEX(Orders!$E2261,MATCH(Orders!$F2261,Customers!$B2261,0))</f>
        <v>Standard Class</v>
      </c>
    </row>
    <row r="2262" spans="1:9" x14ac:dyDescent="0.35">
      <c r="A2262" s="11">
        <v>9485</v>
      </c>
      <c r="B2262" s="13" t="s">
        <v>1070</v>
      </c>
      <c r="C2262" s="13" t="s">
        <v>1071</v>
      </c>
      <c r="D2262" s="13" t="s">
        <v>22</v>
      </c>
      <c r="E2262" s="13" t="s">
        <v>23</v>
      </c>
      <c r="F2262" s="13" t="s">
        <v>451</v>
      </c>
      <c r="G2262" s="13" t="s">
        <v>53</v>
      </c>
      <c r="H2262" s="13" t="s">
        <v>54</v>
      </c>
      <c r="I2262" s="47" t="str">
        <f>INDEX(Orders!$E2262,MATCH(Orders!$F2262,Customers!$B2262,0))</f>
        <v>Second Class</v>
      </c>
    </row>
    <row r="2263" spans="1:9" x14ac:dyDescent="0.35">
      <c r="A2263" s="12">
        <v>6469</v>
      </c>
      <c r="B2263" s="17" t="s">
        <v>3456</v>
      </c>
      <c r="C2263" s="17" t="s">
        <v>3457</v>
      </c>
      <c r="D2263" s="17" t="s">
        <v>108</v>
      </c>
      <c r="E2263" s="17" t="s">
        <v>23</v>
      </c>
      <c r="F2263" s="17" t="s">
        <v>2818</v>
      </c>
      <c r="G2263" s="17" t="s">
        <v>2194</v>
      </c>
      <c r="H2263" s="17" t="s">
        <v>26</v>
      </c>
      <c r="I2263" s="48" t="str">
        <f>INDEX(Orders!$E2263,MATCH(Orders!$F2263,Customers!$B2263,0))</f>
        <v>Standard Class</v>
      </c>
    </row>
    <row r="2264" spans="1:9" x14ac:dyDescent="0.35">
      <c r="A2264" s="11">
        <v>6696</v>
      </c>
      <c r="B2264" s="13" t="s">
        <v>5322</v>
      </c>
      <c r="C2264" s="13" t="s">
        <v>5323</v>
      </c>
      <c r="D2264" s="13" t="s">
        <v>41</v>
      </c>
      <c r="E2264" s="13" t="s">
        <v>23</v>
      </c>
      <c r="F2264" s="13" t="s">
        <v>218</v>
      </c>
      <c r="G2264" s="13" t="s">
        <v>219</v>
      </c>
      <c r="H2264" s="13" t="s">
        <v>26</v>
      </c>
      <c r="I2264" s="47" t="str">
        <f>INDEX(Orders!$E2264,MATCH(Orders!$F2264,Customers!$B2264,0))</f>
        <v>Standard Class</v>
      </c>
    </row>
    <row r="2265" spans="1:9" x14ac:dyDescent="0.35">
      <c r="A2265" s="12">
        <v>8496</v>
      </c>
      <c r="B2265" s="17" t="s">
        <v>5325</v>
      </c>
      <c r="C2265" s="17" t="s">
        <v>5326</v>
      </c>
      <c r="D2265" s="17" t="s">
        <v>22</v>
      </c>
      <c r="E2265" s="17" t="s">
        <v>23</v>
      </c>
      <c r="F2265" s="17" t="s">
        <v>2696</v>
      </c>
      <c r="G2265" s="17" t="s">
        <v>737</v>
      </c>
      <c r="H2265" s="17" t="s">
        <v>44</v>
      </c>
      <c r="I2265" s="48" t="str">
        <f>INDEX(Orders!$E2265,MATCH(Orders!$F2265,Customers!$B2265,0))</f>
        <v>Standard Class</v>
      </c>
    </row>
    <row r="2266" spans="1:9" x14ac:dyDescent="0.35">
      <c r="A2266" s="11">
        <v>9251</v>
      </c>
      <c r="B2266" s="13" t="s">
        <v>3595</v>
      </c>
      <c r="C2266" s="13" t="s">
        <v>3596</v>
      </c>
      <c r="D2266" s="13" t="s">
        <v>22</v>
      </c>
      <c r="E2266" s="13" t="s">
        <v>23</v>
      </c>
      <c r="F2266" s="13" t="s">
        <v>5328</v>
      </c>
      <c r="G2266" s="13" t="s">
        <v>3443</v>
      </c>
      <c r="H2266" s="13" t="s">
        <v>54</v>
      </c>
      <c r="I2266" s="47" t="str">
        <f>INDEX(Orders!$E2266,MATCH(Orders!$F2266,Customers!$B2266,0))</f>
        <v>Standard Class</v>
      </c>
    </row>
    <row r="2267" spans="1:9" x14ac:dyDescent="0.35">
      <c r="A2267" s="12">
        <v>5911</v>
      </c>
      <c r="B2267" s="17" t="s">
        <v>4094</v>
      </c>
      <c r="C2267" s="17" t="s">
        <v>4095</v>
      </c>
      <c r="D2267" s="17" t="s">
        <v>22</v>
      </c>
      <c r="E2267" s="17" t="s">
        <v>23</v>
      </c>
      <c r="F2267" s="17" t="s">
        <v>2972</v>
      </c>
      <c r="G2267" s="17" t="s">
        <v>43</v>
      </c>
      <c r="H2267" s="17" t="s">
        <v>44</v>
      </c>
      <c r="I2267" s="48" t="str">
        <f>INDEX(Orders!$E2267,MATCH(Orders!$F2267,Customers!$B2267,0))</f>
        <v>Standard Class</v>
      </c>
    </row>
    <row r="2268" spans="1:9" x14ac:dyDescent="0.35">
      <c r="A2268" s="11">
        <v>6470</v>
      </c>
      <c r="B2268" s="13" t="s">
        <v>3456</v>
      </c>
      <c r="C2268" s="13" t="s">
        <v>3457</v>
      </c>
      <c r="D2268" s="13" t="s">
        <v>108</v>
      </c>
      <c r="E2268" s="13" t="s">
        <v>23</v>
      </c>
      <c r="F2268" s="13" t="s">
        <v>2818</v>
      </c>
      <c r="G2268" s="13" t="s">
        <v>2194</v>
      </c>
      <c r="H2268" s="13" t="s">
        <v>26</v>
      </c>
      <c r="I2268" s="47" t="str">
        <f>INDEX(Orders!$E2268,MATCH(Orders!$F2268,Customers!$B2268,0))</f>
        <v>Standard Class</v>
      </c>
    </row>
    <row r="2269" spans="1:9" x14ac:dyDescent="0.35">
      <c r="A2269" s="12">
        <v>5909</v>
      </c>
      <c r="B2269" s="17" t="s">
        <v>4094</v>
      </c>
      <c r="C2269" s="17" t="s">
        <v>4095</v>
      </c>
      <c r="D2269" s="17" t="s">
        <v>22</v>
      </c>
      <c r="E2269" s="17" t="s">
        <v>23</v>
      </c>
      <c r="F2269" s="17" t="s">
        <v>2972</v>
      </c>
      <c r="G2269" s="17" t="s">
        <v>43</v>
      </c>
      <c r="H2269" s="17" t="s">
        <v>44</v>
      </c>
      <c r="I2269" s="48" t="str">
        <f>INDEX(Orders!$E2269,MATCH(Orders!$F2269,Customers!$B2269,0))</f>
        <v>Standard Class</v>
      </c>
    </row>
    <row r="2270" spans="1:9" x14ac:dyDescent="0.35">
      <c r="A2270" s="11">
        <v>6698</v>
      </c>
      <c r="B2270" s="13" t="s">
        <v>5322</v>
      </c>
      <c r="C2270" s="13" t="s">
        <v>5323</v>
      </c>
      <c r="D2270" s="13" t="s">
        <v>41</v>
      </c>
      <c r="E2270" s="13" t="s">
        <v>23</v>
      </c>
      <c r="F2270" s="13" t="s">
        <v>218</v>
      </c>
      <c r="G2270" s="13" t="s">
        <v>219</v>
      </c>
      <c r="H2270" s="13" t="s">
        <v>26</v>
      </c>
      <c r="I2270" s="47" t="str">
        <f>INDEX(Orders!$E2270,MATCH(Orders!$F2270,Customers!$B2270,0))</f>
        <v>Standard Class</v>
      </c>
    </row>
    <row r="2271" spans="1:9" x14ac:dyDescent="0.35">
      <c r="A2271" s="12">
        <v>1481</v>
      </c>
      <c r="B2271" s="17" t="s">
        <v>5337</v>
      </c>
      <c r="C2271" s="17" t="s">
        <v>5338</v>
      </c>
      <c r="D2271" s="17" t="s">
        <v>41</v>
      </c>
      <c r="E2271" s="17" t="s">
        <v>23</v>
      </c>
      <c r="F2271" s="17" t="s">
        <v>358</v>
      </c>
      <c r="G2271" s="17" t="s">
        <v>43</v>
      </c>
      <c r="H2271" s="17" t="s">
        <v>44</v>
      </c>
      <c r="I2271" s="48" t="str">
        <f>INDEX(Orders!$E2271,MATCH(Orders!$F2271,Customers!$B2271,0))</f>
        <v>Standard Class</v>
      </c>
    </row>
    <row r="2272" spans="1:9" x14ac:dyDescent="0.35">
      <c r="A2272" s="11">
        <v>6697</v>
      </c>
      <c r="B2272" s="13" t="s">
        <v>5322</v>
      </c>
      <c r="C2272" s="13" t="s">
        <v>5323</v>
      </c>
      <c r="D2272" s="13" t="s">
        <v>41</v>
      </c>
      <c r="E2272" s="13" t="s">
        <v>23</v>
      </c>
      <c r="F2272" s="13" t="s">
        <v>218</v>
      </c>
      <c r="G2272" s="13" t="s">
        <v>219</v>
      </c>
      <c r="H2272" s="13" t="s">
        <v>26</v>
      </c>
      <c r="I2272" s="47" t="str">
        <f>INDEX(Orders!$E2272,MATCH(Orders!$F2272,Customers!$B2272,0))</f>
        <v>Standard Class</v>
      </c>
    </row>
    <row r="2273" spans="1:9" x14ac:dyDescent="0.35">
      <c r="A2273" s="12">
        <v>1482</v>
      </c>
      <c r="B2273" s="17" t="s">
        <v>5337</v>
      </c>
      <c r="C2273" s="17" t="s">
        <v>5338</v>
      </c>
      <c r="D2273" s="17" t="s">
        <v>41</v>
      </c>
      <c r="E2273" s="17" t="s">
        <v>23</v>
      </c>
      <c r="F2273" s="17" t="s">
        <v>358</v>
      </c>
      <c r="G2273" s="17" t="s">
        <v>43</v>
      </c>
      <c r="H2273" s="17" t="s">
        <v>44</v>
      </c>
      <c r="I2273" s="48" t="str">
        <f>INDEX(Orders!$E2273,MATCH(Orders!$F2273,Customers!$B2273,0))</f>
        <v>Standard Class</v>
      </c>
    </row>
    <row r="2274" spans="1:9" x14ac:dyDescent="0.35">
      <c r="A2274" s="11">
        <v>9486</v>
      </c>
      <c r="B2274" s="13" t="s">
        <v>1070</v>
      </c>
      <c r="C2274" s="13" t="s">
        <v>1071</v>
      </c>
      <c r="D2274" s="13" t="s">
        <v>22</v>
      </c>
      <c r="E2274" s="13" t="s">
        <v>23</v>
      </c>
      <c r="F2274" s="13" t="s">
        <v>451</v>
      </c>
      <c r="G2274" s="13" t="s">
        <v>53</v>
      </c>
      <c r="H2274" s="13" t="s">
        <v>54</v>
      </c>
      <c r="I2274" s="47" t="str">
        <f>INDEX(Orders!$E2274,MATCH(Orders!$F2274,Customers!$B2274,0))</f>
        <v>Second Class</v>
      </c>
    </row>
    <row r="2275" spans="1:9" x14ac:dyDescent="0.35">
      <c r="A2275" s="12">
        <v>1480</v>
      </c>
      <c r="B2275" s="17" t="s">
        <v>5337</v>
      </c>
      <c r="C2275" s="17" t="s">
        <v>5338</v>
      </c>
      <c r="D2275" s="17" t="s">
        <v>41</v>
      </c>
      <c r="E2275" s="17" t="s">
        <v>23</v>
      </c>
      <c r="F2275" s="17" t="s">
        <v>358</v>
      </c>
      <c r="G2275" s="17" t="s">
        <v>43</v>
      </c>
      <c r="H2275" s="17" t="s">
        <v>44</v>
      </c>
      <c r="I2275" s="48" t="str">
        <f>INDEX(Orders!$E2275,MATCH(Orders!$F2275,Customers!$B2275,0))</f>
        <v>Standard Class</v>
      </c>
    </row>
    <row r="2276" spans="1:9" x14ac:dyDescent="0.35">
      <c r="A2276" s="11">
        <v>5908</v>
      </c>
      <c r="B2276" s="13" t="s">
        <v>4094</v>
      </c>
      <c r="C2276" s="13" t="s">
        <v>4095</v>
      </c>
      <c r="D2276" s="13" t="s">
        <v>22</v>
      </c>
      <c r="E2276" s="13" t="s">
        <v>23</v>
      </c>
      <c r="F2276" s="13" t="s">
        <v>2972</v>
      </c>
      <c r="G2276" s="13" t="s">
        <v>43</v>
      </c>
      <c r="H2276" s="13" t="s">
        <v>44</v>
      </c>
      <c r="I2276" s="47" t="str">
        <f>INDEX(Orders!$E2276,MATCH(Orders!$F2276,Customers!$B2276,0))</f>
        <v>Standard Class</v>
      </c>
    </row>
    <row r="2277" spans="1:9" x14ac:dyDescent="0.35">
      <c r="A2277" s="12">
        <v>5910</v>
      </c>
      <c r="B2277" s="17" t="s">
        <v>4094</v>
      </c>
      <c r="C2277" s="17" t="s">
        <v>4095</v>
      </c>
      <c r="D2277" s="17" t="s">
        <v>22</v>
      </c>
      <c r="E2277" s="17" t="s">
        <v>23</v>
      </c>
      <c r="F2277" s="17" t="s">
        <v>2972</v>
      </c>
      <c r="G2277" s="17" t="s">
        <v>43</v>
      </c>
      <c r="H2277" s="17" t="s">
        <v>44</v>
      </c>
      <c r="I2277" s="48" t="str">
        <f>INDEX(Orders!$E2277,MATCH(Orders!$F2277,Customers!$B2277,0))</f>
        <v>Standard Class</v>
      </c>
    </row>
    <row r="2278" spans="1:9" x14ac:dyDescent="0.35">
      <c r="A2278" s="11">
        <v>5426</v>
      </c>
      <c r="B2278" s="13" t="s">
        <v>113</v>
      </c>
      <c r="C2278" s="13" t="s">
        <v>114</v>
      </c>
      <c r="D2278" s="13" t="s">
        <v>41</v>
      </c>
      <c r="E2278" s="13" t="s">
        <v>23</v>
      </c>
      <c r="F2278" s="13" t="s">
        <v>42</v>
      </c>
      <c r="G2278" s="13" t="s">
        <v>43</v>
      </c>
      <c r="H2278" s="13" t="s">
        <v>44</v>
      </c>
      <c r="I2278" s="47" t="str">
        <f>INDEX(Orders!$E2278,MATCH(Orders!$F2278,Customers!$B2278,0))</f>
        <v>First Class</v>
      </c>
    </row>
    <row r="2279" spans="1:9" x14ac:dyDescent="0.35">
      <c r="A2279" s="12">
        <v>6160</v>
      </c>
      <c r="B2279" s="17" t="s">
        <v>5345</v>
      </c>
      <c r="C2279" s="17" t="s">
        <v>5346</v>
      </c>
      <c r="D2279" s="17" t="s">
        <v>41</v>
      </c>
      <c r="E2279" s="17" t="s">
        <v>23</v>
      </c>
      <c r="F2279" s="17" t="s">
        <v>42</v>
      </c>
      <c r="G2279" s="17" t="s">
        <v>43</v>
      </c>
      <c r="H2279" s="17" t="s">
        <v>44</v>
      </c>
      <c r="I2279" s="48" t="str">
        <f>INDEX(Orders!$E2279,MATCH(Orders!$F2279,Customers!$B2279,0))</f>
        <v>Standard Class</v>
      </c>
    </row>
    <row r="2280" spans="1:9" x14ac:dyDescent="0.35">
      <c r="A2280" s="11">
        <v>5830</v>
      </c>
      <c r="B2280" s="13" t="s">
        <v>1722</v>
      </c>
      <c r="C2280" s="13" t="s">
        <v>1723</v>
      </c>
      <c r="D2280" s="13" t="s">
        <v>41</v>
      </c>
      <c r="E2280" s="13" t="s">
        <v>23</v>
      </c>
      <c r="F2280" s="13" t="s">
        <v>457</v>
      </c>
      <c r="G2280" s="13" t="s">
        <v>762</v>
      </c>
      <c r="H2280" s="13" t="s">
        <v>54</v>
      </c>
      <c r="I2280" s="47" t="str">
        <f>INDEX(Orders!$E2280,MATCH(Orders!$F2280,Customers!$B2280,0))</f>
        <v>Standard Class</v>
      </c>
    </row>
    <row r="2281" spans="1:9" x14ac:dyDescent="0.35">
      <c r="A2281" s="12">
        <v>731</v>
      </c>
      <c r="B2281" s="17" t="s">
        <v>5349</v>
      </c>
      <c r="C2281" s="17" t="s">
        <v>5350</v>
      </c>
      <c r="D2281" s="17" t="s">
        <v>41</v>
      </c>
      <c r="E2281" s="17" t="s">
        <v>23</v>
      </c>
      <c r="F2281" s="17" t="s">
        <v>656</v>
      </c>
      <c r="G2281" s="17" t="s">
        <v>219</v>
      </c>
      <c r="H2281" s="17" t="s">
        <v>26</v>
      </c>
      <c r="I2281" s="48" t="str">
        <f>INDEX(Orders!$E2281,MATCH(Orders!$F2281,Customers!$B2281,0))</f>
        <v>First Class</v>
      </c>
    </row>
    <row r="2282" spans="1:9" x14ac:dyDescent="0.35">
      <c r="A2282" s="11">
        <v>729</v>
      </c>
      <c r="B2282" s="13" t="s">
        <v>5349</v>
      </c>
      <c r="C2282" s="13" t="s">
        <v>5350</v>
      </c>
      <c r="D2282" s="13" t="s">
        <v>41</v>
      </c>
      <c r="E2282" s="13" t="s">
        <v>23</v>
      </c>
      <c r="F2282" s="13" t="s">
        <v>656</v>
      </c>
      <c r="G2282" s="13" t="s">
        <v>219</v>
      </c>
      <c r="H2282" s="13" t="s">
        <v>26</v>
      </c>
      <c r="I2282" s="47" t="str">
        <f>INDEX(Orders!$E2282,MATCH(Orders!$F2282,Customers!$B2282,0))</f>
        <v>First Class</v>
      </c>
    </row>
    <row r="2283" spans="1:9" x14ac:dyDescent="0.35">
      <c r="A2283" s="12">
        <v>4198</v>
      </c>
      <c r="B2283" s="17" t="s">
        <v>903</v>
      </c>
      <c r="C2283" s="17" t="s">
        <v>904</v>
      </c>
      <c r="D2283" s="17" t="s">
        <v>41</v>
      </c>
      <c r="E2283" s="17" t="s">
        <v>23</v>
      </c>
      <c r="F2283" s="17" t="s">
        <v>86</v>
      </c>
      <c r="G2283" s="17" t="s">
        <v>87</v>
      </c>
      <c r="H2283" s="17" t="s">
        <v>26</v>
      </c>
      <c r="I2283" s="48" t="str">
        <f>INDEX(Orders!$E2283,MATCH(Orders!$F2283,Customers!$B2283,0))</f>
        <v>Standard Class</v>
      </c>
    </row>
    <row r="2284" spans="1:9" x14ac:dyDescent="0.35">
      <c r="A2284" s="11">
        <v>7909</v>
      </c>
      <c r="B2284" s="13" t="s">
        <v>2021</v>
      </c>
      <c r="C2284" s="13" t="s">
        <v>2022</v>
      </c>
      <c r="D2284" s="13" t="s">
        <v>41</v>
      </c>
      <c r="E2284" s="13" t="s">
        <v>23</v>
      </c>
      <c r="F2284" s="13" t="s">
        <v>5357</v>
      </c>
      <c r="G2284" s="13" t="s">
        <v>43</v>
      </c>
      <c r="H2284" s="13" t="s">
        <v>44</v>
      </c>
      <c r="I2284" s="47" t="str">
        <f>INDEX(Orders!$E2284,MATCH(Orders!$F2284,Customers!$B2284,0))</f>
        <v>Standard Class</v>
      </c>
    </row>
    <row r="2285" spans="1:9" x14ac:dyDescent="0.35">
      <c r="A2285" s="12">
        <v>7912</v>
      </c>
      <c r="B2285" s="17" t="s">
        <v>2021</v>
      </c>
      <c r="C2285" s="17" t="s">
        <v>2022</v>
      </c>
      <c r="D2285" s="17" t="s">
        <v>41</v>
      </c>
      <c r="E2285" s="17" t="s">
        <v>23</v>
      </c>
      <c r="F2285" s="17" t="s">
        <v>5357</v>
      </c>
      <c r="G2285" s="17" t="s">
        <v>43</v>
      </c>
      <c r="H2285" s="17" t="s">
        <v>44</v>
      </c>
      <c r="I2285" s="48" t="str">
        <f>INDEX(Orders!$E2285,MATCH(Orders!$F2285,Customers!$B2285,0))</f>
        <v>Standard Class</v>
      </c>
    </row>
    <row r="2286" spans="1:9" x14ac:dyDescent="0.35">
      <c r="A2286" s="11">
        <v>728</v>
      </c>
      <c r="B2286" s="13" t="s">
        <v>5349</v>
      </c>
      <c r="C2286" s="13" t="s">
        <v>5350</v>
      </c>
      <c r="D2286" s="13" t="s">
        <v>41</v>
      </c>
      <c r="E2286" s="13" t="s">
        <v>23</v>
      </c>
      <c r="F2286" s="13" t="s">
        <v>656</v>
      </c>
      <c r="G2286" s="13" t="s">
        <v>219</v>
      </c>
      <c r="H2286" s="13" t="s">
        <v>26</v>
      </c>
      <c r="I2286" s="47" t="str">
        <f>INDEX(Orders!$E2286,MATCH(Orders!$F2286,Customers!$B2286,0))</f>
        <v>First Class</v>
      </c>
    </row>
    <row r="2287" spans="1:9" x14ac:dyDescent="0.35">
      <c r="A2287" s="12">
        <v>5427</v>
      </c>
      <c r="B2287" s="17" t="s">
        <v>113</v>
      </c>
      <c r="C2287" s="17" t="s">
        <v>114</v>
      </c>
      <c r="D2287" s="17" t="s">
        <v>41</v>
      </c>
      <c r="E2287" s="17" t="s">
        <v>23</v>
      </c>
      <c r="F2287" s="17" t="s">
        <v>42</v>
      </c>
      <c r="G2287" s="17" t="s">
        <v>43</v>
      </c>
      <c r="H2287" s="17" t="s">
        <v>44</v>
      </c>
      <c r="I2287" s="48" t="str">
        <f>INDEX(Orders!$E2287,MATCH(Orders!$F2287,Customers!$B2287,0))</f>
        <v>First Class</v>
      </c>
    </row>
    <row r="2288" spans="1:9" x14ac:dyDescent="0.35">
      <c r="A2288" s="11">
        <v>7911</v>
      </c>
      <c r="B2288" s="13" t="s">
        <v>2021</v>
      </c>
      <c r="C2288" s="13" t="s">
        <v>2022</v>
      </c>
      <c r="D2288" s="13" t="s">
        <v>41</v>
      </c>
      <c r="E2288" s="13" t="s">
        <v>23</v>
      </c>
      <c r="F2288" s="13" t="s">
        <v>5357</v>
      </c>
      <c r="G2288" s="13" t="s">
        <v>43</v>
      </c>
      <c r="H2288" s="13" t="s">
        <v>44</v>
      </c>
      <c r="I2288" s="47" t="str">
        <f>INDEX(Orders!$E2288,MATCH(Orders!$F2288,Customers!$B2288,0))</f>
        <v>Standard Class</v>
      </c>
    </row>
    <row r="2289" spans="1:9" x14ac:dyDescent="0.35">
      <c r="A2289" s="12">
        <v>730</v>
      </c>
      <c r="B2289" s="17" t="s">
        <v>5349</v>
      </c>
      <c r="C2289" s="17" t="s">
        <v>5350</v>
      </c>
      <c r="D2289" s="17" t="s">
        <v>41</v>
      </c>
      <c r="E2289" s="17" t="s">
        <v>23</v>
      </c>
      <c r="F2289" s="17" t="s">
        <v>656</v>
      </c>
      <c r="G2289" s="17" t="s">
        <v>219</v>
      </c>
      <c r="H2289" s="17" t="s">
        <v>26</v>
      </c>
      <c r="I2289" s="48" t="str">
        <f>INDEX(Orders!$E2289,MATCH(Orders!$F2289,Customers!$B2289,0))</f>
        <v>First Class</v>
      </c>
    </row>
    <row r="2290" spans="1:9" x14ac:dyDescent="0.35">
      <c r="A2290" s="11">
        <v>5831</v>
      </c>
      <c r="B2290" s="13" t="s">
        <v>1722</v>
      </c>
      <c r="C2290" s="13" t="s">
        <v>1723</v>
      </c>
      <c r="D2290" s="13" t="s">
        <v>41</v>
      </c>
      <c r="E2290" s="13" t="s">
        <v>23</v>
      </c>
      <c r="F2290" s="13" t="s">
        <v>457</v>
      </c>
      <c r="G2290" s="13" t="s">
        <v>762</v>
      </c>
      <c r="H2290" s="13" t="s">
        <v>54</v>
      </c>
      <c r="I2290" s="47" t="str">
        <f>INDEX(Orders!$E2290,MATCH(Orders!$F2290,Customers!$B2290,0))</f>
        <v>Standard Class</v>
      </c>
    </row>
    <row r="2291" spans="1:9" x14ac:dyDescent="0.35">
      <c r="A2291" s="12">
        <v>7910</v>
      </c>
      <c r="B2291" s="17" t="s">
        <v>2021</v>
      </c>
      <c r="C2291" s="17" t="s">
        <v>2022</v>
      </c>
      <c r="D2291" s="17" t="s">
        <v>41</v>
      </c>
      <c r="E2291" s="17" t="s">
        <v>23</v>
      </c>
      <c r="F2291" s="17" t="s">
        <v>5357</v>
      </c>
      <c r="G2291" s="17" t="s">
        <v>43</v>
      </c>
      <c r="H2291" s="17" t="s">
        <v>44</v>
      </c>
      <c r="I2291" s="48" t="str">
        <f>INDEX(Orders!$E2291,MATCH(Orders!$F2291,Customers!$B2291,0))</f>
        <v>Standard Class</v>
      </c>
    </row>
    <row r="2292" spans="1:9" x14ac:dyDescent="0.35">
      <c r="A2292" s="11">
        <v>4199</v>
      </c>
      <c r="B2292" s="13" t="s">
        <v>903</v>
      </c>
      <c r="C2292" s="13" t="s">
        <v>904</v>
      </c>
      <c r="D2292" s="13" t="s">
        <v>41</v>
      </c>
      <c r="E2292" s="13" t="s">
        <v>23</v>
      </c>
      <c r="F2292" s="13" t="s">
        <v>86</v>
      </c>
      <c r="G2292" s="13" t="s">
        <v>87</v>
      </c>
      <c r="H2292" s="13" t="s">
        <v>26</v>
      </c>
      <c r="I2292" s="47" t="str">
        <f>INDEX(Orders!$E2292,MATCH(Orders!$F2292,Customers!$B2292,0))</f>
        <v>Standard Class</v>
      </c>
    </row>
    <row r="2293" spans="1:9" x14ac:dyDescent="0.35">
      <c r="A2293" s="12">
        <v>732</v>
      </c>
      <c r="B2293" s="17" t="s">
        <v>5349</v>
      </c>
      <c r="C2293" s="17" t="s">
        <v>5350</v>
      </c>
      <c r="D2293" s="17" t="s">
        <v>41</v>
      </c>
      <c r="E2293" s="17" t="s">
        <v>23</v>
      </c>
      <c r="F2293" s="17" t="s">
        <v>656</v>
      </c>
      <c r="G2293" s="17" t="s">
        <v>219</v>
      </c>
      <c r="H2293" s="17" t="s">
        <v>26</v>
      </c>
      <c r="I2293" s="48" t="str">
        <f>INDEX(Orders!$E2293,MATCH(Orders!$F2293,Customers!$B2293,0))</f>
        <v>First Class</v>
      </c>
    </row>
    <row r="2294" spans="1:9" x14ac:dyDescent="0.35">
      <c r="A2294" s="11">
        <v>1534</v>
      </c>
      <c r="B2294" s="13" t="s">
        <v>5361</v>
      </c>
      <c r="C2294" s="13" t="s">
        <v>5362</v>
      </c>
      <c r="D2294" s="13" t="s">
        <v>22</v>
      </c>
      <c r="E2294" s="13" t="s">
        <v>23</v>
      </c>
      <c r="F2294" s="13" t="s">
        <v>218</v>
      </c>
      <c r="G2294" s="13" t="s">
        <v>219</v>
      </c>
      <c r="H2294" s="13" t="s">
        <v>26</v>
      </c>
      <c r="I2294" s="47" t="str">
        <f>INDEX(Orders!$E2294,MATCH(Orders!$F2294,Customers!$B2294,0))</f>
        <v>Standard Class</v>
      </c>
    </row>
    <row r="2295" spans="1:9" x14ac:dyDescent="0.35">
      <c r="A2295" s="12">
        <v>1228</v>
      </c>
      <c r="B2295" s="17" t="s">
        <v>3792</v>
      </c>
      <c r="C2295" s="17" t="s">
        <v>3793</v>
      </c>
      <c r="D2295" s="17" t="s">
        <v>41</v>
      </c>
      <c r="E2295" s="17" t="s">
        <v>23</v>
      </c>
      <c r="F2295" s="17" t="s">
        <v>218</v>
      </c>
      <c r="G2295" s="17" t="s">
        <v>219</v>
      </c>
      <c r="H2295" s="17" t="s">
        <v>26</v>
      </c>
      <c r="I2295" s="48" t="str">
        <f>INDEX(Orders!$E2295,MATCH(Orders!$F2295,Customers!$B2295,0))</f>
        <v>First Class</v>
      </c>
    </row>
    <row r="2296" spans="1:9" x14ac:dyDescent="0.35">
      <c r="A2296" s="11">
        <v>1227</v>
      </c>
      <c r="B2296" s="13" t="s">
        <v>3792</v>
      </c>
      <c r="C2296" s="13" t="s">
        <v>3793</v>
      </c>
      <c r="D2296" s="13" t="s">
        <v>41</v>
      </c>
      <c r="E2296" s="13" t="s">
        <v>23</v>
      </c>
      <c r="F2296" s="13" t="s">
        <v>218</v>
      </c>
      <c r="G2296" s="13" t="s">
        <v>219</v>
      </c>
      <c r="H2296" s="13" t="s">
        <v>26</v>
      </c>
      <c r="I2296" s="47" t="str">
        <f>INDEX(Orders!$E2296,MATCH(Orders!$F2296,Customers!$B2296,0))</f>
        <v>First Class</v>
      </c>
    </row>
    <row r="2297" spans="1:9" x14ac:dyDescent="0.35">
      <c r="A2297" s="12">
        <v>1223</v>
      </c>
      <c r="B2297" s="17" t="s">
        <v>3792</v>
      </c>
      <c r="C2297" s="17" t="s">
        <v>3793</v>
      </c>
      <c r="D2297" s="17" t="s">
        <v>41</v>
      </c>
      <c r="E2297" s="17" t="s">
        <v>23</v>
      </c>
      <c r="F2297" s="17" t="s">
        <v>218</v>
      </c>
      <c r="G2297" s="17" t="s">
        <v>219</v>
      </c>
      <c r="H2297" s="17" t="s">
        <v>26</v>
      </c>
      <c r="I2297" s="48" t="str">
        <f>INDEX(Orders!$E2297,MATCH(Orders!$F2297,Customers!$B2297,0))</f>
        <v>First Class</v>
      </c>
    </row>
    <row r="2298" spans="1:9" x14ac:dyDescent="0.35">
      <c r="A2298" s="11">
        <v>5778</v>
      </c>
      <c r="B2298" s="13" t="s">
        <v>1158</v>
      </c>
      <c r="C2298" s="13" t="s">
        <v>1159</v>
      </c>
      <c r="D2298" s="13" t="s">
        <v>41</v>
      </c>
      <c r="E2298" s="13" t="s">
        <v>23</v>
      </c>
      <c r="F2298" s="13" t="s">
        <v>358</v>
      </c>
      <c r="G2298" s="13" t="s">
        <v>43</v>
      </c>
      <c r="H2298" s="13" t="s">
        <v>44</v>
      </c>
      <c r="I2298" s="47" t="str">
        <f>INDEX(Orders!$E2298,MATCH(Orders!$F2298,Customers!$B2298,0))</f>
        <v>Standard Class</v>
      </c>
    </row>
    <row r="2299" spans="1:9" x14ac:dyDescent="0.35">
      <c r="A2299" s="12">
        <v>1224</v>
      </c>
      <c r="B2299" s="17" t="s">
        <v>3792</v>
      </c>
      <c r="C2299" s="17" t="s">
        <v>3793</v>
      </c>
      <c r="D2299" s="17" t="s">
        <v>41</v>
      </c>
      <c r="E2299" s="17" t="s">
        <v>23</v>
      </c>
      <c r="F2299" s="17" t="s">
        <v>218</v>
      </c>
      <c r="G2299" s="17" t="s">
        <v>219</v>
      </c>
      <c r="H2299" s="17" t="s">
        <v>26</v>
      </c>
      <c r="I2299" s="48" t="str">
        <f>INDEX(Orders!$E2299,MATCH(Orders!$F2299,Customers!$B2299,0))</f>
        <v>First Class</v>
      </c>
    </row>
    <row r="2300" spans="1:9" x14ac:dyDescent="0.35">
      <c r="A2300" s="11">
        <v>1226</v>
      </c>
      <c r="B2300" s="13" t="s">
        <v>3792</v>
      </c>
      <c r="C2300" s="13" t="s">
        <v>3793</v>
      </c>
      <c r="D2300" s="13" t="s">
        <v>41</v>
      </c>
      <c r="E2300" s="13" t="s">
        <v>23</v>
      </c>
      <c r="F2300" s="13" t="s">
        <v>218</v>
      </c>
      <c r="G2300" s="13" t="s">
        <v>219</v>
      </c>
      <c r="H2300" s="13" t="s">
        <v>26</v>
      </c>
      <c r="I2300" s="47" t="str">
        <f>INDEX(Orders!$E2300,MATCH(Orders!$F2300,Customers!$B2300,0))</f>
        <v>First Class</v>
      </c>
    </row>
    <row r="2301" spans="1:9" x14ac:dyDescent="0.35">
      <c r="A2301" s="12">
        <v>5777</v>
      </c>
      <c r="B2301" s="17" t="s">
        <v>3401</v>
      </c>
      <c r="C2301" s="17" t="s">
        <v>3402</v>
      </c>
      <c r="D2301" s="17" t="s">
        <v>41</v>
      </c>
      <c r="E2301" s="17" t="s">
        <v>23</v>
      </c>
      <c r="F2301" s="17" t="s">
        <v>1284</v>
      </c>
      <c r="G2301" s="17" t="s">
        <v>219</v>
      </c>
      <c r="H2301" s="17" t="s">
        <v>26</v>
      </c>
      <c r="I2301" s="48" t="str">
        <f>INDEX(Orders!$E2301,MATCH(Orders!$F2301,Customers!$B2301,0))</f>
        <v>Standard Class</v>
      </c>
    </row>
    <row r="2302" spans="1:9" x14ac:dyDescent="0.35">
      <c r="A2302" s="11">
        <v>1225</v>
      </c>
      <c r="B2302" s="13" t="s">
        <v>3792</v>
      </c>
      <c r="C2302" s="13" t="s">
        <v>3793</v>
      </c>
      <c r="D2302" s="13" t="s">
        <v>41</v>
      </c>
      <c r="E2302" s="13" t="s">
        <v>23</v>
      </c>
      <c r="F2302" s="13" t="s">
        <v>218</v>
      </c>
      <c r="G2302" s="13" t="s">
        <v>219</v>
      </c>
      <c r="H2302" s="13" t="s">
        <v>26</v>
      </c>
      <c r="I2302" s="47" t="str">
        <f>INDEX(Orders!$E2302,MATCH(Orders!$F2302,Customers!$B2302,0))</f>
        <v>First Class</v>
      </c>
    </row>
    <row r="2303" spans="1:9" x14ac:dyDescent="0.35">
      <c r="A2303" s="12">
        <v>150</v>
      </c>
      <c r="B2303" s="17" t="s">
        <v>5371</v>
      </c>
      <c r="C2303" s="17" t="s">
        <v>5372</v>
      </c>
      <c r="D2303" s="17" t="s">
        <v>22</v>
      </c>
      <c r="E2303" s="17" t="s">
        <v>23</v>
      </c>
      <c r="F2303" s="17" t="s">
        <v>125</v>
      </c>
      <c r="G2303" s="17" t="s">
        <v>126</v>
      </c>
      <c r="H2303" s="17" t="s">
        <v>54</v>
      </c>
      <c r="I2303" s="48" t="str">
        <f>INDEX(Orders!$E2303,MATCH(Orders!$F2303,Customers!$B2303,0))</f>
        <v>Standard Class</v>
      </c>
    </row>
    <row r="2304" spans="1:9" x14ac:dyDescent="0.35">
      <c r="A2304" s="11">
        <v>5060</v>
      </c>
      <c r="B2304" s="13" t="s">
        <v>3042</v>
      </c>
      <c r="C2304" s="13" t="s">
        <v>3043</v>
      </c>
      <c r="D2304" s="13" t="s">
        <v>41</v>
      </c>
      <c r="E2304" s="13" t="s">
        <v>23</v>
      </c>
      <c r="F2304" s="13" t="s">
        <v>3840</v>
      </c>
      <c r="G2304" s="13" t="s">
        <v>458</v>
      </c>
      <c r="H2304" s="13" t="s">
        <v>79</v>
      </c>
      <c r="I2304" s="47" t="str">
        <f>INDEX(Orders!$E2304,MATCH(Orders!$F2304,Customers!$B2304,0))</f>
        <v>Second Class</v>
      </c>
    </row>
    <row r="2305" spans="1:9" x14ac:dyDescent="0.35">
      <c r="A2305" s="12">
        <v>5061</v>
      </c>
      <c r="B2305" s="17" t="s">
        <v>3042</v>
      </c>
      <c r="C2305" s="17" t="s">
        <v>3043</v>
      </c>
      <c r="D2305" s="17" t="s">
        <v>41</v>
      </c>
      <c r="E2305" s="17" t="s">
        <v>23</v>
      </c>
      <c r="F2305" s="17" t="s">
        <v>3840</v>
      </c>
      <c r="G2305" s="17" t="s">
        <v>458</v>
      </c>
      <c r="H2305" s="17" t="s">
        <v>79</v>
      </c>
      <c r="I2305" s="48" t="str">
        <f>INDEX(Orders!$E2305,MATCH(Orders!$F2305,Customers!$B2305,0))</f>
        <v>Second Class</v>
      </c>
    </row>
    <row r="2306" spans="1:9" x14ac:dyDescent="0.35">
      <c r="A2306" s="11">
        <v>3593</v>
      </c>
      <c r="B2306" s="13" t="s">
        <v>3258</v>
      </c>
      <c r="C2306" s="13" t="s">
        <v>3259</v>
      </c>
      <c r="D2306" s="13" t="s">
        <v>41</v>
      </c>
      <c r="E2306" s="13" t="s">
        <v>23</v>
      </c>
      <c r="F2306" s="13" t="s">
        <v>218</v>
      </c>
      <c r="G2306" s="13" t="s">
        <v>219</v>
      </c>
      <c r="H2306" s="13" t="s">
        <v>26</v>
      </c>
      <c r="I2306" s="47" t="str">
        <f>INDEX(Orders!$E2306,MATCH(Orders!$F2306,Customers!$B2306,0))</f>
        <v>Second Class</v>
      </c>
    </row>
    <row r="2307" spans="1:9" x14ac:dyDescent="0.35">
      <c r="A2307" s="12">
        <v>14</v>
      </c>
      <c r="B2307" s="17" t="s">
        <v>2762</v>
      </c>
      <c r="C2307" s="17" t="s">
        <v>2763</v>
      </c>
      <c r="D2307" s="17" t="s">
        <v>41</v>
      </c>
      <c r="E2307" s="17" t="s">
        <v>23</v>
      </c>
      <c r="F2307" s="17" t="s">
        <v>159</v>
      </c>
      <c r="G2307" s="17" t="s">
        <v>160</v>
      </c>
      <c r="H2307" s="17" t="s">
        <v>44</v>
      </c>
      <c r="I2307" s="48" t="str">
        <f>INDEX(Orders!$E2307,MATCH(Orders!$F2307,Customers!$B2307,0))</f>
        <v>Standard Class</v>
      </c>
    </row>
    <row r="2308" spans="1:9" x14ac:dyDescent="0.35">
      <c r="A2308" s="11">
        <v>148</v>
      </c>
      <c r="B2308" s="13" t="s">
        <v>5371</v>
      </c>
      <c r="C2308" s="13" t="s">
        <v>5372</v>
      </c>
      <c r="D2308" s="13" t="s">
        <v>22</v>
      </c>
      <c r="E2308" s="13" t="s">
        <v>23</v>
      </c>
      <c r="F2308" s="13" t="s">
        <v>125</v>
      </c>
      <c r="G2308" s="13" t="s">
        <v>126</v>
      </c>
      <c r="H2308" s="13" t="s">
        <v>54</v>
      </c>
      <c r="I2308" s="47" t="str">
        <f>INDEX(Orders!$E2308,MATCH(Orders!$F2308,Customers!$B2308,0))</f>
        <v>Standard Class</v>
      </c>
    </row>
    <row r="2309" spans="1:9" x14ac:dyDescent="0.35">
      <c r="A2309" s="12">
        <v>3009</v>
      </c>
      <c r="B2309" s="17" t="s">
        <v>3258</v>
      </c>
      <c r="C2309" s="17" t="s">
        <v>3259</v>
      </c>
      <c r="D2309" s="17" t="s">
        <v>41</v>
      </c>
      <c r="E2309" s="17" t="s">
        <v>23</v>
      </c>
      <c r="F2309" s="17" t="s">
        <v>5379</v>
      </c>
      <c r="G2309" s="17" t="s">
        <v>458</v>
      </c>
      <c r="H2309" s="17" t="s">
        <v>79</v>
      </c>
      <c r="I2309" s="48" t="str">
        <f>INDEX(Orders!$E2309,MATCH(Orders!$F2309,Customers!$B2309,0))</f>
        <v>First Class</v>
      </c>
    </row>
    <row r="2310" spans="1:9" x14ac:dyDescent="0.35">
      <c r="A2310" s="11">
        <v>151</v>
      </c>
      <c r="B2310" s="13" t="s">
        <v>5371</v>
      </c>
      <c r="C2310" s="13" t="s">
        <v>5372</v>
      </c>
      <c r="D2310" s="13" t="s">
        <v>22</v>
      </c>
      <c r="E2310" s="13" t="s">
        <v>23</v>
      </c>
      <c r="F2310" s="13" t="s">
        <v>125</v>
      </c>
      <c r="G2310" s="13" t="s">
        <v>126</v>
      </c>
      <c r="H2310" s="13" t="s">
        <v>54</v>
      </c>
      <c r="I2310" s="47" t="str">
        <f>INDEX(Orders!$E2310,MATCH(Orders!$F2310,Customers!$B2310,0))</f>
        <v>Standard Class</v>
      </c>
    </row>
    <row r="2311" spans="1:9" x14ac:dyDescent="0.35">
      <c r="A2311" s="12">
        <v>149</v>
      </c>
      <c r="B2311" s="17" t="s">
        <v>5371</v>
      </c>
      <c r="C2311" s="17" t="s">
        <v>5372</v>
      </c>
      <c r="D2311" s="17" t="s">
        <v>22</v>
      </c>
      <c r="E2311" s="17" t="s">
        <v>23</v>
      </c>
      <c r="F2311" s="17" t="s">
        <v>125</v>
      </c>
      <c r="G2311" s="17" t="s">
        <v>126</v>
      </c>
      <c r="H2311" s="17" t="s">
        <v>54</v>
      </c>
      <c r="I2311" s="48" t="str">
        <f>INDEX(Orders!$E2311,MATCH(Orders!$F2311,Customers!$B2311,0))</f>
        <v>Standard Class</v>
      </c>
    </row>
    <row r="2312" spans="1:9" x14ac:dyDescent="0.35">
      <c r="A2312" s="11">
        <v>9967</v>
      </c>
      <c r="B2312" s="13" t="s">
        <v>378</v>
      </c>
      <c r="C2312" s="13" t="s">
        <v>379</v>
      </c>
      <c r="D2312" s="13" t="s">
        <v>22</v>
      </c>
      <c r="E2312" s="13" t="s">
        <v>23</v>
      </c>
      <c r="F2312" s="13" t="s">
        <v>697</v>
      </c>
      <c r="G2312" s="13" t="s">
        <v>743</v>
      </c>
      <c r="H2312" s="13" t="s">
        <v>26</v>
      </c>
      <c r="I2312" s="47" t="str">
        <f>INDEX(Orders!$E2312,MATCH(Orders!$F2312,Customers!$B2312,0))</f>
        <v>Second Class</v>
      </c>
    </row>
    <row r="2313" spans="1:9" x14ac:dyDescent="0.35">
      <c r="A2313" s="12">
        <v>4185</v>
      </c>
      <c r="B2313" s="17" t="s">
        <v>5384</v>
      </c>
      <c r="C2313" s="17" t="s">
        <v>5385</v>
      </c>
      <c r="D2313" s="17" t="s">
        <v>22</v>
      </c>
      <c r="E2313" s="17" t="s">
        <v>23</v>
      </c>
      <c r="F2313" s="17" t="s">
        <v>125</v>
      </c>
      <c r="G2313" s="17" t="s">
        <v>893</v>
      </c>
      <c r="H2313" s="17" t="s">
        <v>26</v>
      </c>
      <c r="I2313" s="48" t="str">
        <f>INDEX(Orders!$E2313,MATCH(Orders!$F2313,Customers!$B2313,0))</f>
        <v>First Class</v>
      </c>
    </row>
    <row r="2314" spans="1:9" x14ac:dyDescent="0.35">
      <c r="A2314" s="11">
        <v>4597</v>
      </c>
      <c r="B2314" s="13" t="s">
        <v>3589</v>
      </c>
      <c r="C2314" s="13" t="s">
        <v>3590</v>
      </c>
      <c r="D2314" s="13" t="s">
        <v>108</v>
      </c>
      <c r="E2314" s="13" t="s">
        <v>23</v>
      </c>
      <c r="F2314" s="13" t="s">
        <v>160</v>
      </c>
      <c r="G2314" s="13" t="s">
        <v>2271</v>
      </c>
      <c r="H2314" s="13" t="s">
        <v>26</v>
      </c>
      <c r="I2314" s="47" t="str">
        <f>INDEX(Orders!$E2314,MATCH(Orders!$F2314,Customers!$B2314,0))</f>
        <v>Second Class</v>
      </c>
    </row>
    <row r="2315" spans="1:9" x14ac:dyDescent="0.35">
      <c r="A2315" s="12">
        <v>9965</v>
      </c>
      <c r="B2315" s="17" t="s">
        <v>378</v>
      </c>
      <c r="C2315" s="17" t="s">
        <v>379</v>
      </c>
      <c r="D2315" s="17" t="s">
        <v>22</v>
      </c>
      <c r="E2315" s="17" t="s">
        <v>23</v>
      </c>
      <c r="F2315" s="17" t="s">
        <v>697</v>
      </c>
      <c r="G2315" s="17" t="s">
        <v>743</v>
      </c>
      <c r="H2315" s="17" t="s">
        <v>26</v>
      </c>
      <c r="I2315" s="48" t="str">
        <f>INDEX(Orders!$E2315,MATCH(Orders!$F2315,Customers!$B2315,0))</f>
        <v>Second Class</v>
      </c>
    </row>
    <row r="2316" spans="1:9" x14ac:dyDescent="0.35">
      <c r="A2316" s="11">
        <v>6872</v>
      </c>
      <c r="B2316" s="13" t="s">
        <v>799</v>
      </c>
      <c r="C2316" s="13" t="s">
        <v>800</v>
      </c>
      <c r="D2316" s="13" t="s">
        <v>22</v>
      </c>
      <c r="E2316" s="13" t="s">
        <v>23</v>
      </c>
      <c r="F2316" s="13" t="s">
        <v>380</v>
      </c>
      <c r="G2316" s="13" t="s">
        <v>381</v>
      </c>
      <c r="H2316" s="13" t="s">
        <v>54</v>
      </c>
      <c r="I2316" s="47" t="str">
        <f>INDEX(Orders!$E2316,MATCH(Orders!$F2316,Customers!$B2316,0))</f>
        <v>Second Class</v>
      </c>
    </row>
    <row r="2317" spans="1:9" x14ac:dyDescent="0.35">
      <c r="A2317" s="12">
        <v>9966</v>
      </c>
      <c r="B2317" s="17" t="s">
        <v>378</v>
      </c>
      <c r="C2317" s="17" t="s">
        <v>379</v>
      </c>
      <c r="D2317" s="17" t="s">
        <v>22</v>
      </c>
      <c r="E2317" s="17" t="s">
        <v>23</v>
      </c>
      <c r="F2317" s="17" t="s">
        <v>697</v>
      </c>
      <c r="G2317" s="17" t="s">
        <v>743</v>
      </c>
      <c r="H2317" s="17" t="s">
        <v>26</v>
      </c>
      <c r="I2317" s="48" t="str">
        <f>INDEX(Orders!$E2317,MATCH(Orders!$F2317,Customers!$B2317,0))</f>
        <v>Second Class</v>
      </c>
    </row>
    <row r="2318" spans="1:9" x14ac:dyDescent="0.35">
      <c r="A2318" s="11">
        <v>8776</v>
      </c>
      <c r="B2318" s="13" t="s">
        <v>5389</v>
      </c>
      <c r="C2318" s="13" t="s">
        <v>5390</v>
      </c>
      <c r="D2318" s="13" t="s">
        <v>108</v>
      </c>
      <c r="E2318" s="13" t="s">
        <v>23</v>
      </c>
      <c r="F2318" s="13" t="s">
        <v>380</v>
      </c>
      <c r="G2318" s="13" t="s">
        <v>381</v>
      </c>
      <c r="H2318" s="13" t="s">
        <v>54</v>
      </c>
      <c r="I2318" s="47" t="str">
        <f>INDEX(Orders!$E2318,MATCH(Orders!$F2318,Customers!$B2318,0))</f>
        <v>Second Class</v>
      </c>
    </row>
    <row r="2319" spans="1:9" x14ac:dyDescent="0.35">
      <c r="A2319" s="12">
        <v>8569</v>
      </c>
      <c r="B2319" s="17" t="s">
        <v>2730</v>
      </c>
      <c r="C2319" s="17" t="s">
        <v>2731</v>
      </c>
      <c r="D2319" s="17" t="s">
        <v>22</v>
      </c>
      <c r="E2319" s="17" t="s">
        <v>23</v>
      </c>
      <c r="F2319" s="17" t="s">
        <v>5392</v>
      </c>
      <c r="G2319" s="17" t="s">
        <v>219</v>
      </c>
      <c r="H2319" s="17" t="s">
        <v>26</v>
      </c>
      <c r="I2319" s="48" t="str">
        <f>INDEX(Orders!$E2319,MATCH(Orders!$F2319,Customers!$B2319,0))</f>
        <v>Standard Class</v>
      </c>
    </row>
    <row r="2320" spans="1:9" x14ac:dyDescent="0.35">
      <c r="A2320" s="11">
        <v>8571</v>
      </c>
      <c r="B2320" s="13" t="s">
        <v>2730</v>
      </c>
      <c r="C2320" s="13" t="s">
        <v>2731</v>
      </c>
      <c r="D2320" s="13" t="s">
        <v>22</v>
      </c>
      <c r="E2320" s="13" t="s">
        <v>23</v>
      </c>
      <c r="F2320" s="13" t="s">
        <v>5392</v>
      </c>
      <c r="G2320" s="13" t="s">
        <v>219</v>
      </c>
      <c r="H2320" s="13" t="s">
        <v>26</v>
      </c>
      <c r="I2320" s="47" t="str">
        <f>INDEX(Orders!$E2320,MATCH(Orders!$F2320,Customers!$B2320,0))</f>
        <v>Standard Class</v>
      </c>
    </row>
    <row r="2321" spans="1:9" x14ac:dyDescent="0.35">
      <c r="A2321" s="12">
        <v>9980</v>
      </c>
      <c r="B2321" s="17" t="s">
        <v>2232</v>
      </c>
      <c r="C2321" s="17" t="s">
        <v>2233</v>
      </c>
      <c r="D2321" s="17" t="s">
        <v>108</v>
      </c>
      <c r="E2321" s="17" t="s">
        <v>23</v>
      </c>
      <c r="F2321" s="17" t="s">
        <v>42</v>
      </c>
      <c r="G2321" s="17" t="s">
        <v>43</v>
      </c>
      <c r="H2321" s="17" t="s">
        <v>44</v>
      </c>
      <c r="I2321" s="48" t="str">
        <f>INDEX(Orders!$E2321,MATCH(Orders!$F2321,Customers!$B2321,0))</f>
        <v>Standard Class</v>
      </c>
    </row>
    <row r="2322" spans="1:9" x14ac:dyDescent="0.35">
      <c r="A2322" s="11">
        <v>2935</v>
      </c>
      <c r="B2322" s="13" t="s">
        <v>620</v>
      </c>
      <c r="C2322" s="13" t="s">
        <v>621</v>
      </c>
      <c r="D2322" s="13" t="s">
        <v>41</v>
      </c>
      <c r="E2322" s="13" t="s">
        <v>23</v>
      </c>
      <c r="F2322" s="13" t="s">
        <v>159</v>
      </c>
      <c r="G2322" s="13" t="s">
        <v>160</v>
      </c>
      <c r="H2322" s="13" t="s">
        <v>44</v>
      </c>
      <c r="I2322" s="47" t="str">
        <f>INDEX(Orders!$E2322,MATCH(Orders!$F2322,Customers!$B2322,0))</f>
        <v>Standard Class</v>
      </c>
    </row>
    <row r="2323" spans="1:9" x14ac:dyDescent="0.35">
      <c r="A2323" s="12">
        <v>9974</v>
      </c>
      <c r="B2323" s="17" t="s">
        <v>2232</v>
      </c>
      <c r="C2323" s="17" t="s">
        <v>2233</v>
      </c>
      <c r="D2323" s="17" t="s">
        <v>108</v>
      </c>
      <c r="E2323" s="17" t="s">
        <v>23</v>
      </c>
      <c r="F2323" s="17" t="s">
        <v>42</v>
      </c>
      <c r="G2323" s="17" t="s">
        <v>43</v>
      </c>
      <c r="H2323" s="17" t="s">
        <v>44</v>
      </c>
      <c r="I2323" s="48" t="str">
        <f>INDEX(Orders!$E2323,MATCH(Orders!$F2323,Customers!$B2323,0))</f>
        <v>Standard Class</v>
      </c>
    </row>
    <row r="2324" spans="1:9" x14ac:dyDescent="0.35">
      <c r="A2324" s="11">
        <v>9977</v>
      </c>
      <c r="B2324" s="13" t="s">
        <v>2232</v>
      </c>
      <c r="C2324" s="13" t="s">
        <v>2233</v>
      </c>
      <c r="D2324" s="13" t="s">
        <v>108</v>
      </c>
      <c r="E2324" s="13" t="s">
        <v>23</v>
      </c>
      <c r="F2324" s="13" t="s">
        <v>42</v>
      </c>
      <c r="G2324" s="13" t="s">
        <v>43</v>
      </c>
      <c r="H2324" s="13" t="s">
        <v>44</v>
      </c>
      <c r="I2324" s="47" t="str">
        <f>INDEX(Orders!$E2324,MATCH(Orders!$F2324,Customers!$B2324,0))</f>
        <v>Standard Class</v>
      </c>
    </row>
    <row r="2325" spans="1:9" x14ac:dyDescent="0.35">
      <c r="A2325" s="12">
        <v>2938</v>
      </c>
      <c r="B2325" s="17" t="s">
        <v>620</v>
      </c>
      <c r="C2325" s="17" t="s">
        <v>621</v>
      </c>
      <c r="D2325" s="17" t="s">
        <v>41</v>
      </c>
      <c r="E2325" s="17" t="s">
        <v>23</v>
      </c>
      <c r="F2325" s="17" t="s">
        <v>159</v>
      </c>
      <c r="G2325" s="17" t="s">
        <v>160</v>
      </c>
      <c r="H2325" s="17" t="s">
        <v>44</v>
      </c>
      <c r="I2325" s="48" t="str">
        <f>INDEX(Orders!$E2325,MATCH(Orders!$F2325,Customers!$B2325,0))</f>
        <v>Standard Class</v>
      </c>
    </row>
    <row r="2326" spans="1:9" x14ac:dyDescent="0.35">
      <c r="A2326" s="11">
        <v>8570</v>
      </c>
      <c r="B2326" s="13" t="s">
        <v>2730</v>
      </c>
      <c r="C2326" s="13" t="s">
        <v>2731</v>
      </c>
      <c r="D2326" s="13" t="s">
        <v>22</v>
      </c>
      <c r="E2326" s="13" t="s">
        <v>23</v>
      </c>
      <c r="F2326" s="13" t="s">
        <v>5392</v>
      </c>
      <c r="G2326" s="13" t="s">
        <v>219</v>
      </c>
      <c r="H2326" s="13" t="s">
        <v>26</v>
      </c>
      <c r="I2326" s="47" t="str">
        <f>INDEX(Orders!$E2326,MATCH(Orders!$F2326,Customers!$B2326,0))</f>
        <v>Standard Class</v>
      </c>
    </row>
    <row r="2327" spans="1:9" x14ac:dyDescent="0.35">
      <c r="A2327" s="12">
        <v>2939</v>
      </c>
      <c r="B2327" s="17" t="s">
        <v>620</v>
      </c>
      <c r="C2327" s="17" t="s">
        <v>621</v>
      </c>
      <c r="D2327" s="17" t="s">
        <v>41</v>
      </c>
      <c r="E2327" s="17" t="s">
        <v>23</v>
      </c>
      <c r="F2327" s="17" t="s">
        <v>159</v>
      </c>
      <c r="G2327" s="17" t="s">
        <v>160</v>
      </c>
      <c r="H2327" s="17" t="s">
        <v>44</v>
      </c>
      <c r="I2327" s="48" t="str">
        <f>INDEX(Orders!$E2327,MATCH(Orders!$F2327,Customers!$B2327,0))</f>
        <v>Standard Class</v>
      </c>
    </row>
    <row r="2328" spans="1:9" x14ac:dyDescent="0.35">
      <c r="A2328" s="11">
        <v>2934</v>
      </c>
      <c r="B2328" s="13" t="s">
        <v>620</v>
      </c>
      <c r="C2328" s="13" t="s">
        <v>621</v>
      </c>
      <c r="D2328" s="13" t="s">
        <v>41</v>
      </c>
      <c r="E2328" s="13" t="s">
        <v>23</v>
      </c>
      <c r="F2328" s="13" t="s">
        <v>159</v>
      </c>
      <c r="G2328" s="13" t="s">
        <v>160</v>
      </c>
      <c r="H2328" s="13" t="s">
        <v>44</v>
      </c>
      <c r="I2328" s="47" t="str">
        <f>INDEX(Orders!$E2328,MATCH(Orders!$F2328,Customers!$B2328,0))</f>
        <v>Standard Class</v>
      </c>
    </row>
    <row r="2329" spans="1:9" x14ac:dyDescent="0.35">
      <c r="A2329" s="12">
        <v>2940</v>
      </c>
      <c r="B2329" s="17" t="s">
        <v>620</v>
      </c>
      <c r="C2329" s="17" t="s">
        <v>621</v>
      </c>
      <c r="D2329" s="17" t="s">
        <v>41</v>
      </c>
      <c r="E2329" s="17" t="s">
        <v>23</v>
      </c>
      <c r="F2329" s="17" t="s">
        <v>159</v>
      </c>
      <c r="G2329" s="17" t="s">
        <v>160</v>
      </c>
      <c r="H2329" s="17" t="s">
        <v>44</v>
      </c>
      <c r="I2329" s="48" t="str">
        <f>INDEX(Orders!$E2329,MATCH(Orders!$F2329,Customers!$B2329,0))</f>
        <v>Standard Class</v>
      </c>
    </row>
    <row r="2330" spans="1:9" x14ac:dyDescent="0.35">
      <c r="A2330" s="11">
        <v>2937</v>
      </c>
      <c r="B2330" s="13" t="s">
        <v>620</v>
      </c>
      <c r="C2330" s="13" t="s">
        <v>621</v>
      </c>
      <c r="D2330" s="13" t="s">
        <v>41</v>
      </c>
      <c r="E2330" s="13" t="s">
        <v>23</v>
      </c>
      <c r="F2330" s="13" t="s">
        <v>159</v>
      </c>
      <c r="G2330" s="13" t="s">
        <v>160</v>
      </c>
      <c r="H2330" s="13" t="s">
        <v>44</v>
      </c>
      <c r="I2330" s="47" t="str">
        <f>INDEX(Orders!$E2330,MATCH(Orders!$F2330,Customers!$B2330,0))</f>
        <v>Standard Class</v>
      </c>
    </row>
    <row r="2331" spans="1:9" x14ac:dyDescent="0.35">
      <c r="A2331" s="12">
        <v>2936</v>
      </c>
      <c r="B2331" s="17" t="s">
        <v>620</v>
      </c>
      <c r="C2331" s="17" t="s">
        <v>621</v>
      </c>
      <c r="D2331" s="17" t="s">
        <v>41</v>
      </c>
      <c r="E2331" s="17" t="s">
        <v>23</v>
      </c>
      <c r="F2331" s="17" t="s">
        <v>159</v>
      </c>
      <c r="G2331" s="17" t="s">
        <v>160</v>
      </c>
      <c r="H2331" s="17" t="s">
        <v>44</v>
      </c>
      <c r="I2331" s="48" t="str">
        <f>INDEX(Orders!$E2331,MATCH(Orders!$F2331,Customers!$B2331,0))</f>
        <v>Standard Class</v>
      </c>
    </row>
    <row r="2332" spans="1:9" x14ac:dyDescent="0.35">
      <c r="A2332" s="11">
        <v>1133</v>
      </c>
      <c r="B2332" s="13" t="s">
        <v>3531</v>
      </c>
      <c r="C2332" s="13" t="s">
        <v>3532</v>
      </c>
      <c r="D2332" s="13" t="s">
        <v>22</v>
      </c>
      <c r="E2332" s="13" t="s">
        <v>23</v>
      </c>
      <c r="F2332" s="13" t="s">
        <v>5403</v>
      </c>
      <c r="G2332" s="13" t="s">
        <v>43</v>
      </c>
      <c r="H2332" s="13" t="s">
        <v>44</v>
      </c>
      <c r="I2332" s="47" t="str">
        <f>INDEX(Orders!$E2332,MATCH(Orders!$F2332,Customers!$B2332,0))</f>
        <v>First Class</v>
      </c>
    </row>
    <row r="2333" spans="1:9" x14ac:dyDescent="0.35">
      <c r="A2333" s="12">
        <v>9975</v>
      </c>
      <c r="B2333" s="17" t="s">
        <v>2232</v>
      </c>
      <c r="C2333" s="17" t="s">
        <v>2233</v>
      </c>
      <c r="D2333" s="17" t="s">
        <v>108</v>
      </c>
      <c r="E2333" s="17" t="s">
        <v>23</v>
      </c>
      <c r="F2333" s="17" t="s">
        <v>42</v>
      </c>
      <c r="G2333" s="17" t="s">
        <v>43</v>
      </c>
      <c r="H2333" s="17" t="s">
        <v>44</v>
      </c>
      <c r="I2333" s="48" t="str">
        <f>INDEX(Orders!$E2333,MATCH(Orders!$F2333,Customers!$B2333,0))</f>
        <v>Standard Class</v>
      </c>
    </row>
    <row r="2334" spans="1:9" x14ac:dyDescent="0.35">
      <c r="A2334" s="11">
        <v>9978</v>
      </c>
      <c r="B2334" s="13" t="s">
        <v>2232</v>
      </c>
      <c r="C2334" s="13" t="s">
        <v>2233</v>
      </c>
      <c r="D2334" s="13" t="s">
        <v>108</v>
      </c>
      <c r="E2334" s="13" t="s">
        <v>23</v>
      </c>
      <c r="F2334" s="13" t="s">
        <v>42</v>
      </c>
      <c r="G2334" s="13" t="s">
        <v>43</v>
      </c>
      <c r="H2334" s="13" t="s">
        <v>44</v>
      </c>
      <c r="I2334" s="47" t="str">
        <f>INDEX(Orders!$E2334,MATCH(Orders!$F2334,Customers!$B2334,0))</f>
        <v>Standard Class</v>
      </c>
    </row>
    <row r="2335" spans="1:9" x14ac:dyDescent="0.35">
      <c r="A2335" s="12">
        <v>9979</v>
      </c>
      <c r="B2335" s="17" t="s">
        <v>2232</v>
      </c>
      <c r="C2335" s="17" t="s">
        <v>2233</v>
      </c>
      <c r="D2335" s="17" t="s">
        <v>108</v>
      </c>
      <c r="E2335" s="17" t="s">
        <v>23</v>
      </c>
      <c r="F2335" s="17" t="s">
        <v>42</v>
      </c>
      <c r="G2335" s="17" t="s">
        <v>43</v>
      </c>
      <c r="H2335" s="17" t="s">
        <v>44</v>
      </c>
      <c r="I2335" s="48" t="str">
        <f>INDEX(Orders!$E2335,MATCH(Orders!$F2335,Customers!$B2335,0))</f>
        <v>Standard Class</v>
      </c>
    </row>
    <row r="2336" spans="1:9" x14ac:dyDescent="0.35">
      <c r="A2336" s="11">
        <v>9976</v>
      </c>
      <c r="B2336" s="13" t="s">
        <v>2232</v>
      </c>
      <c r="C2336" s="13" t="s">
        <v>2233</v>
      </c>
      <c r="D2336" s="13" t="s">
        <v>108</v>
      </c>
      <c r="E2336" s="13" t="s">
        <v>23</v>
      </c>
      <c r="F2336" s="13" t="s">
        <v>42</v>
      </c>
      <c r="G2336" s="13" t="s">
        <v>43</v>
      </c>
      <c r="H2336" s="13" t="s">
        <v>44</v>
      </c>
      <c r="I2336" s="47" t="str">
        <f>INDEX(Orders!$E2336,MATCH(Orders!$F2336,Customers!$B2336,0))</f>
        <v>Standard Class</v>
      </c>
    </row>
    <row r="2337" spans="1:9" x14ac:dyDescent="0.35">
      <c r="A2337" s="12">
        <v>3481</v>
      </c>
      <c r="B2337" s="17" t="s">
        <v>5407</v>
      </c>
      <c r="C2337" s="17" t="s">
        <v>5408</v>
      </c>
      <c r="D2337" s="17" t="s">
        <v>22</v>
      </c>
      <c r="E2337" s="17" t="s">
        <v>23</v>
      </c>
      <c r="F2337" s="17" t="s">
        <v>358</v>
      </c>
      <c r="G2337" s="17" t="s">
        <v>43</v>
      </c>
      <c r="H2337" s="17" t="s">
        <v>44</v>
      </c>
      <c r="I2337" s="48" t="str">
        <f>INDEX(Orders!$E2337,MATCH(Orders!$F2337,Customers!$B2337,0))</f>
        <v>Standard Class</v>
      </c>
    </row>
    <row r="2338" spans="1:9" x14ac:dyDescent="0.35">
      <c r="A2338" s="11">
        <v>36</v>
      </c>
      <c r="B2338" s="13" t="s">
        <v>5412</v>
      </c>
      <c r="C2338" s="13" t="s">
        <v>5413</v>
      </c>
      <c r="D2338" s="13" t="s">
        <v>22</v>
      </c>
      <c r="E2338" s="13" t="s">
        <v>23</v>
      </c>
      <c r="F2338" s="13" t="s">
        <v>5414</v>
      </c>
      <c r="G2338" s="13" t="s">
        <v>53</v>
      </c>
      <c r="H2338" s="13" t="s">
        <v>54</v>
      </c>
      <c r="I2338" s="47" t="str">
        <f>INDEX(Orders!$E2338,MATCH(Orders!$F2338,Customers!$B2338,0))</f>
        <v>First Class</v>
      </c>
    </row>
    <row r="2339" spans="1:9" x14ac:dyDescent="0.35">
      <c r="A2339" s="12">
        <v>9163</v>
      </c>
      <c r="B2339" s="17" t="s">
        <v>2124</v>
      </c>
      <c r="C2339" s="17" t="s">
        <v>2125</v>
      </c>
      <c r="D2339" s="17" t="s">
        <v>41</v>
      </c>
      <c r="E2339" s="17" t="s">
        <v>23</v>
      </c>
      <c r="F2339" s="17" t="s">
        <v>5418</v>
      </c>
      <c r="G2339" s="17" t="s">
        <v>126</v>
      </c>
      <c r="H2339" s="17" t="s">
        <v>54</v>
      </c>
      <c r="I2339" s="48" t="str">
        <f>INDEX(Orders!$E2339,MATCH(Orders!$F2339,Customers!$B2339,0))</f>
        <v>Standard Class</v>
      </c>
    </row>
    <row r="2340" spans="1:9" x14ac:dyDescent="0.35">
      <c r="A2340" s="11">
        <v>9162</v>
      </c>
      <c r="B2340" s="13" t="s">
        <v>2124</v>
      </c>
      <c r="C2340" s="13" t="s">
        <v>2125</v>
      </c>
      <c r="D2340" s="13" t="s">
        <v>41</v>
      </c>
      <c r="E2340" s="13" t="s">
        <v>23</v>
      </c>
      <c r="F2340" s="13" t="s">
        <v>5418</v>
      </c>
      <c r="G2340" s="13" t="s">
        <v>126</v>
      </c>
      <c r="H2340" s="13" t="s">
        <v>54</v>
      </c>
      <c r="I2340" s="47" t="str">
        <f>INDEX(Orders!$E2340,MATCH(Orders!$F2340,Customers!$B2340,0))</f>
        <v>Standard Class</v>
      </c>
    </row>
    <row r="2341" spans="1:9" x14ac:dyDescent="0.35">
      <c r="A2341" s="12">
        <v>5591</v>
      </c>
      <c r="B2341" s="17" t="s">
        <v>4484</v>
      </c>
      <c r="C2341" s="17" t="s">
        <v>4485</v>
      </c>
      <c r="D2341" s="17" t="s">
        <v>41</v>
      </c>
      <c r="E2341" s="17" t="s">
        <v>23</v>
      </c>
      <c r="F2341" s="17" t="s">
        <v>358</v>
      </c>
      <c r="G2341" s="17" t="s">
        <v>43</v>
      </c>
      <c r="H2341" s="17" t="s">
        <v>44</v>
      </c>
      <c r="I2341" s="48" t="str">
        <f>INDEX(Orders!$E2341,MATCH(Orders!$F2341,Customers!$B2341,0))</f>
        <v>Second Class</v>
      </c>
    </row>
    <row r="2342" spans="1:9" x14ac:dyDescent="0.35">
      <c r="A2342" s="11">
        <v>5747</v>
      </c>
      <c r="B2342" s="13" t="s">
        <v>2727</v>
      </c>
      <c r="C2342" s="13" t="s">
        <v>2728</v>
      </c>
      <c r="D2342" s="13" t="s">
        <v>41</v>
      </c>
      <c r="E2342" s="13" t="s">
        <v>23</v>
      </c>
      <c r="F2342" s="13" t="s">
        <v>3549</v>
      </c>
      <c r="G2342" s="13" t="s">
        <v>78</v>
      </c>
      <c r="H2342" s="13" t="s">
        <v>79</v>
      </c>
      <c r="I2342" s="47" t="str">
        <f>INDEX(Orders!$E2342,MATCH(Orders!$F2342,Customers!$B2342,0))</f>
        <v>Standard Class</v>
      </c>
    </row>
    <row r="2343" spans="1:9" x14ac:dyDescent="0.35">
      <c r="A2343" s="12">
        <v>37</v>
      </c>
      <c r="B2343" s="17" t="s">
        <v>5412</v>
      </c>
      <c r="C2343" s="17" t="s">
        <v>5413</v>
      </c>
      <c r="D2343" s="17" t="s">
        <v>22</v>
      </c>
      <c r="E2343" s="17" t="s">
        <v>23</v>
      </c>
      <c r="F2343" s="17" t="s">
        <v>5414</v>
      </c>
      <c r="G2343" s="17" t="s">
        <v>53</v>
      </c>
      <c r="H2343" s="17" t="s">
        <v>54</v>
      </c>
      <c r="I2343" s="48" t="str">
        <f>INDEX(Orders!$E2343,MATCH(Orders!$F2343,Customers!$B2343,0))</f>
        <v>First Class</v>
      </c>
    </row>
    <row r="2344" spans="1:9" x14ac:dyDescent="0.35">
      <c r="A2344" s="11">
        <v>1299</v>
      </c>
      <c r="B2344" s="13" t="s">
        <v>1486</v>
      </c>
      <c r="C2344" s="13" t="s">
        <v>1487</v>
      </c>
      <c r="D2344" s="13" t="s">
        <v>22</v>
      </c>
      <c r="E2344" s="13" t="s">
        <v>23</v>
      </c>
      <c r="F2344" s="13" t="s">
        <v>3934</v>
      </c>
      <c r="G2344" s="13" t="s">
        <v>933</v>
      </c>
      <c r="H2344" s="13" t="s">
        <v>54</v>
      </c>
      <c r="I2344" s="47" t="str">
        <f>INDEX(Orders!$E2344,MATCH(Orders!$F2344,Customers!$B2344,0))</f>
        <v>Second Class</v>
      </c>
    </row>
    <row r="2345" spans="1:9" x14ac:dyDescent="0.35">
      <c r="A2345" s="12">
        <v>5748</v>
      </c>
      <c r="B2345" s="17" t="s">
        <v>2727</v>
      </c>
      <c r="C2345" s="17" t="s">
        <v>2728</v>
      </c>
      <c r="D2345" s="17" t="s">
        <v>41</v>
      </c>
      <c r="E2345" s="17" t="s">
        <v>23</v>
      </c>
      <c r="F2345" s="17" t="s">
        <v>3549</v>
      </c>
      <c r="G2345" s="17" t="s">
        <v>78</v>
      </c>
      <c r="H2345" s="17" t="s">
        <v>79</v>
      </c>
      <c r="I2345" s="48" t="str">
        <f>INDEX(Orders!$E2345,MATCH(Orders!$F2345,Customers!$B2345,0))</f>
        <v>Standard Class</v>
      </c>
    </row>
    <row r="2346" spans="1:9" x14ac:dyDescent="0.35">
      <c r="A2346" s="11">
        <v>3480</v>
      </c>
      <c r="B2346" s="13" t="s">
        <v>5407</v>
      </c>
      <c r="C2346" s="13" t="s">
        <v>5408</v>
      </c>
      <c r="D2346" s="13" t="s">
        <v>22</v>
      </c>
      <c r="E2346" s="13" t="s">
        <v>23</v>
      </c>
      <c r="F2346" s="13" t="s">
        <v>358</v>
      </c>
      <c r="G2346" s="13" t="s">
        <v>43</v>
      </c>
      <c r="H2346" s="13" t="s">
        <v>44</v>
      </c>
      <c r="I2346" s="47" t="str">
        <f>INDEX(Orders!$E2346,MATCH(Orders!$F2346,Customers!$B2346,0))</f>
        <v>Standard Class</v>
      </c>
    </row>
    <row r="2347" spans="1:9" x14ac:dyDescent="0.35">
      <c r="A2347" s="12">
        <v>5590</v>
      </c>
      <c r="B2347" s="17" t="s">
        <v>4484</v>
      </c>
      <c r="C2347" s="17" t="s">
        <v>4485</v>
      </c>
      <c r="D2347" s="17" t="s">
        <v>41</v>
      </c>
      <c r="E2347" s="17" t="s">
        <v>23</v>
      </c>
      <c r="F2347" s="17" t="s">
        <v>358</v>
      </c>
      <c r="G2347" s="17" t="s">
        <v>43</v>
      </c>
      <c r="H2347" s="17" t="s">
        <v>44</v>
      </c>
      <c r="I2347" s="48" t="str">
        <f>INDEX(Orders!$E2347,MATCH(Orders!$F2347,Customers!$B2347,0))</f>
        <v>Second Class</v>
      </c>
    </row>
    <row r="2348" spans="1:9" x14ac:dyDescent="0.35">
      <c r="A2348" s="11">
        <v>5749</v>
      </c>
      <c r="B2348" s="13" t="s">
        <v>2727</v>
      </c>
      <c r="C2348" s="13" t="s">
        <v>2728</v>
      </c>
      <c r="D2348" s="13" t="s">
        <v>41</v>
      </c>
      <c r="E2348" s="13" t="s">
        <v>23</v>
      </c>
      <c r="F2348" s="13" t="s">
        <v>3549</v>
      </c>
      <c r="G2348" s="13" t="s">
        <v>78</v>
      </c>
      <c r="H2348" s="13" t="s">
        <v>79</v>
      </c>
      <c r="I2348" s="47" t="str">
        <f>INDEX(Orders!$E2348,MATCH(Orders!$F2348,Customers!$B2348,0))</f>
        <v>Standard Class</v>
      </c>
    </row>
    <row r="2349" spans="1:9" x14ac:dyDescent="0.35">
      <c r="A2349" s="12">
        <v>3104</v>
      </c>
      <c r="B2349" s="17" t="s">
        <v>941</v>
      </c>
      <c r="C2349" s="17" t="s">
        <v>942</v>
      </c>
      <c r="D2349" s="17" t="s">
        <v>108</v>
      </c>
      <c r="E2349" s="17" t="s">
        <v>23</v>
      </c>
      <c r="F2349" s="17" t="s">
        <v>184</v>
      </c>
      <c r="G2349" s="17" t="s">
        <v>153</v>
      </c>
      <c r="H2349" s="17" t="s">
        <v>26</v>
      </c>
      <c r="I2349" s="48" t="str">
        <f>INDEX(Orders!$E2349,MATCH(Orders!$F2349,Customers!$B2349,0))</f>
        <v>Standard Class</v>
      </c>
    </row>
    <row r="2350" spans="1:9" x14ac:dyDescent="0.35">
      <c r="A2350" s="11">
        <v>8441</v>
      </c>
      <c r="B2350" s="13" t="s">
        <v>824</v>
      </c>
      <c r="C2350" s="13" t="s">
        <v>825</v>
      </c>
      <c r="D2350" s="13" t="s">
        <v>108</v>
      </c>
      <c r="E2350" s="13" t="s">
        <v>23</v>
      </c>
      <c r="F2350" s="13" t="s">
        <v>184</v>
      </c>
      <c r="G2350" s="13" t="s">
        <v>153</v>
      </c>
      <c r="H2350" s="13" t="s">
        <v>26</v>
      </c>
      <c r="I2350" s="47" t="str">
        <f>INDEX(Orders!$E2350,MATCH(Orders!$F2350,Customers!$B2350,0))</f>
        <v>Second Class</v>
      </c>
    </row>
    <row r="2351" spans="1:9" x14ac:dyDescent="0.35">
      <c r="A2351" s="12">
        <v>3479</v>
      </c>
      <c r="B2351" s="17" t="s">
        <v>5407</v>
      </c>
      <c r="C2351" s="17" t="s">
        <v>5408</v>
      </c>
      <c r="D2351" s="17" t="s">
        <v>22</v>
      </c>
      <c r="E2351" s="17" t="s">
        <v>23</v>
      </c>
      <c r="F2351" s="17" t="s">
        <v>358</v>
      </c>
      <c r="G2351" s="17" t="s">
        <v>43</v>
      </c>
      <c r="H2351" s="17" t="s">
        <v>44</v>
      </c>
      <c r="I2351" s="48" t="str">
        <f>INDEX(Orders!$E2351,MATCH(Orders!$F2351,Customers!$B2351,0))</f>
        <v>Standard Class</v>
      </c>
    </row>
    <row r="2352" spans="1:9" x14ac:dyDescent="0.35">
      <c r="A2352" s="11">
        <v>8555</v>
      </c>
      <c r="B2352" s="13" t="s">
        <v>5431</v>
      </c>
      <c r="C2352" s="13" t="s">
        <v>5432</v>
      </c>
      <c r="D2352" s="13" t="s">
        <v>41</v>
      </c>
      <c r="E2352" s="13" t="s">
        <v>23</v>
      </c>
      <c r="F2352" s="13" t="s">
        <v>174</v>
      </c>
      <c r="G2352" s="13" t="s">
        <v>425</v>
      </c>
      <c r="H2352" s="13" t="s">
        <v>79</v>
      </c>
      <c r="I2352" s="47" t="str">
        <f>INDEX(Orders!$E2352,MATCH(Orders!$F2352,Customers!$B2352,0))</f>
        <v>First Class</v>
      </c>
    </row>
    <row r="2353" spans="1:9" x14ac:dyDescent="0.35">
      <c r="A2353" s="12">
        <v>6711</v>
      </c>
      <c r="B2353" s="17" t="s">
        <v>878</v>
      </c>
      <c r="C2353" s="17" t="s">
        <v>879</v>
      </c>
      <c r="D2353" s="17" t="s">
        <v>22</v>
      </c>
      <c r="E2353" s="17" t="s">
        <v>23</v>
      </c>
      <c r="F2353" s="17" t="s">
        <v>3982</v>
      </c>
      <c r="G2353" s="17" t="s">
        <v>43</v>
      </c>
      <c r="H2353" s="17" t="s">
        <v>44</v>
      </c>
      <c r="I2353" s="48" t="str">
        <f>INDEX(Orders!$E2353,MATCH(Orders!$F2353,Customers!$B2353,0))</f>
        <v>First Class</v>
      </c>
    </row>
    <row r="2354" spans="1:9" x14ac:dyDescent="0.35">
      <c r="A2354" s="11">
        <v>1313</v>
      </c>
      <c r="B2354" s="13" t="s">
        <v>579</v>
      </c>
      <c r="C2354" s="13" t="s">
        <v>580</v>
      </c>
      <c r="D2354" s="13" t="s">
        <v>41</v>
      </c>
      <c r="E2354" s="13" t="s">
        <v>23</v>
      </c>
      <c r="F2354" s="13" t="s">
        <v>4233</v>
      </c>
      <c r="G2354" s="13" t="s">
        <v>893</v>
      </c>
      <c r="H2354" s="13" t="s">
        <v>26</v>
      </c>
      <c r="I2354" s="47" t="str">
        <f>INDEX(Orders!$E2354,MATCH(Orders!$F2354,Customers!$B2354,0))</f>
        <v>Standard Class</v>
      </c>
    </row>
    <row r="2355" spans="1:9" x14ac:dyDescent="0.35">
      <c r="A2355" s="12">
        <v>3258</v>
      </c>
      <c r="B2355" s="17" t="s">
        <v>1204</v>
      </c>
      <c r="C2355" s="17" t="s">
        <v>1205</v>
      </c>
      <c r="D2355" s="17" t="s">
        <v>22</v>
      </c>
      <c r="E2355" s="17" t="s">
        <v>23</v>
      </c>
      <c r="F2355" s="17" t="s">
        <v>125</v>
      </c>
      <c r="G2355" s="17" t="s">
        <v>514</v>
      </c>
      <c r="H2355" s="17" t="s">
        <v>79</v>
      </c>
      <c r="I2355" s="48" t="str">
        <f>INDEX(Orders!$E2355,MATCH(Orders!$F2355,Customers!$B2355,0))</f>
        <v>Second Class</v>
      </c>
    </row>
    <row r="2356" spans="1:9" x14ac:dyDescent="0.35">
      <c r="A2356" s="11">
        <v>3741</v>
      </c>
      <c r="B2356" s="13" t="s">
        <v>2056</v>
      </c>
      <c r="C2356" s="13" t="s">
        <v>2057</v>
      </c>
      <c r="D2356" s="13" t="s">
        <v>41</v>
      </c>
      <c r="E2356" s="13" t="s">
        <v>23</v>
      </c>
      <c r="F2356" s="13" t="s">
        <v>581</v>
      </c>
      <c r="G2356" s="13" t="s">
        <v>880</v>
      </c>
      <c r="H2356" s="13" t="s">
        <v>54</v>
      </c>
      <c r="I2356" s="47" t="str">
        <f>INDEX(Orders!$E2356,MATCH(Orders!$F2356,Customers!$B2356,0))</f>
        <v>Standard Class</v>
      </c>
    </row>
    <row r="2357" spans="1:9" x14ac:dyDescent="0.35">
      <c r="A2357" s="12">
        <v>23</v>
      </c>
      <c r="B2357" s="17" t="s">
        <v>157</v>
      </c>
      <c r="C2357" s="17" t="s">
        <v>158</v>
      </c>
      <c r="D2357" s="17" t="s">
        <v>22</v>
      </c>
      <c r="E2357" s="17" t="s">
        <v>23</v>
      </c>
      <c r="F2357" s="17" t="s">
        <v>5438</v>
      </c>
      <c r="G2357" s="17" t="s">
        <v>1599</v>
      </c>
      <c r="H2357" s="17" t="s">
        <v>54</v>
      </c>
      <c r="I2357" s="48" t="str">
        <f>INDEX(Orders!$E2357,MATCH(Orders!$F2357,Customers!$B2357,0))</f>
        <v>Standard Class</v>
      </c>
    </row>
    <row r="2358" spans="1:9" x14ac:dyDescent="0.35">
      <c r="A2358" s="11">
        <v>3740</v>
      </c>
      <c r="B2358" s="13" t="s">
        <v>2056</v>
      </c>
      <c r="C2358" s="13" t="s">
        <v>2057</v>
      </c>
      <c r="D2358" s="13" t="s">
        <v>41</v>
      </c>
      <c r="E2358" s="13" t="s">
        <v>23</v>
      </c>
      <c r="F2358" s="13" t="s">
        <v>581</v>
      </c>
      <c r="G2358" s="13" t="s">
        <v>880</v>
      </c>
      <c r="H2358" s="13" t="s">
        <v>54</v>
      </c>
      <c r="I2358" s="47" t="str">
        <f>INDEX(Orders!$E2358,MATCH(Orders!$F2358,Customers!$B2358,0))</f>
        <v>Standard Class</v>
      </c>
    </row>
    <row r="2359" spans="1:9" x14ac:dyDescent="0.35">
      <c r="A2359" s="12">
        <v>4752</v>
      </c>
      <c r="B2359" s="17" t="s">
        <v>4417</v>
      </c>
      <c r="C2359" s="17" t="s">
        <v>4418</v>
      </c>
      <c r="D2359" s="17" t="s">
        <v>41</v>
      </c>
      <c r="E2359" s="17" t="s">
        <v>23</v>
      </c>
      <c r="F2359" s="17" t="s">
        <v>125</v>
      </c>
      <c r="G2359" s="17" t="s">
        <v>514</v>
      </c>
      <c r="H2359" s="17" t="s">
        <v>79</v>
      </c>
      <c r="I2359" s="48" t="str">
        <f>INDEX(Orders!$E2359,MATCH(Orders!$F2359,Customers!$B2359,0))</f>
        <v>Standard Class</v>
      </c>
    </row>
    <row r="2360" spans="1:9" x14ac:dyDescent="0.35">
      <c r="A2360" s="11">
        <v>4980</v>
      </c>
      <c r="B2360" s="13" t="s">
        <v>817</v>
      </c>
      <c r="C2360" s="13" t="s">
        <v>818</v>
      </c>
      <c r="D2360" s="13" t="s">
        <v>22</v>
      </c>
      <c r="E2360" s="13" t="s">
        <v>23</v>
      </c>
      <c r="F2360" s="13" t="s">
        <v>380</v>
      </c>
      <c r="G2360" s="13" t="s">
        <v>381</v>
      </c>
      <c r="H2360" s="13" t="s">
        <v>54</v>
      </c>
      <c r="I2360" s="47" t="str">
        <f>INDEX(Orders!$E2360,MATCH(Orders!$F2360,Customers!$B2360,0))</f>
        <v>Second Class</v>
      </c>
    </row>
    <row r="2361" spans="1:9" x14ac:dyDescent="0.35">
      <c r="A2361" s="12">
        <v>22</v>
      </c>
      <c r="B2361" s="17" t="s">
        <v>157</v>
      </c>
      <c r="C2361" s="17" t="s">
        <v>158</v>
      </c>
      <c r="D2361" s="17" t="s">
        <v>22</v>
      </c>
      <c r="E2361" s="17" t="s">
        <v>23</v>
      </c>
      <c r="F2361" s="17" t="s">
        <v>5438</v>
      </c>
      <c r="G2361" s="17" t="s">
        <v>1599</v>
      </c>
      <c r="H2361" s="17" t="s">
        <v>54</v>
      </c>
      <c r="I2361" s="48" t="str">
        <f>INDEX(Orders!$E2361,MATCH(Orders!$F2361,Customers!$B2361,0))</f>
        <v>Standard Class</v>
      </c>
    </row>
    <row r="2362" spans="1:9" x14ac:dyDescent="0.35">
      <c r="A2362" s="11">
        <v>4982</v>
      </c>
      <c r="B2362" s="13" t="s">
        <v>817</v>
      </c>
      <c r="C2362" s="13" t="s">
        <v>818</v>
      </c>
      <c r="D2362" s="13" t="s">
        <v>22</v>
      </c>
      <c r="E2362" s="13" t="s">
        <v>23</v>
      </c>
      <c r="F2362" s="13" t="s">
        <v>380</v>
      </c>
      <c r="G2362" s="13" t="s">
        <v>381</v>
      </c>
      <c r="H2362" s="13" t="s">
        <v>54</v>
      </c>
      <c r="I2362" s="47" t="str">
        <f>INDEX(Orders!$E2362,MATCH(Orders!$F2362,Customers!$B2362,0))</f>
        <v>Second Class</v>
      </c>
    </row>
    <row r="2363" spans="1:9" x14ac:dyDescent="0.35">
      <c r="A2363" s="12">
        <v>3739</v>
      </c>
      <c r="B2363" s="17" t="s">
        <v>2056</v>
      </c>
      <c r="C2363" s="17" t="s">
        <v>2057</v>
      </c>
      <c r="D2363" s="17" t="s">
        <v>41</v>
      </c>
      <c r="E2363" s="17" t="s">
        <v>23</v>
      </c>
      <c r="F2363" s="17" t="s">
        <v>581</v>
      </c>
      <c r="G2363" s="17" t="s">
        <v>880</v>
      </c>
      <c r="H2363" s="17" t="s">
        <v>54</v>
      </c>
      <c r="I2363" s="48" t="str">
        <f>INDEX(Orders!$E2363,MATCH(Orders!$F2363,Customers!$B2363,0))</f>
        <v>Standard Class</v>
      </c>
    </row>
    <row r="2364" spans="1:9" x14ac:dyDescent="0.35">
      <c r="A2364" s="11">
        <v>2033</v>
      </c>
      <c r="B2364" s="13" t="s">
        <v>1964</v>
      </c>
      <c r="C2364" s="13" t="s">
        <v>1965</v>
      </c>
      <c r="D2364" s="13" t="s">
        <v>22</v>
      </c>
      <c r="E2364" s="13" t="s">
        <v>23</v>
      </c>
      <c r="F2364" s="13" t="s">
        <v>842</v>
      </c>
      <c r="G2364" s="13" t="s">
        <v>53</v>
      </c>
      <c r="H2364" s="13" t="s">
        <v>54</v>
      </c>
      <c r="I2364" s="47" t="str">
        <f>INDEX(Orders!$E2364,MATCH(Orders!$F2364,Customers!$B2364,0))</f>
        <v>Standard Class</v>
      </c>
    </row>
    <row r="2365" spans="1:9" x14ac:dyDescent="0.35">
      <c r="A2365" s="12">
        <v>2034</v>
      </c>
      <c r="B2365" s="17" t="s">
        <v>1964</v>
      </c>
      <c r="C2365" s="17" t="s">
        <v>1965</v>
      </c>
      <c r="D2365" s="17" t="s">
        <v>22</v>
      </c>
      <c r="E2365" s="17" t="s">
        <v>23</v>
      </c>
      <c r="F2365" s="17" t="s">
        <v>842</v>
      </c>
      <c r="G2365" s="17" t="s">
        <v>53</v>
      </c>
      <c r="H2365" s="17" t="s">
        <v>54</v>
      </c>
      <c r="I2365" s="48" t="str">
        <f>INDEX(Orders!$E2365,MATCH(Orders!$F2365,Customers!$B2365,0))</f>
        <v>Standard Class</v>
      </c>
    </row>
    <row r="2366" spans="1:9" x14ac:dyDescent="0.35">
      <c r="A2366" s="11">
        <v>4981</v>
      </c>
      <c r="B2366" s="13" t="s">
        <v>817</v>
      </c>
      <c r="C2366" s="13" t="s">
        <v>818</v>
      </c>
      <c r="D2366" s="13" t="s">
        <v>22</v>
      </c>
      <c r="E2366" s="13" t="s">
        <v>23</v>
      </c>
      <c r="F2366" s="13" t="s">
        <v>380</v>
      </c>
      <c r="G2366" s="13" t="s">
        <v>381</v>
      </c>
      <c r="H2366" s="13" t="s">
        <v>54</v>
      </c>
      <c r="I2366" s="47" t="str">
        <f>INDEX(Orders!$E2366,MATCH(Orders!$F2366,Customers!$B2366,0))</f>
        <v>Second Class</v>
      </c>
    </row>
    <row r="2367" spans="1:9" x14ac:dyDescent="0.35">
      <c r="A2367" s="12">
        <v>1312</v>
      </c>
      <c r="B2367" s="17" t="s">
        <v>579</v>
      </c>
      <c r="C2367" s="17" t="s">
        <v>580</v>
      </c>
      <c r="D2367" s="17" t="s">
        <v>41</v>
      </c>
      <c r="E2367" s="17" t="s">
        <v>23</v>
      </c>
      <c r="F2367" s="17" t="s">
        <v>4233</v>
      </c>
      <c r="G2367" s="17" t="s">
        <v>893</v>
      </c>
      <c r="H2367" s="17" t="s">
        <v>26</v>
      </c>
      <c r="I2367" s="48" t="str">
        <f>INDEX(Orders!$E2367,MATCH(Orders!$F2367,Customers!$B2367,0))</f>
        <v>Standard Class</v>
      </c>
    </row>
    <row r="2368" spans="1:9" x14ac:dyDescent="0.35">
      <c r="A2368" s="11">
        <v>3259</v>
      </c>
      <c r="B2368" s="13" t="s">
        <v>1204</v>
      </c>
      <c r="C2368" s="13" t="s">
        <v>1205</v>
      </c>
      <c r="D2368" s="13" t="s">
        <v>22</v>
      </c>
      <c r="E2368" s="13" t="s">
        <v>23</v>
      </c>
      <c r="F2368" s="13" t="s">
        <v>125</v>
      </c>
      <c r="G2368" s="13" t="s">
        <v>514</v>
      </c>
      <c r="H2368" s="13" t="s">
        <v>79</v>
      </c>
      <c r="I2368" s="47" t="str">
        <f>INDEX(Orders!$E2368,MATCH(Orders!$F2368,Customers!$B2368,0))</f>
        <v>Second Class</v>
      </c>
    </row>
    <row r="2369" spans="1:9" x14ac:dyDescent="0.35">
      <c r="A2369" s="12">
        <v>3940</v>
      </c>
      <c r="B2369" s="17" t="s">
        <v>5209</v>
      </c>
      <c r="C2369" s="17" t="s">
        <v>5210</v>
      </c>
      <c r="D2369" s="17" t="s">
        <v>41</v>
      </c>
      <c r="E2369" s="17" t="s">
        <v>23</v>
      </c>
      <c r="F2369" s="17" t="s">
        <v>5451</v>
      </c>
      <c r="G2369" s="17" t="s">
        <v>762</v>
      </c>
      <c r="H2369" s="17" t="s">
        <v>54</v>
      </c>
      <c r="I2369" s="48" t="str">
        <f>INDEX(Orders!$E2369,MATCH(Orders!$F2369,Customers!$B2369,0))</f>
        <v>Same Day</v>
      </c>
    </row>
    <row r="2370" spans="1:9" x14ac:dyDescent="0.35">
      <c r="A2370" s="11">
        <v>7618</v>
      </c>
      <c r="B2370" s="13" t="s">
        <v>1825</v>
      </c>
      <c r="C2370" s="13" t="s">
        <v>1826</v>
      </c>
      <c r="D2370" s="13" t="s">
        <v>41</v>
      </c>
      <c r="E2370" s="13" t="s">
        <v>23</v>
      </c>
      <c r="F2370" s="13" t="s">
        <v>5455</v>
      </c>
      <c r="G2370" s="13" t="s">
        <v>219</v>
      </c>
      <c r="H2370" s="13" t="s">
        <v>26</v>
      </c>
      <c r="I2370" s="47" t="str">
        <f>INDEX(Orders!$E2370,MATCH(Orders!$F2370,Customers!$B2370,0))</f>
        <v>Standard Class</v>
      </c>
    </row>
    <row r="2371" spans="1:9" x14ac:dyDescent="0.35">
      <c r="A2371" s="12">
        <v>254</v>
      </c>
      <c r="B2371" s="17" t="s">
        <v>3832</v>
      </c>
      <c r="C2371" s="17" t="s">
        <v>3833</v>
      </c>
      <c r="D2371" s="17" t="s">
        <v>41</v>
      </c>
      <c r="E2371" s="17" t="s">
        <v>23</v>
      </c>
      <c r="F2371" s="17" t="s">
        <v>218</v>
      </c>
      <c r="G2371" s="17" t="s">
        <v>219</v>
      </c>
      <c r="H2371" s="17" t="s">
        <v>26</v>
      </c>
      <c r="I2371" s="48" t="str">
        <f>INDEX(Orders!$E2371,MATCH(Orders!$F2371,Customers!$B2371,0))</f>
        <v>First Class</v>
      </c>
    </row>
    <row r="2372" spans="1:9" x14ac:dyDescent="0.35">
      <c r="A2372" s="11">
        <v>250</v>
      </c>
      <c r="B2372" s="13" t="s">
        <v>2056</v>
      </c>
      <c r="C2372" s="13" t="s">
        <v>2057</v>
      </c>
      <c r="D2372" s="13" t="s">
        <v>41</v>
      </c>
      <c r="E2372" s="13" t="s">
        <v>23</v>
      </c>
      <c r="F2372" s="13" t="s">
        <v>358</v>
      </c>
      <c r="G2372" s="13" t="s">
        <v>43</v>
      </c>
      <c r="H2372" s="13" t="s">
        <v>44</v>
      </c>
      <c r="I2372" s="47" t="str">
        <f>INDEX(Orders!$E2372,MATCH(Orders!$F2372,Customers!$B2372,0))</f>
        <v>Second Class</v>
      </c>
    </row>
    <row r="2373" spans="1:9" x14ac:dyDescent="0.35">
      <c r="A2373" s="12">
        <v>2192</v>
      </c>
      <c r="B2373" s="17" t="s">
        <v>1567</v>
      </c>
      <c r="C2373" s="17" t="s">
        <v>1568</v>
      </c>
      <c r="D2373" s="17" t="s">
        <v>41</v>
      </c>
      <c r="E2373" s="17" t="s">
        <v>23</v>
      </c>
      <c r="F2373" s="17" t="s">
        <v>159</v>
      </c>
      <c r="G2373" s="17" t="s">
        <v>160</v>
      </c>
      <c r="H2373" s="17" t="s">
        <v>44</v>
      </c>
      <c r="I2373" s="48" t="str">
        <f>INDEX(Orders!$E2373,MATCH(Orders!$F2373,Customers!$B2373,0))</f>
        <v>Standard Class</v>
      </c>
    </row>
    <row r="2374" spans="1:9" x14ac:dyDescent="0.35">
      <c r="A2374" s="11">
        <v>2194</v>
      </c>
      <c r="B2374" s="13" t="s">
        <v>1567</v>
      </c>
      <c r="C2374" s="13" t="s">
        <v>1568</v>
      </c>
      <c r="D2374" s="13" t="s">
        <v>41</v>
      </c>
      <c r="E2374" s="13" t="s">
        <v>23</v>
      </c>
      <c r="F2374" s="13" t="s">
        <v>159</v>
      </c>
      <c r="G2374" s="13" t="s">
        <v>160</v>
      </c>
      <c r="H2374" s="13" t="s">
        <v>44</v>
      </c>
      <c r="I2374" s="47" t="str">
        <f>INDEX(Orders!$E2374,MATCH(Orders!$F2374,Customers!$B2374,0))</f>
        <v>Standard Class</v>
      </c>
    </row>
    <row r="2375" spans="1:9" x14ac:dyDescent="0.35">
      <c r="A2375" s="12">
        <v>253</v>
      </c>
      <c r="B2375" s="17" t="s">
        <v>3832</v>
      </c>
      <c r="C2375" s="17" t="s">
        <v>3833</v>
      </c>
      <c r="D2375" s="17" t="s">
        <v>41</v>
      </c>
      <c r="E2375" s="17" t="s">
        <v>23</v>
      </c>
      <c r="F2375" s="17" t="s">
        <v>218</v>
      </c>
      <c r="G2375" s="17" t="s">
        <v>219</v>
      </c>
      <c r="H2375" s="17" t="s">
        <v>26</v>
      </c>
      <c r="I2375" s="48" t="str">
        <f>INDEX(Orders!$E2375,MATCH(Orders!$F2375,Customers!$B2375,0))</f>
        <v>First Class</v>
      </c>
    </row>
    <row r="2376" spans="1:9" x14ac:dyDescent="0.35">
      <c r="A2376" s="11">
        <v>5525</v>
      </c>
      <c r="B2376" s="13" t="s">
        <v>869</v>
      </c>
      <c r="C2376" s="13" t="s">
        <v>870</v>
      </c>
      <c r="D2376" s="13" t="s">
        <v>108</v>
      </c>
      <c r="E2376" s="13" t="s">
        <v>23</v>
      </c>
      <c r="F2376" s="13" t="s">
        <v>627</v>
      </c>
      <c r="G2376" s="13" t="s">
        <v>43</v>
      </c>
      <c r="H2376" s="13" t="s">
        <v>44</v>
      </c>
      <c r="I2376" s="47" t="str">
        <f>INDEX(Orders!$E2376,MATCH(Orders!$F2376,Customers!$B2376,0))</f>
        <v>First Class</v>
      </c>
    </row>
    <row r="2377" spans="1:9" x14ac:dyDescent="0.35">
      <c r="A2377" s="12">
        <v>2193</v>
      </c>
      <c r="B2377" s="17" t="s">
        <v>1567</v>
      </c>
      <c r="C2377" s="17" t="s">
        <v>1568</v>
      </c>
      <c r="D2377" s="17" t="s">
        <v>41</v>
      </c>
      <c r="E2377" s="17" t="s">
        <v>23</v>
      </c>
      <c r="F2377" s="17" t="s">
        <v>159</v>
      </c>
      <c r="G2377" s="17" t="s">
        <v>160</v>
      </c>
      <c r="H2377" s="17" t="s">
        <v>44</v>
      </c>
      <c r="I2377" s="48" t="str">
        <f>INDEX(Orders!$E2377,MATCH(Orders!$F2377,Customers!$B2377,0))</f>
        <v>Standard Class</v>
      </c>
    </row>
    <row r="2378" spans="1:9" x14ac:dyDescent="0.35">
      <c r="A2378" s="11">
        <v>8188</v>
      </c>
      <c r="B2378" s="13" t="s">
        <v>4473</v>
      </c>
      <c r="C2378" s="13" t="s">
        <v>4474</v>
      </c>
      <c r="D2378" s="13" t="s">
        <v>22</v>
      </c>
      <c r="E2378" s="13" t="s">
        <v>23</v>
      </c>
      <c r="F2378" s="13" t="s">
        <v>218</v>
      </c>
      <c r="G2378" s="13" t="s">
        <v>219</v>
      </c>
      <c r="H2378" s="13" t="s">
        <v>26</v>
      </c>
      <c r="I2378" s="47" t="str">
        <f>INDEX(Orders!$E2378,MATCH(Orders!$F2378,Customers!$B2378,0))</f>
        <v>Standard Class</v>
      </c>
    </row>
    <row r="2379" spans="1:9" x14ac:dyDescent="0.35">
      <c r="A2379" s="12">
        <v>2196</v>
      </c>
      <c r="B2379" s="17" t="s">
        <v>1567</v>
      </c>
      <c r="C2379" s="17" t="s">
        <v>1568</v>
      </c>
      <c r="D2379" s="17" t="s">
        <v>41</v>
      </c>
      <c r="E2379" s="17" t="s">
        <v>23</v>
      </c>
      <c r="F2379" s="17" t="s">
        <v>159</v>
      </c>
      <c r="G2379" s="17" t="s">
        <v>160</v>
      </c>
      <c r="H2379" s="17" t="s">
        <v>44</v>
      </c>
      <c r="I2379" s="48" t="str">
        <f>INDEX(Orders!$E2379,MATCH(Orders!$F2379,Customers!$B2379,0))</f>
        <v>Standard Class</v>
      </c>
    </row>
    <row r="2380" spans="1:9" x14ac:dyDescent="0.35">
      <c r="A2380" s="11">
        <v>2195</v>
      </c>
      <c r="B2380" s="13" t="s">
        <v>1567</v>
      </c>
      <c r="C2380" s="13" t="s">
        <v>1568</v>
      </c>
      <c r="D2380" s="13" t="s">
        <v>41</v>
      </c>
      <c r="E2380" s="13" t="s">
        <v>23</v>
      </c>
      <c r="F2380" s="13" t="s">
        <v>159</v>
      </c>
      <c r="G2380" s="13" t="s">
        <v>160</v>
      </c>
      <c r="H2380" s="13" t="s">
        <v>44</v>
      </c>
      <c r="I2380" s="47" t="str">
        <f>INDEX(Orders!$E2380,MATCH(Orders!$F2380,Customers!$B2380,0))</f>
        <v>Standard Class</v>
      </c>
    </row>
    <row r="2381" spans="1:9" x14ac:dyDescent="0.35">
      <c r="A2381" s="12">
        <v>7617</v>
      </c>
      <c r="B2381" s="17" t="s">
        <v>1825</v>
      </c>
      <c r="C2381" s="17" t="s">
        <v>1826</v>
      </c>
      <c r="D2381" s="17" t="s">
        <v>41</v>
      </c>
      <c r="E2381" s="17" t="s">
        <v>23</v>
      </c>
      <c r="F2381" s="17" t="s">
        <v>5455</v>
      </c>
      <c r="G2381" s="17" t="s">
        <v>219</v>
      </c>
      <c r="H2381" s="17" t="s">
        <v>26</v>
      </c>
      <c r="I2381" s="48" t="str">
        <f>INDEX(Orders!$E2381,MATCH(Orders!$F2381,Customers!$B2381,0))</f>
        <v>Standard Class</v>
      </c>
    </row>
    <row r="2382" spans="1:9" x14ac:dyDescent="0.35">
      <c r="A2382" s="11">
        <v>9874</v>
      </c>
      <c r="B2382" s="13" t="s">
        <v>5469</v>
      </c>
      <c r="C2382" s="13" t="s">
        <v>5470</v>
      </c>
      <c r="D2382" s="13" t="s">
        <v>108</v>
      </c>
      <c r="E2382" s="13" t="s">
        <v>23</v>
      </c>
      <c r="F2382" s="13" t="s">
        <v>218</v>
      </c>
      <c r="G2382" s="13" t="s">
        <v>219</v>
      </c>
      <c r="H2382" s="13" t="s">
        <v>26</v>
      </c>
      <c r="I2382" s="47" t="str">
        <f>INDEX(Orders!$E2382,MATCH(Orders!$F2382,Customers!$B2382,0))</f>
        <v>Standard Class</v>
      </c>
    </row>
    <row r="2383" spans="1:9" x14ac:dyDescent="0.35">
      <c r="A2383" s="12">
        <v>55</v>
      </c>
      <c r="B2383" s="17" t="s">
        <v>5073</v>
      </c>
      <c r="C2383" s="17" t="s">
        <v>5074</v>
      </c>
      <c r="D2383" s="17" t="s">
        <v>22</v>
      </c>
      <c r="E2383" s="17" t="s">
        <v>23</v>
      </c>
      <c r="F2383" s="17" t="s">
        <v>218</v>
      </c>
      <c r="G2383" s="17" t="s">
        <v>219</v>
      </c>
      <c r="H2383" s="17" t="s">
        <v>26</v>
      </c>
      <c r="I2383" s="48" t="str">
        <f>INDEX(Orders!$E2383,MATCH(Orders!$F2383,Customers!$B2383,0))</f>
        <v>Standard Class</v>
      </c>
    </row>
    <row r="2384" spans="1:9" x14ac:dyDescent="0.35">
      <c r="A2384" s="11">
        <v>7058</v>
      </c>
      <c r="B2384" s="13" t="s">
        <v>216</v>
      </c>
      <c r="C2384" s="13" t="s">
        <v>217</v>
      </c>
      <c r="D2384" s="13" t="s">
        <v>41</v>
      </c>
      <c r="E2384" s="13" t="s">
        <v>23</v>
      </c>
      <c r="F2384" s="13" t="s">
        <v>2646</v>
      </c>
      <c r="G2384" s="13" t="s">
        <v>43</v>
      </c>
      <c r="H2384" s="13" t="s">
        <v>44</v>
      </c>
      <c r="I2384" s="47" t="str">
        <f>INDEX(Orders!$E2384,MATCH(Orders!$F2384,Customers!$B2384,0))</f>
        <v>Same Day</v>
      </c>
    </row>
    <row r="2385" spans="1:9" x14ac:dyDescent="0.35">
      <c r="A2385" s="12">
        <v>5996</v>
      </c>
      <c r="B2385" s="17" t="s">
        <v>449</v>
      </c>
      <c r="C2385" s="17" t="s">
        <v>450</v>
      </c>
      <c r="D2385" s="17" t="s">
        <v>22</v>
      </c>
      <c r="E2385" s="17" t="s">
        <v>23</v>
      </c>
      <c r="F2385" s="17" t="s">
        <v>184</v>
      </c>
      <c r="G2385" s="17" t="s">
        <v>153</v>
      </c>
      <c r="H2385" s="17" t="s">
        <v>26</v>
      </c>
      <c r="I2385" s="48" t="str">
        <f>INDEX(Orders!$E2385,MATCH(Orders!$F2385,Customers!$B2385,0))</f>
        <v>Same Day</v>
      </c>
    </row>
    <row r="2386" spans="1:9" x14ac:dyDescent="0.35">
      <c r="A2386" s="11">
        <v>6185</v>
      </c>
      <c r="B2386" s="13" t="s">
        <v>3456</v>
      </c>
      <c r="C2386" s="13" t="s">
        <v>3457</v>
      </c>
      <c r="D2386" s="13" t="s">
        <v>108</v>
      </c>
      <c r="E2386" s="13" t="s">
        <v>23</v>
      </c>
      <c r="F2386" s="13" t="s">
        <v>3087</v>
      </c>
      <c r="G2386" s="13" t="s">
        <v>1134</v>
      </c>
      <c r="H2386" s="13" t="s">
        <v>44</v>
      </c>
      <c r="I2386" s="47" t="str">
        <f>INDEX(Orders!$E2386,MATCH(Orders!$F2386,Customers!$B2386,0))</f>
        <v>First Class</v>
      </c>
    </row>
    <row r="2387" spans="1:9" x14ac:dyDescent="0.35">
      <c r="A2387" s="12">
        <v>5997</v>
      </c>
      <c r="B2387" s="17" t="s">
        <v>449</v>
      </c>
      <c r="C2387" s="17" t="s">
        <v>450</v>
      </c>
      <c r="D2387" s="17" t="s">
        <v>22</v>
      </c>
      <c r="E2387" s="17" t="s">
        <v>23</v>
      </c>
      <c r="F2387" s="17" t="s">
        <v>184</v>
      </c>
      <c r="G2387" s="17" t="s">
        <v>153</v>
      </c>
      <c r="H2387" s="17" t="s">
        <v>26</v>
      </c>
      <c r="I2387" s="48" t="str">
        <f>INDEX(Orders!$E2387,MATCH(Orders!$F2387,Customers!$B2387,0))</f>
        <v>Same Day</v>
      </c>
    </row>
    <row r="2388" spans="1:9" x14ac:dyDescent="0.35">
      <c r="A2388" s="11">
        <v>7055</v>
      </c>
      <c r="B2388" s="13" t="s">
        <v>216</v>
      </c>
      <c r="C2388" s="13" t="s">
        <v>217</v>
      </c>
      <c r="D2388" s="13" t="s">
        <v>41</v>
      </c>
      <c r="E2388" s="13" t="s">
        <v>23</v>
      </c>
      <c r="F2388" s="13" t="s">
        <v>2646</v>
      </c>
      <c r="G2388" s="13" t="s">
        <v>43</v>
      </c>
      <c r="H2388" s="13" t="s">
        <v>44</v>
      </c>
      <c r="I2388" s="47" t="str">
        <f>INDEX(Orders!$E2388,MATCH(Orders!$F2388,Customers!$B2388,0))</f>
        <v>Same Day</v>
      </c>
    </row>
    <row r="2389" spans="1:9" x14ac:dyDescent="0.35">
      <c r="A2389" s="12">
        <v>5998</v>
      </c>
      <c r="B2389" s="17" t="s">
        <v>449</v>
      </c>
      <c r="C2389" s="17" t="s">
        <v>450</v>
      </c>
      <c r="D2389" s="17" t="s">
        <v>22</v>
      </c>
      <c r="E2389" s="17" t="s">
        <v>23</v>
      </c>
      <c r="F2389" s="17" t="s">
        <v>184</v>
      </c>
      <c r="G2389" s="17" t="s">
        <v>153</v>
      </c>
      <c r="H2389" s="17" t="s">
        <v>26</v>
      </c>
      <c r="I2389" s="48" t="str">
        <f>INDEX(Orders!$E2389,MATCH(Orders!$F2389,Customers!$B2389,0))</f>
        <v>Same Day</v>
      </c>
    </row>
    <row r="2390" spans="1:9" x14ac:dyDescent="0.35">
      <c r="A2390" s="11">
        <v>651</v>
      </c>
      <c r="B2390" s="13" t="s">
        <v>2657</v>
      </c>
      <c r="C2390" s="13" t="s">
        <v>2658</v>
      </c>
      <c r="D2390" s="13" t="s">
        <v>22</v>
      </c>
      <c r="E2390" s="13" t="s">
        <v>23</v>
      </c>
      <c r="F2390" s="13" t="s">
        <v>4974</v>
      </c>
      <c r="G2390" s="13" t="s">
        <v>160</v>
      </c>
      <c r="H2390" s="13" t="s">
        <v>44</v>
      </c>
      <c r="I2390" s="47" t="str">
        <f>INDEX(Orders!$E2390,MATCH(Orders!$F2390,Customers!$B2390,0))</f>
        <v>Second Class</v>
      </c>
    </row>
    <row r="2391" spans="1:9" x14ac:dyDescent="0.35">
      <c r="A2391" s="12">
        <v>650</v>
      </c>
      <c r="B2391" s="17" t="s">
        <v>2657</v>
      </c>
      <c r="C2391" s="17" t="s">
        <v>2658</v>
      </c>
      <c r="D2391" s="17" t="s">
        <v>22</v>
      </c>
      <c r="E2391" s="17" t="s">
        <v>23</v>
      </c>
      <c r="F2391" s="17" t="s">
        <v>4974</v>
      </c>
      <c r="G2391" s="17" t="s">
        <v>160</v>
      </c>
      <c r="H2391" s="17" t="s">
        <v>44</v>
      </c>
      <c r="I2391" s="48" t="str">
        <f>INDEX(Orders!$E2391,MATCH(Orders!$F2391,Customers!$B2391,0))</f>
        <v>Second Class</v>
      </c>
    </row>
    <row r="2392" spans="1:9" x14ac:dyDescent="0.35">
      <c r="A2392" s="11">
        <v>633</v>
      </c>
      <c r="B2392" s="13" t="s">
        <v>579</v>
      </c>
      <c r="C2392" s="13" t="s">
        <v>580</v>
      </c>
      <c r="D2392" s="13" t="s">
        <v>41</v>
      </c>
      <c r="E2392" s="13" t="s">
        <v>23</v>
      </c>
      <c r="F2392" s="13" t="s">
        <v>1715</v>
      </c>
      <c r="G2392" s="13" t="s">
        <v>737</v>
      </c>
      <c r="H2392" s="13" t="s">
        <v>44</v>
      </c>
      <c r="I2392" s="47" t="str">
        <f>INDEX(Orders!$E2392,MATCH(Orders!$F2392,Customers!$B2392,0))</f>
        <v>Second Class</v>
      </c>
    </row>
    <row r="2393" spans="1:9" x14ac:dyDescent="0.35">
      <c r="A2393" s="12">
        <v>631</v>
      </c>
      <c r="B2393" s="17" t="s">
        <v>579</v>
      </c>
      <c r="C2393" s="17" t="s">
        <v>580</v>
      </c>
      <c r="D2393" s="17" t="s">
        <v>41</v>
      </c>
      <c r="E2393" s="17" t="s">
        <v>23</v>
      </c>
      <c r="F2393" s="17" t="s">
        <v>1715</v>
      </c>
      <c r="G2393" s="17" t="s">
        <v>737</v>
      </c>
      <c r="H2393" s="17" t="s">
        <v>44</v>
      </c>
      <c r="I2393" s="48" t="str">
        <f>INDEX(Orders!$E2393,MATCH(Orders!$F2393,Customers!$B2393,0))</f>
        <v>Second Class</v>
      </c>
    </row>
    <row r="2394" spans="1:9" x14ac:dyDescent="0.35">
      <c r="A2394" s="11">
        <v>7051</v>
      </c>
      <c r="B2394" s="13" t="s">
        <v>216</v>
      </c>
      <c r="C2394" s="13" t="s">
        <v>217</v>
      </c>
      <c r="D2394" s="13" t="s">
        <v>41</v>
      </c>
      <c r="E2394" s="13" t="s">
        <v>23</v>
      </c>
      <c r="F2394" s="13" t="s">
        <v>2646</v>
      </c>
      <c r="G2394" s="13" t="s">
        <v>43</v>
      </c>
      <c r="H2394" s="13" t="s">
        <v>44</v>
      </c>
      <c r="I2394" s="47" t="str">
        <f>INDEX(Orders!$E2394,MATCH(Orders!$F2394,Customers!$B2394,0))</f>
        <v>Same Day</v>
      </c>
    </row>
    <row r="2395" spans="1:9" x14ac:dyDescent="0.35">
      <c r="A2395" s="12">
        <v>7057</v>
      </c>
      <c r="B2395" s="17" t="s">
        <v>216</v>
      </c>
      <c r="C2395" s="17" t="s">
        <v>217</v>
      </c>
      <c r="D2395" s="17" t="s">
        <v>41</v>
      </c>
      <c r="E2395" s="17" t="s">
        <v>23</v>
      </c>
      <c r="F2395" s="17" t="s">
        <v>2646</v>
      </c>
      <c r="G2395" s="17" t="s">
        <v>43</v>
      </c>
      <c r="H2395" s="17" t="s">
        <v>44</v>
      </c>
      <c r="I2395" s="48" t="str">
        <f>INDEX(Orders!$E2395,MATCH(Orders!$F2395,Customers!$B2395,0))</f>
        <v>Same Day</v>
      </c>
    </row>
    <row r="2396" spans="1:9" x14ac:dyDescent="0.35">
      <c r="A2396" s="11">
        <v>7054</v>
      </c>
      <c r="B2396" s="13" t="s">
        <v>216</v>
      </c>
      <c r="C2396" s="13" t="s">
        <v>217</v>
      </c>
      <c r="D2396" s="13" t="s">
        <v>41</v>
      </c>
      <c r="E2396" s="13" t="s">
        <v>23</v>
      </c>
      <c r="F2396" s="13" t="s">
        <v>2646</v>
      </c>
      <c r="G2396" s="13" t="s">
        <v>43</v>
      </c>
      <c r="H2396" s="13" t="s">
        <v>44</v>
      </c>
      <c r="I2396" s="47" t="str">
        <f>INDEX(Orders!$E2396,MATCH(Orders!$F2396,Customers!$B2396,0))</f>
        <v>Same Day</v>
      </c>
    </row>
    <row r="2397" spans="1:9" x14ac:dyDescent="0.35">
      <c r="A2397" s="12">
        <v>632</v>
      </c>
      <c r="B2397" s="17" t="s">
        <v>579</v>
      </c>
      <c r="C2397" s="17" t="s">
        <v>580</v>
      </c>
      <c r="D2397" s="17" t="s">
        <v>41</v>
      </c>
      <c r="E2397" s="17" t="s">
        <v>23</v>
      </c>
      <c r="F2397" s="17" t="s">
        <v>1715</v>
      </c>
      <c r="G2397" s="17" t="s">
        <v>737</v>
      </c>
      <c r="H2397" s="17" t="s">
        <v>44</v>
      </c>
      <c r="I2397" s="48" t="str">
        <f>INDEX(Orders!$E2397,MATCH(Orders!$F2397,Customers!$B2397,0))</f>
        <v>Second Class</v>
      </c>
    </row>
    <row r="2398" spans="1:9" x14ac:dyDescent="0.35">
      <c r="A2398" s="11">
        <v>1136</v>
      </c>
      <c r="B2398" s="13" t="s">
        <v>39</v>
      </c>
      <c r="C2398" s="13" t="s">
        <v>40</v>
      </c>
      <c r="D2398" s="13" t="s">
        <v>41</v>
      </c>
      <c r="E2398" s="13" t="s">
        <v>23</v>
      </c>
      <c r="F2398" s="13" t="s">
        <v>5487</v>
      </c>
      <c r="G2398" s="13" t="s">
        <v>98</v>
      </c>
      <c r="H2398" s="13" t="s">
        <v>79</v>
      </c>
      <c r="I2398" s="47" t="str">
        <f>INDEX(Orders!$E2398,MATCH(Orders!$F2398,Customers!$B2398,0))</f>
        <v>Same Day</v>
      </c>
    </row>
    <row r="2399" spans="1:9" x14ac:dyDescent="0.35">
      <c r="A2399" s="12">
        <v>7060</v>
      </c>
      <c r="B2399" s="17" t="s">
        <v>216</v>
      </c>
      <c r="C2399" s="17" t="s">
        <v>217</v>
      </c>
      <c r="D2399" s="17" t="s">
        <v>41</v>
      </c>
      <c r="E2399" s="17" t="s">
        <v>23</v>
      </c>
      <c r="F2399" s="17" t="s">
        <v>2646</v>
      </c>
      <c r="G2399" s="17" t="s">
        <v>43</v>
      </c>
      <c r="H2399" s="17" t="s">
        <v>44</v>
      </c>
      <c r="I2399" s="48" t="str">
        <f>INDEX(Orders!$E2399,MATCH(Orders!$F2399,Customers!$B2399,0))</f>
        <v>Same Day</v>
      </c>
    </row>
    <row r="2400" spans="1:9" x14ac:dyDescent="0.35">
      <c r="A2400" s="11">
        <v>9696</v>
      </c>
      <c r="B2400" s="13" t="s">
        <v>2966</v>
      </c>
      <c r="C2400" s="13" t="s">
        <v>2967</v>
      </c>
      <c r="D2400" s="13" t="s">
        <v>22</v>
      </c>
      <c r="E2400" s="13" t="s">
        <v>23</v>
      </c>
      <c r="F2400" s="13" t="s">
        <v>174</v>
      </c>
      <c r="G2400" s="13" t="s">
        <v>153</v>
      </c>
      <c r="H2400" s="13" t="s">
        <v>26</v>
      </c>
      <c r="I2400" s="47" t="str">
        <f>INDEX(Orders!$E2400,MATCH(Orders!$F2400,Customers!$B2400,0))</f>
        <v>First Class</v>
      </c>
    </row>
    <row r="2401" spans="1:9" x14ac:dyDescent="0.35">
      <c r="A2401" s="12">
        <v>5994</v>
      </c>
      <c r="B2401" s="17" t="s">
        <v>449</v>
      </c>
      <c r="C2401" s="17" t="s">
        <v>450</v>
      </c>
      <c r="D2401" s="17" t="s">
        <v>22</v>
      </c>
      <c r="E2401" s="17" t="s">
        <v>23</v>
      </c>
      <c r="F2401" s="17" t="s">
        <v>184</v>
      </c>
      <c r="G2401" s="17" t="s">
        <v>153</v>
      </c>
      <c r="H2401" s="17" t="s">
        <v>26</v>
      </c>
      <c r="I2401" s="48" t="str">
        <f>INDEX(Orders!$E2401,MATCH(Orders!$F2401,Customers!$B2401,0))</f>
        <v>Same Day</v>
      </c>
    </row>
    <row r="2402" spans="1:9" x14ac:dyDescent="0.35">
      <c r="A2402" s="11">
        <v>7059</v>
      </c>
      <c r="B2402" s="13" t="s">
        <v>216</v>
      </c>
      <c r="C2402" s="13" t="s">
        <v>217</v>
      </c>
      <c r="D2402" s="13" t="s">
        <v>41</v>
      </c>
      <c r="E2402" s="13" t="s">
        <v>23</v>
      </c>
      <c r="F2402" s="13" t="s">
        <v>2646</v>
      </c>
      <c r="G2402" s="13" t="s">
        <v>43</v>
      </c>
      <c r="H2402" s="13" t="s">
        <v>44</v>
      </c>
      <c r="I2402" s="47" t="str">
        <f>INDEX(Orders!$E2402,MATCH(Orders!$F2402,Customers!$B2402,0))</f>
        <v>Same Day</v>
      </c>
    </row>
    <row r="2403" spans="1:9" x14ac:dyDescent="0.35">
      <c r="A2403" s="12">
        <v>7056</v>
      </c>
      <c r="B2403" s="17" t="s">
        <v>216</v>
      </c>
      <c r="C2403" s="17" t="s">
        <v>217</v>
      </c>
      <c r="D2403" s="17" t="s">
        <v>41</v>
      </c>
      <c r="E2403" s="17" t="s">
        <v>23</v>
      </c>
      <c r="F2403" s="17" t="s">
        <v>2646</v>
      </c>
      <c r="G2403" s="17" t="s">
        <v>43</v>
      </c>
      <c r="H2403" s="17" t="s">
        <v>44</v>
      </c>
      <c r="I2403" s="48" t="str">
        <f>INDEX(Orders!$E2403,MATCH(Orders!$F2403,Customers!$B2403,0))</f>
        <v>Same Day</v>
      </c>
    </row>
    <row r="2404" spans="1:9" x14ac:dyDescent="0.35">
      <c r="A2404" s="11">
        <v>7053</v>
      </c>
      <c r="B2404" s="13" t="s">
        <v>216</v>
      </c>
      <c r="C2404" s="13" t="s">
        <v>217</v>
      </c>
      <c r="D2404" s="13" t="s">
        <v>41</v>
      </c>
      <c r="E2404" s="13" t="s">
        <v>23</v>
      </c>
      <c r="F2404" s="13" t="s">
        <v>2646</v>
      </c>
      <c r="G2404" s="13" t="s">
        <v>43</v>
      </c>
      <c r="H2404" s="13" t="s">
        <v>44</v>
      </c>
      <c r="I2404" s="47" t="str">
        <f>INDEX(Orders!$E2404,MATCH(Orders!$F2404,Customers!$B2404,0))</f>
        <v>Same Day</v>
      </c>
    </row>
    <row r="2405" spans="1:9" x14ac:dyDescent="0.35">
      <c r="A2405" s="12">
        <v>7052</v>
      </c>
      <c r="B2405" s="17" t="s">
        <v>216</v>
      </c>
      <c r="C2405" s="17" t="s">
        <v>217</v>
      </c>
      <c r="D2405" s="17" t="s">
        <v>41</v>
      </c>
      <c r="E2405" s="17" t="s">
        <v>23</v>
      </c>
      <c r="F2405" s="17" t="s">
        <v>2646</v>
      </c>
      <c r="G2405" s="17" t="s">
        <v>43</v>
      </c>
      <c r="H2405" s="17" t="s">
        <v>44</v>
      </c>
      <c r="I2405" s="48" t="str">
        <f>INDEX(Orders!$E2405,MATCH(Orders!$F2405,Customers!$B2405,0))</f>
        <v>Same Day</v>
      </c>
    </row>
    <row r="2406" spans="1:9" x14ac:dyDescent="0.35">
      <c r="A2406" s="11">
        <v>54</v>
      </c>
      <c r="B2406" s="13" t="s">
        <v>5073</v>
      </c>
      <c r="C2406" s="13" t="s">
        <v>5074</v>
      </c>
      <c r="D2406" s="13" t="s">
        <v>22</v>
      </c>
      <c r="E2406" s="13" t="s">
        <v>23</v>
      </c>
      <c r="F2406" s="13" t="s">
        <v>218</v>
      </c>
      <c r="G2406" s="13" t="s">
        <v>219</v>
      </c>
      <c r="H2406" s="13" t="s">
        <v>26</v>
      </c>
      <c r="I2406" s="47" t="str">
        <f>INDEX(Orders!$E2406,MATCH(Orders!$F2406,Customers!$B2406,0))</f>
        <v>Standard Class</v>
      </c>
    </row>
    <row r="2407" spans="1:9" x14ac:dyDescent="0.35">
      <c r="A2407" s="12">
        <v>649</v>
      </c>
      <c r="B2407" s="17" t="s">
        <v>2657</v>
      </c>
      <c r="C2407" s="17" t="s">
        <v>2658</v>
      </c>
      <c r="D2407" s="17" t="s">
        <v>22</v>
      </c>
      <c r="E2407" s="17" t="s">
        <v>23</v>
      </c>
      <c r="F2407" s="17" t="s">
        <v>4974</v>
      </c>
      <c r="G2407" s="17" t="s">
        <v>160</v>
      </c>
      <c r="H2407" s="17" t="s">
        <v>44</v>
      </c>
      <c r="I2407" s="48" t="str">
        <f>INDEX(Orders!$E2407,MATCH(Orders!$F2407,Customers!$B2407,0))</f>
        <v>Second Class</v>
      </c>
    </row>
    <row r="2408" spans="1:9" x14ac:dyDescent="0.35">
      <c r="A2408" s="11">
        <v>5995</v>
      </c>
      <c r="B2408" s="13" t="s">
        <v>449</v>
      </c>
      <c r="C2408" s="13" t="s">
        <v>450</v>
      </c>
      <c r="D2408" s="13" t="s">
        <v>22</v>
      </c>
      <c r="E2408" s="13" t="s">
        <v>23</v>
      </c>
      <c r="F2408" s="13" t="s">
        <v>184</v>
      </c>
      <c r="G2408" s="13" t="s">
        <v>153</v>
      </c>
      <c r="H2408" s="13" t="s">
        <v>26</v>
      </c>
      <c r="I2408" s="47" t="str">
        <f>INDEX(Orders!$E2408,MATCH(Orders!$F2408,Customers!$B2408,0))</f>
        <v>Same Day</v>
      </c>
    </row>
    <row r="2409" spans="1:9" x14ac:dyDescent="0.35">
      <c r="A2409" s="12">
        <v>1603</v>
      </c>
      <c r="B2409" s="17" t="s">
        <v>5494</v>
      </c>
      <c r="C2409" s="17" t="s">
        <v>5495</v>
      </c>
      <c r="D2409" s="17" t="s">
        <v>41</v>
      </c>
      <c r="E2409" s="17" t="s">
        <v>23</v>
      </c>
      <c r="F2409" s="17" t="s">
        <v>480</v>
      </c>
      <c r="G2409" s="17" t="s">
        <v>514</v>
      </c>
      <c r="H2409" s="17" t="s">
        <v>79</v>
      </c>
      <c r="I2409" s="48" t="str">
        <f>INDEX(Orders!$E2409,MATCH(Orders!$F2409,Customers!$B2409,0))</f>
        <v>Standard Class</v>
      </c>
    </row>
    <row r="2410" spans="1:9" x14ac:dyDescent="0.35">
      <c r="A2410" s="11">
        <v>7061</v>
      </c>
      <c r="B2410" s="13" t="s">
        <v>216</v>
      </c>
      <c r="C2410" s="13" t="s">
        <v>217</v>
      </c>
      <c r="D2410" s="13" t="s">
        <v>41</v>
      </c>
      <c r="E2410" s="13" t="s">
        <v>23</v>
      </c>
      <c r="F2410" s="13" t="s">
        <v>2646</v>
      </c>
      <c r="G2410" s="13" t="s">
        <v>43</v>
      </c>
      <c r="H2410" s="13" t="s">
        <v>44</v>
      </c>
      <c r="I2410" s="47" t="str">
        <f>INDEX(Orders!$E2410,MATCH(Orders!$F2410,Customers!$B2410,0))</f>
        <v>Same Day</v>
      </c>
    </row>
    <row r="2411" spans="1:9" x14ac:dyDescent="0.35">
      <c r="A2411" s="12">
        <v>4574</v>
      </c>
      <c r="B2411" s="17" t="s">
        <v>5151</v>
      </c>
      <c r="C2411" s="17" t="s">
        <v>5152</v>
      </c>
      <c r="D2411" s="17" t="s">
        <v>108</v>
      </c>
      <c r="E2411" s="17" t="s">
        <v>23</v>
      </c>
      <c r="F2411" s="17" t="s">
        <v>581</v>
      </c>
      <c r="G2411" s="17" t="s">
        <v>880</v>
      </c>
      <c r="H2411" s="17" t="s">
        <v>54</v>
      </c>
      <c r="I2411" s="48" t="str">
        <f>INDEX(Orders!$E2411,MATCH(Orders!$F2411,Customers!$B2411,0))</f>
        <v>Standard Class</v>
      </c>
    </row>
    <row r="2412" spans="1:9" x14ac:dyDescent="0.35">
      <c r="A2412" s="11">
        <v>4036</v>
      </c>
      <c r="B2412" s="13" t="s">
        <v>4706</v>
      </c>
      <c r="C2412" s="13" t="s">
        <v>4707</v>
      </c>
      <c r="D2412" s="13" t="s">
        <v>22</v>
      </c>
      <c r="E2412" s="13" t="s">
        <v>23</v>
      </c>
      <c r="F2412" s="13" t="s">
        <v>1933</v>
      </c>
      <c r="G2412" s="13" t="s">
        <v>153</v>
      </c>
      <c r="H2412" s="13" t="s">
        <v>26</v>
      </c>
      <c r="I2412" s="47" t="str">
        <f>INDEX(Orders!$E2412,MATCH(Orders!$F2412,Customers!$B2412,0))</f>
        <v>Same Day</v>
      </c>
    </row>
    <row r="2413" spans="1:9" x14ac:dyDescent="0.35">
      <c r="A2413" s="12">
        <v>5577</v>
      </c>
      <c r="B2413" s="17" t="s">
        <v>1621</v>
      </c>
      <c r="C2413" s="17" t="s">
        <v>1622</v>
      </c>
      <c r="D2413" s="17" t="s">
        <v>41</v>
      </c>
      <c r="E2413" s="17" t="s">
        <v>23</v>
      </c>
      <c r="F2413" s="17" t="s">
        <v>2606</v>
      </c>
      <c r="G2413" s="17" t="s">
        <v>43</v>
      </c>
      <c r="H2413" s="17" t="s">
        <v>44</v>
      </c>
      <c r="I2413" s="48" t="str">
        <f>INDEX(Orders!$E2413,MATCH(Orders!$F2413,Customers!$B2413,0))</f>
        <v>Standard Class</v>
      </c>
    </row>
    <row r="2414" spans="1:9" x14ac:dyDescent="0.35">
      <c r="A2414" s="11">
        <v>5251</v>
      </c>
      <c r="B2414" s="13" t="s">
        <v>5503</v>
      </c>
      <c r="C2414" s="13" t="s">
        <v>5504</v>
      </c>
      <c r="D2414" s="13" t="s">
        <v>41</v>
      </c>
      <c r="E2414" s="13" t="s">
        <v>23</v>
      </c>
      <c r="F2414" s="13" t="s">
        <v>184</v>
      </c>
      <c r="G2414" s="13" t="s">
        <v>251</v>
      </c>
      <c r="H2414" s="13" t="s">
        <v>79</v>
      </c>
      <c r="I2414" s="47" t="str">
        <f>INDEX(Orders!$E2414,MATCH(Orders!$F2414,Customers!$B2414,0))</f>
        <v>Standard Class</v>
      </c>
    </row>
    <row r="2415" spans="1:9" x14ac:dyDescent="0.35">
      <c r="A2415" s="12">
        <v>9939</v>
      </c>
      <c r="B2415" s="17" t="s">
        <v>449</v>
      </c>
      <c r="C2415" s="17" t="s">
        <v>450</v>
      </c>
      <c r="D2415" s="17" t="s">
        <v>22</v>
      </c>
      <c r="E2415" s="17" t="s">
        <v>23</v>
      </c>
      <c r="F2415" s="17" t="s">
        <v>218</v>
      </c>
      <c r="G2415" s="17" t="s">
        <v>219</v>
      </c>
      <c r="H2415" s="17" t="s">
        <v>26</v>
      </c>
      <c r="I2415" s="48" t="str">
        <f>INDEX(Orders!$E2415,MATCH(Orders!$F2415,Customers!$B2415,0))</f>
        <v>Standard Class</v>
      </c>
    </row>
    <row r="2416" spans="1:9" x14ac:dyDescent="0.35">
      <c r="A2416" s="11">
        <v>5578</v>
      </c>
      <c r="B2416" s="13" t="s">
        <v>1621</v>
      </c>
      <c r="C2416" s="13" t="s">
        <v>1622</v>
      </c>
      <c r="D2416" s="13" t="s">
        <v>41</v>
      </c>
      <c r="E2416" s="13" t="s">
        <v>23</v>
      </c>
      <c r="F2416" s="13" t="s">
        <v>2606</v>
      </c>
      <c r="G2416" s="13" t="s">
        <v>43</v>
      </c>
      <c r="H2416" s="13" t="s">
        <v>44</v>
      </c>
      <c r="I2416" s="47" t="str">
        <f>INDEX(Orders!$E2416,MATCH(Orders!$F2416,Customers!$B2416,0))</f>
        <v>Standard Class</v>
      </c>
    </row>
    <row r="2417" spans="1:9" x14ac:dyDescent="0.35">
      <c r="A2417" s="12">
        <v>5252</v>
      </c>
      <c r="B2417" s="17" t="s">
        <v>5503</v>
      </c>
      <c r="C2417" s="17" t="s">
        <v>5504</v>
      </c>
      <c r="D2417" s="17" t="s">
        <v>41</v>
      </c>
      <c r="E2417" s="17" t="s">
        <v>23</v>
      </c>
      <c r="F2417" s="17" t="s">
        <v>184</v>
      </c>
      <c r="G2417" s="17" t="s">
        <v>251</v>
      </c>
      <c r="H2417" s="17" t="s">
        <v>79</v>
      </c>
      <c r="I2417" s="48" t="str">
        <f>INDEX(Orders!$E2417,MATCH(Orders!$F2417,Customers!$B2417,0))</f>
        <v>Standard Class</v>
      </c>
    </row>
    <row r="2418" spans="1:9" x14ac:dyDescent="0.35">
      <c r="A2418" s="11">
        <v>9940</v>
      </c>
      <c r="B2418" s="13" t="s">
        <v>449</v>
      </c>
      <c r="C2418" s="13" t="s">
        <v>450</v>
      </c>
      <c r="D2418" s="13" t="s">
        <v>22</v>
      </c>
      <c r="E2418" s="13" t="s">
        <v>23</v>
      </c>
      <c r="F2418" s="13" t="s">
        <v>218</v>
      </c>
      <c r="G2418" s="13" t="s">
        <v>219</v>
      </c>
      <c r="H2418" s="13" t="s">
        <v>26</v>
      </c>
      <c r="I2418" s="47" t="str">
        <f>INDEX(Orders!$E2418,MATCH(Orders!$F2418,Customers!$B2418,0))</f>
        <v>Standard Class</v>
      </c>
    </row>
    <row r="2419" spans="1:9" x14ac:dyDescent="0.35">
      <c r="A2419" s="12">
        <v>4575</v>
      </c>
      <c r="B2419" s="17" t="s">
        <v>5151</v>
      </c>
      <c r="C2419" s="17" t="s">
        <v>5152</v>
      </c>
      <c r="D2419" s="17" t="s">
        <v>108</v>
      </c>
      <c r="E2419" s="17" t="s">
        <v>23</v>
      </c>
      <c r="F2419" s="17" t="s">
        <v>581</v>
      </c>
      <c r="G2419" s="17" t="s">
        <v>880</v>
      </c>
      <c r="H2419" s="17" t="s">
        <v>54</v>
      </c>
      <c r="I2419" s="48" t="str">
        <f>INDEX(Orders!$E2419,MATCH(Orders!$F2419,Customers!$B2419,0))</f>
        <v>Standard Class</v>
      </c>
    </row>
    <row r="2420" spans="1:9" x14ac:dyDescent="0.35">
      <c r="A2420" s="11">
        <v>4577</v>
      </c>
      <c r="B2420" s="13" t="s">
        <v>5151</v>
      </c>
      <c r="C2420" s="13" t="s">
        <v>5152</v>
      </c>
      <c r="D2420" s="13" t="s">
        <v>108</v>
      </c>
      <c r="E2420" s="13" t="s">
        <v>23</v>
      </c>
      <c r="F2420" s="13" t="s">
        <v>581</v>
      </c>
      <c r="G2420" s="13" t="s">
        <v>880</v>
      </c>
      <c r="H2420" s="13" t="s">
        <v>54</v>
      </c>
      <c r="I2420" s="47" t="str">
        <f>INDEX(Orders!$E2420,MATCH(Orders!$F2420,Customers!$B2420,0))</f>
        <v>Standard Class</v>
      </c>
    </row>
    <row r="2421" spans="1:9" x14ac:dyDescent="0.35">
      <c r="A2421" s="12">
        <v>4035</v>
      </c>
      <c r="B2421" s="17" t="s">
        <v>4706</v>
      </c>
      <c r="C2421" s="17" t="s">
        <v>4707</v>
      </c>
      <c r="D2421" s="17" t="s">
        <v>22</v>
      </c>
      <c r="E2421" s="17" t="s">
        <v>23</v>
      </c>
      <c r="F2421" s="17" t="s">
        <v>1933</v>
      </c>
      <c r="G2421" s="17" t="s">
        <v>153</v>
      </c>
      <c r="H2421" s="17" t="s">
        <v>26</v>
      </c>
      <c r="I2421" s="48" t="str">
        <f>INDEX(Orders!$E2421,MATCH(Orders!$F2421,Customers!$B2421,0))</f>
        <v>Same Day</v>
      </c>
    </row>
    <row r="2422" spans="1:9" x14ac:dyDescent="0.35">
      <c r="A2422" s="11">
        <v>4576</v>
      </c>
      <c r="B2422" s="13" t="s">
        <v>5151</v>
      </c>
      <c r="C2422" s="13" t="s">
        <v>5152</v>
      </c>
      <c r="D2422" s="13" t="s">
        <v>108</v>
      </c>
      <c r="E2422" s="13" t="s">
        <v>23</v>
      </c>
      <c r="F2422" s="13" t="s">
        <v>581</v>
      </c>
      <c r="G2422" s="13" t="s">
        <v>880</v>
      </c>
      <c r="H2422" s="13" t="s">
        <v>54</v>
      </c>
      <c r="I2422" s="47" t="str">
        <f>INDEX(Orders!$E2422,MATCH(Orders!$F2422,Customers!$B2422,0))</f>
        <v>Standard Class</v>
      </c>
    </row>
    <row r="2423" spans="1:9" x14ac:dyDescent="0.35">
      <c r="A2423" s="12">
        <v>9941</v>
      </c>
      <c r="B2423" s="17" t="s">
        <v>449</v>
      </c>
      <c r="C2423" s="17" t="s">
        <v>450</v>
      </c>
      <c r="D2423" s="17" t="s">
        <v>22</v>
      </c>
      <c r="E2423" s="17" t="s">
        <v>23</v>
      </c>
      <c r="F2423" s="17" t="s">
        <v>218</v>
      </c>
      <c r="G2423" s="17" t="s">
        <v>219</v>
      </c>
      <c r="H2423" s="17" t="s">
        <v>26</v>
      </c>
      <c r="I2423" s="48" t="str">
        <f>INDEX(Orders!$E2423,MATCH(Orders!$F2423,Customers!$B2423,0))</f>
        <v>Standard Class</v>
      </c>
    </row>
    <row r="2424" spans="1:9" x14ac:dyDescent="0.35">
      <c r="A2424" s="11">
        <v>943</v>
      </c>
      <c r="B2424" s="13" t="s">
        <v>817</v>
      </c>
      <c r="C2424" s="13" t="s">
        <v>818</v>
      </c>
      <c r="D2424" s="13" t="s">
        <v>22</v>
      </c>
      <c r="E2424" s="13" t="s">
        <v>23</v>
      </c>
      <c r="F2424" s="13" t="s">
        <v>5511</v>
      </c>
      <c r="G2424" s="13" t="s">
        <v>43</v>
      </c>
      <c r="H2424" s="13" t="s">
        <v>44</v>
      </c>
      <c r="I2424" s="47" t="str">
        <f>INDEX(Orders!$E2424,MATCH(Orders!$F2424,Customers!$B2424,0))</f>
        <v>Standard Class</v>
      </c>
    </row>
    <row r="2425" spans="1:9" x14ac:dyDescent="0.35">
      <c r="A2425" s="12">
        <v>456</v>
      </c>
      <c r="B2425" s="17" t="s">
        <v>3274</v>
      </c>
      <c r="C2425" s="17" t="s">
        <v>3275</v>
      </c>
      <c r="D2425" s="17" t="s">
        <v>22</v>
      </c>
      <c r="E2425" s="17" t="s">
        <v>23</v>
      </c>
      <c r="F2425" s="17" t="s">
        <v>1200</v>
      </c>
      <c r="G2425" s="17" t="s">
        <v>66</v>
      </c>
      <c r="H2425" s="17" t="s">
        <v>54</v>
      </c>
      <c r="I2425" s="48" t="str">
        <f>INDEX(Orders!$E2425,MATCH(Orders!$F2425,Customers!$B2425,0))</f>
        <v>Standard Class</v>
      </c>
    </row>
    <row r="2426" spans="1:9" x14ac:dyDescent="0.35">
      <c r="A2426" s="11">
        <v>3687</v>
      </c>
      <c r="B2426" s="13" t="s">
        <v>3877</v>
      </c>
      <c r="C2426" s="13" t="s">
        <v>3878</v>
      </c>
      <c r="D2426" s="13" t="s">
        <v>41</v>
      </c>
      <c r="E2426" s="13" t="s">
        <v>23</v>
      </c>
      <c r="F2426" s="13" t="s">
        <v>1027</v>
      </c>
      <c r="G2426" s="13" t="s">
        <v>43</v>
      </c>
      <c r="H2426" s="13" t="s">
        <v>44</v>
      </c>
      <c r="I2426" s="47" t="str">
        <f>INDEX(Orders!$E2426,MATCH(Orders!$F2426,Customers!$B2426,0))</f>
        <v>Standard Class</v>
      </c>
    </row>
    <row r="2427" spans="1:9" x14ac:dyDescent="0.35">
      <c r="A2427" s="12">
        <v>942</v>
      </c>
      <c r="B2427" s="17" t="s">
        <v>817</v>
      </c>
      <c r="C2427" s="17" t="s">
        <v>818</v>
      </c>
      <c r="D2427" s="17" t="s">
        <v>22</v>
      </c>
      <c r="E2427" s="17" t="s">
        <v>23</v>
      </c>
      <c r="F2427" s="17" t="s">
        <v>5511</v>
      </c>
      <c r="G2427" s="17" t="s">
        <v>43</v>
      </c>
      <c r="H2427" s="17" t="s">
        <v>44</v>
      </c>
      <c r="I2427" s="48" t="str">
        <f>INDEX(Orders!$E2427,MATCH(Orders!$F2427,Customers!$B2427,0))</f>
        <v>Standard Class</v>
      </c>
    </row>
    <row r="2428" spans="1:9" x14ac:dyDescent="0.35">
      <c r="A2428" s="11">
        <v>6395</v>
      </c>
      <c r="B2428" s="13" t="s">
        <v>1586</v>
      </c>
      <c r="C2428" s="13" t="s">
        <v>1587</v>
      </c>
      <c r="D2428" s="13" t="s">
        <v>41</v>
      </c>
      <c r="E2428" s="13" t="s">
        <v>23</v>
      </c>
      <c r="F2428" s="13" t="s">
        <v>218</v>
      </c>
      <c r="G2428" s="13" t="s">
        <v>219</v>
      </c>
      <c r="H2428" s="13" t="s">
        <v>26</v>
      </c>
      <c r="I2428" s="47" t="str">
        <f>INDEX(Orders!$E2428,MATCH(Orders!$F2428,Customers!$B2428,0))</f>
        <v>Standard Class</v>
      </c>
    </row>
    <row r="2429" spans="1:9" x14ac:dyDescent="0.35">
      <c r="A2429" s="12">
        <v>7942</v>
      </c>
      <c r="B2429" s="17" t="s">
        <v>1226</v>
      </c>
      <c r="C2429" s="17" t="s">
        <v>1227</v>
      </c>
      <c r="D2429" s="17" t="s">
        <v>22</v>
      </c>
      <c r="E2429" s="17" t="s">
        <v>23</v>
      </c>
      <c r="F2429" s="17" t="s">
        <v>257</v>
      </c>
      <c r="G2429" s="17" t="s">
        <v>43</v>
      </c>
      <c r="H2429" s="17" t="s">
        <v>44</v>
      </c>
      <c r="I2429" s="48" t="str">
        <f>INDEX(Orders!$E2429,MATCH(Orders!$F2429,Customers!$B2429,0))</f>
        <v>First Class</v>
      </c>
    </row>
    <row r="2430" spans="1:9" x14ac:dyDescent="0.35">
      <c r="A2430" s="11">
        <v>3469</v>
      </c>
      <c r="B2430" s="13" t="s">
        <v>4854</v>
      </c>
      <c r="C2430" s="13" t="s">
        <v>4855</v>
      </c>
      <c r="D2430" s="13" t="s">
        <v>41</v>
      </c>
      <c r="E2430" s="13" t="s">
        <v>23</v>
      </c>
      <c r="F2430" s="13" t="s">
        <v>581</v>
      </c>
      <c r="G2430" s="13" t="s">
        <v>330</v>
      </c>
      <c r="H2430" s="13" t="s">
        <v>79</v>
      </c>
      <c r="I2430" s="47" t="str">
        <f>INDEX(Orders!$E2430,MATCH(Orders!$F2430,Customers!$B2430,0))</f>
        <v>Standard Class</v>
      </c>
    </row>
    <row r="2431" spans="1:9" x14ac:dyDescent="0.35">
      <c r="A2431" s="12">
        <v>7941</v>
      </c>
      <c r="B2431" s="17" t="s">
        <v>1226</v>
      </c>
      <c r="C2431" s="17" t="s">
        <v>1227</v>
      </c>
      <c r="D2431" s="17" t="s">
        <v>22</v>
      </c>
      <c r="E2431" s="17" t="s">
        <v>23</v>
      </c>
      <c r="F2431" s="17" t="s">
        <v>257</v>
      </c>
      <c r="G2431" s="17" t="s">
        <v>43</v>
      </c>
      <c r="H2431" s="17" t="s">
        <v>44</v>
      </c>
      <c r="I2431" s="48" t="str">
        <f>INDEX(Orders!$E2431,MATCH(Orders!$F2431,Customers!$B2431,0))</f>
        <v>First Class</v>
      </c>
    </row>
    <row r="2432" spans="1:9" x14ac:dyDescent="0.35">
      <c r="A2432" s="11">
        <v>6397</v>
      </c>
      <c r="B2432" s="13" t="s">
        <v>1586</v>
      </c>
      <c r="C2432" s="13" t="s">
        <v>1587</v>
      </c>
      <c r="D2432" s="13" t="s">
        <v>41</v>
      </c>
      <c r="E2432" s="13" t="s">
        <v>23</v>
      </c>
      <c r="F2432" s="13" t="s">
        <v>218</v>
      </c>
      <c r="G2432" s="13" t="s">
        <v>219</v>
      </c>
      <c r="H2432" s="13" t="s">
        <v>26</v>
      </c>
      <c r="I2432" s="47" t="str">
        <f>INDEX(Orders!$E2432,MATCH(Orders!$F2432,Customers!$B2432,0))</f>
        <v>Standard Class</v>
      </c>
    </row>
    <row r="2433" spans="1:9" x14ac:dyDescent="0.35">
      <c r="A2433" s="12">
        <v>6394</v>
      </c>
      <c r="B2433" s="17" t="s">
        <v>1586</v>
      </c>
      <c r="C2433" s="17" t="s">
        <v>1587</v>
      </c>
      <c r="D2433" s="17" t="s">
        <v>41</v>
      </c>
      <c r="E2433" s="17" t="s">
        <v>23</v>
      </c>
      <c r="F2433" s="17" t="s">
        <v>218</v>
      </c>
      <c r="G2433" s="17" t="s">
        <v>219</v>
      </c>
      <c r="H2433" s="17" t="s">
        <v>26</v>
      </c>
      <c r="I2433" s="48" t="str">
        <f>INDEX(Orders!$E2433,MATCH(Orders!$F2433,Customers!$B2433,0))</f>
        <v>Standard Class</v>
      </c>
    </row>
    <row r="2434" spans="1:9" x14ac:dyDescent="0.35">
      <c r="A2434" s="11">
        <v>6396</v>
      </c>
      <c r="B2434" s="13" t="s">
        <v>1586</v>
      </c>
      <c r="C2434" s="13" t="s">
        <v>1587</v>
      </c>
      <c r="D2434" s="13" t="s">
        <v>41</v>
      </c>
      <c r="E2434" s="13" t="s">
        <v>23</v>
      </c>
      <c r="F2434" s="13" t="s">
        <v>218</v>
      </c>
      <c r="G2434" s="13" t="s">
        <v>219</v>
      </c>
      <c r="H2434" s="13" t="s">
        <v>26</v>
      </c>
      <c r="I2434" s="47" t="str">
        <f>INDEX(Orders!$E2434,MATCH(Orders!$F2434,Customers!$B2434,0))</f>
        <v>Standard Class</v>
      </c>
    </row>
    <row r="2435" spans="1:9" x14ac:dyDescent="0.35">
      <c r="A2435" s="12">
        <v>6392</v>
      </c>
      <c r="B2435" s="17" t="s">
        <v>1586</v>
      </c>
      <c r="C2435" s="17" t="s">
        <v>1587</v>
      </c>
      <c r="D2435" s="17" t="s">
        <v>41</v>
      </c>
      <c r="E2435" s="17" t="s">
        <v>23</v>
      </c>
      <c r="F2435" s="17" t="s">
        <v>218</v>
      </c>
      <c r="G2435" s="17" t="s">
        <v>219</v>
      </c>
      <c r="H2435" s="17" t="s">
        <v>26</v>
      </c>
      <c r="I2435" s="48" t="str">
        <f>INDEX(Orders!$E2435,MATCH(Orders!$F2435,Customers!$B2435,0))</f>
        <v>Standard Class</v>
      </c>
    </row>
    <row r="2436" spans="1:9" x14ac:dyDescent="0.35">
      <c r="A2436" s="11">
        <v>6393</v>
      </c>
      <c r="B2436" s="13" t="s">
        <v>1586</v>
      </c>
      <c r="C2436" s="13" t="s">
        <v>1587</v>
      </c>
      <c r="D2436" s="13" t="s">
        <v>41</v>
      </c>
      <c r="E2436" s="13" t="s">
        <v>23</v>
      </c>
      <c r="F2436" s="13" t="s">
        <v>218</v>
      </c>
      <c r="G2436" s="13" t="s">
        <v>219</v>
      </c>
      <c r="H2436" s="13" t="s">
        <v>26</v>
      </c>
      <c r="I2436" s="47" t="str">
        <f>INDEX(Orders!$E2436,MATCH(Orders!$F2436,Customers!$B2436,0))</f>
        <v>Standard Class</v>
      </c>
    </row>
    <row r="2437" spans="1:9" x14ac:dyDescent="0.35">
      <c r="A2437" s="12">
        <v>722</v>
      </c>
      <c r="B2437" s="17" t="s">
        <v>4489</v>
      </c>
      <c r="C2437" s="17" t="s">
        <v>4490</v>
      </c>
      <c r="D2437" s="17" t="s">
        <v>22</v>
      </c>
      <c r="E2437" s="17" t="s">
        <v>23</v>
      </c>
      <c r="F2437" s="17" t="s">
        <v>1457</v>
      </c>
      <c r="G2437" s="17" t="s">
        <v>880</v>
      </c>
      <c r="H2437" s="17" t="s">
        <v>54</v>
      </c>
      <c r="I2437" s="48" t="str">
        <f>INDEX(Orders!$E2437,MATCH(Orders!$F2437,Customers!$B2437,0))</f>
        <v>Standard Class</v>
      </c>
    </row>
    <row r="2438" spans="1:9" x14ac:dyDescent="0.35">
      <c r="A2438" s="11">
        <v>6647</v>
      </c>
      <c r="B2438" s="13" t="s">
        <v>5389</v>
      </c>
      <c r="C2438" s="13" t="s">
        <v>5390</v>
      </c>
      <c r="D2438" s="13" t="s">
        <v>108</v>
      </c>
      <c r="E2438" s="13" t="s">
        <v>23</v>
      </c>
      <c r="F2438" s="13" t="s">
        <v>174</v>
      </c>
      <c r="G2438" s="13" t="s">
        <v>1134</v>
      </c>
      <c r="H2438" s="13" t="s">
        <v>44</v>
      </c>
      <c r="I2438" s="47" t="str">
        <f>INDEX(Orders!$E2438,MATCH(Orders!$F2438,Customers!$B2438,0))</f>
        <v>Standard Class</v>
      </c>
    </row>
    <row r="2439" spans="1:9" x14ac:dyDescent="0.35">
      <c r="A2439" s="12">
        <v>723</v>
      </c>
      <c r="B2439" s="17" t="s">
        <v>4489</v>
      </c>
      <c r="C2439" s="17" t="s">
        <v>4490</v>
      </c>
      <c r="D2439" s="17" t="s">
        <v>22</v>
      </c>
      <c r="E2439" s="17" t="s">
        <v>23</v>
      </c>
      <c r="F2439" s="17" t="s">
        <v>1457</v>
      </c>
      <c r="G2439" s="17" t="s">
        <v>880</v>
      </c>
      <c r="H2439" s="17" t="s">
        <v>54</v>
      </c>
      <c r="I2439" s="48" t="str">
        <f>INDEX(Orders!$E2439,MATCH(Orders!$F2439,Customers!$B2439,0))</f>
        <v>Standard Class</v>
      </c>
    </row>
    <row r="2440" spans="1:9" x14ac:dyDescent="0.35">
      <c r="A2440" s="11">
        <v>6648</v>
      </c>
      <c r="B2440" s="13" t="s">
        <v>5389</v>
      </c>
      <c r="C2440" s="13" t="s">
        <v>5390</v>
      </c>
      <c r="D2440" s="13" t="s">
        <v>108</v>
      </c>
      <c r="E2440" s="13" t="s">
        <v>23</v>
      </c>
      <c r="F2440" s="13" t="s">
        <v>174</v>
      </c>
      <c r="G2440" s="13" t="s">
        <v>1134</v>
      </c>
      <c r="H2440" s="13" t="s">
        <v>44</v>
      </c>
      <c r="I2440" s="47" t="str">
        <f>INDEX(Orders!$E2440,MATCH(Orders!$F2440,Customers!$B2440,0))</f>
        <v>Standard Class</v>
      </c>
    </row>
    <row r="2441" spans="1:9" x14ac:dyDescent="0.35">
      <c r="A2441" s="12">
        <v>8263</v>
      </c>
      <c r="B2441" s="17" t="s">
        <v>3589</v>
      </c>
      <c r="C2441" s="17" t="s">
        <v>3590</v>
      </c>
      <c r="D2441" s="17" t="s">
        <v>108</v>
      </c>
      <c r="E2441" s="17" t="s">
        <v>23</v>
      </c>
      <c r="F2441" s="17" t="s">
        <v>273</v>
      </c>
      <c r="G2441" s="17" t="s">
        <v>1444</v>
      </c>
      <c r="H2441" s="17" t="s">
        <v>79</v>
      </c>
      <c r="I2441" s="48" t="str">
        <f>INDEX(Orders!$E2441,MATCH(Orders!$F2441,Customers!$B2441,0))</f>
        <v>Standard Class</v>
      </c>
    </row>
    <row r="2442" spans="1:9" x14ac:dyDescent="0.35">
      <c r="A2442" s="11">
        <v>6378</v>
      </c>
      <c r="B2442" s="13" t="s">
        <v>4283</v>
      </c>
      <c r="C2442" s="13" t="s">
        <v>4284</v>
      </c>
      <c r="D2442" s="13" t="s">
        <v>41</v>
      </c>
      <c r="E2442" s="13" t="s">
        <v>23</v>
      </c>
      <c r="F2442" s="13" t="s">
        <v>42</v>
      </c>
      <c r="G2442" s="13" t="s">
        <v>43</v>
      </c>
      <c r="H2442" s="13" t="s">
        <v>44</v>
      </c>
      <c r="I2442" s="47" t="str">
        <f>INDEX(Orders!$E2442,MATCH(Orders!$F2442,Customers!$B2442,0))</f>
        <v>Standard Class</v>
      </c>
    </row>
    <row r="2443" spans="1:9" x14ac:dyDescent="0.35">
      <c r="A2443" s="12">
        <v>8047</v>
      </c>
      <c r="B2443" s="17" t="s">
        <v>5536</v>
      </c>
      <c r="C2443" s="17" t="s">
        <v>5537</v>
      </c>
      <c r="D2443" s="17" t="s">
        <v>41</v>
      </c>
      <c r="E2443" s="17" t="s">
        <v>23</v>
      </c>
      <c r="F2443" s="17" t="s">
        <v>5538</v>
      </c>
      <c r="G2443" s="17" t="s">
        <v>153</v>
      </c>
      <c r="H2443" s="17" t="s">
        <v>26</v>
      </c>
      <c r="I2443" s="48" t="str">
        <f>INDEX(Orders!$E2443,MATCH(Orders!$F2443,Customers!$B2443,0))</f>
        <v>Second Class</v>
      </c>
    </row>
    <row r="2444" spans="1:9" x14ac:dyDescent="0.35">
      <c r="A2444" s="11">
        <v>6203</v>
      </c>
      <c r="B2444" s="13" t="s">
        <v>1586</v>
      </c>
      <c r="C2444" s="13" t="s">
        <v>1587</v>
      </c>
      <c r="D2444" s="13" t="s">
        <v>41</v>
      </c>
      <c r="E2444" s="13" t="s">
        <v>23</v>
      </c>
      <c r="F2444" s="13" t="s">
        <v>5540</v>
      </c>
      <c r="G2444" s="13" t="s">
        <v>43</v>
      </c>
      <c r="H2444" s="13" t="s">
        <v>44</v>
      </c>
      <c r="I2444" s="47" t="str">
        <f>INDEX(Orders!$E2444,MATCH(Orders!$F2444,Customers!$B2444,0))</f>
        <v>Standard Class</v>
      </c>
    </row>
    <row r="2445" spans="1:9" x14ac:dyDescent="0.35">
      <c r="A2445" s="12">
        <v>6720</v>
      </c>
      <c r="B2445" s="17" t="s">
        <v>5542</v>
      </c>
      <c r="C2445" s="17" t="s">
        <v>5543</v>
      </c>
      <c r="D2445" s="17" t="s">
        <v>41</v>
      </c>
      <c r="E2445" s="17" t="s">
        <v>23</v>
      </c>
      <c r="F2445" s="17" t="s">
        <v>5544</v>
      </c>
      <c r="G2445" s="17" t="s">
        <v>78</v>
      </c>
      <c r="H2445" s="17" t="s">
        <v>79</v>
      </c>
      <c r="I2445" s="48" t="str">
        <f>INDEX(Orders!$E2445,MATCH(Orders!$F2445,Customers!$B2445,0))</f>
        <v>First Class</v>
      </c>
    </row>
    <row r="2446" spans="1:9" x14ac:dyDescent="0.35">
      <c r="A2446" s="11">
        <v>8685</v>
      </c>
      <c r="B2446" s="13" t="s">
        <v>1693</v>
      </c>
      <c r="C2446" s="13" t="s">
        <v>1694</v>
      </c>
      <c r="D2446" s="13" t="s">
        <v>108</v>
      </c>
      <c r="E2446" s="13" t="s">
        <v>23</v>
      </c>
      <c r="F2446" s="13" t="s">
        <v>257</v>
      </c>
      <c r="G2446" s="13" t="s">
        <v>43</v>
      </c>
      <c r="H2446" s="13" t="s">
        <v>44</v>
      </c>
      <c r="I2446" s="47" t="str">
        <f>INDEX(Orders!$E2446,MATCH(Orders!$F2446,Customers!$B2446,0))</f>
        <v>Standard Class</v>
      </c>
    </row>
    <row r="2447" spans="1:9" x14ac:dyDescent="0.35">
      <c r="A2447" s="12">
        <v>470</v>
      </c>
      <c r="B2447" s="17" t="s">
        <v>759</v>
      </c>
      <c r="C2447" s="17" t="s">
        <v>760</v>
      </c>
      <c r="D2447" s="17" t="s">
        <v>41</v>
      </c>
      <c r="E2447" s="17" t="s">
        <v>23</v>
      </c>
      <c r="F2447" s="17" t="s">
        <v>380</v>
      </c>
      <c r="G2447" s="17" t="s">
        <v>381</v>
      </c>
      <c r="H2447" s="17" t="s">
        <v>54</v>
      </c>
      <c r="I2447" s="48" t="str">
        <f>INDEX(Orders!$E2447,MATCH(Orders!$F2447,Customers!$B2447,0))</f>
        <v>Second Class</v>
      </c>
    </row>
    <row r="2448" spans="1:9" x14ac:dyDescent="0.35">
      <c r="A2448" s="11">
        <v>1465</v>
      </c>
      <c r="B2448" s="13" t="s">
        <v>4094</v>
      </c>
      <c r="C2448" s="13" t="s">
        <v>4095</v>
      </c>
      <c r="D2448" s="13" t="s">
        <v>22</v>
      </c>
      <c r="E2448" s="13" t="s">
        <v>23</v>
      </c>
      <c r="F2448" s="13" t="s">
        <v>218</v>
      </c>
      <c r="G2448" s="13" t="s">
        <v>219</v>
      </c>
      <c r="H2448" s="13" t="s">
        <v>26</v>
      </c>
      <c r="I2448" s="47" t="str">
        <f>INDEX(Orders!$E2448,MATCH(Orders!$F2448,Customers!$B2448,0))</f>
        <v>First Class</v>
      </c>
    </row>
    <row r="2449" spans="1:9" x14ac:dyDescent="0.35">
      <c r="A2449" s="12">
        <v>9040</v>
      </c>
      <c r="B2449" s="17" t="s">
        <v>434</v>
      </c>
      <c r="C2449" s="17" t="s">
        <v>435</v>
      </c>
      <c r="D2449" s="17" t="s">
        <v>41</v>
      </c>
      <c r="E2449" s="17" t="s">
        <v>23</v>
      </c>
      <c r="F2449" s="17" t="s">
        <v>1457</v>
      </c>
      <c r="G2449" s="17" t="s">
        <v>880</v>
      </c>
      <c r="H2449" s="17" t="s">
        <v>54</v>
      </c>
      <c r="I2449" s="48" t="str">
        <f>INDEX(Orders!$E2449,MATCH(Orders!$F2449,Customers!$B2449,0))</f>
        <v>Standard Class</v>
      </c>
    </row>
    <row r="2450" spans="1:9" x14ac:dyDescent="0.35">
      <c r="A2450" s="11">
        <v>3771</v>
      </c>
      <c r="B2450" s="13" t="s">
        <v>4608</v>
      </c>
      <c r="C2450" s="13" t="s">
        <v>4609</v>
      </c>
      <c r="D2450" s="13" t="s">
        <v>41</v>
      </c>
      <c r="E2450" s="13" t="s">
        <v>23</v>
      </c>
      <c r="F2450" s="13" t="s">
        <v>358</v>
      </c>
      <c r="G2450" s="13" t="s">
        <v>43</v>
      </c>
      <c r="H2450" s="13" t="s">
        <v>44</v>
      </c>
      <c r="I2450" s="47" t="str">
        <f>INDEX(Orders!$E2450,MATCH(Orders!$F2450,Customers!$B2450,0))</f>
        <v>Standard Class</v>
      </c>
    </row>
    <row r="2451" spans="1:9" x14ac:dyDescent="0.35">
      <c r="A2451" s="12">
        <v>8415</v>
      </c>
      <c r="B2451" s="17" t="s">
        <v>2840</v>
      </c>
      <c r="C2451" s="17" t="s">
        <v>2841</v>
      </c>
      <c r="D2451" s="17" t="s">
        <v>22</v>
      </c>
      <c r="E2451" s="17" t="s">
        <v>23</v>
      </c>
      <c r="F2451" s="17" t="s">
        <v>424</v>
      </c>
      <c r="G2451" s="17" t="s">
        <v>53</v>
      </c>
      <c r="H2451" s="17" t="s">
        <v>54</v>
      </c>
      <c r="I2451" s="48" t="str">
        <f>INDEX(Orders!$E2451,MATCH(Orders!$F2451,Customers!$B2451,0))</f>
        <v>Standard Class</v>
      </c>
    </row>
    <row r="2452" spans="1:9" x14ac:dyDescent="0.35">
      <c r="A2452" s="11">
        <v>8414</v>
      </c>
      <c r="B2452" s="13" t="s">
        <v>2840</v>
      </c>
      <c r="C2452" s="13" t="s">
        <v>2841</v>
      </c>
      <c r="D2452" s="13" t="s">
        <v>22</v>
      </c>
      <c r="E2452" s="13" t="s">
        <v>23</v>
      </c>
      <c r="F2452" s="13" t="s">
        <v>424</v>
      </c>
      <c r="G2452" s="13" t="s">
        <v>53</v>
      </c>
      <c r="H2452" s="13" t="s">
        <v>54</v>
      </c>
      <c r="I2452" s="47" t="str">
        <f>INDEX(Orders!$E2452,MATCH(Orders!$F2452,Customers!$B2452,0))</f>
        <v>Standard Class</v>
      </c>
    </row>
    <row r="2453" spans="1:9" x14ac:dyDescent="0.35">
      <c r="A2453" s="12">
        <v>5912</v>
      </c>
      <c r="B2453" s="17" t="s">
        <v>3298</v>
      </c>
      <c r="C2453" s="17" t="s">
        <v>3299</v>
      </c>
      <c r="D2453" s="17" t="s">
        <v>108</v>
      </c>
      <c r="E2453" s="17" t="s">
        <v>23</v>
      </c>
      <c r="F2453" s="17" t="s">
        <v>159</v>
      </c>
      <c r="G2453" s="17" t="s">
        <v>160</v>
      </c>
      <c r="H2453" s="17" t="s">
        <v>44</v>
      </c>
      <c r="I2453" s="48" t="str">
        <f>INDEX(Orders!$E2453,MATCH(Orders!$F2453,Customers!$B2453,0))</f>
        <v>Standard Class</v>
      </c>
    </row>
    <row r="2454" spans="1:9" x14ac:dyDescent="0.35">
      <c r="A2454" s="11">
        <v>9016</v>
      </c>
      <c r="B2454" s="13" t="s">
        <v>449</v>
      </c>
      <c r="C2454" s="13" t="s">
        <v>450</v>
      </c>
      <c r="D2454" s="13" t="s">
        <v>22</v>
      </c>
      <c r="E2454" s="13" t="s">
        <v>23</v>
      </c>
      <c r="F2454" s="13" t="s">
        <v>5019</v>
      </c>
      <c r="G2454" s="13" t="s">
        <v>5020</v>
      </c>
      <c r="H2454" s="13" t="s">
        <v>44</v>
      </c>
      <c r="I2454" s="47" t="str">
        <f>INDEX(Orders!$E2454,MATCH(Orders!$F2454,Customers!$B2454,0))</f>
        <v>Standard Class</v>
      </c>
    </row>
    <row r="2455" spans="1:9" x14ac:dyDescent="0.35">
      <c r="A2455" s="12">
        <v>9017</v>
      </c>
      <c r="B2455" s="17" t="s">
        <v>449</v>
      </c>
      <c r="C2455" s="17" t="s">
        <v>450</v>
      </c>
      <c r="D2455" s="17" t="s">
        <v>22</v>
      </c>
      <c r="E2455" s="17" t="s">
        <v>23</v>
      </c>
      <c r="F2455" s="17" t="s">
        <v>5019</v>
      </c>
      <c r="G2455" s="17" t="s">
        <v>5020</v>
      </c>
      <c r="H2455" s="17" t="s">
        <v>44</v>
      </c>
      <c r="I2455" s="48" t="str">
        <f>INDEX(Orders!$E2455,MATCH(Orders!$F2455,Customers!$B2455,0))</f>
        <v>Standard Class</v>
      </c>
    </row>
    <row r="2456" spans="1:9" x14ac:dyDescent="0.35">
      <c r="A2456" s="11">
        <v>4861</v>
      </c>
      <c r="B2456" s="13" t="s">
        <v>1730</v>
      </c>
      <c r="C2456" s="13" t="s">
        <v>1731</v>
      </c>
      <c r="D2456" s="13" t="s">
        <v>22</v>
      </c>
      <c r="E2456" s="13" t="s">
        <v>23</v>
      </c>
      <c r="F2456" s="13" t="s">
        <v>266</v>
      </c>
      <c r="G2456" s="13" t="s">
        <v>199</v>
      </c>
      <c r="H2456" s="13" t="s">
        <v>26</v>
      </c>
      <c r="I2456" s="47" t="str">
        <f>INDEX(Orders!$E2456,MATCH(Orders!$F2456,Customers!$B2456,0))</f>
        <v>Standard Class</v>
      </c>
    </row>
    <row r="2457" spans="1:9" x14ac:dyDescent="0.35">
      <c r="A2457" s="12">
        <v>289</v>
      </c>
      <c r="B2457" s="17" t="s">
        <v>5563</v>
      </c>
      <c r="C2457" s="17" t="s">
        <v>5564</v>
      </c>
      <c r="D2457" s="17" t="s">
        <v>22</v>
      </c>
      <c r="E2457" s="17" t="s">
        <v>23</v>
      </c>
      <c r="F2457" s="17" t="s">
        <v>5565</v>
      </c>
      <c r="G2457" s="17" t="s">
        <v>98</v>
      </c>
      <c r="H2457" s="17" t="s">
        <v>79</v>
      </c>
      <c r="I2457" s="48" t="str">
        <f>INDEX(Orders!$E2457,MATCH(Orders!$F2457,Customers!$B2457,0))</f>
        <v>Second Class</v>
      </c>
    </row>
    <row r="2458" spans="1:9" x14ac:dyDescent="0.35">
      <c r="A2458" s="11">
        <v>3505</v>
      </c>
      <c r="B2458" s="13" t="s">
        <v>1562</v>
      </c>
      <c r="C2458" s="13" t="s">
        <v>1563</v>
      </c>
      <c r="D2458" s="13" t="s">
        <v>108</v>
      </c>
      <c r="E2458" s="13" t="s">
        <v>23</v>
      </c>
      <c r="F2458" s="13" t="s">
        <v>218</v>
      </c>
      <c r="G2458" s="13" t="s">
        <v>219</v>
      </c>
      <c r="H2458" s="13" t="s">
        <v>26</v>
      </c>
      <c r="I2458" s="47" t="str">
        <f>INDEX(Orders!$E2458,MATCH(Orders!$F2458,Customers!$B2458,0))</f>
        <v>Second Class</v>
      </c>
    </row>
    <row r="2459" spans="1:9" x14ac:dyDescent="0.35">
      <c r="A2459" s="12">
        <v>5023</v>
      </c>
      <c r="B2459" s="17" t="s">
        <v>4661</v>
      </c>
      <c r="C2459" s="17" t="s">
        <v>4662</v>
      </c>
      <c r="D2459" s="17" t="s">
        <v>41</v>
      </c>
      <c r="E2459" s="17" t="s">
        <v>23</v>
      </c>
      <c r="F2459" s="17" t="s">
        <v>257</v>
      </c>
      <c r="G2459" s="17" t="s">
        <v>43</v>
      </c>
      <c r="H2459" s="17" t="s">
        <v>44</v>
      </c>
      <c r="I2459" s="48" t="str">
        <f>INDEX(Orders!$E2459,MATCH(Orders!$F2459,Customers!$B2459,0))</f>
        <v>Standard Class</v>
      </c>
    </row>
    <row r="2460" spans="1:9" x14ac:dyDescent="0.35">
      <c r="A2460" s="11">
        <v>1317</v>
      </c>
      <c r="B2460" s="13" t="s">
        <v>327</v>
      </c>
      <c r="C2460" s="13" t="s">
        <v>328</v>
      </c>
      <c r="D2460" s="13" t="s">
        <v>22</v>
      </c>
      <c r="E2460" s="13" t="s">
        <v>23</v>
      </c>
      <c r="F2460" s="13" t="s">
        <v>42</v>
      </c>
      <c r="G2460" s="13" t="s">
        <v>43</v>
      </c>
      <c r="H2460" s="13" t="s">
        <v>44</v>
      </c>
      <c r="I2460" s="47" t="str">
        <f>INDEX(Orders!$E2460,MATCH(Orders!$F2460,Customers!$B2460,0))</f>
        <v>Standard Class</v>
      </c>
    </row>
    <row r="2461" spans="1:9" x14ac:dyDescent="0.35">
      <c r="A2461" s="12">
        <v>7579</v>
      </c>
      <c r="B2461" s="17" t="s">
        <v>3989</v>
      </c>
      <c r="C2461" s="17" t="s">
        <v>3990</v>
      </c>
      <c r="D2461" s="17" t="s">
        <v>108</v>
      </c>
      <c r="E2461" s="17" t="s">
        <v>23</v>
      </c>
      <c r="F2461" s="17" t="s">
        <v>1598</v>
      </c>
      <c r="G2461" s="17" t="s">
        <v>1599</v>
      </c>
      <c r="H2461" s="17" t="s">
        <v>54</v>
      </c>
      <c r="I2461" s="48" t="str">
        <f>INDEX(Orders!$E2461,MATCH(Orders!$F2461,Customers!$B2461,0))</f>
        <v>First Class</v>
      </c>
    </row>
    <row r="2462" spans="1:9" x14ac:dyDescent="0.35">
      <c r="A2462" s="11">
        <v>5659</v>
      </c>
      <c r="B2462" s="13" t="s">
        <v>2902</v>
      </c>
      <c r="C2462" s="13" t="s">
        <v>2903</v>
      </c>
      <c r="D2462" s="13" t="s">
        <v>108</v>
      </c>
      <c r="E2462" s="13" t="s">
        <v>23</v>
      </c>
      <c r="F2462" s="13" t="s">
        <v>1133</v>
      </c>
      <c r="G2462" s="13" t="s">
        <v>1134</v>
      </c>
      <c r="H2462" s="13" t="s">
        <v>44</v>
      </c>
      <c r="I2462" s="47" t="str">
        <f>INDEX(Orders!$E2462,MATCH(Orders!$F2462,Customers!$B2462,0))</f>
        <v>First Class</v>
      </c>
    </row>
    <row r="2463" spans="1:9" x14ac:dyDescent="0.35">
      <c r="A2463" s="12">
        <v>287</v>
      </c>
      <c r="B2463" s="17" t="s">
        <v>5563</v>
      </c>
      <c r="C2463" s="17" t="s">
        <v>5564</v>
      </c>
      <c r="D2463" s="17" t="s">
        <v>22</v>
      </c>
      <c r="E2463" s="17" t="s">
        <v>23</v>
      </c>
      <c r="F2463" s="17" t="s">
        <v>5565</v>
      </c>
      <c r="G2463" s="17" t="s">
        <v>98</v>
      </c>
      <c r="H2463" s="17" t="s">
        <v>79</v>
      </c>
      <c r="I2463" s="48" t="str">
        <f>INDEX(Orders!$E2463,MATCH(Orders!$F2463,Customers!$B2463,0))</f>
        <v>Second Class</v>
      </c>
    </row>
    <row r="2464" spans="1:9" x14ac:dyDescent="0.35">
      <c r="A2464" s="11">
        <v>288</v>
      </c>
      <c r="B2464" s="13" t="s">
        <v>5563</v>
      </c>
      <c r="C2464" s="13" t="s">
        <v>5564</v>
      </c>
      <c r="D2464" s="13" t="s">
        <v>22</v>
      </c>
      <c r="E2464" s="13" t="s">
        <v>23</v>
      </c>
      <c r="F2464" s="13" t="s">
        <v>5565</v>
      </c>
      <c r="G2464" s="13" t="s">
        <v>98</v>
      </c>
      <c r="H2464" s="13" t="s">
        <v>79</v>
      </c>
      <c r="I2464" s="47" t="str">
        <f>INDEX(Orders!$E2464,MATCH(Orders!$F2464,Customers!$B2464,0))</f>
        <v>Second Class</v>
      </c>
    </row>
    <row r="2465" spans="1:9" x14ac:dyDescent="0.35">
      <c r="A2465" s="12">
        <v>1316</v>
      </c>
      <c r="B2465" s="17" t="s">
        <v>327</v>
      </c>
      <c r="C2465" s="17" t="s">
        <v>328</v>
      </c>
      <c r="D2465" s="17" t="s">
        <v>22</v>
      </c>
      <c r="E2465" s="17" t="s">
        <v>23</v>
      </c>
      <c r="F2465" s="17" t="s">
        <v>42</v>
      </c>
      <c r="G2465" s="17" t="s">
        <v>43</v>
      </c>
      <c r="H2465" s="17" t="s">
        <v>44</v>
      </c>
      <c r="I2465" s="48" t="str">
        <f>INDEX(Orders!$E2465,MATCH(Orders!$F2465,Customers!$B2465,0))</f>
        <v>Standard Class</v>
      </c>
    </row>
    <row r="2466" spans="1:9" x14ac:dyDescent="0.35">
      <c r="A2466" s="11">
        <v>5658</v>
      </c>
      <c r="B2466" s="13" t="s">
        <v>2902</v>
      </c>
      <c r="C2466" s="13" t="s">
        <v>2903</v>
      </c>
      <c r="D2466" s="13" t="s">
        <v>108</v>
      </c>
      <c r="E2466" s="13" t="s">
        <v>23</v>
      </c>
      <c r="F2466" s="13" t="s">
        <v>1133</v>
      </c>
      <c r="G2466" s="13" t="s">
        <v>1134</v>
      </c>
      <c r="H2466" s="13" t="s">
        <v>44</v>
      </c>
      <c r="I2466" s="47" t="str">
        <f>INDEX(Orders!$E2466,MATCH(Orders!$F2466,Customers!$B2466,0))</f>
        <v>First Class</v>
      </c>
    </row>
    <row r="2467" spans="1:9" x14ac:dyDescent="0.35">
      <c r="A2467" s="12">
        <v>5022</v>
      </c>
      <c r="B2467" s="17" t="s">
        <v>4661</v>
      </c>
      <c r="C2467" s="17" t="s">
        <v>4662</v>
      </c>
      <c r="D2467" s="17" t="s">
        <v>41</v>
      </c>
      <c r="E2467" s="17" t="s">
        <v>23</v>
      </c>
      <c r="F2467" s="17" t="s">
        <v>257</v>
      </c>
      <c r="G2467" s="17" t="s">
        <v>43</v>
      </c>
      <c r="H2467" s="17" t="s">
        <v>44</v>
      </c>
      <c r="I2467" s="48" t="str">
        <f>INDEX(Orders!$E2467,MATCH(Orders!$F2467,Customers!$B2467,0))</f>
        <v>Standard Class</v>
      </c>
    </row>
    <row r="2468" spans="1:9" x14ac:dyDescent="0.35">
      <c r="A2468" s="11">
        <v>8908</v>
      </c>
      <c r="B2468" s="13" t="s">
        <v>5576</v>
      </c>
      <c r="C2468" s="13" t="s">
        <v>5577</v>
      </c>
      <c r="D2468" s="13" t="s">
        <v>22</v>
      </c>
      <c r="E2468" s="13" t="s">
        <v>23</v>
      </c>
      <c r="F2468" s="13" t="s">
        <v>358</v>
      </c>
      <c r="G2468" s="13" t="s">
        <v>43</v>
      </c>
      <c r="H2468" s="13" t="s">
        <v>44</v>
      </c>
      <c r="I2468" s="47" t="str">
        <f>INDEX(Orders!$E2468,MATCH(Orders!$F2468,Customers!$B2468,0))</f>
        <v>First Class</v>
      </c>
    </row>
    <row r="2469" spans="1:9" x14ac:dyDescent="0.35">
      <c r="A2469" s="12">
        <v>5655</v>
      </c>
      <c r="B2469" s="17" t="s">
        <v>2902</v>
      </c>
      <c r="C2469" s="17" t="s">
        <v>2903</v>
      </c>
      <c r="D2469" s="17" t="s">
        <v>108</v>
      </c>
      <c r="E2469" s="17" t="s">
        <v>23</v>
      </c>
      <c r="F2469" s="17" t="s">
        <v>1133</v>
      </c>
      <c r="G2469" s="17" t="s">
        <v>1134</v>
      </c>
      <c r="H2469" s="17" t="s">
        <v>44</v>
      </c>
      <c r="I2469" s="48" t="str">
        <f>INDEX(Orders!$E2469,MATCH(Orders!$F2469,Customers!$B2469,0))</f>
        <v>First Class</v>
      </c>
    </row>
    <row r="2470" spans="1:9" x14ac:dyDescent="0.35">
      <c r="A2470" s="11">
        <v>5024</v>
      </c>
      <c r="B2470" s="13" t="s">
        <v>4661</v>
      </c>
      <c r="C2470" s="13" t="s">
        <v>4662</v>
      </c>
      <c r="D2470" s="13" t="s">
        <v>41</v>
      </c>
      <c r="E2470" s="13" t="s">
        <v>23</v>
      </c>
      <c r="F2470" s="13" t="s">
        <v>257</v>
      </c>
      <c r="G2470" s="13" t="s">
        <v>43</v>
      </c>
      <c r="H2470" s="13" t="s">
        <v>44</v>
      </c>
      <c r="I2470" s="47" t="str">
        <f>INDEX(Orders!$E2470,MATCH(Orders!$F2470,Customers!$B2470,0))</f>
        <v>Standard Class</v>
      </c>
    </row>
    <row r="2471" spans="1:9" x14ac:dyDescent="0.35">
      <c r="A2471" s="12">
        <v>1315</v>
      </c>
      <c r="B2471" s="17" t="s">
        <v>327</v>
      </c>
      <c r="C2471" s="17" t="s">
        <v>328</v>
      </c>
      <c r="D2471" s="17" t="s">
        <v>22</v>
      </c>
      <c r="E2471" s="17" t="s">
        <v>23</v>
      </c>
      <c r="F2471" s="17" t="s">
        <v>42</v>
      </c>
      <c r="G2471" s="17" t="s">
        <v>43</v>
      </c>
      <c r="H2471" s="17" t="s">
        <v>44</v>
      </c>
      <c r="I2471" s="48" t="str">
        <f>INDEX(Orders!$E2471,MATCH(Orders!$F2471,Customers!$B2471,0))</f>
        <v>Standard Class</v>
      </c>
    </row>
    <row r="2472" spans="1:9" x14ac:dyDescent="0.35">
      <c r="A2472" s="11">
        <v>5661</v>
      </c>
      <c r="B2472" s="13" t="s">
        <v>2902</v>
      </c>
      <c r="C2472" s="13" t="s">
        <v>2903</v>
      </c>
      <c r="D2472" s="13" t="s">
        <v>108</v>
      </c>
      <c r="E2472" s="13" t="s">
        <v>23</v>
      </c>
      <c r="F2472" s="13" t="s">
        <v>1133</v>
      </c>
      <c r="G2472" s="13" t="s">
        <v>1134</v>
      </c>
      <c r="H2472" s="13" t="s">
        <v>44</v>
      </c>
      <c r="I2472" s="47" t="str">
        <f>INDEX(Orders!$E2472,MATCH(Orders!$F2472,Customers!$B2472,0))</f>
        <v>First Class</v>
      </c>
    </row>
    <row r="2473" spans="1:9" x14ac:dyDescent="0.35">
      <c r="A2473" s="12">
        <v>641</v>
      </c>
      <c r="B2473" s="17" t="s">
        <v>4080</v>
      </c>
      <c r="C2473" s="17" t="s">
        <v>4081</v>
      </c>
      <c r="D2473" s="17" t="s">
        <v>22</v>
      </c>
      <c r="E2473" s="17" t="s">
        <v>23</v>
      </c>
      <c r="F2473" s="17" t="s">
        <v>2541</v>
      </c>
      <c r="G2473" s="17" t="s">
        <v>933</v>
      </c>
      <c r="H2473" s="17" t="s">
        <v>54</v>
      </c>
      <c r="I2473" s="48" t="str">
        <f>INDEX(Orders!$E2473,MATCH(Orders!$F2473,Customers!$B2473,0))</f>
        <v>Standard Class</v>
      </c>
    </row>
    <row r="2474" spans="1:9" x14ac:dyDescent="0.35">
      <c r="A2474" s="11">
        <v>5656</v>
      </c>
      <c r="B2474" s="13" t="s">
        <v>2902</v>
      </c>
      <c r="C2474" s="13" t="s">
        <v>2903</v>
      </c>
      <c r="D2474" s="13" t="s">
        <v>108</v>
      </c>
      <c r="E2474" s="13" t="s">
        <v>23</v>
      </c>
      <c r="F2474" s="13" t="s">
        <v>1133</v>
      </c>
      <c r="G2474" s="13" t="s">
        <v>1134</v>
      </c>
      <c r="H2474" s="13" t="s">
        <v>44</v>
      </c>
      <c r="I2474" s="47" t="str">
        <f>INDEX(Orders!$E2474,MATCH(Orders!$F2474,Customers!$B2474,0))</f>
        <v>First Class</v>
      </c>
    </row>
    <row r="2475" spans="1:9" x14ac:dyDescent="0.35">
      <c r="A2475" s="12">
        <v>5660</v>
      </c>
      <c r="B2475" s="17" t="s">
        <v>2902</v>
      </c>
      <c r="C2475" s="17" t="s">
        <v>2903</v>
      </c>
      <c r="D2475" s="17" t="s">
        <v>108</v>
      </c>
      <c r="E2475" s="17" t="s">
        <v>23</v>
      </c>
      <c r="F2475" s="17" t="s">
        <v>1133</v>
      </c>
      <c r="G2475" s="17" t="s">
        <v>1134</v>
      </c>
      <c r="H2475" s="17" t="s">
        <v>44</v>
      </c>
      <c r="I2475" s="48" t="str">
        <f>INDEX(Orders!$E2475,MATCH(Orders!$F2475,Customers!$B2475,0))</f>
        <v>First Class</v>
      </c>
    </row>
    <row r="2476" spans="1:9" x14ac:dyDescent="0.35">
      <c r="A2476" s="11">
        <v>5657</v>
      </c>
      <c r="B2476" s="13" t="s">
        <v>2902</v>
      </c>
      <c r="C2476" s="13" t="s">
        <v>2903</v>
      </c>
      <c r="D2476" s="13" t="s">
        <v>108</v>
      </c>
      <c r="E2476" s="13" t="s">
        <v>23</v>
      </c>
      <c r="F2476" s="13" t="s">
        <v>1133</v>
      </c>
      <c r="G2476" s="13" t="s">
        <v>1134</v>
      </c>
      <c r="H2476" s="13" t="s">
        <v>44</v>
      </c>
      <c r="I2476" s="47" t="str">
        <f>INDEX(Orders!$E2476,MATCH(Orders!$F2476,Customers!$B2476,0))</f>
        <v>First Class</v>
      </c>
    </row>
    <row r="2477" spans="1:9" x14ac:dyDescent="0.35">
      <c r="A2477" s="12">
        <v>5543</v>
      </c>
      <c r="B2477" s="17" t="s">
        <v>1385</v>
      </c>
      <c r="C2477" s="17" t="s">
        <v>1386</v>
      </c>
      <c r="D2477" s="17" t="s">
        <v>22</v>
      </c>
      <c r="E2477" s="17" t="s">
        <v>23</v>
      </c>
      <c r="F2477" s="17" t="s">
        <v>3038</v>
      </c>
      <c r="G2477" s="17" t="s">
        <v>465</v>
      </c>
      <c r="H2477" s="17" t="s">
        <v>44</v>
      </c>
      <c r="I2477" s="48" t="str">
        <f>INDEX(Orders!$E2477,MATCH(Orders!$F2477,Customers!$B2477,0))</f>
        <v>Standard Class</v>
      </c>
    </row>
    <row r="2478" spans="1:9" x14ac:dyDescent="0.35">
      <c r="A2478" s="11">
        <v>8430</v>
      </c>
      <c r="B2478" s="13" t="s">
        <v>1969</v>
      </c>
      <c r="C2478" s="13" t="s">
        <v>1970</v>
      </c>
      <c r="D2478" s="13" t="s">
        <v>41</v>
      </c>
      <c r="E2478" s="13" t="s">
        <v>23</v>
      </c>
      <c r="F2478" s="13" t="s">
        <v>5585</v>
      </c>
      <c r="G2478" s="13" t="s">
        <v>87</v>
      </c>
      <c r="H2478" s="13" t="s">
        <v>26</v>
      </c>
      <c r="I2478" s="47" t="str">
        <f>INDEX(Orders!$E2478,MATCH(Orders!$F2478,Customers!$B2478,0))</f>
        <v>Second Class</v>
      </c>
    </row>
    <row r="2479" spans="1:9" x14ac:dyDescent="0.35">
      <c r="A2479" s="12">
        <v>6171</v>
      </c>
      <c r="B2479" s="17" t="s">
        <v>539</v>
      </c>
      <c r="C2479" s="17" t="s">
        <v>540</v>
      </c>
      <c r="D2479" s="17" t="s">
        <v>22</v>
      </c>
      <c r="E2479" s="17" t="s">
        <v>23</v>
      </c>
      <c r="F2479" s="17" t="s">
        <v>218</v>
      </c>
      <c r="G2479" s="17" t="s">
        <v>219</v>
      </c>
      <c r="H2479" s="17" t="s">
        <v>26</v>
      </c>
      <c r="I2479" s="48" t="str">
        <f>INDEX(Orders!$E2479,MATCH(Orders!$F2479,Customers!$B2479,0))</f>
        <v>Second Class</v>
      </c>
    </row>
    <row r="2480" spans="1:9" x14ac:dyDescent="0.35">
      <c r="A2480" s="11">
        <v>5544</v>
      </c>
      <c r="B2480" s="13" t="s">
        <v>1385</v>
      </c>
      <c r="C2480" s="13" t="s">
        <v>1386</v>
      </c>
      <c r="D2480" s="13" t="s">
        <v>22</v>
      </c>
      <c r="E2480" s="13" t="s">
        <v>23</v>
      </c>
      <c r="F2480" s="13" t="s">
        <v>3038</v>
      </c>
      <c r="G2480" s="13" t="s">
        <v>465</v>
      </c>
      <c r="H2480" s="13" t="s">
        <v>44</v>
      </c>
      <c r="I2480" s="47" t="str">
        <f>INDEX(Orders!$E2480,MATCH(Orders!$F2480,Customers!$B2480,0))</f>
        <v>Standard Class</v>
      </c>
    </row>
    <row r="2481" spans="1:9" x14ac:dyDescent="0.35">
      <c r="A2481" s="12">
        <v>5545</v>
      </c>
      <c r="B2481" s="17" t="s">
        <v>1385</v>
      </c>
      <c r="C2481" s="17" t="s">
        <v>1386</v>
      </c>
      <c r="D2481" s="17" t="s">
        <v>22</v>
      </c>
      <c r="E2481" s="17" t="s">
        <v>23</v>
      </c>
      <c r="F2481" s="17" t="s">
        <v>3038</v>
      </c>
      <c r="G2481" s="17" t="s">
        <v>465</v>
      </c>
      <c r="H2481" s="17" t="s">
        <v>44</v>
      </c>
      <c r="I2481" s="48" t="str">
        <f>INDEX(Orders!$E2481,MATCH(Orders!$F2481,Customers!$B2481,0))</f>
        <v>Standard Class</v>
      </c>
    </row>
    <row r="2482" spans="1:9" x14ac:dyDescent="0.35">
      <c r="A2482" s="11">
        <v>6172</v>
      </c>
      <c r="B2482" s="13" t="s">
        <v>539</v>
      </c>
      <c r="C2482" s="13" t="s">
        <v>540</v>
      </c>
      <c r="D2482" s="13" t="s">
        <v>22</v>
      </c>
      <c r="E2482" s="13" t="s">
        <v>23</v>
      </c>
      <c r="F2482" s="13" t="s">
        <v>218</v>
      </c>
      <c r="G2482" s="13" t="s">
        <v>219</v>
      </c>
      <c r="H2482" s="13" t="s">
        <v>26</v>
      </c>
      <c r="I2482" s="47" t="str">
        <f>INDEX(Orders!$E2482,MATCH(Orders!$F2482,Customers!$B2482,0))</f>
        <v>Second Class</v>
      </c>
    </row>
    <row r="2483" spans="1:9" x14ac:dyDescent="0.35">
      <c r="A2483" s="12">
        <v>7792</v>
      </c>
      <c r="B2483" s="17" t="s">
        <v>5196</v>
      </c>
      <c r="C2483" s="17" t="s">
        <v>5197</v>
      </c>
      <c r="D2483" s="17" t="s">
        <v>22</v>
      </c>
      <c r="E2483" s="17" t="s">
        <v>23</v>
      </c>
      <c r="F2483" s="17" t="s">
        <v>380</v>
      </c>
      <c r="G2483" s="17" t="s">
        <v>381</v>
      </c>
      <c r="H2483" s="17" t="s">
        <v>54</v>
      </c>
      <c r="I2483" s="48" t="str">
        <f>INDEX(Orders!$E2483,MATCH(Orders!$F2483,Customers!$B2483,0))</f>
        <v>Standard Class</v>
      </c>
    </row>
    <row r="2484" spans="1:9" x14ac:dyDescent="0.35">
      <c r="A2484" s="11">
        <v>3516</v>
      </c>
      <c r="B2484" s="13" t="s">
        <v>5591</v>
      </c>
      <c r="C2484" s="13" t="s">
        <v>5592</v>
      </c>
      <c r="D2484" s="13" t="s">
        <v>41</v>
      </c>
      <c r="E2484" s="13" t="s">
        <v>23</v>
      </c>
      <c r="F2484" s="13" t="s">
        <v>581</v>
      </c>
      <c r="G2484" s="13" t="s">
        <v>330</v>
      </c>
      <c r="H2484" s="13" t="s">
        <v>79</v>
      </c>
      <c r="I2484" s="47" t="str">
        <f>INDEX(Orders!$E2484,MATCH(Orders!$F2484,Customers!$B2484,0))</f>
        <v>Standard Class</v>
      </c>
    </row>
    <row r="2485" spans="1:9" x14ac:dyDescent="0.35">
      <c r="A2485" s="12">
        <v>7029</v>
      </c>
      <c r="B2485" s="17" t="s">
        <v>5594</v>
      </c>
      <c r="C2485" s="17" t="s">
        <v>5595</v>
      </c>
      <c r="D2485" s="17" t="s">
        <v>41</v>
      </c>
      <c r="E2485" s="17" t="s">
        <v>23</v>
      </c>
      <c r="F2485" s="17" t="s">
        <v>5438</v>
      </c>
      <c r="G2485" s="17" t="s">
        <v>1599</v>
      </c>
      <c r="H2485" s="17" t="s">
        <v>54</v>
      </c>
      <c r="I2485" s="48" t="str">
        <f>INDEX(Orders!$E2485,MATCH(Orders!$F2485,Customers!$B2485,0))</f>
        <v>Second Class</v>
      </c>
    </row>
    <row r="2486" spans="1:9" x14ac:dyDescent="0.35">
      <c r="A2486" s="11">
        <v>3721</v>
      </c>
      <c r="B2486" s="13" t="s">
        <v>2820</v>
      </c>
      <c r="C2486" s="13" t="s">
        <v>2821</v>
      </c>
      <c r="D2486" s="13" t="s">
        <v>108</v>
      </c>
      <c r="E2486" s="13" t="s">
        <v>23</v>
      </c>
      <c r="F2486" s="13" t="s">
        <v>581</v>
      </c>
      <c r="G2486" s="13" t="s">
        <v>330</v>
      </c>
      <c r="H2486" s="13" t="s">
        <v>79</v>
      </c>
      <c r="I2486" s="47" t="str">
        <f>INDEX(Orders!$E2486,MATCH(Orders!$F2486,Customers!$B2486,0))</f>
        <v>Standard Class</v>
      </c>
    </row>
    <row r="2487" spans="1:9" x14ac:dyDescent="0.35">
      <c r="A2487" s="12">
        <v>3722</v>
      </c>
      <c r="B2487" s="17" t="s">
        <v>2820</v>
      </c>
      <c r="C2487" s="17" t="s">
        <v>2821</v>
      </c>
      <c r="D2487" s="17" t="s">
        <v>108</v>
      </c>
      <c r="E2487" s="17" t="s">
        <v>23</v>
      </c>
      <c r="F2487" s="17" t="s">
        <v>581</v>
      </c>
      <c r="G2487" s="17" t="s">
        <v>330</v>
      </c>
      <c r="H2487" s="17" t="s">
        <v>79</v>
      </c>
      <c r="I2487" s="48" t="str">
        <f>INDEX(Orders!$E2487,MATCH(Orders!$F2487,Customers!$B2487,0))</f>
        <v>Standard Class</v>
      </c>
    </row>
    <row r="2488" spans="1:9" x14ac:dyDescent="0.35">
      <c r="A2488" s="11">
        <v>9349</v>
      </c>
      <c r="B2488" s="13" t="s">
        <v>1683</v>
      </c>
      <c r="C2488" s="13" t="s">
        <v>1684</v>
      </c>
      <c r="D2488" s="13" t="s">
        <v>41</v>
      </c>
      <c r="E2488" s="13" t="s">
        <v>23</v>
      </c>
      <c r="F2488" s="13" t="s">
        <v>5600</v>
      </c>
      <c r="G2488" s="13" t="s">
        <v>43</v>
      </c>
      <c r="H2488" s="13" t="s">
        <v>44</v>
      </c>
      <c r="I2488" s="47" t="str">
        <f>INDEX(Orders!$E2488,MATCH(Orders!$F2488,Customers!$B2488,0))</f>
        <v>Standard Class</v>
      </c>
    </row>
    <row r="2489" spans="1:9" x14ac:dyDescent="0.35">
      <c r="A2489" s="12">
        <v>8668</v>
      </c>
      <c r="B2489" s="17" t="s">
        <v>4653</v>
      </c>
      <c r="C2489" s="17" t="s">
        <v>4654</v>
      </c>
      <c r="D2489" s="17" t="s">
        <v>108</v>
      </c>
      <c r="E2489" s="17" t="s">
        <v>23</v>
      </c>
      <c r="F2489" s="17" t="s">
        <v>159</v>
      </c>
      <c r="G2489" s="17" t="s">
        <v>160</v>
      </c>
      <c r="H2489" s="17" t="s">
        <v>44</v>
      </c>
      <c r="I2489" s="48" t="str">
        <f>INDEX(Orders!$E2489,MATCH(Orders!$F2489,Customers!$B2489,0))</f>
        <v>Second Class</v>
      </c>
    </row>
    <row r="2490" spans="1:9" x14ac:dyDescent="0.35">
      <c r="A2490" s="11">
        <v>9350</v>
      </c>
      <c r="B2490" s="13" t="s">
        <v>1683</v>
      </c>
      <c r="C2490" s="13" t="s">
        <v>1684</v>
      </c>
      <c r="D2490" s="13" t="s">
        <v>41</v>
      </c>
      <c r="E2490" s="13" t="s">
        <v>23</v>
      </c>
      <c r="F2490" s="13" t="s">
        <v>5600</v>
      </c>
      <c r="G2490" s="13" t="s">
        <v>43</v>
      </c>
      <c r="H2490" s="13" t="s">
        <v>44</v>
      </c>
      <c r="I2490" s="47" t="str">
        <f>INDEX(Orders!$E2490,MATCH(Orders!$F2490,Customers!$B2490,0))</f>
        <v>Standard Class</v>
      </c>
    </row>
    <row r="2491" spans="1:9" x14ac:dyDescent="0.35">
      <c r="A2491" s="12">
        <v>1825</v>
      </c>
      <c r="B2491" s="17" t="s">
        <v>5603</v>
      </c>
      <c r="C2491" s="17" t="s">
        <v>5604</v>
      </c>
      <c r="D2491" s="17" t="s">
        <v>41</v>
      </c>
      <c r="E2491" s="17" t="s">
        <v>23</v>
      </c>
      <c r="F2491" s="17" t="s">
        <v>4137</v>
      </c>
      <c r="G2491" s="17" t="s">
        <v>1134</v>
      </c>
      <c r="H2491" s="17" t="s">
        <v>44</v>
      </c>
      <c r="I2491" s="48" t="str">
        <f>INDEX(Orders!$E2491,MATCH(Orders!$F2491,Customers!$B2491,0))</f>
        <v>Standard Class</v>
      </c>
    </row>
    <row r="2492" spans="1:9" x14ac:dyDescent="0.35">
      <c r="A2492" s="11">
        <v>8512</v>
      </c>
      <c r="B2492" s="13" t="s">
        <v>2694</v>
      </c>
      <c r="C2492" s="13" t="s">
        <v>2695</v>
      </c>
      <c r="D2492" s="13" t="s">
        <v>41</v>
      </c>
      <c r="E2492" s="13" t="s">
        <v>23</v>
      </c>
      <c r="F2492" s="13" t="s">
        <v>218</v>
      </c>
      <c r="G2492" s="13" t="s">
        <v>219</v>
      </c>
      <c r="H2492" s="13" t="s">
        <v>26</v>
      </c>
      <c r="I2492" s="47" t="str">
        <f>INDEX(Orders!$E2492,MATCH(Orders!$F2492,Customers!$B2492,0))</f>
        <v>Standard Class</v>
      </c>
    </row>
    <row r="2493" spans="1:9" x14ac:dyDescent="0.35">
      <c r="A2493" s="12">
        <v>1827</v>
      </c>
      <c r="B2493" s="17" t="s">
        <v>5603</v>
      </c>
      <c r="C2493" s="17" t="s">
        <v>5604</v>
      </c>
      <c r="D2493" s="17" t="s">
        <v>41</v>
      </c>
      <c r="E2493" s="17" t="s">
        <v>23</v>
      </c>
      <c r="F2493" s="17" t="s">
        <v>4137</v>
      </c>
      <c r="G2493" s="17" t="s">
        <v>1134</v>
      </c>
      <c r="H2493" s="17" t="s">
        <v>44</v>
      </c>
      <c r="I2493" s="48" t="str">
        <f>INDEX(Orders!$E2493,MATCH(Orders!$F2493,Customers!$B2493,0))</f>
        <v>Standard Class</v>
      </c>
    </row>
    <row r="2494" spans="1:9" x14ac:dyDescent="0.35">
      <c r="A2494" s="11">
        <v>1826</v>
      </c>
      <c r="B2494" s="13" t="s">
        <v>5603</v>
      </c>
      <c r="C2494" s="13" t="s">
        <v>5604</v>
      </c>
      <c r="D2494" s="13" t="s">
        <v>41</v>
      </c>
      <c r="E2494" s="13" t="s">
        <v>23</v>
      </c>
      <c r="F2494" s="13" t="s">
        <v>4137</v>
      </c>
      <c r="G2494" s="13" t="s">
        <v>1134</v>
      </c>
      <c r="H2494" s="13" t="s">
        <v>44</v>
      </c>
      <c r="I2494" s="47" t="str">
        <f>INDEX(Orders!$E2494,MATCH(Orders!$F2494,Customers!$B2494,0))</f>
        <v>Standard Class</v>
      </c>
    </row>
    <row r="2495" spans="1:9" x14ac:dyDescent="0.35">
      <c r="A2495" s="12">
        <v>8669</v>
      </c>
      <c r="B2495" s="17" t="s">
        <v>4653</v>
      </c>
      <c r="C2495" s="17" t="s">
        <v>4654</v>
      </c>
      <c r="D2495" s="17" t="s">
        <v>108</v>
      </c>
      <c r="E2495" s="17" t="s">
        <v>23</v>
      </c>
      <c r="F2495" s="17" t="s">
        <v>159</v>
      </c>
      <c r="G2495" s="17" t="s">
        <v>160</v>
      </c>
      <c r="H2495" s="17" t="s">
        <v>44</v>
      </c>
      <c r="I2495" s="48" t="str">
        <f>INDEX(Orders!$E2495,MATCH(Orders!$F2495,Customers!$B2495,0))</f>
        <v>Second Class</v>
      </c>
    </row>
    <row r="2496" spans="1:9" x14ac:dyDescent="0.35">
      <c r="A2496" s="11">
        <v>6528</v>
      </c>
      <c r="B2496" s="13" t="s">
        <v>5607</v>
      </c>
      <c r="C2496" s="13" t="s">
        <v>5608</v>
      </c>
      <c r="D2496" s="13" t="s">
        <v>22</v>
      </c>
      <c r="E2496" s="13" t="s">
        <v>23</v>
      </c>
      <c r="F2496" s="13" t="s">
        <v>2193</v>
      </c>
      <c r="G2496" s="13" t="s">
        <v>2194</v>
      </c>
      <c r="H2496" s="13" t="s">
        <v>26</v>
      </c>
      <c r="I2496" s="47" t="str">
        <f>INDEX(Orders!$E2496,MATCH(Orders!$F2496,Customers!$B2496,0))</f>
        <v>Second Class</v>
      </c>
    </row>
    <row r="2497" spans="1:9" x14ac:dyDescent="0.35">
      <c r="A2497" s="12">
        <v>9674</v>
      </c>
      <c r="B2497" s="17" t="s">
        <v>2520</v>
      </c>
      <c r="C2497" s="17" t="s">
        <v>2521</v>
      </c>
      <c r="D2497" s="17" t="s">
        <v>108</v>
      </c>
      <c r="E2497" s="17" t="s">
        <v>23</v>
      </c>
      <c r="F2497" s="17" t="s">
        <v>86</v>
      </c>
      <c r="G2497" s="17" t="s">
        <v>87</v>
      </c>
      <c r="H2497" s="17" t="s">
        <v>26</v>
      </c>
      <c r="I2497" s="48" t="str">
        <f>INDEX(Orders!$E2497,MATCH(Orders!$F2497,Customers!$B2497,0))</f>
        <v>Standard Class</v>
      </c>
    </row>
    <row r="2498" spans="1:9" x14ac:dyDescent="0.35">
      <c r="A2498" s="11">
        <v>4897</v>
      </c>
      <c r="B2498" s="13" t="s">
        <v>1001</v>
      </c>
      <c r="C2498" s="13" t="s">
        <v>1002</v>
      </c>
      <c r="D2498" s="13" t="s">
        <v>22</v>
      </c>
      <c r="E2498" s="13" t="s">
        <v>23</v>
      </c>
      <c r="F2498" s="13" t="s">
        <v>159</v>
      </c>
      <c r="G2498" s="13" t="s">
        <v>160</v>
      </c>
      <c r="H2498" s="13" t="s">
        <v>44</v>
      </c>
      <c r="I2498" s="47" t="str">
        <f>INDEX(Orders!$E2498,MATCH(Orders!$F2498,Customers!$B2498,0))</f>
        <v>Standard Class</v>
      </c>
    </row>
    <row r="2499" spans="1:9" x14ac:dyDescent="0.35">
      <c r="A2499" s="12">
        <v>1301</v>
      </c>
      <c r="B2499" s="17" t="s">
        <v>1407</v>
      </c>
      <c r="C2499" s="17" t="s">
        <v>1408</v>
      </c>
      <c r="D2499" s="17" t="s">
        <v>41</v>
      </c>
      <c r="E2499" s="17" t="s">
        <v>23</v>
      </c>
      <c r="F2499" s="17" t="s">
        <v>174</v>
      </c>
      <c r="G2499" s="17" t="s">
        <v>425</v>
      </c>
      <c r="H2499" s="17" t="s">
        <v>79</v>
      </c>
      <c r="I2499" s="48" t="str">
        <f>INDEX(Orders!$E2499,MATCH(Orders!$F2499,Customers!$B2499,0))</f>
        <v>Second Class</v>
      </c>
    </row>
    <row r="2500" spans="1:9" x14ac:dyDescent="0.35">
      <c r="A2500" s="11">
        <v>8558</v>
      </c>
      <c r="B2500" s="13" t="s">
        <v>142</v>
      </c>
      <c r="C2500" s="13" t="s">
        <v>143</v>
      </c>
      <c r="D2500" s="13" t="s">
        <v>22</v>
      </c>
      <c r="E2500" s="13" t="s">
        <v>23</v>
      </c>
      <c r="F2500" s="13" t="s">
        <v>451</v>
      </c>
      <c r="G2500" s="13" t="s">
        <v>53</v>
      </c>
      <c r="H2500" s="13" t="s">
        <v>54</v>
      </c>
      <c r="I2500" s="47" t="str">
        <f>INDEX(Orders!$E2500,MATCH(Orders!$F2500,Customers!$B2500,0))</f>
        <v>Second Class</v>
      </c>
    </row>
    <row r="2501" spans="1:9" x14ac:dyDescent="0.35">
      <c r="A2501" s="12">
        <v>8560</v>
      </c>
      <c r="B2501" s="17" t="s">
        <v>142</v>
      </c>
      <c r="C2501" s="17" t="s">
        <v>143</v>
      </c>
      <c r="D2501" s="17" t="s">
        <v>22</v>
      </c>
      <c r="E2501" s="17" t="s">
        <v>23</v>
      </c>
      <c r="F2501" s="17" t="s">
        <v>451</v>
      </c>
      <c r="G2501" s="17" t="s">
        <v>53</v>
      </c>
      <c r="H2501" s="17" t="s">
        <v>54</v>
      </c>
      <c r="I2501" s="48" t="str">
        <f>INDEX(Orders!$E2501,MATCH(Orders!$F2501,Customers!$B2501,0))</f>
        <v>Second Class</v>
      </c>
    </row>
    <row r="2502" spans="1:9" x14ac:dyDescent="0.35">
      <c r="A2502" s="11">
        <v>1302</v>
      </c>
      <c r="B2502" s="13" t="s">
        <v>1407</v>
      </c>
      <c r="C2502" s="13" t="s">
        <v>1408</v>
      </c>
      <c r="D2502" s="13" t="s">
        <v>41</v>
      </c>
      <c r="E2502" s="13" t="s">
        <v>23</v>
      </c>
      <c r="F2502" s="13" t="s">
        <v>174</v>
      </c>
      <c r="G2502" s="13" t="s">
        <v>425</v>
      </c>
      <c r="H2502" s="13" t="s">
        <v>79</v>
      </c>
      <c r="I2502" s="47" t="str">
        <f>INDEX(Orders!$E2502,MATCH(Orders!$F2502,Customers!$B2502,0))</f>
        <v>Second Class</v>
      </c>
    </row>
    <row r="2503" spans="1:9" x14ac:dyDescent="0.35">
      <c r="A2503" s="12">
        <v>4894</v>
      </c>
      <c r="B2503" s="17" t="s">
        <v>1001</v>
      </c>
      <c r="C2503" s="17" t="s">
        <v>1002</v>
      </c>
      <c r="D2503" s="17" t="s">
        <v>22</v>
      </c>
      <c r="E2503" s="17" t="s">
        <v>23</v>
      </c>
      <c r="F2503" s="17" t="s">
        <v>159</v>
      </c>
      <c r="G2503" s="17" t="s">
        <v>160</v>
      </c>
      <c r="H2503" s="17" t="s">
        <v>44</v>
      </c>
      <c r="I2503" s="48" t="str">
        <f>INDEX(Orders!$E2503,MATCH(Orders!$F2503,Customers!$B2503,0))</f>
        <v>Standard Class</v>
      </c>
    </row>
    <row r="2504" spans="1:9" x14ac:dyDescent="0.35">
      <c r="A2504" s="11">
        <v>2306</v>
      </c>
      <c r="B2504" s="13" t="s">
        <v>84</v>
      </c>
      <c r="C2504" s="13" t="s">
        <v>85</v>
      </c>
      <c r="D2504" s="13" t="s">
        <v>22</v>
      </c>
      <c r="E2504" s="13" t="s">
        <v>23</v>
      </c>
      <c r="F2504" s="13" t="s">
        <v>380</v>
      </c>
      <c r="G2504" s="13" t="s">
        <v>381</v>
      </c>
      <c r="H2504" s="13" t="s">
        <v>54</v>
      </c>
      <c r="I2504" s="47" t="str">
        <f>INDEX(Orders!$E2504,MATCH(Orders!$F2504,Customers!$B2504,0))</f>
        <v>First Class</v>
      </c>
    </row>
    <row r="2505" spans="1:9" x14ac:dyDescent="0.35">
      <c r="A2505" s="12">
        <v>8561</v>
      </c>
      <c r="B2505" s="17" t="s">
        <v>142</v>
      </c>
      <c r="C2505" s="17" t="s">
        <v>143</v>
      </c>
      <c r="D2505" s="17" t="s">
        <v>22</v>
      </c>
      <c r="E2505" s="17" t="s">
        <v>23</v>
      </c>
      <c r="F2505" s="17" t="s">
        <v>451</v>
      </c>
      <c r="G2505" s="17" t="s">
        <v>53</v>
      </c>
      <c r="H2505" s="17" t="s">
        <v>54</v>
      </c>
      <c r="I2505" s="48" t="str">
        <f>INDEX(Orders!$E2505,MATCH(Orders!$F2505,Customers!$B2505,0))</f>
        <v>Second Class</v>
      </c>
    </row>
    <row r="2506" spans="1:9" x14ac:dyDescent="0.35">
      <c r="A2506" s="11">
        <v>4896</v>
      </c>
      <c r="B2506" s="13" t="s">
        <v>1001</v>
      </c>
      <c r="C2506" s="13" t="s">
        <v>1002</v>
      </c>
      <c r="D2506" s="13" t="s">
        <v>22</v>
      </c>
      <c r="E2506" s="13" t="s">
        <v>23</v>
      </c>
      <c r="F2506" s="13" t="s">
        <v>159</v>
      </c>
      <c r="G2506" s="13" t="s">
        <v>160</v>
      </c>
      <c r="H2506" s="13" t="s">
        <v>44</v>
      </c>
      <c r="I2506" s="47" t="str">
        <f>INDEX(Orders!$E2506,MATCH(Orders!$F2506,Customers!$B2506,0))</f>
        <v>Standard Class</v>
      </c>
    </row>
    <row r="2507" spans="1:9" x14ac:dyDescent="0.35">
      <c r="A2507" s="12">
        <v>4895</v>
      </c>
      <c r="B2507" s="17" t="s">
        <v>1001</v>
      </c>
      <c r="C2507" s="17" t="s">
        <v>1002</v>
      </c>
      <c r="D2507" s="17" t="s">
        <v>22</v>
      </c>
      <c r="E2507" s="17" t="s">
        <v>23</v>
      </c>
      <c r="F2507" s="17" t="s">
        <v>159</v>
      </c>
      <c r="G2507" s="17" t="s">
        <v>160</v>
      </c>
      <c r="H2507" s="17" t="s">
        <v>44</v>
      </c>
      <c r="I2507" s="48" t="str">
        <f>INDEX(Orders!$E2507,MATCH(Orders!$F2507,Customers!$B2507,0))</f>
        <v>Standard Class</v>
      </c>
    </row>
    <row r="2508" spans="1:9" x14ac:dyDescent="0.35">
      <c r="A2508" s="11">
        <v>8559</v>
      </c>
      <c r="B2508" s="13" t="s">
        <v>142</v>
      </c>
      <c r="C2508" s="13" t="s">
        <v>143</v>
      </c>
      <c r="D2508" s="13" t="s">
        <v>22</v>
      </c>
      <c r="E2508" s="13" t="s">
        <v>23</v>
      </c>
      <c r="F2508" s="13" t="s">
        <v>451</v>
      </c>
      <c r="G2508" s="13" t="s">
        <v>53</v>
      </c>
      <c r="H2508" s="13" t="s">
        <v>54</v>
      </c>
      <c r="I2508" s="47" t="str">
        <f>INDEX(Orders!$E2508,MATCH(Orders!$F2508,Customers!$B2508,0))</f>
        <v>Second Class</v>
      </c>
    </row>
    <row r="2509" spans="1:9" x14ac:dyDescent="0.35">
      <c r="A2509" s="12">
        <v>4892</v>
      </c>
      <c r="B2509" s="17" t="s">
        <v>1001</v>
      </c>
      <c r="C2509" s="17" t="s">
        <v>1002</v>
      </c>
      <c r="D2509" s="17" t="s">
        <v>22</v>
      </c>
      <c r="E2509" s="17" t="s">
        <v>23</v>
      </c>
      <c r="F2509" s="17" t="s">
        <v>159</v>
      </c>
      <c r="G2509" s="17" t="s">
        <v>160</v>
      </c>
      <c r="H2509" s="17" t="s">
        <v>44</v>
      </c>
      <c r="I2509" s="48" t="str">
        <f>INDEX(Orders!$E2509,MATCH(Orders!$F2509,Customers!$B2509,0))</f>
        <v>Standard Class</v>
      </c>
    </row>
    <row r="2510" spans="1:9" x14ac:dyDescent="0.35">
      <c r="A2510" s="11">
        <v>3251</v>
      </c>
      <c r="B2510" s="13" t="s">
        <v>3111</v>
      </c>
      <c r="C2510" s="13" t="s">
        <v>3112</v>
      </c>
      <c r="D2510" s="13" t="s">
        <v>22</v>
      </c>
      <c r="E2510" s="13" t="s">
        <v>23</v>
      </c>
      <c r="F2510" s="13" t="s">
        <v>4203</v>
      </c>
      <c r="G2510" s="13" t="s">
        <v>880</v>
      </c>
      <c r="H2510" s="13" t="s">
        <v>54</v>
      </c>
      <c r="I2510" s="47" t="str">
        <f>INDEX(Orders!$E2510,MATCH(Orders!$F2510,Customers!$B2510,0))</f>
        <v>Standard Class</v>
      </c>
    </row>
    <row r="2511" spans="1:9" x14ac:dyDescent="0.35">
      <c r="A2511" s="12">
        <v>4891</v>
      </c>
      <c r="B2511" s="17" t="s">
        <v>1001</v>
      </c>
      <c r="C2511" s="17" t="s">
        <v>1002</v>
      </c>
      <c r="D2511" s="17" t="s">
        <v>22</v>
      </c>
      <c r="E2511" s="17" t="s">
        <v>23</v>
      </c>
      <c r="F2511" s="17" t="s">
        <v>159</v>
      </c>
      <c r="G2511" s="17" t="s">
        <v>160</v>
      </c>
      <c r="H2511" s="17" t="s">
        <v>44</v>
      </c>
      <c r="I2511" s="48" t="str">
        <f>INDEX(Orders!$E2511,MATCH(Orders!$F2511,Customers!$B2511,0))</f>
        <v>Standard Class</v>
      </c>
    </row>
    <row r="2512" spans="1:9" x14ac:dyDescent="0.35">
      <c r="A2512" s="11">
        <v>9673</v>
      </c>
      <c r="B2512" s="13" t="s">
        <v>2520</v>
      </c>
      <c r="C2512" s="13" t="s">
        <v>2521</v>
      </c>
      <c r="D2512" s="13" t="s">
        <v>108</v>
      </c>
      <c r="E2512" s="13" t="s">
        <v>23</v>
      </c>
      <c r="F2512" s="13" t="s">
        <v>86</v>
      </c>
      <c r="G2512" s="13" t="s">
        <v>87</v>
      </c>
      <c r="H2512" s="13" t="s">
        <v>26</v>
      </c>
      <c r="I2512" s="47" t="str">
        <f>INDEX(Orders!$E2512,MATCH(Orders!$F2512,Customers!$B2512,0))</f>
        <v>Standard Class</v>
      </c>
    </row>
    <row r="2513" spans="1:9" x14ac:dyDescent="0.35">
      <c r="A2513" s="12">
        <v>4842</v>
      </c>
      <c r="B2513" s="17" t="s">
        <v>113</v>
      </c>
      <c r="C2513" s="17" t="s">
        <v>114</v>
      </c>
      <c r="D2513" s="17" t="s">
        <v>41</v>
      </c>
      <c r="E2513" s="17" t="s">
        <v>23</v>
      </c>
      <c r="F2513" s="17" t="s">
        <v>3147</v>
      </c>
      <c r="G2513" s="17" t="s">
        <v>153</v>
      </c>
      <c r="H2513" s="17" t="s">
        <v>26</v>
      </c>
      <c r="I2513" s="48" t="str">
        <f>INDEX(Orders!$E2513,MATCH(Orders!$F2513,Customers!$B2513,0))</f>
        <v>Standard Class</v>
      </c>
    </row>
    <row r="2514" spans="1:9" x14ac:dyDescent="0.35">
      <c r="A2514" s="11">
        <v>4893</v>
      </c>
      <c r="B2514" s="13" t="s">
        <v>1001</v>
      </c>
      <c r="C2514" s="13" t="s">
        <v>1002</v>
      </c>
      <c r="D2514" s="13" t="s">
        <v>22</v>
      </c>
      <c r="E2514" s="13" t="s">
        <v>23</v>
      </c>
      <c r="F2514" s="13" t="s">
        <v>159</v>
      </c>
      <c r="G2514" s="13" t="s">
        <v>160</v>
      </c>
      <c r="H2514" s="13" t="s">
        <v>44</v>
      </c>
      <c r="I2514" s="47" t="str">
        <f>INDEX(Orders!$E2514,MATCH(Orders!$F2514,Customers!$B2514,0))</f>
        <v>Standard Class</v>
      </c>
    </row>
    <row r="2515" spans="1:9" x14ac:dyDescent="0.35">
      <c r="A2515" s="12">
        <v>8562</v>
      </c>
      <c r="B2515" s="17" t="s">
        <v>142</v>
      </c>
      <c r="C2515" s="17" t="s">
        <v>143</v>
      </c>
      <c r="D2515" s="17" t="s">
        <v>22</v>
      </c>
      <c r="E2515" s="17" t="s">
        <v>23</v>
      </c>
      <c r="F2515" s="17" t="s">
        <v>451</v>
      </c>
      <c r="G2515" s="17" t="s">
        <v>53</v>
      </c>
      <c r="H2515" s="17" t="s">
        <v>54</v>
      </c>
      <c r="I2515" s="48" t="str">
        <f>INDEX(Orders!$E2515,MATCH(Orders!$F2515,Customers!$B2515,0))</f>
        <v>Second Class</v>
      </c>
    </row>
    <row r="2516" spans="1:9" x14ac:dyDescent="0.35">
      <c r="A2516" s="11">
        <v>6191</v>
      </c>
      <c r="B2516" s="13" t="s">
        <v>1603</v>
      </c>
      <c r="C2516" s="13" t="s">
        <v>1604</v>
      </c>
      <c r="D2516" s="13" t="s">
        <v>41</v>
      </c>
      <c r="E2516" s="13" t="s">
        <v>23</v>
      </c>
      <c r="F2516" s="13" t="s">
        <v>218</v>
      </c>
      <c r="G2516" s="13" t="s">
        <v>219</v>
      </c>
      <c r="H2516" s="13" t="s">
        <v>26</v>
      </c>
      <c r="I2516" s="47" t="str">
        <f>INDEX(Orders!$E2516,MATCH(Orders!$F2516,Customers!$B2516,0))</f>
        <v>Standard Class</v>
      </c>
    </row>
    <row r="2517" spans="1:9" x14ac:dyDescent="0.35">
      <c r="A2517" s="12">
        <v>1259</v>
      </c>
      <c r="B2517" s="17" t="s">
        <v>1543</v>
      </c>
      <c r="C2517" s="17" t="s">
        <v>1544</v>
      </c>
      <c r="D2517" s="17" t="s">
        <v>108</v>
      </c>
      <c r="E2517" s="17" t="s">
        <v>23</v>
      </c>
      <c r="F2517" s="17" t="s">
        <v>77</v>
      </c>
      <c r="G2517" s="17" t="s">
        <v>78</v>
      </c>
      <c r="H2517" s="17" t="s">
        <v>79</v>
      </c>
      <c r="I2517" s="48" t="str">
        <f>INDEX(Orders!$E2517,MATCH(Orders!$F2517,Customers!$B2517,0))</f>
        <v>Second Class</v>
      </c>
    </row>
    <row r="2518" spans="1:9" x14ac:dyDescent="0.35">
      <c r="A2518" s="11">
        <v>1260</v>
      </c>
      <c r="B2518" s="13" t="s">
        <v>1543</v>
      </c>
      <c r="C2518" s="13" t="s">
        <v>1544</v>
      </c>
      <c r="D2518" s="13" t="s">
        <v>108</v>
      </c>
      <c r="E2518" s="13" t="s">
        <v>23</v>
      </c>
      <c r="F2518" s="13" t="s">
        <v>77</v>
      </c>
      <c r="G2518" s="13" t="s">
        <v>78</v>
      </c>
      <c r="H2518" s="13" t="s">
        <v>79</v>
      </c>
      <c r="I2518" s="47" t="str">
        <f>INDEX(Orders!$E2518,MATCH(Orders!$F2518,Customers!$B2518,0))</f>
        <v>Second Class</v>
      </c>
    </row>
    <row r="2519" spans="1:9" x14ac:dyDescent="0.35">
      <c r="A2519" s="12">
        <v>6831</v>
      </c>
      <c r="B2519" s="17" t="s">
        <v>3595</v>
      </c>
      <c r="C2519" s="17" t="s">
        <v>3596</v>
      </c>
      <c r="D2519" s="17" t="s">
        <v>22</v>
      </c>
      <c r="E2519" s="17" t="s">
        <v>23</v>
      </c>
      <c r="F2519" s="17" t="s">
        <v>218</v>
      </c>
      <c r="G2519" s="17" t="s">
        <v>219</v>
      </c>
      <c r="H2519" s="17" t="s">
        <v>26</v>
      </c>
      <c r="I2519" s="48" t="str">
        <f>INDEX(Orders!$E2519,MATCH(Orders!$F2519,Customers!$B2519,0))</f>
        <v>Second Class</v>
      </c>
    </row>
    <row r="2520" spans="1:9" x14ac:dyDescent="0.35">
      <c r="A2520" s="11">
        <v>7239</v>
      </c>
      <c r="B2520" s="13" t="s">
        <v>5634</v>
      </c>
      <c r="C2520" s="13" t="s">
        <v>5635</v>
      </c>
      <c r="D2520" s="13" t="s">
        <v>41</v>
      </c>
      <c r="E2520" s="13" t="s">
        <v>23</v>
      </c>
      <c r="F2520" s="13" t="s">
        <v>2972</v>
      </c>
      <c r="G2520" s="13" t="s">
        <v>43</v>
      </c>
      <c r="H2520" s="13" t="s">
        <v>44</v>
      </c>
      <c r="I2520" s="47" t="str">
        <f>INDEX(Orders!$E2520,MATCH(Orders!$F2520,Customers!$B2520,0))</f>
        <v>Standard Class</v>
      </c>
    </row>
    <row r="2521" spans="1:9" x14ac:dyDescent="0.35">
      <c r="A2521" s="12">
        <v>7240</v>
      </c>
      <c r="B2521" s="17" t="s">
        <v>5634</v>
      </c>
      <c r="C2521" s="17" t="s">
        <v>5635</v>
      </c>
      <c r="D2521" s="17" t="s">
        <v>41</v>
      </c>
      <c r="E2521" s="17" t="s">
        <v>23</v>
      </c>
      <c r="F2521" s="17" t="s">
        <v>2972</v>
      </c>
      <c r="G2521" s="17" t="s">
        <v>43</v>
      </c>
      <c r="H2521" s="17" t="s">
        <v>44</v>
      </c>
      <c r="I2521" s="48" t="str">
        <f>INDEX(Orders!$E2521,MATCH(Orders!$F2521,Customers!$B2521,0))</f>
        <v>Standard Class</v>
      </c>
    </row>
    <row r="2522" spans="1:9" x14ac:dyDescent="0.35">
      <c r="A2522" s="11">
        <v>4750</v>
      </c>
      <c r="B2522" s="13" t="s">
        <v>654</v>
      </c>
      <c r="C2522" s="13" t="s">
        <v>655</v>
      </c>
      <c r="D2522" s="13" t="s">
        <v>22</v>
      </c>
      <c r="E2522" s="13" t="s">
        <v>23</v>
      </c>
      <c r="F2522" s="13" t="s">
        <v>159</v>
      </c>
      <c r="G2522" s="13" t="s">
        <v>160</v>
      </c>
      <c r="H2522" s="13" t="s">
        <v>44</v>
      </c>
      <c r="I2522" s="47" t="str">
        <f>INDEX(Orders!$E2522,MATCH(Orders!$F2522,Customers!$B2522,0))</f>
        <v>First Class</v>
      </c>
    </row>
    <row r="2523" spans="1:9" x14ac:dyDescent="0.35">
      <c r="A2523" s="12">
        <v>1258</v>
      </c>
      <c r="B2523" s="17" t="s">
        <v>1543</v>
      </c>
      <c r="C2523" s="17" t="s">
        <v>1544</v>
      </c>
      <c r="D2523" s="17" t="s">
        <v>108</v>
      </c>
      <c r="E2523" s="17" t="s">
        <v>23</v>
      </c>
      <c r="F2523" s="17" t="s">
        <v>77</v>
      </c>
      <c r="G2523" s="17" t="s">
        <v>78</v>
      </c>
      <c r="H2523" s="17" t="s">
        <v>79</v>
      </c>
      <c r="I2523" s="48" t="str">
        <f>INDEX(Orders!$E2523,MATCH(Orders!$F2523,Customers!$B2523,0))</f>
        <v>Second Class</v>
      </c>
    </row>
    <row r="2524" spans="1:9" x14ac:dyDescent="0.35">
      <c r="A2524" s="11">
        <v>1806</v>
      </c>
      <c r="B2524" s="13" t="s">
        <v>1730</v>
      </c>
      <c r="C2524" s="13" t="s">
        <v>1731</v>
      </c>
      <c r="D2524" s="13" t="s">
        <v>22</v>
      </c>
      <c r="E2524" s="13" t="s">
        <v>23</v>
      </c>
      <c r="F2524" s="13" t="s">
        <v>42</v>
      </c>
      <c r="G2524" s="13" t="s">
        <v>43</v>
      </c>
      <c r="H2524" s="13" t="s">
        <v>44</v>
      </c>
      <c r="I2524" s="47" t="str">
        <f>INDEX(Orders!$E2524,MATCH(Orders!$F2524,Customers!$B2524,0))</f>
        <v>First Class</v>
      </c>
    </row>
    <row r="2525" spans="1:9" x14ac:dyDescent="0.35">
      <c r="A2525" s="12">
        <v>8272</v>
      </c>
      <c r="B2525" s="17" t="s">
        <v>3000</v>
      </c>
      <c r="C2525" s="17" t="s">
        <v>3001</v>
      </c>
      <c r="D2525" s="17" t="s">
        <v>41</v>
      </c>
      <c r="E2525" s="17" t="s">
        <v>23</v>
      </c>
      <c r="F2525" s="17" t="s">
        <v>218</v>
      </c>
      <c r="G2525" s="17" t="s">
        <v>219</v>
      </c>
      <c r="H2525" s="17" t="s">
        <v>26</v>
      </c>
      <c r="I2525" s="48" t="str">
        <f>INDEX(Orders!$E2525,MATCH(Orders!$F2525,Customers!$B2525,0))</f>
        <v>Standard Class</v>
      </c>
    </row>
    <row r="2526" spans="1:9" x14ac:dyDescent="0.35">
      <c r="A2526" s="11">
        <v>6632</v>
      </c>
      <c r="B2526" s="13" t="s">
        <v>3000</v>
      </c>
      <c r="C2526" s="13" t="s">
        <v>3001</v>
      </c>
      <c r="D2526" s="13" t="s">
        <v>41</v>
      </c>
      <c r="E2526" s="13" t="s">
        <v>23</v>
      </c>
      <c r="F2526" s="13" t="s">
        <v>159</v>
      </c>
      <c r="G2526" s="13" t="s">
        <v>160</v>
      </c>
      <c r="H2526" s="13" t="s">
        <v>44</v>
      </c>
      <c r="I2526" s="47" t="str">
        <f>INDEX(Orders!$E2526,MATCH(Orders!$F2526,Customers!$B2526,0))</f>
        <v>Standard Class</v>
      </c>
    </row>
    <row r="2527" spans="1:9" x14ac:dyDescent="0.35">
      <c r="A2527" s="12">
        <v>7397</v>
      </c>
      <c r="B2527" s="17" t="s">
        <v>3253</v>
      </c>
      <c r="C2527" s="17" t="s">
        <v>3254</v>
      </c>
      <c r="D2527" s="17" t="s">
        <v>22</v>
      </c>
      <c r="E2527" s="17" t="s">
        <v>23</v>
      </c>
      <c r="F2527" s="17" t="s">
        <v>218</v>
      </c>
      <c r="G2527" s="17" t="s">
        <v>219</v>
      </c>
      <c r="H2527" s="17" t="s">
        <v>26</v>
      </c>
      <c r="I2527" s="48" t="str">
        <f>INDEX(Orders!$E2527,MATCH(Orders!$F2527,Customers!$B2527,0))</f>
        <v>Standard Class</v>
      </c>
    </row>
    <row r="2528" spans="1:9" x14ac:dyDescent="0.35">
      <c r="A2528" s="11">
        <v>6631</v>
      </c>
      <c r="B2528" s="13" t="s">
        <v>3000</v>
      </c>
      <c r="C2528" s="13" t="s">
        <v>3001</v>
      </c>
      <c r="D2528" s="13" t="s">
        <v>41</v>
      </c>
      <c r="E2528" s="13" t="s">
        <v>23</v>
      </c>
      <c r="F2528" s="13" t="s">
        <v>159</v>
      </c>
      <c r="G2528" s="13" t="s">
        <v>160</v>
      </c>
      <c r="H2528" s="13" t="s">
        <v>44</v>
      </c>
      <c r="I2528" s="47" t="str">
        <f>INDEX(Orders!$E2528,MATCH(Orders!$F2528,Customers!$B2528,0))</f>
        <v>Standard Class</v>
      </c>
    </row>
    <row r="2529" spans="1:9" x14ac:dyDescent="0.35">
      <c r="A2529" s="12">
        <v>7891</v>
      </c>
      <c r="B2529" s="17" t="s">
        <v>5648</v>
      </c>
      <c r="C2529" s="17" t="s">
        <v>5649</v>
      </c>
      <c r="D2529" s="17" t="s">
        <v>41</v>
      </c>
      <c r="E2529" s="17" t="s">
        <v>23</v>
      </c>
      <c r="F2529" s="17" t="s">
        <v>273</v>
      </c>
      <c r="G2529" s="17" t="s">
        <v>1444</v>
      </c>
      <c r="H2529" s="17" t="s">
        <v>79</v>
      </c>
      <c r="I2529" s="48" t="str">
        <f>INDEX(Orders!$E2529,MATCH(Orders!$F2529,Customers!$B2529,0))</f>
        <v>Standard Class</v>
      </c>
    </row>
    <row r="2530" spans="1:9" x14ac:dyDescent="0.35">
      <c r="A2530" s="11">
        <v>7892</v>
      </c>
      <c r="B2530" s="13" t="s">
        <v>5648</v>
      </c>
      <c r="C2530" s="13" t="s">
        <v>5649</v>
      </c>
      <c r="D2530" s="13" t="s">
        <v>41</v>
      </c>
      <c r="E2530" s="13" t="s">
        <v>23</v>
      </c>
      <c r="F2530" s="13" t="s">
        <v>273</v>
      </c>
      <c r="G2530" s="13" t="s">
        <v>1444</v>
      </c>
      <c r="H2530" s="13" t="s">
        <v>79</v>
      </c>
      <c r="I2530" s="47" t="str">
        <f>INDEX(Orders!$E2530,MATCH(Orders!$F2530,Customers!$B2530,0))</f>
        <v>Standard Class</v>
      </c>
    </row>
    <row r="2531" spans="1:9" x14ac:dyDescent="0.35">
      <c r="A2531" s="12">
        <v>7396</v>
      </c>
      <c r="B2531" s="17" t="s">
        <v>3253</v>
      </c>
      <c r="C2531" s="17" t="s">
        <v>3254</v>
      </c>
      <c r="D2531" s="17" t="s">
        <v>22</v>
      </c>
      <c r="E2531" s="17" t="s">
        <v>23</v>
      </c>
      <c r="F2531" s="17" t="s">
        <v>218</v>
      </c>
      <c r="G2531" s="17" t="s">
        <v>219</v>
      </c>
      <c r="H2531" s="17" t="s">
        <v>26</v>
      </c>
      <c r="I2531" s="48" t="str">
        <f>INDEX(Orders!$E2531,MATCH(Orders!$F2531,Customers!$B2531,0))</f>
        <v>Standard Class</v>
      </c>
    </row>
    <row r="2532" spans="1:9" x14ac:dyDescent="0.35">
      <c r="A2532" s="11">
        <v>6801</v>
      </c>
      <c r="B2532" s="13" t="s">
        <v>5651</v>
      </c>
      <c r="C2532" s="13" t="s">
        <v>5652</v>
      </c>
      <c r="D2532" s="13" t="s">
        <v>22</v>
      </c>
      <c r="E2532" s="13" t="s">
        <v>23</v>
      </c>
      <c r="F2532" s="13" t="s">
        <v>1695</v>
      </c>
      <c r="G2532" s="13" t="s">
        <v>465</v>
      </c>
      <c r="H2532" s="13" t="s">
        <v>44</v>
      </c>
      <c r="I2532" s="47" t="str">
        <f>INDEX(Orders!$E2532,MATCH(Orders!$F2532,Customers!$B2532,0))</f>
        <v>Standard Class</v>
      </c>
    </row>
    <row r="2533" spans="1:9" x14ac:dyDescent="0.35">
      <c r="A2533" s="12">
        <v>1808</v>
      </c>
      <c r="B2533" s="17" t="s">
        <v>1730</v>
      </c>
      <c r="C2533" s="17" t="s">
        <v>1731</v>
      </c>
      <c r="D2533" s="17" t="s">
        <v>22</v>
      </c>
      <c r="E2533" s="17" t="s">
        <v>23</v>
      </c>
      <c r="F2533" s="17" t="s">
        <v>42</v>
      </c>
      <c r="G2533" s="17" t="s">
        <v>43</v>
      </c>
      <c r="H2533" s="17" t="s">
        <v>44</v>
      </c>
      <c r="I2533" s="48" t="str">
        <f>INDEX(Orders!$E2533,MATCH(Orders!$F2533,Customers!$B2533,0))</f>
        <v>First Class</v>
      </c>
    </row>
    <row r="2534" spans="1:9" x14ac:dyDescent="0.35">
      <c r="A2534" s="11">
        <v>7893</v>
      </c>
      <c r="B2534" s="13" t="s">
        <v>5648</v>
      </c>
      <c r="C2534" s="13" t="s">
        <v>5649</v>
      </c>
      <c r="D2534" s="13" t="s">
        <v>41</v>
      </c>
      <c r="E2534" s="13" t="s">
        <v>23</v>
      </c>
      <c r="F2534" s="13" t="s">
        <v>273</v>
      </c>
      <c r="G2534" s="13" t="s">
        <v>1444</v>
      </c>
      <c r="H2534" s="13" t="s">
        <v>79</v>
      </c>
      <c r="I2534" s="47" t="str">
        <f>INDEX(Orders!$E2534,MATCH(Orders!$F2534,Customers!$B2534,0))</f>
        <v>Standard Class</v>
      </c>
    </row>
    <row r="2535" spans="1:9" x14ac:dyDescent="0.35">
      <c r="A2535" s="12">
        <v>6803</v>
      </c>
      <c r="B2535" s="17" t="s">
        <v>5651</v>
      </c>
      <c r="C2535" s="17" t="s">
        <v>5652</v>
      </c>
      <c r="D2535" s="17" t="s">
        <v>22</v>
      </c>
      <c r="E2535" s="17" t="s">
        <v>23</v>
      </c>
      <c r="F2535" s="17" t="s">
        <v>1695</v>
      </c>
      <c r="G2535" s="17" t="s">
        <v>465</v>
      </c>
      <c r="H2535" s="17" t="s">
        <v>44</v>
      </c>
      <c r="I2535" s="48" t="str">
        <f>INDEX(Orders!$E2535,MATCH(Orders!$F2535,Customers!$B2535,0))</f>
        <v>Standard Class</v>
      </c>
    </row>
    <row r="2536" spans="1:9" x14ac:dyDescent="0.35">
      <c r="A2536" s="11">
        <v>6804</v>
      </c>
      <c r="B2536" s="13" t="s">
        <v>5651</v>
      </c>
      <c r="C2536" s="13" t="s">
        <v>5652</v>
      </c>
      <c r="D2536" s="13" t="s">
        <v>22</v>
      </c>
      <c r="E2536" s="13" t="s">
        <v>23</v>
      </c>
      <c r="F2536" s="13" t="s">
        <v>1695</v>
      </c>
      <c r="G2536" s="13" t="s">
        <v>465</v>
      </c>
      <c r="H2536" s="13" t="s">
        <v>44</v>
      </c>
      <c r="I2536" s="47" t="str">
        <f>INDEX(Orders!$E2536,MATCH(Orders!$F2536,Customers!$B2536,0))</f>
        <v>Standard Class</v>
      </c>
    </row>
    <row r="2537" spans="1:9" x14ac:dyDescent="0.35">
      <c r="A2537" s="12">
        <v>1807</v>
      </c>
      <c r="B2537" s="17" t="s">
        <v>1730</v>
      </c>
      <c r="C2537" s="17" t="s">
        <v>1731</v>
      </c>
      <c r="D2537" s="17" t="s">
        <v>22</v>
      </c>
      <c r="E2537" s="17" t="s">
        <v>23</v>
      </c>
      <c r="F2537" s="17" t="s">
        <v>42</v>
      </c>
      <c r="G2537" s="17" t="s">
        <v>43</v>
      </c>
      <c r="H2537" s="17" t="s">
        <v>44</v>
      </c>
      <c r="I2537" s="48" t="str">
        <f>INDEX(Orders!$E2537,MATCH(Orders!$F2537,Customers!$B2537,0))</f>
        <v>First Class</v>
      </c>
    </row>
    <row r="2538" spans="1:9" x14ac:dyDescent="0.35">
      <c r="A2538" s="11">
        <v>6802</v>
      </c>
      <c r="B2538" s="13" t="s">
        <v>5651</v>
      </c>
      <c r="C2538" s="13" t="s">
        <v>5652</v>
      </c>
      <c r="D2538" s="13" t="s">
        <v>22</v>
      </c>
      <c r="E2538" s="13" t="s">
        <v>23</v>
      </c>
      <c r="F2538" s="13" t="s">
        <v>1695</v>
      </c>
      <c r="G2538" s="13" t="s">
        <v>465</v>
      </c>
      <c r="H2538" s="13" t="s">
        <v>44</v>
      </c>
      <c r="I2538" s="47" t="str">
        <f>INDEX(Orders!$E2538,MATCH(Orders!$F2538,Customers!$B2538,0))</f>
        <v>Standard Class</v>
      </c>
    </row>
    <row r="2539" spans="1:9" x14ac:dyDescent="0.35">
      <c r="A2539" s="12">
        <v>6800</v>
      </c>
      <c r="B2539" s="17" t="s">
        <v>5651</v>
      </c>
      <c r="C2539" s="17" t="s">
        <v>5652</v>
      </c>
      <c r="D2539" s="17" t="s">
        <v>22</v>
      </c>
      <c r="E2539" s="17" t="s">
        <v>23</v>
      </c>
      <c r="F2539" s="17" t="s">
        <v>1695</v>
      </c>
      <c r="G2539" s="17" t="s">
        <v>465</v>
      </c>
      <c r="H2539" s="17" t="s">
        <v>44</v>
      </c>
      <c r="I2539" s="48" t="str">
        <f>INDEX(Orders!$E2539,MATCH(Orders!$F2539,Customers!$B2539,0))</f>
        <v>Standard Class</v>
      </c>
    </row>
    <row r="2540" spans="1:9" x14ac:dyDescent="0.35">
      <c r="A2540" s="11">
        <v>5330</v>
      </c>
      <c r="B2540" s="13" t="s">
        <v>855</v>
      </c>
      <c r="C2540" s="13" t="s">
        <v>856</v>
      </c>
      <c r="D2540" s="13" t="s">
        <v>41</v>
      </c>
      <c r="E2540" s="13" t="s">
        <v>23</v>
      </c>
      <c r="F2540" s="13" t="s">
        <v>218</v>
      </c>
      <c r="G2540" s="13" t="s">
        <v>219</v>
      </c>
      <c r="H2540" s="13" t="s">
        <v>26</v>
      </c>
      <c r="I2540" s="47" t="str">
        <f>INDEX(Orders!$E2540,MATCH(Orders!$F2540,Customers!$B2540,0))</f>
        <v>Second Class</v>
      </c>
    </row>
    <row r="2541" spans="1:9" x14ac:dyDescent="0.35">
      <c r="A2541" s="12">
        <v>6032</v>
      </c>
      <c r="B2541" s="17" t="s">
        <v>5659</v>
      </c>
      <c r="C2541" s="17" t="s">
        <v>5660</v>
      </c>
      <c r="D2541" s="17" t="s">
        <v>22</v>
      </c>
      <c r="E2541" s="17" t="s">
        <v>23</v>
      </c>
      <c r="F2541" s="17" t="s">
        <v>5661</v>
      </c>
      <c r="G2541" s="17" t="s">
        <v>241</v>
      </c>
      <c r="H2541" s="17" t="s">
        <v>26</v>
      </c>
      <c r="I2541" s="48" t="str">
        <f>INDEX(Orders!$E2541,MATCH(Orders!$F2541,Customers!$B2541,0))</f>
        <v>Standard Class</v>
      </c>
    </row>
    <row r="2542" spans="1:9" x14ac:dyDescent="0.35">
      <c r="A2542" s="11">
        <v>7890</v>
      </c>
      <c r="B2542" s="13" t="s">
        <v>5648</v>
      </c>
      <c r="C2542" s="13" t="s">
        <v>5649</v>
      </c>
      <c r="D2542" s="13" t="s">
        <v>41</v>
      </c>
      <c r="E2542" s="13" t="s">
        <v>23</v>
      </c>
      <c r="F2542" s="13" t="s">
        <v>273</v>
      </c>
      <c r="G2542" s="13" t="s">
        <v>1444</v>
      </c>
      <c r="H2542" s="13" t="s">
        <v>79</v>
      </c>
      <c r="I2542" s="47" t="str">
        <f>INDEX(Orders!$E2542,MATCH(Orders!$F2542,Customers!$B2542,0))</f>
        <v>Standard Class</v>
      </c>
    </row>
    <row r="2543" spans="1:9" x14ac:dyDescent="0.35">
      <c r="A2543" s="12">
        <v>4595</v>
      </c>
      <c r="B2543" s="17" t="s">
        <v>949</v>
      </c>
      <c r="C2543" s="17" t="s">
        <v>950</v>
      </c>
      <c r="D2543" s="17" t="s">
        <v>22</v>
      </c>
      <c r="E2543" s="17" t="s">
        <v>23</v>
      </c>
      <c r="F2543" s="17" t="s">
        <v>42</v>
      </c>
      <c r="G2543" s="17" t="s">
        <v>43</v>
      </c>
      <c r="H2543" s="17" t="s">
        <v>44</v>
      </c>
      <c r="I2543" s="48" t="str">
        <f>INDEX(Orders!$E2543,MATCH(Orders!$F2543,Customers!$B2543,0))</f>
        <v>Standard Class</v>
      </c>
    </row>
    <row r="2544" spans="1:9" x14ac:dyDescent="0.35">
      <c r="A2544" s="11">
        <v>4592</v>
      </c>
      <c r="B2544" s="13" t="s">
        <v>949</v>
      </c>
      <c r="C2544" s="13" t="s">
        <v>950</v>
      </c>
      <c r="D2544" s="13" t="s">
        <v>22</v>
      </c>
      <c r="E2544" s="13" t="s">
        <v>23</v>
      </c>
      <c r="F2544" s="13" t="s">
        <v>42</v>
      </c>
      <c r="G2544" s="13" t="s">
        <v>43</v>
      </c>
      <c r="H2544" s="13" t="s">
        <v>44</v>
      </c>
      <c r="I2544" s="47" t="str">
        <f>INDEX(Orders!$E2544,MATCH(Orders!$F2544,Customers!$B2544,0))</f>
        <v>Standard Class</v>
      </c>
    </row>
    <row r="2545" spans="1:9" x14ac:dyDescent="0.35">
      <c r="A2545" s="12">
        <v>5033</v>
      </c>
      <c r="B2545" s="17" t="s">
        <v>4931</v>
      </c>
      <c r="C2545" s="17" t="s">
        <v>4932</v>
      </c>
      <c r="D2545" s="17" t="s">
        <v>22</v>
      </c>
      <c r="E2545" s="17" t="s">
        <v>23</v>
      </c>
      <c r="F2545" s="17" t="s">
        <v>939</v>
      </c>
      <c r="G2545" s="17" t="s">
        <v>199</v>
      </c>
      <c r="H2545" s="17" t="s">
        <v>26</v>
      </c>
      <c r="I2545" s="48" t="str">
        <f>INDEX(Orders!$E2545,MATCH(Orders!$F2545,Customers!$B2545,0))</f>
        <v>Standard Class</v>
      </c>
    </row>
    <row r="2546" spans="1:9" x14ac:dyDescent="0.35">
      <c r="A2546" s="11">
        <v>4593</v>
      </c>
      <c r="B2546" s="13" t="s">
        <v>949</v>
      </c>
      <c r="C2546" s="13" t="s">
        <v>950</v>
      </c>
      <c r="D2546" s="13" t="s">
        <v>22</v>
      </c>
      <c r="E2546" s="13" t="s">
        <v>23</v>
      </c>
      <c r="F2546" s="13" t="s">
        <v>42</v>
      </c>
      <c r="G2546" s="13" t="s">
        <v>43</v>
      </c>
      <c r="H2546" s="13" t="s">
        <v>44</v>
      </c>
      <c r="I2546" s="47" t="str">
        <f>INDEX(Orders!$E2546,MATCH(Orders!$F2546,Customers!$B2546,0))</f>
        <v>Standard Class</v>
      </c>
    </row>
    <row r="2547" spans="1:9" x14ac:dyDescent="0.35">
      <c r="A2547" s="12">
        <v>3351</v>
      </c>
      <c r="B2547" s="17" t="s">
        <v>5669</v>
      </c>
      <c r="C2547" s="17" t="s">
        <v>5670</v>
      </c>
      <c r="D2547" s="17" t="s">
        <v>41</v>
      </c>
      <c r="E2547" s="17" t="s">
        <v>23</v>
      </c>
      <c r="F2547" s="17" t="s">
        <v>218</v>
      </c>
      <c r="G2547" s="17" t="s">
        <v>219</v>
      </c>
      <c r="H2547" s="17" t="s">
        <v>26</v>
      </c>
      <c r="I2547" s="48" t="str">
        <f>INDEX(Orders!$E2547,MATCH(Orders!$F2547,Customers!$B2547,0))</f>
        <v>Standard Class</v>
      </c>
    </row>
    <row r="2548" spans="1:9" x14ac:dyDescent="0.35">
      <c r="A2548" s="11">
        <v>4596</v>
      </c>
      <c r="B2548" s="13" t="s">
        <v>949</v>
      </c>
      <c r="C2548" s="13" t="s">
        <v>950</v>
      </c>
      <c r="D2548" s="13" t="s">
        <v>22</v>
      </c>
      <c r="E2548" s="13" t="s">
        <v>23</v>
      </c>
      <c r="F2548" s="13" t="s">
        <v>42</v>
      </c>
      <c r="G2548" s="13" t="s">
        <v>43</v>
      </c>
      <c r="H2548" s="13" t="s">
        <v>44</v>
      </c>
      <c r="I2548" s="47" t="str">
        <f>INDEX(Orders!$E2548,MATCH(Orders!$F2548,Customers!$B2548,0))</f>
        <v>Standard Class</v>
      </c>
    </row>
    <row r="2549" spans="1:9" x14ac:dyDescent="0.35">
      <c r="A2549" s="12">
        <v>1435</v>
      </c>
      <c r="B2549" s="17" t="s">
        <v>290</v>
      </c>
      <c r="C2549" s="17" t="s">
        <v>291</v>
      </c>
      <c r="D2549" s="17" t="s">
        <v>41</v>
      </c>
      <c r="E2549" s="17" t="s">
        <v>23</v>
      </c>
      <c r="F2549" s="17" t="s">
        <v>159</v>
      </c>
      <c r="G2549" s="17" t="s">
        <v>160</v>
      </c>
      <c r="H2549" s="17" t="s">
        <v>44</v>
      </c>
      <c r="I2549" s="48" t="str">
        <f>INDEX(Orders!$E2549,MATCH(Orders!$F2549,Customers!$B2549,0))</f>
        <v>Standard Class</v>
      </c>
    </row>
    <row r="2550" spans="1:9" x14ac:dyDescent="0.35">
      <c r="A2550" s="11">
        <v>5034</v>
      </c>
      <c r="B2550" s="13" t="s">
        <v>4931</v>
      </c>
      <c r="C2550" s="13" t="s">
        <v>4932</v>
      </c>
      <c r="D2550" s="13" t="s">
        <v>22</v>
      </c>
      <c r="E2550" s="13" t="s">
        <v>23</v>
      </c>
      <c r="F2550" s="13" t="s">
        <v>939</v>
      </c>
      <c r="G2550" s="13" t="s">
        <v>199</v>
      </c>
      <c r="H2550" s="13" t="s">
        <v>26</v>
      </c>
      <c r="I2550" s="47" t="str">
        <f>INDEX(Orders!$E2550,MATCH(Orders!$F2550,Customers!$B2550,0))</f>
        <v>Standard Class</v>
      </c>
    </row>
    <row r="2551" spans="1:9" x14ac:dyDescent="0.35">
      <c r="A2551" s="12">
        <v>3726</v>
      </c>
      <c r="B2551" s="17" t="s">
        <v>2204</v>
      </c>
      <c r="C2551" s="17" t="s">
        <v>2205</v>
      </c>
      <c r="D2551" s="17" t="s">
        <v>22</v>
      </c>
      <c r="E2551" s="17" t="s">
        <v>23</v>
      </c>
      <c r="F2551" s="17" t="s">
        <v>736</v>
      </c>
      <c r="G2551" s="17" t="s">
        <v>737</v>
      </c>
      <c r="H2551" s="17" t="s">
        <v>44</v>
      </c>
      <c r="I2551" s="48" t="str">
        <f>INDEX(Orders!$E2551,MATCH(Orders!$F2551,Customers!$B2551,0))</f>
        <v>Standard Class</v>
      </c>
    </row>
    <row r="2552" spans="1:9" x14ac:dyDescent="0.35">
      <c r="A2552" s="11">
        <v>4591</v>
      </c>
      <c r="B2552" s="13" t="s">
        <v>949</v>
      </c>
      <c r="C2552" s="13" t="s">
        <v>950</v>
      </c>
      <c r="D2552" s="13" t="s">
        <v>22</v>
      </c>
      <c r="E2552" s="13" t="s">
        <v>23</v>
      </c>
      <c r="F2552" s="13" t="s">
        <v>42</v>
      </c>
      <c r="G2552" s="13" t="s">
        <v>43</v>
      </c>
      <c r="H2552" s="13" t="s">
        <v>44</v>
      </c>
      <c r="I2552" s="47" t="str">
        <f>INDEX(Orders!$E2552,MATCH(Orders!$F2552,Customers!$B2552,0))</f>
        <v>Standard Class</v>
      </c>
    </row>
    <row r="2553" spans="1:9" x14ac:dyDescent="0.35">
      <c r="A2553" s="12">
        <v>4403</v>
      </c>
      <c r="B2553" s="17" t="s">
        <v>209</v>
      </c>
      <c r="C2553" s="17" t="s">
        <v>210</v>
      </c>
      <c r="D2553" s="17" t="s">
        <v>41</v>
      </c>
      <c r="E2553" s="17" t="s">
        <v>23</v>
      </c>
      <c r="F2553" s="17" t="s">
        <v>1770</v>
      </c>
      <c r="G2553" s="17" t="s">
        <v>737</v>
      </c>
      <c r="H2553" s="17" t="s">
        <v>44</v>
      </c>
      <c r="I2553" s="48" t="str">
        <f>INDEX(Orders!$E2553,MATCH(Orders!$F2553,Customers!$B2553,0))</f>
        <v>First Class</v>
      </c>
    </row>
    <row r="2554" spans="1:9" x14ac:dyDescent="0.35">
      <c r="A2554" s="11">
        <v>4594</v>
      </c>
      <c r="B2554" s="13" t="s">
        <v>949</v>
      </c>
      <c r="C2554" s="13" t="s">
        <v>950</v>
      </c>
      <c r="D2554" s="13" t="s">
        <v>22</v>
      </c>
      <c r="E2554" s="13" t="s">
        <v>23</v>
      </c>
      <c r="F2554" s="13" t="s">
        <v>42</v>
      </c>
      <c r="G2554" s="13" t="s">
        <v>43</v>
      </c>
      <c r="H2554" s="13" t="s">
        <v>44</v>
      </c>
      <c r="I2554" s="47" t="str">
        <f>INDEX(Orders!$E2554,MATCH(Orders!$F2554,Customers!$B2554,0))</f>
        <v>Standard Class</v>
      </c>
    </row>
    <row r="2555" spans="1:9" x14ac:dyDescent="0.35">
      <c r="A2555" s="12">
        <v>5178</v>
      </c>
      <c r="B2555" s="17" t="s">
        <v>95</v>
      </c>
      <c r="C2555" s="17" t="s">
        <v>96</v>
      </c>
      <c r="D2555" s="17" t="s">
        <v>22</v>
      </c>
      <c r="E2555" s="17" t="s">
        <v>23</v>
      </c>
      <c r="F2555" s="17" t="s">
        <v>218</v>
      </c>
      <c r="G2555" s="17" t="s">
        <v>219</v>
      </c>
      <c r="H2555" s="17" t="s">
        <v>26</v>
      </c>
      <c r="I2555" s="48" t="str">
        <f>INDEX(Orders!$E2555,MATCH(Orders!$F2555,Customers!$B2555,0))</f>
        <v>Standard Class</v>
      </c>
    </row>
    <row r="2556" spans="1:9" x14ac:dyDescent="0.35">
      <c r="A2556" s="11">
        <v>2845</v>
      </c>
      <c r="B2556" s="13" t="s">
        <v>2369</v>
      </c>
      <c r="C2556" s="13" t="s">
        <v>2370</v>
      </c>
      <c r="D2556" s="13" t="s">
        <v>22</v>
      </c>
      <c r="E2556" s="13" t="s">
        <v>23</v>
      </c>
      <c r="F2556" s="13" t="s">
        <v>5678</v>
      </c>
      <c r="G2556" s="13" t="s">
        <v>381</v>
      </c>
      <c r="H2556" s="13" t="s">
        <v>54</v>
      </c>
      <c r="I2556" s="47" t="str">
        <f>INDEX(Orders!$E2556,MATCH(Orders!$F2556,Customers!$B2556,0))</f>
        <v>Standard Class</v>
      </c>
    </row>
    <row r="2557" spans="1:9" x14ac:dyDescent="0.35">
      <c r="A2557" s="12">
        <v>7182</v>
      </c>
      <c r="B2557" s="17" t="s">
        <v>5680</v>
      </c>
      <c r="C2557" s="17" t="s">
        <v>5681</v>
      </c>
      <c r="D2557" s="17" t="s">
        <v>41</v>
      </c>
      <c r="E2557" s="17" t="s">
        <v>23</v>
      </c>
      <c r="F2557" s="17" t="s">
        <v>527</v>
      </c>
      <c r="G2557" s="17" t="s">
        <v>153</v>
      </c>
      <c r="H2557" s="17" t="s">
        <v>26</v>
      </c>
      <c r="I2557" s="48" t="str">
        <f>INDEX(Orders!$E2557,MATCH(Orders!$F2557,Customers!$B2557,0))</f>
        <v>Second Class</v>
      </c>
    </row>
    <row r="2558" spans="1:9" x14ac:dyDescent="0.35">
      <c r="A2558" s="11">
        <v>4440</v>
      </c>
      <c r="B2558" s="13" t="s">
        <v>3277</v>
      </c>
      <c r="C2558" s="13" t="s">
        <v>3278</v>
      </c>
      <c r="D2558" s="13" t="s">
        <v>41</v>
      </c>
      <c r="E2558" s="13" t="s">
        <v>23</v>
      </c>
      <c r="F2558" s="13" t="s">
        <v>5683</v>
      </c>
      <c r="G2558" s="13" t="s">
        <v>53</v>
      </c>
      <c r="H2558" s="13" t="s">
        <v>54</v>
      </c>
      <c r="I2558" s="47" t="str">
        <f>INDEX(Orders!$E2558,MATCH(Orders!$F2558,Customers!$B2558,0))</f>
        <v>Standard Class</v>
      </c>
    </row>
    <row r="2559" spans="1:9" x14ac:dyDescent="0.35">
      <c r="A2559" s="12">
        <v>8149</v>
      </c>
      <c r="B2559" s="17" t="s">
        <v>2388</v>
      </c>
      <c r="C2559" s="17" t="s">
        <v>2389</v>
      </c>
      <c r="D2559" s="17" t="s">
        <v>108</v>
      </c>
      <c r="E2559" s="17" t="s">
        <v>23</v>
      </c>
      <c r="F2559" s="17" t="s">
        <v>2284</v>
      </c>
      <c r="G2559" s="17" t="s">
        <v>43</v>
      </c>
      <c r="H2559" s="17" t="s">
        <v>44</v>
      </c>
      <c r="I2559" s="48" t="str">
        <f>INDEX(Orders!$E2559,MATCH(Orders!$F2559,Customers!$B2559,0))</f>
        <v>Standard Class</v>
      </c>
    </row>
    <row r="2560" spans="1:9" x14ac:dyDescent="0.35">
      <c r="A2560" s="11">
        <v>8390</v>
      </c>
      <c r="B2560" s="13" t="s">
        <v>562</v>
      </c>
      <c r="C2560" s="13" t="s">
        <v>563</v>
      </c>
      <c r="D2560" s="13" t="s">
        <v>108</v>
      </c>
      <c r="E2560" s="13" t="s">
        <v>23</v>
      </c>
      <c r="F2560" s="13" t="s">
        <v>3487</v>
      </c>
      <c r="G2560" s="13" t="s">
        <v>153</v>
      </c>
      <c r="H2560" s="13" t="s">
        <v>26</v>
      </c>
      <c r="I2560" s="47" t="str">
        <f>INDEX(Orders!$E2560,MATCH(Orders!$F2560,Customers!$B2560,0))</f>
        <v>First Class</v>
      </c>
    </row>
    <row r="2561" spans="1:9" x14ac:dyDescent="0.35">
      <c r="A2561" s="12">
        <v>4439</v>
      </c>
      <c r="B2561" s="17" t="s">
        <v>3277</v>
      </c>
      <c r="C2561" s="17" t="s">
        <v>3278</v>
      </c>
      <c r="D2561" s="17" t="s">
        <v>41</v>
      </c>
      <c r="E2561" s="17" t="s">
        <v>23</v>
      </c>
      <c r="F2561" s="17" t="s">
        <v>5683</v>
      </c>
      <c r="G2561" s="17" t="s">
        <v>53</v>
      </c>
      <c r="H2561" s="17" t="s">
        <v>54</v>
      </c>
      <c r="I2561" s="48" t="str">
        <f>INDEX(Orders!$E2561,MATCH(Orders!$F2561,Customers!$B2561,0))</f>
        <v>Standard Class</v>
      </c>
    </row>
    <row r="2562" spans="1:9" x14ac:dyDescent="0.35">
      <c r="A2562" s="11">
        <v>8580</v>
      </c>
      <c r="B2562" s="13" t="s">
        <v>5689</v>
      </c>
      <c r="C2562" s="13" t="s">
        <v>5690</v>
      </c>
      <c r="D2562" s="13" t="s">
        <v>41</v>
      </c>
      <c r="E2562" s="13" t="s">
        <v>23</v>
      </c>
      <c r="F2562" s="13" t="s">
        <v>1886</v>
      </c>
      <c r="G2562" s="13" t="s">
        <v>458</v>
      </c>
      <c r="H2562" s="13" t="s">
        <v>79</v>
      </c>
      <c r="I2562" s="47" t="str">
        <f>INDEX(Orders!$E2562,MATCH(Orders!$F2562,Customers!$B2562,0))</f>
        <v>Standard Class</v>
      </c>
    </row>
    <row r="2563" spans="1:9" x14ac:dyDescent="0.35">
      <c r="A2563" s="12">
        <v>2415</v>
      </c>
      <c r="B2563" s="17" t="s">
        <v>1259</v>
      </c>
      <c r="C2563" s="17" t="s">
        <v>1260</v>
      </c>
      <c r="D2563" s="17" t="s">
        <v>41</v>
      </c>
      <c r="E2563" s="17" t="s">
        <v>23</v>
      </c>
      <c r="F2563" s="17" t="s">
        <v>677</v>
      </c>
      <c r="G2563" s="17" t="s">
        <v>126</v>
      </c>
      <c r="H2563" s="17" t="s">
        <v>54</v>
      </c>
      <c r="I2563" s="48" t="str">
        <f>INDEX(Orders!$E2563,MATCH(Orders!$F2563,Customers!$B2563,0))</f>
        <v>Standard Class</v>
      </c>
    </row>
    <row r="2564" spans="1:9" x14ac:dyDescent="0.35">
      <c r="A2564" s="11">
        <v>2643</v>
      </c>
      <c r="B2564" s="13" t="s">
        <v>5697</v>
      </c>
      <c r="C2564" s="13" t="s">
        <v>5698</v>
      </c>
      <c r="D2564" s="13" t="s">
        <v>41</v>
      </c>
      <c r="E2564" s="13" t="s">
        <v>23</v>
      </c>
      <c r="F2564" s="13" t="s">
        <v>1715</v>
      </c>
      <c r="G2564" s="13" t="s">
        <v>381</v>
      </c>
      <c r="H2564" s="13" t="s">
        <v>54</v>
      </c>
      <c r="I2564" s="47" t="str">
        <f>INDEX(Orders!$E2564,MATCH(Orders!$F2564,Customers!$B2564,0))</f>
        <v>First Class</v>
      </c>
    </row>
    <row r="2565" spans="1:9" x14ac:dyDescent="0.35">
      <c r="A2565" s="12">
        <v>5364</v>
      </c>
      <c r="B2565" s="17" t="s">
        <v>5700</v>
      </c>
      <c r="C2565" s="17" t="s">
        <v>5701</v>
      </c>
      <c r="D2565" s="17" t="s">
        <v>41</v>
      </c>
      <c r="E2565" s="17" t="s">
        <v>23</v>
      </c>
      <c r="F2565" s="17" t="s">
        <v>2628</v>
      </c>
      <c r="G2565" s="17" t="s">
        <v>2629</v>
      </c>
      <c r="H2565" s="17" t="s">
        <v>54</v>
      </c>
      <c r="I2565" s="48" t="str">
        <f>INDEX(Orders!$E2565,MATCH(Orders!$F2565,Customers!$B2565,0))</f>
        <v>Standard Class</v>
      </c>
    </row>
    <row r="2566" spans="1:9" x14ac:dyDescent="0.35">
      <c r="A2566" s="11">
        <v>5363</v>
      </c>
      <c r="B2566" s="13" t="s">
        <v>5700</v>
      </c>
      <c r="C2566" s="13" t="s">
        <v>5701</v>
      </c>
      <c r="D2566" s="13" t="s">
        <v>41</v>
      </c>
      <c r="E2566" s="13" t="s">
        <v>23</v>
      </c>
      <c r="F2566" s="13" t="s">
        <v>2628</v>
      </c>
      <c r="G2566" s="13" t="s">
        <v>2629</v>
      </c>
      <c r="H2566" s="13" t="s">
        <v>54</v>
      </c>
      <c r="I2566" s="47" t="str">
        <f>INDEX(Orders!$E2566,MATCH(Orders!$F2566,Customers!$B2566,0))</f>
        <v>Standard Class</v>
      </c>
    </row>
    <row r="2567" spans="1:9" x14ac:dyDescent="0.35">
      <c r="A2567" s="12">
        <v>4155</v>
      </c>
      <c r="B2567" s="17" t="s">
        <v>4489</v>
      </c>
      <c r="C2567" s="17" t="s">
        <v>4490</v>
      </c>
      <c r="D2567" s="17" t="s">
        <v>22</v>
      </c>
      <c r="E2567" s="17" t="s">
        <v>23</v>
      </c>
      <c r="F2567" s="17" t="s">
        <v>3994</v>
      </c>
      <c r="G2567" s="17" t="s">
        <v>514</v>
      </c>
      <c r="H2567" s="17" t="s">
        <v>79</v>
      </c>
      <c r="I2567" s="48" t="str">
        <f>INDEX(Orders!$E2567,MATCH(Orders!$F2567,Customers!$B2567,0))</f>
        <v>Standard Class</v>
      </c>
    </row>
    <row r="2568" spans="1:9" x14ac:dyDescent="0.35">
      <c r="A2568" s="11">
        <v>8724</v>
      </c>
      <c r="B2568" s="13" t="s">
        <v>2641</v>
      </c>
      <c r="C2568" s="13" t="s">
        <v>2642</v>
      </c>
      <c r="D2568" s="13" t="s">
        <v>108</v>
      </c>
      <c r="E2568" s="13" t="s">
        <v>23</v>
      </c>
      <c r="F2568" s="13" t="s">
        <v>801</v>
      </c>
      <c r="G2568" s="13" t="s">
        <v>98</v>
      </c>
      <c r="H2568" s="13" t="s">
        <v>79</v>
      </c>
      <c r="I2568" s="47" t="str">
        <f>INDEX(Orders!$E2568,MATCH(Orders!$F2568,Customers!$B2568,0))</f>
        <v>Second Class</v>
      </c>
    </row>
    <row r="2569" spans="1:9" x14ac:dyDescent="0.35">
      <c r="A2569" s="12">
        <v>8764</v>
      </c>
      <c r="B2569" s="17" t="s">
        <v>4726</v>
      </c>
      <c r="C2569" s="17" t="s">
        <v>4727</v>
      </c>
      <c r="D2569" s="17" t="s">
        <v>41</v>
      </c>
      <c r="E2569" s="17" t="s">
        <v>23</v>
      </c>
      <c r="F2569" s="17" t="s">
        <v>3387</v>
      </c>
      <c r="G2569" s="17" t="s">
        <v>43</v>
      </c>
      <c r="H2569" s="17" t="s">
        <v>44</v>
      </c>
      <c r="I2569" s="48" t="str">
        <f>INDEX(Orders!$E2569,MATCH(Orders!$F2569,Customers!$B2569,0))</f>
        <v>Standard Class</v>
      </c>
    </row>
    <row r="2570" spans="1:9" x14ac:dyDescent="0.35">
      <c r="A2570" s="11">
        <v>7063</v>
      </c>
      <c r="B2570" s="13" t="s">
        <v>2227</v>
      </c>
      <c r="C2570" s="13" t="s">
        <v>2228</v>
      </c>
      <c r="D2570" s="13" t="s">
        <v>41</v>
      </c>
      <c r="E2570" s="13" t="s">
        <v>23</v>
      </c>
      <c r="F2570" s="13" t="s">
        <v>174</v>
      </c>
      <c r="G2570" s="13" t="s">
        <v>1134</v>
      </c>
      <c r="H2570" s="13" t="s">
        <v>44</v>
      </c>
      <c r="I2570" s="47" t="str">
        <f>INDEX(Orders!$E2570,MATCH(Orders!$F2570,Customers!$B2570,0))</f>
        <v>Second Class</v>
      </c>
    </row>
    <row r="2571" spans="1:9" x14ac:dyDescent="0.35">
      <c r="A2571" s="12">
        <v>8725</v>
      </c>
      <c r="B2571" s="17" t="s">
        <v>2641</v>
      </c>
      <c r="C2571" s="17" t="s">
        <v>2642</v>
      </c>
      <c r="D2571" s="17" t="s">
        <v>108</v>
      </c>
      <c r="E2571" s="17" t="s">
        <v>23</v>
      </c>
      <c r="F2571" s="17" t="s">
        <v>801</v>
      </c>
      <c r="G2571" s="17" t="s">
        <v>98</v>
      </c>
      <c r="H2571" s="17" t="s">
        <v>79</v>
      </c>
      <c r="I2571" s="48" t="str">
        <f>INDEX(Orders!$E2571,MATCH(Orders!$F2571,Customers!$B2571,0))</f>
        <v>Second Class</v>
      </c>
    </row>
    <row r="2572" spans="1:9" x14ac:dyDescent="0.35">
      <c r="A2572" s="11">
        <v>8763</v>
      </c>
      <c r="B2572" s="13" t="s">
        <v>4726</v>
      </c>
      <c r="C2572" s="13" t="s">
        <v>4727</v>
      </c>
      <c r="D2572" s="13" t="s">
        <v>41</v>
      </c>
      <c r="E2572" s="13" t="s">
        <v>23</v>
      </c>
      <c r="F2572" s="13" t="s">
        <v>3387</v>
      </c>
      <c r="G2572" s="13" t="s">
        <v>43</v>
      </c>
      <c r="H2572" s="13" t="s">
        <v>44</v>
      </c>
      <c r="I2572" s="47" t="str">
        <f>INDEX(Orders!$E2572,MATCH(Orders!$F2572,Customers!$B2572,0))</f>
        <v>Standard Class</v>
      </c>
    </row>
    <row r="2573" spans="1:9" x14ac:dyDescent="0.35">
      <c r="A2573" s="12">
        <v>5423</v>
      </c>
      <c r="B2573" s="17" t="s">
        <v>2856</v>
      </c>
      <c r="C2573" s="17" t="s">
        <v>2857</v>
      </c>
      <c r="D2573" s="17" t="s">
        <v>41</v>
      </c>
      <c r="E2573" s="17" t="s">
        <v>23</v>
      </c>
      <c r="F2573" s="17" t="s">
        <v>42</v>
      </c>
      <c r="G2573" s="17" t="s">
        <v>43</v>
      </c>
      <c r="H2573" s="17" t="s">
        <v>44</v>
      </c>
      <c r="I2573" s="48" t="str">
        <f>INDEX(Orders!$E2573,MATCH(Orders!$F2573,Customers!$B2573,0))</f>
        <v>Standard Class</v>
      </c>
    </row>
    <row r="2574" spans="1:9" x14ac:dyDescent="0.35">
      <c r="A2574" s="11">
        <v>4156</v>
      </c>
      <c r="B2574" s="13" t="s">
        <v>4489</v>
      </c>
      <c r="C2574" s="13" t="s">
        <v>4490</v>
      </c>
      <c r="D2574" s="13" t="s">
        <v>22</v>
      </c>
      <c r="E2574" s="13" t="s">
        <v>23</v>
      </c>
      <c r="F2574" s="13" t="s">
        <v>3994</v>
      </c>
      <c r="G2574" s="13" t="s">
        <v>514</v>
      </c>
      <c r="H2574" s="13" t="s">
        <v>79</v>
      </c>
      <c r="I2574" s="47" t="str">
        <f>INDEX(Orders!$E2574,MATCH(Orders!$F2574,Customers!$B2574,0))</f>
        <v>Standard Class</v>
      </c>
    </row>
    <row r="2575" spans="1:9" x14ac:dyDescent="0.35">
      <c r="A2575" s="12">
        <v>5760</v>
      </c>
      <c r="B2575" s="17" t="s">
        <v>941</v>
      </c>
      <c r="C2575" s="17" t="s">
        <v>942</v>
      </c>
      <c r="D2575" s="17" t="s">
        <v>108</v>
      </c>
      <c r="E2575" s="17" t="s">
        <v>23</v>
      </c>
      <c r="F2575" s="17" t="s">
        <v>42</v>
      </c>
      <c r="G2575" s="17" t="s">
        <v>43</v>
      </c>
      <c r="H2575" s="17" t="s">
        <v>44</v>
      </c>
      <c r="I2575" s="48" t="str">
        <f>INDEX(Orders!$E2575,MATCH(Orders!$F2575,Customers!$B2575,0))</f>
        <v>Same Day</v>
      </c>
    </row>
    <row r="2576" spans="1:9" x14ac:dyDescent="0.35">
      <c r="A2576" s="11">
        <v>7562</v>
      </c>
      <c r="B2576" s="13" t="s">
        <v>1491</v>
      </c>
      <c r="C2576" s="13" t="s">
        <v>1492</v>
      </c>
      <c r="D2576" s="13" t="s">
        <v>41</v>
      </c>
      <c r="E2576" s="13" t="s">
        <v>23</v>
      </c>
      <c r="F2576" s="13" t="s">
        <v>527</v>
      </c>
      <c r="G2576" s="13" t="s">
        <v>87</v>
      </c>
      <c r="H2576" s="13" t="s">
        <v>26</v>
      </c>
      <c r="I2576" s="47" t="str">
        <f>INDEX(Orders!$E2576,MATCH(Orders!$F2576,Customers!$B2576,0))</f>
        <v>First Class</v>
      </c>
    </row>
    <row r="2577" spans="1:9" x14ac:dyDescent="0.35">
      <c r="A2577" s="12">
        <v>9283</v>
      </c>
      <c r="B2577" s="17" t="s">
        <v>1344</v>
      </c>
      <c r="C2577" s="17" t="s">
        <v>1345</v>
      </c>
      <c r="D2577" s="17" t="s">
        <v>41</v>
      </c>
      <c r="E2577" s="17" t="s">
        <v>23</v>
      </c>
      <c r="F2577" s="17" t="s">
        <v>5718</v>
      </c>
      <c r="G2577" s="17" t="s">
        <v>98</v>
      </c>
      <c r="H2577" s="17" t="s">
        <v>79</v>
      </c>
      <c r="I2577" s="48" t="str">
        <f>INDEX(Orders!$E2577,MATCH(Orders!$F2577,Customers!$B2577,0))</f>
        <v>Standard Class</v>
      </c>
    </row>
    <row r="2578" spans="1:9" x14ac:dyDescent="0.35">
      <c r="A2578" s="11">
        <v>8667</v>
      </c>
      <c r="B2578" s="13" t="s">
        <v>5720</v>
      </c>
      <c r="C2578" s="13" t="s">
        <v>5721</v>
      </c>
      <c r="D2578" s="13" t="s">
        <v>22</v>
      </c>
      <c r="E2578" s="13" t="s">
        <v>23</v>
      </c>
      <c r="F2578" s="13" t="s">
        <v>86</v>
      </c>
      <c r="G2578" s="13" t="s">
        <v>87</v>
      </c>
      <c r="H2578" s="13" t="s">
        <v>26</v>
      </c>
      <c r="I2578" s="47" t="str">
        <f>INDEX(Orders!$E2578,MATCH(Orders!$F2578,Customers!$B2578,0))</f>
        <v>First Class</v>
      </c>
    </row>
    <row r="2579" spans="1:9" x14ac:dyDescent="0.35">
      <c r="A2579" s="12">
        <v>4763</v>
      </c>
      <c r="B2579" s="17" t="s">
        <v>1581</v>
      </c>
      <c r="C2579" s="17" t="s">
        <v>1582</v>
      </c>
      <c r="D2579" s="17" t="s">
        <v>41</v>
      </c>
      <c r="E2579" s="17" t="s">
        <v>23</v>
      </c>
      <c r="F2579" s="17" t="s">
        <v>184</v>
      </c>
      <c r="G2579" s="17" t="s">
        <v>153</v>
      </c>
      <c r="H2579" s="17" t="s">
        <v>26</v>
      </c>
      <c r="I2579" s="48" t="str">
        <f>INDEX(Orders!$E2579,MATCH(Orders!$F2579,Customers!$B2579,0))</f>
        <v>Standard Class</v>
      </c>
    </row>
    <row r="2580" spans="1:9" x14ac:dyDescent="0.35">
      <c r="A2580" s="11">
        <v>4139</v>
      </c>
      <c r="B2580" s="13" t="s">
        <v>4094</v>
      </c>
      <c r="C2580" s="13" t="s">
        <v>4095</v>
      </c>
      <c r="D2580" s="13" t="s">
        <v>22</v>
      </c>
      <c r="E2580" s="13" t="s">
        <v>23</v>
      </c>
      <c r="F2580" s="13" t="s">
        <v>5724</v>
      </c>
      <c r="G2580" s="13" t="s">
        <v>53</v>
      </c>
      <c r="H2580" s="13" t="s">
        <v>54</v>
      </c>
      <c r="I2580" s="47" t="str">
        <f>INDEX(Orders!$E2580,MATCH(Orders!$F2580,Customers!$B2580,0))</f>
        <v>First Class</v>
      </c>
    </row>
    <row r="2581" spans="1:9" x14ac:dyDescent="0.35">
      <c r="A2581" s="12">
        <v>5761</v>
      </c>
      <c r="B2581" s="17" t="s">
        <v>941</v>
      </c>
      <c r="C2581" s="17" t="s">
        <v>942</v>
      </c>
      <c r="D2581" s="17" t="s">
        <v>108</v>
      </c>
      <c r="E2581" s="17" t="s">
        <v>23</v>
      </c>
      <c r="F2581" s="17" t="s">
        <v>42</v>
      </c>
      <c r="G2581" s="17" t="s">
        <v>43</v>
      </c>
      <c r="H2581" s="17" t="s">
        <v>44</v>
      </c>
      <c r="I2581" s="48" t="str">
        <f>INDEX(Orders!$E2581,MATCH(Orders!$F2581,Customers!$B2581,0))</f>
        <v>Same Day</v>
      </c>
    </row>
    <row r="2582" spans="1:9" x14ac:dyDescent="0.35">
      <c r="A2582" s="11">
        <v>4762</v>
      </c>
      <c r="B2582" s="13" t="s">
        <v>1581</v>
      </c>
      <c r="C2582" s="13" t="s">
        <v>1582</v>
      </c>
      <c r="D2582" s="13" t="s">
        <v>41</v>
      </c>
      <c r="E2582" s="13" t="s">
        <v>23</v>
      </c>
      <c r="F2582" s="13" t="s">
        <v>184</v>
      </c>
      <c r="G2582" s="13" t="s">
        <v>153</v>
      </c>
      <c r="H2582" s="13" t="s">
        <v>26</v>
      </c>
      <c r="I2582" s="47" t="str">
        <f>INDEX(Orders!$E2582,MATCH(Orders!$F2582,Customers!$B2582,0))</f>
        <v>Standard Class</v>
      </c>
    </row>
    <row r="2583" spans="1:9" x14ac:dyDescent="0.35">
      <c r="A2583" s="12">
        <v>2822</v>
      </c>
      <c r="B2583" s="17" t="s">
        <v>855</v>
      </c>
      <c r="C2583" s="17" t="s">
        <v>856</v>
      </c>
      <c r="D2583" s="17" t="s">
        <v>41</v>
      </c>
      <c r="E2583" s="17" t="s">
        <v>23</v>
      </c>
      <c r="F2583" s="17" t="s">
        <v>2646</v>
      </c>
      <c r="G2583" s="17" t="s">
        <v>43</v>
      </c>
      <c r="H2583" s="17" t="s">
        <v>44</v>
      </c>
      <c r="I2583" s="48" t="str">
        <f>INDEX(Orders!$E2583,MATCH(Orders!$F2583,Customers!$B2583,0))</f>
        <v>Standard Class</v>
      </c>
    </row>
    <row r="2584" spans="1:9" x14ac:dyDescent="0.35">
      <c r="A2584" s="11">
        <v>1154</v>
      </c>
      <c r="B2584" s="13" t="s">
        <v>4244</v>
      </c>
      <c r="C2584" s="13" t="s">
        <v>4245</v>
      </c>
      <c r="D2584" s="13" t="s">
        <v>22</v>
      </c>
      <c r="E2584" s="13" t="s">
        <v>23</v>
      </c>
      <c r="F2584" s="13" t="s">
        <v>5727</v>
      </c>
      <c r="G2584" s="13" t="s">
        <v>1177</v>
      </c>
      <c r="H2584" s="13" t="s">
        <v>44</v>
      </c>
      <c r="I2584" s="47" t="str">
        <f>INDEX(Orders!$E2584,MATCH(Orders!$F2584,Customers!$B2584,0))</f>
        <v>Standard Class</v>
      </c>
    </row>
    <row r="2585" spans="1:9" x14ac:dyDescent="0.35">
      <c r="A2585" s="12">
        <v>6342</v>
      </c>
      <c r="B2585" s="17" t="s">
        <v>5731</v>
      </c>
      <c r="C2585" s="17" t="s">
        <v>5732</v>
      </c>
      <c r="D2585" s="17" t="s">
        <v>41</v>
      </c>
      <c r="E2585" s="17" t="s">
        <v>23</v>
      </c>
      <c r="F2585" s="17" t="s">
        <v>527</v>
      </c>
      <c r="G2585" s="17" t="s">
        <v>153</v>
      </c>
      <c r="H2585" s="17" t="s">
        <v>26</v>
      </c>
      <c r="I2585" s="48" t="str">
        <f>INDEX(Orders!$E2585,MATCH(Orders!$F2585,Customers!$B2585,0))</f>
        <v>First Class</v>
      </c>
    </row>
    <row r="2586" spans="1:9" x14ac:dyDescent="0.35">
      <c r="A2586" s="11">
        <v>4613</v>
      </c>
      <c r="B2586" s="13" t="s">
        <v>4505</v>
      </c>
      <c r="C2586" s="13" t="s">
        <v>4506</v>
      </c>
      <c r="D2586" s="13" t="s">
        <v>41</v>
      </c>
      <c r="E2586" s="13" t="s">
        <v>23</v>
      </c>
      <c r="F2586" s="13" t="s">
        <v>97</v>
      </c>
      <c r="G2586" s="13" t="s">
        <v>98</v>
      </c>
      <c r="H2586" s="13" t="s">
        <v>79</v>
      </c>
      <c r="I2586" s="47" t="str">
        <f>INDEX(Orders!$E2586,MATCH(Orders!$F2586,Customers!$B2586,0))</f>
        <v>Standard Class</v>
      </c>
    </row>
    <row r="2587" spans="1:9" x14ac:dyDescent="0.35">
      <c r="A2587" s="12">
        <v>5739</v>
      </c>
      <c r="B2587" s="17" t="s">
        <v>2878</v>
      </c>
      <c r="C2587" s="17" t="s">
        <v>2879</v>
      </c>
      <c r="D2587" s="17" t="s">
        <v>41</v>
      </c>
      <c r="E2587" s="17" t="s">
        <v>23</v>
      </c>
      <c r="F2587" s="17" t="s">
        <v>358</v>
      </c>
      <c r="G2587" s="17" t="s">
        <v>43</v>
      </c>
      <c r="H2587" s="17" t="s">
        <v>44</v>
      </c>
      <c r="I2587" s="48" t="str">
        <f>INDEX(Orders!$E2587,MATCH(Orders!$F2587,Customers!$B2587,0))</f>
        <v>Standard Class</v>
      </c>
    </row>
    <row r="2588" spans="1:9" x14ac:dyDescent="0.35">
      <c r="A2588" s="11">
        <v>4614</v>
      </c>
      <c r="B2588" s="13" t="s">
        <v>4505</v>
      </c>
      <c r="C2588" s="13" t="s">
        <v>4506</v>
      </c>
      <c r="D2588" s="13" t="s">
        <v>41</v>
      </c>
      <c r="E2588" s="13" t="s">
        <v>23</v>
      </c>
      <c r="F2588" s="13" t="s">
        <v>97</v>
      </c>
      <c r="G2588" s="13" t="s">
        <v>98</v>
      </c>
      <c r="H2588" s="13" t="s">
        <v>79</v>
      </c>
      <c r="I2588" s="47" t="str">
        <f>INDEX(Orders!$E2588,MATCH(Orders!$F2588,Customers!$B2588,0))</f>
        <v>Standard Class</v>
      </c>
    </row>
    <row r="2589" spans="1:9" x14ac:dyDescent="0.35">
      <c r="A2589" s="12">
        <v>1153</v>
      </c>
      <c r="B2589" s="17" t="s">
        <v>4244</v>
      </c>
      <c r="C2589" s="17" t="s">
        <v>4245</v>
      </c>
      <c r="D2589" s="17" t="s">
        <v>22</v>
      </c>
      <c r="E2589" s="17" t="s">
        <v>23</v>
      </c>
      <c r="F2589" s="17" t="s">
        <v>5727</v>
      </c>
      <c r="G2589" s="17" t="s">
        <v>1177</v>
      </c>
      <c r="H2589" s="17" t="s">
        <v>44</v>
      </c>
      <c r="I2589" s="48" t="str">
        <f>INDEX(Orders!$E2589,MATCH(Orders!$F2589,Customers!$B2589,0))</f>
        <v>Standard Class</v>
      </c>
    </row>
    <row r="2590" spans="1:9" x14ac:dyDescent="0.35">
      <c r="A2590" s="11">
        <v>8071</v>
      </c>
      <c r="B2590" s="13" t="s">
        <v>1248</v>
      </c>
      <c r="C2590" s="13" t="s">
        <v>1249</v>
      </c>
      <c r="D2590" s="13" t="s">
        <v>41</v>
      </c>
      <c r="E2590" s="13" t="s">
        <v>23</v>
      </c>
      <c r="F2590" s="13" t="s">
        <v>2937</v>
      </c>
      <c r="G2590" s="13" t="s">
        <v>53</v>
      </c>
      <c r="H2590" s="13" t="s">
        <v>54</v>
      </c>
      <c r="I2590" s="47" t="str">
        <f>INDEX(Orders!$E2590,MATCH(Orders!$F2590,Customers!$B2590,0))</f>
        <v>Standard Class</v>
      </c>
    </row>
    <row r="2591" spans="1:9" x14ac:dyDescent="0.35">
      <c r="A2591" s="12">
        <v>8072</v>
      </c>
      <c r="B2591" s="17" t="s">
        <v>1248</v>
      </c>
      <c r="C2591" s="17" t="s">
        <v>1249</v>
      </c>
      <c r="D2591" s="17" t="s">
        <v>41</v>
      </c>
      <c r="E2591" s="17" t="s">
        <v>23</v>
      </c>
      <c r="F2591" s="17" t="s">
        <v>2937</v>
      </c>
      <c r="G2591" s="17" t="s">
        <v>53</v>
      </c>
      <c r="H2591" s="17" t="s">
        <v>54</v>
      </c>
      <c r="I2591" s="48" t="str">
        <f>INDEX(Orders!$E2591,MATCH(Orders!$F2591,Customers!$B2591,0))</f>
        <v>Standard Class</v>
      </c>
    </row>
    <row r="2592" spans="1:9" x14ac:dyDescent="0.35">
      <c r="A2592" s="11">
        <v>8070</v>
      </c>
      <c r="B2592" s="13" t="s">
        <v>1248</v>
      </c>
      <c r="C2592" s="13" t="s">
        <v>1249</v>
      </c>
      <c r="D2592" s="13" t="s">
        <v>41</v>
      </c>
      <c r="E2592" s="13" t="s">
        <v>23</v>
      </c>
      <c r="F2592" s="13" t="s">
        <v>2937</v>
      </c>
      <c r="G2592" s="13" t="s">
        <v>53</v>
      </c>
      <c r="H2592" s="13" t="s">
        <v>54</v>
      </c>
      <c r="I2592" s="47" t="str">
        <f>INDEX(Orders!$E2592,MATCH(Orders!$F2592,Customers!$B2592,0))</f>
        <v>Standard Class</v>
      </c>
    </row>
    <row r="2593" spans="1:9" x14ac:dyDescent="0.35">
      <c r="A2593" s="12">
        <v>4010</v>
      </c>
      <c r="B2593" s="17" t="s">
        <v>362</v>
      </c>
      <c r="C2593" s="17" t="s">
        <v>363</v>
      </c>
      <c r="D2593" s="17" t="s">
        <v>41</v>
      </c>
      <c r="E2593" s="17" t="s">
        <v>23</v>
      </c>
      <c r="F2593" s="17" t="s">
        <v>42</v>
      </c>
      <c r="G2593" s="17" t="s">
        <v>43</v>
      </c>
      <c r="H2593" s="17" t="s">
        <v>44</v>
      </c>
      <c r="I2593" s="48" t="str">
        <f>INDEX(Orders!$E2593,MATCH(Orders!$F2593,Customers!$B2593,0))</f>
        <v>Standard Class</v>
      </c>
    </row>
    <row r="2594" spans="1:9" x14ac:dyDescent="0.35">
      <c r="A2594" s="11">
        <v>8073</v>
      </c>
      <c r="B2594" s="13" t="s">
        <v>1248</v>
      </c>
      <c r="C2594" s="13" t="s">
        <v>1249</v>
      </c>
      <c r="D2594" s="13" t="s">
        <v>41</v>
      </c>
      <c r="E2594" s="13" t="s">
        <v>23</v>
      </c>
      <c r="F2594" s="13" t="s">
        <v>2937</v>
      </c>
      <c r="G2594" s="13" t="s">
        <v>53</v>
      </c>
      <c r="H2594" s="13" t="s">
        <v>54</v>
      </c>
      <c r="I2594" s="47" t="str">
        <f>INDEX(Orders!$E2594,MATCH(Orders!$F2594,Customers!$B2594,0))</f>
        <v>Standard Class</v>
      </c>
    </row>
    <row r="2595" spans="1:9" x14ac:dyDescent="0.35">
      <c r="A2595" s="12">
        <v>8074</v>
      </c>
      <c r="B2595" s="17" t="s">
        <v>1248</v>
      </c>
      <c r="C2595" s="17" t="s">
        <v>1249</v>
      </c>
      <c r="D2595" s="17" t="s">
        <v>41</v>
      </c>
      <c r="E2595" s="17" t="s">
        <v>23</v>
      </c>
      <c r="F2595" s="17" t="s">
        <v>2937</v>
      </c>
      <c r="G2595" s="17" t="s">
        <v>53</v>
      </c>
      <c r="H2595" s="17" t="s">
        <v>54</v>
      </c>
      <c r="I2595" s="48" t="str">
        <f>INDEX(Orders!$E2595,MATCH(Orders!$F2595,Customers!$B2595,0))</f>
        <v>Standard Class</v>
      </c>
    </row>
    <row r="2596" spans="1:9" x14ac:dyDescent="0.35">
      <c r="A2596" s="11">
        <v>6683</v>
      </c>
      <c r="B2596" s="13" t="s">
        <v>2252</v>
      </c>
      <c r="C2596" s="13" t="s">
        <v>2253</v>
      </c>
      <c r="D2596" s="13" t="s">
        <v>108</v>
      </c>
      <c r="E2596" s="13" t="s">
        <v>23</v>
      </c>
      <c r="F2596" s="13" t="s">
        <v>125</v>
      </c>
      <c r="G2596" s="13" t="s">
        <v>126</v>
      </c>
      <c r="H2596" s="13" t="s">
        <v>54</v>
      </c>
      <c r="I2596" s="47" t="str">
        <f>INDEX(Orders!$E2596,MATCH(Orders!$F2596,Customers!$B2596,0))</f>
        <v>First Class</v>
      </c>
    </row>
    <row r="2597" spans="1:9" x14ac:dyDescent="0.35">
      <c r="A2597" s="12">
        <v>8076</v>
      </c>
      <c r="B2597" s="17" t="s">
        <v>1248</v>
      </c>
      <c r="C2597" s="17" t="s">
        <v>1249</v>
      </c>
      <c r="D2597" s="17" t="s">
        <v>41</v>
      </c>
      <c r="E2597" s="17" t="s">
        <v>23</v>
      </c>
      <c r="F2597" s="17" t="s">
        <v>2937</v>
      </c>
      <c r="G2597" s="17" t="s">
        <v>53</v>
      </c>
      <c r="H2597" s="17" t="s">
        <v>54</v>
      </c>
      <c r="I2597" s="48" t="str">
        <f>INDEX(Orders!$E2597,MATCH(Orders!$F2597,Customers!$B2597,0))</f>
        <v>Standard Class</v>
      </c>
    </row>
    <row r="2598" spans="1:9" x14ac:dyDescent="0.35">
      <c r="A2598" s="11">
        <v>8075</v>
      </c>
      <c r="B2598" s="13" t="s">
        <v>1248</v>
      </c>
      <c r="C2598" s="13" t="s">
        <v>1249</v>
      </c>
      <c r="D2598" s="13" t="s">
        <v>41</v>
      </c>
      <c r="E2598" s="13" t="s">
        <v>23</v>
      </c>
      <c r="F2598" s="13" t="s">
        <v>2937</v>
      </c>
      <c r="G2598" s="13" t="s">
        <v>53</v>
      </c>
      <c r="H2598" s="13" t="s">
        <v>54</v>
      </c>
      <c r="I2598" s="47" t="str">
        <f>INDEX(Orders!$E2598,MATCH(Orders!$F2598,Customers!$B2598,0))</f>
        <v>Standard Class</v>
      </c>
    </row>
    <row r="2599" spans="1:9" x14ac:dyDescent="0.35">
      <c r="A2599" s="12">
        <v>849</v>
      </c>
      <c r="B2599" s="17" t="s">
        <v>5745</v>
      </c>
      <c r="C2599" s="17" t="s">
        <v>5746</v>
      </c>
      <c r="D2599" s="17" t="s">
        <v>41</v>
      </c>
      <c r="E2599" s="17" t="s">
        <v>23</v>
      </c>
      <c r="F2599" s="17" t="s">
        <v>1933</v>
      </c>
      <c r="G2599" s="17" t="s">
        <v>153</v>
      </c>
      <c r="H2599" s="17" t="s">
        <v>26</v>
      </c>
      <c r="I2599" s="48" t="str">
        <f>INDEX(Orders!$E2599,MATCH(Orders!$F2599,Customers!$B2599,0))</f>
        <v>Standard Class</v>
      </c>
    </row>
    <row r="2600" spans="1:9" x14ac:dyDescent="0.35">
      <c r="A2600" s="11">
        <v>8364</v>
      </c>
      <c r="B2600" s="13" t="s">
        <v>5648</v>
      </c>
      <c r="C2600" s="13" t="s">
        <v>5649</v>
      </c>
      <c r="D2600" s="13" t="s">
        <v>41</v>
      </c>
      <c r="E2600" s="13" t="s">
        <v>23</v>
      </c>
      <c r="F2600" s="13" t="s">
        <v>5226</v>
      </c>
      <c r="G2600" s="13" t="s">
        <v>53</v>
      </c>
      <c r="H2600" s="13" t="s">
        <v>54</v>
      </c>
      <c r="I2600" s="47" t="str">
        <f>INDEX(Orders!$E2600,MATCH(Orders!$F2600,Customers!$B2600,0))</f>
        <v>Second Class</v>
      </c>
    </row>
    <row r="2601" spans="1:9" x14ac:dyDescent="0.35">
      <c r="A2601" s="12">
        <v>1341</v>
      </c>
      <c r="B2601" s="17" t="s">
        <v>1231</v>
      </c>
      <c r="C2601" s="17" t="s">
        <v>1232</v>
      </c>
      <c r="D2601" s="17" t="s">
        <v>22</v>
      </c>
      <c r="E2601" s="17" t="s">
        <v>23</v>
      </c>
      <c r="F2601" s="17" t="s">
        <v>97</v>
      </c>
      <c r="G2601" s="17" t="s">
        <v>78</v>
      </c>
      <c r="H2601" s="17" t="s">
        <v>79</v>
      </c>
      <c r="I2601" s="48" t="str">
        <f>INDEX(Orders!$E2601,MATCH(Orders!$F2601,Customers!$B2601,0))</f>
        <v>First Class</v>
      </c>
    </row>
    <row r="2602" spans="1:9" x14ac:dyDescent="0.35">
      <c r="A2602" s="11">
        <v>8363</v>
      </c>
      <c r="B2602" s="13" t="s">
        <v>5648</v>
      </c>
      <c r="C2602" s="13" t="s">
        <v>5649</v>
      </c>
      <c r="D2602" s="13" t="s">
        <v>41</v>
      </c>
      <c r="E2602" s="13" t="s">
        <v>23</v>
      </c>
      <c r="F2602" s="13" t="s">
        <v>5226</v>
      </c>
      <c r="G2602" s="13" t="s">
        <v>53</v>
      </c>
      <c r="H2602" s="13" t="s">
        <v>54</v>
      </c>
      <c r="I2602" s="47" t="str">
        <f>INDEX(Orders!$E2602,MATCH(Orders!$F2602,Customers!$B2602,0))</f>
        <v>Second Class</v>
      </c>
    </row>
    <row r="2603" spans="1:9" x14ac:dyDescent="0.35">
      <c r="A2603" s="12">
        <v>8362</v>
      </c>
      <c r="B2603" s="17" t="s">
        <v>5648</v>
      </c>
      <c r="C2603" s="17" t="s">
        <v>5649</v>
      </c>
      <c r="D2603" s="17" t="s">
        <v>41</v>
      </c>
      <c r="E2603" s="17" t="s">
        <v>23</v>
      </c>
      <c r="F2603" s="17" t="s">
        <v>5226</v>
      </c>
      <c r="G2603" s="17" t="s">
        <v>53</v>
      </c>
      <c r="H2603" s="17" t="s">
        <v>54</v>
      </c>
      <c r="I2603" s="48" t="str">
        <f>INDEX(Orders!$E2603,MATCH(Orders!$F2603,Customers!$B2603,0))</f>
        <v>Second Class</v>
      </c>
    </row>
    <row r="2604" spans="1:9" x14ac:dyDescent="0.35">
      <c r="A2604" s="11">
        <v>1342</v>
      </c>
      <c r="B2604" s="13" t="s">
        <v>1231</v>
      </c>
      <c r="C2604" s="13" t="s">
        <v>1232</v>
      </c>
      <c r="D2604" s="13" t="s">
        <v>22</v>
      </c>
      <c r="E2604" s="13" t="s">
        <v>23</v>
      </c>
      <c r="F2604" s="13" t="s">
        <v>97</v>
      </c>
      <c r="G2604" s="13" t="s">
        <v>78</v>
      </c>
      <c r="H2604" s="13" t="s">
        <v>79</v>
      </c>
      <c r="I2604" s="47" t="str">
        <f>INDEX(Orders!$E2604,MATCH(Orders!$F2604,Customers!$B2604,0))</f>
        <v>First Class</v>
      </c>
    </row>
    <row r="2605" spans="1:9" x14ac:dyDescent="0.35">
      <c r="A2605" s="12">
        <v>8361</v>
      </c>
      <c r="B2605" s="17" t="s">
        <v>5648</v>
      </c>
      <c r="C2605" s="17" t="s">
        <v>5649</v>
      </c>
      <c r="D2605" s="17" t="s">
        <v>41</v>
      </c>
      <c r="E2605" s="17" t="s">
        <v>23</v>
      </c>
      <c r="F2605" s="17" t="s">
        <v>5226</v>
      </c>
      <c r="G2605" s="17" t="s">
        <v>53</v>
      </c>
      <c r="H2605" s="17" t="s">
        <v>54</v>
      </c>
      <c r="I2605" s="48" t="str">
        <f>INDEX(Orders!$E2605,MATCH(Orders!$F2605,Customers!$B2605,0))</f>
        <v>Second Class</v>
      </c>
    </row>
    <row r="2606" spans="1:9" x14ac:dyDescent="0.35">
      <c r="A2606" s="11">
        <v>1343</v>
      </c>
      <c r="B2606" s="13" t="s">
        <v>1231</v>
      </c>
      <c r="C2606" s="13" t="s">
        <v>1232</v>
      </c>
      <c r="D2606" s="13" t="s">
        <v>22</v>
      </c>
      <c r="E2606" s="13" t="s">
        <v>23</v>
      </c>
      <c r="F2606" s="13" t="s">
        <v>97</v>
      </c>
      <c r="G2606" s="13" t="s">
        <v>78</v>
      </c>
      <c r="H2606" s="13" t="s">
        <v>79</v>
      </c>
      <c r="I2606" s="47" t="str">
        <f>INDEX(Orders!$E2606,MATCH(Orders!$F2606,Customers!$B2606,0))</f>
        <v>First Class</v>
      </c>
    </row>
    <row r="2607" spans="1:9" x14ac:dyDescent="0.35">
      <c r="A2607" s="12">
        <v>9686</v>
      </c>
      <c r="B2607" s="17" t="s">
        <v>3929</v>
      </c>
      <c r="C2607" s="17" t="s">
        <v>3930</v>
      </c>
      <c r="D2607" s="17" t="s">
        <v>22</v>
      </c>
      <c r="E2607" s="17" t="s">
        <v>23</v>
      </c>
      <c r="F2607" s="17" t="s">
        <v>42</v>
      </c>
      <c r="G2607" s="17" t="s">
        <v>43</v>
      </c>
      <c r="H2607" s="17" t="s">
        <v>44</v>
      </c>
      <c r="I2607" s="48" t="str">
        <f>INDEX(Orders!$E2607,MATCH(Orders!$F2607,Customers!$B2607,0))</f>
        <v>Second Class</v>
      </c>
    </row>
    <row r="2608" spans="1:9" x14ac:dyDescent="0.35">
      <c r="A2608" s="11">
        <v>9491</v>
      </c>
      <c r="B2608" s="13" t="s">
        <v>5753</v>
      </c>
      <c r="C2608" s="13" t="s">
        <v>5754</v>
      </c>
      <c r="D2608" s="13" t="s">
        <v>41</v>
      </c>
      <c r="E2608" s="13" t="s">
        <v>23</v>
      </c>
      <c r="F2608" s="13" t="s">
        <v>358</v>
      </c>
      <c r="G2608" s="13" t="s">
        <v>43</v>
      </c>
      <c r="H2608" s="13" t="s">
        <v>44</v>
      </c>
      <c r="I2608" s="47" t="str">
        <f>INDEX(Orders!$E2608,MATCH(Orders!$F2608,Customers!$B2608,0))</f>
        <v>Standard Class</v>
      </c>
    </row>
    <row r="2609" spans="1:9" x14ac:dyDescent="0.35">
      <c r="A2609" s="12">
        <v>9492</v>
      </c>
      <c r="B2609" s="17" t="s">
        <v>5753</v>
      </c>
      <c r="C2609" s="17" t="s">
        <v>5754</v>
      </c>
      <c r="D2609" s="17" t="s">
        <v>41</v>
      </c>
      <c r="E2609" s="17" t="s">
        <v>23</v>
      </c>
      <c r="F2609" s="17" t="s">
        <v>358</v>
      </c>
      <c r="G2609" s="17" t="s">
        <v>43</v>
      </c>
      <c r="H2609" s="17" t="s">
        <v>44</v>
      </c>
      <c r="I2609" s="48" t="str">
        <f>INDEX(Orders!$E2609,MATCH(Orders!$F2609,Customers!$B2609,0))</f>
        <v>Standard Class</v>
      </c>
    </row>
    <row r="2610" spans="1:9" x14ac:dyDescent="0.35">
      <c r="A2610" s="11">
        <v>5258</v>
      </c>
      <c r="B2610" s="13" t="s">
        <v>3832</v>
      </c>
      <c r="C2610" s="13" t="s">
        <v>3833</v>
      </c>
      <c r="D2610" s="13" t="s">
        <v>41</v>
      </c>
      <c r="E2610" s="13" t="s">
        <v>23</v>
      </c>
      <c r="F2610" s="13" t="s">
        <v>5756</v>
      </c>
      <c r="G2610" s="13" t="s">
        <v>43</v>
      </c>
      <c r="H2610" s="13" t="s">
        <v>44</v>
      </c>
      <c r="I2610" s="47" t="str">
        <f>INDEX(Orders!$E2610,MATCH(Orders!$F2610,Customers!$B2610,0))</f>
        <v>Standard Class</v>
      </c>
    </row>
    <row r="2611" spans="1:9" x14ac:dyDescent="0.35">
      <c r="A2611" s="12">
        <v>4937</v>
      </c>
      <c r="B2611" s="17" t="s">
        <v>2252</v>
      </c>
      <c r="C2611" s="17" t="s">
        <v>2253</v>
      </c>
      <c r="D2611" s="17" t="s">
        <v>108</v>
      </c>
      <c r="E2611" s="17" t="s">
        <v>23</v>
      </c>
      <c r="F2611" s="17" t="s">
        <v>5758</v>
      </c>
      <c r="G2611" s="17" t="s">
        <v>2235</v>
      </c>
      <c r="H2611" s="17" t="s">
        <v>79</v>
      </c>
      <c r="I2611" s="48" t="str">
        <f>INDEX(Orders!$E2611,MATCH(Orders!$F2611,Customers!$B2611,0))</f>
        <v>Standard Class</v>
      </c>
    </row>
    <row r="2612" spans="1:9" x14ac:dyDescent="0.35">
      <c r="A2612" s="11">
        <v>7373</v>
      </c>
      <c r="B2612" s="13" t="s">
        <v>5322</v>
      </c>
      <c r="C2612" s="13" t="s">
        <v>5323</v>
      </c>
      <c r="D2612" s="13" t="s">
        <v>41</v>
      </c>
      <c r="E2612" s="13" t="s">
        <v>23</v>
      </c>
      <c r="F2612" s="13" t="s">
        <v>627</v>
      </c>
      <c r="G2612" s="13" t="s">
        <v>43</v>
      </c>
      <c r="H2612" s="13" t="s">
        <v>44</v>
      </c>
      <c r="I2612" s="47" t="str">
        <f>INDEX(Orders!$E2612,MATCH(Orders!$F2612,Customers!$B2612,0))</f>
        <v>Second Class</v>
      </c>
    </row>
    <row r="2613" spans="1:9" x14ac:dyDescent="0.35">
      <c r="A2613" s="12">
        <v>7374</v>
      </c>
      <c r="B2613" s="17" t="s">
        <v>5322</v>
      </c>
      <c r="C2613" s="17" t="s">
        <v>5323</v>
      </c>
      <c r="D2613" s="17" t="s">
        <v>41</v>
      </c>
      <c r="E2613" s="17" t="s">
        <v>23</v>
      </c>
      <c r="F2613" s="17" t="s">
        <v>627</v>
      </c>
      <c r="G2613" s="17" t="s">
        <v>43</v>
      </c>
      <c r="H2613" s="17" t="s">
        <v>44</v>
      </c>
      <c r="I2613" s="48" t="str">
        <f>INDEX(Orders!$E2613,MATCH(Orders!$F2613,Customers!$B2613,0))</f>
        <v>Second Class</v>
      </c>
    </row>
    <row r="2614" spans="1:9" x14ac:dyDescent="0.35">
      <c r="A2614" s="11">
        <v>7372</v>
      </c>
      <c r="B2614" s="13" t="s">
        <v>5322</v>
      </c>
      <c r="C2614" s="13" t="s">
        <v>5323</v>
      </c>
      <c r="D2614" s="13" t="s">
        <v>41</v>
      </c>
      <c r="E2614" s="13" t="s">
        <v>23</v>
      </c>
      <c r="F2614" s="13" t="s">
        <v>627</v>
      </c>
      <c r="G2614" s="13" t="s">
        <v>43</v>
      </c>
      <c r="H2614" s="13" t="s">
        <v>44</v>
      </c>
      <c r="I2614" s="47" t="str">
        <f>INDEX(Orders!$E2614,MATCH(Orders!$F2614,Customers!$B2614,0))</f>
        <v>Second Class</v>
      </c>
    </row>
    <row r="2615" spans="1:9" x14ac:dyDescent="0.35">
      <c r="A2615" s="12">
        <v>978</v>
      </c>
      <c r="B2615" s="17" t="s">
        <v>4473</v>
      </c>
      <c r="C2615" s="17" t="s">
        <v>4474</v>
      </c>
      <c r="D2615" s="17" t="s">
        <v>22</v>
      </c>
      <c r="E2615" s="17" t="s">
        <v>23</v>
      </c>
      <c r="F2615" s="17" t="s">
        <v>1457</v>
      </c>
      <c r="G2615" s="17" t="s">
        <v>880</v>
      </c>
      <c r="H2615" s="17" t="s">
        <v>54</v>
      </c>
      <c r="I2615" s="48" t="str">
        <f>INDEX(Orders!$E2615,MATCH(Orders!$F2615,Customers!$B2615,0))</f>
        <v>First Class</v>
      </c>
    </row>
    <row r="2616" spans="1:9" x14ac:dyDescent="0.35">
      <c r="A2616" s="11">
        <v>7375</v>
      </c>
      <c r="B2616" s="13" t="s">
        <v>5322</v>
      </c>
      <c r="C2616" s="13" t="s">
        <v>5323</v>
      </c>
      <c r="D2616" s="13" t="s">
        <v>41</v>
      </c>
      <c r="E2616" s="13" t="s">
        <v>23</v>
      </c>
      <c r="F2616" s="13" t="s">
        <v>627</v>
      </c>
      <c r="G2616" s="13" t="s">
        <v>43</v>
      </c>
      <c r="H2616" s="13" t="s">
        <v>44</v>
      </c>
      <c r="I2616" s="47" t="str">
        <f>INDEX(Orders!$E2616,MATCH(Orders!$F2616,Customers!$B2616,0))</f>
        <v>Second Class</v>
      </c>
    </row>
    <row r="2617" spans="1:9" x14ac:dyDescent="0.35">
      <c r="A2617" s="12">
        <v>2121</v>
      </c>
      <c r="B2617" s="17" t="s">
        <v>5766</v>
      </c>
      <c r="C2617" s="17" t="s">
        <v>5767</v>
      </c>
      <c r="D2617" s="17" t="s">
        <v>41</v>
      </c>
      <c r="E2617" s="17" t="s">
        <v>23</v>
      </c>
      <c r="F2617" s="17" t="s">
        <v>5768</v>
      </c>
      <c r="G2617" s="17" t="s">
        <v>98</v>
      </c>
      <c r="H2617" s="17" t="s">
        <v>79</v>
      </c>
      <c r="I2617" s="48" t="str">
        <f>INDEX(Orders!$E2617,MATCH(Orders!$F2617,Customers!$B2617,0))</f>
        <v>Standard Class</v>
      </c>
    </row>
    <row r="2618" spans="1:9" x14ac:dyDescent="0.35">
      <c r="A2618" s="11">
        <v>2290</v>
      </c>
      <c r="B2618" s="13" t="s">
        <v>1998</v>
      </c>
      <c r="C2618" s="13" t="s">
        <v>1999</v>
      </c>
      <c r="D2618" s="13" t="s">
        <v>22</v>
      </c>
      <c r="E2618" s="13" t="s">
        <v>23</v>
      </c>
      <c r="F2618" s="13" t="s">
        <v>159</v>
      </c>
      <c r="G2618" s="13" t="s">
        <v>160</v>
      </c>
      <c r="H2618" s="13" t="s">
        <v>44</v>
      </c>
      <c r="I2618" s="47" t="str">
        <f>INDEX(Orders!$E2618,MATCH(Orders!$F2618,Customers!$B2618,0))</f>
        <v>First Class</v>
      </c>
    </row>
    <row r="2619" spans="1:9" x14ac:dyDescent="0.35">
      <c r="A2619" s="12">
        <v>7221</v>
      </c>
      <c r="B2619" s="17" t="s">
        <v>1500</v>
      </c>
      <c r="C2619" s="17" t="s">
        <v>1501</v>
      </c>
      <c r="D2619" s="17" t="s">
        <v>41</v>
      </c>
      <c r="E2619" s="17" t="s">
        <v>23</v>
      </c>
      <c r="F2619" s="17" t="s">
        <v>86</v>
      </c>
      <c r="G2619" s="17" t="s">
        <v>87</v>
      </c>
      <c r="H2619" s="17" t="s">
        <v>26</v>
      </c>
      <c r="I2619" s="48" t="str">
        <f>INDEX(Orders!$E2619,MATCH(Orders!$F2619,Customers!$B2619,0))</f>
        <v>Standard Class</v>
      </c>
    </row>
    <row r="2620" spans="1:9" x14ac:dyDescent="0.35">
      <c r="A2620" s="11">
        <v>8641</v>
      </c>
      <c r="B2620" s="13" t="s">
        <v>5772</v>
      </c>
      <c r="C2620" s="13" t="s">
        <v>5773</v>
      </c>
      <c r="D2620" s="13" t="s">
        <v>22</v>
      </c>
      <c r="E2620" s="13" t="s">
        <v>23</v>
      </c>
      <c r="F2620" s="13" t="s">
        <v>404</v>
      </c>
      <c r="G2620" s="13" t="s">
        <v>53</v>
      </c>
      <c r="H2620" s="13" t="s">
        <v>54</v>
      </c>
      <c r="I2620" s="47" t="str">
        <f>INDEX(Orders!$E2620,MATCH(Orders!$F2620,Customers!$B2620,0))</f>
        <v>Standard Class</v>
      </c>
    </row>
    <row r="2621" spans="1:9" x14ac:dyDescent="0.35">
      <c r="A2621" s="12">
        <v>5900</v>
      </c>
      <c r="B2621" s="17" t="s">
        <v>3140</v>
      </c>
      <c r="C2621" s="17" t="s">
        <v>3141</v>
      </c>
      <c r="D2621" s="17" t="s">
        <v>22</v>
      </c>
      <c r="E2621" s="17" t="s">
        <v>23</v>
      </c>
      <c r="F2621" s="17" t="s">
        <v>358</v>
      </c>
      <c r="G2621" s="17" t="s">
        <v>43</v>
      </c>
      <c r="H2621" s="17" t="s">
        <v>44</v>
      </c>
      <c r="I2621" s="48" t="str">
        <f>INDEX(Orders!$E2621,MATCH(Orders!$F2621,Customers!$B2621,0))</f>
        <v>Standard Class</v>
      </c>
    </row>
    <row r="2622" spans="1:9" x14ac:dyDescent="0.35">
      <c r="A2622" s="11">
        <v>1847</v>
      </c>
      <c r="B2622" s="13" t="s">
        <v>5777</v>
      </c>
      <c r="C2622" s="13" t="s">
        <v>5778</v>
      </c>
      <c r="D2622" s="13" t="s">
        <v>108</v>
      </c>
      <c r="E2622" s="13" t="s">
        <v>23</v>
      </c>
      <c r="F2622" s="13" t="s">
        <v>160</v>
      </c>
      <c r="G2622" s="13" t="s">
        <v>2271</v>
      </c>
      <c r="H2622" s="13" t="s">
        <v>26</v>
      </c>
      <c r="I2622" s="47" t="str">
        <f>INDEX(Orders!$E2622,MATCH(Orders!$F2622,Customers!$B2622,0))</f>
        <v>Second Class</v>
      </c>
    </row>
    <row r="2623" spans="1:9" x14ac:dyDescent="0.35">
      <c r="A2623" s="12">
        <v>1846</v>
      </c>
      <c r="B2623" s="17" t="s">
        <v>5777</v>
      </c>
      <c r="C2623" s="17" t="s">
        <v>5778</v>
      </c>
      <c r="D2623" s="17" t="s">
        <v>108</v>
      </c>
      <c r="E2623" s="17" t="s">
        <v>23</v>
      </c>
      <c r="F2623" s="17" t="s">
        <v>160</v>
      </c>
      <c r="G2623" s="17" t="s">
        <v>2271</v>
      </c>
      <c r="H2623" s="17" t="s">
        <v>26</v>
      </c>
      <c r="I2623" s="48" t="str">
        <f>INDEX(Orders!$E2623,MATCH(Orders!$F2623,Customers!$B2623,0))</f>
        <v>Second Class</v>
      </c>
    </row>
    <row r="2624" spans="1:9" x14ac:dyDescent="0.35">
      <c r="A2624" s="11">
        <v>6622</v>
      </c>
      <c r="B2624" s="13" t="s">
        <v>1264</v>
      </c>
      <c r="C2624" s="13" t="s">
        <v>1265</v>
      </c>
      <c r="D2624" s="13" t="s">
        <v>22</v>
      </c>
      <c r="E2624" s="13" t="s">
        <v>23</v>
      </c>
      <c r="F2624" s="13" t="s">
        <v>174</v>
      </c>
      <c r="G2624" s="13" t="s">
        <v>1151</v>
      </c>
      <c r="H2624" s="13" t="s">
        <v>54</v>
      </c>
      <c r="I2624" s="47" t="str">
        <f>INDEX(Orders!$E2624,MATCH(Orders!$F2624,Customers!$B2624,0))</f>
        <v>Second Class</v>
      </c>
    </row>
    <row r="2625" spans="1:9" x14ac:dyDescent="0.35">
      <c r="A2625" s="12">
        <v>6620</v>
      </c>
      <c r="B2625" s="17" t="s">
        <v>1264</v>
      </c>
      <c r="C2625" s="17" t="s">
        <v>1265</v>
      </c>
      <c r="D2625" s="17" t="s">
        <v>22</v>
      </c>
      <c r="E2625" s="17" t="s">
        <v>23</v>
      </c>
      <c r="F2625" s="17" t="s">
        <v>174</v>
      </c>
      <c r="G2625" s="17" t="s">
        <v>1151</v>
      </c>
      <c r="H2625" s="17" t="s">
        <v>54</v>
      </c>
      <c r="I2625" s="48" t="str">
        <f>INDEX(Orders!$E2625,MATCH(Orders!$F2625,Customers!$B2625,0))</f>
        <v>Second Class</v>
      </c>
    </row>
    <row r="2626" spans="1:9" x14ac:dyDescent="0.35">
      <c r="A2626" s="11">
        <v>6621</v>
      </c>
      <c r="B2626" s="13" t="s">
        <v>1264</v>
      </c>
      <c r="C2626" s="13" t="s">
        <v>1265</v>
      </c>
      <c r="D2626" s="13" t="s">
        <v>22</v>
      </c>
      <c r="E2626" s="13" t="s">
        <v>23</v>
      </c>
      <c r="F2626" s="13" t="s">
        <v>174</v>
      </c>
      <c r="G2626" s="13" t="s">
        <v>1151</v>
      </c>
      <c r="H2626" s="13" t="s">
        <v>54</v>
      </c>
      <c r="I2626" s="47" t="str">
        <f>INDEX(Orders!$E2626,MATCH(Orders!$F2626,Customers!$B2626,0))</f>
        <v>Second Class</v>
      </c>
    </row>
    <row r="2627" spans="1:9" x14ac:dyDescent="0.35">
      <c r="A2627" s="12">
        <v>6619</v>
      </c>
      <c r="B2627" s="17" t="s">
        <v>1264</v>
      </c>
      <c r="C2627" s="17" t="s">
        <v>1265</v>
      </c>
      <c r="D2627" s="17" t="s">
        <v>22</v>
      </c>
      <c r="E2627" s="17" t="s">
        <v>23</v>
      </c>
      <c r="F2627" s="17" t="s">
        <v>174</v>
      </c>
      <c r="G2627" s="17" t="s">
        <v>1151</v>
      </c>
      <c r="H2627" s="17" t="s">
        <v>54</v>
      </c>
      <c r="I2627" s="48" t="str">
        <f>INDEX(Orders!$E2627,MATCH(Orders!$F2627,Customers!$B2627,0))</f>
        <v>Second Class</v>
      </c>
    </row>
    <row r="2628" spans="1:9" x14ac:dyDescent="0.35">
      <c r="A2628" s="11">
        <v>4912</v>
      </c>
      <c r="B2628" s="13" t="s">
        <v>741</v>
      </c>
      <c r="C2628" s="13" t="s">
        <v>742</v>
      </c>
      <c r="D2628" s="13" t="s">
        <v>41</v>
      </c>
      <c r="E2628" s="13" t="s">
        <v>23</v>
      </c>
      <c r="F2628" s="13" t="s">
        <v>3882</v>
      </c>
      <c r="G2628" s="13" t="s">
        <v>514</v>
      </c>
      <c r="H2628" s="13" t="s">
        <v>79</v>
      </c>
      <c r="I2628" s="47" t="str">
        <f>INDEX(Orders!$E2628,MATCH(Orders!$F2628,Customers!$B2628,0))</f>
        <v>Standard Class</v>
      </c>
    </row>
    <row r="2629" spans="1:9" x14ac:dyDescent="0.35">
      <c r="A2629" s="12">
        <v>6980</v>
      </c>
      <c r="B2629" s="17" t="s">
        <v>5786</v>
      </c>
      <c r="C2629" s="17" t="s">
        <v>5787</v>
      </c>
      <c r="D2629" s="17" t="s">
        <v>41</v>
      </c>
      <c r="E2629" s="17" t="s">
        <v>23</v>
      </c>
      <c r="F2629" s="17" t="s">
        <v>42</v>
      </c>
      <c r="G2629" s="17" t="s">
        <v>43</v>
      </c>
      <c r="H2629" s="17" t="s">
        <v>44</v>
      </c>
      <c r="I2629" s="48" t="str">
        <f>INDEX(Orders!$E2629,MATCH(Orders!$F2629,Customers!$B2629,0))</f>
        <v>Standard Class</v>
      </c>
    </row>
    <row r="2630" spans="1:9" x14ac:dyDescent="0.35">
      <c r="A2630" s="11">
        <v>9865</v>
      </c>
      <c r="B2630" s="13" t="s">
        <v>5789</v>
      </c>
      <c r="C2630" s="13" t="s">
        <v>5790</v>
      </c>
      <c r="D2630" s="13" t="s">
        <v>108</v>
      </c>
      <c r="E2630" s="13" t="s">
        <v>23</v>
      </c>
      <c r="F2630" s="13" t="s">
        <v>457</v>
      </c>
      <c r="G2630" s="13" t="s">
        <v>762</v>
      </c>
      <c r="H2630" s="13" t="s">
        <v>54</v>
      </c>
      <c r="I2630" s="47" t="str">
        <f>INDEX(Orders!$E2630,MATCH(Orders!$F2630,Customers!$B2630,0))</f>
        <v>Standard Class</v>
      </c>
    </row>
    <row r="2631" spans="1:9" x14ac:dyDescent="0.35">
      <c r="A2631" s="12">
        <v>4165</v>
      </c>
      <c r="B2631" s="17" t="s">
        <v>4420</v>
      </c>
      <c r="C2631" s="17" t="s">
        <v>4421</v>
      </c>
      <c r="D2631" s="17" t="s">
        <v>22</v>
      </c>
      <c r="E2631" s="17" t="s">
        <v>23</v>
      </c>
      <c r="F2631" s="17" t="s">
        <v>1715</v>
      </c>
      <c r="G2631" s="17" t="s">
        <v>737</v>
      </c>
      <c r="H2631" s="17" t="s">
        <v>44</v>
      </c>
      <c r="I2631" s="48" t="str">
        <f>INDEX(Orders!$E2631,MATCH(Orders!$F2631,Customers!$B2631,0))</f>
        <v>First Class</v>
      </c>
    </row>
    <row r="2632" spans="1:9" x14ac:dyDescent="0.35">
      <c r="A2632" s="11">
        <v>4166</v>
      </c>
      <c r="B2632" s="13" t="s">
        <v>4420</v>
      </c>
      <c r="C2632" s="13" t="s">
        <v>4421</v>
      </c>
      <c r="D2632" s="13" t="s">
        <v>22</v>
      </c>
      <c r="E2632" s="13" t="s">
        <v>23</v>
      </c>
      <c r="F2632" s="13" t="s">
        <v>1715</v>
      </c>
      <c r="G2632" s="13" t="s">
        <v>737</v>
      </c>
      <c r="H2632" s="13" t="s">
        <v>44</v>
      </c>
      <c r="I2632" s="47" t="str">
        <f>INDEX(Orders!$E2632,MATCH(Orders!$F2632,Customers!$B2632,0))</f>
        <v>First Class</v>
      </c>
    </row>
    <row r="2633" spans="1:9" x14ac:dyDescent="0.35">
      <c r="A2633" s="12">
        <v>1184</v>
      </c>
      <c r="B2633" s="17" t="s">
        <v>1799</v>
      </c>
      <c r="C2633" s="17" t="s">
        <v>1800</v>
      </c>
      <c r="D2633" s="17" t="s">
        <v>41</v>
      </c>
      <c r="E2633" s="17" t="s">
        <v>23</v>
      </c>
      <c r="F2633" s="17" t="s">
        <v>97</v>
      </c>
      <c r="G2633" s="17" t="s">
        <v>78</v>
      </c>
      <c r="H2633" s="17" t="s">
        <v>79</v>
      </c>
      <c r="I2633" s="48" t="str">
        <f>INDEX(Orders!$E2633,MATCH(Orders!$F2633,Customers!$B2633,0))</f>
        <v>First Class</v>
      </c>
    </row>
    <row r="2634" spans="1:9" x14ac:dyDescent="0.35">
      <c r="A2634" s="11">
        <v>9866</v>
      </c>
      <c r="B2634" s="13" t="s">
        <v>5789</v>
      </c>
      <c r="C2634" s="13" t="s">
        <v>5790</v>
      </c>
      <c r="D2634" s="13" t="s">
        <v>108</v>
      </c>
      <c r="E2634" s="13" t="s">
        <v>23</v>
      </c>
      <c r="F2634" s="13" t="s">
        <v>457</v>
      </c>
      <c r="G2634" s="13" t="s">
        <v>762</v>
      </c>
      <c r="H2634" s="13" t="s">
        <v>54</v>
      </c>
      <c r="I2634" s="47" t="str">
        <f>INDEX(Orders!$E2634,MATCH(Orders!$F2634,Customers!$B2634,0))</f>
        <v>Standard Class</v>
      </c>
    </row>
    <row r="2635" spans="1:9" x14ac:dyDescent="0.35">
      <c r="A2635" s="12">
        <v>9863</v>
      </c>
      <c r="B2635" s="17" t="s">
        <v>5789</v>
      </c>
      <c r="C2635" s="17" t="s">
        <v>5790</v>
      </c>
      <c r="D2635" s="17" t="s">
        <v>108</v>
      </c>
      <c r="E2635" s="17" t="s">
        <v>23</v>
      </c>
      <c r="F2635" s="17" t="s">
        <v>457</v>
      </c>
      <c r="G2635" s="17" t="s">
        <v>762</v>
      </c>
      <c r="H2635" s="17" t="s">
        <v>54</v>
      </c>
      <c r="I2635" s="48" t="str">
        <f>INDEX(Orders!$E2635,MATCH(Orders!$F2635,Customers!$B2635,0))</f>
        <v>Standard Class</v>
      </c>
    </row>
    <row r="2636" spans="1:9" x14ac:dyDescent="0.35">
      <c r="A2636" s="11">
        <v>9864</v>
      </c>
      <c r="B2636" s="13" t="s">
        <v>5789</v>
      </c>
      <c r="C2636" s="13" t="s">
        <v>5790</v>
      </c>
      <c r="D2636" s="13" t="s">
        <v>108</v>
      </c>
      <c r="E2636" s="13" t="s">
        <v>23</v>
      </c>
      <c r="F2636" s="13" t="s">
        <v>457</v>
      </c>
      <c r="G2636" s="13" t="s">
        <v>762</v>
      </c>
      <c r="H2636" s="13" t="s">
        <v>54</v>
      </c>
      <c r="I2636" s="47" t="str">
        <f>INDEX(Orders!$E2636,MATCH(Orders!$F2636,Customers!$B2636,0))</f>
        <v>Standard Class</v>
      </c>
    </row>
    <row r="2637" spans="1:9" x14ac:dyDescent="0.35">
      <c r="A2637" s="12">
        <v>4914</v>
      </c>
      <c r="B2637" s="17" t="s">
        <v>741</v>
      </c>
      <c r="C2637" s="17" t="s">
        <v>742</v>
      </c>
      <c r="D2637" s="17" t="s">
        <v>41</v>
      </c>
      <c r="E2637" s="17" t="s">
        <v>23</v>
      </c>
      <c r="F2637" s="17" t="s">
        <v>3882</v>
      </c>
      <c r="G2637" s="17" t="s">
        <v>514</v>
      </c>
      <c r="H2637" s="17" t="s">
        <v>79</v>
      </c>
      <c r="I2637" s="48" t="str">
        <f>INDEX(Orders!$E2637,MATCH(Orders!$F2637,Customers!$B2637,0))</f>
        <v>Standard Class</v>
      </c>
    </row>
    <row r="2638" spans="1:9" x14ac:dyDescent="0.35">
      <c r="A2638" s="11">
        <v>9860</v>
      </c>
      <c r="B2638" s="13" t="s">
        <v>5789</v>
      </c>
      <c r="C2638" s="13" t="s">
        <v>5790</v>
      </c>
      <c r="D2638" s="13" t="s">
        <v>108</v>
      </c>
      <c r="E2638" s="13" t="s">
        <v>23</v>
      </c>
      <c r="F2638" s="13" t="s">
        <v>457</v>
      </c>
      <c r="G2638" s="13" t="s">
        <v>762</v>
      </c>
      <c r="H2638" s="13" t="s">
        <v>54</v>
      </c>
      <c r="I2638" s="47" t="str">
        <f>INDEX(Orders!$E2638,MATCH(Orders!$F2638,Customers!$B2638,0))</f>
        <v>Standard Class</v>
      </c>
    </row>
    <row r="2639" spans="1:9" x14ac:dyDescent="0.35">
      <c r="A2639" s="12">
        <v>4913</v>
      </c>
      <c r="B2639" s="17" t="s">
        <v>741</v>
      </c>
      <c r="C2639" s="17" t="s">
        <v>742</v>
      </c>
      <c r="D2639" s="17" t="s">
        <v>41</v>
      </c>
      <c r="E2639" s="17" t="s">
        <v>23</v>
      </c>
      <c r="F2639" s="17" t="s">
        <v>3882</v>
      </c>
      <c r="G2639" s="17" t="s">
        <v>514</v>
      </c>
      <c r="H2639" s="17" t="s">
        <v>79</v>
      </c>
      <c r="I2639" s="48" t="str">
        <f>INDEX(Orders!$E2639,MATCH(Orders!$F2639,Customers!$B2639,0))</f>
        <v>Standard Class</v>
      </c>
    </row>
    <row r="2640" spans="1:9" x14ac:dyDescent="0.35">
      <c r="A2640" s="11">
        <v>9862</v>
      </c>
      <c r="B2640" s="13" t="s">
        <v>5789</v>
      </c>
      <c r="C2640" s="13" t="s">
        <v>5790</v>
      </c>
      <c r="D2640" s="13" t="s">
        <v>108</v>
      </c>
      <c r="E2640" s="13" t="s">
        <v>23</v>
      </c>
      <c r="F2640" s="13" t="s">
        <v>457</v>
      </c>
      <c r="G2640" s="13" t="s">
        <v>762</v>
      </c>
      <c r="H2640" s="13" t="s">
        <v>54</v>
      </c>
      <c r="I2640" s="47" t="str">
        <f>INDEX(Orders!$E2640,MATCH(Orders!$F2640,Customers!$B2640,0))</f>
        <v>Standard Class</v>
      </c>
    </row>
    <row r="2641" spans="1:9" x14ac:dyDescent="0.35">
      <c r="A2641" s="12">
        <v>1183</v>
      </c>
      <c r="B2641" s="17" t="s">
        <v>1799</v>
      </c>
      <c r="C2641" s="17" t="s">
        <v>1800</v>
      </c>
      <c r="D2641" s="17" t="s">
        <v>41</v>
      </c>
      <c r="E2641" s="17" t="s">
        <v>23</v>
      </c>
      <c r="F2641" s="17" t="s">
        <v>97</v>
      </c>
      <c r="G2641" s="17" t="s">
        <v>78</v>
      </c>
      <c r="H2641" s="17" t="s">
        <v>79</v>
      </c>
      <c r="I2641" s="48" t="str">
        <f>INDEX(Orders!$E2641,MATCH(Orders!$F2641,Customers!$B2641,0))</f>
        <v>First Class</v>
      </c>
    </row>
    <row r="2642" spans="1:9" x14ac:dyDescent="0.35">
      <c r="A2642" s="11">
        <v>4910</v>
      </c>
      <c r="B2642" s="13" t="s">
        <v>741</v>
      </c>
      <c r="C2642" s="13" t="s">
        <v>742</v>
      </c>
      <c r="D2642" s="13" t="s">
        <v>41</v>
      </c>
      <c r="E2642" s="13" t="s">
        <v>23</v>
      </c>
      <c r="F2642" s="13" t="s">
        <v>3882</v>
      </c>
      <c r="G2642" s="13" t="s">
        <v>514</v>
      </c>
      <c r="H2642" s="13" t="s">
        <v>79</v>
      </c>
      <c r="I2642" s="47" t="str">
        <f>INDEX(Orders!$E2642,MATCH(Orders!$F2642,Customers!$B2642,0))</f>
        <v>Standard Class</v>
      </c>
    </row>
    <row r="2643" spans="1:9" x14ac:dyDescent="0.35">
      <c r="A2643" s="12">
        <v>4911</v>
      </c>
      <c r="B2643" s="17" t="s">
        <v>741</v>
      </c>
      <c r="C2643" s="17" t="s">
        <v>742</v>
      </c>
      <c r="D2643" s="17" t="s">
        <v>41</v>
      </c>
      <c r="E2643" s="17" t="s">
        <v>23</v>
      </c>
      <c r="F2643" s="17" t="s">
        <v>3882</v>
      </c>
      <c r="G2643" s="17" t="s">
        <v>514</v>
      </c>
      <c r="H2643" s="17" t="s">
        <v>79</v>
      </c>
      <c r="I2643" s="48" t="str">
        <f>INDEX(Orders!$E2643,MATCH(Orders!$F2643,Customers!$B2643,0))</f>
        <v>Standard Class</v>
      </c>
    </row>
    <row r="2644" spans="1:9" x14ac:dyDescent="0.35">
      <c r="A2644" s="11">
        <v>9859</v>
      </c>
      <c r="B2644" s="13" t="s">
        <v>5789</v>
      </c>
      <c r="C2644" s="13" t="s">
        <v>5790</v>
      </c>
      <c r="D2644" s="13" t="s">
        <v>108</v>
      </c>
      <c r="E2644" s="13" t="s">
        <v>23</v>
      </c>
      <c r="F2644" s="13" t="s">
        <v>457</v>
      </c>
      <c r="G2644" s="13" t="s">
        <v>762</v>
      </c>
      <c r="H2644" s="13" t="s">
        <v>54</v>
      </c>
      <c r="I2644" s="47" t="str">
        <f>INDEX(Orders!$E2644,MATCH(Orders!$F2644,Customers!$B2644,0))</f>
        <v>Standard Class</v>
      </c>
    </row>
    <row r="2645" spans="1:9" x14ac:dyDescent="0.35">
      <c r="A2645" s="12">
        <v>9861</v>
      </c>
      <c r="B2645" s="17" t="s">
        <v>5789</v>
      </c>
      <c r="C2645" s="17" t="s">
        <v>5790</v>
      </c>
      <c r="D2645" s="17" t="s">
        <v>108</v>
      </c>
      <c r="E2645" s="17" t="s">
        <v>23</v>
      </c>
      <c r="F2645" s="17" t="s">
        <v>457</v>
      </c>
      <c r="G2645" s="17" t="s">
        <v>762</v>
      </c>
      <c r="H2645" s="17" t="s">
        <v>54</v>
      </c>
      <c r="I2645" s="48" t="str">
        <f>INDEX(Orders!$E2645,MATCH(Orders!$F2645,Customers!$B2645,0))</f>
        <v>Standard Class</v>
      </c>
    </row>
    <row r="2646" spans="1:9" x14ac:dyDescent="0.35">
      <c r="A2646" s="11">
        <v>6386</v>
      </c>
      <c r="B2646" s="13" t="s">
        <v>371</v>
      </c>
      <c r="C2646" s="13" t="s">
        <v>372</v>
      </c>
      <c r="D2646" s="13" t="s">
        <v>41</v>
      </c>
      <c r="E2646" s="13" t="s">
        <v>23</v>
      </c>
      <c r="F2646" s="13" t="s">
        <v>2013</v>
      </c>
      <c r="G2646" s="13" t="s">
        <v>53</v>
      </c>
      <c r="H2646" s="13" t="s">
        <v>54</v>
      </c>
      <c r="I2646" s="47" t="str">
        <f>INDEX(Orders!$E2646,MATCH(Orders!$F2646,Customers!$B2646,0))</f>
        <v>First Class</v>
      </c>
    </row>
    <row r="2647" spans="1:9" x14ac:dyDescent="0.35">
      <c r="A2647" s="12">
        <v>2768</v>
      </c>
      <c r="B2647" s="17" t="s">
        <v>2363</v>
      </c>
      <c r="C2647" s="17" t="s">
        <v>2364</v>
      </c>
      <c r="D2647" s="17" t="s">
        <v>41</v>
      </c>
      <c r="E2647" s="17" t="s">
        <v>23</v>
      </c>
      <c r="F2647" s="17" t="s">
        <v>86</v>
      </c>
      <c r="G2647" s="17" t="s">
        <v>87</v>
      </c>
      <c r="H2647" s="17" t="s">
        <v>26</v>
      </c>
      <c r="I2647" s="48" t="str">
        <f>INDEX(Orders!$E2647,MATCH(Orders!$F2647,Customers!$B2647,0))</f>
        <v>First Class</v>
      </c>
    </row>
    <row r="2648" spans="1:9" x14ac:dyDescent="0.35">
      <c r="A2648" s="11">
        <v>6387</v>
      </c>
      <c r="B2648" s="13" t="s">
        <v>371</v>
      </c>
      <c r="C2648" s="13" t="s">
        <v>372</v>
      </c>
      <c r="D2648" s="13" t="s">
        <v>41</v>
      </c>
      <c r="E2648" s="13" t="s">
        <v>23</v>
      </c>
      <c r="F2648" s="13" t="s">
        <v>2013</v>
      </c>
      <c r="G2648" s="13" t="s">
        <v>53</v>
      </c>
      <c r="H2648" s="13" t="s">
        <v>54</v>
      </c>
      <c r="I2648" s="47" t="str">
        <f>INDEX(Orders!$E2648,MATCH(Orders!$F2648,Customers!$B2648,0))</f>
        <v>First Class</v>
      </c>
    </row>
    <row r="2649" spans="1:9" x14ac:dyDescent="0.35">
      <c r="A2649" s="12">
        <v>5068</v>
      </c>
      <c r="B2649" s="17" t="s">
        <v>1713</v>
      </c>
      <c r="C2649" s="17" t="s">
        <v>1714</v>
      </c>
      <c r="D2649" s="17" t="s">
        <v>108</v>
      </c>
      <c r="E2649" s="17" t="s">
        <v>23</v>
      </c>
      <c r="F2649" s="17" t="s">
        <v>42</v>
      </c>
      <c r="G2649" s="17" t="s">
        <v>43</v>
      </c>
      <c r="H2649" s="17" t="s">
        <v>44</v>
      </c>
      <c r="I2649" s="48" t="str">
        <f>INDEX(Orders!$E2649,MATCH(Orders!$F2649,Customers!$B2649,0))</f>
        <v>Standard Class</v>
      </c>
    </row>
    <row r="2650" spans="1:9" x14ac:dyDescent="0.35">
      <c r="A2650" s="11">
        <v>3954</v>
      </c>
      <c r="B2650" s="13" t="s">
        <v>2113</v>
      </c>
      <c r="C2650" s="13" t="s">
        <v>2114</v>
      </c>
      <c r="D2650" s="13" t="s">
        <v>41</v>
      </c>
      <c r="E2650" s="13" t="s">
        <v>23</v>
      </c>
      <c r="F2650" s="13" t="s">
        <v>3681</v>
      </c>
      <c r="G2650" s="13" t="s">
        <v>893</v>
      </c>
      <c r="H2650" s="13" t="s">
        <v>26</v>
      </c>
      <c r="I2650" s="47" t="str">
        <f>INDEX(Orders!$E2650,MATCH(Orders!$F2650,Customers!$B2650,0))</f>
        <v>Standard Class</v>
      </c>
    </row>
    <row r="2651" spans="1:9" x14ac:dyDescent="0.35">
      <c r="A2651" s="12">
        <v>6384</v>
      </c>
      <c r="B2651" s="17" t="s">
        <v>371</v>
      </c>
      <c r="C2651" s="17" t="s">
        <v>372</v>
      </c>
      <c r="D2651" s="17" t="s">
        <v>41</v>
      </c>
      <c r="E2651" s="17" t="s">
        <v>23</v>
      </c>
      <c r="F2651" s="17" t="s">
        <v>2013</v>
      </c>
      <c r="G2651" s="17" t="s">
        <v>53</v>
      </c>
      <c r="H2651" s="17" t="s">
        <v>54</v>
      </c>
      <c r="I2651" s="48" t="str">
        <f>INDEX(Orders!$E2651,MATCH(Orders!$F2651,Customers!$B2651,0))</f>
        <v>First Class</v>
      </c>
    </row>
    <row r="2652" spans="1:9" x14ac:dyDescent="0.35">
      <c r="A2652" s="11">
        <v>2767</v>
      </c>
      <c r="B2652" s="13" t="s">
        <v>2363</v>
      </c>
      <c r="C2652" s="13" t="s">
        <v>2364</v>
      </c>
      <c r="D2652" s="13" t="s">
        <v>41</v>
      </c>
      <c r="E2652" s="13" t="s">
        <v>23</v>
      </c>
      <c r="F2652" s="13" t="s">
        <v>86</v>
      </c>
      <c r="G2652" s="13" t="s">
        <v>87</v>
      </c>
      <c r="H2652" s="13" t="s">
        <v>26</v>
      </c>
      <c r="I2652" s="47" t="str">
        <f>INDEX(Orders!$E2652,MATCH(Orders!$F2652,Customers!$B2652,0))</f>
        <v>First Class</v>
      </c>
    </row>
    <row r="2653" spans="1:9" x14ac:dyDescent="0.35">
      <c r="A2653" s="12">
        <v>6385</v>
      </c>
      <c r="B2653" s="17" t="s">
        <v>371</v>
      </c>
      <c r="C2653" s="17" t="s">
        <v>372</v>
      </c>
      <c r="D2653" s="17" t="s">
        <v>41</v>
      </c>
      <c r="E2653" s="17" t="s">
        <v>23</v>
      </c>
      <c r="F2653" s="17" t="s">
        <v>2013</v>
      </c>
      <c r="G2653" s="17" t="s">
        <v>53</v>
      </c>
      <c r="H2653" s="17" t="s">
        <v>54</v>
      </c>
      <c r="I2653" s="48" t="str">
        <f>INDEX(Orders!$E2653,MATCH(Orders!$F2653,Customers!$B2653,0))</f>
        <v>First Class</v>
      </c>
    </row>
    <row r="2654" spans="1:9" x14ac:dyDescent="0.35">
      <c r="A2654" s="11">
        <v>6522</v>
      </c>
      <c r="B2654" s="13" t="s">
        <v>4379</v>
      </c>
      <c r="C2654" s="13" t="s">
        <v>4380</v>
      </c>
      <c r="D2654" s="13" t="s">
        <v>41</v>
      </c>
      <c r="E2654" s="13" t="s">
        <v>23</v>
      </c>
      <c r="F2654" s="13" t="s">
        <v>581</v>
      </c>
      <c r="G2654" s="13" t="s">
        <v>880</v>
      </c>
      <c r="H2654" s="13" t="s">
        <v>54</v>
      </c>
      <c r="I2654" s="47" t="str">
        <f>INDEX(Orders!$E2654,MATCH(Orders!$F2654,Customers!$B2654,0))</f>
        <v>Second Class</v>
      </c>
    </row>
    <row r="2655" spans="1:9" x14ac:dyDescent="0.35">
      <c r="A2655" s="12">
        <v>5273</v>
      </c>
      <c r="B2655" s="17" t="s">
        <v>123</v>
      </c>
      <c r="C2655" s="17" t="s">
        <v>124</v>
      </c>
      <c r="D2655" s="17" t="s">
        <v>22</v>
      </c>
      <c r="E2655" s="17" t="s">
        <v>23</v>
      </c>
      <c r="F2655" s="17" t="s">
        <v>42</v>
      </c>
      <c r="G2655" s="17" t="s">
        <v>43</v>
      </c>
      <c r="H2655" s="17" t="s">
        <v>44</v>
      </c>
      <c r="I2655" s="48" t="str">
        <f>INDEX(Orders!$E2655,MATCH(Orders!$F2655,Customers!$B2655,0))</f>
        <v>Same Day</v>
      </c>
    </row>
    <row r="2656" spans="1:9" x14ac:dyDescent="0.35">
      <c r="A2656" s="11">
        <v>6521</v>
      </c>
      <c r="B2656" s="13" t="s">
        <v>4379</v>
      </c>
      <c r="C2656" s="13" t="s">
        <v>4380</v>
      </c>
      <c r="D2656" s="13" t="s">
        <v>41</v>
      </c>
      <c r="E2656" s="13" t="s">
        <v>23</v>
      </c>
      <c r="F2656" s="13" t="s">
        <v>581</v>
      </c>
      <c r="G2656" s="13" t="s">
        <v>880</v>
      </c>
      <c r="H2656" s="13" t="s">
        <v>54</v>
      </c>
      <c r="I2656" s="47" t="str">
        <f>INDEX(Orders!$E2656,MATCH(Orders!$F2656,Customers!$B2656,0))</f>
        <v>Second Class</v>
      </c>
    </row>
    <row r="2657" spans="1:9" x14ac:dyDescent="0.35">
      <c r="A2657" s="12">
        <v>5272</v>
      </c>
      <c r="B2657" s="17" t="s">
        <v>123</v>
      </c>
      <c r="C2657" s="17" t="s">
        <v>124</v>
      </c>
      <c r="D2657" s="17" t="s">
        <v>22</v>
      </c>
      <c r="E2657" s="17" t="s">
        <v>23</v>
      </c>
      <c r="F2657" s="17" t="s">
        <v>42</v>
      </c>
      <c r="G2657" s="17" t="s">
        <v>43</v>
      </c>
      <c r="H2657" s="17" t="s">
        <v>44</v>
      </c>
      <c r="I2657" s="48" t="str">
        <f>INDEX(Orders!$E2657,MATCH(Orders!$F2657,Customers!$B2657,0))</f>
        <v>Same Day</v>
      </c>
    </row>
    <row r="2658" spans="1:9" x14ac:dyDescent="0.35">
      <c r="A2658" s="11">
        <v>6523</v>
      </c>
      <c r="B2658" s="13" t="s">
        <v>4379</v>
      </c>
      <c r="C2658" s="13" t="s">
        <v>4380</v>
      </c>
      <c r="D2658" s="13" t="s">
        <v>41</v>
      </c>
      <c r="E2658" s="13" t="s">
        <v>23</v>
      </c>
      <c r="F2658" s="13" t="s">
        <v>581</v>
      </c>
      <c r="G2658" s="13" t="s">
        <v>880</v>
      </c>
      <c r="H2658" s="13" t="s">
        <v>54</v>
      </c>
      <c r="I2658" s="47" t="str">
        <f>INDEX(Orders!$E2658,MATCH(Orders!$F2658,Customers!$B2658,0))</f>
        <v>Second Class</v>
      </c>
    </row>
    <row r="2659" spans="1:9" x14ac:dyDescent="0.35">
      <c r="A2659" s="12">
        <v>9387</v>
      </c>
      <c r="B2659" s="17" t="s">
        <v>1436</v>
      </c>
      <c r="C2659" s="17" t="s">
        <v>1437</v>
      </c>
      <c r="D2659" s="17" t="s">
        <v>41</v>
      </c>
      <c r="E2659" s="17" t="s">
        <v>23</v>
      </c>
      <c r="F2659" s="17" t="s">
        <v>318</v>
      </c>
      <c r="G2659" s="17" t="s">
        <v>319</v>
      </c>
      <c r="H2659" s="17" t="s">
        <v>26</v>
      </c>
      <c r="I2659" s="48" t="str">
        <f>INDEX(Orders!$E2659,MATCH(Orders!$F2659,Customers!$B2659,0))</f>
        <v>Standard Class</v>
      </c>
    </row>
    <row r="2660" spans="1:9" x14ac:dyDescent="0.35">
      <c r="A2660" s="11">
        <v>9116</v>
      </c>
      <c r="B2660" s="13" t="s">
        <v>5164</v>
      </c>
      <c r="C2660" s="13" t="s">
        <v>5165</v>
      </c>
      <c r="D2660" s="13" t="s">
        <v>41</v>
      </c>
      <c r="E2660" s="13" t="s">
        <v>23</v>
      </c>
      <c r="F2660" s="13" t="s">
        <v>86</v>
      </c>
      <c r="G2660" s="13" t="s">
        <v>87</v>
      </c>
      <c r="H2660" s="13" t="s">
        <v>26</v>
      </c>
      <c r="I2660" s="47" t="str">
        <f>INDEX(Orders!$E2660,MATCH(Orders!$F2660,Customers!$B2660,0))</f>
        <v>Second Class</v>
      </c>
    </row>
    <row r="2661" spans="1:9" x14ac:dyDescent="0.35">
      <c r="A2661" s="12">
        <v>9389</v>
      </c>
      <c r="B2661" s="17" t="s">
        <v>1436</v>
      </c>
      <c r="C2661" s="17" t="s">
        <v>1437</v>
      </c>
      <c r="D2661" s="17" t="s">
        <v>41</v>
      </c>
      <c r="E2661" s="17" t="s">
        <v>23</v>
      </c>
      <c r="F2661" s="17" t="s">
        <v>318</v>
      </c>
      <c r="G2661" s="17" t="s">
        <v>319</v>
      </c>
      <c r="H2661" s="17" t="s">
        <v>26</v>
      </c>
      <c r="I2661" s="48" t="str">
        <f>INDEX(Orders!$E2661,MATCH(Orders!$F2661,Customers!$B2661,0))</f>
        <v>Standard Class</v>
      </c>
    </row>
    <row r="2662" spans="1:9" x14ac:dyDescent="0.35">
      <c r="A2662" s="11">
        <v>9118</v>
      </c>
      <c r="B2662" s="13" t="s">
        <v>5164</v>
      </c>
      <c r="C2662" s="13" t="s">
        <v>5165</v>
      </c>
      <c r="D2662" s="13" t="s">
        <v>41</v>
      </c>
      <c r="E2662" s="13" t="s">
        <v>23</v>
      </c>
      <c r="F2662" s="13" t="s">
        <v>86</v>
      </c>
      <c r="G2662" s="13" t="s">
        <v>87</v>
      </c>
      <c r="H2662" s="13" t="s">
        <v>26</v>
      </c>
      <c r="I2662" s="47" t="str">
        <f>INDEX(Orders!$E2662,MATCH(Orders!$F2662,Customers!$B2662,0))</f>
        <v>Second Class</v>
      </c>
    </row>
    <row r="2663" spans="1:9" x14ac:dyDescent="0.35">
      <c r="A2663" s="12">
        <v>1885</v>
      </c>
      <c r="B2663" s="17" t="s">
        <v>699</v>
      </c>
      <c r="C2663" s="17" t="s">
        <v>700</v>
      </c>
      <c r="D2663" s="17" t="s">
        <v>41</v>
      </c>
      <c r="E2663" s="17" t="s">
        <v>23</v>
      </c>
      <c r="F2663" s="17" t="s">
        <v>5816</v>
      </c>
      <c r="G2663" s="17" t="s">
        <v>53</v>
      </c>
      <c r="H2663" s="17" t="s">
        <v>54</v>
      </c>
      <c r="I2663" s="48" t="str">
        <f>INDEX(Orders!$E2663,MATCH(Orders!$F2663,Customers!$B2663,0))</f>
        <v>Second Class</v>
      </c>
    </row>
    <row r="2664" spans="1:9" x14ac:dyDescent="0.35">
      <c r="A2664" s="11">
        <v>9390</v>
      </c>
      <c r="B2664" s="13" t="s">
        <v>1436</v>
      </c>
      <c r="C2664" s="13" t="s">
        <v>1437</v>
      </c>
      <c r="D2664" s="13" t="s">
        <v>41</v>
      </c>
      <c r="E2664" s="13" t="s">
        <v>23</v>
      </c>
      <c r="F2664" s="13" t="s">
        <v>318</v>
      </c>
      <c r="G2664" s="13" t="s">
        <v>319</v>
      </c>
      <c r="H2664" s="13" t="s">
        <v>26</v>
      </c>
      <c r="I2664" s="47" t="str">
        <f>INDEX(Orders!$E2664,MATCH(Orders!$F2664,Customers!$B2664,0))</f>
        <v>Standard Class</v>
      </c>
    </row>
    <row r="2665" spans="1:9" x14ac:dyDescent="0.35">
      <c r="A2665" s="12">
        <v>9119</v>
      </c>
      <c r="B2665" s="17" t="s">
        <v>5164</v>
      </c>
      <c r="C2665" s="17" t="s">
        <v>5165</v>
      </c>
      <c r="D2665" s="17" t="s">
        <v>41</v>
      </c>
      <c r="E2665" s="17" t="s">
        <v>23</v>
      </c>
      <c r="F2665" s="17" t="s">
        <v>86</v>
      </c>
      <c r="G2665" s="17" t="s">
        <v>87</v>
      </c>
      <c r="H2665" s="17" t="s">
        <v>26</v>
      </c>
      <c r="I2665" s="48" t="str">
        <f>INDEX(Orders!$E2665,MATCH(Orders!$F2665,Customers!$B2665,0))</f>
        <v>Second Class</v>
      </c>
    </row>
    <row r="2666" spans="1:9" x14ac:dyDescent="0.35">
      <c r="A2666" s="11">
        <v>9388</v>
      </c>
      <c r="B2666" s="13" t="s">
        <v>1436</v>
      </c>
      <c r="C2666" s="13" t="s">
        <v>1437</v>
      </c>
      <c r="D2666" s="13" t="s">
        <v>41</v>
      </c>
      <c r="E2666" s="13" t="s">
        <v>23</v>
      </c>
      <c r="F2666" s="13" t="s">
        <v>318</v>
      </c>
      <c r="G2666" s="13" t="s">
        <v>319</v>
      </c>
      <c r="H2666" s="13" t="s">
        <v>26</v>
      </c>
      <c r="I2666" s="47" t="str">
        <f>INDEX(Orders!$E2666,MATCH(Orders!$F2666,Customers!$B2666,0))</f>
        <v>Standard Class</v>
      </c>
    </row>
    <row r="2667" spans="1:9" x14ac:dyDescent="0.35">
      <c r="A2667" s="12">
        <v>9117</v>
      </c>
      <c r="B2667" s="17" t="s">
        <v>5164</v>
      </c>
      <c r="C2667" s="17" t="s">
        <v>5165</v>
      </c>
      <c r="D2667" s="17" t="s">
        <v>41</v>
      </c>
      <c r="E2667" s="17" t="s">
        <v>23</v>
      </c>
      <c r="F2667" s="17" t="s">
        <v>86</v>
      </c>
      <c r="G2667" s="17" t="s">
        <v>87</v>
      </c>
      <c r="H2667" s="17" t="s">
        <v>26</v>
      </c>
      <c r="I2667" s="48" t="str">
        <f>INDEX(Orders!$E2667,MATCH(Orders!$F2667,Customers!$B2667,0))</f>
        <v>Second Class</v>
      </c>
    </row>
    <row r="2668" spans="1:9" x14ac:dyDescent="0.35">
      <c r="A2668" s="11">
        <v>1659</v>
      </c>
      <c r="B2668" s="13" t="s">
        <v>2006</v>
      </c>
      <c r="C2668" s="13" t="s">
        <v>2007</v>
      </c>
      <c r="D2668" s="13" t="s">
        <v>41</v>
      </c>
      <c r="E2668" s="13" t="s">
        <v>23</v>
      </c>
      <c r="F2668" s="13" t="s">
        <v>42</v>
      </c>
      <c r="G2668" s="13" t="s">
        <v>43</v>
      </c>
      <c r="H2668" s="13" t="s">
        <v>44</v>
      </c>
      <c r="I2668" s="47" t="str">
        <f>INDEX(Orders!$E2668,MATCH(Orders!$F2668,Customers!$B2668,0))</f>
        <v>Standard Class</v>
      </c>
    </row>
    <row r="2669" spans="1:9" x14ac:dyDescent="0.35">
      <c r="A2669" s="12">
        <v>440</v>
      </c>
      <c r="B2669" s="17" t="s">
        <v>2011</v>
      </c>
      <c r="C2669" s="17" t="s">
        <v>2012</v>
      </c>
      <c r="D2669" s="17" t="s">
        <v>22</v>
      </c>
      <c r="E2669" s="17" t="s">
        <v>23</v>
      </c>
      <c r="F2669" s="17" t="s">
        <v>218</v>
      </c>
      <c r="G2669" s="17" t="s">
        <v>219</v>
      </c>
      <c r="H2669" s="17" t="s">
        <v>26</v>
      </c>
      <c r="I2669" s="48" t="str">
        <f>INDEX(Orders!$E2669,MATCH(Orders!$F2669,Customers!$B2669,0))</f>
        <v>Second Class</v>
      </c>
    </row>
    <row r="2670" spans="1:9" x14ac:dyDescent="0.35">
      <c r="A2670" s="11">
        <v>2409</v>
      </c>
      <c r="B2670" s="13" t="s">
        <v>5824</v>
      </c>
      <c r="C2670" s="13" t="s">
        <v>5825</v>
      </c>
      <c r="D2670" s="13" t="s">
        <v>41</v>
      </c>
      <c r="E2670" s="13" t="s">
        <v>23</v>
      </c>
      <c r="F2670" s="13" t="s">
        <v>358</v>
      </c>
      <c r="G2670" s="13" t="s">
        <v>43</v>
      </c>
      <c r="H2670" s="13" t="s">
        <v>44</v>
      </c>
      <c r="I2670" s="47" t="str">
        <f>INDEX(Orders!$E2670,MATCH(Orders!$F2670,Customers!$B2670,0))</f>
        <v>Standard Class</v>
      </c>
    </row>
    <row r="2671" spans="1:9" x14ac:dyDescent="0.35">
      <c r="A2671" s="12">
        <v>5425</v>
      </c>
      <c r="B2671" s="17" t="s">
        <v>356</v>
      </c>
      <c r="C2671" s="17" t="s">
        <v>357</v>
      </c>
      <c r="D2671" s="17" t="s">
        <v>41</v>
      </c>
      <c r="E2671" s="17" t="s">
        <v>23</v>
      </c>
      <c r="F2671" s="17" t="s">
        <v>2126</v>
      </c>
      <c r="G2671" s="17" t="s">
        <v>212</v>
      </c>
      <c r="H2671" s="17" t="s">
        <v>26</v>
      </c>
      <c r="I2671" s="48" t="str">
        <f>INDEX(Orders!$E2671,MATCH(Orders!$F2671,Customers!$B2671,0))</f>
        <v>Standard Class</v>
      </c>
    </row>
    <row r="2672" spans="1:9" x14ac:dyDescent="0.35">
      <c r="A2672" s="11">
        <v>7408</v>
      </c>
      <c r="B2672" s="13" t="s">
        <v>4386</v>
      </c>
      <c r="C2672" s="13" t="s">
        <v>4387</v>
      </c>
      <c r="D2672" s="13" t="s">
        <v>41</v>
      </c>
      <c r="E2672" s="13" t="s">
        <v>23</v>
      </c>
      <c r="F2672" s="13" t="s">
        <v>380</v>
      </c>
      <c r="G2672" s="13" t="s">
        <v>381</v>
      </c>
      <c r="H2672" s="13" t="s">
        <v>54</v>
      </c>
      <c r="I2672" s="47" t="str">
        <f>INDEX(Orders!$E2672,MATCH(Orders!$F2672,Customers!$B2672,0))</f>
        <v>First Class</v>
      </c>
    </row>
    <row r="2673" spans="1:9" x14ac:dyDescent="0.35">
      <c r="A2673" s="12">
        <v>2408</v>
      </c>
      <c r="B2673" s="17" t="s">
        <v>5824</v>
      </c>
      <c r="C2673" s="17" t="s">
        <v>5825</v>
      </c>
      <c r="D2673" s="17" t="s">
        <v>41</v>
      </c>
      <c r="E2673" s="17" t="s">
        <v>23</v>
      </c>
      <c r="F2673" s="17" t="s">
        <v>358</v>
      </c>
      <c r="G2673" s="17" t="s">
        <v>43</v>
      </c>
      <c r="H2673" s="17" t="s">
        <v>44</v>
      </c>
      <c r="I2673" s="48" t="str">
        <f>INDEX(Orders!$E2673,MATCH(Orders!$F2673,Customers!$B2673,0))</f>
        <v>Standard Class</v>
      </c>
    </row>
    <row r="2674" spans="1:9" x14ac:dyDescent="0.35">
      <c r="A2674" s="11">
        <v>737</v>
      </c>
      <c r="B2674" s="13" t="s">
        <v>5829</v>
      </c>
      <c r="C2674" s="13" t="s">
        <v>5830</v>
      </c>
      <c r="D2674" s="13" t="s">
        <v>108</v>
      </c>
      <c r="E2674" s="13" t="s">
        <v>23</v>
      </c>
      <c r="F2674" s="13" t="s">
        <v>159</v>
      </c>
      <c r="G2674" s="13" t="s">
        <v>160</v>
      </c>
      <c r="H2674" s="13" t="s">
        <v>44</v>
      </c>
      <c r="I2674" s="47" t="str">
        <f>INDEX(Orders!$E2674,MATCH(Orders!$F2674,Customers!$B2674,0))</f>
        <v>Standard Class</v>
      </c>
    </row>
    <row r="2675" spans="1:9" x14ac:dyDescent="0.35">
      <c r="A2675" s="12">
        <v>2682</v>
      </c>
      <c r="B2675" s="17" t="s">
        <v>3598</v>
      </c>
      <c r="C2675" s="17" t="s">
        <v>3599</v>
      </c>
      <c r="D2675" s="17" t="s">
        <v>108</v>
      </c>
      <c r="E2675" s="17" t="s">
        <v>23</v>
      </c>
      <c r="F2675" s="17" t="s">
        <v>581</v>
      </c>
      <c r="G2675" s="17" t="s">
        <v>880</v>
      </c>
      <c r="H2675" s="17" t="s">
        <v>54</v>
      </c>
      <c r="I2675" s="48" t="str">
        <f>INDEX(Orders!$E2675,MATCH(Orders!$F2675,Customers!$B2675,0))</f>
        <v>Standard Class</v>
      </c>
    </row>
    <row r="2676" spans="1:9" x14ac:dyDescent="0.35">
      <c r="A2676" s="11">
        <v>735</v>
      </c>
      <c r="B2676" s="13" t="s">
        <v>5829</v>
      </c>
      <c r="C2676" s="13" t="s">
        <v>5830</v>
      </c>
      <c r="D2676" s="13" t="s">
        <v>108</v>
      </c>
      <c r="E2676" s="13" t="s">
        <v>23</v>
      </c>
      <c r="F2676" s="13" t="s">
        <v>159</v>
      </c>
      <c r="G2676" s="13" t="s">
        <v>160</v>
      </c>
      <c r="H2676" s="13" t="s">
        <v>44</v>
      </c>
      <c r="I2676" s="47" t="str">
        <f>INDEX(Orders!$E2676,MATCH(Orders!$F2676,Customers!$B2676,0))</f>
        <v>Standard Class</v>
      </c>
    </row>
    <row r="2677" spans="1:9" x14ac:dyDescent="0.35">
      <c r="A2677" s="12">
        <v>2684</v>
      </c>
      <c r="B2677" s="17" t="s">
        <v>3598</v>
      </c>
      <c r="C2677" s="17" t="s">
        <v>3599</v>
      </c>
      <c r="D2677" s="17" t="s">
        <v>108</v>
      </c>
      <c r="E2677" s="17" t="s">
        <v>23</v>
      </c>
      <c r="F2677" s="17" t="s">
        <v>581</v>
      </c>
      <c r="G2677" s="17" t="s">
        <v>880</v>
      </c>
      <c r="H2677" s="17" t="s">
        <v>54</v>
      </c>
      <c r="I2677" s="48" t="str">
        <f>INDEX(Orders!$E2677,MATCH(Orders!$F2677,Customers!$B2677,0))</f>
        <v>Standard Class</v>
      </c>
    </row>
    <row r="2678" spans="1:9" x14ac:dyDescent="0.35">
      <c r="A2678" s="11">
        <v>734</v>
      </c>
      <c r="B2678" s="13" t="s">
        <v>5829</v>
      </c>
      <c r="C2678" s="13" t="s">
        <v>5830</v>
      </c>
      <c r="D2678" s="13" t="s">
        <v>108</v>
      </c>
      <c r="E2678" s="13" t="s">
        <v>23</v>
      </c>
      <c r="F2678" s="13" t="s">
        <v>159</v>
      </c>
      <c r="G2678" s="13" t="s">
        <v>160</v>
      </c>
      <c r="H2678" s="13" t="s">
        <v>44</v>
      </c>
      <c r="I2678" s="47" t="str">
        <f>INDEX(Orders!$E2678,MATCH(Orders!$F2678,Customers!$B2678,0))</f>
        <v>Standard Class</v>
      </c>
    </row>
    <row r="2679" spans="1:9" x14ac:dyDescent="0.35">
      <c r="A2679" s="12">
        <v>733</v>
      </c>
      <c r="B2679" s="17" t="s">
        <v>5829</v>
      </c>
      <c r="C2679" s="17" t="s">
        <v>5830</v>
      </c>
      <c r="D2679" s="17" t="s">
        <v>108</v>
      </c>
      <c r="E2679" s="17" t="s">
        <v>23</v>
      </c>
      <c r="F2679" s="17" t="s">
        <v>159</v>
      </c>
      <c r="G2679" s="17" t="s">
        <v>160</v>
      </c>
      <c r="H2679" s="17" t="s">
        <v>44</v>
      </c>
      <c r="I2679" s="48" t="str">
        <f>INDEX(Orders!$E2679,MATCH(Orders!$F2679,Customers!$B2679,0))</f>
        <v>Standard Class</v>
      </c>
    </row>
    <row r="2680" spans="1:9" x14ac:dyDescent="0.35">
      <c r="A2680" s="11">
        <v>9745</v>
      </c>
      <c r="B2680" s="13" t="s">
        <v>525</v>
      </c>
      <c r="C2680" s="13" t="s">
        <v>526</v>
      </c>
      <c r="D2680" s="13" t="s">
        <v>41</v>
      </c>
      <c r="E2680" s="13" t="s">
        <v>23</v>
      </c>
      <c r="F2680" s="13" t="s">
        <v>1715</v>
      </c>
      <c r="G2680" s="13" t="s">
        <v>381</v>
      </c>
      <c r="H2680" s="13" t="s">
        <v>54</v>
      </c>
      <c r="I2680" s="47" t="str">
        <f>INDEX(Orders!$E2680,MATCH(Orders!$F2680,Customers!$B2680,0))</f>
        <v>Standard Class</v>
      </c>
    </row>
    <row r="2681" spans="1:9" x14ac:dyDescent="0.35">
      <c r="A2681" s="12">
        <v>2683</v>
      </c>
      <c r="B2681" s="17" t="s">
        <v>3598</v>
      </c>
      <c r="C2681" s="17" t="s">
        <v>3599</v>
      </c>
      <c r="D2681" s="17" t="s">
        <v>108</v>
      </c>
      <c r="E2681" s="17" t="s">
        <v>23</v>
      </c>
      <c r="F2681" s="17" t="s">
        <v>581</v>
      </c>
      <c r="G2681" s="17" t="s">
        <v>880</v>
      </c>
      <c r="H2681" s="17" t="s">
        <v>54</v>
      </c>
      <c r="I2681" s="48" t="str">
        <f>INDEX(Orders!$E2681,MATCH(Orders!$F2681,Customers!$B2681,0))</f>
        <v>Standard Class</v>
      </c>
    </row>
    <row r="2682" spans="1:9" x14ac:dyDescent="0.35">
      <c r="A2682" s="11">
        <v>1096</v>
      </c>
      <c r="B2682" s="13" t="s">
        <v>4843</v>
      </c>
      <c r="C2682" s="13" t="s">
        <v>4844</v>
      </c>
      <c r="D2682" s="13" t="s">
        <v>108</v>
      </c>
      <c r="E2682" s="13" t="s">
        <v>23</v>
      </c>
      <c r="F2682" s="13" t="s">
        <v>77</v>
      </c>
      <c r="G2682" s="13" t="s">
        <v>78</v>
      </c>
      <c r="H2682" s="13" t="s">
        <v>79</v>
      </c>
      <c r="I2682" s="47" t="str">
        <f>INDEX(Orders!$E2682,MATCH(Orders!$F2682,Customers!$B2682,0))</f>
        <v>Standard Class</v>
      </c>
    </row>
    <row r="2683" spans="1:9" x14ac:dyDescent="0.35">
      <c r="A2683" s="12">
        <v>2681</v>
      </c>
      <c r="B2683" s="17" t="s">
        <v>3598</v>
      </c>
      <c r="C2683" s="17" t="s">
        <v>3599</v>
      </c>
      <c r="D2683" s="17" t="s">
        <v>108</v>
      </c>
      <c r="E2683" s="17" t="s">
        <v>23</v>
      </c>
      <c r="F2683" s="17" t="s">
        <v>581</v>
      </c>
      <c r="G2683" s="17" t="s">
        <v>880</v>
      </c>
      <c r="H2683" s="17" t="s">
        <v>54</v>
      </c>
      <c r="I2683" s="48" t="str">
        <f>INDEX(Orders!$E2683,MATCH(Orders!$F2683,Customers!$B2683,0))</f>
        <v>Standard Class</v>
      </c>
    </row>
    <row r="2684" spans="1:9" x14ac:dyDescent="0.35">
      <c r="A2684" s="11">
        <v>2680</v>
      </c>
      <c r="B2684" s="13" t="s">
        <v>3598</v>
      </c>
      <c r="C2684" s="13" t="s">
        <v>3599</v>
      </c>
      <c r="D2684" s="13" t="s">
        <v>108</v>
      </c>
      <c r="E2684" s="13" t="s">
        <v>23</v>
      </c>
      <c r="F2684" s="13" t="s">
        <v>581</v>
      </c>
      <c r="G2684" s="13" t="s">
        <v>880</v>
      </c>
      <c r="H2684" s="13" t="s">
        <v>54</v>
      </c>
      <c r="I2684" s="47" t="str">
        <f>INDEX(Orders!$E2684,MATCH(Orders!$F2684,Customers!$B2684,0))</f>
        <v>Standard Class</v>
      </c>
    </row>
    <row r="2685" spans="1:9" x14ac:dyDescent="0.35">
      <c r="A2685" s="12">
        <v>736</v>
      </c>
      <c r="B2685" s="17" t="s">
        <v>5829</v>
      </c>
      <c r="C2685" s="17" t="s">
        <v>5830</v>
      </c>
      <c r="D2685" s="17" t="s">
        <v>108</v>
      </c>
      <c r="E2685" s="17" t="s">
        <v>23</v>
      </c>
      <c r="F2685" s="17" t="s">
        <v>159</v>
      </c>
      <c r="G2685" s="17" t="s">
        <v>160</v>
      </c>
      <c r="H2685" s="17" t="s">
        <v>44</v>
      </c>
      <c r="I2685" s="48" t="str">
        <f>INDEX(Orders!$E2685,MATCH(Orders!$F2685,Customers!$B2685,0))</f>
        <v>Standard Class</v>
      </c>
    </row>
    <row r="2686" spans="1:9" x14ac:dyDescent="0.35">
      <c r="A2686" s="11">
        <v>738</v>
      </c>
      <c r="B2686" s="13" t="s">
        <v>5829</v>
      </c>
      <c r="C2686" s="13" t="s">
        <v>5830</v>
      </c>
      <c r="D2686" s="13" t="s">
        <v>108</v>
      </c>
      <c r="E2686" s="13" t="s">
        <v>23</v>
      </c>
      <c r="F2686" s="13" t="s">
        <v>159</v>
      </c>
      <c r="G2686" s="13" t="s">
        <v>160</v>
      </c>
      <c r="H2686" s="13" t="s">
        <v>44</v>
      </c>
      <c r="I2686" s="47" t="str">
        <f>INDEX(Orders!$E2686,MATCH(Orders!$F2686,Customers!$B2686,0))</f>
        <v>Standard Class</v>
      </c>
    </row>
    <row r="2687" spans="1:9" x14ac:dyDescent="0.35">
      <c r="A2687" s="12">
        <v>1097</v>
      </c>
      <c r="B2687" s="17" t="s">
        <v>4843</v>
      </c>
      <c r="C2687" s="17" t="s">
        <v>4844</v>
      </c>
      <c r="D2687" s="17" t="s">
        <v>108</v>
      </c>
      <c r="E2687" s="17" t="s">
        <v>23</v>
      </c>
      <c r="F2687" s="17" t="s">
        <v>77</v>
      </c>
      <c r="G2687" s="17" t="s">
        <v>78</v>
      </c>
      <c r="H2687" s="17" t="s">
        <v>79</v>
      </c>
      <c r="I2687" s="48" t="str">
        <f>INDEX(Orders!$E2687,MATCH(Orders!$F2687,Customers!$B2687,0))</f>
        <v>Standard Class</v>
      </c>
    </row>
    <row r="2688" spans="1:9" x14ac:dyDescent="0.35">
      <c r="A2688" s="11">
        <v>519</v>
      </c>
      <c r="B2688" s="13" t="s">
        <v>5841</v>
      </c>
      <c r="C2688" s="13" t="s">
        <v>5842</v>
      </c>
      <c r="D2688" s="13" t="s">
        <v>108</v>
      </c>
      <c r="E2688" s="13" t="s">
        <v>23</v>
      </c>
      <c r="F2688" s="13" t="s">
        <v>5843</v>
      </c>
      <c r="G2688" s="13" t="s">
        <v>5844</v>
      </c>
      <c r="H2688" s="13" t="s">
        <v>44</v>
      </c>
      <c r="I2688" s="47" t="str">
        <f>INDEX(Orders!$E2688,MATCH(Orders!$F2688,Customers!$B2688,0))</f>
        <v>Standard Class</v>
      </c>
    </row>
    <row r="2689" spans="1:9" x14ac:dyDescent="0.35">
      <c r="A2689" s="12">
        <v>516</v>
      </c>
      <c r="B2689" s="17" t="s">
        <v>5841</v>
      </c>
      <c r="C2689" s="17" t="s">
        <v>5842</v>
      </c>
      <c r="D2689" s="17" t="s">
        <v>108</v>
      </c>
      <c r="E2689" s="17" t="s">
        <v>23</v>
      </c>
      <c r="F2689" s="17" t="s">
        <v>5843</v>
      </c>
      <c r="G2689" s="17" t="s">
        <v>5844</v>
      </c>
      <c r="H2689" s="17" t="s">
        <v>44</v>
      </c>
      <c r="I2689" s="48" t="str">
        <f>INDEX(Orders!$E2689,MATCH(Orders!$F2689,Customers!$B2689,0))</f>
        <v>Standard Class</v>
      </c>
    </row>
    <row r="2690" spans="1:9" x14ac:dyDescent="0.35">
      <c r="A2690" s="11">
        <v>7985</v>
      </c>
      <c r="B2690" s="13" t="s">
        <v>1001</v>
      </c>
      <c r="C2690" s="13" t="s">
        <v>1002</v>
      </c>
      <c r="D2690" s="13" t="s">
        <v>22</v>
      </c>
      <c r="E2690" s="13" t="s">
        <v>23</v>
      </c>
      <c r="F2690" s="13" t="s">
        <v>380</v>
      </c>
      <c r="G2690" s="13" t="s">
        <v>381</v>
      </c>
      <c r="H2690" s="13" t="s">
        <v>54</v>
      </c>
      <c r="I2690" s="47" t="str">
        <f>INDEX(Orders!$E2690,MATCH(Orders!$F2690,Customers!$B2690,0))</f>
        <v>Second Class</v>
      </c>
    </row>
    <row r="2691" spans="1:9" x14ac:dyDescent="0.35">
      <c r="A2691" s="12">
        <v>7984</v>
      </c>
      <c r="B2691" s="17" t="s">
        <v>1001</v>
      </c>
      <c r="C2691" s="17" t="s">
        <v>1002</v>
      </c>
      <c r="D2691" s="17" t="s">
        <v>22</v>
      </c>
      <c r="E2691" s="17" t="s">
        <v>23</v>
      </c>
      <c r="F2691" s="17" t="s">
        <v>380</v>
      </c>
      <c r="G2691" s="17" t="s">
        <v>381</v>
      </c>
      <c r="H2691" s="17" t="s">
        <v>54</v>
      </c>
      <c r="I2691" s="48" t="str">
        <f>INDEX(Orders!$E2691,MATCH(Orders!$F2691,Customers!$B2691,0))</f>
        <v>Second Class</v>
      </c>
    </row>
    <row r="2692" spans="1:9" x14ac:dyDescent="0.35">
      <c r="A2692" s="11">
        <v>518</v>
      </c>
      <c r="B2692" s="13" t="s">
        <v>5841</v>
      </c>
      <c r="C2692" s="13" t="s">
        <v>5842</v>
      </c>
      <c r="D2692" s="13" t="s">
        <v>108</v>
      </c>
      <c r="E2692" s="13" t="s">
        <v>23</v>
      </c>
      <c r="F2692" s="13" t="s">
        <v>5843</v>
      </c>
      <c r="G2692" s="13" t="s">
        <v>5844</v>
      </c>
      <c r="H2692" s="13" t="s">
        <v>44</v>
      </c>
      <c r="I2692" s="47" t="str">
        <f>INDEX(Orders!$E2692,MATCH(Orders!$F2692,Customers!$B2692,0))</f>
        <v>Standard Class</v>
      </c>
    </row>
    <row r="2693" spans="1:9" x14ac:dyDescent="0.35">
      <c r="A2693" s="12">
        <v>517</v>
      </c>
      <c r="B2693" s="17" t="s">
        <v>5841</v>
      </c>
      <c r="C2693" s="17" t="s">
        <v>5842</v>
      </c>
      <c r="D2693" s="17" t="s">
        <v>108</v>
      </c>
      <c r="E2693" s="17" t="s">
        <v>23</v>
      </c>
      <c r="F2693" s="17" t="s">
        <v>5843</v>
      </c>
      <c r="G2693" s="17" t="s">
        <v>5844</v>
      </c>
      <c r="H2693" s="17" t="s">
        <v>44</v>
      </c>
      <c r="I2693" s="48" t="str">
        <f>INDEX(Orders!$E2693,MATCH(Orders!$F2693,Customers!$B2693,0))</f>
        <v>Standard Class</v>
      </c>
    </row>
    <row r="2694" spans="1:9" x14ac:dyDescent="0.35">
      <c r="A2694" s="11">
        <v>9654</v>
      </c>
      <c r="B2694" s="13" t="s">
        <v>5849</v>
      </c>
      <c r="C2694" s="13" t="s">
        <v>5850</v>
      </c>
      <c r="D2694" s="13" t="s">
        <v>108</v>
      </c>
      <c r="E2694" s="13" t="s">
        <v>23</v>
      </c>
      <c r="F2694" s="13" t="s">
        <v>3038</v>
      </c>
      <c r="G2694" s="13" t="s">
        <v>465</v>
      </c>
      <c r="H2694" s="13" t="s">
        <v>44</v>
      </c>
      <c r="I2694" s="47" t="str">
        <f>INDEX(Orders!$E2694,MATCH(Orders!$F2694,Customers!$B2694,0))</f>
        <v>Standard Class</v>
      </c>
    </row>
    <row r="2695" spans="1:9" x14ac:dyDescent="0.35">
      <c r="A2695" s="12">
        <v>6360</v>
      </c>
      <c r="B2695" s="17" t="s">
        <v>2873</v>
      </c>
      <c r="C2695" s="17" t="s">
        <v>2874</v>
      </c>
      <c r="D2695" s="17" t="s">
        <v>22</v>
      </c>
      <c r="E2695" s="17" t="s">
        <v>23</v>
      </c>
      <c r="F2695" s="17" t="s">
        <v>159</v>
      </c>
      <c r="G2695" s="17" t="s">
        <v>160</v>
      </c>
      <c r="H2695" s="17" t="s">
        <v>44</v>
      </c>
      <c r="I2695" s="48" t="str">
        <f>INDEX(Orders!$E2695,MATCH(Orders!$F2695,Customers!$B2695,0))</f>
        <v>Standard Class</v>
      </c>
    </row>
    <row r="2696" spans="1:9" x14ac:dyDescent="0.35">
      <c r="A2696" s="11">
        <v>523</v>
      </c>
      <c r="B2696" s="13" t="s">
        <v>5101</v>
      </c>
      <c r="C2696" s="13" t="s">
        <v>5102</v>
      </c>
      <c r="D2696" s="13" t="s">
        <v>22</v>
      </c>
      <c r="E2696" s="13" t="s">
        <v>23</v>
      </c>
      <c r="F2696" s="13" t="s">
        <v>1457</v>
      </c>
      <c r="G2696" s="13" t="s">
        <v>880</v>
      </c>
      <c r="H2696" s="13" t="s">
        <v>54</v>
      </c>
      <c r="I2696" s="47" t="str">
        <f>INDEX(Orders!$E2696,MATCH(Orders!$F2696,Customers!$B2696,0))</f>
        <v>First Class</v>
      </c>
    </row>
    <row r="2697" spans="1:9" x14ac:dyDescent="0.35">
      <c r="A2697" s="12">
        <v>6359</v>
      </c>
      <c r="B2697" s="17" t="s">
        <v>2873</v>
      </c>
      <c r="C2697" s="17" t="s">
        <v>2874</v>
      </c>
      <c r="D2697" s="17" t="s">
        <v>22</v>
      </c>
      <c r="E2697" s="17" t="s">
        <v>23</v>
      </c>
      <c r="F2697" s="17" t="s">
        <v>159</v>
      </c>
      <c r="G2697" s="17" t="s">
        <v>160</v>
      </c>
      <c r="H2697" s="17" t="s">
        <v>44</v>
      </c>
      <c r="I2697" s="48" t="str">
        <f>INDEX(Orders!$E2697,MATCH(Orders!$F2697,Customers!$B2697,0))</f>
        <v>Standard Class</v>
      </c>
    </row>
    <row r="2698" spans="1:9" x14ac:dyDescent="0.35">
      <c r="A2698" s="11">
        <v>6358</v>
      </c>
      <c r="B2698" s="13" t="s">
        <v>2873</v>
      </c>
      <c r="C2698" s="13" t="s">
        <v>2874</v>
      </c>
      <c r="D2698" s="13" t="s">
        <v>22</v>
      </c>
      <c r="E2698" s="13" t="s">
        <v>23</v>
      </c>
      <c r="F2698" s="13" t="s">
        <v>159</v>
      </c>
      <c r="G2698" s="13" t="s">
        <v>160</v>
      </c>
      <c r="H2698" s="13" t="s">
        <v>44</v>
      </c>
      <c r="I2698" s="47" t="str">
        <f>INDEX(Orders!$E2698,MATCH(Orders!$F2698,Customers!$B2698,0))</f>
        <v>Standard Class</v>
      </c>
    </row>
    <row r="2699" spans="1:9" x14ac:dyDescent="0.35">
      <c r="A2699" s="12">
        <v>9655</v>
      </c>
      <c r="B2699" s="17" t="s">
        <v>5849</v>
      </c>
      <c r="C2699" s="17" t="s">
        <v>5850</v>
      </c>
      <c r="D2699" s="17" t="s">
        <v>108</v>
      </c>
      <c r="E2699" s="17" t="s">
        <v>23</v>
      </c>
      <c r="F2699" s="17" t="s">
        <v>3038</v>
      </c>
      <c r="G2699" s="17" t="s">
        <v>465</v>
      </c>
      <c r="H2699" s="17" t="s">
        <v>44</v>
      </c>
      <c r="I2699" s="48" t="str">
        <f>INDEX(Orders!$E2699,MATCH(Orders!$F2699,Customers!$B2699,0))</f>
        <v>Standard Class</v>
      </c>
    </row>
    <row r="2700" spans="1:9" x14ac:dyDescent="0.35">
      <c r="A2700" s="11">
        <v>6357</v>
      </c>
      <c r="B2700" s="13" t="s">
        <v>2873</v>
      </c>
      <c r="C2700" s="13" t="s">
        <v>2874</v>
      </c>
      <c r="D2700" s="13" t="s">
        <v>22</v>
      </c>
      <c r="E2700" s="13" t="s">
        <v>23</v>
      </c>
      <c r="F2700" s="13" t="s">
        <v>159</v>
      </c>
      <c r="G2700" s="13" t="s">
        <v>160</v>
      </c>
      <c r="H2700" s="13" t="s">
        <v>44</v>
      </c>
      <c r="I2700" s="47" t="str">
        <f>INDEX(Orders!$E2700,MATCH(Orders!$F2700,Customers!$B2700,0))</f>
        <v>Standard Class</v>
      </c>
    </row>
    <row r="2701" spans="1:9" x14ac:dyDescent="0.35">
      <c r="A2701" s="12">
        <v>9598</v>
      </c>
      <c r="B2701" s="17" t="s">
        <v>4094</v>
      </c>
      <c r="C2701" s="17" t="s">
        <v>4095</v>
      </c>
      <c r="D2701" s="17" t="s">
        <v>22</v>
      </c>
      <c r="E2701" s="17" t="s">
        <v>23</v>
      </c>
      <c r="F2701" s="17" t="s">
        <v>2972</v>
      </c>
      <c r="G2701" s="17" t="s">
        <v>43</v>
      </c>
      <c r="H2701" s="17" t="s">
        <v>44</v>
      </c>
      <c r="I2701" s="48" t="str">
        <f>INDEX(Orders!$E2701,MATCH(Orders!$F2701,Customers!$B2701,0))</f>
        <v>Standard Class</v>
      </c>
    </row>
    <row r="2702" spans="1:9" x14ac:dyDescent="0.35">
      <c r="A2702" s="11">
        <v>9597</v>
      </c>
      <c r="B2702" s="13" t="s">
        <v>4094</v>
      </c>
      <c r="C2702" s="13" t="s">
        <v>4095</v>
      </c>
      <c r="D2702" s="13" t="s">
        <v>22</v>
      </c>
      <c r="E2702" s="13" t="s">
        <v>23</v>
      </c>
      <c r="F2702" s="13" t="s">
        <v>2972</v>
      </c>
      <c r="G2702" s="13" t="s">
        <v>43</v>
      </c>
      <c r="H2702" s="13" t="s">
        <v>44</v>
      </c>
      <c r="I2702" s="47" t="str">
        <f>INDEX(Orders!$E2702,MATCH(Orders!$F2702,Customers!$B2702,0))</f>
        <v>Standard Class</v>
      </c>
    </row>
    <row r="2703" spans="1:9" x14ac:dyDescent="0.35">
      <c r="A2703" s="12">
        <v>2376</v>
      </c>
      <c r="B2703" s="17" t="s">
        <v>3042</v>
      </c>
      <c r="C2703" s="17" t="s">
        <v>3043</v>
      </c>
      <c r="D2703" s="17" t="s">
        <v>41</v>
      </c>
      <c r="E2703" s="17" t="s">
        <v>23</v>
      </c>
      <c r="F2703" s="17" t="s">
        <v>480</v>
      </c>
      <c r="G2703" s="17" t="s">
        <v>251</v>
      </c>
      <c r="H2703" s="17" t="s">
        <v>79</v>
      </c>
      <c r="I2703" s="48" t="str">
        <f>INDEX(Orders!$E2703,MATCH(Orders!$F2703,Customers!$B2703,0))</f>
        <v>Standard Class</v>
      </c>
    </row>
    <row r="2704" spans="1:9" x14ac:dyDescent="0.35">
      <c r="A2704" s="11">
        <v>9596</v>
      </c>
      <c r="B2704" s="13" t="s">
        <v>4094</v>
      </c>
      <c r="C2704" s="13" t="s">
        <v>4095</v>
      </c>
      <c r="D2704" s="13" t="s">
        <v>22</v>
      </c>
      <c r="E2704" s="13" t="s">
        <v>23</v>
      </c>
      <c r="F2704" s="13" t="s">
        <v>2972</v>
      </c>
      <c r="G2704" s="13" t="s">
        <v>43</v>
      </c>
      <c r="H2704" s="13" t="s">
        <v>44</v>
      </c>
      <c r="I2704" s="47" t="str">
        <f>INDEX(Orders!$E2704,MATCH(Orders!$F2704,Customers!$B2704,0))</f>
        <v>Standard Class</v>
      </c>
    </row>
    <row r="2705" spans="1:9" x14ac:dyDescent="0.35">
      <c r="A2705" s="12">
        <v>8312</v>
      </c>
      <c r="B2705" s="17" t="s">
        <v>5858</v>
      </c>
      <c r="C2705" s="17" t="s">
        <v>5859</v>
      </c>
      <c r="D2705" s="17" t="s">
        <v>41</v>
      </c>
      <c r="E2705" s="17" t="s">
        <v>23</v>
      </c>
      <c r="F2705" s="17" t="s">
        <v>184</v>
      </c>
      <c r="G2705" s="17" t="s">
        <v>251</v>
      </c>
      <c r="H2705" s="17" t="s">
        <v>79</v>
      </c>
      <c r="I2705" s="48" t="str">
        <f>INDEX(Orders!$E2705,MATCH(Orders!$F2705,Customers!$B2705,0))</f>
        <v>Standard Class</v>
      </c>
    </row>
    <row r="2706" spans="1:9" x14ac:dyDescent="0.35">
      <c r="A2706" s="11">
        <v>8313</v>
      </c>
      <c r="B2706" s="13" t="s">
        <v>5858</v>
      </c>
      <c r="C2706" s="13" t="s">
        <v>5859</v>
      </c>
      <c r="D2706" s="13" t="s">
        <v>41</v>
      </c>
      <c r="E2706" s="13" t="s">
        <v>23</v>
      </c>
      <c r="F2706" s="13" t="s">
        <v>184</v>
      </c>
      <c r="G2706" s="13" t="s">
        <v>251</v>
      </c>
      <c r="H2706" s="13" t="s">
        <v>79</v>
      </c>
      <c r="I2706" s="47" t="str">
        <f>INDEX(Orders!$E2706,MATCH(Orders!$F2706,Customers!$B2706,0))</f>
        <v>Standard Class</v>
      </c>
    </row>
    <row r="2707" spans="1:9" x14ac:dyDescent="0.35">
      <c r="A2707" s="12">
        <v>2835</v>
      </c>
      <c r="B2707" s="17" t="s">
        <v>5607</v>
      </c>
      <c r="C2707" s="17" t="s">
        <v>5608</v>
      </c>
      <c r="D2707" s="17" t="s">
        <v>22</v>
      </c>
      <c r="E2707" s="17" t="s">
        <v>23</v>
      </c>
      <c r="F2707" s="17" t="s">
        <v>5861</v>
      </c>
      <c r="G2707" s="17" t="s">
        <v>2235</v>
      </c>
      <c r="H2707" s="17" t="s">
        <v>79</v>
      </c>
      <c r="I2707" s="48" t="str">
        <f>INDEX(Orders!$E2707,MATCH(Orders!$F2707,Customers!$B2707,0))</f>
        <v>Second Class</v>
      </c>
    </row>
    <row r="2708" spans="1:9" x14ac:dyDescent="0.35">
      <c r="A2708" s="11">
        <v>7820</v>
      </c>
      <c r="B2708" s="13" t="s">
        <v>903</v>
      </c>
      <c r="C2708" s="13" t="s">
        <v>904</v>
      </c>
      <c r="D2708" s="13" t="s">
        <v>41</v>
      </c>
      <c r="E2708" s="13" t="s">
        <v>23</v>
      </c>
      <c r="F2708" s="13" t="s">
        <v>358</v>
      </c>
      <c r="G2708" s="13" t="s">
        <v>43</v>
      </c>
      <c r="H2708" s="13" t="s">
        <v>44</v>
      </c>
      <c r="I2708" s="47" t="str">
        <f>INDEX(Orders!$E2708,MATCH(Orders!$F2708,Customers!$B2708,0))</f>
        <v>Standard Class</v>
      </c>
    </row>
    <row r="2709" spans="1:9" x14ac:dyDescent="0.35">
      <c r="A2709" s="12">
        <v>2834</v>
      </c>
      <c r="B2709" s="17" t="s">
        <v>5607</v>
      </c>
      <c r="C2709" s="17" t="s">
        <v>5608</v>
      </c>
      <c r="D2709" s="17" t="s">
        <v>22</v>
      </c>
      <c r="E2709" s="17" t="s">
        <v>23</v>
      </c>
      <c r="F2709" s="17" t="s">
        <v>5861</v>
      </c>
      <c r="G2709" s="17" t="s">
        <v>2235</v>
      </c>
      <c r="H2709" s="17" t="s">
        <v>79</v>
      </c>
      <c r="I2709" s="48" t="str">
        <f>INDEX(Orders!$E2709,MATCH(Orders!$F2709,Customers!$B2709,0))</f>
        <v>Second Class</v>
      </c>
    </row>
    <row r="2710" spans="1:9" x14ac:dyDescent="0.35">
      <c r="A2710" s="11">
        <v>5492</v>
      </c>
      <c r="B2710" s="13" t="s">
        <v>4863</v>
      </c>
      <c r="C2710" s="13" t="s">
        <v>4864</v>
      </c>
      <c r="D2710" s="13" t="s">
        <v>41</v>
      </c>
      <c r="E2710" s="13" t="s">
        <v>23</v>
      </c>
      <c r="F2710" s="13" t="s">
        <v>451</v>
      </c>
      <c r="G2710" s="13" t="s">
        <v>53</v>
      </c>
      <c r="H2710" s="13" t="s">
        <v>54</v>
      </c>
      <c r="I2710" s="47" t="str">
        <f>INDEX(Orders!$E2710,MATCH(Orders!$F2710,Customers!$B2710,0))</f>
        <v>First Class</v>
      </c>
    </row>
    <row r="2711" spans="1:9" x14ac:dyDescent="0.35">
      <c r="A2711" s="12">
        <v>2170</v>
      </c>
      <c r="B2711" s="17" t="s">
        <v>5867</v>
      </c>
      <c r="C2711" s="17" t="s">
        <v>5868</v>
      </c>
      <c r="D2711" s="17" t="s">
        <v>41</v>
      </c>
      <c r="E2711" s="17" t="s">
        <v>23</v>
      </c>
      <c r="F2711" s="17" t="s">
        <v>5037</v>
      </c>
      <c r="G2711" s="17" t="s">
        <v>153</v>
      </c>
      <c r="H2711" s="17" t="s">
        <v>26</v>
      </c>
      <c r="I2711" s="48" t="str">
        <f>INDEX(Orders!$E2711,MATCH(Orders!$F2711,Customers!$B2711,0))</f>
        <v>Second Class</v>
      </c>
    </row>
    <row r="2712" spans="1:9" x14ac:dyDescent="0.35">
      <c r="A2712" s="11">
        <v>2171</v>
      </c>
      <c r="B2712" s="13" t="s">
        <v>5867</v>
      </c>
      <c r="C2712" s="13" t="s">
        <v>5868</v>
      </c>
      <c r="D2712" s="13" t="s">
        <v>41</v>
      </c>
      <c r="E2712" s="13" t="s">
        <v>23</v>
      </c>
      <c r="F2712" s="13" t="s">
        <v>5037</v>
      </c>
      <c r="G2712" s="13" t="s">
        <v>153</v>
      </c>
      <c r="H2712" s="13" t="s">
        <v>26</v>
      </c>
      <c r="I2712" s="47" t="str">
        <f>INDEX(Orders!$E2712,MATCH(Orders!$F2712,Customers!$B2712,0))</f>
        <v>Second Class</v>
      </c>
    </row>
    <row r="2713" spans="1:9" x14ac:dyDescent="0.35">
      <c r="A2713" s="12">
        <v>7222</v>
      </c>
      <c r="B2713" s="17" t="s">
        <v>3786</v>
      </c>
      <c r="C2713" s="17" t="s">
        <v>3787</v>
      </c>
      <c r="D2713" s="17" t="s">
        <v>41</v>
      </c>
      <c r="E2713" s="17" t="s">
        <v>23</v>
      </c>
      <c r="F2713" s="17" t="s">
        <v>218</v>
      </c>
      <c r="G2713" s="17" t="s">
        <v>219</v>
      </c>
      <c r="H2713" s="17" t="s">
        <v>26</v>
      </c>
      <c r="I2713" s="48" t="str">
        <f>INDEX(Orders!$E2713,MATCH(Orders!$F2713,Customers!$B2713,0))</f>
        <v>Standard Class</v>
      </c>
    </row>
    <row r="2714" spans="1:9" x14ac:dyDescent="0.35">
      <c r="A2714" s="11">
        <v>2169</v>
      </c>
      <c r="B2714" s="13" t="s">
        <v>5867</v>
      </c>
      <c r="C2714" s="13" t="s">
        <v>5868</v>
      </c>
      <c r="D2714" s="13" t="s">
        <v>41</v>
      </c>
      <c r="E2714" s="13" t="s">
        <v>23</v>
      </c>
      <c r="F2714" s="13" t="s">
        <v>5037</v>
      </c>
      <c r="G2714" s="13" t="s">
        <v>153</v>
      </c>
      <c r="H2714" s="13" t="s">
        <v>26</v>
      </c>
      <c r="I2714" s="47" t="str">
        <f>INDEX(Orders!$E2714,MATCH(Orders!$F2714,Customers!$B2714,0))</f>
        <v>Second Class</v>
      </c>
    </row>
    <row r="2715" spans="1:9" x14ac:dyDescent="0.35">
      <c r="A2715" s="12">
        <v>1415</v>
      </c>
      <c r="B2715" s="17" t="s">
        <v>5873</v>
      </c>
      <c r="C2715" s="17" t="s">
        <v>5874</v>
      </c>
      <c r="D2715" s="17" t="s">
        <v>108</v>
      </c>
      <c r="E2715" s="17" t="s">
        <v>23</v>
      </c>
      <c r="F2715" s="17" t="s">
        <v>3261</v>
      </c>
      <c r="G2715" s="17" t="s">
        <v>43</v>
      </c>
      <c r="H2715" s="17" t="s">
        <v>44</v>
      </c>
      <c r="I2715" s="48" t="str">
        <f>INDEX(Orders!$E2715,MATCH(Orders!$F2715,Customers!$B2715,0))</f>
        <v>Second Class</v>
      </c>
    </row>
    <row r="2716" spans="1:9" x14ac:dyDescent="0.35">
      <c r="A2716" s="11">
        <v>4784</v>
      </c>
      <c r="B2716" s="13" t="s">
        <v>860</v>
      </c>
      <c r="C2716" s="13" t="s">
        <v>861</v>
      </c>
      <c r="D2716" s="13" t="s">
        <v>41</v>
      </c>
      <c r="E2716" s="13" t="s">
        <v>23</v>
      </c>
      <c r="F2716" s="13" t="s">
        <v>2628</v>
      </c>
      <c r="G2716" s="13" t="s">
        <v>2629</v>
      </c>
      <c r="H2716" s="13" t="s">
        <v>54</v>
      </c>
      <c r="I2716" s="47" t="str">
        <f>INDEX(Orders!$E2716,MATCH(Orders!$F2716,Customers!$B2716,0))</f>
        <v>Standard Class</v>
      </c>
    </row>
    <row r="2717" spans="1:9" x14ac:dyDescent="0.35">
      <c r="A2717" s="12">
        <v>6778</v>
      </c>
      <c r="B2717" s="17" t="s">
        <v>1768</v>
      </c>
      <c r="C2717" s="17" t="s">
        <v>1769</v>
      </c>
      <c r="D2717" s="17" t="s">
        <v>108</v>
      </c>
      <c r="E2717" s="17" t="s">
        <v>23</v>
      </c>
      <c r="F2717" s="17" t="s">
        <v>218</v>
      </c>
      <c r="G2717" s="17" t="s">
        <v>219</v>
      </c>
      <c r="H2717" s="17" t="s">
        <v>26</v>
      </c>
      <c r="I2717" s="48" t="str">
        <f>INDEX(Orders!$E2717,MATCH(Orders!$F2717,Customers!$B2717,0))</f>
        <v>Standard Class</v>
      </c>
    </row>
    <row r="2718" spans="1:9" x14ac:dyDescent="0.35">
      <c r="A2718" s="11">
        <v>1416</v>
      </c>
      <c r="B2718" s="13" t="s">
        <v>5873</v>
      </c>
      <c r="C2718" s="13" t="s">
        <v>5874</v>
      </c>
      <c r="D2718" s="13" t="s">
        <v>108</v>
      </c>
      <c r="E2718" s="13" t="s">
        <v>23</v>
      </c>
      <c r="F2718" s="13" t="s">
        <v>3261</v>
      </c>
      <c r="G2718" s="13" t="s">
        <v>43</v>
      </c>
      <c r="H2718" s="13" t="s">
        <v>44</v>
      </c>
      <c r="I2718" s="47" t="str">
        <f>INDEX(Orders!$E2718,MATCH(Orders!$F2718,Customers!$B2718,0))</f>
        <v>Second Class</v>
      </c>
    </row>
    <row r="2719" spans="1:9" x14ac:dyDescent="0.35">
      <c r="A2719" s="12">
        <v>9916</v>
      </c>
      <c r="B2719" s="17" t="s">
        <v>5824</v>
      </c>
      <c r="C2719" s="17" t="s">
        <v>5825</v>
      </c>
      <c r="D2719" s="17" t="s">
        <v>41</v>
      </c>
      <c r="E2719" s="17" t="s">
        <v>23</v>
      </c>
      <c r="F2719" s="17" t="s">
        <v>5328</v>
      </c>
      <c r="G2719" s="17" t="s">
        <v>3443</v>
      </c>
      <c r="H2719" s="17" t="s">
        <v>54</v>
      </c>
      <c r="I2719" s="48" t="str">
        <f>INDEX(Orders!$E2719,MATCH(Orders!$F2719,Customers!$B2719,0))</f>
        <v>Second Class</v>
      </c>
    </row>
    <row r="2720" spans="1:9" x14ac:dyDescent="0.35">
      <c r="A2720" s="11">
        <v>5032</v>
      </c>
      <c r="B2720" s="13" t="s">
        <v>3396</v>
      </c>
      <c r="C2720" s="13" t="s">
        <v>3397</v>
      </c>
      <c r="D2720" s="13" t="s">
        <v>41</v>
      </c>
      <c r="E2720" s="13" t="s">
        <v>23</v>
      </c>
      <c r="F2720" s="13" t="s">
        <v>358</v>
      </c>
      <c r="G2720" s="13" t="s">
        <v>43</v>
      </c>
      <c r="H2720" s="13" t="s">
        <v>44</v>
      </c>
      <c r="I2720" s="47" t="str">
        <f>INDEX(Orders!$E2720,MATCH(Orders!$F2720,Customers!$B2720,0))</f>
        <v>Standard Class</v>
      </c>
    </row>
    <row r="2721" spans="1:9" x14ac:dyDescent="0.35">
      <c r="A2721" s="12">
        <v>5030</v>
      </c>
      <c r="B2721" s="17" t="s">
        <v>3396</v>
      </c>
      <c r="C2721" s="17" t="s">
        <v>3397</v>
      </c>
      <c r="D2721" s="17" t="s">
        <v>41</v>
      </c>
      <c r="E2721" s="17" t="s">
        <v>23</v>
      </c>
      <c r="F2721" s="17" t="s">
        <v>358</v>
      </c>
      <c r="G2721" s="17" t="s">
        <v>43</v>
      </c>
      <c r="H2721" s="17" t="s">
        <v>44</v>
      </c>
      <c r="I2721" s="48" t="str">
        <f>INDEX(Orders!$E2721,MATCH(Orders!$F2721,Customers!$B2721,0))</f>
        <v>Standard Class</v>
      </c>
    </row>
    <row r="2722" spans="1:9" x14ac:dyDescent="0.35">
      <c r="A2722" s="11">
        <v>7028</v>
      </c>
      <c r="B2722" s="13" t="s">
        <v>5139</v>
      </c>
      <c r="C2722" s="13" t="s">
        <v>5140</v>
      </c>
      <c r="D2722" s="13" t="s">
        <v>41</v>
      </c>
      <c r="E2722" s="13" t="s">
        <v>23</v>
      </c>
      <c r="F2722" s="13" t="s">
        <v>218</v>
      </c>
      <c r="G2722" s="13" t="s">
        <v>219</v>
      </c>
      <c r="H2722" s="13" t="s">
        <v>26</v>
      </c>
      <c r="I2722" s="47" t="str">
        <f>INDEX(Orders!$E2722,MATCH(Orders!$F2722,Customers!$B2722,0))</f>
        <v>Standard Class</v>
      </c>
    </row>
    <row r="2723" spans="1:9" x14ac:dyDescent="0.35">
      <c r="A2723" s="12">
        <v>8590</v>
      </c>
      <c r="B2723" s="17" t="s">
        <v>908</v>
      </c>
      <c r="C2723" s="17" t="s">
        <v>909</v>
      </c>
      <c r="D2723" s="17" t="s">
        <v>41</v>
      </c>
      <c r="E2723" s="17" t="s">
        <v>23</v>
      </c>
      <c r="F2723" s="17" t="s">
        <v>86</v>
      </c>
      <c r="G2723" s="17" t="s">
        <v>87</v>
      </c>
      <c r="H2723" s="17" t="s">
        <v>26</v>
      </c>
      <c r="I2723" s="48" t="str">
        <f>INDEX(Orders!$E2723,MATCH(Orders!$F2723,Customers!$B2723,0))</f>
        <v>First Class</v>
      </c>
    </row>
    <row r="2724" spans="1:9" x14ac:dyDescent="0.35">
      <c r="A2724" s="11">
        <v>9918</v>
      </c>
      <c r="B2724" s="13" t="s">
        <v>5824</v>
      </c>
      <c r="C2724" s="13" t="s">
        <v>5825</v>
      </c>
      <c r="D2724" s="13" t="s">
        <v>41</v>
      </c>
      <c r="E2724" s="13" t="s">
        <v>23</v>
      </c>
      <c r="F2724" s="13" t="s">
        <v>5328</v>
      </c>
      <c r="G2724" s="13" t="s">
        <v>3443</v>
      </c>
      <c r="H2724" s="13" t="s">
        <v>54</v>
      </c>
      <c r="I2724" s="47" t="str">
        <f>INDEX(Orders!$E2724,MATCH(Orders!$F2724,Customers!$B2724,0))</f>
        <v>Second Class</v>
      </c>
    </row>
    <row r="2725" spans="1:9" x14ac:dyDescent="0.35">
      <c r="A2725" s="12">
        <v>5031</v>
      </c>
      <c r="B2725" s="17" t="s">
        <v>3396</v>
      </c>
      <c r="C2725" s="17" t="s">
        <v>3397</v>
      </c>
      <c r="D2725" s="17" t="s">
        <v>41</v>
      </c>
      <c r="E2725" s="17" t="s">
        <v>23</v>
      </c>
      <c r="F2725" s="17" t="s">
        <v>358</v>
      </c>
      <c r="G2725" s="17" t="s">
        <v>43</v>
      </c>
      <c r="H2725" s="17" t="s">
        <v>44</v>
      </c>
      <c r="I2725" s="48" t="str">
        <f>INDEX(Orders!$E2725,MATCH(Orders!$F2725,Customers!$B2725,0))</f>
        <v>Standard Class</v>
      </c>
    </row>
    <row r="2726" spans="1:9" x14ac:dyDescent="0.35">
      <c r="A2726" s="11">
        <v>9915</v>
      </c>
      <c r="B2726" s="13" t="s">
        <v>5824</v>
      </c>
      <c r="C2726" s="13" t="s">
        <v>5825</v>
      </c>
      <c r="D2726" s="13" t="s">
        <v>41</v>
      </c>
      <c r="E2726" s="13" t="s">
        <v>23</v>
      </c>
      <c r="F2726" s="13" t="s">
        <v>5328</v>
      </c>
      <c r="G2726" s="13" t="s">
        <v>3443</v>
      </c>
      <c r="H2726" s="13" t="s">
        <v>54</v>
      </c>
      <c r="I2726" s="47" t="str">
        <f>INDEX(Orders!$E2726,MATCH(Orders!$F2726,Customers!$B2726,0))</f>
        <v>Second Class</v>
      </c>
    </row>
    <row r="2727" spans="1:9" x14ac:dyDescent="0.35">
      <c r="A2727" s="12">
        <v>9917</v>
      </c>
      <c r="B2727" s="17" t="s">
        <v>5824</v>
      </c>
      <c r="C2727" s="17" t="s">
        <v>5825</v>
      </c>
      <c r="D2727" s="17" t="s">
        <v>41</v>
      </c>
      <c r="E2727" s="17" t="s">
        <v>23</v>
      </c>
      <c r="F2727" s="17" t="s">
        <v>5328</v>
      </c>
      <c r="G2727" s="17" t="s">
        <v>3443</v>
      </c>
      <c r="H2727" s="17" t="s">
        <v>54</v>
      </c>
      <c r="I2727" s="48" t="str">
        <f>INDEX(Orders!$E2727,MATCH(Orders!$F2727,Customers!$B2727,0))</f>
        <v>Second Class</v>
      </c>
    </row>
    <row r="2728" spans="1:9" x14ac:dyDescent="0.35">
      <c r="A2728" s="11">
        <v>3886</v>
      </c>
      <c r="B2728" s="13" t="s">
        <v>954</v>
      </c>
      <c r="C2728" s="13" t="s">
        <v>955</v>
      </c>
      <c r="D2728" s="13" t="s">
        <v>41</v>
      </c>
      <c r="E2728" s="13" t="s">
        <v>23</v>
      </c>
      <c r="F2728" s="13" t="s">
        <v>380</v>
      </c>
      <c r="G2728" s="13" t="s">
        <v>381</v>
      </c>
      <c r="H2728" s="13" t="s">
        <v>54</v>
      </c>
      <c r="I2728" s="47" t="str">
        <f>INDEX(Orders!$E2728,MATCH(Orders!$F2728,Customers!$B2728,0))</f>
        <v>Standard Class</v>
      </c>
    </row>
    <row r="2729" spans="1:9" x14ac:dyDescent="0.35">
      <c r="A2729" s="12">
        <v>8268</v>
      </c>
      <c r="B2729" s="17" t="s">
        <v>2514</v>
      </c>
      <c r="C2729" s="17" t="s">
        <v>2515</v>
      </c>
      <c r="D2729" s="17" t="s">
        <v>41</v>
      </c>
      <c r="E2729" s="17" t="s">
        <v>23</v>
      </c>
      <c r="F2729" s="17" t="s">
        <v>1715</v>
      </c>
      <c r="G2729" s="17" t="s">
        <v>381</v>
      </c>
      <c r="H2729" s="17" t="s">
        <v>54</v>
      </c>
      <c r="I2729" s="48" t="str">
        <f>INDEX(Orders!$E2729,MATCH(Orders!$F2729,Customers!$B2729,0))</f>
        <v>Standard Class</v>
      </c>
    </row>
    <row r="2730" spans="1:9" x14ac:dyDescent="0.35">
      <c r="A2730" s="11">
        <v>4146</v>
      </c>
      <c r="B2730" s="13" t="s">
        <v>1423</v>
      </c>
      <c r="C2730" s="13" t="s">
        <v>1424</v>
      </c>
      <c r="D2730" s="13" t="s">
        <v>108</v>
      </c>
      <c r="E2730" s="13" t="s">
        <v>23</v>
      </c>
      <c r="F2730" s="13" t="s">
        <v>358</v>
      </c>
      <c r="G2730" s="13" t="s">
        <v>43</v>
      </c>
      <c r="H2730" s="13" t="s">
        <v>44</v>
      </c>
      <c r="I2730" s="47" t="str">
        <f>INDEX(Orders!$E2730,MATCH(Orders!$F2730,Customers!$B2730,0))</f>
        <v>Standard Class</v>
      </c>
    </row>
    <row r="2731" spans="1:9" x14ac:dyDescent="0.35">
      <c r="A2731" s="12">
        <v>2922</v>
      </c>
      <c r="B2731" s="17" t="s">
        <v>1722</v>
      </c>
      <c r="C2731" s="17" t="s">
        <v>1723</v>
      </c>
      <c r="D2731" s="17" t="s">
        <v>41</v>
      </c>
      <c r="E2731" s="17" t="s">
        <v>23</v>
      </c>
      <c r="F2731" s="17" t="s">
        <v>358</v>
      </c>
      <c r="G2731" s="17" t="s">
        <v>43</v>
      </c>
      <c r="H2731" s="17" t="s">
        <v>44</v>
      </c>
      <c r="I2731" s="48" t="str">
        <f>INDEX(Orders!$E2731,MATCH(Orders!$F2731,Customers!$B2731,0))</f>
        <v>Same Day</v>
      </c>
    </row>
    <row r="2732" spans="1:9" x14ac:dyDescent="0.35">
      <c r="A2732" s="11">
        <v>772</v>
      </c>
      <c r="B2732" s="13" t="s">
        <v>654</v>
      </c>
      <c r="C2732" s="13" t="s">
        <v>655</v>
      </c>
      <c r="D2732" s="13" t="s">
        <v>22</v>
      </c>
      <c r="E2732" s="13" t="s">
        <v>23</v>
      </c>
      <c r="F2732" s="13" t="s">
        <v>3442</v>
      </c>
      <c r="G2732" s="13" t="s">
        <v>3443</v>
      </c>
      <c r="H2732" s="13" t="s">
        <v>54</v>
      </c>
      <c r="I2732" s="47" t="str">
        <f>INDEX(Orders!$E2732,MATCH(Orders!$F2732,Customers!$B2732,0))</f>
        <v>Standard Class</v>
      </c>
    </row>
    <row r="2733" spans="1:9" x14ac:dyDescent="0.35">
      <c r="A2733" s="12">
        <v>5485</v>
      </c>
      <c r="B2733" s="17" t="s">
        <v>4417</v>
      </c>
      <c r="C2733" s="17" t="s">
        <v>4418</v>
      </c>
      <c r="D2733" s="17" t="s">
        <v>41</v>
      </c>
      <c r="E2733" s="17" t="s">
        <v>23</v>
      </c>
      <c r="F2733" s="17" t="s">
        <v>801</v>
      </c>
      <c r="G2733" s="17" t="s">
        <v>98</v>
      </c>
      <c r="H2733" s="17" t="s">
        <v>79</v>
      </c>
      <c r="I2733" s="48" t="str">
        <f>INDEX(Orders!$E2733,MATCH(Orders!$F2733,Customers!$B2733,0))</f>
        <v>Standard Class</v>
      </c>
    </row>
    <row r="2734" spans="1:9" x14ac:dyDescent="0.35">
      <c r="A2734" s="11">
        <v>8366</v>
      </c>
      <c r="B2734" s="13" t="s">
        <v>3765</v>
      </c>
      <c r="C2734" s="13" t="s">
        <v>3766</v>
      </c>
      <c r="D2734" s="13" t="s">
        <v>108</v>
      </c>
      <c r="E2734" s="13" t="s">
        <v>23</v>
      </c>
      <c r="F2734" s="13" t="s">
        <v>159</v>
      </c>
      <c r="G2734" s="13" t="s">
        <v>160</v>
      </c>
      <c r="H2734" s="13" t="s">
        <v>44</v>
      </c>
      <c r="I2734" s="47" t="str">
        <f>INDEX(Orders!$E2734,MATCH(Orders!$F2734,Customers!$B2734,0))</f>
        <v>First Class</v>
      </c>
    </row>
    <row r="2735" spans="1:9" x14ac:dyDescent="0.35">
      <c r="A2735" s="12">
        <v>8270</v>
      </c>
      <c r="B2735" s="17" t="s">
        <v>2514</v>
      </c>
      <c r="C2735" s="17" t="s">
        <v>2515</v>
      </c>
      <c r="D2735" s="17" t="s">
        <v>41</v>
      </c>
      <c r="E2735" s="17" t="s">
        <v>23</v>
      </c>
      <c r="F2735" s="17" t="s">
        <v>1715</v>
      </c>
      <c r="G2735" s="17" t="s">
        <v>381</v>
      </c>
      <c r="H2735" s="17" t="s">
        <v>54</v>
      </c>
      <c r="I2735" s="48" t="str">
        <f>INDEX(Orders!$E2735,MATCH(Orders!$F2735,Customers!$B2735,0))</f>
        <v>Standard Class</v>
      </c>
    </row>
    <row r="2736" spans="1:9" x14ac:dyDescent="0.35">
      <c r="A2736" s="11">
        <v>4144</v>
      </c>
      <c r="B2736" s="13" t="s">
        <v>1423</v>
      </c>
      <c r="C2736" s="13" t="s">
        <v>1424</v>
      </c>
      <c r="D2736" s="13" t="s">
        <v>108</v>
      </c>
      <c r="E2736" s="13" t="s">
        <v>23</v>
      </c>
      <c r="F2736" s="13" t="s">
        <v>358</v>
      </c>
      <c r="G2736" s="13" t="s">
        <v>43</v>
      </c>
      <c r="H2736" s="13" t="s">
        <v>44</v>
      </c>
      <c r="I2736" s="47" t="str">
        <f>INDEX(Orders!$E2736,MATCH(Orders!$F2736,Customers!$B2736,0))</f>
        <v>Standard Class</v>
      </c>
    </row>
    <row r="2737" spans="1:9" x14ac:dyDescent="0.35">
      <c r="A2737" s="12">
        <v>774</v>
      </c>
      <c r="B2737" s="17" t="s">
        <v>654</v>
      </c>
      <c r="C2737" s="17" t="s">
        <v>655</v>
      </c>
      <c r="D2737" s="17" t="s">
        <v>22</v>
      </c>
      <c r="E2737" s="17" t="s">
        <v>23</v>
      </c>
      <c r="F2737" s="17" t="s">
        <v>3442</v>
      </c>
      <c r="G2737" s="17" t="s">
        <v>3443</v>
      </c>
      <c r="H2737" s="17" t="s">
        <v>54</v>
      </c>
      <c r="I2737" s="48" t="str">
        <f>INDEX(Orders!$E2737,MATCH(Orders!$F2737,Customers!$B2737,0))</f>
        <v>Standard Class</v>
      </c>
    </row>
    <row r="2738" spans="1:9" x14ac:dyDescent="0.35">
      <c r="A2738" s="11">
        <v>8271</v>
      </c>
      <c r="B2738" s="13" t="s">
        <v>2514</v>
      </c>
      <c r="C2738" s="13" t="s">
        <v>2515</v>
      </c>
      <c r="D2738" s="13" t="s">
        <v>41</v>
      </c>
      <c r="E2738" s="13" t="s">
        <v>23</v>
      </c>
      <c r="F2738" s="13" t="s">
        <v>1715</v>
      </c>
      <c r="G2738" s="13" t="s">
        <v>381</v>
      </c>
      <c r="H2738" s="13" t="s">
        <v>54</v>
      </c>
      <c r="I2738" s="47" t="str">
        <f>INDEX(Orders!$E2738,MATCH(Orders!$F2738,Customers!$B2738,0))</f>
        <v>Standard Class</v>
      </c>
    </row>
    <row r="2739" spans="1:9" x14ac:dyDescent="0.35">
      <c r="A2739" s="12">
        <v>4145</v>
      </c>
      <c r="B2739" s="17" t="s">
        <v>1423</v>
      </c>
      <c r="C2739" s="17" t="s">
        <v>1424</v>
      </c>
      <c r="D2739" s="17" t="s">
        <v>108</v>
      </c>
      <c r="E2739" s="17" t="s">
        <v>23</v>
      </c>
      <c r="F2739" s="17" t="s">
        <v>358</v>
      </c>
      <c r="G2739" s="17" t="s">
        <v>43</v>
      </c>
      <c r="H2739" s="17" t="s">
        <v>44</v>
      </c>
      <c r="I2739" s="48" t="str">
        <f>INDEX(Orders!$E2739,MATCH(Orders!$F2739,Customers!$B2739,0))</f>
        <v>Standard Class</v>
      </c>
    </row>
    <row r="2740" spans="1:9" x14ac:dyDescent="0.35">
      <c r="A2740" s="11">
        <v>771</v>
      </c>
      <c r="B2740" s="13" t="s">
        <v>654</v>
      </c>
      <c r="C2740" s="13" t="s">
        <v>655</v>
      </c>
      <c r="D2740" s="13" t="s">
        <v>22</v>
      </c>
      <c r="E2740" s="13" t="s">
        <v>23</v>
      </c>
      <c r="F2740" s="13" t="s">
        <v>3442</v>
      </c>
      <c r="G2740" s="13" t="s">
        <v>3443</v>
      </c>
      <c r="H2740" s="13" t="s">
        <v>54</v>
      </c>
      <c r="I2740" s="47" t="str">
        <f>INDEX(Orders!$E2740,MATCH(Orders!$F2740,Customers!$B2740,0))</f>
        <v>Standard Class</v>
      </c>
    </row>
    <row r="2741" spans="1:9" x14ac:dyDescent="0.35">
      <c r="A2741" s="12">
        <v>8269</v>
      </c>
      <c r="B2741" s="17" t="s">
        <v>2514</v>
      </c>
      <c r="C2741" s="17" t="s">
        <v>2515</v>
      </c>
      <c r="D2741" s="17" t="s">
        <v>41</v>
      </c>
      <c r="E2741" s="17" t="s">
        <v>23</v>
      </c>
      <c r="F2741" s="17" t="s">
        <v>1715</v>
      </c>
      <c r="G2741" s="17" t="s">
        <v>381</v>
      </c>
      <c r="H2741" s="17" t="s">
        <v>54</v>
      </c>
      <c r="I2741" s="48" t="str">
        <f>INDEX(Orders!$E2741,MATCH(Orders!$F2741,Customers!$B2741,0))</f>
        <v>Standard Class</v>
      </c>
    </row>
    <row r="2742" spans="1:9" x14ac:dyDescent="0.35">
      <c r="A2742" s="11">
        <v>776</v>
      </c>
      <c r="B2742" s="13" t="s">
        <v>654</v>
      </c>
      <c r="C2742" s="13" t="s">
        <v>655</v>
      </c>
      <c r="D2742" s="13" t="s">
        <v>22</v>
      </c>
      <c r="E2742" s="13" t="s">
        <v>23</v>
      </c>
      <c r="F2742" s="13" t="s">
        <v>3442</v>
      </c>
      <c r="G2742" s="13" t="s">
        <v>3443</v>
      </c>
      <c r="H2742" s="13" t="s">
        <v>54</v>
      </c>
      <c r="I2742" s="47" t="str">
        <f>INDEX(Orders!$E2742,MATCH(Orders!$F2742,Customers!$B2742,0))</f>
        <v>Standard Class</v>
      </c>
    </row>
    <row r="2743" spans="1:9" x14ac:dyDescent="0.35">
      <c r="A2743" s="12">
        <v>775</v>
      </c>
      <c r="B2743" s="17" t="s">
        <v>654</v>
      </c>
      <c r="C2743" s="17" t="s">
        <v>655</v>
      </c>
      <c r="D2743" s="17" t="s">
        <v>22</v>
      </c>
      <c r="E2743" s="17" t="s">
        <v>23</v>
      </c>
      <c r="F2743" s="17" t="s">
        <v>3442</v>
      </c>
      <c r="G2743" s="17" t="s">
        <v>3443</v>
      </c>
      <c r="H2743" s="17" t="s">
        <v>54</v>
      </c>
      <c r="I2743" s="48" t="str">
        <f>INDEX(Orders!$E2743,MATCH(Orders!$F2743,Customers!$B2743,0))</f>
        <v>Standard Class</v>
      </c>
    </row>
    <row r="2744" spans="1:9" x14ac:dyDescent="0.35">
      <c r="A2744" s="11">
        <v>773</v>
      </c>
      <c r="B2744" s="13" t="s">
        <v>654</v>
      </c>
      <c r="C2744" s="13" t="s">
        <v>655</v>
      </c>
      <c r="D2744" s="13" t="s">
        <v>22</v>
      </c>
      <c r="E2744" s="13" t="s">
        <v>23</v>
      </c>
      <c r="F2744" s="13" t="s">
        <v>3442</v>
      </c>
      <c r="G2744" s="13" t="s">
        <v>3443</v>
      </c>
      <c r="H2744" s="13" t="s">
        <v>54</v>
      </c>
      <c r="I2744" s="47" t="str">
        <f>INDEX(Orders!$E2744,MATCH(Orders!$F2744,Customers!$B2744,0))</f>
        <v>Standard Class</v>
      </c>
    </row>
    <row r="2745" spans="1:9" x14ac:dyDescent="0.35">
      <c r="A2745" s="12">
        <v>131</v>
      </c>
      <c r="B2745" s="17" t="s">
        <v>3404</v>
      </c>
      <c r="C2745" s="17" t="s">
        <v>3405</v>
      </c>
      <c r="D2745" s="17" t="s">
        <v>22</v>
      </c>
      <c r="E2745" s="17" t="s">
        <v>23</v>
      </c>
      <c r="F2745" s="17" t="s">
        <v>184</v>
      </c>
      <c r="G2745" s="17" t="s">
        <v>153</v>
      </c>
      <c r="H2745" s="17" t="s">
        <v>26</v>
      </c>
      <c r="I2745" s="48" t="str">
        <f>INDEX(Orders!$E2745,MATCH(Orders!$F2745,Customers!$B2745,0))</f>
        <v>First Class</v>
      </c>
    </row>
    <row r="2746" spans="1:9" x14ac:dyDescent="0.35">
      <c r="A2746" s="11">
        <v>5145</v>
      </c>
      <c r="B2746" s="13" t="s">
        <v>1805</v>
      </c>
      <c r="C2746" s="13" t="s">
        <v>1806</v>
      </c>
      <c r="D2746" s="13" t="s">
        <v>41</v>
      </c>
      <c r="E2746" s="13" t="s">
        <v>23</v>
      </c>
      <c r="F2746" s="13" t="s">
        <v>42</v>
      </c>
      <c r="G2746" s="13" t="s">
        <v>43</v>
      </c>
      <c r="H2746" s="13" t="s">
        <v>44</v>
      </c>
      <c r="I2746" s="47" t="str">
        <f>INDEX(Orders!$E2746,MATCH(Orders!$F2746,Customers!$B2746,0))</f>
        <v>Standard Class</v>
      </c>
    </row>
    <row r="2747" spans="1:9" x14ac:dyDescent="0.35">
      <c r="A2747" s="12">
        <v>8747</v>
      </c>
      <c r="B2747" s="17" t="s">
        <v>63</v>
      </c>
      <c r="C2747" s="17" t="s">
        <v>64</v>
      </c>
      <c r="D2747" s="17" t="s">
        <v>22</v>
      </c>
      <c r="E2747" s="17" t="s">
        <v>23</v>
      </c>
      <c r="F2747" s="17" t="s">
        <v>257</v>
      </c>
      <c r="G2747" s="17" t="s">
        <v>43</v>
      </c>
      <c r="H2747" s="17" t="s">
        <v>44</v>
      </c>
      <c r="I2747" s="48" t="str">
        <f>INDEX(Orders!$E2747,MATCH(Orders!$F2747,Customers!$B2747,0))</f>
        <v>Standard Class</v>
      </c>
    </row>
    <row r="2748" spans="1:9" x14ac:dyDescent="0.35">
      <c r="A2748" s="11">
        <v>8749</v>
      </c>
      <c r="B2748" s="13" t="s">
        <v>63</v>
      </c>
      <c r="C2748" s="13" t="s">
        <v>64</v>
      </c>
      <c r="D2748" s="13" t="s">
        <v>22</v>
      </c>
      <c r="E2748" s="13" t="s">
        <v>23</v>
      </c>
      <c r="F2748" s="13" t="s">
        <v>257</v>
      </c>
      <c r="G2748" s="13" t="s">
        <v>43</v>
      </c>
      <c r="H2748" s="13" t="s">
        <v>44</v>
      </c>
      <c r="I2748" s="47" t="str">
        <f>INDEX(Orders!$E2748,MATCH(Orders!$F2748,Customers!$B2748,0))</f>
        <v>Standard Class</v>
      </c>
    </row>
    <row r="2749" spans="1:9" x14ac:dyDescent="0.35">
      <c r="A2749" s="12">
        <v>8748</v>
      </c>
      <c r="B2749" s="17" t="s">
        <v>63</v>
      </c>
      <c r="C2749" s="17" t="s">
        <v>64</v>
      </c>
      <c r="D2749" s="17" t="s">
        <v>22</v>
      </c>
      <c r="E2749" s="17" t="s">
        <v>23</v>
      </c>
      <c r="F2749" s="17" t="s">
        <v>257</v>
      </c>
      <c r="G2749" s="17" t="s">
        <v>43</v>
      </c>
      <c r="H2749" s="17" t="s">
        <v>44</v>
      </c>
      <c r="I2749" s="48" t="str">
        <f>INDEX(Orders!$E2749,MATCH(Orders!$F2749,Customers!$B2749,0))</f>
        <v>Standard Class</v>
      </c>
    </row>
    <row r="2750" spans="1:9" x14ac:dyDescent="0.35">
      <c r="A2750" s="11">
        <v>5147</v>
      </c>
      <c r="B2750" s="13" t="s">
        <v>1805</v>
      </c>
      <c r="C2750" s="13" t="s">
        <v>1806</v>
      </c>
      <c r="D2750" s="13" t="s">
        <v>41</v>
      </c>
      <c r="E2750" s="13" t="s">
        <v>23</v>
      </c>
      <c r="F2750" s="13" t="s">
        <v>42</v>
      </c>
      <c r="G2750" s="13" t="s">
        <v>43</v>
      </c>
      <c r="H2750" s="13" t="s">
        <v>44</v>
      </c>
      <c r="I2750" s="47" t="str">
        <f>INDEX(Orders!$E2750,MATCH(Orders!$F2750,Customers!$B2750,0))</f>
        <v>Standard Class</v>
      </c>
    </row>
    <row r="2751" spans="1:9" x14ac:dyDescent="0.35">
      <c r="A2751" s="12">
        <v>132</v>
      </c>
      <c r="B2751" s="17" t="s">
        <v>3404</v>
      </c>
      <c r="C2751" s="17" t="s">
        <v>3405</v>
      </c>
      <c r="D2751" s="17" t="s">
        <v>22</v>
      </c>
      <c r="E2751" s="17" t="s">
        <v>23</v>
      </c>
      <c r="F2751" s="17" t="s">
        <v>184</v>
      </c>
      <c r="G2751" s="17" t="s">
        <v>153</v>
      </c>
      <c r="H2751" s="17" t="s">
        <v>26</v>
      </c>
      <c r="I2751" s="48" t="str">
        <f>INDEX(Orders!$E2751,MATCH(Orders!$F2751,Customers!$B2751,0))</f>
        <v>First Class</v>
      </c>
    </row>
    <row r="2752" spans="1:9" x14ac:dyDescent="0.35">
      <c r="A2752" s="11">
        <v>5146</v>
      </c>
      <c r="B2752" s="13" t="s">
        <v>1805</v>
      </c>
      <c r="C2752" s="13" t="s">
        <v>1806</v>
      </c>
      <c r="D2752" s="13" t="s">
        <v>41</v>
      </c>
      <c r="E2752" s="13" t="s">
        <v>23</v>
      </c>
      <c r="F2752" s="13" t="s">
        <v>42</v>
      </c>
      <c r="G2752" s="13" t="s">
        <v>43</v>
      </c>
      <c r="H2752" s="13" t="s">
        <v>44</v>
      </c>
      <c r="I2752" s="47" t="str">
        <f>INDEX(Orders!$E2752,MATCH(Orders!$F2752,Customers!$B2752,0))</f>
        <v>Standard Class</v>
      </c>
    </row>
    <row r="2753" spans="1:9" x14ac:dyDescent="0.35">
      <c r="A2753" s="12">
        <v>133</v>
      </c>
      <c r="B2753" s="17" t="s">
        <v>3404</v>
      </c>
      <c r="C2753" s="17" t="s">
        <v>3405</v>
      </c>
      <c r="D2753" s="17" t="s">
        <v>22</v>
      </c>
      <c r="E2753" s="17" t="s">
        <v>23</v>
      </c>
      <c r="F2753" s="17" t="s">
        <v>184</v>
      </c>
      <c r="G2753" s="17" t="s">
        <v>153</v>
      </c>
      <c r="H2753" s="17" t="s">
        <v>26</v>
      </c>
      <c r="I2753" s="48" t="str">
        <f>INDEX(Orders!$E2753,MATCH(Orders!$F2753,Customers!$B2753,0))</f>
        <v>First Class</v>
      </c>
    </row>
    <row r="2754" spans="1:9" x14ac:dyDescent="0.35">
      <c r="A2754" s="11">
        <v>4756</v>
      </c>
      <c r="B2754" s="13" t="s">
        <v>4339</v>
      </c>
      <c r="C2754" s="13" t="s">
        <v>4340</v>
      </c>
      <c r="D2754" s="13" t="s">
        <v>41</v>
      </c>
      <c r="E2754" s="13" t="s">
        <v>23</v>
      </c>
      <c r="F2754" s="13" t="s">
        <v>4218</v>
      </c>
      <c r="G2754" s="13" t="s">
        <v>98</v>
      </c>
      <c r="H2754" s="13" t="s">
        <v>79</v>
      </c>
      <c r="I2754" s="47" t="str">
        <f>INDEX(Orders!$E2754,MATCH(Orders!$F2754,Customers!$B2754,0))</f>
        <v>Standard Class</v>
      </c>
    </row>
    <row r="2755" spans="1:9" x14ac:dyDescent="0.35">
      <c r="A2755" s="12">
        <v>7448</v>
      </c>
      <c r="B2755" s="17" t="s">
        <v>562</v>
      </c>
      <c r="C2755" s="17" t="s">
        <v>563</v>
      </c>
      <c r="D2755" s="17" t="s">
        <v>108</v>
      </c>
      <c r="E2755" s="17" t="s">
        <v>23</v>
      </c>
      <c r="F2755" s="17" t="s">
        <v>380</v>
      </c>
      <c r="G2755" s="17" t="s">
        <v>381</v>
      </c>
      <c r="H2755" s="17" t="s">
        <v>54</v>
      </c>
      <c r="I2755" s="48" t="str">
        <f>INDEX(Orders!$E2755,MATCH(Orders!$F2755,Customers!$B2755,0))</f>
        <v>Second Class</v>
      </c>
    </row>
    <row r="2756" spans="1:9" x14ac:dyDescent="0.35">
      <c r="A2756" s="11">
        <v>1321</v>
      </c>
      <c r="B2756" s="13" t="s">
        <v>5594</v>
      </c>
      <c r="C2756" s="13" t="s">
        <v>5595</v>
      </c>
      <c r="D2756" s="13" t="s">
        <v>41</v>
      </c>
      <c r="E2756" s="13" t="s">
        <v>23</v>
      </c>
      <c r="F2756" s="13" t="s">
        <v>2058</v>
      </c>
      <c r="G2756" s="13" t="s">
        <v>153</v>
      </c>
      <c r="H2756" s="13" t="s">
        <v>26</v>
      </c>
      <c r="I2756" s="47" t="str">
        <f>INDEX(Orders!$E2756,MATCH(Orders!$F2756,Customers!$B2756,0))</f>
        <v>Standard Class</v>
      </c>
    </row>
    <row r="2757" spans="1:9" x14ac:dyDescent="0.35">
      <c r="A2757" s="12">
        <v>7447</v>
      </c>
      <c r="B2757" s="17" t="s">
        <v>562</v>
      </c>
      <c r="C2757" s="17" t="s">
        <v>563</v>
      </c>
      <c r="D2757" s="17" t="s">
        <v>108</v>
      </c>
      <c r="E2757" s="17" t="s">
        <v>23</v>
      </c>
      <c r="F2757" s="17" t="s">
        <v>380</v>
      </c>
      <c r="G2757" s="17" t="s">
        <v>381</v>
      </c>
      <c r="H2757" s="17" t="s">
        <v>54</v>
      </c>
      <c r="I2757" s="48" t="str">
        <f>INDEX(Orders!$E2757,MATCH(Orders!$F2757,Customers!$B2757,0))</f>
        <v>Second Class</v>
      </c>
    </row>
    <row r="2758" spans="1:9" x14ac:dyDescent="0.35">
      <c r="A2758" s="11">
        <v>1322</v>
      </c>
      <c r="B2758" s="13" t="s">
        <v>5594</v>
      </c>
      <c r="C2758" s="13" t="s">
        <v>5595</v>
      </c>
      <c r="D2758" s="13" t="s">
        <v>41</v>
      </c>
      <c r="E2758" s="13" t="s">
        <v>23</v>
      </c>
      <c r="F2758" s="13" t="s">
        <v>2058</v>
      </c>
      <c r="G2758" s="13" t="s">
        <v>153</v>
      </c>
      <c r="H2758" s="13" t="s">
        <v>26</v>
      </c>
      <c r="I2758" s="47" t="str">
        <f>INDEX(Orders!$E2758,MATCH(Orders!$F2758,Customers!$B2758,0))</f>
        <v>Standard Class</v>
      </c>
    </row>
    <row r="2759" spans="1:9" x14ac:dyDescent="0.35">
      <c r="A2759" s="12">
        <v>4755</v>
      </c>
      <c r="B2759" s="17" t="s">
        <v>4339</v>
      </c>
      <c r="C2759" s="17" t="s">
        <v>4340</v>
      </c>
      <c r="D2759" s="17" t="s">
        <v>41</v>
      </c>
      <c r="E2759" s="17" t="s">
        <v>23</v>
      </c>
      <c r="F2759" s="17" t="s">
        <v>4218</v>
      </c>
      <c r="G2759" s="17" t="s">
        <v>98</v>
      </c>
      <c r="H2759" s="17" t="s">
        <v>79</v>
      </c>
      <c r="I2759" s="48" t="str">
        <f>INDEX(Orders!$E2759,MATCH(Orders!$F2759,Customers!$B2759,0))</f>
        <v>Standard Class</v>
      </c>
    </row>
    <row r="2760" spans="1:9" x14ac:dyDescent="0.35">
      <c r="A2760" s="11">
        <v>7445</v>
      </c>
      <c r="B2760" s="13" t="s">
        <v>562</v>
      </c>
      <c r="C2760" s="13" t="s">
        <v>563</v>
      </c>
      <c r="D2760" s="13" t="s">
        <v>108</v>
      </c>
      <c r="E2760" s="13" t="s">
        <v>23</v>
      </c>
      <c r="F2760" s="13" t="s">
        <v>380</v>
      </c>
      <c r="G2760" s="13" t="s">
        <v>381</v>
      </c>
      <c r="H2760" s="13" t="s">
        <v>54</v>
      </c>
      <c r="I2760" s="47" t="str">
        <f>INDEX(Orders!$E2760,MATCH(Orders!$F2760,Customers!$B2760,0))</f>
        <v>Second Class</v>
      </c>
    </row>
    <row r="2761" spans="1:9" x14ac:dyDescent="0.35">
      <c r="A2761" s="12">
        <v>7446</v>
      </c>
      <c r="B2761" s="17" t="s">
        <v>562</v>
      </c>
      <c r="C2761" s="17" t="s">
        <v>563</v>
      </c>
      <c r="D2761" s="17" t="s">
        <v>108</v>
      </c>
      <c r="E2761" s="17" t="s">
        <v>23</v>
      </c>
      <c r="F2761" s="17" t="s">
        <v>380</v>
      </c>
      <c r="G2761" s="17" t="s">
        <v>381</v>
      </c>
      <c r="H2761" s="17" t="s">
        <v>54</v>
      </c>
      <c r="I2761" s="48" t="str">
        <f>INDEX(Orders!$E2761,MATCH(Orders!$F2761,Customers!$B2761,0))</f>
        <v>Second Class</v>
      </c>
    </row>
    <row r="2762" spans="1:9" x14ac:dyDescent="0.35">
      <c r="A2762" s="11">
        <v>7065</v>
      </c>
      <c r="B2762" s="13" t="s">
        <v>2905</v>
      </c>
      <c r="C2762" s="13" t="s">
        <v>2906</v>
      </c>
      <c r="D2762" s="13" t="s">
        <v>41</v>
      </c>
      <c r="E2762" s="13" t="s">
        <v>23</v>
      </c>
      <c r="F2762" s="13" t="s">
        <v>2711</v>
      </c>
      <c r="G2762" s="13" t="s">
        <v>219</v>
      </c>
      <c r="H2762" s="13" t="s">
        <v>26</v>
      </c>
      <c r="I2762" s="47" t="str">
        <f>INDEX(Orders!$E2762,MATCH(Orders!$F2762,Customers!$B2762,0))</f>
        <v>Standard Class</v>
      </c>
    </row>
    <row r="2763" spans="1:9" x14ac:dyDescent="0.35">
      <c r="A2763" s="12">
        <v>6568</v>
      </c>
      <c r="B2763" s="17" t="s">
        <v>5247</v>
      </c>
      <c r="C2763" s="17" t="s">
        <v>5248</v>
      </c>
      <c r="D2763" s="17" t="s">
        <v>41</v>
      </c>
      <c r="E2763" s="17" t="s">
        <v>23</v>
      </c>
      <c r="F2763" s="17" t="s">
        <v>3734</v>
      </c>
      <c r="G2763" s="17" t="s">
        <v>53</v>
      </c>
      <c r="H2763" s="17" t="s">
        <v>54</v>
      </c>
      <c r="I2763" s="48" t="str">
        <f>INDEX(Orders!$E2763,MATCH(Orders!$F2763,Customers!$B2763,0))</f>
        <v>Second Class</v>
      </c>
    </row>
    <row r="2764" spans="1:9" x14ac:dyDescent="0.35">
      <c r="A2764" s="11">
        <v>6567</v>
      </c>
      <c r="B2764" s="13" t="s">
        <v>5247</v>
      </c>
      <c r="C2764" s="13" t="s">
        <v>5248</v>
      </c>
      <c r="D2764" s="13" t="s">
        <v>41</v>
      </c>
      <c r="E2764" s="13" t="s">
        <v>23</v>
      </c>
      <c r="F2764" s="13" t="s">
        <v>3734</v>
      </c>
      <c r="G2764" s="13" t="s">
        <v>53</v>
      </c>
      <c r="H2764" s="13" t="s">
        <v>54</v>
      </c>
      <c r="I2764" s="47" t="str">
        <f>INDEX(Orders!$E2764,MATCH(Orders!$F2764,Customers!$B2764,0))</f>
        <v>Second Class</v>
      </c>
    </row>
    <row r="2765" spans="1:9" x14ac:dyDescent="0.35">
      <c r="A2765" s="12">
        <v>6839</v>
      </c>
      <c r="B2765" s="17" t="s">
        <v>1060</v>
      </c>
      <c r="C2765" s="17" t="s">
        <v>1061</v>
      </c>
      <c r="D2765" s="17" t="s">
        <v>22</v>
      </c>
      <c r="E2765" s="17" t="s">
        <v>23</v>
      </c>
      <c r="F2765" s="17" t="s">
        <v>5511</v>
      </c>
      <c r="G2765" s="17" t="s">
        <v>43</v>
      </c>
      <c r="H2765" s="17" t="s">
        <v>44</v>
      </c>
      <c r="I2765" s="48" t="str">
        <f>INDEX(Orders!$E2765,MATCH(Orders!$F2765,Customers!$B2765,0))</f>
        <v>Standard Class</v>
      </c>
    </row>
    <row r="2766" spans="1:9" x14ac:dyDescent="0.35">
      <c r="A2766" s="11">
        <v>6840</v>
      </c>
      <c r="B2766" s="13" t="s">
        <v>1060</v>
      </c>
      <c r="C2766" s="13" t="s">
        <v>1061</v>
      </c>
      <c r="D2766" s="13" t="s">
        <v>22</v>
      </c>
      <c r="E2766" s="13" t="s">
        <v>23</v>
      </c>
      <c r="F2766" s="13" t="s">
        <v>5511</v>
      </c>
      <c r="G2766" s="13" t="s">
        <v>43</v>
      </c>
      <c r="H2766" s="13" t="s">
        <v>44</v>
      </c>
      <c r="I2766" s="47" t="str">
        <f>INDEX(Orders!$E2766,MATCH(Orders!$F2766,Customers!$B2766,0))</f>
        <v>Standard Class</v>
      </c>
    </row>
    <row r="2767" spans="1:9" x14ac:dyDescent="0.35">
      <c r="A2767" s="12">
        <v>7026</v>
      </c>
      <c r="B2767" s="17" t="s">
        <v>1049</v>
      </c>
      <c r="C2767" s="17" t="s">
        <v>1050</v>
      </c>
      <c r="D2767" s="17" t="s">
        <v>22</v>
      </c>
      <c r="E2767" s="17" t="s">
        <v>23</v>
      </c>
      <c r="F2767" s="17" t="s">
        <v>218</v>
      </c>
      <c r="G2767" s="17" t="s">
        <v>219</v>
      </c>
      <c r="H2767" s="17" t="s">
        <v>26</v>
      </c>
      <c r="I2767" s="48" t="str">
        <f>INDEX(Orders!$E2767,MATCH(Orders!$F2767,Customers!$B2767,0))</f>
        <v>Standard Class</v>
      </c>
    </row>
    <row r="2768" spans="1:9" x14ac:dyDescent="0.35">
      <c r="A2768" s="11">
        <v>5973</v>
      </c>
      <c r="B2768" s="13" t="s">
        <v>908</v>
      </c>
      <c r="C2768" s="13" t="s">
        <v>909</v>
      </c>
      <c r="D2768" s="13" t="s">
        <v>41</v>
      </c>
      <c r="E2768" s="13" t="s">
        <v>23</v>
      </c>
      <c r="F2768" s="13" t="s">
        <v>218</v>
      </c>
      <c r="G2768" s="13" t="s">
        <v>219</v>
      </c>
      <c r="H2768" s="13" t="s">
        <v>26</v>
      </c>
      <c r="I2768" s="47" t="str">
        <f>INDEX(Orders!$E2768,MATCH(Orders!$F2768,Customers!$B2768,0))</f>
        <v>Standard Class</v>
      </c>
    </row>
    <row r="2769" spans="1:9" x14ac:dyDescent="0.35">
      <c r="A2769" s="12">
        <v>2263</v>
      </c>
      <c r="B2769" s="17" t="s">
        <v>1217</v>
      </c>
      <c r="C2769" s="17" t="s">
        <v>1218</v>
      </c>
      <c r="D2769" s="17" t="s">
        <v>41</v>
      </c>
      <c r="E2769" s="17" t="s">
        <v>23</v>
      </c>
      <c r="F2769" s="17" t="s">
        <v>424</v>
      </c>
      <c r="G2769" s="17" t="s">
        <v>425</v>
      </c>
      <c r="H2769" s="17" t="s">
        <v>79</v>
      </c>
      <c r="I2769" s="48" t="str">
        <f>INDEX(Orders!$E2769,MATCH(Orders!$F2769,Customers!$B2769,0))</f>
        <v>First Class</v>
      </c>
    </row>
    <row r="2770" spans="1:9" x14ac:dyDescent="0.35">
      <c r="A2770" s="11">
        <v>7355</v>
      </c>
      <c r="B2770" s="13" t="s">
        <v>2834</v>
      </c>
      <c r="C2770" s="13" t="s">
        <v>2835</v>
      </c>
      <c r="D2770" s="13" t="s">
        <v>108</v>
      </c>
      <c r="E2770" s="13" t="s">
        <v>23</v>
      </c>
      <c r="F2770" s="13" t="s">
        <v>358</v>
      </c>
      <c r="G2770" s="13" t="s">
        <v>43</v>
      </c>
      <c r="H2770" s="13" t="s">
        <v>44</v>
      </c>
      <c r="I2770" s="47" t="str">
        <f>INDEX(Orders!$E2770,MATCH(Orders!$F2770,Customers!$B2770,0))</f>
        <v>Standard Class</v>
      </c>
    </row>
    <row r="2771" spans="1:9" x14ac:dyDescent="0.35">
      <c r="A2771" s="12">
        <v>7027</v>
      </c>
      <c r="B2771" s="17" t="s">
        <v>1049</v>
      </c>
      <c r="C2771" s="17" t="s">
        <v>1050</v>
      </c>
      <c r="D2771" s="17" t="s">
        <v>22</v>
      </c>
      <c r="E2771" s="17" t="s">
        <v>23</v>
      </c>
      <c r="F2771" s="17" t="s">
        <v>218</v>
      </c>
      <c r="G2771" s="17" t="s">
        <v>219</v>
      </c>
      <c r="H2771" s="17" t="s">
        <v>26</v>
      </c>
      <c r="I2771" s="48" t="str">
        <f>INDEX(Orders!$E2771,MATCH(Orders!$F2771,Customers!$B2771,0))</f>
        <v>Standard Class</v>
      </c>
    </row>
    <row r="2772" spans="1:9" x14ac:dyDescent="0.35">
      <c r="A2772" s="11">
        <v>3085</v>
      </c>
      <c r="B2772" s="13" t="s">
        <v>3704</v>
      </c>
      <c r="C2772" s="13" t="s">
        <v>3705</v>
      </c>
      <c r="D2772" s="13" t="s">
        <v>41</v>
      </c>
      <c r="E2772" s="13" t="s">
        <v>23</v>
      </c>
      <c r="F2772" s="13" t="s">
        <v>451</v>
      </c>
      <c r="G2772" s="13" t="s">
        <v>53</v>
      </c>
      <c r="H2772" s="13" t="s">
        <v>54</v>
      </c>
      <c r="I2772" s="47" t="str">
        <f>INDEX(Orders!$E2772,MATCH(Orders!$F2772,Customers!$B2772,0))</f>
        <v>Standard Class</v>
      </c>
    </row>
    <row r="2773" spans="1:9" x14ac:dyDescent="0.35">
      <c r="A2773" s="12">
        <v>7246</v>
      </c>
      <c r="B2773" s="17" t="s">
        <v>5924</v>
      </c>
      <c r="C2773" s="17" t="s">
        <v>5925</v>
      </c>
      <c r="D2773" s="17" t="s">
        <v>41</v>
      </c>
      <c r="E2773" s="17" t="s">
        <v>23</v>
      </c>
      <c r="F2773" s="17" t="s">
        <v>42</v>
      </c>
      <c r="G2773" s="17" t="s">
        <v>43</v>
      </c>
      <c r="H2773" s="17" t="s">
        <v>44</v>
      </c>
      <c r="I2773" s="48" t="str">
        <f>INDEX(Orders!$E2773,MATCH(Orders!$F2773,Customers!$B2773,0))</f>
        <v>Standard Class</v>
      </c>
    </row>
    <row r="2774" spans="1:9" x14ac:dyDescent="0.35">
      <c r="A2774" s="11">
        <v>3086</v>
      </c>
      <c r="B2774" s="13" t="s">
        <v>3704</v>
      </c>
      <c r="C2774" s="13" t="s">
        <v>3705</v>
      </c>
      <c r="D2774" s="13" t="s">
        <v>41</v>
      </c>
      <c r="E2774" s="13" t="s">
        <v>23</v>
      </c>
      <c r="F2774" s="13" t="s">
        <v>451</v>
      </c>
      <c r="G2774" s="13" t="s">
        <v>53</v>
      </c>
      <c r="H2774" s="13" t="s">
        <v>54</v>
      </c>
      <c r="I2774" s="47" t="str">
        <f>INDEX(Orders!$E2774,MATCH(Orders!$F2774,Customers!$B2774,0))</f>
        <v>Standard Class</v>
      </c>
    </row>
    <row r="2775" spans="1:9" x14ac:dyDescent="0.35">
      <c r="A2775" s="12">
        <v>3087</v>
      </c>
      <c r="B2775" s="17" t="s">
        <v>3704</v>
      </c>
      <c r="C2775" s="17" t="s">
        <v>3705</v>
      </c>
      <c r="D2775" s="17" t="s">
        <v>41</v>
      </c>
      <c r="E2775" s="17" t="s">
        <v>23</v>
      </c>
      <c r="F2775" s="17" t="s">
        <v>451</v>
      </c>
      <c r="G2775" s="17" t="s">
        <v>53</v>
      </c>
      <c r="H2775" s="17" t="s">
        <v>54</v>
      </c>
      <c r="I2775" s="48" t="str">
        <f>INDEX(Orders!$E2775,MATCH(Orders!$F2775,Customers!$B2775,0))</f>
        <v>Standard Class</v>
      </c>
    </row>
    <row r="2776" spans="1:9" x14ac:dyDescent="0.35">
      <c r="A2776" s="11">
        <v>5961</v>
      </c>
      <c r="B2776" s="13" t="s">
        <v>3874</v>
      </c>
      <c r="C2776" s="13" t="s">
        <v>3875</v>
      </c>
      <c r="D2776" s="13" t="s">
        <v>22</v>
      </c>
      <c r="E2776" s="13" t="s">
        <v>23</v>
      </c>
      <c r="F2776" s="13" t="s">
        <v>42</v>
      </c>
      <c r="G2776" s="13" t="s">
        <v>43</v>
      </c>
      <c r="H2776" s="13" t="s">
        <v>44</v>
      </c>
      <c r="I2776" s="47" t="str">
        <f>INDEX(Orders!$E2776,MATCH(Orders!$F2776,Customers!$B2776,0))</f>
        <v>Second Class</v>
      </c>
    </row>
    <row r="2777" spans="1:9" x14ac:dyDescent="0.35">
      <c r="A2777" s="12">
        <v>3088</v>
      </c>
      <c r="B2777" s="17" t="s">
        <v>3704</v>
      </c>
      <c r="C2777" s="17" t="s">
        <v>3705</v>
      </c>
      <c r="D2777" s="17" t="s">
        <v>41</v>
      </c>
      <c r="E2777" s="17" t="s">
        <v>23</v>
      </c>
      <c r="F2777" s="17" t="s">
        <v>451</v>
      </c>
      <c r="G2777" s="17" t="s">
        <v>53</v>
      </c>
      <c r="H2777" s="17" t="s">
        <v>54</v>
      </c>
      <c r="I2777" s="48" t="str">
        <f>INDEX(Orders!$E2777,MATCH(Orders!$F2777,Customers!$B2777,0))</f>
        <v>Standard Class</v>
      </c>
    </row>
    <row r="2778" spans="1:9" x14ac:dyDescent="0.35">
      <c r="A2778" s="11">
        <v>1535</v>
      </c>
      <c r="B2778" s="13" t="s">
        <v>5389</v>
      </c>
      <c r="C2778" s="13" t="s">
        <v>5390</v>
      </c>
      <c r="D2778" s="13" t="s">
        <v>108</v>
      </c>
      <c r="E2778" s="13" t="s">
        <v>23</v>
      </c>
      <c r="F2778" s="13" t="s">
        <v>4091</v>
      </c>
      <c r="G2778" s="13" t="s">
        <v>43</v>
      </c>
      <c r="H2778" s="13" t="s">
        <v>44</v>
      </c>
      <c r="I2778" s="47" t="str">
        <f>INDEX(Orders!$E2778,MATCH(Orders!$F2778,Customers!$B2778,0))</f>
        <v>Standard Class</v>
      </c>
    </row>
    <row r="2779" spans="1:9" x14ac:dyDescent="0.35">
      <c r="A2779" s="12">
        <v>2368</v>
      </c>
      <c r="B2779" s="17" t="s">
        <v>2099</v>
      </c>
      <c r="C2779" s="17" t="s">
        <v>2100</v>
      </c>
      <c r="D2779" s="17" t="s">
        <v>41</v>
      </c>
      <c r="E2779" s="17" t="s">
        <v>23</v>
      </c>
      <c r="F2779" s="17" t="s">
        <v>569</v>
      </c>
      <c r="G2779" s="17" t="s">
        <v>25</v>
      </c>
      <c r="H2779" s="17" t="s">
        <v>26</v>
      </c>
      <c r="I2779" s="48" t="str">
        <f>INDEX(Orders!$E2779,MATCH(Orders!$F2779,Customers!$B2779,0))</f>
        <v>First Class</v>
      </c>
    </row>
    <row r="2780" spans="1:9" x14ac:dyDescent="0.35">
      <c r="A2780" s="11">
        <v>3147</v>
      </c>
      <c r="B2780" s="13" t="s">
        <v>5930</v>
      </c>
      <c r="C2780" s="13" t="s">
        <v>5931</v>
      </c>
      <c r="D2780" s="13" t="s">
        <v>22</v>
      </c>
      <c r="E2780" s="13" t="s">
        <v>23</v>
      </c>
      <c r="F2780" s="13" t="s">
        <v>159</v>
      </c>
      <c r="G2780" s="13" t="s">
        <v>160</v>
      </c>
      <c r="H2780" s="13" t="s">
        <v>44</v>
      </c>
      <c r="I2780" s="47" t="str">
        <f>INDEX(Orders!$E2780,MATCH(Orders!$F2780,Customers!$B2780,0))</f>
        <v>Second Class</v>
      </c>
    </row>
    <row r="2781" spans="1:9" x14ac:dyDescent="0.35">
      <c r="A2781" s="12">
        <v>9239</v>
      </c>
      <c r="B2781" s="17" t="s">
        <v>4152</v>
      </c>
      <c r="C2781" s="17" t="s">
        <v>4153</v>
      </c>
      <c r="D2781" s="17" t="s">
        <v>41</v>
      </c>
      <c r="E2781" s="17" t="s">
        <v>23</v>
      </c>
      <c r="F2781" s="17" t="s">
        <v>184</v>
      </c>
      <c r="G2781" s="17" t="s">
        <v>153</v>
      </c>
      <c r="H2781" s="17" t="s">
        <v>26</v>
      </c>
      <c r="I2781" s="48" t="str">
        <f>INDEX(Orders!$E2781,MATCH(Orders!$F2781,Customers!$B2781,0))</f>
        <v>First Class</v>
      </c>
    </row>
    <row r="2782" spans="1:9" x14ac:dyDescent="0.35">
      <c r="A2782" s="11">
        <v>1520</v>
      </c>
      <c r="B2782" s="13" t="s">
        <v>4612</v>
      </c>
      <c r="C2782" s="13" t="s">
        <v>4613</v>
      </c>
      <c r="D2782" s="13" t="s">
        <v>22</v>
      </c>
      <c r="E2782" s="13" t="s">
        <v>23</v>
      </c>
      <c r="F2782" s="13" t="s">
        <v>358</v>
      </c>
      <c r="G2782" s="13" t="s">
        <v>43</v>
      </c>
      <c r="H2782" s="13" t="s">
        <v>44</v>
      </c>
      <c r="I2782" s="47" t="str">
        <f>INDEX(Orders!$E2782,MATCH(Orders!$F2782,Customers!$B2782,0))</f>
        <v>Second Class</v>
      </c>
    </row>
    <row r="2783" spans="1:9" x14ac:dyDescent="0.35">
      <c r="A2783" s="12">
        <v>8483</v>
      </c>
      <c r="B2783" s="17" t="s">
        <v>3631</v>
      </c>
      <c r="C2783" s="17" t="s">
        <v>3632</v>
      </c>
      <c r="D2783" s="17" t="s">
        <v>22</v>
      </c>
      <c r="E2783" s="17" t="s">
        <v>23</v>
      </c>
      <c r="F2783" s="17" t="s">
        <v>218</v>
      </c>
      <c r="G2783" s="17" t="s">
        <v>219</v>
      </c>
      <c r="H2783" s="17" t="s">
        <v>26</v>
      </c>
      <c r="I2783" s="48" t="str">
        <f>INDEX(Orders!$E2783,MATCH(Orders!$F2783,Customers!$B2783,0))</f>
        <v>Standard Class</v>
      </c>
    </row>
    <row r="2784" spans="1:9" x14ac:dyDescent="0.35">
      <c r="A2784" s="11">
        <v>3146</v>
      </c>
      <c r="B2784" s="13" t="s">
        <v>5930</v>
      </c>
      <c r="C2784" s="13" t="s">
        <v>5931</v>
      </c>
      <c r="D2784" s="13" t="s">
        <v>22</v>
      </c>
      <c r="E2784" s="13" t="s">
        <v>23</v>
      </c>
      <c r="F2784" s="13" t="s">
        <v>159</v>
      </c>
      <c r="G2784" s="13" t="s">
        <v>160</v>
      </c>
      <c r="H2784" s="13" t="s">
        <v>44</v>
      </c>
      <c r="I2784" s="47" t="str">
        <f>INDEX(Orders!$E2784,MATCH(Orders!$F2784,Customers!$B2784,0))</f>
        <v>Second Class</v>
      </c>
    </row>
    <row r="2785" spans="1:9" x14ac:dyDescent="0.35">
      <c r="A2785" s="12">
        <v>9633</v>
      </c>
      <c r="B2785" s="17" t="s">
        <v>5209</v>
      </c>
      <c r="C2785" s="17" t="s">
        <v>5210</v>
      </c>
      <c r="D2785" s="17" t="s">
        <v>41</v>
      </c>
      <c r="E2785" s="17" t="s">
        <v>23</v>
      </c>
      <c r="F2785" s="17" t="s">
        <v>2541</v>
      </c>
      <c r="G2785" s="17" t="s">
        <v>933</v>
      </c>
      <c r="H2785" s="17" t="s">
        <v>54</v>
      </c>
      <c r="I2785" s="48" t="str">
        <f>INDEX(Orders!$E2785,MATCH(Orders!$F2785,Customers!$B2785,0))</f>
        <v>Standard Class</v>
      </c>
    </row>
    <row r="2786" spans="1:9" x14ac:dyDescent="0.35">
      <c r="A2786" s="11">
        <v>2732</v>
      </c>
      <c r="B2786" s="13" t="s">
        <v>5939</v>
      </c>
      <c r="C2786" s="13" t="s">
        <v>5940</v>
      </c>
      <c r="D2786" s="13" t="s">
        <v>41</v>
      </c>
      <c r="E2786" s="13" t="s">
        <v>23</v>
      </c>
      <c r="F2786" s="13" t="s">
        <v>159</v>
      </c>
      <c r="G2786" s="13" t="s">
        <v>160</v>
      </c>
      <c r="H2786" s="13" t="s">
        <v>44</v>
      </c>
      <c r="I2786" s="47" t="str">
        <f>INDEX(Orders!$E2786,MATCH(Orders!$F2786,Customers!$B2786,0))</f>
        <v>Standard Class</v>
      </c>
    </row>
    <row r="2787" spans="1:9" x14ac:dyDescent="0.35">
      <c r="A2787" s="12">
        <v>2731</v>
      </c>
      <c r="B2787" s="17" t="s">
        <v>5939</v>
      </c>
      <c r="C2787" s="17" t="s">
        <v>5940</v>
      </c>
      <c r="D2787" s="17" t="s">
        <v>41</v>
      </c>
      <c r="E2787" s="17" t="s">
        <v>23</v>
      </c>
      <c r="F2787" s="17" t="s">
        <v>159</v>
      </c>
      <c r="G2787" s="17" t="s">
        <v>160</v>
      </c>
      <c r="H2787" s="17" t="s">
        <v>44</v>
      </c>
      <c r="I2787" s="48" t="str">
        <f>INDEX(Orders!$E2787,MATCH(Orders!$F2787,Customers!$B2787,0))</f>
        <v>Standard Class</v>
      </c>
    </row>
    <row r="2788" spans="1:9" x14ac:dyDescent="0.35">
      <c r="A2788" s="11">
        <v>2730</v>
      </c>
      <c r="B2788" s="13" t="s">
        <v>5939</v>
      </c>
      <c r="C2788" s="13" t="s">
        <v>5940</v>
      </c>
      <c r="D2788" s="13" t="s">
        <v>41</v>
      </c>
      <c r="E2788" s="13" t="s">
        <v>23</v>
      </c>
      <c r="F2788" s="13" t="s">
        <v>159</v>
      </c>
      <c r="G2788" s="13" t="s">
        <v>160</v>
      </c>
      <c r="H2788" s="13" t="s">
        <v>44</v>
      </c>
      <c r="I2788" s="47" t="str">
        <f>INDEX(Orders!$E2788,MATCH(Orders!$F2788,Customers!$B2788,0))</f>
        <v>Standard Class</v>
      </c>
    </row>
    <row r="2789" spans="1:9" x14ac:dyDescent="0.35">
      <c r="A2789" s="12">
        <v>7119</v>
      </c>
      <c r="B2789" s="17" t="s">
        <v>3151</v>
      </c>
      <c r="C2789" s="17" t="s">
        <v>3152</v>
      </c>
      <c r="D2789" s="17" t="s">
        <v>22</v>
      </c>
      <c r="E2789" s="17" t="s">
        <v>23</v>
      </c>
      <c r="F2789" s="17" t="s">
        <v>218</v>
      </c>
      <c r="G2789" s="17" t="s">
        <v>219</v>
      </c>
      <c r="H2789" s="17" t="s">
        <v>26</v>
      </c>
      <c r="I2789" s="48" t="str">
        <f>INDEX(Orders!$E2789,MATCH(Orders!$F2789,Customers!$B2789,0))</f>
        <v>Standard Class</v>
      </c>
    </row>
    <row r="2790" spans="1:9" x14ac:dyDescent="0.35">
      <c r="A2790" s="11">
        <v>5599</v>
      </c>
      <c r="B2790" s="13" t="s">
        <v>2282</v>
      </c>
      <c r="C2790" s="13" t="s">
        <v>2283</v>
      </c>
      <c r="D2790" s="13" t="s">
        <v>41</v>
      </c>
      <c r="E2790" s="13" t="s">
        <v>23</v>
      </c>
      <c r="F2790" s="13" t="s">
        <v>1539</v>
      </c>
      <c r="G2790" s="13" t="s">
        <v>25</v>
      </c>
      <c r="H2790" s="13" t="s">
        <v>26</v>
      </c>
      <c r="I2790" s="47" t="str">
        <f>INDEX(Orders!$E2790,MATCH(Orders!$F2790,Customers!$B2790,0))</f>
        <v>Standard Class</v>
      </c>
    </row>
    <row r="2791" spans="1:9" x14ac:dyDescent="0.35">
      <c r="A2791" s="12">
        <v>5598</v>
      </c>
      <c r="B2791" s="17" t="s">
        <v>2282</v>
      </c>
      <c r="C2791" s="17" t="s">
        <v>2283</v>
      </c>
      <c r="D2791" s="17" t="s">
        <v>41</v>
      </c>
      <c r="E2791" s="17" t="s">
        <v>23</v>
      </c>
      <c r="F2791" s="17" t="s">
        <v>1539</v>
      </c>
      <c r="G2791" s="17" t="s">
        <v>25</v>
      </c>
      <c r="H2791" s="17" t="s">
        <v>26</v>
      </c>
      <c r="I2791" s="48" t="str">
        <f>INDEX(Orders!$E2791,MATCH(Orders!$F2791,Customers!$B2791,0))</f>
        <v>Standard Class</v>
      </c>
    </row>
    <row r="2792" spans="1:9" x14ac:dyDescent="0.35">
      <c r="A2792" s="11">
        <v>6313</v>
      </c>
      <c r="B2792" s="13" t="s">
        <v>5946</v>
      </c>
      <c r="C2792" s="13" t="s">
        <v>5947</v>
      </c>
      <c r="D2792" s="13" t="s">
        <v>22</v>
      </c>
      <c r="E2792" s="13" t="s">
        <v>23</v>
      </c>
      <c r="F2792" s="13" t="s">
        <v>211</v>
      </c>
      <c r="G2792" s="13" t="s">
        <v>212</v>
      </c>
      <c r="H2792" s="13" t="s">
        <v>26</v>
      </c>
      <c r="I2792" s="47" t="str">
        <f>INDEX(Orders!$E2792,MATCH(Orders!$F2792,Customers!$B2792,0))</f>
        <v>Standard Class</v>
      </c>
    </row>
    <row r="2793" spans="1:9" x14ac:dyDescent="0.35">
      <c r="A2793" s="12">
        <v>8674</v>
      </c>
      <c r="B2793" s="17" t="s">
        <v>3167</v>
      </c>
      <c r="C2793" s="17" t="s">
        <v>3168</v>
      </c>
      <c r="D2793" s="17" t="s">
        <v>41</v>
      </c>
      <c r="E2793" s="17" t="s">
        <v>23</v>
      </c>
      <c r="F2793" s="17" t="s">
        <v>2413</v>
      </c>
      <c r="G2793" s="17" t="s">
        <v>381</v>
      </c>
      <c r="H2793" s="17" t="s">
        <v>54</v>
      </c>
      <c r="I2793" s="48" t="str">
        <f>INDEX(Orders!$E2793,MATCH(Orders!$F2793,Customers!$B2793,0))</f>
        <v>Standard Class</v>
      </c>
    </row>
    <row r="2794" spans="1:9" x14ac:dyDescent="0.35">
      <c r="A2794" s="11">
        <v>6314</v>
      </c>
      <c r="B2794" s="13" t="s">
        <v>5946</v>
      </c>
      <c r="C2794" s="13" t="s">
        <v>5947</v>
      </c>
      <c r="D2794" s="13" t="s">
        <v>22</v>
      </c>
      <c r="E2794" s="13" t="s">
        <v>23</v>
      </c>
      <c r="F2794" s="13" t="s">
        <v>211</v>
      </c>
      <c r="G2794" s="13" t="s">
        <v>212</v>
      </c>
      <c r="H2794" s="13" t="s">
        <v>26</v>
      </c>
      <c r="I2794" s="47" t="str">
        <f>INDEX(Orders!$E2794,MATCH(Orders!$F2794,Customers!$B2794,0))</f>
        <v>Standard Class</v>
      </c>
    </row>
    <row r="2795" spans="1:9" x14ac:dyDescent="0.35">
      <c r="A2795" s="12">
        <v>8677</v>
      </c>
      <c r="B2795" s="17" t="s">
        <v>3167</v>
      </c>
      <c r="C2795" s="17" t="s">
        <v>3168</v>
      </c>
      <c r="D2795" s="17" t="s">
        <v>41</v>
      </c>
      <c r="E2795" s="17" t="s">
        <v>23</v>
      </c>
      <c r="F2795" s="17" t="s">
        <v>2413</v>
      </c>
      <c r="G2795" s="17" t="s">
        <v>381</v>
      </c>
      <c r="H2795" s="17" t="s">
        <v>54</v>
      </c>
      <c r="I2795" s="48" t="str">
        <f>INDEX(Orders!$E2795,MATCH(Orders!$F2795,Customers!$B2795,0))</f>
        <v>Standard Class</v>
      </c>
    </row>
    <row r="2796" spans="1:9" x14ac:dyDescent="0.35">
      <c r="A2796" s="11">
        <v>8673</v>
      </c>
      <c r="B2796" s="13" t="s">
        <v>3167</v>
      </c>
      <c r="C2796" s="13" t="s">
        <v>3168</v>
      </c>
      <c r="D2796" s="13" t="s">
        <v>41</v>
      </c>
      <c r="E2796" s="13" t="s">
        <v>23</v>
      </c>
      <c r="F2796" s="13" t="s">
        <v>2413</v>
      </c>
      <c r="G2796" s="13" t="s">
        <v>381</v>
      </c>
      <c r="H2796" s="13" t="s">
        <v>54</v>
      </c>
      <c r="I2796" s="47" t="str">
        <f>INDEX(Orders!$E2796,MATCH(Orders!$F2796,Customers!$B2796,0))</f>
        <v>Standard Class</v>
      </c>
    </row>
    <row r="2797" spans="1:9" x14ac:dyDescent="0.35">
      <c r="A2797" s="12">
        <v>8676</v>
      </c>
      <c r="B2797" s="17" t="s">
        <v>3167</v>
      </c>
      <c r="C2797" s="17" t="s">
        <v>3168</v>
      </c>
      <c r="D2797" s="17" t="s">
        <v>41</v>
      </c>
      <c r="E2797" s="17" t="s">
        <v>23</v>
      </c>
      <c r="F2797" s="17" t="s">
        <v>2413</v>
      </c>
      <c r="G2797" s="17" t="s">
        <v>381</v>
      </c>
      <c r="H2797" s="17" t="s">
        <v>54</v>
      </c>
      <c r="I2797" s="48" t="str">
        <f>INDEX(Orders!$E2797,MATCH(Orders!$F2797,Customers!$B2797,0))</f>
        <v>Standard Class</v>
      </c>
    </row>
    <row r="2798" spans="1:9" x14ac:dyDescent="0.35">
      <c r="A2798" s="11">
        <v>3780</v>
      </c>
      <c r="B2798" s="13" t="s">
        <v>4582</v>
      </c>
      <c r="C2798" s="13" t="s">
        <v>4583</v>
      </c>
      <c r="D2798" s="13" t="s">
        <v>41</v>
      </c>
      <c r="E2798" s="13" t="s">
        <v>23</v>
      </c>
      <c r="F2798" s="13" t="s">
        <v>218</v>
      </c>
      <c r="G2798" s="13" t="s">
        <v>219</v>
      </c>
      <c r="H2798" s="13" t="s">
        <v>26</v>
      </c>
      <c r="I2798" s="47" t="str">
        <f>INDEX(Orders!$E2798,MATCH(Orders!$F2798,Customers!$B2798,0))</f>
        <v>Standard Class</v>
      </c>
    </row>
    <row r="2799" spans="1:9" x14ac:dyDescent="0.35">
      <c r="A2799" s="12">
        <v>8675</v>
      </c>
      <c r="B2799" s="17" t="s">
        <v>3167</v>
      </c>
      <c r="C2799" s="17" t="s">
        <v>3168</v>
      </c>
      <c r="D2799" s="17" t="s">
        <v>41</v>
      </c>
      <c r="E2799" s="17" t="s">
        <v>23</v>
      </c>
      <c r="F2799" s="17" t="s">
        <v>2413</v>
      </c>
      <c r="G2799" s="17" t="s">
        <v>381</v>
      </c>
      <c r="H2799" s="17" t="s">
        <v>54</v>
      </c>
      <c r="I2799" s="48" t="str">
        <f>INDEX(Orders!$E2799,MATCH(Orders!$F2799,Customers!$B2799,0))</f>
        <v>Standard Class</v>
      </c>
    </row>
    <row r="2800" spans="1:9" x14ac:dyDescent="0.35">
      <c r="A2800" s="11">
        <v>9346</v>
      </c>
      <c r="B2800" s="13" t="s">
        <v>1441</v>
      </c>
      <c r="C2800" s="13" t="s">
        <v>1442</v>
      </c>
      <c r="D2800" s="13" t="s">
        <v>108</v>
      </c>
      <c r="E2800" s="13" t="s">
        <v>23</v>
      </c>
      <c r="F2800" s="13" t="s">
        <v>1351</v>
      </c>
      <c r="G2800" s="13" t="s">
        <v>153</v>
      </c>
      <c r="H2800" s="13" t="s">
        <v>26</v>
      </c>
      <c r="I2800" s="47" t="str">
        <f>INDEX(Orders!$E2800,MATCH(Orders!$F2800,Customers!$B2800,0))</f>
        <v>First Class</v>
      </c>
    </row>
    <row r="2801" spans="1:9" x14ac:dyDescent="0.35">
      <c r="A2801" s="12">
        <v>8106</v>
      </c>
      <c r="B2801" s="17" t="s">
        <v>5956</v>
      </c>
      <c r="C2801" s="17" t="s">
        <v>5957</v>
      </c>
      <c r="D2801" s="17" t="s">
        <v>108</v>
      </c>
      <c r="E2801" s="17" t="s">
        <v>23</v>
      </c>
      <c r="F2801" s="17" t="s">
        <v>451</v>
      </c>
      <c r="G2801" s="17" t="s">
        <v>53</v>
      </c>
      <c r="H2801" s="17" t="s">
        <v>54</v>
      </c>
      <c r="I2801" s="48" t="str">
        <f>INDEX(Orders!$E2801,MATCH(Orders!$F2801,Customers!$B2801,0))</f>
        <v>First Class</v>
      </c>
    </row>
    <row r="2802" spans="1:9" x14ac:dyDescent="0.35">
      <c r="A2802" s="11">
        <v>3861</v>
      </c>
      <c r="B2802" s="13" t="s">
        <v>1562</v>
      </c>
      <c r="C2802" s="13" t="s">
        <v>1563</v>
      </c>
      <c r="D2802" s="13" t="s">
        <v>108</v>
      </c>
      <c r="E2802" s="13" t="s">
        <v>23</v>
      </c>
      <c r="F2802" s="13" t="s">
        <v>380</v>
      </c>
      <c r="G2802" s="13" t="s">
        <v>381</v>
      </c>
      <c r="H2802" s="13" t="s">
        <v>54</v>
      </c>
      <c r="I2802" s="47" t="str">
        <f>INDEX(Orders!$E2802,MATCH(Orders!$F2802,Customers!$B2802,0))</f>
        <v>Standard Class</v>
      </c>
    </row>
    <row r="2803" spans="1:9" x14ac:dyDescent="0.35">
      <c r="A2803" s="12">
        <v>4654</v>
      </c>
      <c r="B2803" s="17" t="s">
        <v>3435</v>
      </c>
      <c r="C2803" s="17" t="s">
        <v>3436</v>
      </c>
      <c r="D2803" s="17" t="s">
        <v>108</v>
      </c>
      <c r="E2803" s="17" t="s">
        <v>23</v>
      </c>
      <c r="F2803" s="17" t="s">
        <v>3113</v>
      </c>
      <c r="G2803" s="17" t="s">
        <v>199</v>
      </c>
      <c r="H2803" s="17" t="s">
        <v>26</v>
      </c>
      <c r="I2803" s="48" t="str">
        <f>INDEX(Orders!$E2803,MATCH(Orders!$F2803,Customers!$B2803,0))</f>
        <v>Standard Class</v>
      </c>
    </row>
    <row r="2804" spans="1:9" x14ac:dyDescent="0.35">
      <c r="A2804" s="11">
        <v>8107</v>
      </c>
      <c r="B2804" s="13" t="s">
        <v>5956</v>
      </c>
      <c r="C2804" s="13" t="s">
        <v>5957</v>
      </c>
      <c r="D2804" s="13" t="s">
        <v>108</v>
      </c>
      <c r="E2804" s="13" t="s">
        <v>23</v>
      </c>
      <c r="F2804" s="13" t="s">
        <v>451</v>
      </c>
      <c r="G2804" s="13" t="s">
        <v>53</v>
      </c>
      <c r="H2804" s="13" t="s">
        <v>54</v>
      </c>
      <c r="I2804" s="47" t="str">
        <f>INDEX(Orders!$E2804,MATCH(Orders!$F2804,Customers!$B2804,0))</f>
        <v>First Class</v>
      </c>
    </row>
    <row r="2805" spans="1:9" x14ac:dyDescent="0.35">
      <c r="A2805" s="12">
        <v>8108</v>
      </c>
      <c r="B2805" s="17" t="s">
        <v>5956</v>
      </c>
      <c r="C2805" s="17" t="s">
        <v>5957</v>
      </c>
      <c r="D2805" s="17" t="s">
        <v>108</v>
      </c>
      <c r="E2805" s="17" t="s">
        <v>23</v>
      </c>
      <c r="F2805" s="17" t="s">
        <v>451</v>
      </c>
      <c r="G2805" s="17" t="s">
        <v>53</v>
      </c>
      <c r="H2805" s="17" t="s">
        <v>54</v>
      </c>
      <c r="I2805" s="48" t="str">
        <f>INDEX(Orders!$E2805,MATCH(Orders!$F2805,Customers!$B2805,0))</f>
        <v>First Class</v>
      </c>
    </row>
    <row r="2806" spans="1:9" x14ac:dyDescent="0.35">
      <c r="A2806" s="11">
        <v>9344</v>
      </c>
      <c r="B2806" s="13" t="s">
        <v>1441</v>
      </c>
      <c r="C2806" s="13" t="s">
        <v>1442</v>
      </c>
      <c r="D2806" s="13" t="s">
        <v>108</v>
      </c>
      <c r="E2806" s="13" t="s">
        <v>23</v>
      </c>
      <c r="F2806" s="13" t="s">
        <v>1351</v>
      </c>
      <c r="G2806" s="13" t="s">
        <v>153</v>
      </c>
      <c r="H2806" s="13" t="s">
        <v>26</v>
      </c>
      <c r="I2806" s="47" t="str">
        <f>INDEX(Orders!$E2806,MATCH(Orders!$F2806,Customers!$B2806,0))</f>
        <v>First Class</v>
      </c>
    </row>
    <row r="2807" spans="1:9" x14ac:dyDescent="0.35">
      <c r="A2807" s="12">
        <v>3860</v>
      </c>
      <c r="B2807" s="17" t="s">
        <v>1562</v>
      </c>
      <c r="C2807" s="17" t="s">
        <v>1563</v>
      </c>
      <c r="D2807" s="17" t="s">
        <v>108</v>
      </c>
      <c r="E2807" s="17" t="s">
        <v>23</v>
      </c>
      <c r="F2807" s="17" t="s">
        <v>380</v>
      </c>
      <c r="G2807" s="17" t="s">
        <v>381</v>
      </c>
      <c r="H2807" s="17" t="s">
        <v>54</v>
      </c>
      <c r="I2807" s="48" t="str">
        <f>INDEX(Orders!$E2807,MATCH(Orders!$F2807,Customers!$B2807,0))</f>
        <v>Standard Class</v>
      </c>
    </row>
    <row r="2808" spans="1:9" x14ac:dyDescent="0.35">
      <c r="A2808" s="11">
        <v>9348</v>
      </c>
      <c r="B2808" s="13" t="s">
        <v>1441</v>
      </c>
      <c r="C2808" s="13" t="s">
        <v>1442</v>
      </c>
      <c r="D2808" s="13" t="s">
        <v>108</v>
      </c>
      <c r="E2808" s="13" t="s">
        <v>23</v>
      </c>
      <c r="F2808" s="13" t="s">
        <v>1351</v>
      </c>
      <c r="G2808" s="13" t="s">
        <v>153</v>
      </c>
      <c r="H2808" s="13" t="s">
        <v>26</v>
      </c>
      <c r="I2808" s="47" t="str">
        <f>INDEX(Orders!$E2808,MATCH(Orders!$F2808,Customers!$B2808,0))</f>
        <v>First Class</v>
      </c>
    </row>
    <row r="2809" spans="1:9" x14ac:dyDescent="0.35">
      <c r="A2809" s="12">
        <v>9345</v>
      </c>
      <c r="B2809" s="17" t="s">
        <v>1441</v>
      </c>
      <c r="C2809" s="17" t="s">
        <v>1442</v>
      </c>
      <c r="D2809" s="17" t="s">
        <v>108</v>
      </c>
      <c r="E2809" s="17" t="s">
        <v>23</v>
      </c>
      <c r="F2809" s="17" t="s">
        <v>1351</v>
      </c>
      <c r="G2809" s="17" t="s">
        <v>153</v>
      </c>
      <c r="H2809" s="17" t="s">
        <v>26</v>
      </c>
      <c r="I2809" s="48" t="str">
        <f>INDEX(Orders!$E2809,MATCH(Orders!$F2809,Customers!$B2809,0))</f>
        <v>First Class</v>
      </c>
    </row>
    <row r="2810" spans="1:9" x14ac:dyDescent="0.35">
      <c r="A2810" s="11">
        <v>4653</v>
      </c>
      <c r="B2810" s="13" t="s">
        <v>3435</v>
      </c>
      <c r="C2810" s="13" t="s">
        <v>3436</v>
      </c>
      <c r="D2810" s="13" t="s">
        <v>108</v>
      </c>
      <c r="E2810" s="13" t="s">
        <v>23</v>
      </c>
      <c r="F2810" s="13" t="s">
        <v>3113</v>
      </c>
      <c r="G2810" s="13" t="s">
        <v>199</v>
      </c>
      <c r="H2810" s="13" t="s">
        <v>26</v>
      </c>
      <c r="I2810" s="47" t="str">
        <f>INDEX(Orders!$E2810,MATCH(Orders!$F2810,Customers!$B2810,0))</f>
        <v>Standard Class</v>
      </c>
    </row>
    <row r="2811" spans="1:9" x14ac:dyDescent="0.35">
      <c r="A2811" s="12">
        <v>9347</v>
      </c>
      <c r="B2811" s="17" t="s">
        <v>1441</v>
      </c>
      <c r="C2811" s="17" t="s">
        <v>1442</v>
      </c>
      <c r="D2811" s="17" t="s">
        <v>108</v>
      </c>
      <c r="E2811" s="17" t="s">
        <v>23</v>
      </c>
      <c r="F2811" s="17" t="s">
        <v>1351</v>
      </c>
      <c r="G2811" s="17" t="s">
        <v>153</v>
      </c>
      <c r="H2811" s="17" t="s">
        <v>26</v>
      </c>
      <c r="I2811" s="48" t="str">
        <f>INDEX(Orders!$E2811,MATCH(Orders!$F2811,Customers!$B2811,0))</f>
        <v>First Class</v>
      </c>
    </row>
    <row r="2812" spans="1:9" x14ac:dyDescent="0.35">
      <c r="A2812" s="11">
        <v>4362</v>
      </c>
      <c r="B2812" s="13" t="s">
        <v>5967</v>
      </c>
      <c r="C2812" s="13" t="s">
        <v>5968</v>
      </c>
      <c r="D2812" s="13" t="s">
        <v>41</v>
      </c>
      <c r="E2812" s="13" t="s">
        <v>23</v>
      </c>
      <c r="F2812" s="13" t="s">
        <v>2161</v>
      </c>
      <c r="G2812" s="13" t="s">
        <v>952</v>
      </c>
      <c r="H2812" s="13" t="s">
        <v>79</v>
      </c>
      <c r="I2812" s="47" t="str">
        <f>INDEX(Orders!$E2812,MATCH(Orders!$F2812,Customers!$B2812,0))</f>
        <v>Second Class</v>
      </c>
    </row>
    <row r="2813" spans="1:9" x14ac:dyDescent="0.35">
      <c r="A2813" s="12">
        <v>5389</v>
      </c>
      <c r="B2813" s="17" t="s">
        <v>2011</v>
      </c>
      <c r="C2813" s="17" t="s">
        <v>2012</v>
      </c>
      <c r="D2813" s="17" t="s">
        <v>22</v>
      </c>
      <c r="E2813" s="17" t="s">
        <v>23</v>
      </c>
      <c r="F2813" s="17" t="s">
        <v>42</v>
      </c>
      <c r="G2813" s="17" t="s">
        <v>43</v>
      </c>
      <c r="H2813" s="17" t="s">
        <v>44</v>
      </c>
      <c r="I2813" s="48" t="str">
        <f>INDEX(Orders!$E2813,MATCH(Orders!$F2813,Customers!$B2813,0))</f>
        <v>Second Class</v>
      </c>
    </row>
    <row r="2814" spans="1:9" x14ac:dyDescent="0.35">
      <c r="A2814" s="11">
        <v>5388</v>
      </c>
      <c r="B2814" s="13" t="s">
        <v>2011</v>
      </c>
      <c r="C2814" s="13" t="s">
        <v>2012</v>
      </c>
      <c r="D2814" s="13" t="s">
        <v>22</v>
      </c>
      <c r="E2814" s="13" t="s">
        <v>23</v>
      </c>
      <c r="F2814" s="13" t="s">
        <v>42</v>
      </c>
      <c r="G2814" s="13" t="s">
        <v>43</v>
      </c>
      <c r="H2814" s="13" t="s">
        <v>44</v>
      </c>
      <c r="I2814" s="47" t="str">
        <f>INDEX(Orders!$E2814,MATCH(Orders!$F2814,Customers!$B2814,0))</f>
        <v>Second Class</v>
      </c>
    </row>
    <row r="2815" spans="1:9" x14ac:dyDescent="0.35">
      <c r="A2815" s="12">
        <v>5390</v>
      </c>
      <c r="B2815" s="17" t="s">
        <v>2011</v>
      </c>
      <c r="C2815" s="17" t="s">
        <v>2012</v>
      </c>
      <c r="D2815" s="17" t="s">
        <v>22</v>
      </c>
      <c r="E2815" s="17" t="s">
        <v>23</v>
      </c>
      <c r="F2815" s="17" t="s">
        <v>42</v>
      </c>
      <c r="G2815" s="17" t="s">
        <v>43</v>
      </c>
      <c r="H2815" s="17" t="s">
        <v>44</v>
      </c>
      <c r="I2815" s="48" t="str">
        <f>INDEX(Orders!$E2815,MATCH(Orders!$F2815,Customers!$B2815,0))</f>
        <v>Second Class</v>
      </c>
    </row>
    <row r="2816" spans="1:9" x14ac:dyDescent="0.35">
      <c r="A2816" s="11">
        <v>2910</v>
      </c>
      <c r="B2816" s="13" t="s">
        <v>3492</v>
      </c>
      <c r="C2816" s="13" t="s">
        <v>3493</v>
      </c>
      <c r="D2816" s="13" t="s">
        <v>41</v>
      </c>
      <c r="E2816" s="13" t="s">
        <v>23</v>
      </c>
      <c r="F2816" s="13" t="s">
        <v>159</v>
      </c>
      <c r="G2816" s="13" t="s">
        <v>160</v>
      </c>
      <c r="H2816" s="13" t="s">
        <v>44</v>
      </c>
      <c r="I2816" s="47" t="str">
        <f>INDEX(Orders!$E2816,MATCH(Orders!$F2816,Customers!$B2816,0))</f>
        <v>Standard Class</v>
      </c>
    </row>
    <row r="2817" spans="1:9" x14ac:dyDescent="0.35">
      <c r="A2817" s="12">
        <v>1837</v>
      </c>
      <c r="B2817" s="17" t="s">
        <v>4290</v>
      </c>
      <c r="C2817" s="17" t="s">
        <v>4291</v>
      </c>
      <c r="D2817" s="17" t="s">
        <v>22</v>
      </c>
      <c r="E2817" s="17" t="s">
        <v>23</v>
      </c>
      <c r="F2817" s="17" t="s">
        <v>5972</v>
      </c>
      <c r="G2817" s="17" t="s">
        <v>251</v>
      </c>
      <c r="H2817" s="17" t="s">
        <v>79</v>
      </c>
      <c r="I2817" s="48" t="str">
        <f>INDEX(Orders!$E2817,MATCH(Orders!$F2817,Customers!$B2817,0))</f>
        <v>Second Class</v>
      </c>
    </row>
    <row r="2818" spans="1:9" x14ac:dyDescent="0.35">
      <c r="A2818" s="11">
        <v>3963</v>
      </c>
      <c r="B2818" s="13" t="s">
        <v>4653</v>
      </c>
      <c r="C2818" s="13" t="s">
        <v>4654</v>
      </c>
      <c r="D2818" s="13" t="s">
        <v>108</v>
      </c>
      <c r="E2818" s="13" t="s">
        <v>23</v>
      </c>
      <c r="F2818" s="13" t="s">
        <v>42</v>
      </c>
      <c r="G2818" s="13" t="s">
        <v>43</v>
      </c>
      <c r="H2818" s="13" t="s">
        <v>44</v>
      </c>
      <c r="I2818" s="47" t="str">
        <f>INDEX(Orders!$E2818,MATCH(Orders!$F2818,Customers!$B2818,0))</f>
        <v>First Class</v>
      </c>
    </row>
    <row r="2819" spans="1:9" x14ac:dyDescent="0.35">
      <c r="A2819" s="12">
        <v>3964</v>
      </c>
      <c r="B2819" s="17" t="s">
        <v>4653</v>
      </c>
      <c r="C2819" s="17" t="s">
        <v>4654</v>
      </c>
      <c r="D2819" s="17" t="s">
        <v>108</v>
      </c>
      <c r="E2819" s="17" t="s">
        <v>23</v>
      </c>
      <c r="F2819" s="17" t="s">
        <v>42</v>
      </c>
      <c r="G2819" s="17" t="s">
        <v>43</v>
      </c>
      <c r="H2819" s="17" t="s">
        <v>44</v>
      </c>
      <c r="I2819" s="48" t="str">
        <f>INDEX(Orders!$E2819,MATCH(Orders!$F2819,Customers!$B2819,0))</f>
        <v>First Class</v>
      </c>
    </row>
    <row r="2820" spans="1:9" x14ac:dyDescent="0.35">
      <c r="A2820" s="11">
        <v>6657</v>
      </c>
      <c r="B2820" s="13" t="s">
        <v>3282</v>
      </c>
      <c r="C2820" s="13" t="s">
        <v>3283</v>
      </c>
      <c r="D2820" s="13" t="s">
        <v>108</v>
      </c>
      <c r="E2820" s="13" t="s">
        <v>23</v>
      </c>
      <c r="F2820" s="13" t="s">
        <v>5979</v>
      </c>
      <c r="G2820" s="13" t="s">
        <v>465</v>
      </c>
      <c r="H2820" s="13" t="s">
        <v>44</v>
      </c>
      <c r="I2820" s="47" t="str">
        <f>INDEX(Orders!$E2820,MATCH(Orders!$F2820,Customers!$B2820,0))</f>
        <v>Standard Class</v>
      </c>
    </row>
    <row r="2821" spans="1:9" x14ac:dyDescent="0.35">
      <c r="A2821" s="12">
        <v>6659</v>
      </c>
      <c r="B2821" s="17" t="s">
        <v>3282</v>
      </c>
      <c r="C2821" s="17" t="s">
        <v>3283</v>
      </c>
      <c r="D2821" s="17" t="s">
        <v>108</v>
      </c>
      <c r="E2821" s="17" t="s">
        <v>23</v>
      </c>
      <c r="F2821" s="17" t="s">
        <v>5979</v>
      </c>
      <c r="G2821" s="17" t="s">
        <v>465</v>
      </c>
      <c r="H2821" s="17" t="s">
        <v>44</v>
      </c>
      <c r="I2821" s="48" t="str">
        <f>INDEX(Orders!$E2821,MATCH(Orders!$F2821,Customers!$B2821,0))</f>
        <v>Standard Class</v>
      </c>
    </row>
    <row r="2822" spans="1:9" x14ac:dyDescent="0.35">
      <c r="A2822" s="11">
        <v>802</v>
      </c>
      <c r="B2822" s="13" t="s">
        <v>3526</v>
      </c>
      <c r="C2822" s="13" t="s">
        <v>3527</v>
      </c>
      <c r="D2822" s="13" t="s">
        <v>22</v>
      </c>
      <c r="E2822" s="13" t="s">
        <v>23</v>
      </c>
      <c r="F2822" s="13" t="s">
        <v>257</v>
      </c>
      <c r="G2822" s="13" t="s">
        <v>43</v>
      </c>
      <c r="H2822" s="13" t="s">
        <v>44</v>
      </c>
      <c r="I2822" s="47" t="str">
        <f>INDEX(Orders!$E2822,MATCH(Orders!$F2822,Customers!$B2822,0))</f>
        <v>First Class</v>
      </c>
    </row>
    <row r="2823" spans="1:9" x14ac:dyDescent="0.35">
      <c r="A2823" s="12">
        <v>6655</v>
      </c>
      <c r="B2823" s="17" t="s">
        <v>3282</v>
      </c>
      <c r="C2823" s="17" t="s">
        <v>3283</v>
      </c>
      <c r="D2823" s="17" t="s">
        <v>108</v>
      </c>
      <c r="E2823" s="17" t="s">
        <v>23</v>
      </c>
      <c r="F2823" s="17" t="s">
        <v>5979</v>
      </c>
      <c r="G2823" s="17" t="s">
        <v>465</v>
      </c>
      <c r="H2823" s="17" t="s">
        <v>44</v>
      </c>
      <c r="I2823" s="48" t="str">
        <f>INDEX(Orders!$E2823,MATCH(Orders!$F2823,Customers!$B2823,0))</f>
        <v>Standard Class</v>
      </c>
    </row>
    <row r="2824" spans="1:9" x14ac:dyDescent="0.35">
      <c r="A2824" s="11">
        <v>6660</v>
      </c>
      <c r="B2824" s="13" t="s">
        <v>3282</v>
      </c>
      <c r="C2824" s="13" t="s">
        <v>3283</v>
      </c>
      <c r="D2824" s="13" t="s">
        <v>108</v>
      </c>
      <c r="E2824" s="13" t="s">
        <v>23</v>
      </c>
      <c r="F2824" s="13" t="s">
        <v>5979</v>
      </c>
      <c r="G2824" s="13" t="s">
        <v>465</v>
      </c>
      <c r="H2824" s="13" t="s">
        <v>44</v>
      </c>
      <c r="I2824" s="47" t="str">
        <f>INDEX(Orders!$E2824,MATCH(Orders!$F2824,Customers!$B2824,0))</f>
        <v>Standard Class</v>
      </c>
    </row>
    <row r="2825" spans="1:9" x14ac:dyDescent="0.35">
      <c r="A2825" s="12">
        <v>6658</v>
      </c>
      <c r="B2825" s="17" t="s">
        <v>3282</v>
      </c>
      <c r="C2825" s="17" t="s">
        <v>3283</v>
      </c>
      <c r="D2825" s="17" t="s">
        <v>108</v>
      </c>
      <c r="E2825" s="17" t="s">
        <v>23</v>
      </c>
      <c r="F2825" s="17" t="s">
        <v>5979</v>
      </c>
      <c r="G2825" s="17" t="s">
        <v>465</v>
      </c>
      <c r="H2825" s="17" t="s">
        <v>44</v>
      </c>
      <c r="I2825" s="48" t="str">
        <f>INDEX(Orders!$E2825,MATCH(Orders!$F2825,Customers!$B2825,0))</f>
        <v>Standard Class</v>
      </c>
    </row>
    <row r="2826" spans="1:9" x14ac:dyDescent="0.35">
      <c r="A2826" s="11">
        <v>3286</v>
      </c>
      <c r="B2826" s="13" t="s">
        <v>941</v>
      </c>
      <c r="C2826" s="13" t="s">
        <v>942</v>
      </c>
      <c r="D2826" s="13" t="s">
        <v>108</v>
      </c>
      <c r="E2826" s="13" t="s">
        <v>23</v>
      </c>
      <c r="F2826" s="13" t="s">
        <v>5986</v>
      </c>
      <c r="G2826" s="13" t="s">
        <v>66</v>
      </c>
      <c r="H2826" s="13" t="s">
        <v>54</v>
      </c>
      <c r="I2826" s="47" t="str">
        <f>INDEX(Orders!$E2826,MATCH(Orders!$F2826,Customers!$B2826,0))</f>
        <v>Standard Class</v>
      </c>
    </row>
    <row r="2827" spans="1:9" x14ac:dyDescent="0.35">
      <c r="A2827" s="12">
        <v>3287</v>
      </c>
      <c r="B2827" s="17" t="s">
        <v>941</v>
      </c>
      <c r="C2827" s="17" t="s">
        <v>942</v>
      </c>
      <c r="D2827" s="17" t="s">
        <v>108</v>
      </c>
      <c r="E2827" s="17" t="s">
        <v>23</v>
      </c>
      <c r="F2827" s="17" t="s">
        <v>5986</v>
      </c>
      <c r="G2827" s="17" t="s">
        <v>66</v>
      </c>
      <c r="H2827" s="17" t="s">
        <v>54</v>
      </c>
      <c r="I2827" s="48" t="str">
        <f>INDEX(Orders!$E2827,MATCH(Orders!$F2827,Customers!$B2827,0))</f>
        <v>Standard Class</v>
      </c>
    </row>
    <row r="2828" spans="1:9" x14ac:dyDescent="0.35">
      <c r="A2828" s="11">
        <v>4523</v>
      </c>
      <c r="B2828" s="13" t="s">
        <v>4664</v>
      </c>
      <c r="C2828" s="13" t="s">
        <v>4665</v>
      </c>
      <c r="D2828" s="13" t="s">
        <v>22</v>
      </c>
      <c r="E2828" s="13" t="s">
        <v>23</v>
      </c>
      <c r="F2828" s="13" t="s">
        <v>1886</v>
      </c>
      <c r="G2828" s="13" t="s">
        <v>737</v>
      </c>
      <c r="H2828" s="13" t="s">
        <v>44</v>
      </c>
      <c r="I2828" s="47" t="str">
        <f>INDEX(Orders!$E2828,MATCH(Orders!$F2828,Customers!$B2828,0))</f>
        <v>Second Class</v>
      </c>
    </row>
    <row r="2829" spans="1:9" x14ac:dyDescent="0.35">
      <c r="A2829" s="12">
        <v>801</v>
      </c>
      <c r="B2829" s="17" t="s">
        <v>3526</v>
      </c>
      <c r="C2829" s="17" t="s">
        <v>3527</v>
      </c>
      <c r="D2829" s="17" t="s">
        <v>22</v>
      </c>
      <c r="E2829" s="17" t="s">
        <v>23</v>
      </c>
      <c r="F2829" s="17" t="s">
        <v>257</v>
      </c>
      <c r="G2829" s="17" t="s">
        <v>43</v>
      </c>
      <c r="H2829" s="17" t="s">
        <v>44</v>
      </c>
      <c r="I2829" s="48" t="str">
        <f>INDEX(Orders!$E2829,MATCH(Orders!$F2829,Customers!$B2829,0))</f>
        <v>First Class</v>
      </c>
    </row>
    <row r="2830" spans="1:9" x14ac:dyDescent="0.35">
      <c r="A2830" s="11">
        <v>6656</v>
      </c>
      <c r="B2830" s="13" t="s">
        <v>3282</v>
      </c>
      <c r="C2830" s="13" t="s">
        <v>3283</v>
      </c>
      <c r="D2830" s="13" t="s">
        <v>108</v>
      </c>
      <c r="E2830" s="13" t="s">
        <v>23</v>
      </c>
      <c r="F2830" s="13" t="s">
        <v>5979</v>
      </c>
      <c r="G2830" s="13" t="s">
        <v>465</v>
      </c>
      <c r="H2830" s="13" t="s">
        <v>44</v>
      </c>
      <c r="I2830" s="47" t="str">
        <f>INDEX(Orders!$E2830,MATCH(Orders!$F2830,Customers!$B2830,0))</f>
        <v>Standard Class</v>
      </c>
    </row>
    <row r="2831" spans="1:9" x14ac:dyDescent="0.35">
      <c r="A2831" s="12">
        <v>9318</v>
      </c>
      <c r="B2831" s="17" t="s">
        <v>567</v>
      </c>
      <c r="C2831" s="17" t="s">
        <v>568</v>
      </c>
      <c r="D2831" s="17" t="s">
        <v>41</v>
      </c>
      <c r="E2831" s="17" t="s">
        <v>23</v>
      </c>
      <c r="F2831" s="17" t="s">
        <v>2750</v>
      </c>
      <c r="G2831" s="17" t="s">
        <v>53</v>
      </c>
      <c r="H2831" s="17" t="s">
        <v>54</v>
      </c>
      <c r="I2831" s="48" t="str">
        <f>INDEX(Orders!$E2831,MATCH(Orders!$F2831,Customers!$B2831,0))</f>
        <v>Standard Class</v>
      </c>
    </row>
    <row r="2832" spans="1:9" x14ac:dyDescent="0.35">
      <c r="A2832" s="11">
        <v>6027</v>
      </c>
      <c r="B2832" s="13" t="s">
        <v>5995</v>
      </c>
      <c r="C2832" s="13" t="s">
        <v>5996</v>
      </c>
      <c r="D2832" s="13" t="s">
        <v>22</v>
      </c>
      <c r="E2832" s="13" t="s">
        <v>23</v>
      </c>
      <c r="F2832" s="13" t="s">
        <v>159</v>
      </c>
      <c r="G2832" s="13" t="s">
        <v>160</v>
      </c>
      <c r="H2832" s="13" t="s">
        <v>44</v>
      </c>
      <c r="I2832" s="47" t="str">
        <f>INDEX(Orders!$E2832,MATCH(Orders!$F2832,Customers!$B2832,0))</f>
        <v>Standard Class</v>
      </c>
    </row>
    <row r="2833" spans="1:9" x14ac:dyDescent="0.35">
      <c r="A2833" s="12">
        <v>6028</v>
      </c>
      <c r="B2833" s="17" t="s">
        <v>5995</v>
      </c>
      <c r="C2833" s="17" t="s">
        <v>5996</v>
      </c>
      <c r="D2833" s="17" t="s">
        <v>22</v>
      </c>
      <c r="E2833" s="17" t="s">
        <v>23</v>
      </c>
      <c r="F2833" s="17" t="s">
        <v>159</v>
      </c>
      <c r="G2833" s="17" t="s">
        <v>160</v>
      </c>
      <c r="H2833" s="17" t="s">
        <v>44</v>
      </c>
      <c r="I2833" s="48" t="str">
        <f>INDEX(Orders!$E2833,MATCH(Orders!$F2833,Customers!$B2833,0))</f>
        <v>Standard Class</v>
      </c>
    </row>
    <row r="2834" spans="1:9" x14ac:dyDescent="0.35">
      <c r="A2834" s="11">
        <v>2083</v>
      </c>
      <c r="B2834" s="13" t="s">
        <v>954</v>
      </c>
      <c r="C2834" s="13" t="s">
        <v>955</v>
      </c>
      <c r="D2834" s="13" t="s">
        <v>41</v>
      </c>
      <c r="E2834" s="13" t="s">
        <v>23</v>
      </c>
      <c r="F2834" s="13" t="s">
        <v>42</v>
      </c>
      <c r="G2834" s="13" t="s">
        <v>43</v>
      </c>
      <c r="H2834" s="13" t="s">
        <v>44</v>
      </c>
      <c r="I2834" s="47" t="str">
        <f>INDEX(Orders!$E2834,MATCH(Orders!$F2834,Customers!$B2834,0))</f>
        <v>Standard Class</v>
      </c>
    </row>
    <row r="2835" spans="1:9" x14ac:dyDescent="0.35">
      <c r="A2835" s="12">
        <v>7227</v>
      </c>
      <c r="B2835" s="17" t="s">
        <v>1385</v>
      </c>
      <c r="C2835" s="17" t="s">
        <v>1386</v>
      </c>
      <c r="D2835" s="17" t="s">
        <v>22</v>
      </c>
      <c r="E2835" s="17" t="s">
        <v>23</v>
      </c>
      <c r="F2835" s="17" t="s">
        <v>86</v>
      </c>
      <c r="G2835" s="17" t="s">
        <v>87</v>
      </c>
      <c r="H2835" s="17" t="s">
        <v>26</v>
      </c>
      <c r="I2835" s="48" t="str">
        <f>INDEX(Orders!$E2835,MATCH(Orders!$F2835,Customers!$B2835,0))</f>
        <v>Standard Class</v>
      </c>
    </row>
    <row r="2836" spans="1:9" x14ac:dyDescent="0.35">
      <c r="A2836" s="11">
        <v>7228</v>
      </c>
      <c r="B2836" s="13" t="s">
        <v>1385</v>
      </c>
      <c r="C2836" s="13" t="s">
        <v>1386</v>
      </c>
      <c r="D2836" s="13" t="s">
        <v>22</v>
      </c>
      <c r="E2836" s="13" t="s">
        <v>23</v>
      </c>
      <c r="F2836" s="13" t="s">
        <v>86</v>
      </c>
      <c r="G2836" s="13" t="s">
        <v>87</v>
      </c>
      <c r="H2836" s="13" t="s">
        <v>26</v>
      </c>
      <c r="I2836" s="47" t="str">
        <f>INDEX(Orders!$E2836,MATCH(Orders!$F2836,Customers!$B2836,0))</f>
        <v>Standard Class</v>
      </c>
    </row>
    <row r="2837" spans="1:9" x14ac:dyDescent="0.35">
      <c r="A2837" s="12">
        <v>1992</v>
      </c>
      <c r="B2837" s="17" t="s">
        <v>311</v>
      </c>
      <c r="C2837" s="17" t="s">
        <v>312</v>
      </c>
      <c r="D2837" s="17" t="s">
        <v>41</v>
      </c>
      <c r="E2837" s="17" t="s">
        <v>23</v>
      </c>
      <c r="F2837" s="17" t="s">
        <v>86</v>
      </c>
      <c r="G2837" s="17" t="s">
        <v>87</v>
      </c>
      <c r="H2837" s="17" t="s">
        <v>26</v>
      </c>
      <c r="I2837" s="48" t="str">
        <f>INDEX(Orders!$E2837,MATCH(Orders!$F2837,Customers!$B2837,0))</f>
        <v>Standard Class</v>
      </c>
    </row>
    <row r="2838" spans="1:9" x14ac:dyDescent="0.35">
      <c r="A2838" s="11">
        <v>7534</v>
      </c>
      <c r="B2838" s="13" t="s">
        <v>969</v>
      </c>
      <c r="C2838" s="13" t="s">
        <v>970</v>
      </c>
      <c r="D2838" s="13" t="s">
        <v>41</v>
      </c>
      <c r="E2838" s="13" t="s">
        <v>23</v>
      </c>
      <c r="F2838" s="13" t="s">
        <v>3549</v>
      </c>
      <c r="G2838" s="13" t="s">
        <v>78</v>
      </c>
      <c r="H2838" s="13" t="s">
        <v>79</v>
      </c>
      <c r="I2838" s="47" t="str">
        <f>INDEX(Orders!$E2838,MATCH(Orders!$F2838,Customers!$B2838,0))</f>
        <v>Standard Class</v>
      </c>
    </row>
    <row r="2839" spans="1:9" x14ac:dyDescent="0.35">
      <c r="A2839" s="12">
        <v>7535</v>
      </c>
      <c r="B2839" s="17" t="s">
        <v>969</v>
      </c>
      <c r="C2839" s="17" t="s">
        <v>970</v>
      </c>
      <c r="D2839" s="17" t="s">
        <v>41</v>
      </c>
      <c r="E2839" s="17" t="s">
        <v>23</v>
      </c>
      <c r="F2839" s="17" t="s">
        <v>3549</v>
      </c>
      <c r="G2839" s="17" t="s">
        <v>78</v>
      </c>
      <c r="H2839" s="17" t="s">
        <v>79</v>
      </c>
      <c r="I2839" s="48" t="str">
        <f>INDEX(Orders!$E2839,MATCH(Orders!$F2839,Customers!$B2839,0))</f>
        <v>Standard Class</v>
      </c>
    </row>
    <row r="2840" spans="1:9" x14ac:dyDescent="0.35">
      <c r="A2840" s="11">
        <v>3765</v>
      </c>
      <c r="B2840" s="13" t="s">
        <v>6004</v>
      </c>
      <c r="C2840" s="13" t="s">
        <v>6005</v>
      </c>
      <c r="D2840" s="13" t="s">
        <v>41</v>
      </c>
      <c r="E2840" s="13" t="s">
        <v>23</v>
      </c>
      <c r="F2840" s="13" t="s">
        <v>380</v>
      </c>
      <c r="G2840" s="13" t="s">
        <v>381</v>
      </c>
      <c r="H2840" s="13" t="s">
        <v>54</v>
      </c>
      <c r="I2840" s="47" t="str">
        <f>INDEX(Orders!$E2840,MATCH(Orders!$F2840,Customers!$B2840,0))</f>
        <v>Standard Class</v>
      </c>
    </row>
    <row r="2841" spans="1:9" x14ac:dyDescent="0.35">
      <c r="A2841" s="12">
        <v>9991</v>
      </c>
      <c r="B2841" s="17" t="s">
        <v>1110</v>
      </c>
      <c r="C2841" s="17" t="s">
        <v>1111</v>
      </c>
      <c r="D2841" s="17" t="s">
        <v>41</v>
      </c>
      <c r="E2841" s="17" t="s">
        <v>23</v>
      </c>
      <c r="F2841" s="17" t="s">
        <v>3261</v>
      </c>
      <c r="G2841" s="17" t="s">
        <v>43</v>
      </c>
      <c r="H2841" s="17" t="s">
        <v>44</v>
      </c>
      <c r="I2841" s="48" t="str">
        <f>INDEX(Orders!$E2841,MATCH(Orders!$F2841,Customers!$B2841,0))</f>
        <v>Standard Class</v>
      </c>
    </row>
    <row r="2842" spans="1:9" x14ac:dyDescent="0.35">
      <c r="A2842" s="11">
        <v>1189</v>
      </c>
      <c r="B2842" s="13" t="s">
        <v>298</v>
      </c>
      <c r="C2842" s="13" t="s">
        <v>299</v>
      </c>
      <c r="D2842" s="13" t="s">
        <v>108</v>
      </c>
      <c r="E2842" s="13" t="s">
        <v>23</v>
      </c>
      <c r="F2842" s="13" t="s">
        <v>42</v>
      </c>
      <c r="G2842" s="13" t="s">
        <v>43</v>
      </c>
      <c r="H2842" s="13" t="s">
        <v>44</v>
      </c>
      <c r="I2842" s="47" t="str">
        <f>INDEX(Orders!$E2842,MATCH(Orders!$F2842,Customers!$B2842,0))</f>
        <v>Second Class</v>
      </c>
    </row>
    <row r="2843" spans="1:9" x14ac:dyDescent="0.35">
      <c r="A2843" s="12">
        <v>1192</v>
      </c>
      <c r="B2843" s="17" t="s">
        <v>298</v>
      </c>
      <c r="C2843" s="17" t="s">
        <v>299</v>
      </c>
      <c r="D2843" s="17" t="s">
        <v>108</v>
      </c>
      <c r="E2843" s="17" t="s">
        <v>23</v>
      </c>
      <c r="F2843" s="17" t="s">
        <v>42</v>
      </c>
      <c r="G2843" s="17" t="s">
        <v>43</v>
      </c>
      <c r="H2843" s="17" t="s">
        <v>44</v>
      </c>
      <c r="I2843" s="48" t="str">
        <f>INDEX(Orders!$E2843,MATCH(Orders!$F2843,Customers!$B2843,0))</f>
        <v>Second Class</v>
      </c>
    </row>
    <row r="2844" spans="1:9" x14ac:dyDescent="0.35">
      <c r="A2844" s="11">
        <v>9992</v>
      </c>
      <c r="B2844" s="13" t="s">
        <v>1110</v>
      </c>
      <c r="C2844" s="13" t="s">
        <v>1111</v>
      </c>
      <c r="D2844" s="13" t="s">
        <v>41</v>
      </c>
      <c r="E2844" s="13" t="s">
        <v>23</v>
      </c>
      <c r="F2844" s="13" t="s">
        <v>3261</v>
      </c>
      <c r="G2844" s="13" t="s">
        <v>43</v>
      </c>
      <c r="H2844" s="13" t="s">
        <v>44</v>
      </c>
      <c r="I2844" s="47" t="str">
        <f>INDEX(Orders!$E2844,MATCH(Orders!$F2844,Customers!$B2844,0))</f>
        <v>Standard Class</v>
      </c>
    </row>
    <row r="2845" spans="1:9" x14ac:dyDescent="0.35">
      <c r="A2845" s="12">
        <v>6921</v>
      </c>
      <c r="B2845" s="17" t="s">
        <v>3792</v>
      </c>
      <c r="C2845" s="17" t="s">
        <v>3793</v>
      </c>
      <c r="D2845" s="17" t="s">
        <v>41</v>
      </c>
      <c r="E2845" s="17" t="s">
        <v>23</v>
      </c>
      <c r="F2845" s="17" t="s">
        <v>2506</v>
      </c>
      <c r="G2845" s="17" t="s">
        <v>43</v>
      </c>
      <c r="H2845" s="17" t="s">
        <v>44</v>
      </c>
      <c r="I2845" s="48" t="str">
        <f>INDEX(Orders!$E2845,MATCH(Orders!$F2845,Customers!$B2845,0))</f>
        <v>Standard Class</v>
      </c>
    </row>
    <row r="2846" spans="1:9" x14ac:dyDescent="0.35">
      <c r="A2846" s="11">
        <v>1190</v>
      </c>
      <c r="B2846" s="13" t="s">
        <v>298</v>
      </c>
      <c r="C2846" s="13" t="s">
        <v>299</v>
      </c>
      <c r="D2846" s="13" t="s">
        <v>108</v>
      </c>
      <c r="E2846" s="13" t="s">
        <v>23</v>
      </c>
      <c r="F2846" s="13" t="s">
        <v>42</v>
      </c>
      <c r="G2846" s="13" t="s">
        <v>43</v>
      </c>
      <c r="H2846" s="13" t="s">
        <v>44</v>
      </c>
      <c r="I2846" s="47" t="str">
        <f>INDEX(Orders!$E2846,MATCH(Orders!$F2846,Customers!$B2846,0))</f>
        <v>Second Class</v>
      </c>
    </row>
    <row r="2847" spans="1:9" x14ac:dyDescent="0.35">
      <c r="A2847" s="12">
        <v>1191</v>
      </c>
      <c r="B2847" s="17" t="s">
        <v>298</v>
      </c>
      <c r="C2847" s="17" t="s">
        <v>299</v>
      </c>
      <c r="D2847" s="17" t="s">
        <v>108</v>
      </c>
      <c r="E2847" s="17" t="s">
        <v>23</v>
      </c>
      <c r="F2847" s="17" t="s">
        <v>42</v>
      </c>
      <c r="G2847" s="17" t="s">
        <v>43</v>
      </c>
      <c r="H2847" s="17" t="s">
        <v>44</v>
      </c>
      <c r="I2847" s="48" t="str">
        <f>INDEX(Orders!$E2847,MATCH(Orders!$F2847,Customers!$B2847,0))</f>
        <v>Second Class</v>
      </c>
    </row>
    <row r="2848" spans="1:9" x14ac:dyDescent="0.35">
      <c r="A2848" s="11">
        <v>1193</v>
      </c>
      <c r="B2848" s="13" t="s">
        <v>298</v>
      </c>
      <c r="C2848" s="13" t="s">
        <v>299</v>
      </c>
      <c r="D2848" s="13" t="s">
        <v>108</v>
      </c>
      <c r="E2848" s="13" t="s">
        <v>23</v>
      </c>
      <c r="F2848" s="13" t="s">
        <v>42</v>
      </c>
      <c r="G2848" s="13" t="s">
        <v>43</v>
      </c>
      <c r="H2848" s="13" t="s">
        <v>44</v>
      </c>
      <c r="I2848" s="47" t="str">
        <f>INDEX(Orders!$E2848,MATCH(Orders!$F2848,Customers!$B2848,0))</f>
        <v>Second Class</v>
      </c>
    </row>
    <row r="2849" spans="1:9" x14ac:dyDescent="0.35">
      <c r="A2849" s="12">
        <v>9993</v>
      </c>
      <c r="B2849" s="17" t="s">
        <v>1110</v>
      </c>
      <c r="C2849" s="17" t="s">
        <v>1111</v>
      </c>
      <c r="D2849" s="17" t="s">
        <v>41</v>
      </c>
      <c r="E2849" s="17" t="s">
        <v>23</v>
      </c>
      <c r="F2849" s="17" t="s">
        <v>3261</v>
      </c>
      <c r="G2849" s="17" t="s">
        <v>43</v>
      </c>
      <c r="H2849" s="17" t="s">
        <v>44</v>
      </c>
      <c r="I2849" s="48" t="str">
        <f>INDEX(Orders!$E2849,MATCH(Orders!$F2849,Customers!$B2849,0))</f>
        <v>Standard Class</v>
      </c>
    </row>
    <row r="2850" spans="1:9" x14ac:dyDescent="0.35">
      <c r="A2850" s="11">
        <v>9766</v>
      </c>
      <c r="B2850" s="13" t="s">
        <v>5731</v>
      </c>
      <c r="C2850" s="13" t="s">
        <v>5732</v>
      </c>
      <c r="D2850" s="13" t="s">
        <v>41</v>
      </c>
      <c r="E2850" s="13" t="s">
        <v>23</v>
      </c>
      <c r="F2850" s="13" t="s">
        <v>2106</v>
      </c>
      <c r="G2850" s="13" t="s">
        <v>212</v>
      </c>
      <c r="H2850" s="13" t="s">
        <v>26</v>
      </c>
      <c r="I2850" s="47" t="str">
        <f>INDEX(Orders!$E2850,MATCH(Orders!$F2850,Customers!$B2850,0))</f>
        <v>Standard Class</v>
      </c>
    </row>
    <row r="2851" spans="1:9" x14ac:dyDescent="0.35">
      <c r="A2851" s="12">
        <v>9767</v>
      </c>
      <c r="B2851" s="17" t="s">
        <v>5731</v>
      </c>
      <c r="C2851" s="17" t="s">
        <v>5732</v>
      </c>
      <c r="D2851" s="17" t="s">
        <v>41</v>
      </c>
      <c r="E2851" s="17" t="s">
        <v>23</v>
      </c>
      <c r="F2851" s="17" t="s">
        <v>2106</v>
      </c>
      <c r="G2851" s="17" t="s">
        <v>212</v>
      </c>
      <c r="H2851" s="17" t="s">
        <v>26</v>
      </c>
      <c r="I2851" s="48" t="str">
        <f>INDEX(Orders!$E2851,MATCH(Orders!$F2851,Customers!$B2851,0))</f>
        <v>Standard Class</v>
      </c>
    </row>
    <row r="2852" spans="1:9" x14ac:dyDescent="0.35">
      <c r="A2852" s="11">
        <v>7641</v>
      </c>
      <c r="B2852" s="13" t="s">
        <v>6015</v>
      </c>
      <c r="C2852" s="13" t="s">
        <v>6016</v>
      </c>
      <c r="D2852" s="13" t="s">
        <v>22</v>
      </c>
      <c r="E2852" s="13" t="s">
        <v>23</v>
      </c>
      <c r="F2852" s="13" t="s">
        <v>697</v>
      </c>
      <c r="G2852" s="13" t="s">
        <v>743</v>
      </c>
      <c r="H2852" s="13" t="s">
        <v>26</v>
      </c>
      <c r="I2852" s="47" t="str">
        <f>INDEX(Orders!$E2852,MATCH(Orders!$F2852,Customers!$B2852,0))</f>
        <v>Standard Class</v>
      </c>
    </row>
    <row r="2853" spans="1:9" x14ac:dyDescent="0.35">
      <c r="A2853" s="12">
        <v>9252</v>
      </c>
      <c r="B2853" s="17" t="s">
        <v>1813</v>
      </c>
      <c r="C2853" s="17" t="s">
        <v>1814</v>
      </c>
      <c r="D2853" s="17" t="s">
        <v>22</v>
      </c>
      <c r="E2853" s="17" t="s">
        <v>23</v>
      </c>
      <c r="F2853" s="17" t="s">
        <v>42</v>
      </c>
      <c r="G2853" s="17" t="s">
        <v>43</v>
      </c>
      <c r="H2853" s="17" t="s">
        <v>44</v>
      </c>
      <c r="I2853" s="48" t="str">
        <f>INDEX(Orders!$E2853,MATCH(Orders!$F2853,Customers!$B2853,0))</f>
        <v>Standard Class</v>
      </c>
    </row>
    <row r="2854" spans="1:9" x14ac:dyDescent="0.35">
      <c r="A2854" s="11">
        <v>2509</v>
      </c>
      <c r="B2854" s="13" t="s">
        <v>2355</v>
      </c>
      <c r="C2854" s="13" t="s">
        <v>2356</v>
      </c>
      <c r="D2854" s="13" t="s">
        <v>22</v>
      </c>
      <c r="E2854" s="13" t="s">
        <v>23</v>
      </c>
      <c r="F2854" s="13" t="s">
        <v>42</v>
      </c>
      <c r="G2854" s="13" t="s">
        <v>43</v>
      </c>
      <c r="H2854" s="13" t="s">
        <v>44</v>
      </c>
      <c r="I2854" s="47" t="str">
        <f>INDEX(Orders!$E2854,MATCH(Orders!$F2854,Customers!$B2854,0))</f>
        <v>Standard Class</v>
      </c>
    </row>
    <row r="2855" spans="1:9" x14ac:dyDescent="0.35">
      <c r="A2855" s="12">
        <v>7640</v>
      </c>
      <c r="B2855" s="17" t="s">
        <v>6015</v>
      </c>
      <c r="C2855" s="17" t="s">
        <v>6016</v>
      </c>
      <c r="D2855" s="17" t="s">
        <v>22</v>
      </c>
      <c r="E2855" s="17" t="s">
        <v>23</v>
      </c>
      <c r="F2855" s="17" t="s">
        <v>697</v>
      </c>
      <c r="G2855" s="17" t="s">
        <v>743</v>
      </c>
      <c r="H2855" s="17" t="s">
        <v>26</v>
      </c>
      <c r="I2855" s="48" t="str">
        <f>INDEX(Orders!$E2855,MATCH(Orders!$F2855,Customers!$B2855,0))</f>
        <v>Standard Class</v>
      </c>
    </row>
    <row r="2856" spans="1:9" x14ac:dyDescent="0.35">
      <c r="A2856" s="11">
        <v>2510</v>
      </c>
      <c r="B2856" s="13" t="s">
        <v>2355</v>
      </c>
      <c r="C2856" s="13" t="s">
        <v>2356</v>
      </c>
      <c r="D2856" s="13" t="s">
        <v>22</v>
      </c>
      <c r="E2856" s="13" t="s">
        <v>23</v>
      </c>
      <c r="F2856" s="13" t="s">
        <v>42</v>
      </c>
      <c r="G2856" s="13" t="s">
        <v>43</v>
      </c>
      <c r="H2856" s="13" t="s">
        <v>44</v>
      </c>
      <c r="I2856" s="47" t="str">
        <f>INDEX(Orders!$E2856,MATCH(Orders!$F2856,Customers!$B2856,0))</f>
        <v>Standard Class</v>
      </c>
    </row>
    <row r="2857" spans="1:9" x14ac:dyDescent="0.35">
      <c r="A2857" s="12">
        <v>1771</v>
      </c>
      <c r="B2857" s="17" t="s">
        <v>1006</v>
      </c>
      <c r="C2857" s="17" t="s">
        <v>1007</v>
      </c>
      <c r="D2857" s="17" t="s">
        <v>22</v>
      </c>
      <c r="E2857" s="17" t="s">
        <v>23</v>
      </c>
      <c r="F2857" s="17" t="s">
        <v>404</v>
      </c>
      <c r="G2857" s="17" t="s">
        <v>53</v>
      </c>
      <c r="H2857" s="17" t="s">
        <v>54</v>
      </c>
      <c r="I2857" s="48" t="str">
        <f>INDEX(Orders!$E2857,MATCH(Orders!$F2857,Customers!$B2857,0))</f>
        <v>Standard Class</v>
      </c>
    </row>
    <row r="2858" spans="1:9" x14ac:dyDescent="0.35">
      <c r="A2858" s="11">
        <v>9293</v>
      </c>
      <c r="B2858" s="13" t="s">
        <v>6025</v>
      </c>
      <c r="C2858" s="13" t="s">
        <v>6026</v>
      </c>
      <c r="D2858" s="13" t="s">
        <v>22</v>
      </c>
      <c r="E2858" s="13" t="s">
        <v>23</v>
      </c>
      <c r="F2858" s="13" t="s">
        <v>3734</v>
      </c>
      <c r="G2858" s="13" t="s">
        <v>53</v>
      </c>
      <c r="H2858" s="13" t="s">
        <v>54</v>
      </c>
      <c r="I2858" s="47" t="str">
        <f>INDEX(Orders!$E2858,MATCH(Orders!$F2858,Customers!$B2858,0))</f>
        <v>Same Day</v>
      </c>
    </row>
    <row r="2859" spans="1:9" x14ac:dyDescent="0.35">
      <c r="A2859" s="12">
        <v>1770</v>
      </c>
      <c r="B2859" s="17" t="s">
        <v>1006</v>
      </c>
      <c r="C2859" s="17" t="s">
        <v>1007</v>
      </c>
      <c r="D2859" s="17" t="s">
        <v>22</v>
      </c>
      <c r="E2859" s="17" t="s">
        <v>23</v>
      </c>
      <c r="F2859" s="17" t="s">
        <v>404</v>
      </c>
      <c r="G2859" s="17" t="s">
        <v>53</v>
      </c>
      <c r="H2859" s="17" t="s">
        <v>54</v>
      </c>
      <c r="I2859" s="48" t="str">
        <f>INDEX(Orders!$E2859,MATCH(Orders!$F2859,Customers!$B2859,0))</f>
        <v>Standard Class</v>
      </c>
    </row>
    <row r="2860" spans="1:9" x14ac:dyDescent="0.35">
      <c r="A2860" s="11">
        <v>7861</v>
      </c>
      <c r="B2860" s="13" t="s">
        <v>3747</v>
      </c>
      <c r="C2860" s="13" t="s">
        <v>3748</v>
      </c>
      <c r="D2860" s="13" t="s">
        <v>41</v>
      </c>
      <c r="E2860" s="13" t="s">
        <v>23</v>
      </c>
      <c r="F2860" s="13" t="s">
        <v>5538</v>
      </c>
      <c r="G2860" s="13" t="s">
        <v>153</v>
      </c>
      <c r="H2860" s="13" t="s">
        <v>26</v>
      </c>
      <c r="I2860" s="47" t="str">
        <f>INDEX(Orders!$E2860,MATCH(Orders!$F2860,Customers!$B2860,0))</f>
        <v>Standard Class</v>
      </c>
    </row>
    <row r="2861" spans="1:9" x14ac:dyDescent="0.35">
      <c r="A2861" s="12">
        <v>7639</v>
      </c>
      <c r="B2861" s="17" t="s">
        <v>6015</v>
      </c>
      <c r="C2861" s="17" t="s">
        <v>6016</v>
      </c>
      <c r="D2861" s="17" t="s">
        <v>22</v>
      </c>
      <c r="E2861" s="17" t="s">
        <v>23</v>
      </c>
      <c r="F2861" s="17" t="s">
        <v>697</v>
      </c>
      <c r="G2861" s="17" t="s">
        <v>743</v>
      </c>
      <c r="H2861" s="17" t="s">
        <v>26</v>
      </c>
      <c r="I2861" s="48" t="str">
        <f>INDEX(Orders!$E2861,MATCH(Orders!$F2861,Customers!$B2861,0))</f>
        <v>Standard Class</v>
      </c>
    </row>
    <row r="2862" spans="1:9" x14ac:dyDescent="0.35">
      <c r="A2862" s="11">
        <v>7638</v>
      </c>
      <c r="B2862" s="13" t="s">
        <v>6015</v>
      </c>
      <c r="C2862" s="13" t="s">
        <v>6016</v>
      </c>
      <c r="D2862" s="13" t="s">
        <v>22</v>
      </c>
      <c r="E2862" s="13" t="s">
        <v>23</v>
      </c>
      <c r="F2862" s="13" t="s">
        <v>697</v>
      </c>
      <c r="G2862" s="13" t="s">
        <v>743</v>
      </c>
      <c r="H2862" s="13" t="s">
        <v>26</v>
      </c>
      <c r="I2862" s="47" t="str">
        <f>INDEX(Orders!$E2862,MATCH(Orders!$F2862,Customers!$B2862,0))</f>
        <v>Standard Class</v>
      </c>
    </row>
    <row r="2863" spans="1:9" x14ac:dyDescent="0.35">
      <c r="A2863" s="12">
        <v>1323</v>
      </c>
      <c r="B2863" s="17" t="s">
        <v>2514</v>
      </c>
      <c r="C2863" s="17" t="s">
        <v>2515</v>
      </c>
      <c r="D2863" s="17" t="s">
        <v>41</v>
      </c>
      <c r="E2863" s="17" t="s">
        <v>23</v>
      </c>
      <c r="F2863" s="17" t="s">
        <v>5379</v>
      </c>
      <c r="G2863" s="17" t="s">
        <v>458</v>
      </c>
      <c r="H2863" s="17" t="s">
        <v>79</v>
      </c>
      <c r="I2863" s="48" t="str">
        <f>INDEX(Orders!$E2863,MATCH(Orders!$F2863,Customers!$B2863,0))</f>
        <v>Standard Class</v>
      </c>
    </row>
    <row r="2864" spans="1:9" x14ac:dyDescent="0.35">
      <c r="A2864" s="11">
        <v>3475</v>
      </c>
      <c r="B2864" s="13" t="s">
        <v>4505</v>
      </c>
      <c r="C2864" s="13" t="s">
        <v>4506</v>
      </c>
      <c r="D2864" s="13" t="s">
        <v>41</v>
      </c>
      <c r="E2864" s="13" t="s">
        <v>23</v>
      </c>
      <c r="F2864" s="13" t="s">
        <v>6031</v>
      </c>
      <c r="G2864" s="13" t="s">
        <v>880</v>
      </c>
      <c r="H2864" s="13" t="s">
        <v>54</v>
      </c>
      <c r="I2864" s="47" t="str">
        <f>INDEX(Orders!$E2864,MATCH(Orders!$F2864,Customers!$B2864,0))</f>
        <v>Standard Class</v>
      </c>
    </row>
    <row r="2865" spans="1:9" x14ac:dyDescent="0.35">
      <c r="A2865" s="12">
        <v>6577</v>
      </c>
      <c r="B2865" s="17" t="s">
        <v>6033</v>
      </c>
      <c r="C2865" s="17" t="s">
        <v>6034</v>
      </c>
      <c r="D2865" s="17" t="s">
        <v>41</v>
      </c>
      <c r="E2865" s="17" t="s">
        <v>23</v>
      </c>
      <c r="F2865" s="17" t="s">
        <v>42</v>
      </c>
      <c r="G2865" s="17" t="s">
        <v>43</v>
      </c>
      <c r="H2865" s="17" t="s">
        <v>44</v>
      </c>
      <c r="I2865" s="48" t="str">
        <f>INDEX(Orders!$E2865,MATCH(Orders!$F2865,Customers!$B2865,0))</f>
        <v>Standard Class</v>
      </c>
    </row>
    <row r="2866" spans="1:9" x14ac:dyDescent="0.35">
      <c r="A2866" s="11">
        <v>3474</v>
      </c>
      <c r="B2866" s="13" t="s">
        <v>4505</v>
      </c>
      <c r="C2866" s="13" t="s">
        <v>4506</v>
      </c>
      <c r="D2866" s="13" t="s">
        <v>41</v>
      </c>
      <c r="E2866" s="13" t="s">
        <v>23</v>
      </c>
      <c r="F2866" s="13" t="s">
        <v>6031</v>
      </c>
      <c r="G2866" s="13" t="s">
        <v>880</v>
      </c>
      <c r="H2866" s="13" t="s">
        <v>54</v>
      </c>
      <c r="I2866" s="47" t="str">
        <f>INDEX(Orders!$E2866,MATCH(Orders!$F2866,Customers!$B2866,0))</f>
        <v>Standard Class</v>
      </c>
    </row>
    <row r="2867" spans="1:9" x14ac:dyDescent="0.35">
      <c r="A2867" s="12">
        <v>8619</v>
      </c>
      <c r="B2867" s="17" t="s">
        <v>2156</v>
      </c>
      <c r="C2867" s="17" t="s">
        <v>2157</v>
      </c>
      <c r="D2867" s="17" t="s">
        <v>22</v>
      </c>
      <c r="E2867" s="17" t="s">
        <v>23</v>
      </c>
      <c r="F2867" s="17" t="s">
        <v>42</v>
      </c>
      <c r="G2867" s="17" t="s">
        <v>43</v>
      </c>
      <c r="H2867" s="17" t="s">
        <v>44</v>
      </c>
      <c r="I2867" s="48" t="str">
        <f>INDEX(Orders!$E2867,MATCH(Orders!$F2867,Customers!$B2867,0))</f>
        <v>Standard Class</v>
      </c>
    </row>
    <row r="2868" spans="1:9" x14ac:dyDescent="0.35">
      <c r="A2868" s="11">
        <v>6576</v>
      </c>
      <c r="B2868" s="13" t="s">
        <v>6033</v>
      </c>
      <c r="C2868" s="13" t="s">
        <v>6034</v>
      </c>
      <c r="D2868" s="13" t="s">
        <v>41</v>
      </c>
      <c r="E2868" s="13" t="s">
        <v>23</v>
      </c>
      <c r="F2868" s="13" t="s">
        <v>42</v>
      </c>
      <c r="G2868" s="13" t="s">
        <v>43</v>
      </c>
      <c r="H2868" s="13" t="s">
        <v>44</v>
      </c>
      <c r="I2868" s="47" t="str">
        <f>INDEX(Orders!$E2868,MATCH(Orders!$F2868,Customers!$B2868,0))</f>
        <v>Standard Class</v>
      </c>
    </row>
    <row r="2869" spans="1:9" x14ac:dyDescent="0.35">
      <c r="A2869" s="12">
        <v>3062</v>
      </c>
      <c r="B2869" s="17" t="s">
        <v>3067</v>
      </c>
      <c r="C2869" s="17" t="s">
        <v>3068</v>
      </c>
      <c r="D2869" s="17" t="s">
        <v>41</v>
      </c>
      <c r="E2869" s="17" t="s">
        <v>23</v>
      </c>
      <c r="F2869" s="17" t="s">
        <v>404</v>
      </c>
      <c r="G2869" s="17" t="s">
        <v>53</v>
      </c>
      <c r="H2869" s="17" t="s">
        <v>54</v>
      </c>
      <c r="I2869" s="48" t="str">
        <f>INDEX(Orders!$E2869,MATCH(Orders!$F2869,Customers!$B2869,0))</f>
        <v>Standard Class</v>
      </c>
    </row>
    <row r="2870" spans="1:9" x14ac:dyDescent="0.35">
      <c r="A2870" s="11">
        <v>6447</v>
      </c>
      <c r="B2870" s="13" t="s">
        <v>1713</v>
      </c>
      <c r="C2870" s="13" t="s">
        <v>1714</v>
      </c>
      <c r="D2870" s="13" t="s">
        <v>108</v>
      </c>
      <c r="E2870" s="13" t="s">
        <v>23</v>
      </c>
      <c r="F2870" s="13" t="s">
        <v>451</v>
      </c>
      <c r="G2870" s="13" t="s">
        <v>53</v>
      </c>
      <c r="H2870" s="13" t="s">
        <v>54</v>
      </c>
      <c r="I2870" s="47" t="str">
        <f>INDEX(Orders!$E2870,MATCH(Orders!$F2870,Customers!$B2870,0))</f>
        <v>Second Class</v>
      </c>
    </row>
    <row r="2871" spans="1:9" x14ac:dyDescent="0.35">
      <c r="A2871" s="12">
        <v>5296</v>
      </c>
      <c r="B2871" s="17" t="s">
        <v>2093</v>
      </c>
      <c r="C2871" s="17" t="s">
        <v>2094</v>
      </c>
      <c r="D2871" s="17" t="s">
        <v>41</v>
      </c>
      <c r="E2871" s="17" t="s">
        <v>23</v>
      </c>
      <c r="F2871" s="17" t="s">
        <v>451</v>
      </c>
      <c r="G2871" s="17" t="s">
        <v>53</v>
      </c>
      <c r="H2871" s="17" t="s">
        <v>54</v>
      </c>
      <c r="I2871" s="48" t="str">
        <f>INDEX(Orders!$E2871,MATCH(Orders!$F2871,Customers!$B2871,0))</f>
        <v>Standard Class</v>
      </c>
    </row>
    <row r="2872" spans="1:9" x14ac:dyDescent="0.35">
      <c r="A2872" s="11">
        <v>421</v>
      </c>
      <c r="B2872" s="13" t="s">
        <v>5178</v>
      </c>
      <c r="C2872" s="13" t="s">
        <v>5179</v>
      </c>
      <c r="D2872" s="13" t="s">
        <v>22</v>
      </c>
      <c r="E2872" s="13" t="s">
        <v>23</v>
      </c>
      <c r="F2872" s="13" t="s">
        <v>42</v>
      </c>
      <c r="G2872" s="13" t="s">
        <v>43</v>
      </c>
      <c r="H2872" s="13" t="s">
        <v>44</v>
      </c>
      <c r="I2872" s="47" t="str">
        <f>INDEX(Orders!$E2872,MATCH(Orders!$F2872,Customers!$B2872,0))</f>
        <v>Standard Class</v>
      </c>
    </row>
    <row r="2873" spans="1:9" x14ac:dyDescent="0.35">
      <c r="A2873" s="12">
        <v>6448</v>
      </c>
      <c r="B2873" s="17" t="s">
        <v>1713</v>
      </c>
      <c r="C2873" s="17" t="s">
        <v>1714</v>
      </c>
      <c r="D2873" s="17" t="s">
        <v>108</v>
      </c>
      <c r="E2873" s="17" t="s">
        <v>23</v>
      </c>
      <c r="F2873" s="17" t="s">
        <v>451</v>
      </c>
      <c r="G2873" s="17" t="s">
        <v>53</v>
      </c>
      <c r="H2873" s="17" t="s">
        <v>54</v>
      </c>
      <c r="I2873" s="48" t="str">
        <f>INDEX(Orders!$E2873,MATCH(Orders!$F2873,Customers!$B2873,0))</f>
        <v>Second Class</v>
      </c>
    </row>
    <row r="2874" spans="1:9" x14ac:dyDescent="0.35">
      <c r="A2874" s="11">
        <v>6449</v>
      </c>
      <c r="B2874" s="13" t="s">
        <v>1713</v>
      </c>
      <c r="C2874" s="13" t="s">
        <v>1714</v>
      </c>
      <c r="D2874" s="13" t="s">
        <v>108</v>
      </c>
      <c r="E2874" s="13" t="s">
        <v>23</v>
      </c>
      <c r="F2874" s="13" t="s">
        <v>451</v>
      </c>
      <c r="G2874" s="13" t="s">
        <v>53</v>
      </c>
      <c r="H2874" s="13" t="s">
        <v>54</v>
      </c>
      <c r="I2874" s="47" t="str">
        <f>INDEX(Orders!$E2874,MATCH(Orders!$F2874,Customers!$B2874,0))</f>
        <v>Second Class</v>
      </c>
    </row>
    <row r="2875" spans="1:9" x14ac:dyDescent="0.35">
      <c r="A2875" s="12">
        <v>420</v>
      </c>
      <c r="B2875" s="17" t="s">
        <v>5178</v>
      </c>
      <c r="C2875" s="17" t="s">
        <v>5179</v>
      </c>
      <c r="D2875" s="17" t="s">
        <v>22</v>
      </c>
      <c r="E2875" s="17" t="s">
        <v>23</v>
      </c>
      <c r="F2875" s="17" t="s">
        <v>42</v>
      </c>
      <c r="G2875" s="17" t="s">
        <v>43</v>
      </c>
      <c r="H2875" s="17" t="s">
        <v>44</v>
      </c>
      <c r="I2875" s="48" t="str">
        <f>INDEX(Orders!$E2875,MATCH(Orders!$F2875,Customers!$B2875,0))</f>
        <v>Standard Class</v>
      </c>
    </row>
    <row r="2876" spans="1:9" x14ac:dyDescent="0.35">
      <c r="A2876" s="11">
        <v>4746</v>
      </c>
      <c r="B2876" s="13" t="s">
        <v>6047</v>
      </c>
      <c r="C2876" s="13" t="s">
        <v>6048</v>
      </c>
      <c r="D2876" s="13" t="s">
        <v>41</v>
      </c>
      <c r="E2876" s="13" t="s">
        <v>23</v>
      </c>
      <c r="F2876" s="13" t="s">
        <v>2711</v>
      </c>
      <c r="G2876" s="13" t="s">
        <v>933</v>
      </c>
      <c r="H2876" s="13" t="s">
        <v>54</v>
      </c>
      <c r="I2876" s="47" t="str">
        <f>INDEX(Orders!$E2876,MATCH(Orders!$F2876,Customers!$B2876,0))</f>
        <v>Same Day</v>
      </c>
    </row>
    <row r="2877" spans="1:9" x14ac:dyDescent="0.35">
      <c r="A2877" s="12">
        <v>4745</v>
      </c>
      <c r="B2877" s="17" t="s">
        <v>6047</v>
      </c>
      <c r="C2877" s="17" t="s">
        <v>6048</v>
      </c>
      <c r="D2877" s="17" t="s">
        <v>41</v>
      </c>
      <c r="E2877" s="17" t="s">
        <v>23</v>
      </c>
      <c r="F2877" s="17" t="s">
        <v>2711</v>
      </c>
      <c r="G2877" s="17" t="s">
        <v>933</v>
      </c>
      <c r="H2877" s="17" t="s">
        <v>54</v>
      </c>
      <c r="I2877" s="48" t="str">
        <f>INDEX(Orders!$E2877,MATCH(Orders!$F2877,Customers!$B2877,0))</f>
        <v>Same Day</v>
      </c>
    </row>
    <row r="2878" spans="1:9" x14ac:dyDescent="0.35">
      <c r="A2878" s="11">
        <v>5952</v>
      </c>
      <c r="B2878" s="13" t="s">
        <v>316</v>
      </c>
      <c r="C2878" s="13" t="s">
        <v>317</v>
      </c>
      <c r="D2878" s="13" t="s">
        <v>22</v>
      </c>
      <c r="E2878" s="13" t="s">
        <v>23</v>
      </c>
      <c r="F2878" s="13" t="s">
        <v>6052</v>
      </c>
      <c r="G2878" s="13" t="s">
        <v>330</v>
      </c>
      <c r="H2878" s="13" t="s">
        <v>79</v>
      </c>
      <c r="I2878" s="47" t="str">
        <f>INDEX(Orders!$E2878,MATCH(Orders!$F2878,Customers!$B2878,0))</f>
        <v>Same Day</v>
      </c>
    </row>
    <row r="2879" spans="1:9" x14ac:dyDescent="0.35">
      <c r="A2879" s="12">
        <v>5951</v>
      </c>
      <c r="B2879" s="17" t="s">
        <v>316</v>
      </c>
      <c r="C2879" s="17" t="s">
        <v>317</v>
      </c>
      <c r="D2879" s="17" t="s">
        <v>22</v>
      </c>
      <c r="E2879" s="17" t="s">
        <v>23</v>
      </c>
      <c r="F2879" s="17" t="s">
        <v>6052</v>
      </c>
      <c r="G2879" s="17" t="s">
        <v>330</v>
      </c>
      <c r="H2879" s="17" t="s">
        <v>79</v>
      </c>
      <c r="I2879" s="48" t="str">
        <f>INDEX(Orders!$E2879,MATCH(Orders!$F2879,Customers!$B2879,0))</f>
        <v>Same Day</v>
      </c>
    </row>
    <row r="2880" spans="1:9" x14ac:dyDescent="0.35">
      <c r="A2880" s="11">
        <v>5950</v>
      </c>
      <c r="B2880" s="13" t="s">
        <v>316</v>
      </c>
      <c r="C2880" s="13" t="s">
        <v>317</v>
      </c>
      <c r="D2880" s="13" t="s">
        <v>22</v>
      </c>
      <c r="E2880" s="13" t="s">
        <v>23</v>
      </c>
      <c r="F2880" s="13" t="s">
        <v>6052</v>
      </c>
      <c r="G2880" s="13" t="s">
        <v>330</v>
      </c>
      <c r="H2880" s="13" t="s">
        <v>79</v>
      </c>
      <c r="I2880" s="47" t="str">
        <f>INDEX(Orders!$E2880,MATCH(Orders!$F2880,Customers!$B2880,0))</f>
        <v>Same Day</v>
      </c>
    </row>
    <row r="2881" spans="1:9" x14ac:dyDescent="0.35">
      <c r="A2881" s="12">
        <v>4744</v>
      </c>
      <c r="B2881" s="17" t="s">
        <v>6047</v>
      </c>
      <c r="C2881" s="17" t="s">
        <v>6048</v>
      </c>
      <c r="D2881" s="17" t="s">
        <v>41</v>
      </c>
      <c r="E2881" s="17" t="s">
        <v>23</v>
      </c>
      <c r="F2881" s="17" t="s">
        <v>2711</v>
      </c>
      <c r="G2881" s="17" t="s">
        <v>933</v>
      </c>
      <c r="H2881" s="17" t="s">
        <v>54</v>
      </c>
      <c r="I2881" s="48" t="str">
        <f>INDEX(Orders!$E2881,MATCH(Orders!$F2881,Customers!$B2881,0))</f>
        <v>Same Day</v>
      </c>
    </row>
    <row r="2882" spans="1:9" x14ac:dyDescent="0.35">
      <c r="A2882" s="11">
        <v>3813</v>
      </c>
      <c r="B2882" s="13" t="s">
        <v>1586</v>
      </c>
      <c r="C2882" s="13" t="s">
        <v>1587</v>
      </c>
      <c r="D2882" s="13" t="s">
        <v>41</v>
      </c>
      <c r="E2882" s="13" t="s">
        <v>23</v>
      </c>
      <c r="F2882" s="13" t="s">
        <v>677</v>
      </c>
      <c r="G2882" s="13" t="s">
        <v>126</v>
      </c>
      <c r="H2882" s="13" t="s">
        <v>54</v>
      </c>
      <c r="I2882" s="47" t="str">
        <f>INDEX(Orders!$E2882,MATCH(Orders!$F2882,Customers!$B2882,0))</f>
        <v>Same Day</v>
      </c>
    </row>
    <row r="2883" spans="1:9" x14ac:dyDescent="0.35">
      <c r="A2883" s="12">
        <v>4747</v>
      </c>
      <c r="B2883" s="17" t="s">
        <v>6047</v>
      </c>
      <c r="C2883" s="17" t="s">
        <v>6048</v>
      </c>
      <c r="D2883" s="17" t="s">
        <v>41</v>
      </c>
      <c r="E2883" s="17" t="s">
        <v>23</v>
      </c>
      <c r="F2883" s="17" t="s">
        <v>2711</v>
      </c>
      <c r="G2883" s="17" t="s">
        <v>933</v>
      </c>
      <c r="H2883" s="17" t="s">
        <v>54</v>
      </c>
      <c r="I2883" s="48" t="str">
        <f>INDEX(Orders!$E2883,MATCH(Orders!$F2883,Customers!$B2883,0))</f>
        <v>Same Day</v>
      </c>
    </row>
    <row r="2884" spans="1:9" x14ac:dyDescent="0.35">
      <c r="A2884" s="11">
        <v>5949</v>
      </c>
      <c r="B2884" s="13" t="s">
        <v>316</v>
      </c>
      <c r="C2884" s="13" t="s">
        <v>317</v>
      </c>
      <c r="D2884" s="13" t="s">
        <v>22</v>
      </c>
      <c r="E2884" s="13" t="s">
        <v>23</v>
      </c>
      <c r="F2884" s="13" t="s">
        <v>6052</v>
      </c>
      <c r="G2884" s="13" t="s">
        <v>330</v>
      </c>
      <c r="H2884" s="13" t="s">
        <v>79</v>
      </c>
      <c r="I2884" s="47" t="str">
        <f>INDEX(Orders!$E2884,MATCH(Orders!$F2884,Customers!$B2884,0))</f>
        <v>Same Day</v>
      </c>
    </row>
    <row r="2885" spans="1:9" x14ac:dyDescent="0.35">
      <c r="A2885" s="12">
        <v>6515</v>
      </c>
      <c r="B2885" s="17" t="s">
        <v>4572</v>
      </c>
      <c r="C2885" s="17" t="s">
        <v>4573</v>
      </c>
      <c r="D2885" s="17" t="s">
        <v>108</v>
      </c>
      <c r="E2885" s="17" t="s">
        <v>23</v>
      </c>
      <c r="F2885" s="17" t="s">
        <v>358</v>
      </c>
      <c r="G2885" s="17" t="s">
        <v>43</v>
      </c>
      <c r="H2885" s="17" t="s">
        <v>44</v>
      </c>
      <c r="I2885" s="48" t="str">
        <f>INDEX(Orders!$E2885,MATCH(Orders!$F2885,Customers!$B2885,0))</f>
        <v>Standard Class</v>
      </c>
    </row>
    <row r="2886" spans="1:9" x14ac:dyDescent="0.35">
      <c r="A2886" s="11">
        <v>6514</v>
      </c>
      <c r="B2886" s="13" t="s">
        <v>4572</v>
      </c>
      <c r="C2886" s="13" t="s">
        <v>4573</v>
      </c>
      <c r="D2886" s="13" t="s">
        <v>108</v>
      </c>
      <c r="E2886" s="13" t="s">
        <v>23</v>
      </c>
      <c r="F2886" s="13" t="s">
        <v>358</v>
      </c>
      <c r="G2886" s="13" t="s">
        <v>43</v>
      </c>
      <c r="H2886" s="13" t="s">
        <v>44</v>
      </c>
      <c r="I2886" s="47" t="str">
        <f>INDEX(Orders!$E2886,MATCH(Orders!$F2886,Customers!$B2886,0))</f>
        <v>Standard Class</v>
      </c>
    </row>
    <row r="2887" spans="1:9" x14ac:dyDescent="0.35">
      <c r="A2887" s="12">
        <v>9312</v>
      </c>
      <c r="B2887" s="17" t="s">
        <v>710</v>
      </c>
      <c r="C2887" s="17" t="s">
        <v>711</v>
      </c>
      <c r="D2887" s="17" t="s">
        <v>41</v>
      </c>
      <c r="E2887" s="17" t="s">
        <v>23</v>
      </c>
      <c r="F2887" s="17" t="s">
        <v>404</v>
      </c>
      <c r="G2887" s="17" t="s">
        <v>53</v>
      </c>
      <c r="H2887" s="17" t="s">
        <v>54</v>
      </c>
      <c r="I2887" s="48" t="str">
        <f>INDEX(Orders!$E2887,MATCH(Orders!$F2887,Customers!$B2887,0))</f>
        <v>Standard Class</v>
      </c>
    </row>
    <row r="2888" spans="1:9" x14ac:dyDescent="0.35">
      <c r="A2888" s="11">
        <v>6513</v>
      </c>
      <c r="B2888" s="13" t="s">
        <v>4572</v>
      </c>
      <c r="C2888" s="13" t="s">
        <v>4573</v>
      </c>
      <c r="D2888" s="13" t="s">
        <v>108</v>
      </c>
      <c r="E2888" s="13" t="s">
        <v>23</v>
      </c>
      <c r="F2888" s="13" t="s">
        <v>358</v>
      </c>
      <c r="G2888" s="13" t="s">
        <v>43</v>
      </c>
      <c r="H2888" s="13" t="s">
        <v>44</v>
      </c>
      <c r="I2888" s="47" t="str">
        <f>INDEX(Orders!$E2888,MATCH(Orders!$F2888,Customers!$B2888,0))</f>
        <v>Standard Class</v>
      </c>
    </row>
    <row r="2889" spans="1:9" x14ac:dyDescent="0.35">
      <c r="A2889" s="12">
        <v>3735</v>
      </c>
      <c r="B2889" s="17" t="s">
        <v>6059</v>
      </c>
      <c r="C2889" s="17" t="s">
        <v>6060</v>
      </c>
      <c r="D2889" s="17" t="s">
        <v>41</v>
      </c>
      <c r="E2889" s="17" t="s">
        <v>23</v>
      </c>
      <c r="F2889" s="17" t="s">
        <v>218</v>
      </c>
      <c r="G2889" s="17" t="s">
        <v>219</v>
      </c>
      <c r="H2889" s="17" t="s">
        <v>26</v>
      </c>
      <c r="I2889" s="48" t="str">
        <f>INDEX(Orders!$E2889,MATCH(Orders!$F2889,Customers!$B2889,0))</f>
        <v>Second Class</v>
      </c>
    </row>
    <row r="2890" spans="1:9" x14ac:dyDescent="0.35">
      <c r="A2890" s="11">
        <v>4180</v>
      </c>
      <c r="B2890" s="13" t="s">
        <v>414</v>
      </c>
      <c r="C2890" s="13" t="s">
        <v>415</v>
      </c>
      <c r="D2890" s="13" t="s">
        <v>108</v>
      </c>
      <c r="E2890" s="13" t="s">
        <v>23</v>
      </c>
      <c r="F2890" s="13" t="s">
        <v>358</v>
      </c>
      <c r="G2890" s="13" t="s">
        <v>43</v>
      </c>
      <c r="H2890" s="13" t="s">
        <v>44</v>
      </c>
      <c r="I2890" s="47" t="str">
        <f>INDEX(Orders!$E2890,MATCH(Orders!$F2890,Customers!$B2890,0))</f>
        <v>Standard Class</v>
      </c>
    </row>
    <row r="2891" spans="1:9" x14ac:dyDescent="0.35">
      <c r="A2891" s="12">
        <v>6512</v>
      </c>
      <c r="B2891" s="17" t="s">
        <v>4572</v>
      </c>
      <c r="C2891" s="17" t="s">
        <v>4573</v>
      </c>
      <c r="D2891" s="17" t="s">
        <v>108</v>
      </c>
      <c r="E2891" s="17" t="s">
        <v>23</v>
      </c>
      <c r="F2891" s="17" t="s">
        <v>358</v>
      </c>
      <c r="G2891" s="17" t="s">
        <v>43</v>
      </c>
      <c r="H2891" s="17" t="s">
        <v>44</v>
      </c>
      <c r="I2891" s="48" t="str">
        <f>INDEX(Orders!$E2891,MATCH(Orders!$F2891,Customers!$B2891,0))</f>
        <v>Standard Class</v>
      </c>
    </row>
    <row r="2892" spans="1:9" x14ac:dyDescent="0.35">
      <c r="A2892" s="11">
        <v>9313</v>
      </c>
      <c r="B2892" s="13" t="s">
        <v>710</v>
      </c>
      <c r="C2892" s="13" t="s">
        <v>711</v>
      </c>
      <c r="D2892" s="13" t="s">
        <v>41</v>
      </c>
      <c r="E2892" s="13" t="s">
        <v>23</v>
      </c>
      <c r="F2892" s="13" t="s">
        <v>404</v>
      </c>
      <c r="G2892" s="13" t="s">
        <v>53</v>
      </c>
      <c r="H2892" s="13" t="s">
        <v>54</v>
      </c>
      <c r="I2892" s="47" t="str">
        <f>INDEX(Orders!$E2892,MATCH(Orders!$F2892,Customers!$B2892,0))</f>
        <v>Standard Class</v>
      </c>
    </row>
    <row r="2893" spans="1:9" x14ac:dyDescent="0.35">
      <c r="A2893" s="12">
        <v>3736</v>
      </c>
      <c r="B2893" s="17" t="s">
        <v>6059</v>
      </c>
      <c r="C2893" s="17" t="s">
        <v>6060</v>
      </c>
      <c r="D2893" s="17" t="s">
        <v>41</v>
      </c>
      <c r="E2893" s="17" t="s">
        <v>23</v>
      </c>
      <c r="F2893" s="17" t="s">
        <v>218</v>
      </c>
      <c r="G2893" s="17" t="s">
        <v>219</v>
      </c>
      <c r="H2893" s="17" t="s">
        <v>26</v>
      </c>
      <c r="I2893" s="48" t="str">
        <f>INDEX(Orders!$E2893,MATCH(Orders!$F2893,Customers!$B2893,0))</f>
        <v>Second Class</v>
      </c>
    </row>
    <row r="2894" spans="1:9" x14ac:dyDescent="0.35">
      <c r="A2894" s="11">
        <v>5151</v>
      </c>
      <c r="B2894" s="13" t="s">
        <v>2204</v>
      </c>
      <c r="C2894" s="13" t="s">
        <v>2205</v>
      </c>
      <c r="D2894" s="13" t="s">
        <v>22</v>
      </c>
      <c r="E2894" s="13" t="s">
        <v>23</v>
      </c>
      <c r="F2894" s="13" t="s">
        <v>358</v>
      </c>
      <c r="G2894" s="13" t="s">
        <v>43</v>
      </c>
      <c r="H2894" s="13" t="s">
        <v>44</v>
      </c>
      <c r="I2894" s="47" t="str">
        <f>INDEX(Orders!$E2894,MATCH(Orders!$F2894,Customers!$B2894,0))</f>
        <v>Second Class</v>
      </c>
    </row>
    <row r="2895" spans="1:9" x14ac:dyDescent="0.35">
      <c r="A2895" s="12">
        <v>4904</v>
      </c>
      <c r="B2895" s="17" t="s">
        <v>5536</v>
      </c>
      <c r="C2895" s="17" t="s">
        <v>5537</v>
      </c>
      <c r="D2895" s="17" t="s">
        <v>41</v>
      </c>
      <c r="E2895" s="17" t="s">
        <v>23</v>
      </c>
      <c r="F2895" s="17" t="s">
        <v>218</v>
      </c>
      <c r="G2895" s="17" t="s">
        <v>219</v>
      </c>
      <c r="H2895" s="17" t="s">
        <v>26</v>
      </c>
      <c r="I2895" s="48" t="str">
        <f>INDEX(Orders!$E2895,MATCH(Orders!$F2895,Customers!$B2895,0))</f>
        <v>Standard Class</v>
      </c>
    </row>
    <row r="2896" spans="1:9" x14ac:dyDescent="0.35">
      <c r="A2896" s="11">
        <v>4903</v>
      </c>
      <c r="B2896" s="13" t="s">
        <v>5536</v>
      </c>
      <c r="C2896" s="13" t="s">
        <v>5537</v>
      </c>
      <c r="D2896" s="13" t="s">
        <v>41</v>
      </c>
      <c r="E2896" s="13" t="s">
        <v>23</v>
      </c>
      <c r="F2896" s="13" t="s">
        <v>218</v>
      </c>
      <c r="G2896" s="13" t="s">
        <v>219</v>
      </c>
      <c r="H2896" s="13" t="s">
        <v>26</v>
      </c>
      <c r="I2896" s="47" t="str">
        <f>INDEX(Orders!$E2896,MATCH(Orders!$F2896,Customers!$B2896,0))</f>
        <v>Standard Class</v>
      </c>
    </row>
    <row r="2897" spans="1:9" x14ac:dyDescent="0.35">
      <c r="A2897" s="12">
        <v>1372</v>
      </c>
      <c r="B2897" s="17" t="s">
        <v>794</v>
      </c>
      <c r="C2897" s="17" t="s">
        <v>795</v>
      </c>
      <c r="D2897" s="17" t="s">
        <v>108</v>
      </c>
      <c r="E2897" s="17" t="s">
        <v>23</v>
      </c>
      <c r="F2897" s="17" t="s">
        <v>569</v>
      </c>
      <c r="G2897" s="17" t="s">
        <v>25</v>
      </c>
      <c r="H2897" s="17" t="s">
        <v>26</v>
      </c>
      <c r="I2897" s="48" t="str">
        <f>INDEX(Orders!$E2897,MATCH(Orders!$F2897,Customers!$B2897,0))</f>
        <v>Standard Class</v>
      </c>
    </row>
    <row r="2898" spans="1:9" x14ac:dyDescent="0.35">
      <c r="A2898" s="11">
        <v>4884</v>
      </c>
      <c r="B2898" s="13" t="s">
        <v>637</v>
      </c>
      <c r="C2898" s="13" t="s">
        <v>638</v>
      </c>
      <c r="D2898" s="13" t="s">
        <v>41</v>
      </c>
      <c r="E2898" s="13" t="s">
        <v>23</v>
      </c>
      <c r="F2898" s="13" t="s">
        <v>2646</v>
      </c>
      <c r="G2898" s="13" t="s">
        <v>43</v>
      </c>
      <c r="H2898" s="13" t="s">
        <v>44</v>
      </c>
      <c r="I2898" s="47" t="str">
        <f>INDEX(Orders!$E2898,MATCH(Orders!$F2898,Customers!$B2898,0))</f>
        <v>Standard Class</v>
      </c>
    </row>
    <row r="2899" spans="1:9" x14ac:dyDescent="0.35">
      <c r="A2899" s="12">
        <v>360</v>
      </c>
      <c r="B2899" s="17" t="s">
        <v>4703</v>
      </c>
      <c r="C2899" s="17" t="s">
        <v>4704</v>
      </c>
      <c r="D2899" s="17" t="s">
        <v>22</v>
      </c>
      <c r="E2899" s="17" t="s">
        <v>23</v>
      </c>
      <c r="F2899" s="17" t="s">
        <v>184</v>
      </c>
      <c r="G2899" s="17" t="s">
        <v>251</v>
      </c>
      <c r="H2899" s="17" t="s">
        <v>79</v>
      </c>
      <c r="I2899" s="48" t="str">
        <f>INDEX(Orders!$E2899,MATCH(Orders!$F2899,Customers!$B2899,0))</f>
        <v>First Class</v>
      </c>
    </row>
    <row r="2900" spans="1:9" x14ac:dyDescent="0.35">
      <c r="A2900" s="11">
        <v>4885</v>
      </c>
      <c r="B2900" s="13" t="s">
        <v>637</v>
      </c>
      <c r="C2900" s="13" t="s">
        <v>638</v>
      </c>
      <c r="D2900" s="13" t="s">
        <v>41</v>
      </c>
      <c r="E2900" s="13" t="s">
        <v>23</v>
      </c>
      <c r="F2900" s="13" t="s">
        <v>2646</v>
      </c>
      <c r="G2900" s="13" t="s">
        <v>43</v>
      </c>
      <c r="H2900" s="13" t="s">
        <v>44</v>
      </c>
      <c r="I2900" s="47" t="str">
        <f>INDEX(Orders!$E2900,MATCH(Orders!$F2900,Customers!$B2900,0))</f>
        <v>Standard Class</v>
      </c>
    </row>
    <row r="2901" spans="1:9" x14ac:dyDescent="0.35">
      <c r="A2901" s="12">
        <v>361</v>
      </c>
      <c r="B2901" s="17" t="s">
        <v>4703</v>
      </c>
      <c r="C2901" s="17" t="s">
        <v>4704</v>
      </c>
      <c r="D2901" s="17" t="s">
        <v>22</v>
      </c>
      <c r="E2901" s="17" t="s">
        <v>23</v>
      </c>
      <c r="F2901" s="17" t="s">
        <v>184</v>
      </c>
      <c r="G2901" s="17" t="s">
        <v>251</v>
      </c>
      <c r="H2901" s="17" t="s">
        <v>79</v>
      </c>
      <c r="I2901" s="48" t="str">
        <f>INDEX(Orders!$E2901,MATCH(Orders!$F2901,Customers!$B2901,0))</f>
        <v>First Class</v>
      </c>
    </row>
    <row r="2902" spans="1:9" x14ac:dyDescent="0.35">
      <c r="A2902" s="11">
        <v>1926</v>
      </c>
      <c r="B2902" s="13" t="s">
        <v>1918</v>
      </c>
      <c r="C2902" s="13" t="s">
        <v>1919</v>
      </c>
      <c r="D2902" s="13" t="s">
        <v>22</v>
      </c>
      <c r="E2902" s="13" t="s">
        <v>23</v>
      </c>
      <c r="F2902" s="13" t="s">
        <v>358</v>
      </c>
      <c r="G2902" s="13" t="s">
        <v>43</v>
      </c>
      <c r="H2902" s="13" t="s">
        <v>44</v>
      </c>
      <c r="I2902" s="47" t="str">
        <f>INDEX(Orders!$E2902,MATCH(Orders!$F2902,Customers!$B2902,0))</f>
        <v>Standard Class</v>
      </c>
    </row>
    <row r="2903" spans="1:9" x14ac:dyDescent="0.35">
      <c r="A2903" s="12">
        <v>8540</v>
      </c>
      <c r="B2903" s="17" t="s">
        <v>3941</v>
      </c>
      <c r="C2903" s="17" t="s">
        <v>3942</v>
      </c>
      <c r="D2903" s="17" t="s">
        <v>41</v>
      </c>
      <c r="E2903" s="17" t="s">
        <v>23</v>
      </c>
      <c r="F2903" s="17" t="s">
        <v>42</v>
      </c>
      <c r="G2903" s="17" t="s">
        <v>43</v>
      </c>
      <c r="H2903" s="17" t="s">
        <v>44</v>
      </c>
      <c r="I2903" s="48" t="str">
        <f>INDEX(Orders!$E2903,MATCH(Orders!$F2903,Customers!$B2903,0))</f>
        <v>Standard Class</v>
      </c>
    </row>
    <row r="2904" spans="1:9" x14ac:dyDescent="0.35">
      <c r="A2904" s="11">
        <v>8541</v>
      </c>
      <c r="B2904" s="13" t="s">
        <v>3941</v>
      </c>
      <c r="C2904" s="13" t="s">
        <v>3942</v>
      </c>
      <c r="D2904" s="13" t="s">
        <v>41</v>
      </c>
      <c r="E2904" s="13" t="s">
        <v>23</v>
      </c>
      <c r="F2904" s="13" t="s">
        <v>42</v>
      </c>
      <c r="G2904" s="13" t="s">
        <v>43</v>
      </c>
      <c r="H2904" s="13" t="s">
        <v>44</v>
      </c>
      <c r="I2904" s="47" t="str">
        <f>INDEX(Orders!$E2904,MATCH(Orders!$F2904,Customers!$B2904,0))</f>
        <v>Standard Class</v>
      </c>
    </row>
    <row r="2905" spans="1:9" x14ac:dyDescent="0.35">
      <c r="A2905" s="12">
        <v>6689</v>
      </c>
      <c r="B2905" s="17" t="s">
        <v>4250</v>
      </c>
      <c r="C2905" s="17" t="s">
        <v>4251</v>
      </c>
      <c r="D2905" s="17" t="s">
        <v>22</v>
      </c>
      <c r="E2905" s="17" t="s">
        <v>23</v>
      </c>
      <c r="F2905" s="17" t="s">
        <v>358</v>
      </c>
      <c r="G2905" s="17" t="s">
        <v>43</v>
      </c>
      <c r="H2905" s="17" t="s">
        <v>44</v>
      </c>
      <c r="I2905" s="48" t="str">
        <f>INDEX(Orders!$E2905,MATCH(Orders!$F2905,Customers!$B2905,0))</f>
        <v>Second Class</v>
      </c>
    </row>
    <row r="2906" spans="1:9" x14ac:dyDescent="0.35">
      <c r="A2906" s="11">
        <v>8413</v>
      </c>
      <c r="B2906" s="13" t="s">
        <v>3917</v>
      </c>
      <c r="C2906" s="13" t="s">
        <v>3918</v>
      </c>
      <c r="D2906" s="13" t="s">
        <v>41</v>
      </c>
      <c r="E2906" s="13" t="s">
        <v>23</v>
      </c>
      <c r="F2906" s="13" t="s">
        <v>404</v>
      </c>
      <c r="G2906" s="13" t="s">
        <v>53</v>
      </c>
      <c r="H2906" s="13" t="s">
        <v>54</v>
      </c>
      <c r="I2906" s="47" t="str">
        <f>INDEX(Orders!$E2906,MATCH(Orders!$F2906,Customers!$B2906,0))</f>
        <v>Standard Class</v>
      </c>
    </row>
    <row r="2907" spans="1:9" x14ac:dyDescent="0.35">
      <c r="A2907" s="12">
        <v>1256</v>
      </c>
      <c r="B2907" s="17" t="s">
        <v>3598</v>
      </c>
      <c r="C2907" s="17" t="s">
        <v>3599</v>
      </c>
      <c r="D2907" s="17" t="s">
        <v>108</v>
      </c>
      <c r="E2907" s="17" t="s">
        <v>23</v>
      </c>
      <c r="F2907" s="17" t="s">
        <v>6084</v>
      </c>
      <c r="G2907" s="17" t="s">
        <v>87</v>
      </c>
      <c r="H2907" s="17" t="s">
        <v>26</v>
      </c>
      <c r="I2907" s="48" t="str">
        <f>INDEX(Orders!$E2907,MATCH(Orders!$F2907,Customers!$B2907,0))</f>
        <v>Standard Class</v>
      </c>
    </row>
    <row r="2908" spans="1:9" x14ac:dyDescent="0.35">
      <c r="A2908" s="11">
        <v>4998</v>
      </c>
      <c r="B2908" s="13" t="s">
        <v>6086</v>
      </c>
      <c r="C2908" s="13" t="s">
        <v>6087</v>
      </c>
      <c r="D2908" s="13" t="s">
        <v>22</v>
      </c>
      <c r="E2908" s="13" t="s">
        <v>23</v>
      </c>
      <c r="F2908" s="13" t="s">
        <v>134</v>
      </c>
      <c r="G2908" s="13" t="s">
        <v>78</v>
      </c>
      <c r="H2908" s="13" t="s">
        <v>79</v>
      </c>
      <c r="I2908" s="47" t="str">
        <f>INDEX(Orders!$E2908,MATCH(Orders!$F2908,Customers!$B2908,0))</f>
        <v>Standard Class</v>
      </c>
    </row>
    <row r="2909" spans="1:9" x14ac:dyDescent="0.35">
      <c r="A2909" s="12">
        <v>1254</v>
      </c>
      <c r="B2909" s="17" t="s">
        <v>3598</v>
      </c>
      <c r="C2909" s="17" t="s">
        <v>3599</v>
      </c>
      <c r="D2909" s="17" t="s">
        <v>108</v>
      </c>
      <c r="E2909" s="17" t="s">
        <v>23</v>
      </c>
      <c r="F2909" s="17" t="s">
        <v>6084</v>
      </c>
      <c r="G2909" s="17" t="s">
        <v>87</v>
      </c>
      <c r="H2909" s="17" t="s">
        <v>26</v>
      </c>
      <c r="I2909" s="48" t="str">
        <f>INDEX(Orders!$E2909,MATCH(Orders!$F2909,Customers!$B2909,0))</f>
        <v>Standard Class</v>
      </c>
    </row>
    <row r="2910" spans="1:9" x14ac:dyDescent="0.35">
      <c r="A2910" s="11">
        <v>1255</v>
      </c>
      <c r="B2910" s="13" t="s">
        <v>3598</v>
      </c>
      <c r="C2910" s="13" t="s">
        <v>3599</v>
      </c>
      <c r="D2910" s="13" t="s">
        <v>108</v>
      </c>
      <c r="E2910" s="13" t="s">
        <v>23</v>
      </c>
      <c r="F2910" s="13" t="s">
        <v>6084</v>
      </c>
      <c r="G2910" s="13" t="s">
        <v>87</v>
      </c>
      <c r="H2910" s="13" t="s">
        <v>26</v>
      </c>
      <c r="I2910" s="47" t="str">
        <f>INDEX(Orders!$E2910,MATCH(Orders!$F2910,Customers!$B2910,0))</f>
        <v>Standard Class</v>
      </c>
    </row>
    <row r="2911" spans="1:9" x14ac:dyDescent="0.35">
      <c r="A2911" s="12">
        <v>4294</v>
      </c>
      <c r="B2911" s="17" t="s">
        <v>4417</v>
      </c>
      <c r="C2911" s="17" t="s">
        <v>4418</v>
      </c>
      <c r="D2911" s="17" t="s">
        <v>41</v>
      </c>
      <c r="E2911" s="17" t="s">
        <v>23</v>
      </c>
      <c r="F2911" s="17" t="s">
        <v>86</v>
      </c>
      <c r="G2911" s="17" t="s">
        <v>87</v>
      </c>
      <c r="H2911" s="17" t="s">
        <v>26</v>
      </c>
      <c r="I2911" s="48" t="str">
        <f>INDEX(Orders!$E2911,MATCH(Orders!$F2911,Customers!$B2911,0))</f>
        <v>Standard Class</v>
      </c>
    </row>
    <row r="2912" spans="1:9" x14ac:dyDescent="0.35">
      <c r="A2912" s="11">
        <v>1257</v>
      </c>
      <c r="B2912" s="13" t="s">
        <v>3598</v>
      </c>
      <c r="C2912" s="13" t="s">
        <v>3599</v>
      </c>
      <c r="D2912" s="13" t="s">
        <v>108</v>
      </c>
      <c r="E2912" s="13" t="s">
        <v>23</v>
      </c>
      <c r="F2912" s="13" t="s">
        <v>6084</v>
      </c>
      <c r="G2912" s="13" t="s">
        <v>87</v>
      </c>
      <c r="H2912" s="13" t="s">
        <v>26</v>
      </c>
      <c r="I2912" s="47" t="str">
        <f>INDEX(Orders!$E2912,MATCH(Orders!$F2912,Customers!$B2912,0))</f>
        <v>Standard Class</v>
      </c>
    </row>
    <row r="2913" spans="1:9" x14ac:dyDescent="0.35">
      <c r="A2913" s="12">
        <v>4997</v>
      </c>
      <c r="B2913" s="17" t="s">
        <v>6086</v>
      </c>
      <c r="C2913" s="17" t="s">
        <v>6087</v>
      </c>
      <c r="D2913" s="17" t="s">
        <v>22</v>
      </c>
      <c r="E2913" s="17" t="s">
        <v>23</v>
      </c>
      <c r="F2913" s="17" t="s">
        <v>134</v>
      </c>
      <c r="G2913" s="17" t="s">
        <v>78</v>
      </c>
      <c r="H2913" s="17" t="s">
        <v>79</v>
      </c>
      <c r="I2913" s="48" t="str">
        <f>INDEX(Orders!$E2913,MATCH(Orders!$F2913,Customers!$B2913,0))</f>
        <v>Standard Class</v>
      </c>
    </row>
    <row r="2914" spans="1:9" x14ac:dyDescent="0.35">
      <c r="A2914" s="11">
        <v>8043</v>
      </c>
      <c r="B2914" s="13" t="s">
        <v>675</v>
      </c>
      <c r="C2914" s="13" t="s">
        <v>676</v>
      </c>
      <c r="D2914" s="13" t="s">
        <v>108</v>
      </c>
      <c r="E2914" s="13" t="s">
        <v>23</v>
      </c>
      <c r="F2914" s="13" t="s">
        <v>6090</v>
      </c>
      <c r="G2914" s="13" t="s">
        <v>893</v>
      </c>
      <c r="H2914" s="13" t="s">
        <v>26</v>
      </c>
      <c r="I2914" s="47" t="str">
        <f>INDEX(Orders!$E2914,MATCH(Orders!$F2914,Customers!$B2914,0))</f>
        <v>Standard Class</v>
      </c>
    </row>
    <row r="2915" spans="1:9" x14ac:dyDescent="0.35">
      <c r="A2915" s="12">
        <v>7146</v>
      </c>
      <c r="B2915" s="17" t="s">
        <v>2641</v>
      </c>
      <c r="C2915" s="17" t="s">
        <v>2642</v>
      </c>
      <c r="D2915" s="17" t="s">
        <v>108</v>
      </c>
      <c r="E2915" s="17" t="s">
        <v>23</v>
      </c>
      <c r="F2915" s="17" t="s">
        <v>86</v>
      </c>
      <c r="G2915" s="17" t="s">
        <v>87</v>
      </c>
      <c r="H2915" s="17" t="s">
        <v>26</v>
      </c>
      <c r="I2915" s="48" t="str">
        <f>INDEX(Orders!$E2915,MATCH(Orders!$F2915,Customers!$B2915,0))</f>
        <v>Standard Class</v>
      </c>
    </row>
    <row r="2916" spans="1:9" x14ac:dyDescent="0.35">
      <c r="A2916" s="11">
        <v>7144</v>
      </c>
      <c r="B2916" s="13" t="s">
        <v>2641</v>
      </c>
      <c r="C2916" s="13" t="s">
        <v>2642</v>
      </c>
      <c r="D2916" s="13" t="s">
        <v>108</v>
      </c>
      <c r="E2916" s="13" t="s">
        <v>23</v>
      </c>
      <c r="F2916" s="13" t="s">
        <v>86</v>
      </c>
      <c r="G2916" s="13" t="s">
        <v>87</v>
      </c>
      <c r="H2916" s="13" t="s">
        <v>26</v>
      </c>
      <c r="I2916" s="47" t="str">
        <f>INDEX(Orders!$E2916,MATCH(Orders!$F2916,Customers!$B2916,0))</f>
        <v>Standard Class</v>
      </c>
    </row>
    <row r="2917" spans="1:9" x14ac:dyDescent="0.35">
      <c r="A2917" s="12">
        <v>2994</v>
      </c>
      <c r="B2917" s="17" t="s">
        <v>1743</v>
      </c>
      <c r="C2917" s="17" t="s">
        <v>1744</v>
      </c>
      <c r="D2917" s="17" t="s">
        <v>41</v>
      </c>
      <c r="E2917" s="17" t="s">
        <v>23</v>
      </c>
      <c r="F2917" s="17" t="s">
        <v>1457</v>
      </c>
      <c r="G2917" s="17" t="s">
        <v>880</v>
      </c>
      <c r="H2917" s="17" t="s">
        <v>54</v>
      </c>
      <c r="I2917" s="48" t="str">
        <f>INDEX(Orders!$E2917,MATCH(Orders!$F2917,Customers!$B2917,0))</f>
        <v>Standard Class</v>
      </c>
    </row>
    <row r="2918" spans="1:9" x14ac:dyDescent="0.35">
      <c r="A2918" s="11">
        <v>7145</v>
      </c>
      <c r="B2918" s="13" t="s">
        <v>2641</v>
      </c>
      <c r="C2918" s="13" t="s">
        <v>2642</v>
      </c>
      <c r="D2918" s="13" t="s">
        <v>108</v>
      </c>
      <c r="E2918" s="13" t="s">
        <v>23</v>
      </c>
      <c r="F2918" s="13" t="s">
        <v>86</v>
      </c>
      <c r="G2918" s="13" t="s">
        <v>87</v>
      </c>
      <c r="H2918" s="13" t="s">
        <v>26</v>
      </c>
      <c r="I2918" s="47" t="str">
        <f>INDEX(Orders!$E2918,MATCH(Orders!$F2918,Customers!$B2918,0))</f>
        <v>Standard Class</v>
      </c>
    </row>
    <row r="2919" spans="1:9" x14ac:dyDescent="0.35">
      <c r="A2919" s="12">
        <v>8044</v>
      </c>
      <c r="B2919" s="17" t="s">
        <v>675</v>
      </c>
      <c r="C2919" s="17" t="s">
        <v>676</v>
      </c>
      <c r="D2919" s="17" t="s">
        <v>108</v>
      </c>
      <c r="E2919" s="17" t="s">
        <v>23</v>
      </c>
      <c r="F2919" s="17" t="s">
        <v>6090</v>
      </c>
      <c r="G2919" s="17" t="s">
        <v>893</v>
      </c>
      <c r="H2919" s="17" t="s">
        <v>26</v>
      </c>
      <c r="I2919" s="48" t="str">
        <f>INDEX(Orders!$E2919,MATCH(Orders!$F2919,Customers!$B2919,0))</f>
        <v>Standard Class</v>
      </c>
    </row>
    <row r="2920" spans="1:9" x14ac:dyDescent="0.35">
      <c r="A2920" s="11">
        <v>7147</v>
      </c>
      <c r="B2920" s="13" t="s">
        <v>2641</v>
      </c>
      <c r="C2920" s="13" t="s">
        <v>2642</v>
      </c>
      <c r="D2920" s="13" t="s">
        <v>108</v>
      </c>
      <c r="E2920" s="13" t="s">
        <v>23</v>
      </c>
      <c r="F2920" s="13" t="s">
        <v>86</v>
      </c>
      <c r="G2920" s="13" t="s">
        <v>87</v>
      </c>
      <c r="H2920" s="13" t="s">
        <v>26</v>
      </c>
      <c r="I2920" s="47" t="str">
        <f>INDEX(Orders!$E2920,MATCH(Orders!$F2920,Customers!$B2920,0))</f>
        <v>Standard Class</v>
      </c>
    </row>
    <row r="2921" spans="1:9" x14ac:dyDescent="0.35">
      <c r="A2921" s="12">
        <v>3188</v>
      </c>
      <c r="B2921" s="17" t="s">
        <v>157</v>
      </c>
      <c r="C2921" s="17" t="s">
        <v>158</v>
      </c>
      <c r="D2921" s="17" t="s">
        <v>22</v>
      </c>
      <c r="E2921" s="17" t="s">
        <v>23</v>
      </c>
      <c r="F2921" s="17" t="s">
        <v>2487</v>
      </c>
      <c r="G2921" s="17" t="s">
        <v>893</v>
      </c>
      <c r="H2921" s="17" t="s">
        <v>26</v>
      </c>
      <c r="I2921" s="48" t="str">
        <f>INDEX(Orders!$E2921,MATCH(Orders!$F2921,Customers!$B2921,0))</f>
        <v>Standard Class</v>
      </c>
    </row>
    <row r="2922" spans="1:9" x14ac:dyDescent="0.35">
      <c r="A2922" s="11">
        <v>4636</v>
      </c>
      <c r="B2922" s="13" t="s">
        <v>6101</v>
      </c>
      <c r="C2922" s="13" t="s">
        <v>6102</v>
      </c>
      <c r="D2922" s="13" t="s">
        <v>22</v>
      </c>
      <c r="E2922" s="13" t="s">
        <v>23</v>
      </c>
      <c r="F2922" s="13" t="s">
        <v>358</v>
      </c>
      <c r="G2922" s="13" t="s">
        <v>43</v>
      </c>
      <c r="H2922" s="13" t="s">
        <v>44</v>
      </c>
      <c r="I2922" s="47" t="str">
        <f>INDEX(Orders!$E2922,MATCH(Orders!$F2922,Customers!$B2922,0))</f>
        <v>Standard Class</v>
      </c>
    </row>
    <row r="2923" spans="1:9" x14ac:dyDescent="0.35">
      <c r="A2923" s="12">
        <v>5387</v>
      </c>
      <c r="B2923" s="17" t="s">
        <v>5745</v>
      </c>
      <c r="C2923" s="17" t="s">
        <v>5746</v>
      </c>
      <c r="D2923" s="17" t="s">
        <v>41</v>
      </c>
      <c r="E2923" s="17" t="s">
        <v>23</v>
      </c>
      <c r="F2923" s="17" t="s">
        <v>6104</v>
      </c>
      <c r="G2923" s="17" t="s">
        <v>1444</v>
      </c>
      <c r="H2923" s="17" t="s">
        <v>79</v>
      </c>
      <c r="I2923" s="48" t="str">
        <f>INDEX(Orders!$E2923,MATCH(Orders!$F2923,Customers!$B2923,0))</f>
        <v>Standard Class</v>
      </c>
    </row>
    <row r="2924" spans="1:9" x14ac:dyDescent="0.35">
      <c r="A2924" s="11">
        <v>3065</v>
      </c>
      <c r="B2924" s="13" t="s">
        <v>2539</v>
      </c>
      <c r="C2924" s="13" t="s">
        <v>2540</v>
      </c>
      <c r="D2924" s="13" t="s">
        <v>108</v>
      </c>
      <c r="E2924" s="13" t="s">
        <v>23</v>
      </c>
      <c r="F2924" s="13" t="s">
        <v>6106</v>
      </c>
      <c r="G2924" s="13" t="s">
        <v>5020</v>
      </c>
      <c r="H2924" s="13" t="s">
        <v>44</v>
      </c>
      <c r="I2924" s="47" t="str">
        <f>INDEX(Orders!$E2924,MATCH(Orders!$F2924,Customers!$B2924,0))</f>
        <v>Second Class</v>
      </c>
    </row>
    <row r="2925" spans="1:9" x14ac:dyDescent="0.35">
      <c r="A2925" s="12">
        <v>5568</v>
      </c>
      <c r="B2925" s="17" t="s">
        <v>2915</v>
      </c>
      <c r="C2925" s="17" t="s">
        <v>2916</v>
      </c>
      <c r="D2925" s="17" t="s">
        <v>108</v>
      </c>
      <c r="E2925" s="17" t="s">
        <v>23</v>
      </c>
      <c r="F2925" s="17" t="s">
        <v>380</v>
      </c>
      <c r="G2925" s="17" t="s">
        <v>381</v>
      </c>
      <c r="H2925" s="17" t="s">
        <v>54</v>
      </c>
      <c r="I2925" s="48" t="str">
        <f>INDEX(Orders!$E2925,MATCH(Orders!$F2925,Customers!$B2925,0))</f>
        <v>Same Day</v>
      </c>
    </row>
    <row r="2926" spans="1:9" x14ac:dyDescent="0.35">
      <c r="A2926" s="11">
        <v>3066</v>
      </c>
      <c r="B2926" s="13" t="s">
        <v>2539</v>
      </c>
      <c r="C2926" s="13" t="s">
        <v>2540</v>
      </c>
      <c r="D2926" s="13" t="s">
        <v>108</v>
      </c>
      <c r="E2926" s="13" t="s">
        <v>23</v>
      </c>
      <c r="F2926" s="13" t="s">
        <v>6106</v>
      </c>
      <c r="G2926" s="13" t="s">
        <v>5020</v>
      </c>
      <c r="H2926" s="13" t="s">
        <v>44</v>
      </c>
      <c r="I2926" s="47" t="str">
        <f>INDEX(Orders!$E2926,MATCH(Orders!$F2926,Customers!$B2926,0))</f>
        <v>Second Class</v>
      </c>
    </row>
    <row r="2927" spans="1:9" x14ac:dyDescent="0.35">
      <c r="A2927" s="12">
        <v>7922</v>
      </c>
      <c r="B2927" s="17" t="s">
        <v>166</v>
      </c>
      <c r="C2927" s="17" t="s">
        <v>167</v>
      </c>
      <c r="D2927" s="17" t="s">
        <v>41</v>
      </c>
      <c r="E2927" s="17" t="s">
        <v>23</v>
      </c>
      <c r="F2927" s="17" t="s">
        <v>1091</v>
      </c>
      <c r="G2927" s="17" t="s">
        <v>25</v>
      </c>
      <c r="H2927" s="17" t="s">
        <v>26</v>
      </c>
      <c r="I2927" s="48" t="str">
        <f>INDEX(Orders!$E2927,MATCH(Orders!$F2927,Customers!$B2927,0))</f>
        <v>Standard Class</v>
      </c>
    </row>
    <row r="2928" spans="1:9" x14ac:dyDescent="0.35">
      <c r="A2928" s="11">
        <v>5566</v>
      </c>
      <c r="B2928" s="13" t="s">
        <v>2915</v>
      </c>
      <c r="C2928" s="13" t="s">
        <v>2916</v>
      </c>
      <c r="D2928" s="13" t="s">
        <v>108</v>
      </c>
      <c r="E2928" s="13" t="s">
        <v>23</v>
      </c>
      <c r="F2928" s="13" t="s">
        <v>380</v>
      </c>
      <c r="G2928" s="13" t="s">
        <v>381</v>
      </c>
      <c r="H2928" s="13" t="s">
        <v>54</v>
      </c>
      <c r="I2928" s="47" t="str">
        <f>INDEX(Orders!$E2928,MATCH(Orders!$F2928,Customers!$B2928,0))</f>
        <v>Same Day</v>
      </c>
    </row>
    <row r="2929" spans="1:9" x14ac:dyDescent="0.35">
      <c r="A2929" s="12">
        <v>3067</v>
      </c>
      <c r="B2929" s="17" t="s">
        <v>2539</v>
      </c>
      <c r="C2929" s="17" t="s">
        <v>2540</v>
      </c>
      <c r="D2929" s="17" t="s">
        <v>108</v>
      </c>
      <c r="E2929" s="17" t="s">
        <v>23</v>
      </c>
      <c r="F2929" s="17" t="s">
        <v>6106</v>
      </c>
      <c r="G2929" s="17" t="s">
        <v>5020</v>
      </c>
      <c r="H2929" s="17" t="s">
        <v>44</v>
      </c>
      <c r="I2929" s="48" t="str">
        <f>INDEX(Orders!$E2929,MATCH(Orders!$F2929,Customers!$B2929,0))</f>
        <v>Second Class</v>
      </c>
    </row>
    <row r="2930" spans="1:9" x14ac:dyDescent="0.35">
      <c r="A2930" s="11">
        <v>3069</v>
      </c>
      <c r="B2930" s="13" t="s">
        <v>2539</v>
      </c>
      <c r="C2930" s="13" t="s">
        <v>2540</v>
      </c>
      <c r="D2930" s="13" t="s">
        <v>108</v>
      </c>
      <c r="E2930" s="13" t="s">
        <v>23</v>
      </c>
      <c r="F2930" s="13" t="s">
        <v>6106</v>
      </c>
      <c r="G2930" s="13" t="s">
        <v>5020</v>
      </c>
      <c r="H2930" s="13" t="s">
        <v>44</v>
      </c>
      <c r="I2930" s="47" t="str">
        <f>INDEX(Orders!$E2930,MATCH(Orders!$F2930,Customers!$B2930,0))</f>
        <v>Second Class</v>
      </c>
    </row>
    <row r="2931" spans="1:9" x14ac:dyDescent="0.35">
      <c r="A2931" s="12">
        <v>8295</v>
      </c>
      <c r="B2931" s="17" t="s">
        <v>3277</v>
      </c>
      <c r="C2931" s="17" t="s">
        <v>3278</v>
      </c>
      <c r="D2931" s="17" t="s">
        <v>41</v>
      </c>
      <c r="E2931" s="17" t="s">
        <v>23</v>
      </c>
      <c r="F2931" s="17" t="s">
        <v>218</v>
      </c>
      <c r="G2931" s="17" t="s">
        <v>219</v>
      </c>
      <c r="H2931" s="17" t="s">
        <v>26</v>
      </c>
      <c r="I2931" s="48" t="str">
        <f>INDEX(Orders!$E2931,MATCH(Orders!$F2931,Customers!$B2931,0))</f>
        <v>Standard Class</v>
      </c>
    </row>
    <row r="2932" spans="1:9" x14ac:dyDescent="0.35">
      <c r="A2932" s="11">
        <v>2163</v>
      </c>
      <c r="B2932" s="13" t="s">
        <v>913</v>
      </c>
      <c r="C2932" s="13" t="s">
        <v>914</v>
      </c>
      <c r="D2932" s="13" t="s">
        <v>108</v>
      </c>
      <c r="E2932" s="13" t="s">
        <v>23</v>
      </c>
      <c r="F2932" s="13" t="s">
        <v>6115</v>
      </c>
      <c r="G2932" s="13" t="s">
        <v>43</v>
      </c>
      <c r="H2932" s="13" t="s">
        <v>44</v>
      </c>
      <c r="I2932" s="47" t="str">
        <f>INDEX(Orders!$E2932,MATCH(Orders!$F2932,Customers!$B2932,0))</f>
        <v>Standard Class</v>
      </c>
    </row>
    <row r="2933" spans="1:9" x14ac:dyDescent="0.35">
      <c r="A2933" s="12">
        <v>7232</v>
      </c>
      <c r="B2933" s="17" t="s">
        <v>4339</v>
      </c>
      <c r="C2933" s="17" t="s">
        <v>4340</v>
      </c>
      <c r="D2933" s="17" t="s">
        <v>41</v>
      </c>
      <c r="E2933" s="17" t="s">
        <v>23</v>
      </c>
      <c r="F2933" s="17" t="s">
        <v>211</v>
      </c>
      <c r="G2933" s="17" t="s">
        <v>212</v>
      </c>
      <c r="H2933" s="17" t="s">
        <v>26</v>
      </c>
      <c r="I2933" s="48" t="str">
        <f>INDEX(Orders!$E2933,MATCH(Orders!$F2933,Customers!$B2933,0))</f>
        <v>First Class</v>
      </c>
    </row>
    <row r="2934" spans="1:9" x14ac:dyDescent="0.35">
      <c r="A2934" s="11">
        <v>5569</v>
      </c>
      <c r="B2934" s="13" t="s">
        <v>2915</v>
      </c>
      <c r="C2934" s="13" t="s">
        <v>2916</v>
      </c>
      <c r="D2934" s="13" t="s">
        <v>108</v>
      </c>
      <c r="E2934" s="13" t="s">
        <v>23</v>
      </c>
      <c r="F2934" s="13" t="s">
        <v>380</v>
      </c>
      <c r="G2934" s="13" t="s">
        <v>381</v>
      </c>
      <c r="H2934" s="13" t="s">
        <v>54</v>
      </c>
      <c r="I2934" s="47" t="str">
        <f>INDEX(Orders!$E2934,MATCH(Orders!$F2934,Customers!$B2934,0))</f>
        <v>Same Day</v>
      </c>
    </row>
    <row r="2935" spans="1:9" x14ac:dyDescent="0.35">
      <c r="A2935" s="12">
        <v>4459</v>
      </c>
      <c r="B2935" s="17" t="s">
        <v>439</v>
      </c>
      <c r="C2935" s="17" t="s">
        <v>440</v>
      </c>
      <c r="D2935" s="17" t="s">
        <v>41</v>
      </c>
      <c r="E2935" s="17" t="s">
        <v>23</v>
      </c>
      <c r="F2935" s="17" t="s">
        <v>736</v>
      </c>
      <c r="G2935" s="17" t="s">
        <v>737</v>
      </c>
      <c r="H2935" s="17" t="s">
        <v>44</v>
      </c>
      <c r="I2935" s="48" t="str">
        <f>INDEX(Orders!$E2935,MATCH(Orders!$F2935,Customers!$B2935,0))</f>
        <v>Standard Class</v>
      </c>
    </row>
    <row r="2936" spans="1:9" x14ac:dyDescent="0.35">
      <c r="A2936" s="11">
        <v>9392</v>
      </c>
      <c r="B2936" s="13" t="s">
        <v>4187</v>
      </c>
      <c r="C2936" s="13" t="s">
        <v>4188</v>
      </c>
      <c r="D2936" s="13" t="s">
        <v>22</v>
      </c>
      <c r="E2936" s="13" t="s">
        <v>23</v>
      </c>
      <c r="F2936" s="13" t="s">
        <v>1715</v>
      </c>
      <c r="G2936" s="13" t="s">
        <v>381</v>
      </c>
      <c r="H2936" s="13" t="s">
        <v>54</v>
      </c>
      <c r="I2936" s="47" t="str">
        <f>INDEX(Orders!$E2936,MATCH(Orders!$F2936,Customers!$B2936,0))</f>
        <v>First Class</v>
      </c>
    </row>
    <row r="2937" spans="1:9" x14ac:dyDescent="0.35">
      <c r="A2937" s="12">
        <v>5570</v>
      </c>
      <c r="B2937" s="17" t="s">
        <v>2915</v>
      </c>
      <c r="C2937" s="17" t="s">
        <v>2916</v>
      </c>
      <c r="D2937" s="17" t="s">
        <v>108</v>
      </c>
      <c r="E2937" s="17" t="s">
        <v>23</v>
      </c>
      <c r="F2937" s="17" t="s">
        <v>380</v>
      </c>
      <c r="G2937" s="17" t="s">
        <v>381</v>
      </c>
      <c r="H2937" s="17" t="s">
        <v>54</v>
      </c>
      <c r="I2937" s="48" t="str">
        <f>INDEX(Orders!$E2937,MATCH(Orders!$F2937,Customers!$B2937,0))</f>
        <v>Same Day</v>
      </c>
    </row>
    <row r="2938" spans="1:9" x14ac:dyDescent="0.35">
      <c r="A2938" s="11">
        <v>5565</v>
      </c>
      <c r="B2938" s="13" t="s">
        <v>2915</v>
      </c>
      <c r="C2938" s="13" t="s">
        <v>2916</v>
      </c>
      <c r="D2938" s="13" t="s">
        <v>108</v>
      </c>
      <c r="E2938" s="13" t="s">
        <v>23</v>
      </c>
      <c r="F2938" s="13" t="s">
        <v>380</v>
      </c>
      <c r="G2938" s="13" t="s">
        <v>381</v>
      </c>
      <c r="H2938" s="13" t="s">
        <v>54</v>
      </c>
      <c r="I2938" s="47" t="str">
        <f>INDEX(Orders!$E2938,MATCH(Orders!$F2938,Customers!$B2938,0))</f>
        <v>Same Day</v>
      </c>
    </row>
    <row r="2939" spans="1:9" x14ac:dyDescent="0.35">
      <c r="A2939" s="12">
        <v>5571</v>
      </c>
      <c r="B2939" s="17" t="s">
        <v>2915</v>
      </c>
      <c r="C2939" s="17" t="s">
        <v>2916</v>
      </c>
      <c r="D2939" s="17" t="s">
        <v>108</v>
      </c>
      <c r="E2939" s="17" t="s">
        <v>23</v>
      </c>
      <c r="F2939" s="17" t="s">
        <v>380</v>
      </c>
      <c r="G2939" s="17" t="s">
        <v>381</v>
      </c>
      <c r="H2939" s="17" t="s">
        <v>54</v>
      </c>
      <c r="I2939" s="48" t="str">
        <f>INDEX(Orders!$E2939,MATCH(Orders!$F2939,Customers!$B2939,0))</f>
        <v>Same Day</v>
      </c>
    </row>
    <row r="2940" spans="1:9" x14ac:dyDescent="0.35">
      <c r="A2940" s="11">
        <v>5567</v>
      </c>
      <c r="B2940" s="13" t="s">
        <v>2915</v>
      </c>
      <c r="C2940" s="13" t="s">
        <v>2916</v>
      </c>
      <c r="D2940" s="13" t="s">
        <v>108</v>
      </c>
      <c r="E2940" s="13" t="s">
        <v>23</v>
      </c>
      <c r="F2940" s="13" t="s">
        <v>380</v>
      </c>
      <c r="G2940" s="13" t="s">
        <v>381</v>
      </c>
      <c r="H2940" s="13" t="s">
        <v>54</v>
      </c>
      <c r="I2940" s="47" t="str">
        <f>INDEX(Orders!$E2940,MATCH(Orders!$F2940,Customers!$B2940,0))</f>
        <v>Same Day</v>
      </c>
    </row>
    <row r="2941" spans="1:9" x14ac:dyDescent="0.35">
      <c r="A2941" s="12">
        <v>3068</v>
      </c>
      <c r="B2941" s="17" t="s">
        <v>2539</v>
      </c>
      <c r="C2941" s="17" t="s">
        <v>2540</v>
      </c>
      <c r="D2941" s="17" t="s">
        <v>108</v>
      </c>
      <c r="E2941" s="17" t="s">
        <v>23</v>
      </c>
      <c r="F2941" s="17" t="s">
        <v>6106</v>
      </c>
      <c r="G2941" s="17" t="s">
        <v>5020</v>
      </c>
      <c r="H2941" s="17" t="s">
        <v>44</v>
      </c>
      <c r="I2941" s="48" t="str">
        <f>INDEX(Orders!$E2941,MATCH(Orders!$F2941,Customers!$B2941,0))</f>
        <v>Second Class</v>
      </c>
    </row>
    <row r="2942" spans="1:9" x14ac:dyDescent="0.35">
      <c r="A2942" s="11">
        <v>7231</v>
      </c>
      <c r="B2942" s="13" t="s">
        <v>4339</v>
      </c>
      <c r="C2942" s="13" t="s">
        <v>4340</v>
      </c>
      <c r="D2942" s="13" t="s">
        <v>41</v>
      </c>
      <c r="E2942" s="13" t="s">
        <v>23</v>
      </c>
      <c r="F2942" s="13" t="s">
        <v>211</v>
      </c>
      <c r="G2942" s="13" t="s">
        <v>212</v>
      </c>
      <c r="H2942" s="13" t="s">
        <v>26</v>
      </c>
      <c r="I2942" s="47" t="str">
        <f>INDEX(Orders!$E2942,MATCH(Orders!$F2942,Customers!$B2942,0))</f>
        <v>First Class</v>
      </c>
    </row>
    <row r="2943" spans="1:9" x14ac:dyDescent="0.35">
      <c r="A2943" s="12">
        <v>7233</v>
      </c>
      <c r="B2943" s="17" t="s">
        <v>4339</v>
      </c>
      <c r="C2943" s="17" t="s">
        <v>4340</v>
      </c>
      <c r="D2943" s="17" t="s">
        <v>41</v>
      </c>
      <c r="E2943" s="17" t="s">
        <v>23</v>
      </c>
      <c r="F2943" s="17" t="s">
        <v>211</v>
      </c>
      <c r="G2943" s="17" t="s">
        <v>212</v>
      </c>
      <c r="H2943" s="17" t="s">
        <v>26</v>
      </c>
      <c r="I2943" s="48" t="str">
        <f>INDEX(Orders!$E2943,MATCH(Orders!$F2943,Customers!$B2943,0))</f>
        <v>First Class</v>
      </c>
    </row>
    <row r="2944" spans="1:9" x14ac:dyDescent="0.35">
      <c r="A2944" s="11">
        <v>8440</v>
      </c>
      <c r="B2944" s="13" t="s">
        <v>6124</v>
      </c>
      <c r="C2944" s="13" t="s">
        <v>6125</v>
      </c>
      <c r="D2944" s="13" t="s">
        <v>22</v>
      </c>
      <c r="E2944" s="13" t="s">
        <v>23</v>
      </c>
      <c r="F2944" s="13" t="s">
        <v>380</v>
      </c>
      <c r="G2944" s="13" t="s">
        <v>381</v>
      </c>
      <c r="H2944" s="13" t="s">
        <v>54</v>
      </c>
      <c r="I2944" s="47" t="str">
        <f>INDEX(Orders!$E2944,MATCH(Orders!$F2944,Customers!$B2944,0))</f>
        <v>Second Class</v>
      </c>
    </row>
    <row r="2945" spans="1:9" x14ac:dyDescent="0.35">
      <c r="A2945" s="12">
        <v>9741</v>
      </c>
      <c r="B2945" s="17" t="s">
        <v>1813</v>
      </c>
      <c r="C2945" s="17" t="s">
        <v>1814</v>
      </c>
      <c r="D2945" s="17" t="s">
        <v>22</v>
      </c>
      <c r="E2945" s="17" t="s">
        <v>23</v>
      </c>
      <c r="F2945" s="17" t="s">
        <v>42</v>
      </c>
      <c r="G2945" s="17" t="s">
        <v>43</v>
      </c>
      <c r="H2945" s="17" t="s">
        <v>44</v>
      </c>
      <c r="I2945" s="48" t="str">
        <f>INDEX(Orders!$E2945,MATCH(Orders!$F2945,Customers!$B2945,0))</f>
        <v>Standard Class</v>
      </c>
    </row>
    <row r="2946" spans="1:9" x14ac:dyDescent="0.35">
      <c r="A2946" s="11">
        <v>8528</v>
      </c>
      <c r="B2946" s="13" t="s">
        <v>1518</v>
      </c>
      <c r="C2946" s="13" t="s">
        <v>1519</v>
      </c>
      <c r="D2946" s="13" t="s">
        <v>41</v>
      </c>
      <c r="E2946" s="13" t="s">
        <v>23</v>
      </c>
      <c r="F2946" s="13" t="s">
        <v>184</v>
      </c>
      <c r="G2946" s="13" t="s">
        <v>153</v>
      </c>
      <c r="H2946" s="13" t="s">
        <v>26</v>
      </c>
      <c r="I2946" s="47" t="str">
        <f>INDEX(Orders!$E2946,MATCH(Orders!$F2946,Customers!$B2946,0))</f>
        <v>Same Day</v>
      </c>
    </row>
    <row r="2947" spans="1:9" x14ac:dyDescent="0.35">
      <c r="A2947" s="12">
        <v>9738</v>
      </c>
      <c r="B2947" s="17" t="s">
        <v>1813</v>
      </c>
      <c r="C2947" s="17" t="s">
        <v>1814</v>
      </c>
      <c r="D2947" s="17" t="s">
        <v>22</v>
      </c>
      <c r="E2947" s="17" t="s">
        <v>23</v>
      </c>
      <c r="F2947" s="17" t="s">
        <v>42</v>
      </c>
      <c r="G2947" s="17" t="s">
        <v>43</v>
      </c>
      <c r="H2947" s="17" t="s">
        <v>44</v>
      </c>
      <c r="I2947" s="48" t="str">
        <f>INDEX(Orders!$E2947,MATCH(Orders!$F2947,Customers!$B2947,0))</f>
        <v>Standard Class</v>
      </c>
    </row>
    <row r="2948" spans="1:9" x14ac:dyDescent="0.35">
      <c r="A2948" s="11">
        <v>7353</v>
      </c>
      <c r="B2948" s="13" t="s">
        <v>5151</v>
      </c>
      <c r="C2948" s="13" t="s">
        <v>5152</v>
      </c>
      <c r="D2948" s="13" t="s">
        <v>108</v>
      </c>
      <c r="E2948" s="13" t="s">
        <v>23</v>
      </c>
      <c r="F2948" s="13" t="s">
        <v>1387</v>
      </c>
      <c r="G2948" s="13" t="s">
        <v>153</v>
      </c>
      <c r="H2948" s="13" t="s">
        <v>26</v>
      </c>
      <c r="I2948" s="47" t="str">
        <f>INDEX(Orders!$E2948,MATCH(Orders!$F2948,Customers!$B2948,0))</f>
        <v>Second Class</v>
      </c>
    </row>
    <row r="2949" spans="1:9" x14ac:dyDescent="0.35">
      <c r="A2949" s="12">
        <v>1931</v>
      </c>
      <c r="B2949" s="17" t="s">
        <v>1367</v>
      </c>
      <c r="C2949" s="17" t="s">
        <v>1368</v>
      </c>
      <c r="D2949" s="17" t="s">
        <v>108</v>
      </c>
      <c r="E2949" s="17" t="s">
        <v>23</v>
      </c>
      <c r="F2949" s="17" t="s">
        <v>159</v>
      </c>
      <c r="G2949" s="17" t="s">
        <v>160</v>
      </c>
      <c r="H2949" s="17" t="s">
        <v>44</v>
      </c>
      <c r="I2949" s="48" t="str">
        <f>INDEX(Orders!$E2949,MATCH(Orders!$F2949,Customers!$B2949,0))</f>
        <v>Second Class</v>
      </c>
    </row>
    <row r="2950" spans="1:9" x14ac:dyDescent="0.35">
      <c r="A2950" s="11">
        <v>9740</v>
      </c>
      <c r="B2950" s="13" t="s">
        <v>1813</v>
      </c>
      <c r="C2950" s="13" t="s">
        <v>1814</v>
      </c>
      <c r="D2950" s="13" t="s">
        <v>22</v>
      </c>
      <c r="E2950" s="13" t="s">
        <v>23</v>
      </c>
      <c r="F2950" s="13" t="s">
        <v>42</v>
      </c>
      <c r="G2950" s="13" t="s">
        <v>43</v>
      </c>
      <c r="H2950" s="13" t="s">
        <v>44</v>
      </c>
      <c r="I2950" s="47" t="str">
        <f>INDEX(Orders!$E2950,MATCH(Orders!$F2950,Customers!$B2950,0))</f>
        <v>Standard Class</v>
      </c>
    </row>
    <row r="2951" spans="1:9" x14ac:dyDescent="0.35">
      <c r="A2951" s="12">
        <v>1929</v>
      </c>
      <c r="B2951" s="17" t="s">
        <v>1367</v>
      </c>
      <c r="C2951" s="17" t="s">
        <v>1368</v>
      </c>
      <c r="D2951" s="17" t="s">
        <v>108</v>
      </c>
      <c r="E2951" s="17" t="s">
        <v>23</v>
      </c>
      <c r="F2951" s="17" t="s">
        <v>159</v>
      </c>
      <c r="G2951" s="17" t="s">
        <v>160</v>
      </c>
      <c r="H2951" s="17" t="s">
        <v>44</v>
      </c>
      <c r="I2951" s="48" t="str">
        <f>INDEX(Orders!$E2951,MATCH(Orders!$F2951,Customers!$B2951,0))</f>
        <v>Second Class</v>
      </c>
    </row>
    <row r="2952" spans="1:9" x14ac:dyDescent="0.35">
      <c r="A2952" s="11">
        <v>8527</v>
      </c>
      <c r="B2952" s="13" t="s">
        <v>1518</v>
      </c>
      <c r="C2952" s="13" t="s">
        <v>1519</v>
      </c>
      <c r="D2952" s="13" t="s">
        <v>41</v>
      </c>
      <c r="E2952" s="13" t="s">
        <v>23</v>
      </c>
      <c r="F2952" s="13" t="s">
        <v>184</v>
      </c>
      <c r="G2952" s="13" t="s">
        <v>153</v>
      </c>
      <c r="H2952" s="13" t="s">
        <v>26</v>
      </c>
      <c r="I2952" s="47" t="str">
        <f>INDEX(Orders!$E2952,MATCH(Orders!$F2952,Customers!$B2952,0))</f>
        <v>Same Day</v>
      </c>
    </row>
    <row r="2953" spans="1:9" x14ac:dyDescent="0.35">
      <c r="A2953" s="12">
        <v>1930</v>
      </c>
      <c r="B2953" s="17" t="s">
        <v>1367</v>
      </c>
      <c r="C2953" s="17" t="s">
        <v>1368</v>
      </c>
      <c r="D2953" s="17" t="s">
        <v>108</v>
      </c>
      <c r="E2953" s="17" t="s">
        <v>23</v>
      </c>
      <c r="F2953" s="17" t="s">
        <v>159</v>
      </c>
      <c r="G2953" s="17" t="s">
        <v>160</v>
      </c>
      <c r="H2953" s="17" t="s">
        <v>44</v>
      </c>
      <c r="I2953" s="48" t="str">
        <f>INDEX(Orders!$E2953,MATCH(Orders!$F2953,Customers!$B2953,0))</f>
        <v>Second Class</v>
      </c>
    </row>
    <row r="2954" spans="1:9" x14ac:dyDescent="0.35">
      <c r="A2954" s="11">
        <v>8525</v>
      </c>
      <c r="B2954" s="13" t="s">
        <v>1518</v>
      </c>
      <c r="C2954" s="13" t="s">
        <v>1519</v>
      </c>
      <c r="D2954" s="13" t="s">
        <v>41</v>
      </c>
      <c r="E2954" s="13" t="s">
        <v>23</v>
      </c>
      <c r="F2954" s="13" t="s">
        <v>184</v>
      </c>
      <c r="G2954" s="13" t="s">
        <v>153</v>
      </c>
      <c r="H2954" s="13" t="s">
        <v>26</v>
      </c>
      <c r="I2954" s="47" t="str">
        <f>INDEX(Orders!$E2954,MATCH(Orders!$F2954,Customers!$B2954,0))</f>
        <v>Same Day</v>
      </c>
    </row>
    <row r="2955" spans="1:9" x14ac:dyDescent="0.35">
      <c r="A2955" s="12">
        <v>8529</v>
      </c>
      <c r="B2955" s="17" t="s">
        <v>1518</v>
      </c>
      <c r="C2955" s="17" t="s">
        <v>1519</v>
      </c>
      <c r="D2955" s="17" t="s">
        <v>41</v>
      </c>
      <c r="E2955" s="17" t="s">
        <v>23</v>
      </c>
      <c r="F2955" s="17" t="s">
        <v>184</v>
      </c>
      <c r="G2955" s="17" t="s">
        <v>153</v>
      </c>
      <c r="H2955" s="17" t="s">
        <v>26</v>
      </c>
      <c r="I2955" s="48" t="str">
        <f>INDEX(Orders!$E2955,MATCH(Orders!$F2955,Customers!$B2955,0))</f>
        <v>Same Day</v>
      </c>
    </row>
    <row r="2956" spans="1:9" x14ac:dyDescent="0.35">
      <c r="A2956" s="11">
        <v>9739</v>
      </c>
      <c r="B2956" s="13" t="s">
        <v>1813</v>
      </c>
      <c r="C2956" s="13" t="s">
        <v>1814</v>
      </c>
      <c r="D2956" s="13" t="s">
        <v>22</v>
      </c>
      <c r="E2956" s="13" t="s">
        <v>23</v>
      </c>
      <c r="F2956" s="13" t="s">
        <v>42</v>
      </c>
      <c r="G2956" s="13" t="s">
        <v>43</v>
      </c>
      <c r="H2956" s="13" t="s">
        <v>44</v>
      </c>
      <c r="I2956" s="47" t="str">
        <f>INDEX(Orders!$E2956,MATCH(Orders!$F2956,Customers!$B2956,0))</f>
        <v>Standard Class</v>
      </c>
    </row>
    <row r="2957" spans="1:9" x14ac:dyDescent="0.35">
      <c r="A2957" s="12">
        <v>8526</v>
      </c>
      <c r="B2957" s="17" t="s">
        <v>1518</v>
      </c>
      <c r="C2957" s="17" t="s">
        <v>1519</v>
      </c>
      <c r="D2957" s="17" t="s">
        <v>41</v>
      </c>
      <c r="E2957" s="17" t="s">
        <v>23</v>
      </c>
      <c r="F2957" s="17" t="s">
        <v>184</v>
      </c>
      <c r="G2957" s="17" t="s">
        <v>153</v>
      </c>
      <c r="H2957" s="17" t="s">
        <v>26</v>
      </c>
      <c r="I2957" s="48" t="str">
        <f>INDEX(Orders!$E2957,MATCH(Orders!$F2957,Customers!$B2957,0))</f>
        <v>Same Day</v>
      </c>
    </row>
    <row r="2958" spans="1:9" x14ac:dyDescent="0.35">
      <c r="A2958" s="11">
        <v>2454</v>
      </c>
      <c r="B2958" s="13" t="s">
        <v>6137</v>
      </c>
      <c r="C2958" s="13" t="s">
        <v>6138</v>
      </c>
      <c r="D2958" s="13" t="s">
        <v>41</v>
      </c>
      <c r="E2958" s="13" t="s">
        <v>23</v>
      </c>
      <c r="F2958" s="13" t="s">
        <v>218</v>
      </c>
      <c r="G2958" s="13" t="s">
        <v>219</v>
      </c>
      <c r="H2958" s="13" t="s">
        <v>26</v>
      </c>
      <c r="I2958" s="47" t="str">
        <f>INDEX(Orders!$E2958,MATCH(Orders!$F2958,Customers!$B2958,0))</f>
        <v>Second Class</v>
      </c>
    </row>
    <row r="2959" spans="1:9" x14ac:dyDescent="0.35">
      <c r="A2959" s="12">
        <v>2456</v>
      </c>
      <c r="B2959" s="17" t="s">
        <v>6137</v>
      </c>
      <c r="C2959" s="17" t="s">
        <v>6138</v>
      </c>
      <c r="D2959" s="17" t="s">
        <v>41</v>
      </c>
      <c r="E2959" s="17" t="s">
        <v>23</v>
      </c>
      <c r="F2959" s="17" t="s">
        <v>218</v>
      </c>
      <c r="G2959" s="17" t="s">
        <v>219</v>
      </c>
      <c r="H2959" s="17" t="s">
        <v>26</v>
      </c>
      <c r="I2959" s="48" t="str">
        <f>INDEX(Orders!$E2959,MATCH(Orders!$F2959,Customers!$B2959,0))</f>
        <v>Second Class</v>
      </c>
    </row>
    <row r="2960" spans="1:9" x14ac:dyDescent="0.35">
      <c r="A2960" s="11">
        <v>2452</v>
      </c>
      <c r="B2960" s="13" t="s">
        <v>6137</v>
      </c>
      <c r="C2960" s="13" t="s">
        <v>6138</v>
      </c>
      <c r="D2960" s="13" t="s">
        <v>41</v>
      </c>
      <c r="E2960" s="13" t="s">
        <v>23</v>
      </c>
      <c r="F2960" s="13" t="s">
        <v>218</v>
      </c>
      <c r="G2960" s="13" t="s">
        <v>219</v>
      </c>
      <c r="H2960" s="13" t="s">
        <v>26</v>
      </c>
      <c r="I2960" s="47" t="str">
        <f>INDEX(Orders!$E2960,MATCH(Orders!$F2960,Customers!$B2960,0))</f>
        <v>Second Class</v>
      </c>
    </row>
    <row r="2961" spans="1:9" x14ac:dyDescent="0.35">
      <c r="A2961" s="12">
        <v>3380</v>
      </c>
      <c r="B2961" s="17" t="s">
        <v>2590</v>
      </c>
      <c r="C2961" s="17" t="s">
        <v>2591</v>
      </c>
      <c r="D2961" s="17" t="s">
        <v>108</v>
      </c>
      <c r="E2961" s="17" t="s">
        <v>23</v>
      </c>
      <c r="F2961" s="17" t="s">
        <v>451</v>
      </c>
      <c r="G2961" s="17" t="s">
        <v>53</v>
      </c>
      <c r="H2961" s="17" t="s">
        <v>54</v>
      </c>
      <c r="I2961" s="48" t="str">
        <f>INDEX(Orders!$E2961,MATCH(Orders!$F2961,Customers!$B2961,0))</f>
        <v>Standard Class</v>
      </c>
    </row>
    <row r="2962" spans="1:9" x14ac:dyDescent="0.35">
      <c r="A2962" s="11">
        <v>2457</v>
      </c>
      <c r="B2962" s="13" t="s">
        <v>6137</v>
      </c>
      <c r="C2962" s="13" t="s">
        <v>6138</v>
      </c>
      <c r="D2962" s="13" t="s">
        <v>41</v>
      </c>
      <c r="E2962" s="13" t="s">
        <v>23</v>
      </c>
      <c r="F2962" s="13" t="s">
        <v>218</v>
      </c>
      <c r="G2962" s="13" t="s">
        <v>219</v>
      </c>
      <c r="H2962" s="13" t="s">
        <v>26</v>
      </c>
      <c r="I2962" s="47" t="str">
        <f>INDEX(Orders!$E2962,MATCH(Orders!$F2962,Customers!$B2962,0))</f>
        <v>Second Class</v>
      </c>
    </row>
    <row r="2963" spans="1:9" x14ac:dyDescent="0.35">
      <c r="A2963" s="12">
        <v>3379</v>
      </c>
      <c r="B2963" s="17" t="s">
        <v>2590</v>
      </c>
      <c r="C2963" s="17" t="s">
        <v>2591</v>
      </c>
      <c r="D2963" s="17" t="s">
        <v>108</v>
      </c>
      <c r="E2963" s="17" t="s">
        <v>23</v>
      </c>
      <c r="F2963" s="17" t="s">
        <v>451</v>
      </c>
      <c r="G2963" s="17" t="s">
        <v>53</v>
      </c>
      <c r="H2963" s="17" t="s">
        <v>54</v>
      </c>
      <c r="I2963" s="48" t="str">
        <f>INDEX(Orders!$E2963,MATCH(Orders!$F2963,Customers!$B2963,0))</f>
        <v>Standard Class</v>
      </c>
    </row>
    <row r="2964" spans="1:9" x14ac:dyDescent="0.35">
      <c r="A2964" s="11">
        <v>787</v>
      </c>
      <c r="B2964" s="13" t="s">
        <v>1969</v>
      </c>
      <c r="C2964" s="13" t="s">
        <v>1970</v>
      </c>
      <c r="D2964" s="13" t="s">
        <v>41</v>
      </c>
      <c r="E2964" s="13" t="s">
        <v>23</v>
      </c>
      <c r="F2964" s="13" t="s">
        <v>527</v>
      </c>
      <c r="G2964" s="13" t="s">
        <v>43</v>
      </c>
      <c r="H2964" s="13" t="s">
        <v>44</v>
      </c>
      <c r="I2964" s="47" t="str">
        <f>INDEX(Orders!$E2964,MATCH(Orders!$F2964,Customers!$B2964,0))</f>
        <v>Second Class</v>
      </c>
    </row>
    <row r="2965" spans="1:9" x14ac:dyDescent="0.35">
      <c r="A2965" s="12">
        <v>8785</v>
      </c>
      <c r="B2965" s="17" t="s">
        <v>4224</v>
      </c>
      <c r="C2965" s="17" t="s">
        <v>4225</v>
      </c>
      <c r="D2965" s="17" t="s">
        <v>108</v>
      </c>
      <c r="E2965" s="17" t="s">
        <v>23</v>
      </c>
      <c r="F2965" s="17" t="s">
        <v>3834</v>
      </c>
      <c r="G2965" s="17" t="s">
        <v>514</v>
      </c>
      <c r="H2965" s="17" t="s">
        <v>79</v>
      </c>
      <c r="I2965" s="48" t="str">
        <f>INDEX(Orders!$E2965,MATCH(Orders!$F2965,Customers!$B2965,0))</f>
        <v>Standard Class</v>
      </c>
    </row>
    <row r="2966" spans="1:9" x14ac:dyDescent="0.35">
      <c r="A2966" s="11">
        <v>2451</v>
      </c>
      <c r="B2966" s="13" t="s">
        <v>6137</v>
      </c>
      <c r="C2966" s="13" t="s">
        <v>6138</v>
      </c>
      <c r="D2966" s="13" t="s">
        <v>41</v>
      </c>
      <c r="E2966" s="13" t="s">
        <v>23</v>
      </c>
      <c r="F2966" s="13" t="s">
        <v>218</v>
      </c>
      <c r="G2966" s="13" t="s">
        <v>219</v>
      </c>
      <c r="H2966" s="13" t="s">
        <v>26</v>
      </c>
      <c r="I2966" s="47" t="str">
        <f>INDEX(Orders!$E2966,MATCH(Orders!$F2966,Customers!$B2966,0))</f>
        <v>Second Class</v>
      </c>
    </row>
    <row r="2967" spans="1:9" x14ac:dyDescent="0.35">
      <c r="A2967" s="12">
        <v>2453</v>
      </c>
      <c r="B2967" s="17" t="s">
        <v>6137</v>
      </c>
      <c r="C2967" s="17" t="s">
        <v>6138</v>
      </c>
      <c r="D2967" s="17" t="s">
        <v>41</v>
      </c>
      <c r="E2967" s="17" t="s">
        <v>23</v>
      </c>
      <c r="F2967" s="17" t="s">
        <v>218</v>
      </c>
      <c r="G2967" s="17" t="s">
        <v>219</v>
      </c>
      <c r="H2967" s="17" t="s">
        <v>26</v>
      </c>
      <c r="I2967" s="48" t="str">
        <f>INDEX(Orders!$E2967,MATCH(Orders!$F2967,Customers!$B2967,0))</f>
        <v>Second Class</v>
      </c>
    </row>
    <row r="2968" spans="1:9" x14ac:dyDescent="0.35">
      <c r="A2968" s="11">
        <v>2459</v>
      </c>
      <c r="B2968" s="13" t="s">
        <v>6137</v>
      </c>
      <c r="C2968" s="13" t="s">
        <v>6138</v>
      </c>
      <c r="D2968" s="13" t="s">
        <v>41</v>
      </c>
      <c r="E2968" s="13" t="s">
        <v>23</v>
      </c>
      <c r="F2968" s="13" t="s">
        <v>218</v>
      </c>
      <c r="G2968" s="13" t="s">
        <v>219</v>
      </c>
      <c r="H2968" s="13" t="s">
        <v>26</v>
      </c>
      <c r="I2968" s="47" t="str">
        <f>INDEX(Orders!$E2968,MATCH(Orders!$F2968,Customers!$B2968,0))</f>
        <v>Second Class</v>
      </c>
    </row>
    <row r="2969" spans="1:9" x14ac:dyDescent="0.35">
      <c r="A2969" s="12">
        <v>2458</v>
      </c>
      <c r="B2969" s="17" t="s">
        <v>6137</v>
      </c>
      <c r="C2969" s="17" t="s">
        <v>6138</v>
      </c>
      <c r="D2969" s="17" t="s">
        <v>41</v>
      </c>
      <c r="E2969" s="17" t="s">
        <v>23</v>
      </c>
      <c r="F2969" s="17" t="s">
        <v>218</v>
      </c>
      <c r="G2969" s="17" t="s">
        <v>219</v>
      </c>
      <c r="H2969" s="17" t="s">
        <v>26</v>
      </c>
      <c r="I2969" s="48" t="str">
        <f>INDEX(Orders!$E2969,MATCH(Orders!$F2969,Customers!$B2969,0))</f>
        <v>Second Class</v>
      </c>
    </row>
    <row r="2970" spans="1:9" x14ac:dyDescent="0.35">
      <c r="A2970" s="11">
        <v>2455</v>
      </c>
      <c r="B2970" s="13" t="s">
        <v>6137</v>
      </c>
      <c r="C2970" s="13" t="s">
        <v>6138</v>
      </c>
      <c r="D2970" s="13" t="s">
        <v>41</v>
      </c>
      <c r="E2970" s="13" t="s">
        <v>23</v>
      </c>
      <c r="F2970" s="13" t="s">
        <v>218</v>
      </c>
      <c r="G2970" s="13" t="s">
        <v>219</v>
      </c>
      <c r="H2970" s="13" t="s">
        <v>26</v>
      </c>
      <c r="I2970" s="47" t="str">
        <f>INDEX(Orders!$E2970,MATCH(Orders!$F2970,Customers!$B2970,0))</f>
        <v>Second Class</v>
      </c>
    </row>
    <row r="2971" spans="1:9" x14ac:dyDescent="0.35">
      <c r="A2971" s="12">
        <v>679</v>
      </c>
      <c r="B2971" s="17" t="s">
        <v>5171</v>
      </c>
      <c r="C2971" s="17" t="s">
        <v>5172</v>
      </c>
      <c r="D2971" s="17" t="s">
        <v>41</v>
      </c>
      <c r="E2971" s="17" t="s">
        <v>23</v>
      </c>
      <c r="F2971" s="17" t="s">
        <v>6147</v>
      </c>
      <c r="G2971" s="17" t="s">
        <v>53</v>
      </c>
      <c r="H2971" s="17" t="s">
        <v>54</v>
      </c>
      <c r="I2971" s="48" t="str">
        <f>INDEX(Orders!$E2971,MATCH(Orders!$F2971,Customers!$B2971,0))</f>
        <v>Standard Class</v>
      </c>
    </row>
    <row r="2972" spans="1:9" x14ac:dyDescent="0.35">
      <c r="A2972" s="11">
        <v>9122</v>
      </c>
      <c r="B2972" s="13" t="s">
        <v>408</v>
      </c>
      <c r="C2972" s="13" t="s">
        <v>409</v>
      </c>
      <c r="D2972" s="13" t="s">
        <v>22</v>
      </c>
      <c r="E2972" s="13" t="s">
        <v>23</v>
      </c>
      <c r="F2972" s="13" t="s">
        <v>42</v>
      </c>
      <c r="G2972" s="13" t="s">
        <v>43</v>
      </c>
      <c r="H2972" s="13" t="s">
        <v>44</v>
      </c>
      <c r="I2972" s="47" t="str">
        <f>INDEX(Orders!$E2972,MATCH(Orders!$F2972,Customers!$B2972,0))</f>
        <v>Second Class</v>
      </c>
    </row>
    <row r="2973" spans="1:9" x14ac:dyDescent="0.35">
      <c r="A2973" s="12">
        <v>680</v>
      </c>
      <c r="B2973" s="17" t="s">
        <v>5171</v>
      </c>
      <c r="C2973" s="17" t="s">
        <v>5172</v>
      </c>
      <c r="D2973" s="17" t="s">
        <v>41</v>
      </c>
      <c r="E2973" s="17" t="s">
        <v>23</v>
      </c>
      <c r="F2973" s="17" t="s">
        <v>6147</v>
      </c>
      <c r="G2973" s="17" t="s">
        <v>53</v>
      </c>
      <c r="H2973" s="17" t="s">
        <v>54</v>
      </c>
      <c r="I2973" s="48" t="str">
        <f>INDEX(Orders!$E2973,MATCH(Orders!$F2973,Customers!$B2973,0))</f>
        <v>Standard Class</v>
      </c>
    </row>
    <row r="2974" spans="1:9" x14ac:dyDescent="0.35">
      <c r="A2974" s="11">
        <v>8792</v>
      </c>
      <c r="B2974" s="13" t="s">
        <v>2088</v>
      </c>
      <c r="C2974" s="13" t="s">
        <v>2089</v>
      </c>
      <c r="D2974" s="13" t="s">
        <v>41</v>
      </c>
      <c r="E2974" s="13" t="s">
        <v>23</v>
      </c>
      <c r="F2974" s="13" t="s">
        <v>451</v>
      </c>
      <c r="G2974" s="13" t="s">
        <v>53</v>
      </c>
      <c r="H2974" s="13" t="s">
        <v>54</v>
      </c>
      <c r="I2974" s="47" t="str">
        <f>INDEX(Orders!$E2974,MATCH(Orders!$F2974,Customers!$B2974,0))</f>
        <v>Standard Class</v>
      </c>
    </row>
    <row r="2975" spans="1:9" x14ac:dyDescent="0.35">
      <c r="A2975" s="12">
        <v>677</v>
      </c>
      <c r="B2975" s="17" t="s">
        <v>5171</v>
      </c>
      <c r="C2975" s="17" t="s">
        <v>5172</v>
      </c>
      <c r="D2975" s="17" t="s">
        <v>41</v>
      </c>
      <c r="E2975" s="17" t="s">
        <v>23</v>
      </c>
      <c r="F2975" s="17" t="s">
        <v>6147</v>
      </c>
      <c r="G2975" s="17" t="s">
        <v>53</v>
      </c>
      <c r="H2975" s="17" t="s">
        <v>54</v>
      </c>
      <c r="I2975" s="48" t="str">
        <f>INDEX(Orders!$E2975,MATCH(Orders!$F2975,Customers!$B2975,0))</f>
        <v>Standard Class</v>
      </c>
    </row>
    <row r="2976" spans="1:9" x14ac:dyDescent="0.35">
      <c r="A2976" s="11">
        <v>9014</v>
      </c>
      <c r="B2976" s="13" t="s">
        <v>5196</v>
      </c>
      <c r="C2976" s="13" t="s">
        <v>5197</v>
      </c>
      <c r="D2976" s="13" t="s">
        <v>22</v>
      </c>
      <c r="E2976" s="13" t="s">
        <v>23</v>
      </c>
      <c r="F2976" s="13" t="s">
        <v>42</v>
      </c>
      <c r="G2976" s="13" t="s">
        <v>43</v>
      </c>
      <c r="H2976" s="13" t="s">
        <v>44</v>
      </c>
      <c r="I2976" s="47" t="str">
        <f>INDEX(Orders!$E2976,MATCH(Orders!$F2976,Customers!$B2976,0))</f>
        <v>Standard Class</v>
      </c>
    </row>
    <row r="2977" spans="1:9" x14ac:dyDescent="0.35">
      <c r="A2977" s="12">
        <v>3707</v>
      </c>
      <c r="B2977" s="17" t="s">
        <v>2452</v>
      </c>
      <c r="C2977" s="17" t="s">
        <v>2453</v>
      </c>
      <c r="D2977" s="17" t="s">
        <v>41</v>
      </c>
      <c r="E2977" s="17" t="s">
        <v>23</v>
      </c>
      <c r="F2977" s="17" t="s">
        <v>404</v>
      </c>
      <c r="G2977" s="17" t="s">
        <v>53</v>
      </c>
      <c r="H2977" s="17" t="s">
        <v>54</v>
      </c>
      <c r="I2977" s="48" t="str">
        <f>INDEX(Orders!$E2977,MATCH(Orders!$F2977,Customers!$B2977,0))</f>
        <v>Standard Class</v>
      </c>
    </row>
    <row r="2978" spans="1:9" x14ac:dyDescent="0.35">
      <c r="A2978" s="11">
        <v>9015</v>
      </c>
      <c r="B2978" s="13" t="s">
        <v>5196</v>
      </c>
      <c r="C2978" s="13" t="s">
        <v>5197</v>
      </c>
      <c r="D2978" s="13" t="s">
        <v>22</v>
      </c>
      <c r="E2978" s="13" t="s">
        <v>23</v>
      </c>
      <c r="F2978" s="13" t="s">
        <v>42</v>
      </c>
      <c r="G2978" s="13" t="s">
        <v>43</v>
      </c>
      <c r="H2978" s="13" t="s">
        <v>44</v>
      </c>
      <c r="I2978" s="47" t="str">
        <f>INDEX(Orders!$E2978,MATCH(Orders!$F2978,Customers!$B2978,0))</f>
        <v>Standard Class</v>
      </c>
    </row>
    <row r="2979" spans="1:9" x14ac:dyDescent="0.35">
      <c r="A2979" s="12">
        <v>8726</v>
      </c>
      <c r="B2979" s="17" t="s">
        <v>4925</v>
      </c>
      <c r="C2979" s="17" t="s">
        <v>4926</v>
      </c>
      <c r="D2979" s="17" t="s">
        <v>41</v>
      </c>
      <c r="E2979" s="17" t="s">
        <v>23</v>
      </c>
      <c r="F2979" s="17" t="s">
        <v>159</v>
      </c>
      <c r="G2979" s="17" t="s">
        <v>160</v>
      </c>
      <c r="H2979" s="17" t="s">
        <v>44</v>
      </c>
      <c r="I2979" s="48" t="str">
        <f>INDEX(Orders!$E2979,MATCH(Orders!$F2979,Customers!$B2979,0))</f>
        <v>Standard Class</v>
      </c>
    </row>
    <row r="2980" spans="1:9" x14ac:dyDescent="0.35">
      <c r="A2980" s="11">
        <v>678</v>
      </c>
      <c r="B2980" s="13" t="s">
        <v>5171</v>
      </c>
      <c r="C2980" s="13" t="s">
        <v>5172</v>
      </c>
      <c r="D2980" s="13" t="s">
        <v>41</v>
      </c>
      <c r="E2980" s="13" t="s">
        <v>23</v>
      </c>
      <c r="F2980" s="13" t="s">
        <v>6147</v>
      </c>
      <c r="G2980" s="13" t="s">
        <v>53</v>
      </c>
      <c r="H2980" s="13" t="s">
        <v>54</v>
      </c>
      <c r="I2980" s="47" t="str">
        <f>INDEX(Orders!$E2980,MATCH(Orders!$F2980,Customers!$B2980,0))</f>
        <v>Standard Class</v>
      </c>
    </row>
    <row r="2981" spans="1:9" x14ac:dyDescent="0.35">
      <c r="A2981" s="12">
        <v>4345</v>
      </c>
      <c r="B2981" s="17" t="s">
        <v>1884</v>
      </c>
      <c r="C2981" s="17" t="s">
        <v>1885</v>
      </c>
      <c r="D2981" s="17" t="s">
        <v>41</v>
      </c>
      <c r="E2981" s="17" t="s">
        <v>23</v>
      </c>
      <c r="F2981" s="17" t="s">
        <v>358</v>
      </c>
      <c r="G2981" s="17" t="s">
        <v>43</v>
      </c>
      <c r="H2981" s="17" t="s">
        <v>44</v>
      </c>
      <c r="I2981" s="48" t="str">
        <f>INDEX(Orders!$E2981,MATCH(Orders!$F2981,Customers!$B2981,0))</f>
        <v>First Class</v>
      </c>
    </row>
    <row r="2982" spans="1:9" x14ac:dyDescent="0.35">
      <c r="A2982" s="11">
        <v>4346</v>
      </c>
      <c r="B2982" s="13" t="s">
        <v>1884</v>
      </c>
      <c r="C2982" s="13" t="s">
        <v>1885</v>
      </c>
      <c r="D2982" s="13" t="s">
        <v>41</v>
      </c>
      <c r="E2982" s="13" t="s">
        <v>23</v>
      </c>
      <c r="F2982" s="13" t="s">
        <v>358</v>
      </c>
      <c r="G2982" s="13" t="s">
        <v>43</v>
      </c>
      <c r="H2982" s="13" t="s">
        <v>44</v>
      </c>
      <c r="I2982" s="47" t="str">
        <f>INDEX(Orders!$E2982,MATCH(Orders!$F2982,Customers!$B2982,0))</f>
        <v>First Class</v>
      </c>
    </row>
    <row r="2983" spans="1:9" x14ac:dyDescent="0.35">
      <c r="A2983" s="12">
        <v>9228</v>
      </c>
      <c r="B2983" s="17" t="s">
        <v>6165</v>
      </c>
      <c r="C2983" s="17" t="s">
        <v>6166</v>
      </c>
      <c r="D2983" s="17" t="s">
        <v>22</v>
      </c>
      <c r="E2983" s="17" t="s">
        <v>23</v>
      </c>
      <c r="F2983" s="17" t="s">
        <v>42</v>
      </c>
      <c r="G2983" s="17" t="s">
        <v>43</v>
      </c>
      <c r="H2983" s="17" t="s">
        <v>44</v>
      </c>
      <c r="I2983" s="48" t="str">
        <f>INDEX(Orders!$E2983,MATCH(Orders!$F2983,Customers!$B2983,0))</f>
        <v>Standard Class</v>
      </c>
    </row>
    <row r="2984" spans="1:9" x14ac:dyDescent="0.35">
      <c r="A2984" s="11">
        <v>4344</v>
      </c>
      <c r="B2984" s="13" t="s">
        <v>1884</v>
      </c>
      <c r="C2984" s="13" t="s">
        <v>1885</v>
      </c>
      <c r="D2984" s="13" t="s">
        <v>41</v>
      </c>
      <c r="E2984" s="13" t="s">
        <v>23</v>
      </c>
      <c r="F2984" s="13" t="s">
        <v>358</v>
      </c>
      <c r="G2984" s="13" t="s">
        <v>43</v>
      </c>
      <c r="H2984" s="13" t="s">
        <v>44</v>
      </c>
      <c r="I2984" s="47" t="str">
        <f>INDEX(Orders!$E2984,MATCH(Orders!$F2984,Customers!$B2984,0))</f>
        <v>First Class</v>
      </c>
    </row>
    <row r="2985" spans="1:9" x14ac:dyDescent="0.35">
      <c r="A2985" s="12">
        <v>5231</v>
      </c>
      <c r="B2985" s="17" t="s">
        <v>5603</v>
      </c>
      <c r="C2985" s="17" t="s">
        <v>5604</v>
      </c>
      <c r="D2985" s="17" t="s">
        <v>41</v>
      </c>
      <c r="E2985" s="17" t="s">
        <v>23</v>
      </c>
      <c r="F2985" s="17" t="s">
        <v>144</v>
      </c>
      <c r="G2985" s="17" t="s">
        <v>43</v>
      </c>
      <c r="H2985" s="17" t="s">
        <v>44</v>
      </c>
      <c r="I2985" s="48" t="str">
        <f>INDEX(Orders!$E2985,MATCH(Orders!$F2985,Customers!$B2985,0))</f>
        <v>Second Class</v>
      </c>
    </row>
    <row r="2986" spans="1:9" x14ac:dyDescent="0.35">
      <c r="A2986" s="11">
        <v>9890</v>
      </c>
      <c r="B2986" s="13" t="s">
        <v>1188</v>
      </c>
      <c r="C2986" s="13" t="s">
        <v>1189</v>
      </c>
      <c r="D2986" s="13" t="s">
        <v>22</v>
      </c>
      <c r="E2986" s="13" t="s">
        <v>23</v>
      </c>
      <c r="F2986" s="13" t="s">
        <v>1387</v>
      </c>
      <c r="G2986" s="13" t="s">
        <v>199</v>
      </c>
      <c r="H2986" s="13" t="s">
        <v>26</v>
      </c>
      <c r="I2986" s="47" t="str">
        <f>INDEX(Orders!$E2986,MATCH(Orders!$F2986,Customers!$B2986,0))</f>
        <v>First Class</v>
      </c>
    </row>
    <row r="2987" spans="1:9" x14ac:dyDescent="0.35">
      <c r="A2987" s="12">
        <v>5230</v>
      </c>
      <c r="B2987" s="17" t="s">
        <v>5603</v>
      </c>
      <c r="C2987" s="17" t="s">
        <v>5604</v>
      </c>
      <c r="D2987" s="17" t="s">
        <v>41</v>
      </c>
      <c r="E2987" s="17" t="s">
        <v>23</v>
      </c>
      <c r="F2987" s="17" t="s">
        <v>144</v>
      </c>
      <c r="G2987" s="17" t="s">
        <v>43</v>
      </c>
      <c r="H2987" s="17" t="s">
        <v>44</v>
      </c>
      <c r="I2987" s="48" t="str">
        <f>INDEX(Orders!$E2987,MATCH(Orders!$F2987,Customers!$B2987,0))</f>
        <v>Second Class</v>
      </c>
    </row>
    <row r="2988" spans="1:9" x14ac:dyDescent="0.35">
      <c r="A2988" s="11">
        <v>5232</v>
      </c>
      <c r="B2988" s="13" t="s">
        <v>5603</v>
      </c>
      <c r="C2988" s="13" t="s">
        <v>5604</v>
      </c>
      <c r="D2988" s="13" t="s">
        <v>41</v>
      </c>
      <c r="E2988" s="13" t="s">
        <v>23</v>
      </c>
      <c r="F2988" s="13" t="s">
        <v>144</v>
      </c>
      <c r="G2988" s="13" t="s">
        <v>43</v>
      </c>
      <c r="H2988" s="13" t="s">
        <v>44</v>
      </c>
      <c r="I2988" s="47" t="str">
        <f>INDEX(Orders!$E2988,MATCH(Orders!$F2988,Customers!$B2988,0))</f>
        <v>Second Class</v>
      </c>
    </row>
    <row r="2989" spans="1:9" x14ac:dyDescent="0.35">
      <c r="A2989" s="12">
        <v>4343</v>
      </c>
      <c r="B2989" s="17" t="s">
        <v>1884</v>
      </c>
      <c r="C2989" s="17" t="s">
        <v>1885</v>
      </c>
      <c r="D2989" s="17" t="s">
        <v>41</v>
      </c>
      <c r="E2989" s="17" t="s">
        <v>23</v>
      </c>
      <c r="F2989" s="17" t="s">
        <v>358</v>
      </c>
      <c r="G2989" s="17" t="s">
        <v>43</v>
      </c>
      <c r="H2989" s="17" t="s">
        <v>44</v>
      </c>
      <c r="I2989" s="48" t="str">
        <f>INDEX(Orders!$E2989,MATCH(Orders!$F2989,Customers!$B2989,0))</f>
        <v>First Class</v>
      </c>
    </row>
    <row r="2990" spans="1:9" x14ac:dyDescent="0.35">
      <c r="A2990" s="11">
        <v>5233</v>
      </c>
      <c r="B2990" s="13" t="s">
        <v>5603</v>
      </c>
      <c r="C2990" s="13" t="s">
        <v>5604</v>
      </c>
      <c r="D2990" s="13" t="s">
        <v>41</v>
      </c>
      <c r="E2990" s="13" t="s">
        <v>23</v>
      </c>
      <c r="F2990" s="13" t="s">
        <v>144</v>
      </c>
      <c r="G2990" s="13" t="s">
        <v>43</v>
      </c>
      <c r="H2990" s="13" t="s">
        <v>44</v>
      </c>
      <c r="I2990" s="47" t="str">
        <f>INDEX(Orders!$E2990,MATCH(Orders!$F2990,Customers!$B2990,0))</f>
        <v>Second Class</v>
      </c>
    </row>
    <row r="2991" spans="1:9" x14ac:dyDescent="0.35">
      <c r="A2991" s="12">
        <v>1477</v>
      </c>
      <c r="B2991" s="17" t="s">
        <v>2738</v>
      </c>
      <c r="C2991" s="17" t="s">
        <v>2739</v>
      </c>
      <c r="D2991" s="17" t="s">
        <v>108</v>
      </c>
      <c r="E2991" s="17" t="s">
        <v>23</v>
      </c>
      <c r="F2991" s="17" t="s">
        <v>218</v>
      </c>
      <c r="G2991" s="17" t="s">
        <v>219</v>
      </c>
      <c r="H2991" s="17" t="s">
        <v>26</v>
      </c>
      <c r="I2991" s="48" t="str">
        <f>INDEX(Orders!$E2991,MATCH(Orders!$F2991,Customers!$B2991,0))</f>
        <v>Standard Class</v>
      </c>
    </row>
    <row r="2992" spans="1:9" x14ac:dyDescent="0.35">
      <c r="A2992" s="11">
        <v>8155</v>
      </c>
      <c r="B2992" s="13" t="s">
        <v>2021</v>
      </c>
      <c r="C2992" s="13" t="s">
        <v>2022</v>
      </c>
      <c r="D2992" s="13" t="s">
        <v>41</v>
      </c>
      <c r="E2992" s="13" t="s">
        <v>23</v>
      </c>
      <c r="F2992" s="13" t="s">
        <v>2106</v>
      </c>
      <c r="G2992" s="13" t="s">
        <v>212</v>
      </c>
      <c r="H2992" s="13" t="s">
        <v>26</v>
      </c>
      <c r="I2992" s="47" t="str">
        <f>INDEX(Orders!$E2992,MATCH(Orders!$F2992,Customers!$B2992,0))</f>
        <v>Standard Class</v>
      </c>
    </row>
    <row r="2993" spans="1:9" x14ac:dyDescent="0.35">
      <c r="A2993" s="12">
        <v>8999</v>
      </c>
      <c r="B2993" s="17" t="s">
        <v>6174</v>
      </c>
      <c r="C2993" s="17" t="s">
        <v>6175</v>
      </c>
      <c r="D2993" s="17" t="s">
        <v>41</v>
      </c>
      <c r="E2993" s="17" t="s">
        <v>23</v>
      </c>
      <c r="F2993" s="17" t="s">
        <v>451</v>
      </c>
      <c r="G2993" s="17" t="s">
        <v>53</v>
      </c>
      <c r="H2993" s="17" t="s">
        <v>54</v>
      </c>
      <c r="I2993" s="48" t="str">
        <f>INDEX(Orders!$E2993,MATCH(Orders!$F2993,Customers!$B2993,0))</f>
        <v>Same Day</v>
      </c>
    </row>
    <row r="2994" spans="1:9" x14ac:dyDescent="0.35">
      <c r="A2994" s="11">
        <v>2321</v>
      </c>
      <c r="B2994" s="13" t="s">
        <v>3526</v>
      </c>
      <c r="C2994" s="13" t="s">
        <v>3527</v>
      </c>
      <c r="D2994" s="13" t="s">
        <v>22</v>
      </c>
      <c r="E2994" s="13" t="s">
        <v>23</v>
      </c>
      <c r="F2994" s="13" t="s">
        <v>159</v>
      </c>
      <c r="G2994" s="13" t="s">
        <v>160</v>
      </c>
      <c r="H2994" s="13" t="s">
        <v>44</v>
      </c>
      <c r="I2994" s="47" t="str">
        <f>INDEX(Orders!$E2994,MATCH(Orders!$F2994,Customers!$B2994,0))</f>
        <v>Standard Class</v>
      </c>
    </row>
    <row r="2995" spans="1:9" x14ac:dyDescent="0.35">
      <c r="A2995" s="12">
        <v>447</v>
      </c>
      <c r="B2995" s="17" t="s">
        <v>1259</v>
      </c>
      <c r="C2995" s="17" t="s">
        <v>1260</v>
      </c>
      <c r="D2995" s="17" t="s">
        <v>41</v>
      </c>
      <c r="E2995" s="17" t="s">
        <v>23</v>
      </c>
      <c r="F2995" s="17" t="s">
        <v>184</v>
      </c>
      <c r="G2995" s="17" t="s">
        <v>762</v>
      </c>
      <c r="H2995" s="17" t="s">
        <v>54</v>
      </c>
      <c r="I2995" s="48" t="str">
        <f>INDEX(Orders!$E2995,MATCH(Orders!$F2995,Customers!$B2995,0))</f>
        <v>Second Class</v>
      </c>
    </row>
    <row r="2996" spans="1:9" x14ac:dyDescent="0.35">
      <c r="A2996" s="11">
        <v>8156</v>
      </c>
      <c r="B2996" s="13" t="s">
        <v>2021</v>
      </c>
      <c r="C2996" s="13" t="s">
        <v>2022</v>
      </c>
      <c r="D2996" s="13" t="s">
        <v>41</v>
      </c>
      <c r="E2996" s="13" t="s">
        <v>23</v>
      </c>
      <c r="F2996" s="13" t="s">
        <v>2106</v>
      </c>
      <c r="G2996" s="13" t="s">
        <v>212</v>
      </c>
      <c r="H2996" s="13" t="s">
        <v>26</v>
      </c>
      <c r="I2996" s="47" t="str">
        <f>INDEX(Orders!$E2996,MATCH(Orders!$F2996,Customers!$B2996,0))</f>
        <v>Standard Class</v>
      </c>
    </row>
    <row r="2997" spans="1:9" x14ac:dyDescent="0.35">
      <c r="A2997" s="12">
        <v>8998</v>
      </c>
      <c r="B2997" s="17" t="s">
        <v>6174</v>
      </c>
      <c r="C2997" s="17" t="s">
        <v>6175</v>
      </c>
      <c r="D2997" s="17" t="s">
        <v>41</v>
      </c>
      <c r="E2997" s="17" t="s">
        <v>23</v>
      </c>
      <c r="F2997" s="17" t="s">
        <v>451</v>
      </c>
      <c r="G2997" s="17" t="s">
        <v>53</v>
      </c>
      <c r="H2997" s="17" t="s">
        <v>54</v>
      </c>
      <c r="I2997" s="48" t="str">
        <f>INDEX(Orders!$E2997,MATCH(Orders!$F2997,Customers!$B2997,0))</f>
        <v>Same Day</v>
      </c>
    </row>
    <row r="2998" spans="1:9" x14ac:dyDescent="0.35">
      <c r="A2998" s="11">
        <v>8377</v>
      </c>
      <c r="B2998" s="13" t="s">
        <v>3595</v>
      </c>
      <c r="C2998" s="13" t="s">
        <v>3596</v>
      </c>
      <c r="D2998" s="13" t="s">
        <v>22</v>
      </c>
      <c r="E2998" s="13" t="s">
        <v>23</v>
      </c>
      <c r="F2998" s="13" t="s">
        <v>6179</v>
      </c>
      <c r="G2998" s="13" t="s">
        <v>98</v>
      </c>
      <c r="H2998" s="13" t="s">
        <v>79</v>
      </c>
      <c r="I2998" s="47" t="str">
        <f>INDEX(Orders!$E2998,MATCH(Orders!$F2998,Customers!$B2998,0))</f>
        <v>Standard Class</v>
      </c>
    </row>
    <row r="2999" spans="1:9" x14ac:dyDescent="0.35">
      <c r="A2999" s="12">
        <v>2333</v>
      </c>
      <c r="B2999" s="17" t="s">
        <v>2363</v>
      </c>
      <c r="C2999" s="17" t="s">
        <v>2364</v>
      </c>
      <c r="D2999" s="17" t="s">
        <v>41</v>
      </c>
      <c r="E2999" s="17" t="s">
        <v>23</v>
      </c>
      <c r="F2999" s="17" t="s">
        <v>2161</v>
      </c>
      <c r="G2999" s="17" t="s">
        <v>762</v>
      </c>
      <c r="H2999" s="17" t="s">
        <v>54</v>
      </c>
      <c r="I2999" s="48" t="str">
        <f>INDEX(Orders!$E2999,MATCH(Orders!$F2999,Customers!$B2999,0))</f>
        <v>Standard Class</v>
      </c>
    </row>
    <row r="3000" spans="1:9" x14ac:dyDescent="0.35">
      <c r="A3000" s="11">
        <v>9365</v>
      </c>
      <c r="B3000" s="13" t="s">
        <v>1993</v>
      </c>
      <c r="C3000" s="13" t="s">
        <v>1994</v>
      </c>
      <c r="D3000" s="13" t="s">
        <v>108</v>
      </c>
      <c r="E3000" s="13" t="s">
        <v>23</v>
      </c>
      <c r="F3000" s="13" t="s">
        <v>159</v>
      </c>
      <c r="G3000" s="13" t="s">
        <v>160</v>
      </c>
      <c r="H3000" s="13" t="s">
        <v>44</v>
      </c>
      <c r="I3000" s="47" t="str">
        <f>INDEX(Orders!$E3000,MATCH(Orders!$F3000,Customers!$B3000,0))</f>
        <v>Standard Class</v>
      </c>
    </row>
    <row r="3001" spans="1:9" x14ac:dyDescent="0.35">
      <c r="A3001" s="12">
        <v>5346</v>
      </c>
      <c r="B3001" s="17" t="s">
        <v>362</v>
      </c>
      <c r="C3001" s="17" t="s">
        <v>363</v>
      </c>
      <c r="D3001" s="17" t="s">
        <v>41</v>
      </c>
      <c r="E3001" s="17" t="s">
        <v>23</v>
      </c>
      <c r="F3001" s="17" t="s">
        <v>42</v>
      </c>
      <c r="G3001" s="17" t="s">
        <v>43</v>
      </c>
      <c r="H3001" s="17" t="s">
        <v>44</v>
      </c>
      <c r="I3001" s="48" t="str">
        <f>INDEX(Orders!$E3001,MATCH(Orders!$F3001,Customers!$B3001,0))</f>
        <v>Second Class</v>
      </c>
    </row>
    <row r="3002" spans="1:9" x14ac:dyDescent="0.35">
      <c r="A3002" s="11">
        <v>4429</v>
      </c>
      <c r="B3002" s="13" t="s">
        <v>1969</v>
      </c>
      <c r="C3002" s="13" t="s">
        <v>1970</v>
      </c>
      <c r="D3002" s="13" t="s">
        <v>41</v>
      </c>
      <c r="E3002" s="13" t="s">
        <v>23</v>
      </c>
      <c r="F3002" s="13" t="s">
        <v>551</v>
      </c>
      <c r="G3002" s="13" t="s">
        <v>66</v>
      </c>
      <c r="H3002" s="13" t="s">
        <v>54</v>
      </c>
      <c r="I3002" s="47" t="str">
        <f>INDEX(Orders!$E3002,MATCH(Orders!$F3002,Customers!$B3002,0))</f>
        <v>Standard Class</v>
      </c>
    </row>
    <row r="3003" spans="1:9" x14ac:dyDescent="0.35">
      <c r="A3003" s="12">
        <v>2334</v>
      </c>
      <c r="B3003" s="17" t="s">
        <v>2363</v>
      </c>
      <c r="C3003" s="17" t="s">
        <v>2364</v>
      </c>
      <c r="D3003" s="17" t="s">
        <v>41</v>
      </c>
      <c r="E3003" s="17" t="s">
        <v>23</v>
      </c>
      <c r="F3003" s="17" t="s">
        <v>2161</v>
      </c>
      <c r="G3003" s="17" t="s">
        <v>762</v>
      </c>
      <c r="H3003" s="17" t="s">
        <v>54</v>
      </c>
      <c r="I3003" s="48" t="str">
        <f>INDEX(Orders!$E3003,MATCH(Orders!$F3003,Customers!$B3003,0))</f>
        <v>Standard Class</v>
      </c>
    </row>
    <row r="3004" spans="1:9" x14ac:dyDescent="0.35">
      <c r="A3004" s="11">
        <v>5348</v>
      </c>
      <c r="B3004" s="13" t="s">
        <v>362</v>
      </c>
      <c r="C3004" s="13" t="s">
        <v>363</v>
      </c>
      <c r="D3004" s="13" t="s">
        <v>41</v>
      </c>
      <c r="E3004" s="13" t="s">
        <v>23</v>
      </c>
      <c r="F3004" s="13" t="s">
        <v>42</v>
      </c>
      <c r="G3004" s="13" t="s">
        <v>43</v>
      </c>
      <c r="H3004" s="13" t="s">
        <v>44</v>
      </c>
      <c r="I3004" s="47" t="str">
        <f>INDEX(Orders!$E3004,MATCH(Orders!$F3004,Customers!$B3004,0))</f>
        <v>Second Class</v>
      </c>
    </row>
    <row r="3005" spans="1:9" x14ac:dyDescent="0.35">
      <c r="A3005" s="12">
        <v>9363</v>
      </c>
      <c r="B3005" s="17" t="s">
        <v>1993</v>
      </c>
      <c r="C3005" s="17" t="s">
        <v>1994</v>
      </c>
      <c r="D3005" s="17" t="s">
        <v>108</v>
      </c>
      <c r="E3005" s="17" t="s">
        <v>23</v>
      </c>
      <c r="F3005" s="17" t="s">
        <v>159</v>
      </c>
      <c r="G3005" s="17" t="s">
        <v>160</v>
      </c>
      <c r="H3005" s="17" t="s">
        <v>44</v>
      </c>
      <c r="I3005" s="48" t="str">
        <f>INDEX(Orders!$E3005,MATCH(Orders!$F3005,Customers!$B3005,0))</f>
        <v>Standard Class</v>
      </c>
    </row>
    <row r="3006" spans="1:9" x14ac:dyDescent="0.35">
      <c r="A3006" s="11">
        <v>9364</v>
      </c>
      <c r="B3006" s="13" t="s">
        <v>1993</v>
      </c>
      <c r="C3006" s="13" t="s">
        <v>1994</v>
      </c>
      <c r="D3006" s="13" t="s">
        <v>108</v>
      </c>
      <c r="E3006" s="13" t="s">
        <v>23</v>
      </c>
      <c r="F3006" s="13" t="s">
        <v>159</v>
      </c>
      <c r="G3006" s="13" t="s">
        <v>160</v>
      </c>
      <c r="H3006" s="13" t="s">
        <v>44</v>
      </c>
      <c r="I3006" s="47" t="str">
        <f>INDEX(Orders!$E3006,MATCH(Orders!$F3006,Customers!$B3006,0))</f>
        <v>Standard Class</v>
      </c>
    </row>
    <row r="3007" spans="1:9" x14ac:dyDescent="0.35">
      <c r="A3007" s="12">
        <v>5347</v>
      </c>
      <c r="B3007" s="17" t="s">
        <v>362</v>
      </c>
      <c r="C3007" s="17" t="s">
        <v>363</v>
      </c>
      <c r="D3007" s="17" t="s">
        <v>41</v>
      </c>
      <c r="E3007" s="17" t="s">
        <v>23</v>
      </c>
      <c r="F3007" s="17" t="s">
        <v>42</v>
      </c>
      <c r="G3007" s="17" t="s">
        <v>43</v>
      </c>
      <c r="H3007" s="17" t="s">
        <v>44</v>
      </c>
      <c r="I3007" s="48" t="str">
        <f>INDEX(Orders!$E3007,MATCH(Orders!$F3007,Customers!$B3007,0))</f>
        <v>Second Class</v>
      </c>
    </row>
    <row r="3008" spans="1:9" x14ac:dyDescent="0.35">
      <c r="A3008" s="11">
        <v>8825</v>
      </c>
      <c r="B3008" s="13" t="s">
        <v>2672</v>
      </c>
      <c r="C3008" s="13" t="s">
        <v>2673</v>
      </c>
      <c r="D3008" s="13" t="s">
        <v>41</v>
      </c>
      <c r="E3008" s="13" t="s">
        <v>23</v>
      </c>
      <c r="F3008" s="13" t="s">
        <v>5585</v>
      </c>
      <c r="G3008" s="13" t="s">
        <v>87</v>
      </c>
      <c r="H3008" s="13" t="s">
        <v>26</v>
      </c>
      <c r="I3008" s="47" t="str">
        <f>INDEX(Orders!$E3008,MATCH(Orders!$F3008,Customers!$B3008,0))</f>
        <v>Second Class</v>
      </c>
    </row>
    <row r="3009" spans="1:9" x14ac:dyDescent="0.35">
      <c r="A3009" s="12">
        <v>9362</v>
      </c>
      <c r="B3009" s="17" t="s">
        <v>1993</v>
      </c>
      <c r="C3009" s="17" t="s">
        <v>1994</v>
      </c>
      <c r="D3009" s="17" t="s">
        <v>108</v>
      </c>
      <c r="E3009" s="17" t="s">
        <v>23</v>
      </c>
      <c r="F3009" s="17" t="s">
        <v>159</v>
      </c>
      <c r="G3009" s="17" t="s">
        <v>160</v>
      </c>
      <c r="H3009" s="17" t="s">
        <v>44</v>
      </c>
      <c r="I3009" s="48" t="str">
        <f>INDEX(Orders!$E3009,MATCH(Orders!$F3009,Customers!$B3009,0))</f>
        <v>Standard Class</v>
      </c>
    </row>
    <row r="3010" spans="1:9" x14ac:dyDescent="0.35">
      <c r="A3010" s="11">
        <v>2843</v>
      </c>
      <c r="B3010" s="13" t="s">
        <v>1099</v>
      </c>
      <c r="C3010" s="13" t="s">
        <v>1100</v>
      </c>
      <c r="D3010" s="13" t="s">
        <v>41</v>
      </c>
      <c r="E3010" s="13" t="s">
        <v>23</v>
      </c>
      <c r="F3010" s="13" t="s">
        <v>2937</v>
      </c>
      <c r="G3010" s="13" t="s">
        <v>53</v>
      </c>
      <c r="H3010" s="13" t="s">
        <v>54</v>
      </c>
      <c r="I3010" s="47" t="str">
        <f>INDEX(Orders!$E3010,MATCH(Orders!$F3010,Customers!$B3010,0))</f>
        <v>Standard Class</v>
      </c>
    </row>
    <row r="3011" spans="1:9" x14ac:dyDescent="0.35">
      <c r="A3011" s="12">
        <v>2410</v>
      </c>
      <c r="B3011" s="17" t="s">
        <v>227</v>
      </c>
      <c r="C3011" s="17" t="s">
        <v>228</v>
      </c>
      <c r="D3011" s="17" t="s">
        <v>108</v>
      </c>
      <c r="E3011" s="17" t="s">
        <v>23</v>
      </c>
      <c r="F3011" s="17" t="s">
        <v>358</v>
      </c>
      <c r="G3011" s="17" t="s">
        <v>43</v>
      </c>
      <c r="H3011" s="17" t="s">
        <v>44</v>
      </c>
      <c r="I3011" s="48" t="str">
        <f>INDEX(Orders!$E3011,MATCH(Orders!$F3011,Customers!$B3011,0))</f>
        <v>First Class</v>
      </c>
    </row>
    <row r="3012" spans="1:9" x14ac:dyDescent="0.35">
      <c r="A3012" s="11">
        <v>5021</v>
      </c>
      <c r="B3012" s="13" t="s">
        <v>2551</v>
      </c>
      <c r="C3012" s="13" t="s">
        <v>2552</v>
      </c>
      <c r="D3012" s="13" t="s">
        <v>22</v>
      </c>
      <c r="E3012" s="13" t="s">
        <v>23</v>
      </c>
      <c r="F3012" s="13" t="s">
        <v>218</v>
      </c>
      <c r="G3012" s="13" t="s">
        <v>219</v>
      </c>
      <c r="H3012" s="13" t="s">
        <v>26</v>
      </c>
      <c r="I3012" s="47" t="str">
        <f>INDEX(Orders!$E3012,MATCH(Orders!$F3012,Customers!$B3012,0))</f>
        <v>Second Class</v>
      </c>
    </row>
    <row r="3013" spans="1:9" x14ac:dyDescent="0.35">
      <c r="A3013" s="12">
        <v>8154</v>
      </c>
      <c r="B3013" s="17" t="s">
        <v>1282</v>
      </c>
      <c r="C3013" s="17" t="s">
        <v>1283</v>
      </c>
      <c r="D3013" s="17" t="s">
        <v>41</v>
      </c>
      <c r="E3013" s="17" t="s">
        <v>23</v>
      </c>
      <c r="F3013" s="17" t="s">
        <v>159</v>
      </c>
      <c r="G3013" s="17" t="s">
        <v>160</v>
      </c>
      <c r="H3013" s="17" t="s">
        <v>44</v>
      </c>
      <c r="I3013" s="48" t="str">
        <f>INDEX(Orders!$E3013,MATCH(Orders!$F3013,Customers!$B3013,0))</f>
        <v>First Class</v>
      </c>
    </row>
    <row r="3014" spans="1:9" x14ac:dyDescent="0.35">
      <c r="A3014" s="11">
        <v>8153</v>
      </c>
      <c r="B3014" s="13" t="s">
        <v>1282</v>
      </c>
      <c r="C3014" s="13" t="s">
        <v>1283</v>
      </c>
      <c r="D3014" s="13" t="s">
        <v>41</v>
      </c>
      <c r="E3014" s="13" t="s">
        <v>23</v>
      </c>
      <c r="F3014" s="13" t="s">
        <v>159</v>
      </c>
      <c r="G3014" s="13" t="s">
        <v>160</v>
      </c>
      <c r="H3014" s="13" t="s">
        <v>44</v>
      </c>
      <c r="I3014" s="47" t="str">
        <f>INDEX(Orders!$E3014,MATCH(Orders!$F3014,Customers!$B3014,0))</f>
        <v>First Class</v>
      </c>
    </row>
    <row r="3015" spans="1:9" x14ac:dyDescent="0.35">
      <c r="A3015" s="12">
        <v>3105</v>
      </c>
      <c r="B3015" s="17" t="s">
        <v>5503</v>
      </c>
      <c r="C3015" s="17" t="s">
        <v>5504</v>
      </c>
      <c r="D3015" s="17" t="s">
        <v>41</v>
      </c>
      <c r="E3015" s="17" t="s">
        <v>23</v>
      </c>
      <c r="F3015" s="17" t="s">
        <v>218</v>
      </c>
      <c r="G3015" s="17" t="s">
        <v>219</v>
      </c>
      <c r="H3015" s="17" t="s">
        <v>26</v>
      </c>
      <c r="I3015" s="48" t="str">
        <f>INDEX(Orders!$E3015,MATCH(Orders!$F3015,Customers!$B3015,0))</f>
        <v>Standard Class</v>
      </c>
    </row>
    <row r="3016" spans="1:9" x14ac:dyDescent="0.35">
      <c r="A3016" s="11">
        <v>8152</v>
      </c>
      <c r="B3016" s="13" t="s">
        <v>1282</v>
      </c>
      <c r="C3016" s="13" t="s">
        <v>1283</v>
      </c>
      <c r="D3016" s="13" t="s">
        <v>41</v>
      </c>
      <c r="E3016" s="13" t="s">
        <v>23</v>
      </c>
      <c r="F3016" s="13" t="s">
        <v>159</v>
      </c>
      <c r="G3016" s="13" t="s">
        <v>160</v>
      </c>
      <c r="H3016" s="13" t="s">
        <v>44</v>
      </c>
      <c r="I3016" s="47" t="str">
        <f>INDEX(Orders!$E3016,MATCH(Orders!$F3016,Customers!$B3016,0))</f>
        <v>First Class</v>
      </c>
    </row>
    <row r="3017" spans="1:9" x14ac:dyDescent="0.35">
      <c r="A3017" s="12">
        <v>5645</v>
      </c>
      <c r="B3017" s="17" t="s">
        <v>869</v>
      </c>
      <c r="C3017" s="17" t="s">
        <v>870</v>
      </c>
      <c r="D3017" s="17" t="s">
        <v>108</v>
      </c>
      <c r="E3017" s="17" t="s">
        <v>23</v>
      </c>
      <c r="F3017" s="17" t="s">
        <v>159</v>
      </c>
      <c r="G3017" s="17" t="s">
        <v>160</v>
      </c>
      <c r="H3017" s="17" t="s">
        <v>44</v>
      </c>
      <c r="I3017" s="48" t="str">
        <f>INDEX(Orders!$E3017,MATCH(Orders!$F3017,Customers!$B3017,0))</f>
        <v>First Class</v>
      </c>
    </row>
    <row r="3018" spans="1:9" x14ac:dyDescent="0.35">
      <c r="A3018" s="11">
        <v>2104</v>
      </c>
      <c r="B3018" s="13" t="s">
        <v>4356</v>
      </c>
      <c r="C3018" s="13" t="s">
        <v>4357</v>
      </c>
      <c r="D3018" s="13" t="s">
        <v>22</v>
      </c>
      <c r="E3018" s="13" t="s">
        <v>23</v>
      </c>
      <c r="F3018" s="13" t="s">
        <v>218</v>
      </c>
      <c r="G3018" s="13" t="s">
        <v>219</v>
      </c>
      <c r="H3018" s="13" t="s">
        <v>26</v>
      </c>
      <c r="I3018" s="47" t="str">
        <f>INDEX(Orders!$E3018,MATCH(Orders!$F3018,Customers!$B3018,0))</f>
        <v>Second Class</v>
      </c>
    </row>
    <row r="3019" spans="1:9" x14ac:dyDescent="0.35">
      <c r="A3019" s="12">
        <v>7800</v>
      </c>
      <c r="B3019" s="17" t="s">
        <v>6200</v>
      </c>
      <c r="C3019" s="17" t="s">
        <v>6201</v>
      </c>
      <c r="D3019" s="17" t="s">
        <v>22</v>
      </c>
      <c r="E3019" s="17" t="s">
        <v>23</v>
      </c>
      <c r="F3019" s="17" t="s">
        <v>218</v>
      </c>
      <c r="G3019" s="17" t="s">
        <v>219</v>
      </c>
      <c r="H3019" s="17" t="s">
        <v>26</v>
      </c>
      <c r="I3019" s="48" t="str">
        <f>INDEX(Orders!$E3019,MATCH(Orders!$F3019,Customers!$B3019,0))</f>
        <v>First Class</v>
      </c>
    </row>
    <row r="3020" spans="1:9" x14ac:dyDescent="0.35">
      <c r="A3020" s="11">
        <v>8972</v>
      </c>
      <c r="B3020" s="13" t="s">
        <v>1217</v>
      </c>
      <c r="C3020" s="13" t="s">
        <v>1218</v>
      </c>
      <c r="D3020" s="13" t="s">
        <v>41</v>
      </c>
      <c r="E3020" s="13" t="s">
        <v>23</v>
      </c>
      <c r="F3020" s="13" t="s">
        <v>218</v>
      </c>
      <c r="G3020" s="13" t="s">
        <v>219</v>
      </c>
      <c r="H3020" s="13" t="s">
        <v>26</v>
      </c>
      <c r="I3020" s="47" t="str">
        <f>INDEX(Orders!$E3020,MATCH(Orders!$F3020,Customers!$B3020,0))</f>
        <v>Standard Class</v>
      </c>
    </row>
    <row r="3021" spans="1:9" x14ac:dyDescent="0.35">
      <c r="A3021" s="12">
        <v>7799</v>
      </c>
      <c r="B3021" s="17" t="s">
        <v>6200</v>
      </c>
      <c r="C3021" s="17" t="s">
        <v>6201</v>
      </c>
      <c r="D3021" s="17" t="s">
        <v>22</v>
      </c>
      <c r="E3021" s="17" t="s">
        <v>23</v>
      </c>
      <c r="F3021" s="17" t="s">
        <v>218</v>
      </c>
      <c r="G3021" s="17" t="s">
        <v>219</v>
      </c>
      <c r="H3021" s="17" t="s">
        <v>26</v>
      </c>
      <c r="I3021" s="48" t="str">
        <f>INDEX(Orders!$E3021,MATCH(Orders!$F3021,Customers!$B3021,0))</f>
        <v>First Class</v>
      </c>
    </row>
    <row r="3022" spans="1:9" x14ac:dyDescent="0.35">
      <c r="A3022" s="11">
        <v>9530</v>
      </c>
      <c r="B3022" s="13" t="s">
        <v>5995</v>
      </c>
      <c r="C3022" s="13" t="s">
        <v>5996</v>
      </c>
      <c r="D3022" s="13" t="s">
        <v>22</v>
      </c>
      <c r="E3022" s="13" t="s">
        <v>23</v>
      </c>
      <c r="F3022" s="13" t="s">
        <v>6204</v>
      </c>
      <c r="G3022" s="13" t="s">
        <v>53</v>
      </c>
      <c r="H3022" s="13" t="s">
        <v>54</v>
      </c>
      <c r="I3022" s="47" t="str">
        <f>INDEX(Orders!$E3022,MATCH(Orders!$F3022,Customers!$B3022,0))</f>
        <v>Same Day</v>
      </c>
    </row>
    <row r="3023" spans="1:9" x14ac:dyDescent="0.35">
      <c r="A3023" s="12">
        <v>2105</v>
      </c>
      <c r="B3023" s="17" t="s">
        <v>4356</v>
      </c>
      <c r="C3023" s="17" t="s">
        <v>4357</v>
      </c>
      <c r="D3023" s="17" t="s">
        <v>22</v>
      </c>
      <c r="E3023" s="17" t="s">
        <v>23</v>
      </c>
      <c r="F3023" s="17" t="s">
        <v>218</v>
      </c>
      <c r="G3023" s="17" t="s">
        <v>219</v>
      </c>
      <c r="H3023" s="17" t="s">
        <v>26</v>
      </c>
      <c r="I3023" s="48" t="str">
        <f>INDEX(Orders!$E3023,MATCH(Orders!$F3023,Customers!$B3023,0))</f>
        <v>Second Class</v>
      </c>
    </row>
    <row r="3024" spans="1:9" x14ac:dyDescent="0.35">
      <c r="A3024" s="11">
        <v>7798</v>
      </c>
      <c r="B3024" s="13" t="s">
        <v>6200</v>
      </c>
      <c r="C3024" s="13" t="s">
        <v>6201</v>
      </c>
      <c r="D3024" s="13" t="s">
        <v>22</v>
      </c>
      <c r="E3024" s="13" t="s">
        <v>23</v>
      </c>
      <c r="F3024" s="13" t="s">
        <v>218</v>
      </c>
      <c r="G3024" s="13" t="s">
        <v>219</v>
      </c>
      <c r="H3024" s="13" t="s">
        <v>26</v>
      </c>
      <c r="I3024" s="47" t="str">
        <f>INDEX(Orders!$E3024,MATCH(Orders!$F3024,Customers!$B3024,0))</f>
        <v>First Class</v>
      </c>
    </row>
    <row r="3025" spans="1:9" x14ac:dyDescent="0.35">
      <c r="A3025" s="12">
        <v>2941</v>
      </c>
      <c r="B3025" s="17" t="s">
        <v>4080</v>
      </c>
      <c r="C3025" s="17" t="s">
        <v>4081</v>
      </c>
      <c r="D3025" s="17" t="s">
        <v>22</v>
      </c>
      <c r="E3025" s="17" t="s">
        <v>23</v>
      </c>
      <c r="F3025" s="17" t="s">
        <v>677</v>
      </c>
      <c r="G3025" s="17" t="s">
        <v>126</v>
      </c>
      <c r="H3025" s="17" t="s">
        <v>54</v>
      </c>
      <c r="I3025" s="48" t="str">
        <f>INDEX(Orders!$E3025,MATCH(Orders!$F3025,Customers!$B3025,0))</f>
        <v>Standard Class</v>
      </c>
    </row>
    <row r="3026" spans="1:9" x14ac:dyDescent="0.35">
      <c r="A3026" s="11">
        <v>2385</v>
      </c>
      <c r="B3026" s="13" t="s">
        <v>3827</v>
      </c>
      <c r="C3026" s="13" t="s">
        <v>3828</v>
      </c>
      <c r="D3026" s="13" t="s">
        <v>41</v>
      </c>
      <c r="E3026" s="13" t="s">
        <v>23</v>
      </c>
      <c r="F3026" s="13" t="s">
        <v>144</v>
      </c>
      <c r="G3026" s="13" t="s">
        <v>43</v>
      </c>
      <c r="H3026" s="13" t="s">
        <v>44</v>
      </c>
      <c r="I3026" s="47" t="str">
        <f>INDEX(Orders!$E3026,MATCH(Orders!$F3026,Customers!$B3026,0))</f>
        <v>First Class</v>
      </c>
    </row>
    <row r="3027" spans="1:9" x14ac:dyDescent="0.35">
      <c r="A3027" s="12">
        <v>2383</v>
      </c>
      <c r="B3027" s="17" t="s">
        <v>3827</v>
      </c>
      <c r="C3027" s="17" t="s">
        <v>3828</v>
      </c>
      <c r="D3027" s="17" t="s">
        <v>41</v>
      </c>
      <c r="E3027" s="17" t="s">
        <v>23</v>
      </c>
      <c r="F3027" s="17" t="s">
        <v>144</v>
      </c>
      <c r="G3027" s="17" t="s">
        <v>43</v>
      </c>
      <c r="H3027" s="17" t="s">
        <v>44</v>
      </c>
      <c r="I3027" s="48" t="str">
        <f>INDEX(Orders!$E3027,MATCH(Orders!$F3027,Customers!$B3027,0))</f>
        <v>First Class</v>
      </c>
    </row>
    <row r="3028" spans="1:9" x14ac:dyDescent="0.35">
      <c r="A3028" s="11">
        <v>2386</v>
      </c>
      <c r="B3028" s="13" t="s">
        <v>3827</v>
      </c>
      <c r="C3028" s="13" t="s">
        <v>3828</v>
      </c>
      <c r="D3028" s="13" t="s">
        <v>41</v>
      </c>
      <c r="E3028" s="13" t="s">
        <v>23</v>
      </c>
      <c r="F3028" s="13" t="s">
        <v>144</v>
      </c>
      <c r="G3028" s="13" t="s">
        <v>43</v>
      </c>
      <c r="H3028" s="13" t="s">
        <v>44</v>
      </c>
      <c r="I3028" s="47" t="str">
        <f>INDEX(Orders!$E3028,MATCH(Orders!$F3028,Customers!$B3028,0))</f>
        <v>First Class</v>
      </c>
    </row>
    <row r="3029" spans="1:9" x14ac:dyDescent="0.35">
      <c r="A3029" s="12">
        <v>2943</v>
      </c>
      <c r="B3029" s="17" t="s">
        <v>4080</v>
      </c>
      <c r="C3029" s="17" t="s">
        <v>4081</v>
      </c>
      <c r="D3029" s="17" t="s">
        <v>22</v>
      </c>
      <c r="E3029" s="17" t="s">
        <v>23</v>
      </c>
      <c r="F3029" s="17" t="s">
        <v>677</v>
      </c>
      <c r="G3029" s="17" t="s">
        <v>126</v>
      </c>
      <c r="H3029" s="17" t="s">
        <v>54</v>
      </c>
      <c r="I3029" s="48" t="str">
        <f>INDEX(Orders!$E3029,MATCH(Orders!$F3029,Customers!$B3029,0))</f>
        <v>Standard Class</v>
      </c>
    </row>
    <row r="3030" spans="1:9" x14ac:dyDescent="0.35">
      <c r="A3030" s="11">
        <v>1877</v>
      </c>
      <c r="B3030" s="13" t="s">
        <v>3502</v>
      </c>
      <c r="C3030" s="13" t="s">
        <v>3503</v>
      </c>
      <c r="D3030" s="13" t="s">
        <v>41</v>
      </c>
      <c r="E3030" s="13" t="s">
        <v>23</v>
      </c>
      <c r="F3030" s="13" t="s">
        <v>52</v>
      </c>
      <c r="G3030" s="13" t="s">
        <v>53</v>
      </c>
      <c r="H3030" s="13" t="s">
        <v>54</v>
      </c>
      <c r="I3030" s="47" t="str">
        <f>INDEX(Orders!$E3030,MATCH(Orders!$F3030,Customers!$B3030,0))</f>
        <v>Standard Class</v>
      </c>
    </row>
    <row r="3031" spans="1:9" x14ac:dyDescent="0.35">
      <c r="A3031" s="12">
        <v>2387</v>
      </c>
      <c r="B3031" s="17" t="s">
        <v>3827</v>
      </c>
      <c r="C3031" s="17" t="s">
        <v>3828</v>
      </c>
      <c r="D3031" s="17" t="s">
        <v>41</v>
      </c>
      <c r="E3031" s="17" t="s">
        <v>23</v>
      </c>
      <c r="F3031" s="17" t="s">
        <v>144</v>
      </c>
      <c r="G3031" s="17" t="s">
        <v>43</v>
      </c>
      <c r="H3031" s="17" t="s">
        <v>44</v>
      </c>
      <c r="I3031" s="48" t="str">
        <f>INDEX(Orders!$E3031,MATCH(Orders!$F3031,Customers!$B3031,0))</f>
        <v>First Class</v>
      </c>
    </row>
    <row r="3032" spans="1:9" x14ac:dyDescent="0.35">
      <c r="A3032" s="11">
        <v>2942</v>
      </c>
      <c r="B3032" s="13" t="s">
        <v>4080</v>
      </c>
      <c r="C3032" s="13" t="s">
        <v>4081</v>
      </c>
      <c r="D3032" s="13" t="s">
        <v>22</v>
      </c>
      <c r="E3032" s="13" t="s">
        <v>23</v>
      </c>
      <c r="F3032" s="13" t="s">
        <v>677</v>
      </c>
      <c r="G3032" s="13" t="s">
        <v>126</v>
      </c>
      <c r="H3032" s="13" t="s">
        <v>54</v>
      </c>
      <c r="I3032" s="47" t="str">
        <f>INDEX(Orders!$E3032,MATCH(Orders!$F3032,Customers!$B3032,0))</f>
        <v>Standard Class</v>
      </c>
    </row>
    <row r="3033" spans="1:9" x14ac:dyDescent="0.35">
      <c r="A3033" s="12">
        <v>3391</v>
      </c>
      <c r="B3033" s="17" t="s">
        <v>5731</v>
      </c>
      <c r="C3033" s="17" t="s">
        <v>5732</v>
      </c>
      <c r="D3033" s="17" t="s">
        <v>41</v>
      </c>
      <c r="E3033" s="17" t="s">
        <v>23</v>
      </c>
      <c r="F3033" s="17" t="s">
        <v>404</v>
      </c>
      <c r="G3033" s="17" t="s">
        <v>53</v>
      </c>
      <c r="H3033" s="17" t="s">
        <v>54</v>
      </c>
      <c r="I3033" s="48" t="str">
        <f>INDEX(Orders!$E3033,MATCH(Orders!$F3033,Customers!$B3033,0))</f>
        <v>Second Class</v>
      </c>
    </row>
    <row r="3034" spans="1:9" x14ac:dyDescent="0.35">
      <c r="A3034" s="11">
        <v>5608</v>
      </c>
      <c r="B3034" s="13" t="s">
        <v>1805</v>
      </c>
      <c r="C3034" s="13" t="s">
        <v>1806</v>
      </c>
      <c r="D3034" s="13" t="s">
        <v>41</v>
      </c>
      <c r="E3034" s="13" t="s">
        <v>23</v>
      </c>
      <c r="F3034" s="13" t="s">
        <v>218</v>
      </c>
      <c r="G3034" s="13" t="s">
        <v>219</v>
      </c>
      <c r="H3034" s="13" t="s">
        <v>26</v>
      </c>
      <c r="I3034" s="47" t="str">
        <f>INDEX(Orders!$E3034,MATCH(Orders!$F3034,Customers!$B3034,0))</f>
        <v>Standard Class</v>
      </c>
    </row>
    <row r="3035" spans="1:9" x14ac:dyDescent="0.35">
      <c r="A3035" s="12">
        <v>4932</v>
      </c>
      <c r="B3035" s="17" t="s">
        <v>1469</v>
      </c>
      <c r="C3035" s="17" t="s">
        <v>1470</v>
      </c>
      <c r="D3035" s="17" t="s">
        <v>22</v>
      </c>
      <c r="E3035" s="17" t="s">
        <v>23</v>
      </c>
      <c r="F3035" s="17" t="s">
        <v>159</v>
      </c>
      <c r="G3035" s="17" t="s">
        <v>160</v>
      </c>
      <c r="H3035" s="17" t="s">
        <v>44</v>
      </c>
      <c r="I3035" s="48" t="str">
        <f>INDEX(Orders!$E3035,MATCH(Orders!$F3035,Customers!$B3035,0))</f>
        <v>Standard Class</v>
      </c>
    </row>
    <row r="3036" spans="1:9" x14ac:dyDescent="0.35">
      <c r="A3036" s="11">
        <v>2384</v>
      </c>
      <c r="B3036" s="13" t="s">
        <v>3827</v>
      </c>
      <c r="C3036" s="13" t="s">
        <v>3828</v>
      </c>
      <c r="D3036" s="13" t="s">
        <v>41</v>
      </c>
      <c r="E3036" s="13" t="s">
        <v>23</v>
      </c>
      <c r="F3036" s="13" t="s">
        <v>144</v>
      </c>
      <c r="G3036" s="13" t="s">
        <v>43</v>
      </c>
      <c r="H3036" s="13" t="s">
        <v>44</v>
      </c>
      <c r="I3036" s="47" t="str">
        <f>INDEX(Orders!$E3036,MATCH(Orders!$F3036,Customers!$B3036,0))</f>
        <v>First Class</v>
      </c>
    </row>
    <row r="3037" spans="1:9" x14ac:dyDescent="0.35">
      <c r="A3037" s="12">
        <v>5638</v>
      </c>
      <c r="B3037" s="17" t="s">
        <v>6216</v>
      </c>
      <c r="C3037" s="17" t="s">
        <v>6217</v>
      </c>
      <c r="D3037" s="17" t="s">
        <v>22</v>
      </c>
      <c r="E3037" s="17" t="s">
        <v>23</v>
      </c>
      <c r="F3037" s="17" t="s">
        <v>6218</v>
      </c>
      <c r="G3037" s="17" t="s">
        <v>880</v>
      </c>
      <c r="H3037" s="17" t="s">
        <v>54</v>
      </c>
      <c r="I3037" s="48" t="str">
        <f>INDEX(Orders!$E3037,MATCH(Orders!$F3037,Customers!$B3037,0))</f>
        <v>Standard Class</v>
      </c>
    </row>
    <row r="3038" spans="1:9" x14ac:dyDescent="0.35">
      <c r="A3038" s="11">
        <v>7176</v>
      </c>
      <c r="B3038" s="13" t="s">
        <v>1738</v>
      </c>
      <c r="C3038" s="13" t="s">
        <v>1739</v>
      </c>
      <c r="D3038" s="13" t="s">
        <v>22</v>
      </c>
      <c r="E3038" s="13" t="s">
        <v>23</v>
      </c>
      <c r="F3038" s="13" t="s">
        <v>451</v>
      </c>
      <c r="G3038" s="13" t="s">
        <v>53</v>
      </c>
      <c r="H3038" s="13" t="s">
        <v>54</v>
      </c>
      <c r="I3038" s="47" t="str">
        <f>INDEX(Orders!$E3038,MATCH(Orders!$F3038,Customers!$B3038,0))</f>
        <v>Standard Class</v>
      </c>
    </row>
    <row r="3039" spans="1:9" x14ac:dyDescent="0.35">
      <c r="A3039" s="12">
        <v>7175</v>
      </c>
      <c r="B3039" s="17" t="s">
        <v>1738</v>
      </c>
      <c r="C3039" s="17" t="s">
        <v>1739</v>
      </c>
      <c r="D3039" s="17" t="s">
        <v>22</v>
      </c>
      <c r="E3039" s="17" t="s">
        <v>23</v>
      </c>
      <c r="F3039" s="17" t="s">
        <v>451</v>
      </c>
      <c r="G3039" s="17" t="s">
        <v>53</v>
      </c>
      <c r="H3039" s="17" t="s">
        <v>54</v>
      </c>
      <c r="I3039" s="48" t="str">
        <f>INDEX(Orders!$E3039,MATCH(Orders!$F3039,Customers!$B3039,0))</f>
        <v>Standard Class</v>
      </c>
    </row>
    <row r="3040" spans="1:9" x14ac:dyDescent="0.35">
      <c r="A3040" s="11">
        <v>1862</v>
      </c>
      <c r="B3040" s="13" t="s">
        <v>5345</v>
      </c>
      <c r="C3040" s="13" t="s">
        <v>5346</v>
      </c>
      <c r="D3040" s="13" t="s">
        <v>41</v>
      </c>
      <c r="E3040" s="13" t="s">
        <v>23</v>
      </c>
      <c r="F3040" s="13" t="s">
        <v>218</v>
      </c>
      <c r="G3040" s="13" t="s">
        <v>219</v>
      </c>
      <c r="H3040" s="13" t="s">
        <v>26</v>
      </c>
      <c r="I3040" s="47" t="str">
        <f>INDEX(Orders!$E3040,MATCH(Orders!$F3040,Customers!$B3040,0))</f>
        <v>First Class</v>
      </c>
    </row>
    <row r="3041" spans="1:9" x14ac:dyDescent="0.35">
      <c r="A3041" s="12">
        <v>7173</v>
      </c>
      <c r="B3041" s="17" t="s">
        <v>1738</v>
      </c>
      <c r="C3041" s="17" t="s">
        <v>1739</v>
      </c>
      <c r="D3041" s="17" t="s">
        <v>22</v>
      </c>
      <c r="E3041" s="17" t="s">
        <v>23</v>
      </c>
      <c r="F3041" s="17" t="s">
        <v>451</v>
      </c>
      <c r="G3041" s="17" t="s">
        <v>53</v>
      </c>
      <c r="H3041" s="17" t="s">
        <v>54</v>
      </c>
      <c r="I3041" s="48" t="str">
        <f>INDEX(Orders!$E3041,MATCH(Orders!$F3041,Customers!$B3041,0))</f>
        <v>Standard Class</v>
      </c>
    </row>
    <row r="3042" spans="1:9" x14ac:dyDescent="0.35">
      <c r="A3042" s="11">
        <v>1861</v>
      </c>
      <c r="B3042" s="13" t="s">
        <v>5345</v>
      </c>
      <c r="C3042" s="13" t="s">
        <v>5346</v>
      </c>
      <c r="D3042" s="13" t="s">
        <v>41</v>
      </c>
      <c r="E3042" s="13" t="s">
        <v>23</v>
      </c>
      <c r="F3042" s="13" t="s">
        <v>218</v>
      </c>
      <c r="G3042" s="13" t="s">
        <v>219</v>
      </c>
      <c r="H3042" s="13" t="s">
        <v>26</v>
      </c>
      <c r="I3042" s="47" t="str">
        <f>INDEX(Orders!$E3042,MATCH(Orders!$F3042,Customers!$B3042,0))</f>
        <v>First Class</v>
      </c>
    </row>
    <row r="3043" spans="1:9" x14ac:dyDescent="0.35">
      <c r="A3043" s="12">
        <v>7174</v>
      </c>
      <c r="B3043" s="17" t="s">
        <v>1738</v>
      </c>
      <c r="C3043" s="17" t="s">
        <v>1739</v>
      </c>
      <c r="D3043" s="17" t="s">
        <v>22</v>
      </c>
      <c r="E3043" s="17" t="s">
        <v>23</v>
      </c>
      <c r="F3043" s="17" t="s">
        <v>451</v>
      </c>
      <c r="G3043" s="17" t="s">
        <v>53</v>
      </c>
      <c r="H3043" s="17" t="s">
        <v>54</v>
      </c>
      <c r="I3043" s="48" t="str">
        <f>INDEX(Orders!$E3043,MATCH(Orders!$F3043,Customers!$B3043,0))</f>
        <v>Standard Class</v>
      </c>
    </row>
    <row r="3044" spans="1:9" x14ac:dyDescent="0.35">
      <c r="A3044" s="11">
        <v>4239</v>
      </c>
      <c r="B3044" s="13" t="s">
        <v>4495</v>
      </c>
      <c r="C3044" s="13" t="s">
        <v>4496</v>
      </c>
      <c r="D3044" s="13" t="s">
        <v>108</v>
      </c>
      <c r="E3044" s="13" t="s">
        <v>23</v>
      </c>
      <c r="F3044" s="13" t="s">
        <v>159</v>
      </c>
      <c r="G3044" s="13" t="s">
        <v>160</v>
      </c>
      <c r="H3044" s="13" t="s">
        <v>44</v>
      </c>
      <c r="I3044" s="47" t="str">
        <f>INDEX(Orders!$E3044,MATCH(Orders!$F3044,Customers!$B3044,0))</f>
        <v>First Class</v>
      </c>
    </row>
    <row r="3045" spans="1:9" x14ac:dyDescent="0.35">
      <c r="A3045" s="12">
        <v>6131</v>
      </c>
      <c r="B3045" s="17" t="s">
        <v>6229</v>
      </c>
      <c r="C3045" s="17" t="s">
        <v>6230</v>
      </c>
      <c r="D3045" s="17" t="s">
        <v>108</v>
      </c>
      <c r="E3045" s="17" t="s">
        <v>23</v>
      </c>
      <c r="F3045" s="17" t="s">
        <v>2035</v>
      </c>
      <c r="G3045" s="17" t="s">
        <v>425</v>
      </c>
      <c r="H3045" s="17" t="s">
        <v>79</v>
      </c>
      <c r="I3045" s="48" t="str">
        <f>INDEX(Orders!$E3045,MATCH(Orders!$F3045,Customers!$B3045,0))</f>
        <v>Standard Class</v>
      </c>
    </row>
    <row r="3046" spans="1:9" x14ac:dyDescent="0.35">
      <c r="A3046" s="11">
        <v>6130</v>
      </c>
      <c r="B3046" s="13" t="s">
        <v>6229</v>
      </c>
      <c r="C3046" s="13" t="s">
        <v>6230</v>
      </c>
      <c r="D3046" s="13" t="s">
        <v>108</v>
      </c>
      <c r="E3046" s="13" t="s">
        <v>23</v>
      </c>
      <c r="F3046" s="13" t="s">
        <v>2035</v>
      </c>
      <c r="G3046" s="13" t="s">
        <v>425</v>
      </c>
      <c r="H3046" s="13" t="s">
        <v>79</v>
      </c>
      <c r="I3046" s="47" t="str">
        <f>INDEX(Orders!$E3046,MATCH(Orders!$F3046,Customers!$B3046,0))</f>
        <v>Standard Class</v>
      </c>
    </row>
    <row r="3047" spans="1:9" x14ac:dyDescent="0.35">
      <c r="A3047" s="12">
        <v>7177</v>
      </c>
      <c r="B3047" s="17" t="s">
        <v>1738</v>
      </c>
      <c r="C3047" s="17" t="s">
        <v>1739</v>
      </c>
      <c r="D3047" s="17" t="s">
        <v>22</v>
      </c>
      <c r="E3047" s="17" t="s">
        <v>23</v>
      </c>
      <c r="F3047" s="17" t="s">
        <v>451</v>
      </c>
      <c r="G3047" s="17" t="s">
        <v>53</v>
      </c>
      <c r="H3047" s="17" t="s">
        <v>54</v>
      </c>
      <c r="I3047" s="48" t="str">
        <f>INDEX(Orders!$E3047,MATCH(Orders!$F3047,Customers!$B3047,0))</f>
        <v>Standard Class</v>
      </c>
    </row>
    <row r="3048" spans="1:9" x14ac:dyDescent="0.35">
      <c r="A3048" s="11">
        <v>8487</v>
      </c>
      <c r="B3048" s="13" t="s">
        <v>6233</v>
      </c>
      <c r="C3048" s="13" t="s">
        <v>6234</v>
      </c>
      <c r="D3048" s="13" t="s">
        <v>108</v>
      </c>
      <c r="E3048" s="13" t="s">
        <v>23</v>
      </c>
      <c r="F3048" s="13" t="s">
        <v>144</v>
      </c>
      <c r="G3048" s="13" t="s">
        <v>43</v>
      </c>
      <c r="H3048" s="13" t="s">
        <v>44</v>
      </c>
      <c r="I3048" s="47" t="str">
        <f>INDEX(Orders!$E3048,MATCH(Orders!$F3048,Customers!$B3048,0))</f>
        <v>Standard Class</v>
      </c>
    </row>
    <row r="3049" spans="1:9" x14ac:dyDescent="0.35">
      <c r="A3049" s="12">
        <v>9758</v>
      </c>
      <c r="B3049" s="17" t="s">
        <v>715</v>
      </c>
      <c r="C3049" s="17" t="s">
        <v>716</v>
      </c>
      <c r="D3049" s="17" t="s">
        <v>41</v>
      </c>
      <c r="E3049" s="17" t="s">
        <v>23</v>
      </c>
      <c r="F3049" s="17" t="s">
        <v>457</v>
      </c>
      <c r="G3049" s="17" t="s">
        <v>425</v>
      </c>
      <c r="H3049" s="17" t="s">
        <v>79</v>
      </c>
      <c r="I3049" s="48" t="str">
        <f>INDEX(Orders!$E3049,MATCH(Orders!$F3049,Customers!$B3049,0))</f>
        <v>Second Class</v>
      </c>
    </row>
    <row r="3050" spans="1:9" x14ac:dyDescent="0.35">
      <c r="A3050" s="11">
        <v>9791</v>
      </c>
      <c r="B3050" s="13" t="s">
        <v>903</v>
      </c>
      <c r="C3050" s="13" t="s">
        <v>904</v>
      </c>
      <c r="D3050" s="13" t="s">
        <v>41</v>
      </c>
      <c r="E3050" s="13" t="s">
        <v>23</v>
      </c>
      <c r="F3050" s="13" t="s">
        <v>451</v>
      </c>
      <c r="G3050" s="13" t="s">
        <v>53</v>
      </c>
      <c r="H3050" s="13" t="s">
        <v>54</v>
      </c>
      <c r="I3050" s="47" t="str">
        <f>INDEX(Orders!$E3050,MATCH(Orders!$F3050,Customers!$B3050,0))</f>
        <v>Standard Class</v>
      </c>
    </row>
    <row r="3051" spans="1:9" x14ac:dyDescent="0.35">
      <c r="A3051" s="12">
        <v>9757</v>
      </c>
      <c r="B3051" s="17" t="s">
        <v>715</v>
      </c>
      <c r="C3051" s="17" t="s">
        <v>716</v>
      </c>
      <c r="D3051" s="17" t="s">
        <v>41</v>
      </c>
      <c r="E3051" s="17" t="s">
        <v>23</v>
      </c>
      <c r="F3051" s="17" t="s">
        <v>457</v>
      </c>
      <c r="G3051" s="17" t="s">
        <v>425</v>
      </c>
      <c r="H3051" s="17" t="s">
        <v>79</v>
      </c>
      <c r="I3051" s="48" t="str">
        <f>INDEX(Orders!$E3051,MATCH(Orders!$F3051,Customers!$B3051,0))</f>
        <v>Second Class</v>
      </c>
    </row>
    <row r="3052" spans="1:9" x14ac:dyDescent="0.35">
      <c r="A3052" s="11">
        <v>9756</v>
      </c>
      <c r="B3052" s="13" t="s">
        <v>715</v>
      </c>
      <c r="C3052" s="13" t="s">
        <v>716</v>
      </c>
      <c r="D3052" s="13" t="s">
        <v>41</v>
      </c>
      <c r="E3052" s="13" t="s">
        <v>23</v>
      </c>
      <c r="F3052" s="13" t="s">
        <v>457</v>
      </c>
      <c r="G3052" s="13" t="s">
        <v>425</v>
      </c>
      <c r="H3052" s="13" t="s">
        <v>79</v>
      </c>
      <c r="I3052" s="47" t="str">
        <f>INDEX(Orders!$E3052,MATCH(Orders!$F3052,Customers!$B3052,0))</f>
        <v>Second Class</v>
      </c>
    </row>
    <row r="3053" spans="1:9" x14ac:dyDescent="0.35">
      <c r="A3053" s="12">
        <v>9789</v>
      </c>
      <c r="B3053" s="17" t="s">
        <v>903</v>
      </c>
      <c r="C3053" s="17" t="s">
        <v>904</v>
      </c>
      <c r="D3053" s="17" t="s">
        <v>41</v>
      </c>
      <c r="E3053" s="17" t="s">
        <v>23</v>
      </c>
      <c r="F3053" s="17" t="s">
        <v>451</v>
      </c>
      <c r="G3053" s="17" t="s">
        <v>53</v>
      </c>
      <c r="H3053" s="17" t="s">
        <v>54</v>
      </c>
      <c r="I3053" s="48" t="str">
        <f>INDEX(Orders!$E3053,MATCH(Orders!$F3053,Customers!$B3053,0))</f>
        <v>Standard Class</v>
      </c>
    </row>
    <row r="3054" spans="1:9" x14ac:dyDescent="0.35">
      <c r="A3054" s="11">
        <v>9788</v>
      </c>
      <c r="B3054" s="13" t="s">
        <v>903</v>
      </c>
      <c r="C3054" s="13" t="s">
        <v>904</v>
      </c>
      <c r="D3054" s="13" t="s">
        <v>41</v>
      </c>
      <c r="E3054" s="13" t="s">
        <v>23</v>
      </c>
      <c r="F3054" s="13" t="s">
        <v>451</v>
      </c>
      <c r="G3054" s="13" t="s">
        <v>53</v>
      </c>
      <c r="H3054" s="13" t="s">
        <v>54</v>
      </c>
      <c r="I3054" s="47" t="str">
        <f>INDEX(Orders!$E3054,MATCH(Orders!$F3054,Customers!$B3054,0))</f>
        <v>Standard Class</v>
      </c>
    </row>
    <row r="3055" spans="1:9" x14ac:dyDescent="0.35">
      <c r="A3055" s="12">
        <v>4676</v>
      </c>
      <c r="B3055" s="17" t="s">
        <v>4056</v>
      </c>
      <c r="C3055" s="17" t="s">
        <v>4057</v>
      </c>
      <c r="D3055" s="17" t="s">
        <v>41</v>
      </c>
      <c r="E3055" s="17" t="s">
        <v>23</v>
      </c>
      <c r="F3055" s="17" t="s">
        <v>86</v>
      </c>
      <c r="G3055" s="17" t="s">
        <v>87</v>
      </c>
      <c r="H3055" s="17" t="s">
        <v>26</v>
      </c>
      <c r="I3055" s="48" t="str">
        <f>INDEX(Orders!$E3055,MATCH(Orders!$F3055,Customers!$B3055,0))</f>
        <v>Second Class</v>
      </c>
    </row>
    <row r="3056" spans="1:9" x14ac:dyDescent="0.35">
      <c r="A3056" s="11">
        <v>9754</v>
      </c>
      <c r="B3056" s="13" t="s">
        <v>715</v>
      </c>
      <c r="C3056" s="13" t="s">
        <v>716</v>
      </c>
      <c r="D3056" s="13" t="s">
        <v>41</v>
      </c>
      <c r="E3056" s="13" t="s">
        <v>23</v>
      </c>
      <c r="F3056" s="13" t="s">
        <v>457</v>
      </c>
      <c r="G3056" s="13" t="s">
        <v>425</v>
      </c>
      <c r="H3056" s="13" t="s">
        <v>79</v>
      </c>
      <c r="I3056" s="47" t="str">
        <f>INDEX(Orders!$E3056,MATCH(Orders!$F3056,Customers!$B3056,0))</f>
        <v>Second Class</v>
      </c>
    </row>
    <row r="3057" spans="1:9" x14ac:dyDescent="0.35">
      <c r="A3057" s="12">
        <v>9759</v>
      </c>
      <c r="B3057" s="17" t="s">
        <v>715</v>
      </c>
      <c r="C3057" s="17" t="s">
        <v>716</v>
      </c>
      <c r="D3057" s="17" t="s">
        <v>41</v>
      </c>
      <c r="E3057" s="17" t="s">
        <v>23</v>
      </c>
      <c r="F3057" s="17" t="s">
        <v>457</v>
      </c>
      <c r="G3057" s="17" t="s">
        <v>425</v>
      </c>
      <c r="H3057" s="17" t="s">
        <v>79</v>
      </c>
      <c r="I3057" s="48" t="str">
        <f>INDEX(Orders!$E3057,MATCH(Orders!$F3057,Customers!$B3057,0))</f>
        <v>Second Class</v>
      </c>
    </row>
    <row r="3058" spans="1:9" x14ac:dyDescent="0.35">
      <c r="A3058" s="11">
        <v>8488</v>
      </c>
      <c r="B3058" s="13" t="s">
        <v>6233</v>
      </c>
      <c r="C3058" s="13" t="s">
        <v>6234</v>
      </c>
      <c r="D3058" s="13" t="s">
        <v>108</v>
      </c>
      <c r="E3058" s="13" t="s">
        <v>23</v>
      </c>
      <c r="F3058" s="13" t="s">
        <v>144</v>
      </c>
      <c r="G3058" s="13" t="s">
        <v>43</v>
      </c>
      <c r="H3058" s="13" t="s">
        <v>44</v>
      </c>
      <c r="I3058" s="47" t="str">
        <f>INDEX(Orders!$E3058,MATCH(Orders!$F3058,Customers!$B3058,0))</f>
        <v>Standard Class</v>
      </c>
    </row>
    <row r="3059" spans="1:9" x14ac:dyDescent="0.35">
      <c r="A3059" s="12">
        <v>9755</v>
      </c>
      <c r="B3059" s="17" t="s">
        <v>715</v>
      </c>
      <c r="C3059" s="17" t="s">
        <v>716</v>
      </c>
      <c r="D3059" s="17" t="s">
        <v>41</v>
      </c>
      <c r="E3059" s="17" t="s">
        <v>23</v>
      </c>
      <c r="F3059" s="17" t="s">
        <v>457</v>
      </c>
      <c r="G3059" s="17" t="s">
        <v>425</v>
      </c>
      <c r="H3059" s="17" t="s">
        <v>79</v>
      </c>
      <c r="I3059" s="48" t="str">
        <f>INDEX(Orders!$E3059,MATCH(Orders!$F3059,Customers!$B3059,0))</f>
        <v>Second Class</v>
      </c>
    </row>
    <row r="3060" spans="1:9" x14ac:dyDescent="0.35">
      <c r="A3060" s="11">
        <v>9790</v>
      </c>
      <c r="B3060" s="13" t="s">
        <v>903</v>
      </c>
      <c r="C3060" s="13" t="s">
        <v>904</v>
      </c>
      <c r="D3060" s="13" t="s">
        <v>41</v>
      </c>
      <c r="E3060" s="13" t="s">
        <v>23</v>
      </c>
      <c r="F3060" s="13" t="s">
        <v>451</v>
      </c>
      <c r="G3060" s="13" t="s">
        <v>53</v>
      </c>
      <c r="H3060" s="13" t="s">
        <v>54</v>
      </c>
      <c r="I3060" s="47" t="str">
        <f>INDEX(Orders!$E3060,MATCH(Orders!$F3060,Customers!$B3060,0))</f>
        <v>Standard Class</v>
      </c>
    </row>
    <row r="3061" spans="1:9" x14ac:dyDescent="0.35">
      <c r="A3061" s="12">
        <v>8486</v>
      </c>
      <c r="B3061" s="17" t="s">
        <v>6233</v>
      </c>
      <c r="C3061" s="17" t="s">
        <v>6234</v>
      </c>
      <c r="D3061" s="17" t="s">
        <v>108</v>
      </c>
      <c r="E3061" s="17" t="s">
        <v>23</v>
      </c>
      <c r="F3061" s="17" t="s">
        <v>144</v>
      </c>
      <c r="G3061" s="17" t="s">
        <v>43</v>
      </c>
      <c r="H3061" s="17" t="s">
        <v>44</v>
      </c>
      <c r="I3061" s="48" t="str">
        <f>INDEX(Orders!$E3061,MATCH(Orders!$F3061,Customers!$B3061,0))</f>
        <v>Standard Class</v>
      </c>
    </row>
    <row r="3062" spans="1:9" x14ac:dyDescent="0.35">
      <c r="A3062" s="11">
        <v>1880</v>
      </c>
      <c r="B3062" s="13" t="s">
        <v>422</v>
      </c>
      <c r="C3062" s="13" t="s">
        <v>423</v>
      </c>
      <c r="D3062" s="13" t="s">
        <v>22</v>
      </c>
      <c r="E3062" s="13" t="s">
        <v>23</v>
      </c>
      <c r="F3062" s="13" t="s">
        <v>97</v>
      </c>
      <c r="G3062" s="13" t="s">
        <v>98</v>
      </c>
      <c r="H3062" s="13" t="s">
        <v>79</v>
      </c>
      <c r="I3062" s="47" t="str">
        <f>INDEX(Orders!$E3062,MATCH(Orders!$F3062,Customers!$B3062,0))</f>
        <v>Standard Class</v>
      </c>
    </row>
    <row r="3063" spans="1:9" x14ac:dyDescent="0.35">
      <c r="A3063" s="12">
        <v>5742</v>
      </c>
      <c r="B3063" s="17" t="s">
        <v>2799</v>
      </c>
      <c r="C3063" s="17" t="s">
        <v>2800</v>
      </c>
      <c r="D3063" s="17" t="s">
        <v>22</v>
      </c>
      <c r="E3063" s="17" t="s">
        <v>23</v>
      </c>
      <c r="F3063" s="17" t="s">
        <v>211</v>
      </c>
      <c r="G3063" s="17" t="s">
        <v>43</v>
      </c>
      <c r="H3063" s="17" t="s">
        <v>44</v>
      </c>
      <c r="I3063" s="48" t="str">
        <f>INDEX(Orders!$E3063,MATCH(Orders!$F3063,Customers!$B3063,0))</f>
        <v>First Class</v>
      </c>
    </row>
    <row r="3064" spans="1:9" x14ac:dyDescent="0.35">
      <c r="A3064" s="11">
        <v>5745</v>
      </c>
      <c r="B3064" s="13" t="s">
        <v>2799</v>
      </c>
      <c r="C3064" s="13" t="s">
        <v>2800</v>
      </c>
      <c r="D3064" s="13" t="s">
        <v>22</v>
      </c>
      <c r="E3064" s="13" t="s">
        <v>23</v>
      </c>
      <c r="F3064" s="13" t="s">
        <v>211</v>
      </c>
      <c r="G3064" s="13" t="s">
        <v>43</v>
      </c>
      <c r="H3064" s="13" t="s">
        <v>44</v>
      </c>
      <c r="I3064" s="47" t="str">
        <f>INDEX(Orders!$E3064,MATCH(Orders!$F3064,Customers!$B3064,0))</f>
        <v>First Class</v>
      </c>
    </row>
    <row r="3065" spans="1:9" x14ac:dyDescent="0.35">
      <c r="A3065" s="12">
        <v>5740</v>
      </c>
      <c r="B3065" s="17" t="s">
        <v>2799</v>
      </c>
      <c r="C3065" s="17" t="s">
        <v>2800</v>
      </c>
      <c r="D3065" s="17" t="s">
        <v>22</v>
      </c>
      <c r="E3065" s="17" t="s">
        <v>23</v>
      </c>
      <c r="F3065" s="17" t="s">
        <v>211</v>
      </c>
      <c r="G3065" s="17" t="s">
        <v>43</v>
      </c>
      <c r="H3065" s="17" t="s">
        <v>44</v>
      </c>
      <c r="I3065" s="48" t="str">
        <f>INDEX(Orders!$E3065,MATCH(Orders!$F3065,Customers!$B3065,0))</f>
        <v>First Class</v>
      </c>
    </row>
    <row r="3066" spans="1:9" x14ac:dyDescent="0.35">
      <c r="A3066" s="11">
        <v>5746</v>
      </c>
      <c r="B3066" s="13" t="s">
        <v>2799</v>
      </c>
      <c r="C3066" s="13" t="s">
        <v>2800</v>
      </c>
      <c r="D3066" s="13" t="s">
        <v>22</v>
      </c>
      <c r="E3066" s="13" t="s">
        <v>23</v>
      </c>
      <c r="F3066" s="13" t="s">
        <v>211</v>
      </c>
      <c r="G3066" s="13" t="s">
        <v>43</v>
      </c>
      <c r="H3066" s="13" t="s">
        <v>44</v>
      </c>
      <c r="I3066" s="47" t="str">
        <f>INDEX(Orders!$E3066,MATCH(Orders!$F3066,Customers!$B3066,0))</f>
        <v>First Class</v>
      </c>
    </row>
    <row r="3067" spans="1:9" x14ac:dyDescent="0.35">
      <c r="A3067" s="12">
        <v>5743</v>
      </c>
      <c r="B3067" s="17" t="s">
        <v>2799</v>
      </c>
      <c r="C3067" s="17" t="s">
        <v>2800</v>
      </c>
      <c r="D3067" s="17" t="s">
        <v>22</v>
      </c>
      <c r="E3067" s="17" t="s">
        <v>23</v>
      </c>
      <c r="F3067" s="17" t="s">
        <v>211</v>
      </c>
      <c r="G3067" s="17" t="s">
        <v>43</v>
      </c>
      <c r="H3067" s="17" t="s">
        <v>44</v>
      </c>
      <c r="I3067" s="48" t="str">
        <f>INDEX(Orders!$E3067,MATCH(Orders!$F3067,Customers!$B3067,0))</f>
        <v>First Class</v>
      </c>
    </row>
    <row r="3068" spans="1:9" x14ac:dyDescent="0.35">
      <c r="A3068" s="11">
        <v>5741</v>
      </c>
      <c r="B3068" s="13" t="s">
        <v>2799</v>
      </c>
      <c r="C3068" s="13" t="s">
        <v>2800</v>
      </c>
      <c r="D3068" s="13" t="s">
        <v>22</v>
      </c>
      <c r="E3068" s="13" t="s">
        <v>23</v>
      </c>
      <c r="F3068" s="13" t="s">
        <v>211</v>
      </c>
      <c r="G3068" s="13" t="s">
        <v>43</v>
      </c>
      <c r="H3068" s="13" t="s">
        <v>44</v>
      </c>
      <c r="I3068" s="47" t="str">
        <f>INDEX(Orders!$E3068,MATCH(Orders!$F3068,Customers!$B3068,0))</f>
        <v>First Class</v>
      </c>
    </row>
    <row r="3069" spans="1:9" x14ac:dyDescent="0.35">
      <c r="A3069" s="12">
        <v>5744</v>
      </c>
      <c r="B3069" s="17" t="s">
        <v>2799</v>
      </c>
      <c r="C3069" s="17" t="s">
        <v>2800</v>
      </c>
      <c r="D3069" s="17" t="s">
        <v>22</v>
      </c>
      <c r="E3069" s="17" t="s">
        <v>23</v>
      </c>
      <c r="F3069" s="17" t="s">
        <v>211</v>
      </c>
      <c r="G3069" s="17" t="s">
        <v>43</v>
      </c>
      <c r="H3069" s="17" t="s">
        <v>44</v>
      </c>
      <c r="I3069" s="48" t="str">
        <f>INDEX(Orders!$E3069,MATCH(Orders!$F3069,Customers!$B3069,0))</f>
        <v>First Class</v>
      </c>
    </row>
    <row r="3070" spans="1:9" x14ac:dyDescent="0.35">
      <c r="A3070" s="11">
        <v>5720</v>
      </c>
      <c r="B3070" s="13" t="s">
        <v>2021</v>
      </c>
      <c r="C3070" s="13" t="s">
        <v>2022</v>
      </c>
      <c r="D3070" s="13" t="s">
        <v>41</v>
      </c>
      <c r="E3070" s="13" t="s">
        <v>23</v>
      </c>
      <c r="F3070" s="13" t="s">
        <v>2161</v>
      </c>
      <c r="G3070" s="13" t="s">
        <v>762</v>
      </c>
      <c r="H3070" s="13" t="s">
        <v>54</v>
      </c>
      <c r="I3070" s="47" t="str">
        <f>INDEX(Orders!$E3070,MATCH(Orders!$F3070,Customers!$B3070,0))</f>
        <v>Second Class</v>
      </c>
    </row>
    <row r="3071" spans="1:9" x14ac:dyDescent="0.35">
      <c r="A3071" s="12">
        <v>8665</v>
      </c>
      <c r="B3071" s="17" t="s">
        <v>6260</v>
      </c>
      <c r="C3071" s="17" t="s">
        <v>6261</v>
      </c>
      <c r="D3071" s="17" t="s">
        <v>41</v>
      </c>
      <c r="E3071" s="17" t="s">
        <v>23</v>
      </c>
      <c r="F3071" s="17" t="s">
        <v>1387</v>
      </c>
      <c r="G3071" s="17" t="s">
        <v>43</v>
      </c>
      <c r="H3071" s="17" t="s">
        <v>44</v>
      </c>
      <c r="I3071" s="48" t="str">
        <f>INDEX(Orders!$E3071,MATCH(Orders!$F3071,Customers!$B3071,0))</f>
        <v>Second Class</v>
      </c>
    </row>
    <row r="3072" spans="1:9" x14ac:dyDescent="0.35">
      <c r="A3072" s="11">
        <v>7504</v>
      </c>
      <c r="B3072" s="13" t="s">
        <v>1533</v>
      </c>
      <c r="C3072" s="13" t="s">
        <v>1534</v>
      </c>
      <c r="D3072" s="13" t="s">
        <v>41</v>
      </c>
      <c r="E3072" s="13" t="s">
        <v>23</v>
      </c>
      <c r="F3072" s="13" t="s">
        <v>42</v>
      </c>
      <c r="G3072" s="13" t="s">
        <v>43</v>
      </c>
      <c r="H3072" s="13" t="s">
        <v>44</v>
      </c>
      <c r="I3072" s="47" t="str">
        <f>INDEX(Orders!$E3072,MATCH(Orders!$F3072,Customers!$B3072,0))</f>
        <v>Same Day</v>
      </c>
    </row>
    <row r="3073" spans="1:9" x14ac:dyDescent="0.35">
      <c r="A3073" s="12">
        <v>4543</v>
      </c>
      <c r="B3073" s="17" t="s">
        <v>6264</v>
      </c>
      <c r="C3073" s="17" t="s">
        <v>6265</v>
      </c>
      <c r="D3073" s="17" t="s">
        <v>41</v>
      </c>
      <c r="E3073" s="17" t="s">
        <v>23</v>
      </c>
      <c r="F3073" s="17" t="s">
        <v>2752</v>
      </c>
      <c r="G3073" s="17" t="s">
        <v>66</v>
      </c>
      <c r="H3073" s="17" t="s">
        <v>54</v>
      </c>
      <c r="I3073" s="48" t="str">
        <f>INDEX(Orders!$E3073,MATCH(Orders!$F3073,Customers!$B3073,0))</f>
        <v>First Class</v>
      </c>
    </row>
    <row r="3074" spans="1:9" x14ac:dyDescent="0.35">
      <c r="A3074" s="11">
        <v>7503</v>
      </c>
      <c r="B3074" s="13" t="s">
        <v>1533</v>
      </c>
      <c r="C3074" s="13" t="s">
        <v>1534</v>
      </c>
      <c r="D3074" s="13" t="s">
        <v>41</v>
      </c>
      <c r="E3074" s="13" t="s">
        <v>23</v>
      </c>
      <c r="F3074" s="13" t="s">
        <v>42</v>
      </c>
      <c r="G3074" s="13" t="s">
        <v>43</v>
      </c>
      <c r="H3074" s="13" t="s">
        <v>44</v>
      </c>
      <c r="I3074" s="47" t="str">
        <f>INDEX(Orders!$E3074,MATCH(Orders!$F3074,Customers!$B3074,0))</f>
        <v>Same Day</v>
      </c>
    </row>
    <row r="3075" spans="1:9" x14ac:dyDescent="0.35">
      <c r="A3075" s="12">
        <v>4689</v>
      </c>
      <c r="B3075" s="17" t="s">
        <v>2878</v>
      </c>
      <c r="C3075" s="17" t="s">
        <v>2879</v>
      </c>
      <c r="D3075" s="17" t="s">
        <v>41</v>
      </c>
      <c r="E3075" s="17" t="s">
        <v>23</v>
      </c>
      <c r="F3075" s="17" t="s">
        <v>527</v>
      </c>
      <c r="G3075" s="17" t="s">
        <v>87</v>
      </c>
      <c r="H3075" s="17" t="s">
        <v>26</v>
      </c>
      <c r="I3075" s="48" t="str">
        <f>INDEX(Orders!$E3075,MATCH(Orders!$F3075,Customers!$B3075,0))</f>
        <v>Standard Class</v>
      </c>
    </row>
    <row r="3076" spans="1:9" x14ac:dyDescent="0.35">
      <c r="A3076" s="11">
        <v>5873</v>
      </c>
      <c r="B3076" s="13" t="s">
        <v>1241</v>
      </c>
      <c r="C3076" s="13" t="s">
        <v>1242</v>
      </c>
      <c r="D3076" s="13" t="s">
        <v>108</v>
      </c>
      <c r="E3076" s="13" t="s">
        <v>23</v>
      </c>
      <c r="F3076" s="13" t="s">
        <v>184</v>
      </c>
      <c r="G3076" s="13" t="s">
        <v>251</v>
      </c>
      <c r="H3076" s="13" t="s">
        <v>79</v>
      </c>
      <c r="I3076" s="47" t="str">
        <f>INDEX(Orders!$E3076,MATCH(Orders!$F3076,Customers!$B3076,0))</f>
        <v>Standard Class</v>
      </c>
    </row>
    <row r="3077" spans="1:9" x14ac:dyDescent="0.35">
      <c r="A3077" s="12">
        <v>3089</v>
      </c>
      <c r="B3077" s="17" t="s">
        <v>1319</v>
      </c>
      <c r="C3077" s="17" t="s">
        <v>1320</v>
      </c>
      <c r="D3077" s="17" t="s">
        <v>108</v>
      </c>
      <c r="E3077" s="17" t="s">
        <v>23</v>
      </c>
      <c r="F3077" s="17" t="s">
        <v>609</v>
      </c>
      <c r="G3077" s="17" t="s">
        <v>458</v>
      </c>
      <c r="H3077" s="17" t="s">
        <v>79</v>
      </c>
      <c r="I3077" s="48" t="str">
        <f>INDEX(Orders!$E3077,MATCH(Orders!$F3077,Customers!$B3077,0))</f>
        <v>Second Class</v>
      </c>
    </row>
    <row r="3078" spans="1:9" x14ac:dyDescent="0.35">
      <c r="A3078" s="11">
        <v>2150</v>
      </c>
      <c r="B3078" s="13" t="s">
        <v>2108</v>
      </c>
      <c r="C3078" s="13" t="s">
        <v>2109</v>
      </c>
      <c r="D3078" s="13" t="s">
        <v>41</v>
      </c>
      <c r="E3078" s="13" t="s">
        <v>23</v>
      </c>
      <c r="F3078" s="13" t="s">
        <v>218</v>
      </c>
      <c r="G3078" s="13" t="s">
        <v>219</v>
      </c>
      <c r="H3078" s="13" t="s">
        <v>26</v>
      </c>
      <c r="I3078" s="47" t="str">
        <f>INDEX(Orders!$E3078,MATCH(Orders!$F3078,Customers!$B3078,0))</f>
        <v>Standard Class</v>
      </c>
    </row>
    <row r="3079" spans="1:9" x14ac:dyDescent="0.35">
      <c r="A3079" s="12">
        <v>469</v>
      </c>
      <c r="B3079" s="17" t="s">
        <v>1226</v>
      </c>
      <c r="C3079" s="17" t="s">
        <v>1227</v>
      </c>
      <c r="D3079" s="17" t="s">
        <v>22</v>
      </c>
      <c r="E3079" s="17" t="s">
        <v>23</v>
      </c>
      <c r="F3079" s="17" t="s">
        <v>115</v>
      </c>
      <c r="G3079" s="17" t="s">
        <v>53</v>
      </c>
      <c r="H3079" s="17" t="s">
        <v>54</v>
      </c>
      <c r="I3079" s="48" t="str">
        <f>INDEX(Orders!$E3079,MATCH(Orders!$F3079,Customers!$B3079,0))</f>
        <v>Standard Class</v>
      </c>
    </row>
    <row r="3080" spans="1:9" x14ac:dyDescent="0.35">
      <c r="A3080" s="11">
        <v>3090</v>
      </c>
      <c r="B3080" s="13" t="s">
        <v>1319</v>
      </c>
      <c r="C3080" s="13" t="s">
        <v>1320</v>
      </c>
      <c r="D3080" s="13" t="s">
        <v>108</v>
      </c>
      <c r="E3080" s="13" t="s">
        <v>23</v>
      </c>
      <c r="F3080" s="13" t="s">
        <v>609</v>
      </c>
      <c r="G3080" s="13" t="s">
        <v>458</v>
      </c>
      <c r="H3080" s="13" t="s">
        <v>79</v>
      </c>
      <c r="I3080" s="47" t="str">
        <f>INDEX(Orders!$E3080,MATCH(Orders!$F3080,Customers!$B3080,0))</f>
        <v>Second Class</v>
      </c>
    </row>
    <row r="3081" spans="1:9" x14ac:dyDescent="0.35">
      <c r="A3081" s="12">
        <v>1339</v>
      </c>
      <c r="B3081" s="17" t="s">
        <v>6280</v>
      </c>
      <c r="C3081" s="17" t="s">
        <v>6281</v>
      </c>
      <c r="D3081" s="17" t="s">
        <v>41</v>
      </c>
      <c r="E3081" s="17" t="s">
        <v>23</v>
      </c>
      <c r="F3081" s="17" t="s">
        <v>218</v>
      </c>
      <c r="G3081" s="17" t="s">
        <v>219</v>
      </c>
      <c r="H3081" s="17" t="s">
        <v>26</v>
      </c>
      <c r="I3081" s="48" t="str">
        <f>INDEX(Orders!$E3081,MATCH(Orders!$F3081,Customers!$B3081,0))</f>
        <v>Second Class</v>
      </c>
    </row>
    <row r="3082" spans="1:9" x14ac:dyDescent="0.35">
      <c r="A3082" s="11">
        <v>5563</v>
      </c>
      <c r="B3082" s="13" t="s">
        <v>2219</v>
      </c>
      <c r="C3082" s="13" t="s">
        <v>2220</v>
      </c>
      <c r="D3082" s="13" t="s">
        <v>22</v>
      </c>
      <c r="E3082" s="13" t="s">
        <v>23</v>
      </c>
      <c r="F3082" s="13" t="s">
        <v>416</v>
      </c>
      <c r="G3082" s="13" t="s">
        <v>251</v>
      </c>
      <c r="H3082" s="13" t="s">
        <v>79</v>
      </c>
      <c r="I3082" s="47" t="str">
        <f>INDEX(Orders!$E3082,MATCH(Orders!$F3082,Customers!$B3082,0))</f>
        <v>Second Class</v>
      </c>
    </row>
    <row r="3083" spans="1:9" x14ac:dyDescent="0.35">
      <c r="A3083" s="12">
        <v>3243</v>
      </c>
      <c r="B3083" s="17" t="s">
        <v>5349</v>
      </c>
      <c r="C3083" s="17" t="s">
        <v>5350</v>
      </c>
      <c r="D3083" s="17" t="s">
        <v>41</v>
      </c>
      <c r="E3083" s="17" t="s">
        <v>23</v>
      </c>
      <c r="F3083" s="17" t="s">
        <v>380</v>
      </c>
      <c r="G3083" s="17" t="s">
        <v>381</v>
      </c>
      <c r="H3083" s="17" t="s">
        <v>54</v>
      </c>
      <c r="I3083" s="48" t="str">
        <f>INDEX(Orders!$E3083,MATCH(Orders!$F3083,Customers!$B3083,0))</f>
        <v>Second Class</v>
      </c>
    </row>
    <row r="3084" spans="1:9" x14ac:dyDescent="0.35">
      <c r="A3084" s="11">
        <v>7536</v>
      </c>
      <c r="B3084" s="13" t="s">
        <v>327</v>
      </c>
      <c r="C3084" s="13" t="s">
        <v>328</v>
      </c>
      <c r="D3084" s="13" t="s">
        <v>22</v>
      </c>
      <c r="E3084" s="13" t="s">
        <v>23</v>
      </c>
      <c r="F3084" s="13" t="s">
        <v>42</v>
      </c>
      <c r="G3084" s="13" t="s">
        <v>43</v>
      </c>
      <c r="H3084" s="13" t="s">
        <v>44</v>
      </c>
      <c r="I3084" s="47" t="str">
        <f>INDEX(Orders!$E3084,MATCH(Orders!$F3084,Customers!$B3084,0))</f>
        <v>Standard Class</v>
      </c>
    </row>
    <row r="3085" spans="1:9" x14ac:dyDescent="0.35">
      <c r="A3085" s="12">
        <v>5562</v>
      </c>
      <c r="B3085" s="17" t="s">
        <v>2219</v>
      </c>
      <c r="C3085" s="17" t="s">
        <v>2220</v>
      </c>
      <c r="D3085" s="17" t="s">
        <v>22</v>
      </c>
      <c r="E3085" s="17" t="s">
        <v>23</v>
      </c>
      <c r="F3085" s="17" t="s">
        <v>416</v>
      </c>
      <c r="G3085" s="17" t="s">
        <v>251</v>
      </c>
      <c r="H3085" s="17" t="s">
        <v>79</v>
      </c>
      <c r="I3085" s="48" t="str">
        <f>INDEX(Orders!$E3085,MATCH(Orders!$F3085,Customers!$B3085,0))</f>
        <v>Second Class</v>
      </c>
    </row>
    <row r="3086" spans="1:9" x14ac:dyDescent="0.35">
      <c r="A3086" s="11">
        <v>1338</v>
      </c>
      <c r="B3086" s="13" t="s">
        <v>6280</v>
      </c>
      <c r="C3086" s="13" t="s">
        <v>6281</v>
      </c>
      <c r="D3086" s="13" t="s">
        <v>41</v>
      </c>
      <c r="E3086" s="13" t="s">
        <v>23</v>
      </c>
      <c r="F3086" s="13" t="s">
        <v>218</v>
      </c>
      <c r="G3086" s="13" t="s">
        <v>219</v>
      </c>
      <c r="H3086" s="13" t="s">
        <v>26</v>
      </c>
      <c r="I3086" s="47" t="str">
        <f>INDEX(Orders!$E3086,MATCH(Orders!$F3086,Customers!$B3086,0))</f>
        <v>Second Class</v>
      </c>
    </row>
    <row r="3087" spans="1:9" x14ac:dyDescent="0.35">
      <c r="A3087" s="12">
        <v>6562</v>
      </c>
      <c r="B3087" s="17" t="s">
        <v>6288</v>
      </c>
      <c r="C3087" s="17" t="s">
        <v>6289</v>
      </c>
      <c r="D3087" s="17" t="s">
        <v>22</v>
      </c>
      <c r="E3087" s="17" t="s">
        <v>23</v>
      </c>
      <c r="F3087" s="17" t="s">
        <v>424</v>
      </c>
      <c r="G3087" s="17" t="s">
        <v>53</v>
      </c>
      <c r="H3087" s="17" t="s">
        <v>54</v>
      </c>
      <c r="I3087" s="48" t="str">
        <f>INDEX(Orders!$E3087,MATCH(Orders!$F3087,Customers!$B3087,0))</f>
        <v>First Class</v>
      </c>
    </row>
    <row r="3088" spans="1:9" x14ac:dyDescent="0.35">
      <c r="A3088" s="11">
        <v>5564</v>
      </c>
      <c r="B3088" s="13" t="s">
        <v>2219</v>
      </c>
      <c r="C3088" s="13" t="s">
        <v>2220</v>
      </c>
      <c r="D3088" s="13" t="s">
        <v>22</v>
      </c>
      <c r="E3088" s="13" t="s">
        <v>23</v>
      </c>
      <c r="F3088" s="13" t="s">
        <v>416</v>
      </c>
      <c r="G3088" s="13" t="s">
        <v>251</v>
      </c>
      <c r="H3088" s="13" t="s">
        <v>79</v>
      </c>
      <c r="I3088" s="47" t="str">
        <f>INDEX(Orders!$E3088,MATCH(Orders!$F3088,Customers!$B3088,0))</f>
        <v>Second Class</v>
      </c>
    </row>
    <row r="3089" spans="1:9" x14ac:dyDescent="0.35">
      <c r="A3089" s="12">
        <v>1340</v>
      </c>
      <c r="B3089" s="17" t="s">
        <v>6280</v>
      </c>
      <c r="C3089" s="17" t="s">
        <v>6281</v>
      </c>
      <c r="D3089" s="17" t="s">
        <v>41</v>
      </c>
      <c r="E3089" s="17" t="s">
        <v>23</v>
      </c>
      <c r="F3089" s="17" t="s">
        <v>218</v>
      </c>
      <c r="G3089" s="17" t="s">
        <v>219</v>
      </c>
      <c r="H3089" s="17" t="s">
        <v>26</v>
      </c>
      <c r="I3089" s="48" t="str">
        <f>INDEX(Orders!$E3089,MATCH(Orders!$F3089,Customers!$B3089,0))</f>
        <v>Second Class</v>
      </c>
    </row>
    <row r="3090" spans="1:9" x14ac:dyDescent="0.35">
      <c r="A3090" s="11">
        <v>2402</v>
      </c>
      <c r="B3090" s="13" t="s">
        <v>1841</v>
      </c>
      <c r="C3090" s="13" t="s">
        <v>1842</v>
      </c>
      <c r="D3090" s="13" t="s">
        <v>41</v>
      </c>
      <c r="E3090" s="13" t="s">
        <v>23</v>
      </c>
      <c r="F3090" s="13" t="s">
        <v>174</v>
      </c>
      <c r="G3090" s="13" t="s">
        <v>1151</v>
      </c>
      <c r="H3090" s="13" t="s">
        <v>54</v>
      </c>
      <c r="I3090" s="47" t="str">
        <f>INDEX(Orders!$E3090,MATCH(Orders!$F3090,Customers!$B3090,0))</f>
        <v>Second Class</v>
      </c>
    </row>
    <row r="3091" spans="1:9" x14ac:dyDescent="0.35">
      <c r="A3091" s="12">
        <v>6008</v>
      </c>
      <c r="B3091" s="17" t="s">
        <v>1964</v>
      </c>
      <c r="C3091" s="17" t="s">
        <v>1965</v>
      </c>
      <c r="D3091" s="17" t="s">
        <v>22</v>
      </c>
      <c r="E3091" s="17" t="s">
        <v>23</v>
      </c>
      <c r="F3091" s="17" t="s">
        <v>2234</v>
      </c>
      <c r="G3091" s="17" t="s">
        <v>2892</v>
      </c>
      <c r="H3091" s="17" t="s">
        <v>79</v>
      </c>
      <c r="I3091" s="48" t="str">
        <f>INDEX(Orders!$E3091,MATCH(Orders!$F3091,Customers!$B3091,0))</f>
        <v>First Class</v>
      </c>
    </row>
    <row r="3092" spans="1:9" x14ac:dyDescent="0.35">
      <c r="A3092" s="11">
        <v>2618</v>
      </c>
      <c r="B3092" s="13" t="s">
        <v>469</v>
      </c>
      <c r="C3092" s="13" t="s">
        <v>470</v>
      </c>
      <c r="D3092" s="13" t="s">
        <v>41</v>
      </c>
      <c r="E3092" s="13" t="s">
        <v>23</v>
      </c>
      <c r="F3092" s="13" t="s">
        <v>358</v>
      </c>
      <c r="G3092" s="13" t="s">
        <v>43</v>
      </c>
      <c r="H3092" s="13" t="s">
        <v>44</v>
      </c>
      <c r="I3092" s="47" t="str">
        <f>INDEX(Orders!$E3092,MATCH(Orders!$F3092,Customers!$B3092,0))</f>
        <v>Standard Class</v>
      </c>
    </row>
    <row r="3093" spans="1:9" x14ac:dyDescent="0.35">
      <c r="A3093" s="12">
        <v>5491</v>
      </c>
      <c r="B3093" s="17" t="s">
        <v>2976</v>
      </c>
      <c r="C3093" s="17" t="s">
        <v>2977</v>
      </c>
      <c r="D3093" s="17" t="s">
        <v>22</v>
      </c>
      <c r="E3093" s="17" t="s">
        <v>23</v>
      </c>
      <c r="F3093" s="17" t="s">
        <v>97</v>
      </c>
      <c r="G3093" s="17" t="s">
        <v>98</v>
      </c>
      <c r="H3093" s="17" t="s">
        <v>79</v>
      </c>
      <c r="I3093" s="48" t="str">
        <f>INDEX(Orders!$E3093,MATCH(Orders!$F3093,Customers!$B3093,0))</f>
        <v>Second Class</v>
      </c>
    </row>
    <row r="3094" spans="1:9" x14ac:dyDescent="0.35">
      <c r="A3094" s="11">
        <v>4218</v>
      </c>
      <c r="B3094" s="13" t="s">
        <v>5275</v>
      </c>
      <c r="C3094" s="13" t="s">
        <v>5276</v>
      </c>
      <c r="D3094" s="13" t="s">
        <v>22</v>
      </c>
      <c r="E3094" s="13" t="s">
        <v>23</v>
      </c>
      <c r="F3094" s="13" t="s">
        <v>358</v>
      </c>
      <c r="G3094" s="13" t="s">
        <v>43</v>
      </c>
      <c r="H3094" s="13" t="s">
        <v>44</v>
      </c>
      <c r="I3094" s="47" t="str">
        <f>INDEX(Orders!$E3094,MATCH(Orders!$F3094,Customers!$B3094,0))</f>
        <v>First Class</v>
      </c>
    </row>
    <row r="3095" spans="1:9" x14ac:dyDescent="0.35">
      <c r="A3095" s="12">
        <v>4219</v>
      </c>
      <c r="B3095" s="17" t="s">
        <v>5275</v>
      </c>
      <c r="C3095" s="17" t="s">
        <v>5276</v>
      </c>
      <c r="D3095" s="17" t="s">
        <v>22</v>
      </c>
      <c r="E3095" s="17" t="s">
        <v>23</v>
      </c>
      <c r="F3095" s="17" t="s">
        <v>358</v>
      </c>
      <c r="G3095" s="17" t="s">
        <v>43</v>
      </c>
      <c r="H3095" s="17" t="s">
        <v>44</v>
      </c>
      <c r="I3095" s="48" t="str">
        <f>INDEX(Orders!$E3095,MATCH(Orders!$F3095,Customers!$B3095,0))</f>
        <v>First Class</v>
      </c>
    </row>
    <row r="3096" spans="1:9" x14ac:dyDescent="0.35">
      <c r="A3096" s="11">
        <v>5489</v>
      </c>
      <c r="B3096" s="13" t="s">
        <v>2976</v>
      </c>
      <c r="C3096" s="13" t="s">
        <v>2977</v>
      </c>
      <c r="D3096" s="13" t="s">
        <v>22</v>
      </c>
      <c r="E3096" s="13" t="s">
        <v>23</v>
      </c>
      <c r="F3096" s="13" t="s">
        <v>97</v>
      </c>
      <c r="G3096" s="13" t="s">
        <v>98</v>
      </c>
      <c r="H3096" s="13" t="s">
        <v>79</v>
      </c>
      <c r="I3096" s="47" t="str">
        <f>INDEX(Orders!$E3096,MATCH(Orders!$F3096,Customers!$B3096,0))</f>
        <v>Second Class</v>
      </c>
    </row>
    <row r="3097" spans="1:9" x14ac:dyDescent="0.35">
      <c r="A3097" s="12">
        <v>5488</v>
      </c>
      <c r="B3097" s="17" t="s">
        <v>2976</v>
      </c>
      <c r="C3097" s="17" t="s">
        <v>2977</v>
      </c>
      <c r="D3097" s="17" t="s">
        <v>22</v>
      </c>
      <c r="E3097" s="17" t="s">
        <v>23</v>
      </c>
      <c r="F3097" s="17" t="s">
        <v>97</v>
      </c>
      <c r="G3097" s="17" t="s">
        <v>98</v>
      </c>
      <c r="H3097" s="17" t="s">
        <v>79</v>
      </c>
      <c r="I3097" s="48" t="str">
        <f>INDEX(Orders!$E3097,MATCH(Orders!$F3097,Customers!$B3097,0))</f>
        <v>Second Class</v>
      </c>
    </row>
    <row r="3098" spans="1:9" x14ac:dyDescent="0.35">
      <c r="A3098" s="11">
        <v>2617</v>
      </c>
      <c r="B3098" s="13" t="s">
        <v>469</v>
      </c>
      <c r="C3098" s="13" t="s">
        <v>470</v>
      </c>
      <c r="D3098" s="13" t="s">
        <v>41</v>
      </c>
      <c r="E3098" s="13" t="s">
        <v>23</v>
      </c>
      <c r="F3098" s="13" t="s">
        <v>358</v>
      </c>
      <c r="G3098" s="13" t="s">
        <v>43</v>
      </c>
      <c r="H3098" s="13" t="s">
        <v>44</v>
      </c>
      <c r="I3098" s="47" t="str">
        <f>INDEX(Orders!$E3098,MATCH(Orders!$F3098,Customers!$B3098,0))</f>
        <v>Standard Class</v>
      </c>
    </row>
    <row r="3099" spans="1:9" x14ac:dyDescent="0.35">
      <c r="A3099" s="12">
        <v>4329</v>
      </c>
      <c r="B3099" s="17" t="s">
        <v>3502</v>
      </c>
      <c r="C3099" s="17" t="s">
        <v>3503</v>
      </c>
      <c r="D3099" s="17" t="s">
        <v>41</v>
      </c>
      <c r="E3099" s="17" t="s">
        <v>23</v>
      </c>
      <c r="F3099" s="17" t="s">
        <v>218</v>
      </c>
      <c r="G3099" s="17" t="s">
        <v>219</v>
      </c>
      <c r="H3099" s="17" t="s">
        <v>26</v>
      </c>
      <c r="I3099" s="48" t="str">
        <f>INDEX(Orders!$E3099,MATCH(Orders!$F3099,Customers!$B3099,0))</f>
        <v>Standard Class</v>
      </c>
    </row>
    <row r="3100" spans="1:9" x14ac:dyDescent="0.35">
      <c r="A3100" s="11">
        <v>2403</v>
      </c>
      <c r="B3100" s="13" t="s">
        <v>1841</v>
      </c>
      <c r="C3100" s="13" t="s">
        <v>1842</v>
      </c>
      <c r="D3100" s="13" t="s">
        <v>41</v>
      </c>
      <c r="E3100" s="13" t="s">
        <v>23</v>
      </c>
      <c r="F3100" s="13" t="s">
        <v>174</v>
      </c>
      <c r="G3100" s="13" t="s">
        <v>1151</v>
      </c>
      <c r="H3100" s="13" t="s">
        <v>54</v>
      </c>
      <c r="I3100" s="47" t="str">
        <f>INDEX(Orders!$E3100,MATCH(Orders!$F3100,Customers!$B3100,0))</f>
        <v>Second Class</v>
      </c>
    </row>
    <row r="3101" spans="1:9" x14ac:dyDescent="0.35">
      <c r="A3101" s="12">
        <v>5490</v>
      </c>
      <c r="B3101" s="17" t="s">
        <v>2976</v>
      </c>
      <c r="C3101" s="17" t="s">
        <v>2977</v>
      </c>
      <c r="D3101" s="17" t="s">
        <v>22</v>
      </c>
      <c r="E3101" s="17" t="s">
        <v>23</v>
      </c>
      <c r="F3101" s="17" t="s">
        <v>97</v>
      </c>
      <c r="G3101" s="17" t="s">
        <v>98</v>
      </c>
      <c r="H3101" s="17" t="s">
        <v>79</v>
      </c>
      <c r="I3101" s="48" t="str">
        <f>INDEX(Orders!$E3101,MATCH(Orders!$F3101,Customers!$B3101,0))</f>
        <v>Second Class</v>
      </c>
    </row>
    <row r="3102" spans="1:9" x14ac:dyDescent="0.35">
      <c r="A3102" s="11">
        <v>3050</v>
      </c>
      <c r="B3102" s="13" t="s">
        <v>3589</v>
      </c>
      <c r="C3102" s="13" t="s">
        <v>3590</v>
      </c>
      <c r="D3102" s="13" t="s">
        <v>108</v>
      </c>
      <c r="E3102" s="13" t="s">
        <v>23</v>
      </c>
      <c r="F3102" s="13" t="s">
        <v>184</v>
      </c>
      <c r="G3102" s="13" t="s">
        <v>251</v>
      </c>
      <c r="H3102" s="13" t="s">
        <v>79</v>
      </c>
      <c r="I3102" s="47" t="str">
        <f>INDEX(Orders!$E3102,MATCH(Orders!$F3102,Customers!$B3102,0))</f>
        <v>First Class</v>
      </c>
    </row>
    <row r="3103" spans="1:9" x14ac:dyDescent="0.35">
      <c r="A3103" s="12">
        <v>3049</v>
      </c>
      <c r="B3103" s="17" t="s">
        <v>3589</v>
      </c>
      <c r="C3103" s="17" t="s">
        <v>3590</v>
      </c>
      <c r="D3103" s="17" t="s">
        <v>108</v>
      </c>
      <c r="E3103" s="17" t="s">
        <v>23</v>
      </c>
      <c r="F3103" s="17" t="s">
        <v>184</v>
      </c>
      <c r="G3103" s="17" t="s">
        <v>251</v>
      </c>
      <c r="H3103" s="17" t="s">
        <v>79</v>
      </c>
      <c r="I3103" s="48" t="str">
        <f>INDEX(Orders!$E3103,MATCH(Orders!$F3103,Customers!$B3103,0))</f>
        <v>First Class</v>
      </c>
    </row>
    <row r="3104" spans="1:9" x14ac:dyDescent="0.35">
      <c r="A3104" s="11">
        <v>9670</v>
      </c>
      <c r="B3104" s="13" t="s">
        <v>1913</v>
      </c>
      <c r="C3104" s="13" t="s">
        <v>1914</v>
      </c>
      <c r="D3104" s="13" t="s">
        <v>41</v>
      </c>
      <c r="E3104" s="13" t="s">
        <v>23</v>
      </c>
      <c r="F3104" s="13" t="s">
        <v>2413</v>
      </c>
      <c r="G3104" s="13" t="s">
        <v>2235</v>
      </c>
      <c r="H3104" s="13" t="s">
        <v>79</v>
      </c>
      <c r="I3104" s="47" t="str">
        <f>INDEX(Orders!$E3104,MATCH(Orders!$F3104,Customers!$B3104,0))</f>
        <v>Standard Class</v>
      </c>
    </row>
    <row r="3105" spans="1:9" x14ac:dyDescent="0.35">
      <c r="A3105" s="12">
        <v>5642</v>
      </c>
      <c r="B3105" s="17" t="s">
        <v>5161</v>
      </c>
      <c r="C3105" s="17" t="s">
        <v>5162</v>
      </c>
      <c r="D3105" s="17" t="s">
        <v>108</v>
      </c>
      <c r="E3105" s="17" t="s">
        <v>23</v>
      </c>
      <c r="F3105" s="17" t="s">
        <v>6301</v>
      </c>
      <c r="G3105" s="17" t="s">
        <v>212</v>
      </c>
      <c r="H3105" s="17" t="s">
        <v>26</v>
      </c>
      <c r="I3105" s="48" t="str">
        <f>INDEX(Orders!$E3105,MATCH(Orders!$F3105,Customers!$B3105,0))</f>
        <v>First Class</v>
      </c>
    </row>
    <row r="3106" spans="1:9" x14ac:dyDescent="0.35">
      <c r="A3106" s="11">
        <v>1337</v>
      </c>
      <c r="B3106" s="13" t="s">
        <v>5322</v>
      </c>
      <c r="C3106" s="13" t="s">
        <v>5323</v>
      </c>
      <c r="D3106" s="13" t="s">
        <v>41</v>
      </c>
      <c r="E3106" s="13" t="s">
        <v>23</v>
      </c>
      <c r="F3106" s="13" t="s">
        <v>42</v>
      </c>
      <c r="G3106" s="13" t="s">
        <v>43</v>
      </c>
      <c r="H3106" s="13" t="s">
        <v>44</v>
      </c>
      <c r="I3106" s="47" t="str">
        <f>INDEX(Orders!$E3106,MATCH(Orders!$F3106,Customers!$B3106,0))</f>
        <v>Standard Class</v>
      </c>
    </row>
    <row r="3107" spans="1:9" x14ac:dyDescent="0.35">
      <c r="A3107" s="12">
        <v>3725</v>
      </c>
      <c r="B3107" s="17" t="s">
        <v>5603</v>
      </c>
      <c r="C3107" s="17" t="s">
        <v>5604</v>
      </c>
      <c r="D3107" s="17" t="s">
        <v>41</v>
      </c>
      <c r="E3107" s="17" t="s">
        <v>23</v>
      </c>
      <c r="F3107" s="17" t="s">
        <v>380</v>
      </c>
      <c r="G3107" s="17" t="s">
        <v>381</v>
      </c>
      <c r="H3107" s="17" t="s">
        <v>54</v>
      </c>
      <c r="I3107" s="48" t="str">
        <f>INDEX(Orders!$E3107,MATCH(Orders!$F3107,Customers!$B3107,0))</f>
        <v>First Class</v>
      </c>
    </row>
    <row r="3108" spans="1:9" x14ac:dyDescent="0.35">
      <c r="A3108" s="11">
        <v>953</v>
      </c>
      <c r="B3108" s="13" t="s">
        <v>2932</v>
      </c>
      <c r="C3108" s="13" t="s">
        <v>2933</v>
      </c>
      <c r="D3108" s="13" t="s">
        <v>41</v>
      </c>
      <c r="E3108" s="13" t="s">
        <v>23</v>
      </c>
      <c r="F3108" s="13" t="s">
        <v>86</v>
      </c>
      <c r="G3108" s="13" t="s">
        <v>87</v>
      </c>
      <c r="H3108" s="13" t="s">
        <v>26</v>
      </c>
      <c r="I3108" s="47" t="str">
        <f>INDEX(Orders!$E3108,MATCH(Orders!$F3108,Customers!$B3108,0))</f>
        <v>Standard Class</v>
      </c>
    </row>
    <row r="3109" spans="1:9" x14ac:dyDescent="0.35">
      <c r="A3109" s="12">
        <v>6368</v>
      </c>
      <c r="B3109" s="17" t="s">
        <v>5829</v>
      </c>
      <c r="C3109" s="17" t="s">
        <v>5830</v>
      </c>
      <c r="D3109" s="17" t="s">
        <v>108</v>
      </c>
      <c r="E3109" s="17" t="s">
        <v>23</v>
      </c>
      <c r="F3109" s="17" t="s">
        <v>218</v>
      </c>
      <c r="G3109" s="17" t="s">
        <v>219</v>
      </c>
      <c r="H3109" s="17" t="s">
        <v>26</v>
      </c>
      <c r="I3109" s="48" t="str">
        <f>INDEX(Orders!$E3109,MATCH(Orders!$F3109,Customers!$B3109,0))</f>
        <v>First Class</v>
      </c>
    </row>
    <row r="3110" spans="1:9" x14ac:dyDescent="0.35">
      <c r="A3110" s="11">
        <v>6367</v>
      </c>
      <c r="B3110" s="13" t="s">
        <v>5829</v>
      </c>
      <c r="C3110" s="13" t="s">
        <v>5830</v>
      </c>
      <c r="D3110" s="13" t="s">
        <v>108</v>
      </c>
      <c r="E3110" s="13" t="s">
        <v>23</v>
      </c>
      <c r="F3110" s="13" t="s">
        <v>218</v>
      </c>
      <c r="G3110" s="13" t="s">
        <v>219</v>
      </c>
      <c r="H3110" s="13" t="s">
        <v>26</v>
      </c>
      <c r="I3110" s="47" t="str">
        <f>INDEX(Orders!$E3110,MATCH(Orders!$F3110,Customers!$B3110,0))</f>
        <v>First Class</v>
      </c>
    </row>
    <row r="3111" spans="1:9" x14ac:dyDescent="0.35">
      <c r="A3111" s="12">
        <v>6190</v>
      </c>
      <c r="B3111" s="17" t="s">
        <v>4144</v>
      </c>
      <c r="C3111" s="17" t="s">
        <v>4145</v>
      </c>
      <c r="D3111" s="17" t="s">
        <v>41</v>
      </c>
      <c r="E3111" s="17" t="s">
        <v>23</v>
      </c>
      <c r="F3111" s="17" t="s">
        <v>6307</v>
      </c>
      <c r="G3111" s="17" t="s">
        <v>381</v>
      </c>
      <c r="H3111" s="17" t="s">
        <v>54</v>
      </c>
      <c r="I3111" s="48" t="str">
        <f>INDEX(Orders!$E3111,MATCH(Orders!$F3111,Customers!$B3111,0))</f>
        <v>Standard Class</v>
      </c>
    </row>
    <row r="3112" spans="1:9" x14ac:dyDescent="0.35">
      <c r="A3112" s="11">
        <v>6922</v>
      </c>
      <c r="B3112" s="13" t="s">
        <v>4843</v>
      </c>
      <c r="C3112" s="13" t="s">
        <v>4844</v>
      </c>
      <c r="D3112" s="13" t="s">
        <v>108</v>
      </c>
      <c r="E3112" s="13" t="s">
        <v>23</v>
      </c>
      <c r="F3112" s="13" t="s">
        <v>218</v>
      </c>
      <c r="G3112" s="13" t="s">
        <v>219</v>
      </c>
      <c r="H3112" s="13" t="s">
        <v>26</v>
      </c>
      <c r="I3112" s="47" t="str">
        <f>INDEX(Orders!$E3112,MATCH(Orders!$F3112,Customers!$B3112,0))</f>
        <v>Standard Class</v>
      </c>
    </row>
    <row r="3113" spans="1:9" x14ac:dyDescent="0.35">
      <c r="A3113" s="12">
        <v>9691</v>
      </c>
      <c r="B3113" s="17" t="s">
        <v>3771</v>
      </c>
      <c r="C3113" s="17" t="s">
        <v>3772</v>
      </c>
      <c r="D3113" s="17" t="s">
        <v>108</v>
      </c>
      <c r="E3113" s="17" t="s">
        <v>23</v>
      </c>
      <c r="F3113" s="17" t="s">
        <v>218</v>
      </c>
      <c r="G3113" s="17" t="s">
        <v>219</v>
      </c>
      <c r="H3113" s="17" t="s">
        <v>26</v>
      </c>
      <c r="I3113" s="48" t="str">
        <f>INDEX(Orders!$E3113,MATCH(Orders!$F3113,Customers!$B3113,0))</f>
        <v>First Class</v>
      </c>
    </row>
    <row r="3114" spans="1:9" x14ac:dyDescent="0.35">
      <c r="A3114" s="11">
        <v>6366</v>
      </c>
      <c r="B3114" s="13" t="s">
        <v>5829</v>
      </c>
      <c r="C3114" s="13" t="s">
        <v>5830</v>
      </c>
      <c r="D3114" s="13" t="s">
        <v>108</v>
      </c>
      <c r="E3114" s="13" t="s">
        <v>23</v>
      </c>
      <c r="F3114" s="13" t="s">
        <v>218</v>
      </c>
      <c r="G3114" s="13" t="s">
        <v>219</v>
      </c>
      <c r="H3114" s="13" t="s">
        <v>26</v>
      </c>
      <c r="I3114" s="47" t="str">
        <f>INDEX(Orders!$E3114,MATCH(Orders!$F3114,Customers!$B3114,0))</f>
        <v>First Class</v>
      </c>
    </row>
    <row r="3115" spans="1:9" x14ac:dyDescent="0.35">
      <c r="A3115" s="12">
        <v>8416</v>
      </c>
      <c r="B3115" s="17" t="s">
        <v>3373</v>
      </c>
      <c r="C3115" s="17" t="s">
        <v>3374</v>
      </c>
      <c r="D3115" s="17" t="s">
        <v>108</v>
      </c>
      <c r="E3115" s="17" t="s">
        <v>23</v>
      </c>
      <c r="F3115" s="17" t="s">
        <v>5328</v>
      </c>
      <c r="G3115" s="17" t="s">
        <v>3443</v>
      </c>
      <c r="H3115" s="17" t="s">
        <v>54</v>
      </c>
      <c r="I3115" s="48" t="str">
        <f>INDEX(Orders!$E3115,MATCH(Orders!$F3115,Customers!$B3115,0))</f>
        <v>Standard Class</v>
      </c>
    </row>
    <row r="3116" spans="1:9" x14ac:dyDescent="0.35">
      <c r="A3116" s="11">
        <v>8738</v>
      </c>
      <c r="B3116" s="13" t="s">
        <v>1608</v>
      </c>
      <c r="C3116" s="13" t="s">
        <v>1609</v>
      </c>
      <c r="D3116" s="13" t="s">
        <v>22</v>
      </c>
      <c r="E3116" s="13" t="s">
        <v>23</v>
      </c>
      <c r="F3116" s="13" t="s">
        <v>513</v>
      </c>
      <c r="G3116" s="13" t="s">
        <v>514</v>
      </c>
      <c r="H3116" s="13" t="s">
        <v>79</v>
      </c>
      <c r="I3116" s="47" t="str">
        <f>INDEX(Orders!$E3116,MATCH(Orders!$F3116,Customers!$B3116,0))</f>
        <v>Standard Class</v>
      </c>
    </row>
    <row r="3117" spans="1:9" x14ac:dyDescent="0.35">
      <c r="A3117" s="12">
        <v>9444</v>
      </c>
      <c r="B3117" s="17" t="s">
        <v>5789</v>
      </c>
      <c r="C3117" s="17" t="s">
        <v>5790</v>
      </c>
      <c r="D3117" s="17" t="s">
        <v>108</v>
      </c>
      <c r="E3117" s="17" t="s">
        <v>23</v>
      </c>
      <c r="F3117" s="17" t="s">
        <v>97</v>
      </c>
      <c r="G3117" s="17" t="s">
        <v>98</v>
      </c>
      <c r="H3117" s="17" t="s">
        <v>79</v>
      </c>
      <c r="I3117" s="48" t="str">
        <f>INDEX(Orders!$E3117,MATCH(Orders!$F3117,Customers!$B3117,0))</f>
        <v>Standard Class</v>
      </c>
    </row>
    <row r="3118" spans="1:9" x14ac:dyDescent="0.35">
      <c r="A3118" s="11">
        <v>232</v>
      </c>
      <c r="B3118" s="13" t="s">
        <v>2024</v>
      </c>
      <c r="C3118" s="13" t="s">
        <v>2025</v>
      </c>
      <c r="D3118" s="13" t="s">
        <v>108</v>
      </c>
      <c r="E3118" s="13" t="s">
        <v>23</v>
      </c>
      <c r="F3118" s="13" t="s">
        <v>666</v>
      </c>
      <c r="G3118" s="13" t="s">
        <v>98</v>
      </c>
      <c r="H3118" s="13" t="s">
        <v>79</v>
      </c>
      <c r="I3118" s="47" t="str">
        <f>INDEX(Orders!$E3118,MATCH(Orders!$F3118,Customers!$B3118,0))</f>
        <v>Standard Class</v>
      </c>
    </row>
    <row r="3119" spans="1:9" x14ac:dyDescent="0.35">
      <c r="A3119" s="12">
        <v>235</v>
      </c>
      <c r="B3119" s="17" t="s">
        <v>2024</v>
      </c>
      <c r="C3119" s="17" t="s">
        <v>2025</v>
      </c>
      <c r="D3119" s="17" t="s">
        <v>108</v>
      </c>
      <c r="E3119" s="17" t="s">
        <v>23</v>
      </c>
      <c r="F3119" s="17" t="s">
        <v>666</v>
      </c>
      <c r="G3119" s="17" t="s">
        <v>98</v>
      </c>
      <c r="H3119" s="17" t="s">
        <v>79</v>
      </c>
      <c r="I3119" s="48" t="str">
        <f>INDEX(Orders!$E3119,MATCH(Orders!$F3119,Customers!$B3119,0))</f>
        <v>Standard Class</v>
      </c>
    </row>
    <row r="3120" spans="1:9" x14ac:dyDescent="0.35">
      <c r="A3120" s="11">
        <v>233</v>
      </c>
      <c r="B3120" s="13" t="s">
        <v>2024</v>
      </c>
      <c r="C3120" s="13" t="s">
        <v>2025</v>
      </c>
      <c r="D3120" s="13" t="s">
        <v>108</v>
      </c>
      <c r="E3120" s="13" t="s">
        <v>23</v>
      </c>
      <c r="F3120" s="13" t="s">
        <v>666</v>
      </c>
      <c r="G3120" s="13" t="s">
        <v>98</v>
      </c>
      <c r="H3120" s="13" t="s">
        <v>79</v>
      </c>
      <c r="I3120" s="47" t="str">
        <f>INDEX(Orders!$E3120,MATCH(Orders!$F3120,Customers!$B3120,0))</f>
        <v>Standard Class</v>
      </c>
    </row>
    <row r="3121" spans="1:9" x14ac:dyDescent="0.35">
      <c r="A3121" s="12">
        <v>236</v>
      </c>
      <c r="B3121" s="17" t="s">
        <v>2024</v>
      </c>
      <c r="C3121" s="17" t="s">
        <v>2025</v>
      </c>
      <c r="D3121" s="17" t="s">
        <v>108</v>
      </c>
      <c r="E3121" s="17" t="s">
        <v>23</v>
      </c>
      <c r="F3121" s="17" t="s">
        <v>666</v>
      </c>
      <c r="G3121" s="17" t="s">
        <v>98</v>
      </c>
      <c r="H3121" s="17" t="s">
        <v>79</v>
      </c>
      <c r="I3121" s="48" t="str">
        <f>INDEX(Orders!$E3121,MATCH(Orders!$F3121,Customers!$B3121,0))</f>
        <v>Standard Class</v>
      </c>
    </row>
    <row r="3122" spans="1:9" x14ac:dyDescent="0.35">
      <c r="A3122" s="11">
        <v>234</v>
      </c>
      <c r="B3122" s="13" t="s">
        <v>2024</v>
      </c>
      <c r="C3122" s="13" t="s">
        <v>2025</v>
      </c>
      <c r="D3122" s="13" t="s">
        <v>108</v>
      </c>
      <c r="E3122" s="13" t="s">
        <v>23</v>
      </c>
      <c r="F3122" s="13" t="s">
        <v>666</v>
      </c>
      <c r="G3122" s="13" t="s">
        <v>98</v>
      </c>
      <c r="H3122" s="13" t="s">
        <v>79</v>
      </c>
      <c r="I3122" s="47" t="str">
        <f>INDEX(Orders!$E3122,MATCH(Orders!$F3122,Customers!$B3122,0))</f>
        <v>Standard Class</v>
      </c>
    </row>
    <row r="3123" spans="1:9" x14ac:dyDescent="0.35">
      <c r="A3123" s="12">
        <v>9443</v>
      </c>
      <c r="B3123" s="17" t="s">
        <v>5789</v>
      </c>
      <c r="C3123" s="17" t="s">
        <v>5790</v>
      </c>
      <c r="D3123" s="17" t="s">
        <v>108</v>
      </c>
      <c r="E3123" s="17" t="s">
        <v>23</v>
      </c>
      <c r="F3123" s="17" t="s">
        <v>97</v>
      </c>
      <c r="G3123" s="17" t="s">
        <v>98</v>
      </c>
      <c r="H3123" s="17" t="s">
        <v>79</v>
      </c>
      <c r="I3123" s="48" t="str">
        <f>INDEX(Orders!$E3123,MATCH(Orders!$F3123,Customers!$B3123,0))</f>
        <v>Standard Class</v>
      </c>
    </row>
    <row r="3124" spans="1:9" x14ac:dyDescent="0.35">
      <c r="A3124" s="11">
        <v>4652</v>
      </c>
      <c r="B3124" s="13" t="s">
        <v>2902</v>
      </c>
      <c r="C3124" s="13" t="s">
        <v>2903</v>
      </c>
      <c r="D3124" s="13" t="s">
        <v>108</v>
      </c>
      <c r="E3124" s="13" t="s">
        <v>23</v>
      </c>
      <c r="F3124" s="13" t="s">
        <v>358</v>
      </c>
      <c r="G3124" s="13" t="s">
        <v>43</v>
      </c>
      <c r="H3124" s="13" t="s">
        <v>44</v>
      </c>
      <c r="I3124" s="47" t="str">
        <f>INDEX(Orders!$E3124,MATCH(Orders!$F3124,Customers!$B3124,0))</f>
        <v>Standard Class</v>
      </c>
    </row>
    <row r="3125" spans="1:9" x14ac:dyDescent="0.35">
      <c r="A3125" s="12">
        <v>4651</v>
      </c>
      <c r="B3125" s="17" t="s">
        <v>2902</v>
      </c>
      <c r="C3125" s="17" t="s">
        <v>2903</v>
      </c>
      <c r="D3125" s="17" t="s">
        <v>108</v>
      </c>
      <c r="E3125" s="17" t="s">
        <v>23</v>
      </c>
      <c r="F3125" s="17" t="s">
        <v>358</v>
      </c>
      <c r="G3125" s="17" t="s">
        <v>43</v>
      </c>
      <c r="H3125" s="17" t="s">
        <v>44</v>
      </c>
      <c r="I3125" s="48" t="str">
        <f>INDEX(Orders!$E3125,MATCH(Orders!$F3125,Customers!$B3125,0))</f>
        <v>Standard Class</v>
      </c>
    </row>
    <row r="3126" spans="1:9" x14ac:dyDescent="0.35">
      <c r="A3126" s="11">
        <v>5371</v>
      </c>
      <c r="B3126" s="13" t="s">
        <v>4290</v>
      </c>
      <c r="C3126" s="13" t="s">
        <v>4291</v>
      </c>
      <c r="D3126" s="13" t="s">
        <v>22</v>
      </c>
      <c r="E3126" s="13" t="s">
        <v>23</v>
      </c>
      <c r="F3126" s="13" t="s">
        <v>6320</v>
      </c>
      <c r="G3126" s="13" t="s">
        <v>880</v>
      </c>
      <c r="H3126" s="13" t="s">
        <v>54</v>
      </c>
      <c r="I3126" s="47" t="str">
        <f>INDEX(Orders!$E3126,MATCH(Orders!$F3126,Customers!$B3126,0))</f>
        <v>Standard Class</v>
      </c>
    </row>
    <row r="3127" spans="1:9" x14ac:dyDescent="0.35">
      <c r="A3127" s="12">
        <v>5372</v>
      </c>
      <c r="B3127" s="17" t="s">
        <v>4290</v>
      </c>
      <c r="C3127" s="17" t="s">
        <v>4291</v>
      </c>
      <c r="D3127" s="17" t="s">
        <v>22</v>
      </c>
      <c r="E3127" s="17" t="s">
        <v>23</v>
      </c>
      <c r="F3127" s="17" t="s">
        <v>6320</v>
      </c>
      <c r="G3127" s="17" t="s">
        <v>880</v>
      </c>
      <c r="H3127" s="17" t="s">
        <v>54</v>
      </c>
      <c r="I3127" s="48" t="str">
        <f>INDEX(Orders!$E3127,MATCH(Orders!$F3127,Customers!$B3127,0))</f>
        <v>Standard Class</v>
      </c>
    </row>
    <row r="3128" spans="1:9" x14ac:dyDescent="0.35">
      <c r="A3128" s="11">
        <v>3987</v>
      </c>
      <c r="B3128" s="13" t="s">
        <v>913</v>
      </c>
      <c r="C3128" s="13" t="s">
        <v>914</v>
      </c>
      <c r="D3128" s="13" t="s">
        <v>108</v>
      </c>
      <c r="E3128" s="13" t="s">
        <v>23</v>
      </c>
      <c r="F3128" s="13" t="s">
        <v>336</v>
      </c>
      <c r="G3128" s="13" t="s">
        <v>199</v>
      </c>
      <c r="H3128" s="13" t="s">
        <v>26</v>
      </c>
      <c r="I3128" s="47" t="str">
        <f>INDEX(Orders!$E3128,MATCH(Orders!$F3128,Customers!$B3128,0))</f>
        <v>Standard Class</v>
      </c>
    </row>
    <row r="3129" spans="1:9" x14ac:dyDescent="0.35">
      <c r="A3129" s="12">
        <v>2849</v>
      </c>
      <c r="B3129" s="17" t="s">
        <v>2709</v>
      </c>
      <c r="C3129" s="17" t="s">
        <v>2710</v>
      </c>
      <c r="D3129" s="17" t="s">
        <v>22</v>
      </c>
      <c r="E3129" s="17" t="s">
        <v>23</v>
      </c>
      <c r="F3129" s="17" t="s">
        <v>5972</v>
      </c>
      <c r="G3129" s="17" t="s">
        <v>251</v>
      </c>
      <c r="H3129" s="17" t="s">
        <v>79</v>
      </c>
      <c r="I3129" s="48" t="str">
        <f>INDEX(Orders!$E3129,MATCH(Orders!$F3129,Customers!$B3129,0))</f>
        <v>Standard Class</v>
      </c>
    </row>
    <row r="3130" spans="1:9" x14ac:dyDescent="0.35">
      <c r="A3130" s="11">
        <v>2848</v>
      </c>
      <c r="B3130" s="13" t="s">
        <v>2709</v>
      </c>
      <c r="C3130" s="13" t="s">
        <v>2710</v>
      </c>
      <c r="D3130" s="13" t="s">
        <v>22</v>
      </c>
      <c r="E3130" s="13" t="s">
        <v>23</v>
      </c>
      <c r="F3130" s="13" t="s">
        <v>5972</v>
      </c>
      <c r="G3130" s="13" t="s">
        <v>251</v>
      </c>
      <c r="H3130" s="13" t="s">
        <v>79</v>
      </c>
      <c r="I3130" s="47" t="str">
        <f>INDEX(Orders!$E3130,MATCH(Orders!$F3130,Customers!$B3130,0))</f>
        <v>Standard Class</v>
      </c>
    </row>
    <row r="3131" spans="1:9" x14ac:dyDescent="0.35">
      <c r="A3131" s="12">
        <v>3988</v>
      </c>
      <c r="B3131" s="17" t="s">
        <v>913</v>
      </c>
      <c r="C3131" s="17" t="s">
        <v>914</v>
      </c>
      <c r="D3131" s="17" t="s">
        <v>108</v>
      </c>
      <c r="E3131" s="17" t="s">
        <v>23</v>
      </c>
      <c r="F3131" s="17" t="s">
        <v>336</v>
      </c>
      <c r="G3131" s="17" t="s">
        <v>199</v>
      </c>
      <c r="H3131" s="17" t="s">
        <v>26</v>
      </c>
      <c r="I3131" s="48" t="str">
        <f>INDEX(Orders!$E3131,MATCH(Orders!$F3131,Customers!$B3131,0))</f>
        <v>Standard Class</v>
      </c>
    </row>
    <row r="3132" spans="1:9" x14ac:dyDescent="0.35">
      <c r="A3132" s="11">
        <v>8476</v>
      </c>
      <c r="B3132" s="13" t="s">
        <v>4517</v>
      </c>
      <c r="C3132" s="13" t="s">
        <v>4518</v>
      </c>
      <c r="D3132" s="13" t="s">
        <v>22</v>
      </c>
      <c r="E3132" s="13" t="s">
        <v>23</v>
      </c>
      <c r="F3132" s="13" t="s">
        <v>2803</v>
      </c>
      <c r="G3132" s="13" t="s">
        <v>87</v>
      </c>
      <c r="H3132" s="13" t="s">
        <v>26</v>
      </c>
      <c r="I3132" s="47" t="str">
        <f>INDEX(Orders!$E3132,MATCH(Orders!$F3132,Customers!$B3132,0))</f>
        <v>Standard Class</v>
      </c>
    </row>
    <row r="3133" spans="1:9" x14ac:dyDescent="0.35">
      <c r="A3133" s="12">
        <v>968</v>
      </c>
      <c r="B3133" s="17" t="s">
        <v>6329</v>
      </c>
      <c r="C3133" s="17" t="s">
        <v>6330</v>
      </c>
      <c r="D3133" s="17" t="s">
        <v>108</v>
      </c>
      <c r="E3133" s="17" t="s">
        <v>23</v>
      </c>
      <c r="F3133" s="17" t="s">
        <v>218</v>
      </c>
      <c r="G3133" s="17" t="s">
        <v>219</v>
      </c>
      <c r="H3133" s="17" t="s">
        <v>26</v>
      </c>
      <c r="I3133" s="48" t="str">
        <f>INDEX(Orders!$E3133,MATCH(Orders!$F3133,Customers!$B3133,0))</f>
        <v>First Class</v>
      </c>
    </row>
    <row r="3134" spans="1:9" x14ac:dyDescent="0.35">
      <c r="A3134" s="11">
        <v>1284</v>
      </c>
      <c r="B3134" s="13" t="s">
        <v>5603</v>
      </c>
      <c r="C3134" s="13" t="s">
        <v>5604</v>
      </c>
      <c r="D3134" s="13" t="s">
        <v>41</v>
      </c>
      <c r="E3134" s="13" t="s">
        <v>23</v>
      </c>
      <c r="F3134" s="13" t="s">
        <v>97</v>
      </c>
      <c r="G3134" s="13" t="s">
        <v>98</v>
      </c>
      <c r="H3134" s="13" t="s">
        <v>79</v>
      </c>
      <c r="I3134" s="47" t="str">
        <f>INDEX(Orders!$E3134,MATCH(Orders!$F3134,Customers!$B3134,0))</f>
        <v>First Class</v>
      </c>
    </row>
    <row r="3135" spans="1:9" x14ac:dyDescent="0.35">
      <c r="A3135" s="12">
        <v>4418</v>
      </c>
      <c r="B3135" s="17" t="s">
        <v>2227</v>
      </c>
      <c r="C3135" s="17" t="s">
        <v>2228</v>
      </c>
      <c r="D3135" s="17" t="s">
        <v>41</v>
      </c>
      <c r="E3135" s="17" t="s">
        <v>23</v>
      </c>
      <c r="F3135" s="17" t="s">
        <v>1457</v>
      </c>
      <c r="G3135" s="17" t="s">
        <v>880</v>
      </c>
      <c r="H3135" s="17" t="s">
        <v>54</v>
      </c>
      <c r="I3135" s="48" t="str">
        <f>INDEX(Orders!$E3135,MATCH(Orders!$F3135,Customers!$B3135,0))</f>
        <v>Second Class</v>
      </c>
    </row>
    <row r="3136" spans="1:9" x14ac:dyDescent="0.35">
      <c r="A3136" s="11">
        <v>970</v>
      </c>
      <c r="B3136" s="13" t="s">
        <v>6329</v>
      </c>
      <c r="C3136" s="13" t="s">
        <v>6330</v>
      </c>
      <c r="D3136" s="13" t="s">
        <v>108</v>
      </c>
      <c r="E3136" s="13" t="s">
        <v>23</v>
      </c>
      <c r="F3136" s="13" t="s">
        <v>218</v>
      </c>
      <c r="G3136" s="13" t="s">
        <v>219</v>
      </c>
      <c r="H3136" s="13" t="s">
        <v>26</v>
      </c>
      <c r="I3136" s="47" t="str">
        <f>INDEX(Orders!$E3136,MATCH(Orders!$F3136,Customers!$B3136,0))</f>
        <v>First Class</v>
      </c>
    </row>
    <row r="3137" spans="1:9" x14ac:dyDescent="0.35">
      <c r="A3137" s="12">
        <v>1283</v>
      </c>
      <c r="B3137" s="17" t="s">
        <v>5603</v>
      </c>
      <c r="C3137" s="17" t="s">
        <v>5604</v>
      </c>
      <c r="D3137" s="17" t="s">
        <v>41</v>
      </c>
      <c r="E3137" s="17" t="s">
        <v>23</v>
      </c>
      <c r="F3137" s="17" t="s">
        <v>97</v>
      </c>
      <c r="G3137" s="17" t="s">
        <v>98</v>
      </c>
      <c r="H3137" s="17" t="s">
        <v>79</v>
      </c>
      <c r="I3137" s="48" t="str">
        <f>INDEX(Orders!$E3137,MATCH(Orders!$F3137,Customers!$B3137,0))</f>
        <v>First Class</v>
      </c>
    </row>
    <row r="3138" spans="1:9" x14ac:dyDescent="0.35">
      <c r="A3138" s="11">
        <v>965</v>
      </c>
      <c r="B3138" s="13" t="s">
        <v>6329</v>
      </c>
      <c r="C3138" s="13" t="s">
        <v>6330</v>
      </c>
      <c r="D3138" s="13" t="s">
        <v>108</v>
      </c>
      <c r="E3138" s="13" t="s">
        <v>23</v>
      </c>
      <c r="F3138" s="13" t="s">
        <v>218</v>
      </c>
      <c r="G3138" s="13" t="s">
        <v>219</v>
      </c>
      <c r="H3138" s="13" t="s">
        <v>26</v>
      </c>
      <c r="I3138" s="47" t="str">
        <f>INDEX(Orders!$E3138,MATCH(Orders!$F3138,Customers!$B3138,0))</f>
        <v>First Class</v>
      </c>
    </row>
    <row r="3139" spans="1:9" x14ac:dyDescent="0.35">
      <c r="A3139" s="12">
        <v>969</v>
      </c>
      <c r="B3139" s="17" t="s">
        <v>6329</v>
      </c>
      <c r="C3139" s="17" t="s">
        <v>6330</v>
      </c>
      <c r="D3139" s="17" t="s">
        <v>108</v>
      </c>
      <c r="E3139" s="17" t="s">
        <v>23</v>
      </c>
      <c r="F3139" s="17" t="s">
        <v>218</v>
      </c>
      <c r="G3139" s="17" t="s">
        <v>219</v>
      </c>
      <c r="H3139" s="17" t="s">
        <v>26</v>
      </c>
      <c r="I3139" s="48" t="str">
        <f>INDEX(Orders!$E3139,MATCH(Orders!$F3139,Customers!$B3139,0))</f>
        <v>First Class</v>
      </c>
    </row>
    <row r="3140" spans="1:9" x14ac:dyDescent="0.35">
      <c r="A3140" s="11">
        <v>1282</v>
      </c>
      <c r="B3140" s="13" t="s">
        <v>5603</v>
      </c>
      <c r="C3140" s="13" t="s">
        <v>5604</v>
      </c>
      <c r="D3140" s="13" t="s">
        <v>41</v>
      </c>
      <c r="E3140" s="13" t="s">
        <v>23</v>
      </c>
      <c r="F3140" s="13" t="s">
        <v>97</v>
      </c>
      <c r="G3140" s="13" t="s">
        <v>98</v>
      </c>
      <c r="H3140" s="13" t="s">
        <v>79</v>
      </c>
      <c r="I3140" s="47" t="str">
        <f>INDEX(Orders!$E3140,MATCH(Orders!$F3140,Customers!$B3140,0))</f>
        <v>First Class</v>
      </c>
    </row>
    <row r="3141" spans="1:9" x14ac:dyDescent="0.35">
      <c r="A3141" s="12">
        <v>967</v>
      </c>
      <c r="B3141" s="17" t="s">
        <v>6329</v>
      </c>
      <c r="C3141" s="17" t="s">
        <v>6330</v>
      </c>
      <c r="D3141" s="17" t="s">
        <v>108</v>
      </c>
      <c r="E3141" s="17" t="s">
        <v>23</v>
      </c>
      <c r="F3141" s="17" t="s">
        <v>218</v>
      </c>
      <c r="G3141" s="17" t="s">
        <v>219</v>
      </c>
      <c r="H3141" s="17" t="s">
        <v>26</v>
      </c>
      <c r="I3141" s="48" t="str">
        <f>INDEX(Orders!$E3141,MATCH(Orders!$F3141,Customers!$B3141,0))</f>
        <v>First Class</v>
      </c>
    </row>
    <row r="3142" spans="1:9" x14ac:dyDescent="0.35">
      <c r="A3142" s="11">
        <v>966</v>
      </c>
      <c r="B3142" s="13" t="s">
        <v>6329</v>
      </c>
      <c r="C3142" s="13" t="s">
        <v>6330</v>
      </c>
      <c r="D3142" s="13" t="s">
        <v>108</v>
      </c>
      <c r="E3142" s="13" t="s">
        <v>23</v>
      </c>
      <c r="F3142" s="13" t="s">
        <v>218</v>
      </c>
      <c r="G3142" s="13" t="s">
        <v>219</v>
      </c>
      <c r="H3142" s="13" t="s">
        <v>26</v>
      </c>
      <c r="I3142" s="47" t="str">
        <f>INDEX(Orders!$E3142,MATCH(Orders!$F3142,Customers!$B3142,0))</f>
        <v>First Class</v>
      </c>
    </row>
    <row r="3143" spans="1:9" x14ac:dyDescent="0.35">
      <c r="A3143" s="12">
        <v>8475</v>
      </c>
      <c r="B3143" s="17" t="s">
        <v>4517</v>
      </c>
      <c r="C3143" s="17" t="s">
        <v>4518</v>
      </c>
      <c r="D3143" s="17" t="s">
        <v>22</v>
      </c>
      <c r="E3143" s="17" t="s">
        <v>23</v>
      </c>
      <c r="F3143" s="17" t="s">
        <v>2803</v>
      </c>
      <c r="G3143" s="17" t="s">
        <v>87</v>
      </c>
      <c r="H3143" s="17" t="s">
        <v>26</v>
      </c>
      <c r="I3143" s="48" t="str">
        <f>INDEX(Orders!$E3143,MATCH(Orders!$F3143,Customers!$B3143,0))</f>
        <v>Standard Class</v>
      </c>
    </row>
    <row r="3144" spans="1:9" x14ac:dyDescent="0.35">
      <c r="A3144" s="11">
        <v>6379</v>
      </c>
      <c r="B3144" s="13" t="s">
        <v>1025</v>
      </c>
      <c r="C3144" s="13" t="s">
        <v>1026</v>
      </c>
      <c r="D3144" s="13" t="s">
        <v>108</v>
      </c>
      <c r="E3144" s="13" t="s">
        <v>23</v>
      </c>
      <c r="F3144" s="13" t="s">
        <v>2126</v>
      </c>
      <c r="G3144" s="13" t="s">
        <v>212</v>
      </c>
      <c r="H3144" s="13" t="s">
        <v>26</v>
      </c>
      <c r="I3144" s="47" t="str">
        <f>INDEX(Orders!$E3144,MATCH(Orders!$F3144,Customers!$B3144,0))</f>
        <v>Standard Class</v>
      </c>
    </row>
    <row r="3145" spans="1:9" x14ac:dyDescent="0.35">
      <c r="A3145" s="12">
        <v>3504</v>
      </c>
      <c r="B3145" s="17" t="s">
        <v>6347</v>
      </c>
      <c r="C3145" s="17" t="s">
        <v>6348</v>
      </c>
      <c r="D3145" s="17" t="s">
        <v>41</v>
      </c>
      <c r="E3145" s="17" t="s">
        <v>23</v>
      </c>
      <c r="F3145" s="17" t="s">
        <v>2013</v>
      </c>
      <c r="G3145" s="17" t="s">
        <v>53</v>
      </c>
      <c r="H3145" s="17" t="s">
        <v>54</v>
      </c>
      <c r="I3145" s="48" t="str">
        <f>INDEX(Orders!$E3145,MATCH(Orders!$F3145,Customers!$B3145,0))</f>
        <v>Same Day</v>
      </c>
    </row>
    <row r="3146" spans="1:9" x14ac:dyDescent="0.35">
      <c r="A3146" s="11">
        <v>7424</v>
      </c>
      <c r="B3146" s="13" t="s">
        <v>5283</v>
      </c>
      <c r="C3146" s="13" t="s">
        <v>5284</v>
      </c>
      <c r="D3146" s="13" t="s">
        <v>41</v>
      </c>
      <c r="E3146" s="13" t="s">
        <v>23</v>
      </c>
      <c r="F3146" s="13" t="s">
        <v>86</v>
      </c>
      <c r="G3146" s="13" t="s">
        <v>87</v>
      </c>
      <c r="H3146" s="13" t="s">
        <v>26</v>
      </c>
      <c r="I3146" s="47" t="str">
        <f>INDEX(Orders!$E3146,MATCH(Orders!$F3146,Customers!$B3146,0))</f>
        <v>Standard Class</v>
      </c>
    </row>
    <row r="3147" spans="1:9" x14ac:dyDescent="0.35">
      <c r="A3147" s="12">
        <v>6380</v>
      </c>
      <c r="B3147" s="17" t="s">
        <v>1025</v>
      </c>
      <c r="C3147" s="17" t="s">
        <v>1026</v>
      </c>
      <c r="D3147" s="17" t="s">
        <v>108</v>
      </c>
      <c r="E3147" s="17" t="s">
        <v>23</v>
      </c>
      <c r="F3147" s="17" t="s">
        <v>2126</v>
      </c>
      <c r="G3147" s="17" t="s">
        <v>212</v>
      </c>
      <c r="H3147" s="17" t="s">
        <v>26</v>
      </c>
      <c r="I3147" s="48" t="str">
        <f>INDEX(Orders!$E3147,MATCH(Orders!$F3147,Customers!$B3147,0))</f>
        <v>Standard Class</v>
      </c>
    </row>
    <row r="3148" spans="1:9" x14ac:dyDescent="0.35">
      <c r="A3148" s="11">
        <v>859</v>
      </c>
      <c r="B3148" s="13" t="s">
        <v>869</v>
      </c>
      <c r="C3148" s="13" t="s">
        <v>870</v>
      </c>
      <c r="D3148" s="13" t="s">
        <v>108</v>
      </c>
      <c r="E3148" s="13" t="s">
        <v>23</v>
      </c>
      <c r="F3148" s="13" t="s">
        <v>6351</v>
      </c>
      <c r="G3148" s="13" t="s">
        <v>199</v>
      </c>
      <c r="H3148" s="13" t="s">
        <v>26</v>
      </c>
      <c r="I3148" s="47" t="str">
        <f>INDEX(Orders!$E3148,MATCH(Orders!$F3148,Customers!$B3148,0))</f>
        <v>Standard Class</v>
      </c>
    </row>
    <row r="3149" spans="1:9" x14ac:dyDescent="0.35">
      <c r="A3149" s="12">
        <v>5789</v>
      </c>
      <c r="B3149" s="17" t="s">
        <v>6353</v>
      </c>
      <c r="C3149" s="17" t="s">
        <v>6354</v>
      </c>
      <c r="D3149" s="17" t="s">
        <v>22</v>
      </c>
      <c r="E3149" s="17" t="s">
        <v>23</v>
      </c>
      <c r="F3149" s="17" t="s">
        <v>97</v>
      </c>
      <c r="G3149" s="17" t="s">
        <v>98</v>
      </c>
      <c r="H3149" s="17" t="s">
        <v>79</v>
      </c>
      <c r="I3149" s="48" t="str">
        <f>INDEX(Orders!$E3149,MATCH(Orders!$F3149,Customers!$B3149,0))</f>
        <v>Second Class</v>
      </c>
    </row>
    <row r="3150" spans="1:9" x14ac:dyDescent="0.35">
      <c r="A3150" s="11">
        <v>860</v>
      </c>
      <c r="B3150" s="13" t="s">
        <v>869</v>
      </c>
      <c r="C3150" s="13" t="s">
        <v>870</v>
      </c>
      <c r="D3150" s="13" t="s">
        <v>108</v>
      </c>
      <c r="E3150" s="13" t="s">
        <v>23</v>
      </c>
      <c r="F3150" s="13" t="s">
        <v>6351</v>
      </c>
      <c r="G3150" s="13" t="s">
        <v>199</v>
      </c>
      <c r="H3150" s="13" t="s">
        <v>26</v>
      </c>
      <c r="I3150" s="47" t="str">
        <f>INDEX(Orders!$E3150,MATCH(Orders!$F3150,Customers!$B3150,0))</f>
        <v>Standard Class</v>
      </c>
    </row>
    <row r="3151" spans="1:9" x14ac:dyDescent="0.35">
      <c r="A3151" s="12">
        <v>5790</v>
      </c>
      <c r="B3151" s="17" t="s">
        <v>6353</v>
      </c>
      <c r="C3151" s="17" t="s">
        <v>6354</v>
      </c>
      <c r="D3151" s="17" t="s">
        <v>22</v>
      </c>
      <c r="E3151" s="17" t="s">
        <v>23</v>
      </c>
      <c r="F3151" s="17" t="s">
        <v>97</v>
      </c>
      <c r="G3151" s="17" t="s">
        <v>98</v>
      </c>
      <c r="H3151" s="17" t="s">
        <v>79</v>
      </c>
      <c r="I3151" s="48" t="str">
        <f>INDEX(Orders!$E3151,MATCH(Orders!$F3151,Customers!$B3151,0))</f>
        <v>Second Class</v>
      </c>
    </row>
    <row r="3152" spans="1:9" x14ac:dyDescent="0.35">
      <c r="A3152" s="11">
        <v>3503</v>
      </c>
      <c r="B3152" s="13" t="s">
        <v>6347</v>
      </c>
      <c r="C3152" s="13" t="s">
        <v>6348</v>
      </c>
      <c r="D3152" s="13" t="s">
        <v>41</v>
      </c>
      <c r="E3152" s="13" t="s">
        <v>23</v>
      </c>
      <c r="F3152" s="13" t="s">
        <v>2013</v>
      </c>
      <c r="G3152" s="13" t="s">
        <v>53</v>
      </c>
      <c r="H3152" s="13" t="s">
        <v>54</v>
      </c>
      <c r="I3152" s="47" t="str">
        <f>INDEX(Orders!$E3152,MATCH(Orders!$F3152,Customers!$B3152,0))</f>
        <v>Same Day</v>
      </c>
    </row>
    <row r="3153" spans="1:9" x14ac:dyDescent="0.35">
      <c r="A3153" s="12">
        <v>7425</v>
      </c>
      <c r="B3153" s="17" t="s">
        <v>5283</v>
      </c>
      <c r="C3153" s="17" t="s">
        <v>5284</v>
      </c>
      <c r="D3153" s="17" t="s">
        <v>41</v>
      </c>
      <c r="E3153" s="17" t="s">
        <v>23</v>
      </c>
      <c r="F3153" s="17" t="s">
        <v>86</v>
      </c>
      <c r="G3153" s="17" t="s">
        <v>87</v>
      </c>
      <c r="H3153" s="17" t="s">
        <v>26</v>
      </c>
      <c r="I3153" s="48" t="str">
        <f>INDEX(Orders!$E3153,MATCH(Orders!$F3153,Customers!$B3153,0))</f>
        <v>Standard Class</v>
      </c>
    </row>
    <row r="3154" spans="1:9" x14ac:dyDescent="0.35">
      <c r="A3154" s="11">
        <v>2001</v>
      </c>
      <c r="B3154" s="13" t="s">
        <v>2132</v>
      </c>
      <c r="C3154" s="13" t="s">
        <v>2133</v>
      </c>
      <c r="D3154" s="13" t="s">
        <v>41</v>
      </c>
      <c r="E3154" s="13" t="s">
        <v>23</v>
      </c>
      <c r="F3154" s="13" t="s">
        <v>2606</v>
      </c>
      <c r="G3154" s="13" t="s">
        <v>43</v>
      </c>
      <c r="H3154" s="13" t="s">
        <v>44</v>
      </c>
      <c r="I3154" s="47" t="str">
        <f>INDEX(Orders!$E3154,MATCH(Orders!$F3154,Customers!$B3154,0))</f>
        <v>Standard Class</v>
      </c>
    </row>
    <row r="3155" spans="1:9" x14ac:dyDescent="0.35">
      <c r="A3155" s="12">
        <v>8319</v>
      </c>
      <c r="B3155" s="17" t="s">
        <v>4139</v>
      </c>
      <c r="C3155" s="17" t="s">
        <v>4140</v>
      </c>
      <c r="D3155" s="17" t="s">
        <v>41</v>
      </c>
      <c r="E3155" s="17" t="s">
        <v>23</v>
      </c>
      <c r="F3155" s="17" t="s">
        <v>318</v>
      </c>
      <c r="G3155" s="17" t="s">
        <v>78</v>
      </c>
      <c r="H3155" s="17" t="s">
        <v>79</v>
      </c>
      <c r="I3155" s="48" t="str">
        <f>INDEX(Orders!$E3155,MATCH(Orders!$F3155,Customers!$B3155,0))</f>
        <v>Standard Class</v>
      </c>
    </row>
    <row r="3156" spans="1:9" x14ac:dyDescent="0.35">
      <c r="A3156" s="11">
        <v>8318</v>
      </c>
      <c r="B3156" s="13" t="s">
        <v>4139</v>
      </c>
      <c r="C3156" s="13" t="s">
        <v>4140</v>
      </c>
      <c r="D3156" s="13" t="s">
        <v>41</v>
      </c>
      <c r="E3156" s="13" t="s">
        <v>23</v>
      </c>
      <c r="F3156" s="13" t="s">
        <v>318</v>
      </c>
      <c r="G3156" s="13" t="s">
        <v>78</v>
      </c>
      <c r="H3156" s="13" t="s">
        <v>79</v>
      </c>
      <c r="I3156" s="47" t="str">
        <f>INDEX(Orders!$E3156,MATCH(Orders!$F3156,Customers!$B3156,0))</f>
        <v>Standard Class</v>
      </c>
    </row>
    <row r="3157" spans="1:9" x14ac:dyDescent="0.35">
      <c r="A3157" s="12">
        <v>4352</v>
      </c>
      <c r="B3157" s="17" t="s">
        <v>1763</v>
      </c>
      <c r="C3157" s="17" t="s">
        <v>1764</v>
      </c>
      <c r="D3157" s="17" t="s">
        <v>41</v>
      </c>
      <c r="E3157" s="17" t="s">
        <v>23</v>
      </c>
      <c r="F3157" s="17" t="s">
        <v>527</v>
      </c>
      <c r="G3157" s="17" t="s">
        <v>153</v>
      </c>
      <c r="H3157" s="17" t="s">
        <v>26</v>
      </c>
      <c r="I3157" s="48" t="str">
        <f>INDEX(Orders!$E3157,MATCH(Orders!$F3157,Customers!$B3157,0))</f>
        <v>Standard Class</v>
      </c>
    </row>
    <row r="3158" spans="1:9" x14ac:dyDescent="0.35">
      <c r="A3158" s="11">
        <v>4351</v>
      </c>
      <c r="B3158" s="13" t="s">
        <v>1763</v>
      </c>
      <c r="C3158" s="13" t="s">
        <v>1764</v>
      </c>
      <c r="D3158" s="13" t="s">
        <v>41</v>
      </c>
      <c r="E3158" s="13" t="s">
        <v>23</v>
      </c>
      <c r="F3158" s="13" t="s">
        <v>527</v>
      </c>
      <c r="G3158" s="13" t="s">
        <v>153</v>
      </c>
      <c r="H3158" s="13" t="s">
        <v>26</v>
      </c>
      <c r="I3158" s="47" t="str">
        <f>INDEX(Orders!$E3158,MATCH(Orders!$F3158,Customers!$B3158,0))</f>
        <v>Standard Class</v>
      </c>
    </row>
    <row r="3159" spans="1:9" x14ac:dyDescent="0.35">
      <c r="A3159" s="12">
        <v>2005</v>
      </c>
      <c r="B3159" s="17" t="s">
        <v>395</v>
      </c>
      <c r="C3159" s="17" t="s">
        <v>396</v>
      </c>
      <c r="D3159" s="17" t="s">
        <v>108</v>
      </c>
      <c r="E3159" s="17" t="s">
        <v>23</v>
      </c>
      <c r="F3159" s="17" t="s">
        <v>6363</v>
      </c>
      <c r="G3159" s="17" t="s">
        <v>53</v>
      </c>
      <c r="H3159" s="17" t="s">
        <v>54</v>
      </c>
      <c r="I3159" s="48" t="str">
        <f>INDEX(Orders!$E3159,MATCH(Orders!$F3159,Customers!$B3159,0))</f>
        <v>Standard Class</v>
      </c>
    </row>
    <row r="3160" spans="1:9" x14ac:dyDescent="0.35">
      <c r="A3160" s="11">
        <v>2002</v>
      </c>
      <c r="B3160" s="13" t="s">
        <v>2132</v>
      </c>
      <c r="C3160" s="13" t="s">
        <v>2133</v>
      </c>
      <c r="D3160" s="13" t="s">
        <v>41</v>
      </c>
      <c r="E3160" s="13" t="s">
        <v>23</v>
      </c>
      <c r="F3160" s="13" t="s">
        <v>2606</v>
      </c>
      <c r="G3160" s="13" t="s">
        <v>43</v>
      </c>
      <c r="H3160" s="13" t="s">
        <v>44</v>
      </c>
      <c r="I3160" s="47" t="str">
        <f>INDEX(Orders!$E3160,MATCH(Orders!$F3160,Customers!$B3160,0))</f>
        <v>Standard Class</v>
      </c>
    </row>
    <row r="3161" spans="1:9" x14ac:dyDescent="0.35">
      <c r="A3161" s="12">
        <v>1440</v>
      </c>
      <c r="B3161" s="17" t="s">
        <v>1551</v>
      </c>
      <c r="C3161" s="17" t="s">
        <v>1552</v>
      </c>
      <c r="D3161" s="17" t="s">
        <v>41</v>
      </c>
      <c r="E3161" s="17" t="s">
        <v>23</v>
      </c>
      <c r="F3161" s="17" t="s">
        <v>2818</v>
      </c>
      <c r="G3161" s="17" t="s">
        <v>2194</v>
      </c>
      <c r="H3161" s="17" t="s">
        <v>26</v>
      </c>
      <c r="I3161" s="48" t="str">
        <f>INDEX(Orders!$E3161,MATCH(Orders!$F3161,Customers!$B3161,0))</f>
        <v>Second Class</v>
      </c>
    </row>
    <row r="3162" spans="1:9" x14ac:dyDescent="0.35">
      <c r="A3162" s="11">
        <v>1441</v>
      </c>
      <c r="B3162" s="13" t="s">
        <v>1551</v>
      </c>
      <c r="C3162" s="13" t="s">
        <v>1552</v>
      </c>
      <c r="D3162" s="13" t="s">
        <v>41</v>
      </c>
      <c r="E3162" s="13" t="s">
        <v>23</v>
      </c>
      <c r="F3162" s="13" t="s">
        <v>2818</v>
      </c>
      <c r="G3162" s="13" t="s">
        <v>2194</v>
      </c>
      <c r="H3162" s="13" t="s">
        <v>26</v>
      </c>
      <c r="I3162" s="47" t="str">
        <f>INDEX(Orders!$E3162,MATCH(Orders!$F3162,Customers!$B3162,0))</f>
        <v>Second Class</v>
      </c>
    </row>
    <row r="3163" spans="1:9" x14ac:dyDescent="0.35">
      <c r="A3163" s="12">
        <v>8340</v>
      </c>
      <c r="B3163" s="17" t="s">
        <v>6368</v>
      </c>
      <c r="C3163" s="17" t="s">
        <v>6369</v>
      </c>
      <c r="D3163" s="17" t="s">
        <v>22</v>
      </c>
      <c r="E3163" s="17" t="s">
        <v>23</v>
      </c>
      <c r="F3163" s="17" t="s">
        <v>1732</v>
      </c>
      <c r="G3163" s="17" t="s">
        <v>43</v>
      </c>
      <c r="H3163" s="17" t="s">
        <v>44</v>
      </c>
      <c r="I3163" s="48" t="str">
        <f>INDEX(Orders!$E3163,MATCH(Orders!$F3163,Customers!$B3163,0))</f>
        <v>Standard Class</v>
      </c>
    </row>
    <row r="3164" spans="1:9" x14ac:dyDescent="0.35">
      <c r="A3164" s="11">
        <v>2120</v>
      </c>
      <c r="B3164" s="13" t="s">
        <v>817</v>
      </c>
      <c r="C3164" s="13" t="s">
        <v>818</v>
      </c>
      <c r="D3164" s="13" t="s">
        <v>22</v>
      </c>
      <c r="E3164" s="13" t="s">
        <v>23</v>
      </c>
      <c r="F3164" s="13" t="s">
        <v>159</v>
      </c>
      <c r="G3164" s="13" t="s">
        <v>160</v>
      </c>
      <c r="H3164" s="13" t="s">
        <v>44</v>
      </c>
      <c r="I3164" s="47" t="str">
        <f>INDEX(Orders!$E3164,MATCH(Orders!$F3164,Customers!$B3164,0))</f>
        <v>First Class</v>
      </c>
    </row>
    <row r="3165" spans="1:9" x14ac:dyDescent="0.35">
      <c r="A3165" s="12">
        <v>2119</v>
      </c>
      <c r="B3165" s="17" t="s">
        <v>817</v>
      </c>
      <c r="C3165" s="17" t="s">
        <v>818</v>
      </c>
      <c r="D3165" s="17" t="s">
        <v>22</v>
      </c>
      <c r="E3165" s="17" t="s">
        <v>23</v>
      </c>
      <c r="F3165" s="17" t="s">
        <v>159</v>
      </c>
      <c r="G3165" s="17" t="s">
        <v>160</v>
      </c>
      <c r="H3165" s="17" t="s">
        <v>44</v>
      </c>
      <c r="I3165" s="48" t="str">
        <f>INDEX(Orders!$E3165,MATCH(Orders!$F3165,Customers!$B3165,0))</f>
        <v>First Class</v>
      </c>
    </row>
    <row r="3166" spans="1:9" x14ac:dyDescent="0.35">
      <c r="A3166" s="11">
        <v>9405</v>
      </c>
      <c r="B3166" s="13" t="s">
        <v>2730</v>
      </c>
      <c r="C3166" s="13" t="s">
        <v>2731</v>
      </c>
      <c r="D3166" s="13" t="s">
        <v>22</v>
      </c>
      <c r="E3166" s="13" t="s">
        <v>23</v>
      </c>
      <c r="F3166" s="13" t="s">
        <v>86</v>
      </c>
      <c r="G3166" s="13" t="s">
        <v>87</v>
      </c>
      <c r="H3166" s="13" t="s">
        <v>26</v>
      </c>
      <c r="I3166" s="47" t="str">
        <f>INDEX(Orders!$E3166,MATCH(Orders!$F3166,Customers!$B3166,0))</f>
        <v>Standard Class</v>
      </c>
    </row>
    <row r="3167" spans="1:9" x14ac:dyDescent="0.35">
      <c r="A3167" s="12">
        <v>931</v>
      </c>
      <c r="B3167" s="17" t="s">
        <v>6260</v>
      </c>
      <c r="C3167" s="17" t="s">
        <v>6261</v>
      </c>
      <c r="D3167" s="17" t="s">
        <v>41</v>
      </c>
      <c r="E3167" s="17" t="s">
        <v>23</v>
      </c>
      <c r="F3167" s="17" t="s">
        <v>152</v>
      </c>
      <c r="G3167" s="17" t="s">
        <v>153</v>
      </c>
      <c r="H3167" s="17" t="s">
        <v>26</v>
      </c>
      <c r="I3167" s="48" t="str">
        <f>INDEX(Orders!$E3167,MATCH(Orders!$F3167,Customers!$B3167,0))</f>
        <v>First Class</v>
      </c>
    </row>
    <row r="3168" spans="1:9" x14ac:dyDescent="0.35">
      <c r="A3168" s="11">
        <v>5361</v>
      </c>
      <c r="B3168" s="13" t="s">
        <v>3404</v>
      </c>
      <c r="C3168" s="13" t="s">
        <v>3405</v>
      </c>
      <c r="D3168" s="13" t="s">
        <v>22</v>
      </c>
      <c r="E3168" s="13" t="s">
        <v>23</v>
      </c>
      <c r="F3168" s="13" t="s">
        <v>273</v>
      </c>
      <c r="G3168" s="13" t="s">
        <v>78</v>
      </c>
      <c r="H3168" s="13" t="s">
        <v>79</v>
      </c>
      <c r="I3168" s="47" t="str">
        <f>INDEX(Orders!$E3168,MATCH(Orders!$F3168,Customers!$B3168,0))</f>
        <v>Standard Class</v>
      </c>
    </row>
    <row r="3169" spans="1:9" x14ac:dyDescent="0.35">
      <c r="A3169" s="12">
        <v>3101</v>
      </c>
      <c r="B3169" s="17" t="s">
        <v>1078</v>
      </c>
      <c r="C3169" s="17" t="s">
        <v>1079</v>
      </c>
      <c r="D3169" s="17" t="s">
        <v>41</v>
      </c>
      <c r="E3169" s="17" t="s">
        <v>23</v>
      </c>
      <c r="F3169" s="17" t="s">
        <v>218</v>
      </c>
      <c r="G3169" s="17" t="s">
        <v>219</v>
      </c>
      <c r="H3169" s="17" t="s">
        <v>26</v>
      </c>
      <c r="I3169" s="48" t="str">
        <f>INDEX(Orders!$E3169,MATCH(Orders!$F3169,Customers!$B3169,0))</f>
        <v>Standard Class</v>
      </c>
    </row>
    <row r="3170" spans="1:9" x14ac:dyDescent="0.35">
      <c r="A3170" s="11">
        <v>2663</v>
      </c>
      <c r="B3170" s="13" t="s">
        <v>1768</v>
      </c>
      <c r="C3170" s="13" t="s">
        <v>1769</v>
      </c>
      <c r="D3170" s="13" t="s">
        <v>108</v>
      </c>
      <c r="E3170" s="13" t="s">
        <v>23</v>
      </c>
      <c r="F3170" s="13" t="s">
        <v>174</v>
      </c>
      <c r="G3170" s="13" t="s">
        <v>1151</v>
      </c>
      <c r="H3170" s="13" t="s">
        <v>54</v>
      </c>
      <c r="I3170" s="47" t="str">
        <f>INDEX(Orders!$E3170,MATCH(Orders!$F3170,Customers!$B3170,0))</f>
        <v>First Class</v>
      </c>
    </row>
    <row r="3171" spans="1:9" x14ac:dyDescent="0.35">
      <c r="A3171" s="12">
        <v>930</v>
      </c>
      <c r="B3171" s="17" t="s">
        <v>6260</v>
      </c>
      <c r="C3171" s="17" t="s">
        <v>6261</v>
      </c>
      <c r="D3171" s="17" t="s">
        <v>41</v>
      </c>
      <c r="E3171" s="17" t="s">
        <v>23</v>
      </c>
      <c r="F3171" s="17" t="s">
        <v>152</v>
      </c>
      <c r="G3171" s="17" t="s">
        <v>153</v>
      </c>
      <c r="H3171" s="17" t="s">
        <v>26</v>
      </c>
      <c r="I3171" s="48" t="str">
        <f>INDEX(Orders!$E3171,MATCH(Orders!$F3171,Customers!$B3171,0))</f>
        <v>First Class</v>
      </c>
    </row>
    <row r="3172" spans="1:9" x14ac:dyDescent="0.35">
      <c r="A3172" s="11">
        <v>3100</v>
      </c>
      <c r="B3172" s="13" t="s">
        <v>1078</v>
      </c>
      <c r="C3172" s="13" t="s">
        <v>1079</v>
      </c>
      <c r="D3172" s="13" t="s">
        <v>41</v>
      </c>
      <c r="E3172" s="13" t="s">
        <v>23</v>
      </c>
      <c r="F3172" s="13" t="s">
        <v>218</v>
      </c>
      <c r="G3172" s="13" t="s">
        <v>219</v>
      </c>
      <c r="H3172" s="13" t="s">
        <v>26</v>
      </c>
      <c r="I3172" s="47" t="str">
        <f>INDEX(Orders!$E3172,MATCH(Orders!$F3172,Customers!$B3172,0))</f>
        <v>Standard Class</v>
      </c>
    </row>
    <row r="3173" spans="1:9" x14ac:dyDescent="0.35">
      <c r="A3173" s="12">
        <v>932</v>
      </c>
      <c r="B3173" s="17" t="s">
        <v>6260</v>
      </c>
      <c r="C3173" s="17" t="s">
        <v>6261</v>
      </c>
      <c r="D3173" s="17" t="s">
        <v>41</v>
      </c>
      <c r="E3173" s="17" t="s">
        <v>23</v>
      </c>
      <c r="F3173" s="17" t="s">
        <v>152</v>
      </c>
      <c r="G3173" s="17" t="s">
        <v>153</v>
      </c>
      <c r="H3173" s="17" t="s">
        <v>26</v>
      </c>
      <c r="I3173" s="48" t="str">
        <f>INDEX(Orders!$E3173,MATCH(Orders!$F3173,Customers!$B3173,0))</f>
        <v>First Class</v>
      </c>
    </row>
    <row r="3174" spans="1:9" x14ac:dyDescent="0.35">
      <c r="A3174" s="11">
        <v>5646</v>
      </c>
      <c r="B3174" s="13" t="s">
        <v>2043</v>
      </c>
      <c r="C3174" s="13" t="s">
        <v>2044</v>
      </c>
      <c r="D3174" s="13" t="s">
        <v>22</v>
      </c>
      <c r="E3174" s="13" t="s">
        <v>23</v>
      </c>
      <c r="F3174" s="13" t="s">
        <v>266</v>
      </c>
      <c r="G3174" s="13" t="s">
        <v>199</v>
      </c>
      <c r="H3174" s="13" t="s">
        <v>26</v>
      </c>
      <c r="I3174" s="47" t="str">
        <f>INDEX(Orders!$E3174,MATCH(Orders!$F3174,Customers!$B3174,0))</f>
        <v>Standard Class</v>
      </c>
    </row>
    <row r="3175" spans="1:9" x14ac:dyDescent="0.35">
      <c r="A3175" s="12">
        <v>5218</v>
      </c>
      <c r="B3175" s="17" t="s">
        <v>449</v>
      </c>
      <c r="C3175" s="17" t="s">
        <v>450</v>
      </c>
      <c r="D3175" s="17" t="s">
        <v>22</v>
      </c>
      <c r="E3175" s="17" t="s">
        <v>23</v>
      </c>
      <c r="F3175" s="17" t="s">
        <v>42</v>
      </c>
      <c r="G3175" s="17" t="s">
        <v>43</v>
      </c>
      <c r="H3175" s="17" t="s">
        <v>44</v>
      </c>
      <c r="I3175" s="48" t="str">
        <f>INDEX(Orders!$E3175,MATCH(Orders!$F3175,Customers!$B3175,0))</f>
        <v>Second Class</v>
      </c>
    </row>
    <row r="3176" spans="1:9" x14ac:dyDescent="0.35">
      <c r="A3176" s="11">
        <v>1867</v>
      </c>
      <c r="B3176" s="13" t="s">
        <v>2840</v>
      </c>
      <c r="C3176" s="13" t="s">
        <v>2841</v>
      </c>
      <c r="D3176" s="13" t="s">
        <v>22</v>
      </c>
      <c r="E3176" s="13" t="s">
        <v>23</v>
      </c>
      <c r="F3176" s="13" t="s">
        <v>609</v>
      </c>
      <c r="G3176" s="13" t="s">
        <v>1177</v>
      </c>
      <c r="H3176" s="13" t="s">
        <v>44</v>
      </c>
      <c r="I3176" s="47" t="str">
        <f>INDEX(Orders!$E3176,MATCH(Orders!$F3176,Customers!$B3176,0))</f>
        <v>First Class</v>
      </c>
    </row>
    <row r="3177" spans="1:9" x14ac:dyDescent="0.35">
      <c r="A3177" s="12">
        <v>309</v>
      </c>
      <c r="B3177" s="17" t="s">
        <v>5536</v>
      </c>
      <c r="C3177" s="17" t="s">
        <v>5537</v>
      </c>
      <c r="D3177" s="17" t="s">
        <v>41</v>
      </c>
      <c r="E3177" s="17" t="s">
        <v>23</v>
      </c>
      <c r="F3177" s="17" t="s">
        <v>424</v>
      </c>
      <c r="G3177" s="17" t="s">
        <v>425</v>
      </c>
      <c r="H3177" s="17" t="s">
        <v>79</v>
      </c>
      <c r="I3177" s="48" t="str">
        <f>INDEX(Orders!$E3177,MATCH(Orders!$F3177,Customers!$B3177,0))</f>
        <v>First Class</v>
      </c>
    </row>
    <row r="3178" spans="1:9" x14ac:dyDescent="0.35">
      <c r="A3178" s="11">
        <v>7369</v>
      </c>
      <c r="B3178" s="13" t="s">
        <v>4664</v>
      </c>
      <c r="C3178" s="13" t="s">
        <v>4665</v>
      </c>
      <c r="D3178" s="13" t="s">
        <v>22</v>
      </c>
      <c r="E3178" s="13" t="s">
        <v>23</v>
      </c>
      <c r="F3178" s="13" t="s">
        <v>801</v>
      </c>
      <c r="G3178" s="13" t="s">
        <v>98</v>
      </c>
      <c r="H3178" s="13" t="s">
        <v>79</v>
      </c>
      <c r="I3178" s="47" t="str">
        <f>INDEX(Orders!$E3178,MATCH(Orders!$F3178,Customers!$B3178,0))</f>
        <v>First Class</v>
      </c>
    </row>
    <row r="3179" spans="1:9" x14ac:dyDescent="0.35">
      <c r="A3179" s="12">
        <v>5953</v>
      </c>
      <c r="B3179" s="17" t="s">
        <v>4171</v>
      </c>
      <c r="C3179" s="17" t="s">
        <v>4172</v>
      </c>
      <c r="D3179" s="17" t="s">
        <v>108</v>
      </c>
      <c r="E3179" s="17" t="s">
        <v>23</v>
      </c>
      <c r="F3179" s="17" t="s">
        <v>451</v>
      </c>
      <c r="G3179" s="17" t="s">
        <v>53</v>
      </c>
      <c r="H3179" s="17" t="s">
        <v>54</v>
      </c>
      <c r="I3179" s="48" t="str">
        <f>INDEX(Orders!$E3179,MATCH(Orders!$F3179,Customers!$B3179,0))</f>
        <v>Standard Class</v>
      </c>
    </row>
    <row r="3180" spans="1:9" x14ac:dyDescent="0.35">
      <c r="A3180" s="11">
        <v>13</v>
      </c>
      <c r="B3180" s="13" t="s">
        <v>3117</v>
      </c>
      <c r="C3180" s="13" t="s">
        <v>3118</v>
      </c>
      <c r="D3180" s="13" t="s">
        <v>41</v>
      </c>
      <c r="E3180" s="13" t="s">
        <v>23</v>
      </c>
      <c r="F3180" s="13" t="s">
        <v>190</v>
      </c>
      <c r="G3180" s="13" t="s">
        <v>78</v>
      </c>
      <c r="H3180" s="13" t="s">
        <v>79</v>
      </c>
      <c r="I3180" s="47" t="str">
        <f>INDEX(Orders!$E3180,MATCH(Orders!$F3180,Customers!$B3180,0))</f>
        <v>Standard Class</v>
      </c>
    </row>
    <row r="3181" spans="1:9" x14ac:dyDescent="0.35">
      <c r="A3181" s="12">
        <v>2547</v>
      </c>
      <c r="B3181" s="17" t="s">
        <v>4478</v>
      </c>
      <c r="C3181" s="17" t="s">
        <v>4479</v>
      </c>
      <c r="D3181" s="17" t="s">
        <v>41</v>
      </c>
      <c r="E3181" s="17" t="s">
        <v>23</v>
      </c>
      <c r="F3181" s="17" t="s">
        <v>2972</v>
      </c>
      <c r="G3181" s="17" t="s">
        <v>43</v>
      </c>
      <c r="H3181" s="17" t="s">
        <v>44</v>
      </c>
      <c r="I3181" s="48" t="str">
        <f>INDEX(Orders!$E3181,MATCH(Orders!$F3181,Customers!$B3181,0))</f>
        <v>Standard Class</v>
      </c>
    </row>
    <row r="3182" spans="1:9" x14ac:dyDescent="0.35">
      <c r="A3182" s="11">
        <v>2546</v>
      </c>
      <c r="B3182" s="13" t="s">
        <v>4478</v>
      </c>
      <c r="C3182" s="13" t="s">
        <v>4479</v>
      </c>
      <c r="D3182" s="13" t="s">
        <v>41</v>
      </c>
      <c r="E3182" s="13" t="s">
        <v>23</v>
      </c>
      <c r="F3182" s="13" t="s">
        <v>2972</v>
      </c>
      <c r="G3182" s="13" t="s">
        <v>43</v>
      </c>
      <c r="H3182" s="13" t="s">
        <v>44</v>
      </c>
      <c r="I3182" s="47" t="str">
        <f>INDEX(Orders!$E3182,MATCH(Orders!$F3182,Customers!$B3182,0))</f>
        <v>Standard Class</v>
      </c>
    </row>
    <row r="3183" spans="1:9" x14ac:dyDescent="0.35">
      <c r="A3183" s="12">
        <v>2740</v>
      </c>
      <c r="B3183" s="17" t="s">
        <v>1450</v>
      </c>
      <c r="C3183" s="17" t="s">
        <v>1451</v>
      </c>
      <c r="D3183" s="17" t="s">
        <v>22</v>
      </c>
      <c r="E3183" s="17" t="s">
        <v>23</v>
      </c>
      <c r="F3183" s="17" t="s">
        <v>5861</v>
      </c>
      <c r="G3183" s="17" t="s">
        <v>2235</v>
      </c>
      <c r="H3183" s="17" t="s">
        <v>79</v>
      </c>
      <c r="I3183" s="48" t="str">
        <f>INDEX(Orders!$E3183,MATCH(Orders!$F3183,Customers!$B3183,0))</f>
        <v>First Class</v>
      </c>
    </row>
    <row r="3184" spans="1:9" x14ac:dyDescent="0.35">
      <c r="A3184" s="11">
        <v>1521</v>
      </c>
      <c r="B3184" s="13" t="s">
        <v>1055</v>
      </c>
      <c r="C3184" s="13" t="s">
        <v>1056</v>
      </c>
      <c r="D3184" s="13" t="s">
        <v>108</v>
      </c>
      <c r="E3184" s="13" t="s">
        <v>23</v>
      </c>
      <c r="F3184" s="13" t="s">
        <v>380</v>
      </c>
      <c r="G3184" s="13" t="s">
        <v>381</v>
      </c>
      <c r="H3184" s="13" t="s">
        <v>54</v>
      </c>
      <c r="I3184" s="47" t="str">
        <f>INDEX(Orders!$E3184,MATCH(Orders!$F3184,Customers!$B3184,0))</f>
        <v>Standard Class</v>
      </c>
    </row>
    <row r="3185" spans="1:9" x14ac:dyDescent="0.35">
      <c r="A3185" s="12">
        <v>3232</v>
      </c>
      <c r="B3185" s="17" t="s">
        <v>1884</v>
      </c>
      <c r="C3185" s="17" t="s">
        <v>1885</v>
      </c>
      <c r="D3185" s="17" t="s">
        <v>41</v>
      </c>
      <c r="E3185" s="17" t="s">
        <v>23</v>
      </c>
      <c r="F3185" s="17" t="s">
        <v>451</v>
      </c>
      <c r="G3185" s="17" t="s">
        <v>53</v>
      </c>
      <c r="H3185" s="17" t="s">
        <v>54</v>
      </c>
      <c r="I3185" s="48" t="str">
        <f>INDEX(Orders!$E3185,MATCH(Orders!$F3185,Customers!$B3185,0))</f>
        <v>Standard Class</v>
      </c>
    </row>
    <row r="3186" spans="1:9" x14ac:dyDescent="0.35">
      <c r="A3186" s="11">
        <v>3233</v>
      </c>
      <c r="B3186" s="13" t="s">
        <v>1884</v>
      </c>
      <c r="C3186" s="13" t="s">
        <v>1885</v>
      </c>
      <c r="D3186" s="13" t="s">
        <v>41</v>
      </c>
      <c r="E3186" s="13" t="s">
        <v>23</v>
      </c>
      <c r="F3186" s="13" t="s">
        <v>451</v>
      </c>
      <c r="G3186" s="13" t="s">
        <v>53</v>
      </c>
      <c r="H3186" s="13" t="s">
        <v>54</v>
      </c>
      <c r="I3186" s="47" t="str">
        <f>INDEX(Orders!$E3186,MATCH(Orders!$F3186,Customers!$B3186,0))</f>
        <v>Standard Class</v>
      </c>
    </row>
    <row r="3187" spans="1:9" x14ac:dyDescent="0.35">
      <c r="A3187" s="12">
        <v>2363</v>
      </c>
      <c r="B3187" s="17" t="s">
        <v>1621</v>
      </c>
      <c r="C3187" s="17" t="s">
        <v>1622</v>
      </c>
      <c r="D3187" s="17" t="s">
        <v>41</v>
      </c>
      <c r="E3187" s="17" t="s">
        <v>23</v>
      </c>
      <c r="F3187" s="17" t="s">
        <v>184</v>
      </c>
      <c r="G3187" s="17" t="s">
        <v>153</v>
      </c>
      <c r="H3187" s="17" t="s">
        <v>26</v>
      </c>
      <c r="I3187" s="48" t="str">
        <f>INDEX(Orders!$E3187,MATCH(Orders!$F3187,Customers!$B3187,0))</f>
        <v>Standard Class</v>
      </c>
    </row>
    <row r="3188" spans="1:9" x14ac:dyDescent="0.35">
      <c r="A3188" s="11">
        <v>2741</v>
      </c>
      <c r="B3188" s="13" t="s">
        <v>1450</v>
      </c>
      <c r="C3188" s="13" t="s">
        <v>1451</v>
      </c>
      <c r="D3188" s="13" t="s">
        <v>22</v>
      </c>
      <c r="E3188" s="13" t="s">
        <v>23</v>
      </c>
      <c r="F3188" s="13" t="s">
        <v>5861</v>
      </c>
      <c r="G3188" s="13" t="s">
        <v>2235</v>
      </c>
      <c r="H3188" s="13" t="s">
        <v>79</v>
      </c>
      <c r="I3188" s="47" t="str">
        <f>INDEX(Orders!$E3188,MATCH(Orders!$F3188,Customers!$B3188,0))</f>
        <v>First Class</v>
      </c>
    </row>
    <row r="3189" spans="1:9" x14ac:dyDescent="0.35">
      <c r="A3189" s="12">
        <v>7723</v>
      </c>
      <c r="B3189" s="17" t="s">
        <v>6399</v>
      </c>
      <c r="C3189" s="17" t="s">
        <v>6400</v>
      </c>
      <c r="D3189" s="17" t="s">
        <v>108</v>
      </c>
      <c r="E3189" s="17" t="s">
        <v>23</v>
      </c>
      <c r="F3189" s="17" t="s">
        <v>358</v>
      </c>
      <c r="G3189" s="17" t="s">
        <v>43</v>
      </c>
      <c r="H3189" s="17" t="s">
        <v>44</v>
      </c>
      <c r="I3189" s="48" t="str">
        <f>INDEX(Orders!$E3189,MATCH(Orders!$F3189,Customers!$B3189,0))</f>
        <v>Standard Class</v>
      </c>
    </row>
    <row r="3190" spans="1:9" x14ac:dyDescent="0.35">
      <c r="A3190" s="11">
        <v>3234</v>
      </c>
      <c r="B3190" s="13" t="s">
        <v>1884</v>
      </c>
      <c r="C3190" s="13" t="s">
        <v>1885</v>
      </c>
      <c r="D3190" s="13" t="s">
        <v>41</v>
      </c>
      <c r="E3190" s="13" t="s">
        <v>23</v>
      </c>
      <c r="F3190" s="13" t="s">
        <v>451</v>
      </c>
      <c r="G3190" s="13" t="s">
        <v>53</v>
      </c>
      <c r="H3190" s="13" t="s">
        <v>54</v>
      </c>
      <c r="I3190" s="47" t="str">
        <f>INDEX(Orders!$E3190,MATCH(Orders!$F3190,Customers!$B3190,0))</f>
        <v>Standard Class</v>
      </c>
    </row>
    <row r="3191" spans="1:9" x14ac:dyDescent="0.35">
      <c r="A3191" s="12">
        <v>3252</v>
      </c>
      <c r="B3191" s="17" t="s">
        <v>3729</v>
      </c>
      <c r="C3191" s="17" t="s">
        <v>3730</v>
      </c>
      <c r="D3191" s="17" t="s">
        <v>41</v>
      </c>
      <c r="E3191" s="17" t="s">
        <v>23</v>
      </c>
      <c r="F3191" s="17" t="s">
        <v>86</v>
      </c>
      <c r="G3191" s="17" t="s">
        <v>87</v>
      </c>
      <c r="H3191" s="17" t="s">
        <v>26</v>
      </c>
      <c r="I3191" s="48" t="str">
        <f>INDEX(Orders!$E3191,MATCH(Orders!$F3191,Customers!$B3191,0))</f>
        <v>First Class</v>
      </c>
    </row>
    <row r="3192" spans="1:9" x14ac:dyDescent="0.35">
      <c r="A3192" s="11">
        <v>9588</v>
      </c>
      <c r="B3192" s="13" t="s">
        <v>20</v>
      </c>
      <c r="C3192" s="13" t="s">
        <v>21</v>
      </c>
      <c r="D3192" s="13" t="s">
        <v>22</v>
      </c>
      <c r="E3192" s="13" t="s">
        <v>23</v>
      </c>
      <c r="F3192" s="13" t="s">
        <v>380</v>
      </c>
      <c r="G3192" s="13" t="s">
        <v>381</v>
      </c>
      <c r="H3192" s="13" t="s">
        <v>54</v>
      </c>
      <c r="I3192" s="47" t="str">
        <f>INDEX(Orders!$E3192,MATCH(Orders!$F3192,Customers!$B3192,0))</f>
        <v>Standard Class</v>
      </c>
    </row>
    <row r="3193" spans="1:9" x14ac:dyDescent="0.35">
      <c r="A3193" s="12">
        <v>6863</v>
      </c>
      <c r="B3193" s="17" t="s">
        <v>890</v>
      </c>
      <c r="C3193" s="17" t="s">
        <v>891</v>
      </c>
      <c r="D3193" s="17" t="s">
        <v>41</v>
      </c>
      <c r="E3193" s="17" t="s">
        <v>23</v>
      </c>
      <c r="F3193" s="17" t="s">
        <v>42</v>
      </c>
      <c r="G3193" s="17" t="s">
        <v>43</v>
      </c>
      <c r="H3193" s="17" t="s">
        <v>44</v>
      </c>
      <c r="I3193" s="48" t="str">
        <f>INDEX(Orders!$E3193,MATCH(Orders!$F3193,Customers!$B3193,0))</f>
        <v>Standard Class</v>
      </c>
    </row>
    <row r="3194" spans="1:9" x14ac:dyDescent="0.35">
      <c r="A3194" s="11">
        <v>6861</v>
      </c>
      <c r="B3194" s="13" t="s">
        <v>890</v>
      </c>
      <c r="C3194" s="13" t="s">
        <v>891</v>
      </c>
      <c r="D3194" s="13" t="s">
        <v>41</v>
      </c>
      <c r="E3194" s="13" t="s">
        <v>23</v>
      </c>
      <c r="F3194" s="13" t="s">
        <v>42</v>
      </c>
      <c r="G3194" s="13" t="s">
        <v>43</v>
      </c>
      <c r="H3194" s="13" t="s">
        <v>44</v>
      </c>
      <c r="I3194" s="47" t="str">
        <f>INDEX(Orders!$E3194,MATCH(Orders!$F3194,Customers!$B3194,0))</f>
        <v>Standard Class</v>
      </c>
    </row>
    <row r="3195" spans="1:9" x14ac:dyDescent="0.35">
      <c r="A3195" s="12">
        <v>3012</v>
      </c>
      <c r="B3195" s="17" t="s">
        <v>6409</v>
      </c>
      <c r="C3195" s="17" t="s">
        <v>6410</v>
      </c>
      <c r="D3195" s="17" t="s">
        <v>108</v>
      </c>
      <c r="E3195" s="17" t="s">
        <v>23</v>
      </c>
      <c r="F3195" s="17" t="s">
        <v>1886</v>
      </c>
      <c r="G3195" s="17" t="s">
        <v>737</v>
      </c>
      <c r="H3195" s="17" t="s">
        <v>44</v>
      </c>
      <c r="I3195" s="48" t="str">
        <f>INDEX(Orders!$E3195,MATCH(Orders!$F3195,Customers!$B3195,0))</f>
        <v>Standard Class</v>
      </c>
    </row>
    <row r="3196" spans="1:9" x14ac:dyDescent="0.35">
      <c r="A3196" s="11">
        <v>6860</v>
      </c>
      <c r="B3196" s="13" t="s">
        <v>890</v>
      </c>
      <c r="C3196" s="13" t="s">
        <v>891</v>
      </c>
      <c r="D3196" s="13" t="s">
        <v>41</v>
      </c>
      <c r="E3196" s="13" t="s">
        <v>23</v>
      </c>
      <c r="F3196" s="13" t="s">
        <v>42</v>
      </c>
      <c r="G3196" s="13" t="s">
        <v>43</v>
      </c>
      <c r="H3196" s="13" t="s">
        <v>44</v>
      </c>
      <c r="I3196" s="47" t="str">
        <f>INDEX(Orders!$E3196,MATCH(Orders!$F3196,Customers!$B3196,0))</f>
        <v>Standard Class</v>
      </c>
    </row>
    <row r="3197" spans="1:9" x14ac:dyDescent="0.35">
      <c r="A3197" s="12">
        <v>3014</v>
      </c>
      <c r="B3197" s="17" t="s">
        <v>6409</v>
      </c>
      <c r="C3197" s="17" t="s">
        <v>6410</v>
      </c>
      <c r="D3197" s="17" t="s">
        <v>108</v>
      </c>
      <c r="E3197" s="17" t="s">
        <v>23</v>
      </c>
      <c r="F3197" s="17" t="s">
        <v>1886</v>
      </c>
      <c r="G3197" s="17" t="s">
        <v>737</v>
      </c>
      <c r="H3197" s="17" t="s">
        <v>44</v>
      </c>
      <c r="I3197" s="48" t="str">
        <f>INDEX(Orders!$E3197,MATCH(Orders!$F3197,Customers!$B3197,0))</f>
        <v>Standard Class</v>
      </c>
    </row>
    <row r="3198" spans="1:9" x14ac:dyDescent="0.35">
      <c r="A3198" s="11">
        <v>6858</v>
      </c>
      <c r="B3198" s="13" t="s">
        <v>890</v>
      </c>
      <c r="C3198" s="13" t="s">
        <v>891</v>
      </c>
      <c r="D3198" s="13" t="s">
        <v>41</v>
      </c>
      <c r="E3198" s="13" t="s">
        <v>23</v>
      </c>
      <c r="F3198" s="13" t="s">
        <v>42</v>
      </c>
      <c r="G3198" s="13" t="s">
        <v>43</v>
      </c>
      <c r="H3198" s="13" t="s">
        <v>44</v>
      </c>
      <c r="I3198" s="47" t="str">
        <f>INDEX(Orders!$E3198,MATCH(Orders!$F3198,Customers!$B3198,0))</f>
        <v>Standard Class</v>
      </c>
    </row>
    <row r="3199" spans="1:9" x14ac:dyDescent="0.35">
      <c r="A3199" s="12">
        <v>3015</v>
      </c>
      <c r="B3199" s="17" t="s">
        <v>6409</v>
      </c>
      <c r="C3199" s="17" t="s">
        <v>6410</v>
      </c>
      <c r="D3199" s="17" t="s">
        <v>108</v>
      </c>
      <c r="E3199" s="17" t="s">
        <v>23</v>
      </c>
      <c r="F3199" s="17" t="s">
        <v>1886</v>
      </c>
      <c r="G3199" s="17" t="s">
        <v>737</v>
      </c>
      <c r="H3199" s="17" t="s">
        <v>44</v>
      </c>
      <c r="I3199" s="48" t="str">
        <f>INDEX(Orders!$E3199,MATCH(Orders!$F3199,Customers!$B3199,0))</f>
        <v>Standard Class</v>
      </c>
    </row>
    <row r="3200" spans="1:9" x14ac:dyDescent="0.35">
      <c r="A3200" s="11">
        <v>3013</v>
      </c>
      <c r="B3200" s="13" t="s">
        <v>6409</v>
      </c>
      <c r="C3200" s="13" t="s">
        <v>6410</v>
      </c>
      <c r="D3200" s="13" t="s">
        <v>108</v>
      </c>
      <c r="E3200" s="13" t="s">
        <v>23</v>
      </c>
      <c r="F3200" s="13" t="s">
        <v>1886</v>
      </c>
      <c r="G3200" s="13" t="s">
        <v>737</v>
      </c>
      <c r="H3200" s="13" t="s">
        <v>44</v>
      </c>
      <c r="I3200" s="47" t="str">
        <f>INDEX(Orders!$E3200,MATCH(Orders!$F3200,Customers!$B3200,0))</f>
        <v>Standard Class</v>
      </c>
    </row>
    <row r="3201" spans="1:9" x14ac:dyDescent="0.35">
      <c r="A3201" s="12">
        <v>3011</v>
      </c>
      <c r="B3201" s="17" t="s">
        <v>6409</v>
      </c>
      <c r="C3201" s="17" t="s">
        <v>6410</v>
      </c>
      <c r="D3201" s="17" t="s">
        <v>108</v>
      </c>
      <c r="E3201" s="17" t="s">
        <v>23</v>
      </c>
      <c r="F3201" s="17" t="s">
        <v>1886</v>
      </c>
      <c r="G3201" s="17" t="s">
        <v>737</v>
      </c>
      <c r="H3201" s="17" t="s">
        <v>44</v>
      </c>
      <c r="I3201" s="48" t="str">
        <f>INDEX(Orders!$E3201,MATCH(Orders!$F3201,Customers!$B3201,0))</f>
        <v>Standard Class</v>
      </c>
    </row>
    <row r="3202" spans="1:9" x14ac:dyDescent="0.35">
      <c r="A3202" s="11">
        <v>6859</v>
      </c>
      <c r="B3202" s="13" t="s">
        <v>890</v>
      </c>
      <c r="C3202" s="13" t="s">
        <v>891</v>
      </c>
      <c r="D3202" s="13" t="s">
        <v>41</v>
      </c>
      <c r="E3202" s="13" t="s">
        <v>23</v>
      </c>
      <c r="F3202" s="13" t="s">
        <v>42</v>
      </c>
      <c r="G3202" s="13" t="s">
        <v>43</v>
      </c>
      <c r="H3202" s="13" t="s">
        <v>44</v>
      </c>
      <c r="I3202" s="47" t="str">
        <f>INDEX(Orders!$E3202,MATCH(Orders!$F3202,Customers!$B3202,0))</f>
        <v>Standard Class</v>
      </c>
    </row>
    <row r="3203" spans="1:9" x14ac:dyDescent="0.35">
      <c r="A3203" s="12">
        <v>6862</v>
      </c>
      <c r="B3203" s="17" t="s">
        <v>890</v>
      </c>
      <c r="C3203" s="17" t="s">
        <v>891</v>
      </c>
      <c r="D3203" s="17" t="s">
        <v>41</v>
      </c>
      <c r="E3203" s="17" t="s">
        <v>23</v>
      </c>
      <c r="F3203" s="17" t="s">
        <v>42</v>
      </c>
      <c r="G3203" s="17" t="s">
        <v>43</v>
      </c>
      <c r="H3203" s="17" t="s">
        <v>44</v>
      </c>
      <c r="I3203" s="48" t="str">
        <f>INDEX(Orders!$E3203,MATCH(Orders!$F3203,Customers!$B3203,0))</f>
        <v>Standard Class</v>
      </c>
    </row>
    <row r="3204" spans="1:9" x14ac:dyDescent="0.35">
      <c r="A3204" s="11">
        <v>9879</v>
      </c>
      <c r="B3204" s="13" t="s">
        <v>1931</v>
      </c>
      <c r="C3204" s="13" t="s">
        <v>1932</v>
      </c>
      <c r="D3204" s="13" t="s">
        <v>108</v>
      </c>
      <c r="E3204" s="13" t="s">
        <v>23</v>
      </c>
      <c r="F3204" s="13" t="s">
        <v>300</v>
      </c>
      <c r="G3204" s="13" t="s">
        <v>153</v>
      </c>
      <c r="H3204" s="13" t="s">
        <v>26</v>
      </c>
      <c r="I3204" s="47" t="str">
        <f>INDEX(Orders!$E3204,MATCH(Orders!$F3204,Customers!$B3204,0))</f>
        <v>First Class</v>
      </c>
    </row>
    <row r="3205" spans="1:9" x14ac:dyDescent="0.35">
      <c r="A3205" s="12">
        <v>7595</v>
      </c>
      <c r="B3205" s="17" t="s">
        <v>3827</v>
      </c>
      <c r="C3205" s="17" t="s">
        <v>3828</v>
      </c>
      <c r="D3205" s="17" t="s">
        <v>41</v>
      </c>
      <c r="E3205" s="17" t="s">
        <v>23</v>
      </c>
      <c r="F3205" s="17" t="s">
        <v>1457</v>
      </c>
      <c r="G3205" s="17" t="s">
        <v>880</v>
      </c>
      <c r="H3205" s="17" t="s">
        <v>54</v>
      </c>
      <c r="I3205" s="48" t="str">
        <f>INDEX(Orders!$E3205,MATCH(Orders!$F3205,Customers!$B3205,0))</f>
        <v>Standard Class</v>
      </c>
    </row>
    <row r="3206" spans="1:9" x14ac:dyDescent="0.35">
      <c r="A3206" s="11">
        <v>6766</v>
      </c>
      <c r="B3206" s="13" t="s">
        <v>4389</v>
      </c>
      <c r="C3206" s="13" t="s">
        <v>4390</v>
      </c>
      <c r="D3206" s="13" t="s">
        <v>41</v>
      </c>
      <c r="E3206" s="13" t="s">
        <v>23</v>
      </c>
      <c r="F3206" s="13" t="s">
        <v>380</v>
      </c>
      <c r="G3206" s="13" t="s">
        <v>381</v>
      </c>
      <c r="H3206" s="13" t="s">
        <v>54</v>
      </c>
      <c r="I3206" s="47" t="str">
        <f>INDEX(Orders!$E3206,MATCH(Orders!$F3206,Customers!$B3206,0))</f>
        <v>Standard Class</v>
      </c>
    </row>
    <row r="3207" spans="1:9" x14ac:dyDescent="0.35">
      <c r="A3207" s="12">
        <v>6156</v>
      </c>
      <c r="B3207" s="17" t="s">
        <v>2011</v>
      </c>
      <c r="C3207" s="17" t="s">
        <v>2012</v>
      </c>
      <c r="D3207" s="17" t="s">
        <v>22</v>
      </c>
      <c r="E3207" s="17" t="s">
        <v>23</v>
      </c>
      <c r="F3207" s="17" t="s">
        <v>86</v>
      </c>
      <c r="G3207" s="17" t="s">
        <v>87</v>
      </c>
      <c r="H3207" s="17" t="s">
        <v>26</v>
      </c>
      <c r="I3207" s="48" t="str">
        <f>INDEX(Orders!$E3207,MATCH(Orders!$F3207,Customers!$B3207,0))</f>
        <v>First Class</v>
      </c>
    </row>
    <row r="3208" spans="1:9" x14ac:dyDescent="0.35">
      <c r="A3208" s="11">
        <v>9877</v>
      </c>
      <c r="B3208" s="13" t="s">
        <v>1931</v>
      </c>
      <c r="C3208" s="13" t="s">
        <v>1932</v>
      </c>
      <c r="D3208" s="13" t="s">
        <v>108</v>
      </c>
      <c r="E3208" s="13" t="s">
        <v>23</v>
      </c>
      <c r="F3208" s="13" t="s">
        <v>300</v>
      </c>
      <c r="G3208" s="13" t="s">
        <v>153</v>
      </c>
      <c r="H3208" s="13" t="s">
        <v>26</v>
      </c>
      <c r="I3208" s="47" t="str">
        <f>INDEX(Orders!$E3208,MATCH(Orders!$F3208,Customers!$B3208,0))</f>
        <v>First Class</v>
      </c>
    </row>
    <row r="3209" spans="1:9" x14ac:dyDescent="0.35">
      <c r="A3209" s="12">
        <v>6768</v>
      </c>
      <c r="B3209" s="17" t="s">
        <v>4389</v>
      </c>
      <c r="C3209" s="17" t="s">
        <v>4390</v>
      </c>
      <c r="D3209" s="17" t="s">
        <v>41</v>
      </c>
      <c r="E3209" s="17" t="s">
        <v>23</v>
      </c>
      <c r="F3209" s="17" t="s">
        <v>380</v>
      </c>
      <c r="G3209" s="17" t="s">
        <v>381</v>
      </c>
      <c r="H3209" s="17" t="s">
        <v>54</v>
      </c>
      <c r="I3209" s="48" t="str">
        <f>INDEX(Orders!$E3209,MATCH(Orders!$F3209,Customers!$B3209,0))</f>
        <v>Standard Class</v>
      </c>
    </row>
    <row r="3210" spans="1:9" x14ac:dyDescent="0.35">
      <c r="A3210" s="11">
        <v>6767</v>
      </c>
      <c r="B3210" s="13" t="s">
        <v>4389</v>
      </c>
      <c r="C3210" s="13" t="s">
        <v>4390</v>
      </c>
      <c r="D3210" s="13" t="s">
        <v>41</v>
      </c>
      <c r="E3210" s="13" t="s">
        <v>23</v>
      </c>
      <c r="F3210" s="13" t="s">
        <v>380</v>
      </c>
      <c r="G3210" s="13" t="s">
        <v>381</v>
      </c>
      <c r="H3210" s="13" t="s">
        <v>54</v>
      </c>
      <c r="I3210" s="47" t="str">
        <f>INDEX(Orders!$E3210,MATCH(Orders!$F3210,Customers!$B3210,0))</f>
        <v>Standard Class</v>
      </c>
    </row>
    <row r="3211" spans="1:9" x14ac:dyDescent="0.35">
      <c r="A3211" s="12">
        <v>9878</v>
      </c>
      <c r="B3211" s="17" t="s">
        <v>1931</v>
      </c>
      <c r="C3211" s="17" t="s">
        <v>1932</v>
      </c>
      <c r="D3211" s="17" t="s">
        <v>108</v>
      </c>
      <c r="E3211" s="17" t="s">
        <v>23</v>
      </c>
      <c r="F3211" s="17" t="s">
        <v>300</v>
      </c>
      <c r="G3211" s="17" t="s">
        <v>153</v>
      </c>
      <c r="H3211" s="17" t="s">
        <v>26</v>
      </c>
      <c r="I3211" s="48" t="str">
        <f>INDEX(Orders!$E3211,MATCH(Orders!$F3211,Customers!$B3211,0))</f>
        <v>First Class</v>
      </c>
    </row>
    <row r="3212" spans="1:9" x14ac:dyDescent="0.35">
      <c r="A3212" s="11">
        <v>6155</v>
      </c>
      <c r="B3212" s="13" t="s">
        <v>2011</v>
      </c>
      <c r="C3212" s="13" t="s">
        <v>2012</v>
      </c>
      <c r="D3212" s="13" t="s">
        <v>22</v>
      </c>
      <c r="E3212" s="13" t="s">
        <v>23</v>
      </c>
      <c r="F3212" s="13" t="s">
        <v>86</v>
      </c>
      <c r="G3212" s="13" t="s">
        <v>87</v>
      </c>
      <c r="H3212" s="13" t="s">
        <v>26</v>
      </c>
      <c r="I3212" s="47" t="str">
        <f>INDEX(Orders!$E3212,MATCH(Orders!$F3212,Customers!$B3212,0))</f>
        <v>First Class</v>
      </c>
    </row>
    <row r="3213" spans="1:9" x14ac:dyDescent="0.35">
      <c r="A3213" s="12">
        <v>7596</v>
      </c>
      <c r="B3213" s="17" t="s">
        <v>3827</v>
      </c>
      <c r="C3213" s="17" t="s">
        <v>3828</v>
      </c>
      <c r="D3213" s="17" t="s">
        <v>41</v>
      </c>
      <c r="E3213" s="17" t="s">
        <v>23</v>
      </c>
      <c r="F3213" s="17" t="s">
        <v>1457</v>
      </c>
      <c r="G3213" s="17" t="s">
        <v>880</v>
      </c>
      <c r="H3213" s="17" t="s">
        <v>54</v>
      </c>
      <c r="I3213" s="48" t="str">
        <f>INDEX(Orders!$E3213,MATCH(Orders!$F3213,Customers!$B3213,0))</f>
        <v>Standard Class</v>
      </c>
    </row>
    <row r="3214" spans="1:9" x14ac:dyDescent="0.35">
      <c r="A3214" s="11">
        <v>2239</v>
      </c>
      <c r="B3214" s="13" t="s">
        <v>869</v>
      </c>
      <c r="C3214" s="13" t="s">
        <v>870</v>
      </c>
      <c r="D3214" s="13" t="s">
        <v>108</v>
      </c>
      <c r="E3214" s="13" t="s">
        <v>23</v>
      </c>
      <c r="F3214" s="13" t="s">
        <v>380</v>
      </c>
      <c r="G3214" s="13" t="s">
        <v>381</v>
      </c>
      <c r="H3214" s="13" t="s">
        <v>54</v>
      </c>
      <c r="I3214" s="47" t="str">
        <f>INDEX(Orders!$E3214,MATCH(Orders!$F3214,Customers!$B3214,0))</f>
        <v>Standard Class</v>
      </c>
    </row>
    <row r="3215" spans="1:9" x14ac:dyDescent="0.35">
      <c r="A3215" s="12">
        <v>6157</v>
      </c>
      <c r="B3215" s="17" t="s">
        <v>2011</v>
      </c>
      <c r="C3215" s="17" t="s">
        <v>2012</v>
      </c>
      <c r="D3215" s="17" t="s">
        <v>22</v>
      </c>
      <c r="E3215" s="17" t="s">
        <v>23</v>
      </c>
      <c r="F3215" s="17" t="s">
        <v>86</v>
      </c>
      <c r="G3215" s="17" t="s">
        <v>87</v>
      </c>
      <c r="H3215" s="17" t="s">
        <v>26</v>
      </c>
      <c r="I3215" s="48" t="str">
        <f>INDEX(Orders!$E3215,MATCH(Orders!$F3215,Customers!$B3215,0))</f>
        <v>First Class</v>
      </c>
    </row>
    <row r="3216" spans="1:9" x14ac:dyDescent="0.35">
      <c r="A3216" s="11">
        <v>6154</v>
      </c>
      <c r="B3216" s="13" t="s">
        <v>2011</v>
      </c>
      <c r="C3216" s="13" t="s">
        <v>2012</v>
      </c>
      <c r="D3216" s="13" t="s">
        <v>22</v>
      </c>
      <c r="E3216" s="13" t="s">
        <v>23</v>
      </c>
      <c r="F3216" s="13" t="s">
        <v>86</v>
      </c>
      <c r="G3216" s="13" t="s">
        <v>87</v>
      </c>
      <c r="H3216" s="13" t="s">
        <v>26</v>
      </c>
      <c r="I3216" s="47" t="str">
        <f>INDEX(Orders!$E3216,MATCH(Orders!$F3216,Customers!$B3216,0))</f>
        <v>First Class</v>
      </c>
    </row>
    <row r="3217" spans="1:9" x14ac:dyDescent="0.35">
      <c r="A3217" s="12">
        <v>177</v>
      </c>
      <c r="B3217" s="17" t="s">
        <v>5106</v>
      </c>
      <c r="C3217" s="17" t="s">
        <v>5107</v>
      </c>
      <c r="D3217" s="17" t="s">
        <v>41</v>
      </c>
      <c r="E3217" s="17" t="s">
        <v>23</v>
      </c>
      <c r="F3217" s="17" t="s">
        <v>451</v>
      </c>
      <c r="G3217" s="17" t="s">
        <v>53</v>
      </c>
      <c r="H3217" s="17" t="s">
        <v>54</v>
      </c>
      <c r="I3217" s="48" t="str">
        <f>INDEX(Orders!$E3217,MATCH(Orders!$F3217,Customers!$B3217,0))</f>
        <v>Second Class</v>
      </c>
    </row>
    <row r="3218" spans="1:9" x14ac:dyDescent="0.35">
      <c r="A3218" s="11">
        <v>3714</v>
      </c>
      <c r="B3218" s="13" t="s">
        <v>5689</v>
      </c>
      <c r="C3218" s="13" t="s">
        <v>5690</v>
      </c>
      <c r="D3218" s="13" t="s">
        <v>41</v>
      </c>
      <c r="E3218" s="13" t="s">
        <v>23</v>
      </c>
      <c r="F3218" s="13" t="s">
        <v>159</v>
      </c>
      <c r="G3218" s="13" t="s">
        <v>160</v>
      </c>
      <c r="H3218" s="13" t="s">
        <v>44</v>
      </c>
      <c r="I3218" s="47" t="str">
        <f>INDEX(Orders!$E3218,MATCH(Orders!$F3218,Customers!$B3218,0))</f>
        <v>First Class</v>
      </c>
    </row>
    <row r="3219" spans="1:9" x14ac:dyDescent="0.35">
      <c r="A3219" s="12">
        <v>7184</v>
      </c>
      <c r="B3219" s="17" t="s">
        <v>1248</v>
      </c>
      <c r="C3219" s="17" t="s">
        <v>1249</v>
      </c>
      <c r="D3219" s="17" t="s">
        <v>41</v>
      </c>
      <c r="E3219" s="17" t="s">
        <v>23</v>
      </c>
      <c r="F3219" s="17" t="s">
        <v>1539</v>
      </c>
      <c r="G3219" s="17" t="s">
        <v>25</v>
      </c>
      <c r="H3219" s="17" t="s">
        <v>26</v>
      </c>
      <c r="I3219" s="48" t="str">
        <f>INDEX(Orders!$E3219,MATCH(Orders!$F3219,Customers!$B3219,0))</f>
        <v>First Class</v>
      </c>
    </row>
    <row r="3220" spans="1:9" x14ac:dyDescent="0.35">
      <c r="A3220" s="11">
        <v>3713</v>
      </c>
      <c r="B3220" s="13" t="s">
        <v>5689</v>
      </c>
      <c r="C3220" s="13" t="s">
        <v>5690</v>
      </c>
      <c r="D3220" s="13" t="s">
        <v>41</v>
      </c>
      <c r="E3220" s="13" t="s">
        <v>23</v>
      </c>
      <c r="F3220" s="13" t="s">
        <v>159</v>
      </c>
      <c r="G3220" s="13" t="s">
        <v>160</v>
      </c>
      <c r="H3220" s="13" t="s">
        <v>44</v>
      </c>
      <c r="I3220" s="47" t="str">
        <f>INDEX(Orders!$E3220,MATCH(Orders!$F3220,Customers!$B3220,0))</f>
        <v>First Class</v>
      </c>
    </row>
    <row r="3221" spans="1:9" x14ac:dyDescent="0.35">
      <c r="A3221" s="12">
        <v>7568</v>
      </c>
      <c r="B3221" s="17" t="s">
        <v>6422</v>
      </c>
      <c r="C3221" s="17" t="s">
        <v>6423</v>
      </c>
      <c r="D3221" s="17" t="s">
        <v>22</v>
      </c>
      <c r="E3221" s="17" t="s">
        <v>23</v>
      </c>
      <c r="F3221" s="17" t="s">
        <v>451</v>
      </c>
      <c r="G3221" s="17" t="s">
        <v>53</v>
      </c>
      <c r="H3221" s="17" t="s">
        <v>54</v>
      </c>
      <c r="I3221" s="48" t="str">
        <f>INDEX(Orders!$E3221,MATCH(Orders!$F3221,Customers!$B3221,0))</f>
        <v>First Class</v>
      </c>
    </row>
    <row r="3222" spans="1:9" x14ac:dyDescent="0.35">
      <c r="A3222" s="11">
        <v>1103</v>
      </c>
      <c r="B3222" s="13" t="s">
        <v>3543</v>
      </c>
      <c r="C3222" s="13" t="s">
        <v>3544</v>
      </c>
      <c r="D3222" s="13" t="s">
        <v>41</v>
      </c>
      <c r="E3222" s="13" t="s">
        <v>23</v>
      </c>
      <c r="F3222" s="13" t="s">
        <v>451</v>
      </c>
      <c r="G3222" s="13" t="s">
        <v>53</v>
      </c>
      <c r="H3222" s="13" t="s">
        <v>54</v>
      </c>
      <c r="I3222" s="47" t="str">
        <f>INDEX(Orders!$E3222,MATCH(Orders!$F3222,Customers!$B3222,0))</f>
        <v>Standard Class</v>
      </c>
    </row>
    <row r="3223" spans="1:9" x14ac:dyDescent="0.35">
      <c r="A3223" s="12">
        <v>1104</v>
      </c>
      <c r="B3223" s="17" t="s">
        <v>3543</v>
      </c>
      <c r="C3223" s="17" t="s">
        <v>3544</v>
      </c>
      <c r="D3223" s="17" t="s">
        <v>41</v>
      </c>
      <c r="E3223" s="17" t="s">
        <v>23</v>
      </c>
      <c r="F3223" s="17" t="s">
        <v>451</v>
      </c>
      <c r="G3223" s="17" t="s">
        <v>53</v>
      </c>
      <c r="H3223" s="17" t="s">
        <v>54</v>
      </c>
      <c r="I3223" s="48" t="str">
        <f>INDEX(Orders!$E3223,MATCH(Orders!$F3223,Customers!$B3223,0))</f>
        <v>Standard Class</v>
      </c>
    </row>
    <row r="3224" spans="1:9" x14ac:dyDescent="0.35">
      <c r="A3224" s="11">
        <v>7567</v>
      </c>
      <c r="B3224" s="13" t="s">
        <v>6422</v>
      </c>
      <c r="C3224" s="13" t="s">
        <v>6423</v>
      </c>
      <c r="D3224" s="13" t="s">
        <v>22</v>
      </c>
      <c r="E3224" s="13" t="s">
        <v>23</v>
      </c>
      <c r="F3224" s="13" t="s">
        <v>451</v>
      </c>
      <c r="G3224" s="13" t="s">
        <v>53</v>
      </c>
      <c r="H3224" s="13" t="s">
        <v>54</v>
      </c>
      <c r="I3224" s="47" t="str">
        <f>INDEX(Orders!$E3224,MATCH(Orders!$F3224,Customers!$B3224,0))</f>
        <v>First Class</v>
      </c>
    </row>
    <row r="3225" spans="1:9" x14ac:dyDescent="0.35">
      <c r="A3225" s="12">
        <v>3027</v>
      </c>
      <c r="B3225" s="17" t="s">
        <v>3716</v>
      </c>
      <c r="C3225" s="17" t="s">
        <v>3717</v>
      </c>
      <c r="D3225" s="17" t="s">
        <v>108</v>
      </c>
      <c r="E3225" s="17" t="s">
        <v>23</v>
      </c>
      <c r="F3225" s="17" t="s">
        <v>86</v>
      </c>
      <c r="G3225" s="17" t="s">
        <v>87</v>
      </c>
      <c r="H3225" s="17" t="s">
        <v>26</v>
      </c>
      <c r="I3225" s="48" t="str">
        <f>INDEX(Orders!$E3225,MATCH(Orders!$F3225,Customers!$B3225,0))</f>
        <v>Standard Class</v>
      </c>
    </row>
    <row r="3226" spans="1:9" x14ac:dyDescent="0.35">
      <c r="A3226" s="11">
        <v>8280</v>
      </c>
      <c r="B3226" s="13" t="s">
        <v>695</v>
      </c>
      <c r="C3226" s="13" t="s">
        <v>696</v>
      </c>
      <c r="D3226" s="13" t="s">
        <v>41</v>
      </c>
      <c r="E3226" s="13" t="s">
        <v>23</v>
      </c>
      <c r="F3226" s="13" t="s">
        <v>184</v>
      </c>
      <c r="G3226" s="13" t="s">
        <v>251</v>
      </c>
      <c r="H3226" s="13" t="s">
        <v>79</v>
      </c>
      <c r="I3226" s="47" t="str">
        <f>INDEX(Orders!$E3226,MATCH(Orders!$F3226,Customers!$B3226,0))</f>
        <v>Standard Class</v>
      </c>
    </row>
    <row r="3227" spans="1:9" x14ac:dyDescent="0.35">
      <c r="A3227" s="12">
        <v>805</v>
      </c>
      <c r="B3227" s="17" t="s">
        <v>5345</v>
      </c>
      <c r="C3227" s="17" t="s">
        <v>5346</v>
      </c>
      <c r="D3227" s="17" t="s">
        <v>41</v>
      </c>
      <c r="E3227" s="17" t="s">
        <v>23</v>
      </c>
      <c r="F3227" s="17" t="s">
        <v>358</v>
      </c>
      <c r="G3227" s="17" t="s">
        <v>43</v>
      </c>
      <c r="H3227" s="17" t="s">
        <v>44</v>
      </c>
      <c r="I3227" s="48" t="str">
        <f>INDEX(Orders!$E3227,MATCH(Orders!$F3227,Customers!$B3227,0))</f>
        <v>First Class</v>
      </c>
    </row>
    <row r="3228" spans="1:9" x14ac:dyDescent="0.35">
      <c r="A3228" s="11">
        <v>8472</v>
      </c>
      <c r="B3228" s="13" t="s">
        <v>3989</v>
      </c>
      <c r="C3228" s="13" t="s">
        <v>3990</v>
      </c>
      <c r="D3228" s="13" t="s">
        <v>108</v>
      </c>
      <c r="E3228" s="13" t="s">
        <v>23</v>
      </c>
      <c r="F3228" s="13" t="s">
        <v>6433</v>
      </c>
      <c r="G3228" s="13" t="s">
        <v>514</v>
      </c>
      <c r="H3228" s="13" t="s">
        <v>79</v>
      </c>
      <c r="I3228" s="47" t="str">
        <f>INDEX(Orders!$E3228,MATCH(Orders!$F3228,Customers!$B3228,0))</f>
        <v>Standard Class</v>
      </c>
    </row>
    <row r="3229" spans="1:9" x14ac:dyDescent="0.35">
      <c r="A3229" s="12">
        <v>7241</v>
      </c>
      <c r="B3229" s="17" t="s">
        <v>2905</v>
      </c>
      <c r="C3229" s="17" t="s">
        <v>2906</v>
      </c>
      <c r="D3229" s="17" t="s">
        <v>41</v>
      </c>
      <c r="E3229" s="17" t="s">
        <v>23</v>
      </c>
      <c r="F3229" s="17" t="s">
        <v>2606</v>
      </c>
      <c r="G3229" s="17" t="s">
        <v>43</v>
      </c>
      <c r="H3229" s="17" t="s">
        <v>44</v>
      </c>
      <c r="I3229" s="48" t="str">
        <f>INDEX(Orders!$E3229,MATCH(Orders!$F3229,Customers!$B3229,0))</f>
        <v>Second Class</v>
      </c>
    </row>
    <row r="3230" spans="1:9" x14ac:dyDescent="0.35">
      <c r="A3230" s="11">
        <v>7242</v>
      </c>
      <c r="B3230" s="13" t="s">
        <v>2905</v>
      </c>
      <c r="C3230" s="13" t="s">
        <v>2906</v>
      </c>
      <c r="D3230" s="13" t="s">
        <v>41</v>
      </c>
      <c r="E3230" s="13" t="s">
        <v>23</v>
      </c>
      <c r="F3230" s="13" t="s">
        <v>2606</v>
      </c>
      <c r="G3230" s="13" t="s">
        <v>43</v>
      </c>
      <c r="H3230" s="13" t="s">
        <v>44</v>
      </c>
      <c r="I3230" s="47" t="str">
        <f>INDEX(Orders!$E3230,MATCH(Orders!$F3230,Customers!$B3230,0))</f>
        <v>Second Class</v>
      </c>
    </row>
    <row r="3231" spans="1:9" x14ac:dyDescent="0.35">
      <c r="A3231" s="12">
        <v>2601</v>
      </c>
      <c r="B3231" s="17" t="s">
        <v>5255</v>
      </c>
      <c r="C3231" s="17" t="s">
        <v>5256</v>
      </c>
      <c r="D3231" s="17" t="s">
        <v>41</v>
      </c>
      <c r="E3231" s="17" t="s">
        <v>23</v>
      </c>
      <c r="F3231" s="17" t="s">
        <v>218</v>
      </c>
      <c r="G3231" s="17" t="s">
        <v>219</v>
      </c>
      <c r="H3231" s="17" t="s">
        <v>26</v>
      </c>
      <c r="I3231" s="48" t="str">
        <f>INDEX(Orders!$E3231,MATCH(Orders!$F3231,Customers!$B3231,0))</f>
        <v>Standard Class</v>
      </c>
    </row>
    <row r="3232" spans="1:9" x14ac:dyDescent="0.35">
      <c r="A3232" s="11">
        <v>2600</v>
      </c>
      <c r="B3232" s="13" t="s">
        <v>5255</v>
      </c>
      <c r="C3232" s="13" t="s">
        <v>5256</v>
      </c>
      <c r="D3232" s="13" t="s">
        <v>41</v>
      </c>
      <c r="E3232" s="13" t="s">
        <v>23</v>
      </c>
      <c r="F3232" s="13" t="s">
        <v>218</v>
      </c>
      <c r="G3232" s="13" t="s">
        <v>219</v>
      </c>
      <c r="H3232" s="13" t="s">
        <v>26</v>
      </c>
      <c r="I3232" s="47" t="str">
        <f>INDEX(Orders!$E3232,MATCH(Orders!$F3232,Customers!$B3232,0))</f>
        <v>Standard Class</v>
      </c>
    </row>
    <row r="3233" spans="1:9" x14ac:dyDescent="0.35">
      <c r="A3233" s="12">
        <v>3867</v>
      </c>
      <c r="B3233" s="17" t="s">
        <v>5634</v>
      </c>
      <c r="C3233" s="17" t="s">
        <v>5635</v>
      </c>
      <c r="D3233" s="17" t="s">
        <v>41</v>
      </c>
      <c r="E3233" s="17" t="s">
        <v>23</v>
      </c>
      <c r="F3233" s="17" t="s">
        <v>4233</v>
      </c>
      <c r="G3233" s="17" t="s">
        <v>762</v>
      </c>
      <c r="H3233" s="17" t="s">
        <v>54</v>
      </c>
      <c r="I3233" s="48" t="str">
        <f>INDEX(Orders!$E3233,MATCH(Orders!$F3233,Customers!$B3233,0))</f>
        <v>Second Class</v>
      </c>
    </row>
    <row r="3234" spans="1:9" x14ac:dyDescent="0.35">
      <c r="A3234" s="11">
        <v>8470</v>
      </c>
      <c r="B3234" s="13" t="s">
        <v>3989</v>
      </c>
      <c r="C3234" s="13" t="s">
        <v>3990</v>
      </c>
      <c r="D3234" s="13" t="s">
        <v>108</v>
      </c>
      <c r="E3234" s="13" t="s">
        <v>23</v>
      </c>
      <c r="F3234" s="13" t="s">
        <v>6433</v>
      </c>
      <c r="G3234" s="13" t="s">
        <v>514</v>
      </c>
      <c r="H3234" s="13" t="s">
        <v>79</v>
      </c>
      <c r="I3234" s="47" t="str">
        <f>INDEX(Orders!$E3234,MATCH(Orders!$F3234,Customers!$B3234,0))</f>
        <v>Standard Class</v>
      </c>
    </row>
    <row r="3235" spans="1:9" x14ac:dyDescent="0.35">
      <c r="A3235" s="12">
        <v>6596</v>
      </c>
      <c r="B3235" s="17" t="s">
        <v>3531</v>
      </c>
      <c r="C3235" s="17" t="s">
        <v>3532</v>
      </c>
      <c r="D3235" s="17" t="s">
        <v>22</v>
      </c>
      <c r="E3235" s="17" t="s">
        <v>23</v>
      </c>
      <c r="F3235" s="17" t="s">
        <v>184</v>
      </c>
      <c r="G3235" s="17" t="s">
        <v>153</v>
      </c>
      <c r="H3235" s="17" t="s">
        <v>26</v>
      </c>
      <c r="I3235" s="48" t="str">
        <f>INDEX(Orders!$E3235,MATCH(Orders!$F3235,Customers!$B3235,0))</f>
        <v>First Class</v>
      </c>
    </row>
    <row r="3236" spans="1:9" x14ac:dyDescent="0.35">
      <c r="A3236" s="11">
        <v>6597</v>
      </c>
      <c r="B3236" s="13" t="s">
        <v>3531</v>
      </c>
      <c r="C3236" s="13" t="s">
        <v>3532</v>
      </c>
      <c r="D3236" s="13" t="s">
        <v>22</v>
      </c>
      <c r="E3236" s="13" t="s">
        <v>23</v>
      </c>
      <c r="F3236" s="13" t="s">
        <v>184</v>
      </c>
      <c r="G3236" s="13" t="s">
        <v>153</v>
      </c>
      <c r="H3236" s="13" t="s">
        <v>26</v>
      </c>
      <c r="I3236" s="47" t="str">
        <f>INDEX(Orders!$E3236,MATCH(Orders!$F3236,Customers!$B3236,0))</f>
        <v>First Class</v>
      </c>
    </row>
    <row r="3237" spans="1:9" x14ac:dyDescent="0.35">
      <c r="A3237" s="12">
        <v>8473</v>
      </c>
      <c r="B3237" s="17" t="s">
        <v>3989</v>
      </c>
      <c r="C3237" s="17" t="s">
        <v>3990</v>
      </c>
      <c r="D3237" s="17" t="s">
        <v>108</v>
      </c>
      <c r="E3237" s="17" t="s">
        <v>23</v>
      </c>
      <c r="F3237" s="17" t="s">
        <v>6433</v>
      </c>
      <c r="G3237" s="17" t="s">
        <v>514</v>
      </c>
      <c r="H3237" s="17" t="s">
        <v>79</v>
      </c>
      <c r="I3237" s="48" t="str">
        <f>INDEX(Orders!$E3237,MATCH(Orders!$F3237,Customers!$B3237,0))</f>
        <v>Standard Class</v>
      </c>
    </row>
    <row r="3238" spans="1:9" x14ac:dyDescent="0.35">
      <c r="A3238" s="11">
        <v>8592</v>
      </c>
      <c r="B3238" s="13" t="s">
        <v>5786</v>
      </c>
      <c r="C3238" s="13" t="s">
        <v>5787</v>
      </c>
      <c r="D3238" s="13" t="s">
        <v>41</v>
      </c>
      <c r="E3238" s="13" t="s">
        <v>23</v>
      </c>
      <c r="F3238" s="13" t="s">
        <v>6445</v>
      </c>
      <c r="G3238" s="13" t="s">
        <v>737</v>
      </c>
      <c r="H3238" s="13" t="s">
        <v>44</v>
      </c>
      <c r="I3238" s="47" t="str">
        <f>INDEX(Orders!$E3238,MATCH(Orders!$F3238,Customers!$B3238,0))</f>
        <v>First Class</v>
      </c>
    </row>
    <row r="3239" spans="1:9" x14ac:dyDescent="0.35">
      <c r="A3239" s="12">
        <v>8593</v>
      </c>
      <c r="B3239" s="17" t="s">
        <v>5786</v>
      </c>
      <c r="C3239" s="17" t="s">
        <v>5787</v>
      </c>
      <c r="D3239" s="17" t="s">
        <v>41</v>
      </c>
      <c r="E3239" s="17" t="s">
        <v>23</v>
      </c>
      <c r="F3239" s="17" t="s">
        <v>6445</v>
      </c>
      <c r="G3239" s="17" t="s">
        <v>737</v>
      </c>
      <c r="H3239" s="17" t="s">
        <v>44</v>
      </c>
      <c r="I3239" s="48" t="str">
        <f>INDEX(Orders!$E3239,MATCH(Orders!$F3239,Customers!$B3239,0))</f>
        <v>First Class</v>
      </c>
    </row>
    <row r="3240" spans="1:9" x14ac:dyDescent="0.35">
      <c r="A3240" s="11">
        <v>7243</v>
      </c>
      <c r="B3240" s="13" t="s">
        <v>2905</v>
      </c>
      <c r="C3240" s="13" t="s">
        <v>2906</v>
      </c>
      <c r="D3240" s="13" t="s">
        <v>41</v>
      </c>
      <c r="E3240" s="13" t="s">
        <v>23</v>
      </c>
      <c r="F3240" s="13" t="s">
        <v>2606</v>
      </c>
      <c r="G3240" s="13" t="s">
        <v>43</v>
      </c>
      <c r="H3240" s="13" t="s">
        <v>44</v>
      </c>
      <c r="I3240" s="47" t="str">
        <f>INDEX(Orders!$E3240,MATCH(Orders!$F3240,Customers!$B3240,0))</f>
        <v>Second Class</v>
      </c>
    </row>
    <row r="3241" spans="1:9" x14ac:dyDescent="0.35">
      <c r="A3241" s="12">
        <v>8471</v>
      </c>
      <c r="B3241" s="17" t="s">
        <v>3989</v>
      </c>
      <c r="C3241" s="17" t="s">
        <v>3990</v>
      </c>
      <c r="D3241" s="17" t="s">
        <v>108</v>
      </c>
      <c r="E3241" s="17" t="s">
        <v>23</v>
      </c>
      <c r="F3241" s="17" t="s">
        <v>6433</v>
      </c>
      <c r="G3241" s="17" t="s">
        <v>514</v>
      </c>
      <c r="H3241" s="17" t="s">
        <v>79</v>
      </c>
      <c r="I3241" s="48" t="str">
        <f>INDEX(Orders!$E3241,MATCH(Orders!$F3241,Customers!$B3241,0))</f>
        <v>Standard Class</v>
      </c>
    </row>
    <row r="3242" spans="1:9" x14ac:dyDescent="0.35">
      <c r="A3242" s="11">
        <v>6033</v>
      </c>
      <c r="B3242" s="13" t="s">
        <v>255</v>
      </c>
      <c r="C3242" s="13" t="s">
        <v>256</v>
      </c>
      <c r="D3242" s="13" t="s">
        <v>41</v>
      </c>
      <c r="E3242" s="13" t="s">
        <v>23</v>
      </c>
      <c r="F3242" s="13" t="s">
        <v>218</v>
      </c>
      <c r="G3242" s="13" t="s">
        <v>219</v>
      </c>
      <c r="H3242" s="13" t="s">
        <v>26</v>
      </c>
      <c r="I3242" s="47" t="str">
        <f>INDEX(Orders!$E3242,MATCH(Orders!$F3242,Customers!$B3242,0))</f>
        <v>First Class</v>
      </c>
    </row>
    <row r="3243" spans="1:9" x14ac:dyDescent="0.35">
      <c r="A3243" s="12">
        <v>6024</v>
      </c>
      <c r="B3243" s="17" t="s">
        <v>3140</v>
      </c>
      <c r="C3243" s="17" t="s">
        <v>3141</v>
      </c>
      <c r="D3243" s="17" t="s">
        <v>22</v>
      </c>
      <c r="E3243" s="17" t="s">
        <v>23</v>
      </c>
      <c r="F3243" s="17" t="s">
        <v>2818</v>
      </c>
      <c r="G3243" s="17" t="s">
        <v>2194</v>
      </c>
      <c r="H3243" s="17" t="s">
        <v>26</v>
      </c>
      <c r="I3243" s="48" t="str">
        <f>INDEX(Orders!$E3243,MATCH(Orders!$F3243,Customers!$B3243,0))</f>
        <v>First Class</v>
      </c>
    </row>
    <row r="3244" spans="1:9" x14ac:dyDescent="0.35">
      <c r="A3244" s="11">
        <v>8201</v>
      </c>
      <c r="B3244" s="13" t="s">
        <v>1752</v>
      </c>
      <c r="C3244" s="13" t="s">
        <v>1753</v>
      </c>
      <c r="D3244" s="13" t="s">
        <v>41</v>
      </c>
      <c r="E3244" s="13" t="s">
        <v>23</v>
      </c>
      <c r="F3244" s="13" t="s">
        <v>380</v>
      </c>
      <c r="G3244" s="13" t="s">
        <v>381</v>
      </c>
      <c r="H3244" s="13" t="s">
        <v>54</v>
      </c>
      <c r="I3244" s="47" t="str">
        <f>INDEX(Orders!$E3244,MATCH(Orders!$F3244,Customers!$B3244,0))</f>
        <v>Standard Class</v>
      </c>
    </row>
    <row r="3245" spans="1:9" x14ac:dyDescent="0.35">
      <c r="A3245" s="12">
        <v>1685</v>
      </c>
      <c r="B3245" s="17" t="s">
        <v>1204</v>
      </c>
      <c r="C3245" s="17" t="s">
        <v>1205</v>
      </c>
      <c r="D3245" s="17" t="s">
        <v>22</v>
      </c>
      <c r="E3245" s="17" t="s">
        <v>23</v>
      </c>
      <c r="F3245" s="17" t="s">
        <v>86</v>
      </c>
      <c r="G3245" s="17" t="s">
        <v>87</v>
      </c>
      <c r="H3245" s="17" t="s">
        <v>26</v>
      </c>
      <c r="I3245" s="48" t="str">
        <f>INDEX(Orders!$E3245,MATCH(Orders!$F3245,Customers!$B3245,0))</f>
        <v>First Class</v>
      </c>
    </row>
    <row r="3246" spans="1:9" x14ac:dyDescent="0.35">
      <c r="A3246" s="11">
        <v>3656</v>
      </c>
      <c r="B3246" s="13" t="s">
        <v>2191</v>
      </c>
      <c r="C3246" s="13" t="s">
        <v>2192</v>
      </c>
      <c r="D3246" s="13" t="s">
        <v>22</v>
      </c>
      <c r="E3246" s="13" t="s">
        <v>23</v>
      </c>
      <c r="F3246" s="13" t="s">
        <v>97</v>
      </c>
      <c r="G3246" s="13" t="s">
        <v>98</v>
      </c>
      <c r="H3246" s="13" t="s">
        <v>79</v>
      </c>
      <c r="I3246" s="47" t="str">
        <f>INDEX(Orders!$E3246,MATCH(Orders!$F3246,Customers!$B3246,0))</f>
        <v>Standard Class</v>
      </c>
    </row>
    <row r="3247" spans="1:9" x14ac:dyDescent="0.35">
      <c r="A3247" s="12">
        <v>5978</v>
      </c>
      <c r="B3247" s="17" t="s">
        <v>1121</v>
      </c>
      <c r="C3247" s="17" t="s">
        <v>1122</v>
      </c>
      <c r="D3247" s="17" t="s">
        <v>41</v>
      </c>
      <c r="E3247" s="17" t="s">
        <v>23</v>
      </c>
      <c r="F3247" s="17" t="s">
        <v>3022</v>
      </c>
      <c r="G3247" s="17" t="s">
        <v>465</v>
      </c>
      <c r="H3247" s="17" t="s">
        <v>44</v>
      </c>
      <c r="I3247" s="48" t="str">
        <f>INDEX(Orders!$E3247,MATCH(Orders!$F3247,Customers!$B3247,0))</f>
        <v>First Class</v>
      </c>
    </row>
    <row r="3248" spans="1:9" x14ac:dyDescent="0.35">
      <c r="A3248" s="11">
        <v>5527</v>
      </c>
      <c r="B3248" s="13" t="s">
        <v>794</v>
      </c>
      <c r="C3248" s="13" t="s">
        <v>795</v>
      </c>
      <c r="D3248" s="13" t="s">
        <v>108</v>
      </c>
      <c r="E3248" s="13" t="s">
        <v>23</v>
      </c>
      <c r="F3248" s="13" t="s">
        <v>2506</v>
      </c>
      <c r="G3248" s="13" t="s">
        <v>43</v>
      </c>
      <c r="H3248" s="13" t="s">
        <v>44</v>
      </c>
      <c r="I3248" s="47" t="str">
        <f>INDEX(Orders!$E3248,MATCH(Orders!$F3248,Customers!$B3248,0))</f>
        <v>Standard Class</v>
      </c>
    </row>
    <row r="3249" spans="1:9" x14ac:dyDescent="0.35">
      <c r="A3249" s="12">
        <v>1686</v>
      </c>
      <c r="B3249" s="17" t="s">
        <v>1204</v>
      </c>
      <c r="C3249" s="17" t="s">
        <v>1205</v>
      </c>
      <c r="D3249" s="17" t="s">
        <v>22</v>
      </c>
      <c r="E3249" s="17" t="s">
        <v>23</v>
      </c>
      <c r="F3249" s="17" t="s">
        <v>86</v>
      </c>
      <c r="G3249" s="17" t="s">
        <v>87</v>
      </c>
      <c r="H3249" s="17" t="s">
        <v>26</v>
      </c>
      <c r="I3249" s="48" t="str">
        <f>INDEX(Orders!$E3249,MATCH(Orders!$F3249,Customers!$B3249,0))</f>
        <v>First Class</v>
      </c>
    </row>
    <row r="3250" spans="1:9" x14ac:dyDescent="0.35">
      <c r="A3250" s="11">
        <v>1687</v>
      </c>
      <c r="B3250" s="13" t="s">
        <v>1204</v>
      </c>
      <c r="C3250" s="13" t="s">
        <v>1205</v>
      </c>
      <c r="D3250" s="13" t="s">
        <v>22</v>
      </c>
      <c r="E3250" s="13" t="s">
        <v>23</v>
      </c>
      <c r="F3250" s="13" t="s">
        <v>86</v>
      </c>
      <c r="G3250" s="13" t="s">
        <v>87</v>
      </c>
      <c r="H3250" s="13" t="s">
        <v>26</v>
      </c>
      <c r="I3250" s="47" t="str">
        <f>INDEX(Orders!$E3250,MATCH(Orders!$F3250,Customers!$B3250,0))</f>
        <v>First Class</v>
      </c>
    </row>
    <row r="3251" spans="1:9" x14ac:dyDescent="0.35">
      <c r="A3251" s="12">
        <v>8200</v>
      </c>
      <c r="B3251" s="17" t="s">
        <v>1752</v>
      </c>
      <c r="C3251" s="17" t="s">
        <v>1753</v>
      </c>
      <c r="D3251" s="17" t="s">
        <v>41</v>
      </c>
      <c r="E3251" s="17" t="s">
        <v>23</v>
      </c>
      <c r="F3251" s="17" t="s">
        <v>380</v>
      </c>
      <c r="G3251" s="17" t="s">
        <v>381</v>
      </c>
      <c r="H3251" s="17" t="s">
        <v>54</v>
      </c>
      <c r="I3251" s="48" t="str">
        <f>INDEX(Orders!$E3251,MATCH(Orders!$F3251,Customers!$B3251,0))</f>
        <v>Standard Class</v>
      </c>
    </row>
    <row r="3252" spans="1:9" x14ac:dyDescent="0.35">
      <c r="A3252" s="11">
        <v>7172</v>
      </c>
      <c r="B3252" s="13" t="s">
        <v>6458</v>
      </c>
      <c r="C3252" s="13" t="s">
        <v>6459</v>
      </c>
      <c r="D3252" s="13" t="s">
        <v>41</v>
      </c>
      <c r="E3252" s="13" t="s">
        <v>23</v>
      </c>
      <c r="F3252" s="13" t="s">
        <v>358</v>
      </c>
      <c r="G3252" s="13" t="s">
        <v>43</v>
      </c>
      <c r="H3252" s="13" t="s">
        <v>44</v>
      </c>
      <c r="I3252" s="47" t="str">
        <f>INDEX(Orders!$E3252,MATCH(Orders!$F3252,Customers!$B3252,0))</f>
        <v>Second Class</v>
      </c>
    </row>
    <row r="3253" spans="1:9" x14ac:dyDescent="0.35">
      <c r="A3253" s="12">
        <v>8974</v>
      </c>
      <c r="B3253" s="17" t="s">
        <v>2344</v>
      </c>
      <c r="C3253" s="17" t="s">
        <v>2345</v>
      </c>
      <c r="D3253" s="17" t="s">
        <v>41</v>
      </c>
      <c r="E3253" s="17" t="s">
        <v>23</v>
      </c>
      <c r="F3253" s="17" t="s">
        <v>42</v>
      </c>
      <c r="G3253" s="17" t="s">
        <v>43</v>
      </c>
      <c r="H3253" s="17" t="s">
        <v>44</v>
      </c>
      <c r="I3253" s="48" t="str">
        <f>INDEX(Orders!$E3253,MATCH(Orders!$F3253,Customers!$B3253,0))</f>
        <v>Second Class</v>
      </c>
    </row>
    <row r="3254" spans="1:9" x14ac:dyDescent="0.35">
      <c r="A3254" s="11">
        <v>5434</v>
      </c>
      <c r="B3254" s="13" t="s">
        <v>6462</v>
      </c>
      <c r="C3254" s="13" t="s">
        <v>6463</v>
      </c>
      <c r="D3254" s="13" t="s">
        <v>41</v>
      </c>
      <c r="E3254" s="13" t="s">
        <v>23</v>
      </c>
      <c r="F3254" s="13" t="s">
        <v>6464</v>
      </c>
      <c r="G3254" s="13" t="s">
        <v>465</v>
      </c>
      <c r="H3254" s="13" t="s">
        <v>44</v>
      </c>
      <c r="I3254" s="47" t="str">
        <f>INDEX(Orders!$E3254,MATCH(Orders!$F3254,Customers!$B3254,0))</f>
        <v>Standard Class</v>
      </c>
    </row>
    <row r="3255" spans="1:9" x14ac:dyDescent="0.35">
      <c r="A3255" s="12">
        <v>5075</v>
      </c>
      <c r="B3255" s="17" t="s">
        <v>937</v>
      </c>
      <c r="C3255" s="17" t="s">
        <v>938</v>
      </c>
      <c r="D3255" s="17" t="s">
        <v>41</v>
      </c>
      <c r="E3255" s="17" t="s">
        <v>23</v>
      </c>
      <c r="F3255" s="17" t="s">
        <v>42</v>
      </c>
      <c r="G3255" s="17" t="s">
        <v>43</v>
      </c>
      <c r="H3255" s="17" t="s">
        <v>44</v>
      </c>
      <c r="I3255" s="48" t="str">
        <f>INDEX(Orders!$E3255,MATCH(Orders!$F3255,Customers!$B3255,0))</f>
        <v>Second Class</v>
      </c>
    </row>
    <row r="3256" spans="1:9" x14ac:dyDescent="0.35">
      <c r="A3256" s="11">
        <v>5108</v>
      </c>
      <c r="B3256" s="13" t="s">
        <v>3989</v>
      </c>
      <c r="C3256" s="13" t="s">
        <v>3990</v>
      </c>
      <c r="D3256" s="13" t="s">
        <v>108</v>
      </c>
      <c r="E3256" s="13" t="s">
        <v>23</v>
      </c>
      <c r="F3256" s="13" t="s">
        <v>639</v>
      </c>
      <c r="G3256" s="13" t="s">
        <v>514</v>
      </c>
      <c r="H3256" s="13" t="s">
        <v>79</v>
      </c>
      <c r="I3256" s="47" t="str">
        <f>INDEX(Orders!$E3256,MATCH(Orders!$F3256,Customers!$B3256,0))</f>
        <v>First Class</v>
      </c>
    </row>
    <row r="3257" spans="1:9" x14ac:dyDescent="0.35">
      <c r="A3257" s="12">
        <v>6888</v>
      </c>
      <c r="B3257" s="17" t="s">
        <v>5967</v>
      </c>
      <c r="C3257" s="17" t="s">
        <v>5968</v>
      </c>
      <c r="D3257" s="17" t="s">
        <v>41</v>
      </c>
      <c r="E3257" s="17" t="s">
        <v>23</v>
      </c>
      <c r="F3257" s="17" t="s">
        <v>42</v>
      </c>
      <c r="G3257" s="17" t="s">
        <v>43</v>
      </c>
      <c r="H3257" s="17" t="s">
        <v>44</v>
      </c>
      <c r="I3257" s="48" t="str">
        <f>INDEX(Orders!$E3257,MATCH(Orders!$F3257,Customers!$B3257,0))</f>
        <v>Standard Class</v>
      </c>
    </row>
    <row r="3258" spans="1:9" x14ac:dyDescent="0.35">
      <c r="A3258" s="11">
        <v>6889</v>
      </c>
      <c r="B3258" s="13" t="s">
        <v>5967</v>
      </c>
      <c r="C3258" s="13" t="s">
        <v>5968</v>
      </c>
      <c r="D3258" s="13" t="s">
        <v>41</v>
      </c>
      <c r="E3258" s="13" t="s">
        <v>23</v>
      </c>
      <c r="F3258" s="13" t="s">
        <v>42</v>
      </c>
      <c r="G3258" s="13" t="s">
        <v>43</v>
      </c>
      <c r="H3258" s="13" t="s">
        <v>44</v>
      </c>
      <c r="I3258" s="47" t="str">
        <f>INDEX(Orders!$E3258,MATCH(Orders!$F3258,Customers!$B3258,0))</f>
        <v>Standard Class</v>
      </c>
    </row>
    <row r="3259" spans="1:9" x14ac:dyDescent="0.35">
      <c r="A3259" s="12">
        <v>5109</v>
      </c>
      <c r="B3259" s="17" t="s">
        <v>3989</v>
      </c>
      <c r="C3259" s="17" t="s">
        <v>3990</v>
      </c>
      <c r="D3259" s="17" t="s">
        <v>108</v>
      </c>
      <c r="E3259" s="17" t="s">
        <v>23</v>
      </c>
      <c r="F3259" s="17" t="s">
        <v>639</v>
      </c>
      <c r="G3259" s="17" t="s">
        <v>514</v>
      </c>
      <c r="H3259" s="17" t="s">
        <v>79</v>
      </c>
      <c r="I3259" s="48" t="str">
        <f>INDEX(Orders!$E3259,MATCH(Orders!$F3259,Customers!$B3259,0))</f>
        <v>First Class</v>
      </c>
    </row>
    <row r="3260" spans="1:9" x14ac:dyDescent="0.35">
      <c r="A3260" s="11">
        <v>1359</v>
      </c>
      <c r="B3260" s="13" t="s">
        <v>3268</v>
      </c>
      <c r="C3260" s="13" t="s">
        <v>3269</v>
      </c>
      <c r="D3260" s="13" t="s">
        <v>41</v>
      </c>
      <c r="E3260" s="13" t="s">
        <v>23</v>
      </c>
      <c r="F3260" s="13" t="s">
        <v>842</v>
      </c>
      <c r="G3260" s="13" t="s">
        <v>53</v>
      </c>
      <c r="H3260" s="13" t="s">
        <v>54</v>
      </c>
      <c r="I3260" s="47" t="str">
        <f>INDEX(Orders!$E3260,MATCH(Orders!$F3260,Customers!$B3260,0))</f>
        <v>First Class</v>
      </c>
    </row>
    <row r="3261" spans="1:9" x14ac:dyDescent="0.35">
      <c r="A3261" s="12">
        <v>2961</v>
      </c>
      <c r="B3261" s="17" t="s">
        <v>2590</v>
      </c>
      <c r="C3261" s="17" t="s">
        <v>2591</v>
      </c>
      <c r="D3261" s="17" t="s">
        <v>108</v>
      </c>
      <c r="E3261" s="17" t="s">
        <v>23</v>
      </c>
      <c r="F3261" s="17" t="s">
        <v>159</v>
      </c>
      <c r="G3261" s="17" t="s">
        <v>160</v>
      </c>
      <c r="H3261" s="17" t="s">
        <v>44</v>
      </c>
      <c r="I3261" s="48" t="str">
        <f>INDEX(Orders!$E3261,MATCH(Orders!$F3261,Customers!$B3261,0))</f>
        <v>Standard Class</v>
      </c>
    </row>
    <row r="3262" spans="1:9" x14ac:dyDescent="0.35">
      <c r="A3262" s="11">
        <v>2962</v>
      </c>
      <c r="B3262" s="13" t="s">
        <v>2590</v>
      </c>
      <c r="C3262" s="13" t="s">
        <v>2591</v>
      </c>
      <c r="D3262" s="13" t="s">
        <v>108</v>
      </c>
      <c r="E3262" s="13" t="s">
        <v>23</v>
      </c>
      <c r="F3262" s="13" t="s">
        <v>159</v>
      </c>
      <c r="G3262" s="13" t="s">
        <v>160</v>
      </c>
      <c r="H3262" s="13" t="s">
        <v>44</v>
      </c>
      <c r="I3262" s="47" t="str">
        <f>INDEX(Orders!$E3262,MATCH(Orders!$F3262,Customers!$B3262,0))</f>
        <v>Standard Class</v>
      </c>
    </row>
    <row r="3263" spans="1:9" x14ac:dyDescent="0.35">
      <c r="A3263" s="12">
        <v>8638</v>
      </c>
      <c r="B3263" s="17" t="s">
        <v>4139</v>
      </c>
      <c r="C3263" s="17" t="s">
        <v>4140</v>
      </c>
      <c r="D3263" s="17" t="s">
        <v>41</v>
      </c>
      <c r="E3263" s="17" t="s">
        <v>23</v>
      </c>
      <c r="F3263" s="17" t="s">
        <v>159</v>
      </c>
      <c r="G3263" s="17" t="s">
        <v>160</v>
      </c>
      <c r="H3263" s="17" t="s">
        <v>44</v>
      </c>
      <c r="I3263" s="48" t="str">
        <f>INDEX(Orders!$E3263,MATCH(Orders!$F3263,Customers!$B3263,0))</f>
        <v>Standard Class</v>
      </c>
    </row>
    <row r="3264" spans="1:9" x14ac:dyDescent="0.35">
      <c r="A3264" s="11">
        <v>4637</v>
      </c>
      <c r="B3264" s="13" t="s">
        <v>1567</v>
      </c>
      <c r="C3264" s="13" t="s">
        <v>1568</v>
      </c>
      <c r="D3264" s="13" t="s">
        <v>41</v>
      </c>
      <c r="E3264" s="13" t="s">
        <v>23</v>
      </c>
      <c r="F3264" s="13" t="s">
        <v>42</v>
      </c>
      <c r="G3264" s="13" t="s">
        <v>43</v>
      </c>
      <c r="H3264" s="13" t="s">
        <v>44</v>
      </c>
      <c r="I3264" s="47" t="str">
        <f>INDEX(Orders!$E3264,MATCH(Orders!$F3264,Customers!$B3264,0))</f>
        <v>First Class</v>
      </c>
    </row>
    <row r="3265" spans="1:9" x14ac:dyDescent="0.35">
      <c r="A3265" s="12">
        <v>3099</v>
      </c>
      <c r="B3265" s="17" t="s">
        <v>2011</v>
      </c>
      <c r="C3265" s="17" t="s">
        <v>2012</v>
      </c>
      <c r="D3265" s="17" t="s">
        <v>22</v>
      </c>
      <c r="E3265" s="17" t="s">
        <v>23</v>
      </c>
      <c r="F3265" s="17" t="s">
        <v>842</v>
      </c>
      <c r="G3265" s="17" t="s">
        <v>53</v>
      </c>
      <c r="H3265" s="17" t="s">
        <v>54</v>
      </c>
      <c r="I3265" s="48" t="str">
        <f>INDEX(Orders!$E3265,MATCH(Orders!$F3265,Customers!$B3265,0))</f>
        <v>Standard Class</v>
      </c>
    </row>
    <row r="3266" spans="1:9" x14ac:dyDescent="0.35">
      <c r="A3266" s="11">
        <v>4638</v>
      </c>
      <c r="B3266" s="13" t="s">
        <v>1567</v>
      </c>
      <c r="C3266" s="13" t="s">
        <v>1568</v>
      </c>
      <c r="D3266" s="13" t="s">
        <v>41</v>
      </c>
      <c r="E3266" s="13" t="s">
        <v>23</v>
      </c>
      <c r="F3266" s="13" t="s">
        <v>42</v>
      </c>
      <c r="G3266" s="13" t="s">
        <v>43</v>
      </c>
      <c r="H3266" s="13" t="s">
        <v>44</v>
      </c>
      <c r="I3266" s="47" t="str">
        <f>INDEX(Orders!$E3266,MATCH(Orders!$F3266,Customers!$B3266,0))</f>
        <v>First Class</v>
      </c>
    </row>
    <row r="3267" spans="1:9" x14ac:dyDescent="0.35">
      <c r="A3267" s="12">
        <v>3098</v>
      </c>
      <c r="B3267" s="17" t="s">
        <v>2011</v>
      </c>
      <c r="C3267" s="17" t="s">
        <v>2012</v>
      </c>
      <c r="D3267" s="17" t="s">
        <v>22</v>
      </c>
      <c r="E3267" s="17" t="s">
        <v>23</v>
      </c>
      <c r="F3267" s="17" t="s">
        <v>842</v>
      </c>
      <c r="G3267" s="17" t="s">
        <v>53</v>
      </c>
      <c r="H3267" s="17" t="s">
        <v>54</v>
      </c>
      <c r="I3267" s="48" t="str">
        <f>INDEX(Orders!$E3267,MATCH(Orders!$F3267,Customers!$B3267,0))</f>
        <v>Standard Class</v>
      </c>
    </row>
    <row r="3268" spans="1:9" x14ac:dyDescent="0.35">
      <c r="A3268" s="11">
        <v>4639</v>
      </c>
      <c r="B3268" s="13" t="s">
        <v>1567</v>
      </c>
      <c r="C3268" s="13" t="s">
        <v>1568</v>
      </c>
      <c r="D3268" s="13" t="s">
        <v>41</v>
      </c>
      <c r="E3268" s="13" t="s">
        <v>23</v>
      </c>
      <c r="F3268" s="13" t="s">
        <v>42</v>
      </c>
      <c r="G3268" s="13" t="s">
        <v>43</v>
      </c>
      <c r="H3268" s="13" t="s">
        <v>44</v>
      </c>
      <c r="I3268" s="47" t="str">
        <f>INDEX(Orders!$E3268,MATCH(Orders!$F3268,Customers!$B3268,0))</f>
        <v>First Class</v>
      </c>
    </row>
    <row r="3269" spans="1:9" x14ac:dyDescent="0.35">
      <c r="A3269" s="12">
        <v>8365</v>
      </c>
      <c r="B3269" s="17" t="s">
        <v>2467</v>
      </c>
      <c r="C3269" s="17" t="s">
        <v>2468</v>
      </c>
      <c r="D3269" s="17" t="s">
        <v>41</v>
      </c>
      <c r="E3269" s="17" t="s">
        <v>23</v>
      </c>
      <c r="F3269" s="17" t="s">
        <v>6474</v>
      </c>
      <c r="G3269" s="17" t="s">
        <v>98</v>
      </c>
      <c r="H3269" s="17" t="s">
        <v>79</v>
      </c>
      <c r="I3269" s="48" t="str">
        <f>INDEX(Orders!$E3269,MATCH(Orders!$F3269,Customers!$B3269,0))</f>
        <v>Standard Class</v>
      </c>
    </row>
    <row r="3270" spans="1:9" x14ac:dyDescent="0.35">
      <c r="A3270" s="11">
        <v>5455</v>
      </c>
      <c r="B3270" s="13" t="s">
        <v>5101</v>
      </c>
      <c r="C3270" s="13" t="s">
        <v>5102</v>
      </c>
      <c r="D3270" s="13" t="s">
        <v>22</v>
      </c>
      <c r="E3270" s="13" t="s">
        <v>23</v>
      </c>
      <c r="F3270" s="13" t="s">
        <v>86</v>
      </c>
      <c r="G3270" s="13" t="s">
        <v>87</v>
      </c>
      <c r="H3270" s="13" t="s">
        <v>26</v>
      </c>
      <c r="I3270" s="47" t="str">
        <f>INDEX(Orders!$E3270,MATCH(Orders!$F3270,Customers!$B3270,0))</f>
        <v>Standard Class</v>
      </c>
    </row>
    <row r="3271" spans="1:9" x14ac:dyDescent="0.35">
      <c r="A3271" s="12">
        <v>5456</v>
      </c>
      <c r="B3271" s="17" t="s">
        <v>5101</v>
      </c>
      <c r="C3271" s="17" t="s">
        <v>5102</v>
      </c>
      <c r="D3271" s="17" t="s">
        <v>22</v>
      </c>
      <c r="E3271" s="17" t="s">
        <v>23</v>
      </c>
      <c r="F3271" s="17" t="s">
        <v>86</v>
      </c>
      <c r="G3271" s="17" t="s">
        <v>87</v>
      </c>
      <c r="H3271" s="17" t="s">
        <v>26</v>
      </c>
      <c r="I3271" s="48" t="str">
        <f>INDEX(Orders!$E3271,MATCH(Orders!$F3271,Customers!$B3271,0))</f>
        <v>Standard Class</v>
      </c>
    </row>
    <row r="3272" spans="1:9" x14ac:dyDescent="0.35">
      <c r="A3272" s="11">
        <v>8087</v>
      </c>
      <c r="B3272" s="13" t="s">
        <v>1763</v>
      </c>
      <c r="C3272" s="13" t="s">
        <v>1764</v>
      </c>
      <c r="D3272" s="13" t="s">
        <v>41</v>
      </c>
      <c r="E3272" s="13" t="s">
        <v>23</v>
      </c>
      <c r="F3272" s="13" t="s">
        <v>2365</v>
      </c>
      <c r="G3272" s="13" t="s">
        <v>78</v>
      </c>
      <c r="H3272" s="13" t="s">
        <v>79</v>
      </c>
      <c r="I3272" s="47" t="str">
        <f>INDEX(Orders!$E3272,MATCH(Orders!$F3272,Customers!$B3272,0))</f>
        <v>Standard Class</v>
      </c>
    </row>
    <row r="3273" spans="1:9" x14ac:dyDescent="0.35">
      <c r="A3273" s="12">
        <v>1728</v>
      </c>
      <c r="B3273" s="17" t="s">
        <v>1469</v>
      </c>
      <c r="C3273" s="17" t="s">
        <v>1470</v>
      </c>
      <c r="D3273" s="17" t="s">
        <v>22</v>
      </c>
      <c r="E3273" s="17" t="s">
        <v>23</v>
      </c>
      <c r="F3273" s="17" t="s">
        <v>6478</v>
      </c>
      <c r="G3273" s="17" t="s">
        <v>153</v>
      </c>
      <c r="H3273" s="17" t="s">
        <v>26</v>
      </c>
      <c r="I3273" s="48" t="str">
        <f>INDEX(Orders!$E3273,MATCH(Orders!$F3273,Customers!$B3273,0))</f>
        <v>Second Class</v>
      </c>
    </row>
    <row r="3274" spans="1:9" x14ac:dyDescent="0.35">
      <c r="A3274" s="11">
        <v>7157</v>
      </c>
      <c r="B3274" s="13" t="s">
        <v>3996</v>
      </c>
      <c r="C3274" s="13" t="s">
        <v>3997</v>
      </c>
      <c r="D3274" s="13" t="s">
        <v>41</v>
      </c>
      <c r="E3274" s="13" t="s">
        <v>23</v>
      </c>
      <c r="F3274" s="13" t="s">
        <v>4173</v>
      </c>
      <c r="G3274" s="13" t="s">
        <v>199</v>
      </c>
      <c r="H3274" s="13" t="s">
        <v>26</v>
      </c>
      <c r="I3274" s="47" t="str">
        <f>INDEX(Orders!$E3274,MATCH(Orders!$F3274,Customers!$B3274,0))</f>
        <v>Standard Class</v>
      </c>
    </row>
    <row r="3275" spans="1:9" x14ac:dyDescent="0.35">
      <c r="A3275" s="12">
        <v>1491</v>
      </c>
      <c r="B3275" s="17" t="s">
        <v>249</v>
      </c>
      <c r="C3275" s="17" t="s">
        <v>250</v>
      </c>
      <c r="D3275" s="17" t="s">
        <v>22</v>
      </c>
      <c r="E3275" s="17" t="s">
        <v>23</v>
      </c>
      <c r="F3275" s="17" t="s">
        <v>218</v>
      </c>
      <c r="G3275" s="17" t="s">
        <v>219</v>
      </c>
      <c r="H3275" s="17" t="s">
        <v>26</v>
      </c>
      <c r="I3275" s="48" t="str">
        <f>INDEX(Orders!$E3275,MATCH(Orders!$F3275,Customers!$B3275,0))</f>
        <v>Second Class</v>
      </c>
    </row>
    <row r="3276" spans="1:9" x14ac:dyDescent="0.35">
      <c r="A3276" s="11">
        <v>5289</v>
      </c>
      <c r="B3276" s="13" t="s">
        <v>5841</v>
      </c>
      <c r="C3276" s="13" t="s">
        <v>5842</v>
      </c>
      <c r="D3276" s="13" t="s">
        <v>108</v>
      </c>
      <c r="E3276" s="13" t="s">
        <v>23</v>
      </c>
      <c r="F3276" s="13" t="s">
        <v>358</v>
      </c>
      <c r="G3276" s="13" t="s">
        <v>43</v>
      </c>
      <c r="H3276" s="13" t="s">
        <v>44</v>
      </c>
      <c r="I3276" s="47" t="str">
        <f>INDEX(Orders!$E3276,MATCH(Orders!$F3276,Customers!$B3276,0))</f>
        <v>Standard Class</v>
      </c>
    </row>
    <row r="3277" spans="1:9" x14ac:dyDescent="0.35">
      <c r="A3277" s="12">
        <v>8565</v>
      </c>
      <c r="B3277" s="17" t="s">
        <v>3598</v>
      </c>
      <c r="C3277" s="17" t="s">
        <v>3599</v>
      </c>
      <c r="D3277" s="17" t="s">
        <v>108</v>
      </c>
      <c r="E3277" s="17" t="s">
        <v>23</v>
      </c>
      <c r="F3277" s="17" t="s">
        <v>6485</v>
      </c>
      <c r="G3277" s="17" t="s">
        <v>98</v>
      </c>
      <c r="H3277" s="17" t="s">
        <v>79</v>
      </c>
      <c r="I3277" s="48" t="str">
        <f>INDEX(Orders!$E3277,MATCH(Orders!$F3277,Customers!$B3277,0))</f>
        <v>Standard Class</v>
      </c>
    </row>
    <row r="3278" spans="1:9" x14ac:dyDescent="0.35">
      <c r="A3278" s="11">
        <v>1662</v>
      </c>
      <c r="B3278" s="13" t="s">
        <v>1486</v>
      </c>
      <c r="C3278" s="13" t="s">
        <v>1487</v>
      </c>
      <c r="D3278" s="13" t="s">
        <v>22</v>
      </c>
      <c r="E3278" s="13" t="s">
        <v>23</v>
      </c>
      <c r="F3278" s="13" t="s">
        <v>86</v>
      </c>
      <c r="G3278" s="13" t="s">
        <v>87</v>
      </c>
      <c r="H3278" s="13" t="s">
        <v>26</v>
      </c>
      <c r="I3278" s="47" t="str">
        <f>INDEX(Orders!$E3278,MATCH(Orders!$F3278,Customers!$B3278,0))</f>
        <v>Standard Class</v>
      </c>
    </row>
    <row r="3279" spans="1:9" x14ac:dyDescent="0.35">
      <c r="A3279" s="12">
        <v>1663</v>
      </c>
      <c r="B3279" s="17" t="s">
        <v>1486</v>
      </c>
      <c r="C3279" s="17" t="s">
        <v>1487</v>
      </c>
      <c r="D3279" s="17" t="s">
        <v>22</v>
      </c>
      <c r="E3279" s="17" t="s">
        <v>23</v>
      </c>
      <c r="F3279" s="17" t="s">
        <v>86</v>
      </c>
      <c r="G3279" s="17" t="s">
        <v>87</v>
      </c>
      <c r="H3279" s="17" t="s">
        <v>26</v>
      </c>
      <c r="I3279" s="48" t="str">
        <f>INDEX(Orders!$E3279,MATCH(Orders!$F3279,Customers!$B3279,0))</f>
        <v>Standard Class</v>
      </c>
    </row>
    <row r="3280" spans="1:9" x14ac:dyDescent="0.35">
      <c r="A3280" s="11">
        <v>1916</v>
      </c>
      <c r="B3280" s="13" t="s">
        <v>4224</v>
      </c>
      <c r="C3280" s="13" t="s">
        <v>4225</v>
      </c>
      <c r="D3280" s="13" t="s">
        <v>108</v>
      </c>
      <c r="E3280" s="13" t="s">
        <v>23</v>
      </c>
      <c r="F3280" s="13" t="s">
        <v>4690</v>
      </c>
      <c r="G3280" s="13" t="s">
        <v>98</v>
      </c>
      <c r="H3280" s="13" t="s">
        <v>79</v>
      </c>
      <c r="I3280" s="47" t="str">
        <f>INDEX(Orders!$E3280,MATCH(Orders!$F3280,Customers!$B3280,0))</f>
        <v>Standard Class</v>
      </c>
    </row>
    <row r="3281" spans="1:9" x14ac:dyDescent="0.35">
      <c r="A3281" s="12">
        <v>1915</v>
      </c>
      <c r="B3281" s="17" t="s">
        <v>4224</v>
      </c>
      <c r="C3281" s="17" t="s">
        <v>4225</v>
      </c>
      <c r="D3281" s="17" t="s">
        <v>108</v>
      </c>
      <c r="E3281" s="17" t="s">
        <v>23</v>
      </c>
      <c r="F3281" s="17" t="s">
        <v>4690</v>
      </c>
      <c r="G3281" s="17" t="s">
        <v>98</v>
      </c>
      <c r="H3281" s="17" t="s">
        <v>79</v>
      </c>
      <c r="I3281" s="48" t="str">
        <f>INDEX(Orders!$E3281,MATCH(Orders!$F3281,Customers!$B3281,0))</f>
        <v>Standard Class</v>
      </c>
    </row>
    <row r="3282" spans="1:9" x14ac:dyDescent="0.35">
      <c r="A3282" s="11">
        <v>7183</v>
      </c>
      <c r="B3282" s="13" t="s">
        <v>2924</v>
      </c>
      <c r="C3282" s="13" t="s">
        <v>2925</v>
      </c>
      <c r="D3282" s="13" t="s">
        <v>108</v>
      </c>
      <c r="E3282" s="13" t="s">
        <v>23</v>
      </c>
      <c r="F3282" s="13" t="s">
        <v>42</v>
      </c>
      <c r="G3282" s="13" t="s">
        <v>43</v>
      </c>
      <c r="H3282" s="13" t="s">
        <v>44</v>
      </c>
      <c r="I3282" s="47" t="str">
        <f>INDEX(Orders!$E3282,MATCH(Orders!$F3282,Customers!$B3282,0))</f>
        <v>Standard Class</v>
      </c>
    </row>
    <row r="3283" spans="1:9" x14ac:dyDescent="0.35">
      <c r="A3283" s="12">
        <v>4551</v>
      </c>
      <c r="B3283" s="17" t="s">
        <v>113</v>
      </c>
      <c r="C3283" s="17" t="s">
        <v>114</v>
      </c>
      <c r="D3283" s="17" t="s">
        <v>41</v>
      </c>
      <c r="E3283" s="17" t="s">
        <v>23</v>
      </c>
      <c r="F3283" s="17" t="s">
        <v>4600</v>
      </c>
      <c r="G3283" s="17" t="s">
        <v>212</v>
      </c>
      <c r="H3283" s="17" t="s">
        <v>26</v>
      </c>
      <c r="I3283" s="48" t="str">
        <f>INDEX(Orders!$E3283,MATCH(Orders!$F3283,Customers!$B3283,0))</f>
        <v>First Class</v>
      </c>
    </row>
    <row r="3284" spans="1:9" x14ac:dyDescent="0.35">
      <c r="A3284" s="11">
        <v>5526</v>
      </c>
      <c r="B3284" s="13" t="s">
        <v>592</v>
      </c>
      <c r="C3284" s="13" t="s">
        <v>593</v>
      </c>
      <c r="D3284" s="13" t="s">
        <v>22</v>
      </c>
      <c r="E3284" s="13" t="s">
        <v>23</v>
      </c>
      <c r="F3284" s="13" t="s">
        <v>42</v>
      </c>
      <c r="G3284" s="13" t="s">
        <v>43</v>
      </c>
      <c r="H3284" s="13" t="s">
        <v>44</v>
      </c>
      <c r="I3284" s="47" t="str">
        <f>INDEX(Orders!$E3284,MATCH(Orders!$F3284,Customers!$B3284,0))</f>
        <v>Standard Class</v>
      </c>
    </row>
    <row r="3285" spans="1:9" x14ac:dyDescent="0.35">
      <c r="A3285" s="12">
        <v>5315</v>
      </c>
      <c r="B3285" s="17" t="s">
        <v>3631</v>
      </c>
      <c r="C3285" s="17" t="s">
        <v>3632</v>
      </c>
      <c r="D3285" s="17" t="s">
        <v>22</v>
      </c>
      <c r="E3285" s="17" t="s">
        <v>23</v>
      </c>
      <c r="F3285" s="17" t="s">
        <v>358</v>
      </c>
      <c r="G3285" s="17" t="s">
        <v>43</v>
      </c>
      <c r="H3285" s="17" t="s">
        <v>44</v>
      </c>
      <c r="I3285" s="48" t="str">
        <f>INDEX(Orders!$E3285,MATCH(Orders!$F3285,Customers!$B3285,0))</f>
        <v>Standard Class</v>
      </c>
    </row>
    <row r="3286" spans="1:9" x14ac:dyDescent="0.35">
      <c r="A3286" s="11">
        <v>2780</v>
      </c>
      <c r="B3286" s="13" t="s">
        <v>5659</v>
      </c>
      <c r="C3286" s="13" t="s">
        <v>5660</v>
      </c>
      <c r="D3286" s="13" t="s">
        <v>22</v>
      </c>
      <c r="E3286" s="13" t="s">
        <v>23</v>
      </c>
      <c r="F3286" s="13" t="s">
        <v>6179</v>
      </c>
      <c r="G3286" s="13" t="s">
        <v>98</v>
      </c>
      <c r="H3286" s="13" t="s">
        <v>79</v>
      </c>
      <c r="I3286" s="47" t="str">
        <f>INDEX(Orders!$E3286,MATCH(Orders!$F3286,Customers!$B3286,0))</f>
        <v>Standard Class</v>
      </c>
    </row>
    <row r="3287" spans="1:9" x14ac:dyDescent="0.35">
      <c r="A3287" s="12">
        <v>2779</v>
      </c>
      <c r="B3287" s="17" t="s">
        <v>5659</v>
      </c>
      <c r="C3287" s="17" t="s">
        <v>5660</v>
      </c>
      <c r="D3287" s="17" t="s">
        <v>22</v>
      </c>
      <c r="E3287" s="17" t="s">
        <v>23</v>
      </c>
      <c r="F3287" s="17" t="s">
        <v>6179</v>
      </c>
      <c r="G3287" s="17" t="s">
        <v>98</v>
      </c>
      <c r="H3287" s="17" t="s">
        <v>79</v>
      </c>
      <c r="I3287" s="48" t="str">
        <f>INDEX(Orders!$E3287,MATCH(Orders!$F3287,Customers!$B3287,0))</f>
        <v>Standard Class</v>
      </c>
    </row>
    <row r="3288" spans="1:9" x14ac:dyDescent="0.35">
      <c r="A3288" s="11">
        <v>3410</v>
      </c>
      <c r="B3288" s="13" t="s">
        <v>356</v>
      </c>
      <c r="C3288" s="13" t="s">
        <v>357</v>
      </c>
      <c r="D3288" s="13" t="s">
        <v>41</v>
      </c>
      <c r="E3288" s="13" t="s">
        <v>23</v>
      </c>
      <c r="F3288" s="13" t="s">
        <v>184</v>
      </c>
      <c r="G3288" s="13" t="s">
        <v>153</v>
      </c>
      <c r="H3288" s="13" t="s">
        <v>26</v>
      </c>
      <c r="I3288" s="47" t="str">
        <f>INDEX(Orders!$E3288,MATCH(Orders!$F3288,Customers!$B3288,0))</f>
        <v>Standard Class</v>
      </c>
    </row>
    <row r="3289" spans="1:9" x14ac:dyDescent="0.35">
      <c r="A3289" s="12">
        <v>8564</v>
      </c>
      <c r="B3289" s="17" t="s">
        <v>3598</v>
      </c>
      <c r="C3289" s="17" t="s">
        <v>3599</v>
      </c>
      <c r="D3289" s="17" t="s">
        <v>108</v>
      </c>
      <c r="E3289" s="17" t="s">
        <v>23</v>
      </c>
      <c r="F3289" s="17" t="s">
        <v>6485</v>
      </c>
      <c r="G3289" s="17" t="s">
        <v>98</v>
      </c>
      <c r="H3289" s="17" t="s">
        <v>79</v>
      </c>
      <c r="I3289" s="48" t="str">
        <f>INDEX(Orders!$E3289,MATCH(Orders!$F3289,Customers!$B3289,0))</f>
        <v>Standard Class</v>
      </c>
    </row>
    <row r="3290" spans="1:9" x14ac:dyDescent="0.35">
      <c r="A3290" s="11">
        <v>1917</v>
      </c>
      <c r="B3290" s="13" t="s">
        <v>4224</v>
      </c>
      <c r="C3290" s="13" t="s">
        <v>4225</v>
      </c>
      <c r="D3290" s="13" t="s">
        <v>108</v>
      </c>
      <c r="E3290" s="13" t="s">
        <v>23</v>
      </c>
      <c r="F3290" s="13" t="s">
        <v>4690</v>
      </c>
      <c r="G3290" s="13" t="s">
        <v>98</v>
      </c>
      <c r="H3290" s="13" t="s">
        <v>79</v>
      </c>
      <c r="I3290" s="47" t="str">
        <f>INDEX(Orders!$E3290,MATCH(Orders!$F3290,Customers!$B3290,0))</f>
        <v>Standard Class</v>
      </c>
    </row>
    <row r="3291" spans="1:9" x14ac:dyDescent="0.35">
      <c r="A3291" s="12">
        <v>4758</v>
      </c>
      <c r="B3291" s="17" t="s">
        <v>3589</v>
      </c>
      <c r="C3291" s="17" t="s">
        <v>3590</v>
      </c>
      <c r="D3291" s="17" t="s">
        <v>108</v>
      </c>
      <c r="E3291" s="17" t="s">
        <v>23</v>
      </c>
      <c r="F3291" s="17" t="s">
        <v>6498</v>
      </c>
      <c r="G3291" s="17" t="s">
        <v>381</v>
      </c>
      <c r="H3291" s="17" t="s">
        <v>54</v>
      </c>
      <c r="I3291" s="48" t="str">
        <f>INDEX(Orders!$E3291,MATCH(Orders!$F3291,Customers!$B3291,0))</f>
        <v>Standard Class</v>
      </c>
    </row>
    <row r="3292" spans="1:9" x14ac:dyDescent="0.35">
      <c r="A3292" s="11">
        <v>5314</v>
      </c>
      <c r="B3292" s="13" t="s">
        <v>3631</v>
      </c>
      <c r="C3292" s="13" t="s">
        <v>3632</v>
      </c>
      <c r="D3292" s="13" t="s">
        <v>22</v>
      </c>
      <c r="E3292" s="13" t="s">
        <v>23</v>
      </c>
      <c r="F3292" s="13" t="s">
        <v>358</v>
      </c>
      <c r="G3292" s="13" t="s">
        <v>43</v>
      </c>
      <c r="H3292" s="13" t="s">
        <v>44</v>
      </c>
      <c r="I3292" s="47" t="str">
        <f>INDEX(Orders!$E3292,MATCH(Orders!$F3292,Customers!$B3292,0))</f>
        <v>Standard Class</v>
      </c>
    </row>
    <row r="3293" spans="1:9" x14ac:dyDescent="0.35">
      <c r="A3293" s="12">
        <v>9336</v>
      </c>
      <c r="B3293" s="17" t="s">
        <v>2124</v>
      </c>
      <c r="C3293" s="17" t="s">
        <v>2125</v>
      </c>
      <c r="D3293" s="17" t="s">
        <v>41</v>
      </c>
      <c r="E3293" s="17" t="s">
        <v>23</v>
      </c>
      <c r="F3293" s="17" t="s">
        <v>6502</v>
      </c>
      <c r="G3293" s="17" t="s">
        <v>98</v>
      </c>
      <c r="H3293" s="17" t="s">
        <v>79</v>
      </c>
      <c r="I3293" s="48" t="str">
        <f>INDEX(Orders!$E3293,MATCH(Orders!$F3293,Customers!$B3293,0))</f>
        <v>First Class</v>
      </c>
    </row>
    <row r="3294" spans="1:9" x14ac:dyDescent="0.35">
      <c r="A3294" s="11">
        <v>9335</v>
      </c>
      <c r="B3294" s="13" t="s">
        <v>2124</v>
      </c>
      <c r="C3294" s="13" t="s">
        <v>2125</v>
      </c>
      <c r="D3294" s="13" t="s">
        <v>41</v>
      </c>
      <c r="E3294" s="13" t="s">
        <v>23</v>
      </c>
      <c r="F3294" s="13" t="s">
        <v>6502</v>
      </c>
      <c r="G3294" s="13" t="s">
        <v>98</v>
      </c>
      <c r="H3294" s="13" t="s">
        <v>79</v>
      </c>
      <c r="I3294" s="47" t="str">
        <f>INDEX(Orders!$E3294,MATCH(Orders!$F3294,Customers!$B3294,0))</f>
        <v>First Class</v>
      </c>
    </row>
    <row r="3295" spans="1:9" x14ac:dyDescent="0.35">
      <c r="A3295" s="12">
        <v>8236</v>
      </c>
      <c r="B3295" s="17" t="s">
        <v>903</v>
      </c>
      <c r="C3295" s="17" t="s">
        <v>904</v>
      </c>
      <c r="D3295" s="17" t="s">
        <v>41</v>
      </c>
      <c r="E3295" s="17" t="s">
        <v>23</v>
      </c>
      <c r="F3295" s="17" t="s">
        <v>97</v>
      </c>
      <c r="G3295" s="17" t="s">
        <v>98</v>
      </c>
      <c r="H3295" s="17" t="s">
        <v>79</v>
      </c>
      <c r="I3295" s="48" t="str">
        <f>INDEX(Orders!$E3295,MATCH(Orders!$F3295,Customers!$B3295,0))</f>
        <v>Standard Class</v>
      </c>
    </row>
    <row r="3296" spans="1:9" x14ac:dyDescent="0.35">
      <c r="A3296" s="11">
        <v>3896</v>
      </c>
      <c r="B3296" s="13" t="s">
        <v>869</v>
      </c>
      <c r="C3296" s="13" t="s">
        <v>870</v>
      </c>
      <c r="D3296" s="13" t="s">
        <v>108</v>
      </c>
      <c r="E3296" s="13" t="s">
        <v>23</v>
      </c>
      <c r="F3296" s="13" t="s">
        <v>6507</v>
      </c>
      <c r="G3296" s="13" t="s">
        <v>1444</v>
      </c>
      <c r="H3296" s="13" t="s">
        <v>79</v>
      </c>
      <c r="I3296" s="47" t="str">
        <f>INDEX(Orders!$E3296,MATCH(Orders!$F3296,Customers!$B3296,0))</f>
        <v>Standard Class</v>
      </c>
    </row>
    <row r="3297" spans="1:9" x14ac:dyDescent="0.35">
      <c r="A3297" s="12">
        <v>8237</v>
      </c>
      <c r="B3297" s="17" t="s">
        <v>903</v>
      </c>
      <c r="C3297" s="17" t="s">
        <v>904</v>
      </c>
      <c r="D3297" s="17" t="s">
        <v>41</v>
      </c>
      <c r="E3297" s="17" t="s">
        <v>23</v>
      </c>
      <c r="F3297" s="17" t="s">
        <v>97</v>
      </c>
      <c r="G3297" s="17" t="s">
        <v>98</v>
      </c>
      <c r="H3297" s="17" t="s">
        <v>79</v>
      </c>
      <c r="I3297" s="48" t="str">
        <f>INDEX(Orders!$E3297,MATCH(Orders!$F3297,Customers!$B3297,0))</f>
        <v>Standard Class</v>
      </c>
    </row>
    <row r="3298" spans="1:9" x14ac:dyDescent="0.35">
      <c r="A3298" s="11">
        <v>8235</v>
      </c>
      <c r="B3298" s="13" t="s">
        <v>903</v>
      </c>
      <c r="C3298" s="13" t="s">
        <v>904</v>
      </c>
      <c r="D3298" s="13" t="s">
        <v>41</v>
      </c>
      <c r="E3298" s="13" t="s">
        <v>23</v>
      </c>
      <c r="F3298" s="13" t="s">
        <v>97</v>
      </c>
      <c r="G3298" s="13" t="s">
        <v>98</v>
      </c>
      <c r="H3298" s="13" t="s">
        <v>79</v>
      </c>
      <c r="I3298" s="47" t="str">
        <f>INDEX(Orders!$E3298,MATCH(Orders!$F3298,Customers!$B3298,0))</f>
        <v>Standard Class</v>
      </c>
    </row>
    <row r="3299" spans="1:9" x14ac:dyDescent="0.35">
      <c r="A3299" s="12">
        <v>2518</v>
      </c>
      <c r="B3299" s="17" t="s">
        <v>3404</v>
      </c>
      <c r="C3299" s="17" t="s">
        <v>3405</v>
      </c>
      <c r="D3299" s="17" t="s">
        <v>22</v>
      </c>
      <c r="E3299" s="17" t="s">
        <v>23</v>
      </c>
      <c r="F3299" s="17" t="s">
        <v>198</v>
      </c>
      <c r="G3299" s="17" t="s">
        <v>199</v>
      </c>
      <c r="H3299" s="17" t="s">
        <v>26</v>
      </c>
      <c r="I3299" s="48" t="str">
        <f>INDEX(Orders!$E3299,MATCH(Orders!$F3299,Customers!$B3299,0))</f>
        <v>Standard Class</v>
      </c>
    </row>
    <row r="3300" spans="1:9" x14ac:dyDescent="0.35">
      <c r="A3300" s="11">
        <v>6913</v>
      </c>
      <c r="B3300" s="13" t="s">
        <v>3692</v>
      </c>
      <c r="C3300" s="13" t="s">
        <v>3693</v>
      </c>
      <c r="D3300" s="13" t="s">
        <v>22</v>
      </c>
      <c r="E3300" s="13" t="s">
        <v>23</v>
      </c>
      <c r="F3300" s="13" t="s">
        <v>42</v>
      </c>
      <c r="G3300" s="13" t="s">
        <v>43</v>
      </c>
      <c r="H3300" s="13" t="s">
        <v>44</v>
      </c>
      <c r="I3300" s="47" t="str">
        <f>INDEX(Orders!$E3300,MATCH(Orders!$F3300,Customers!$B3300,0))</f>
        <v>Second Class</v>
      </c>
    </row>
    <row r="3301" spans="1:9" x14ac:dyDescent="0.35">
      <c r="A3301" s="12">
        <v>7393</v>
      </c>
      <c r="B3301" s="17" t="s">
        <v>3578</v>
      </c>
      <c r="C3301" s="17" t="s">
        <v>3579</v>
      </c>
      <c r="D3301" s="17" t="s">
        <v>41</v>
      </c>
      <c r="E3301" s="17" t="s">
        <v>23</v>
      </c>
      <c r="F3301" s="17" t="s">
        <v>42</v>
      </c>
      <c r="G3301" s="17" t="s">
        <v>43</v>
      </c>
      <c r="H3301" s="17" t="s">
        <v>44</v>
      </c>
      <c r="I3301" s="48" t="str">
        <f>INDEX(Orders!$E3301,MATCH(Orders!$F3301,Customers!$B3301,0))</f>
        <v>Standard Class</v>
      </c>
    </row>
    <row r="3302" spans="1:9" x14ac:dyDescent="0.35">
      <c r="A3302" s="11">
        <v>7395</v>
      </c>
      <c r="B3302" s="13" t="s">
        <v>3578</v>
      </c>
      <c r="C3302" s="13" t="s">
        <v>3579</v>
      </c>
      <c r="D3302" s="13" t="s">
        <v>41</v>
      </c>
      <c r="E3302" s="13" t="s">
        <v>23</v>
      </c>
      <c r="F3302" s="13" t="s">
        <v>42</v>
      </c>
      <c r="G3302" s="13" t="s">
        <v>43</v>
      </c>
      <c r="H3302" s="13" t="s">
        <v>44</v>
      </c>
      <c r="I3302" s="47" t="str">
        <f>INDEX(Orders!$E3302,MATCH(Orders!$F3302,Customers!$B3302,0))</f>
        <v>Standard Class</v>
      </c>
    </row>
    <row r="3303" spans="1:9" x14ac:dyDescent="0.35">
      <c r="A3303" s="12">
        <v>7394</v>
      </c>
      <c r="B3303" s="17" t="s">
        <v>3578</v>
      </c>
      <c r="C3303" s="17" t="s">
        <v>3579</v>
      </c>
      <c r="D3303" s="17" t="s">
        <v>41</v>
      </c>
      <c r="E3303" s="17" t="s">
        <v>23</v>
      </c>
      <c r="F3303" s="17" t="s">
        <v>42</v>
      </c>
      <c r="G3303" s="17" t="s">
        <v>43</v>
      </c>
      <c r="H3303" s="17" t="s">
        <v>44</v>
      </c>
      <c r="I3303" s="48" t="str">
        <f>INDEX(Orders!$E3303,MATCH(Orders!$F3303,Customers!$B3303,0))</f>
        <v>Standard Class</v>
      </c>
    </row>
    <row r="3304" spans="1:9" x14ac:dyDescent="0.35">
      <c r="A3304" s="11">
        <v>8354</v>
      </c>
      <c r="B3304" s="13" t="s">
        <v>63</v>
      </c>
      <c r="C3304" s="13" t="s">
        <v>64</v>
      </c>
      <c r="D3304" s="13" t="s">
        <v>22</v>
      </c>
      <c r="E3304" s="13" t="s">
        <v>23</v>
      </c>
      <c r="F3304" s="13" t="s">
        <v>86</v>
      </c>
      <c r="G3304" s="13" t="s">
        <v>87</v>
      </c>
      <c r="H3304" s="13" t="s">
        <v>26</v>
      </c>
      <c r="I3304" s="47" t="str">
        <f>INDEX(Orders!$E3304,MATCH(Orders!$F3304,Customers!$B3304,0))</f>
        <v>Standard Class</v>
      </c>
    </row>
    <row r="3305" spans="1:9" x14ac:dyDescent="0.35">
      <c r="A3305" s="12">
        <v>3633</v>
      </c>
      <c r="B3305" s="17" t="s">
        <v>3253</v>
      </c>
      <c r="C3305" s="17" t="s">
        <v>3254</v>
      </c>
      <c r="D3305" s="17" t="s">
        <v>22</v>
      </c>
      <c r="E3305" s="17" t="s">
        <v>23</v>
      </c>
      <c r="F3305" s="17" t="s">
        <v>42</v>
      </c>
      <c r="G3305" s="17" t="s">
        <v>43</v>
      </c>
      <c r="H3305" s="17" t="s">
        <v>44</v>
      </c>
      <c r="I3305" s="48" t="str">
        <f>INDEX(Orders!$E3305,MATCH(Orders!$F3305,Customers!$B3305,0))</f>
        <v>Second Class</v>
      </c>
    </row>
    <row r="3306" spans="1:9" x14ac:dyDescent="0.35">
      <c r="A3306" s="11">
        <v>8356</v>
      </c>
      <c r="B3306" s="13" t="s">
        <v>63</v>
      </c>
      <c r="C3306" s="13" t="s">
        <v>64</v>
      </c>
      <c r="D3306" s="13" t="s">
        <v>22</v>
      </c>
      <c r="E3306" s="13" t="s">
        <v>23</v>
      </c>
      <c r="F3306" s="13" t="s">
        <v>86</v>
      </c>
      <c r="G3306" s="13" t="s">
        <v>87</v>
      </c>
      <c r="H3306" s="13" t="s">
        <v>26</v>
      </c>
      <c r="I3306" s="47" t="str">
        <f>INDEX(Orders!$E3306,MATCH(Orders!$F3306,Customers!$B3306,0))</f>
        <v>Standard Class</v>
      </c>
    </row>
    <row r="3307" spans="1:9" x14ac:dyDescent="0.35">
      <c r="A3307" s="12">
        <v>8353</v>
      </c>
      <c r="B3307" s="17" t="s">
        <v>63</v>
      </c>
      <c r="C3307" s="17" t="s">
        <v>64</v>
      </c>
      <c r="D3307" s="17" t="s">
        <v>22</v>
      </c>
      <c r="E3307" s="17" t="s">
        <v>23</v>
      </c>
      <c r="F3307" s="17" t="s">
        <v>86</v>
      </c>
      <c r="G3307" s="17" t="s">
        <v>87</v>
      </c>
      <c r="H3307" s="17" t="s">
        <v>26</v>
      </c>
      <c r="I3307" s="48" t="str">
        <f>INDEX(Orders!$E3307,MATCH(Orders!$F3307,Customers!$B3307,0))</f>
        <v>Standard Class</v>
      </c>
    </row>
    <row r="3308" spans="1:9" x14ac:dyDescent="0.35">
      <c r="A3308" s="11">
        <v>7610</v>
      </c>
      <c r="B3308" s="13" t="s">
        <v>5337</v>
      </c>
      <c r="C3308" s="13" t="s">
        <v>5338</v>
      </c>
      <c r="D3308" s="13" t="s">
        <v>41</v>
      </c>
      <c r="E3308" s="13" t="s">
        <v>23</v>
      </c>
      <c r="F3308" s="13" t="s">
        <v>358</v>
      </c>
      <c r="G3308" s="13" t="s">
        <v>43</v>
      </c>
      <c r="H3308" s="13" t="s">
        <v>44</v>
      </c>
      <c r="I3308" s="47" t="str">
        <f>INDEX(Orders!$E3308,MATCH(Orders!$F3308,Customers!$B3308,0))</f>
        <v>Standard Class</v>
      </c>
    </row>
    <row r="3309" spans="1:9" x14ac:dyDescent="0.35">
      <c r="A3309" s="12">
        <v>7609</v>
      </c>
      <c r="B3309" s="17" t="s">
        <v>5337</v>
      </c>
      <c r="C3309" s="17" t="s">
        <v>5338</v>
      </c>
      <c r="D3309" s="17" t="s">
        <v>41</v>
      </c>
      <c r="E3309" s="17" t="s">
        <v>23</v>
      </c>
      <c r="F3309" s="17" t="s">
        <v>358</v>
      </c>
      <c r="G3309" s="17" t="s">
        <v>43</v>
      </c>
      <c r="H3309" s="17" t="s">
        <v>44</v>
      </c>
      <c r="I3309" s="48" t="str">
        <f>INDEX(Orders!$E3309,MATCH(Orders!$F3309,Customers!$B3309,0))</f>
        <v>Standard Class</v>
      </c>
    </row>
    <row r="3310" spans="1:9" x14ac:dyDescent="0.35">
      <c r="A3310" s="11">
        <v>8352</v>
      </c>
      <c r="B3310" s="13" t="s">
        <v>63</v>
      </c>
      <c r="C3310" s="13" t="s">
        <v>64</v>
      </c>
      <c r="D3310" s="13" t="s">
        <v>22</v>
      </c>
      <c r="E3310" s="13" t="s">
        <v>23</v>
      </c>
      <c r="F3310" s="13" t="s">
        <v>86</v>
      </c>
      <c r="G3310" s="13" t="s">
        <v>87</v>
      </c>
      <c r="H3310" s="13" t="s">
        <v>26</v>
      </c>
      <c r="I3310" s="47" t="str">
        <f>INDEX(Orders!$E3310,MATCH(Orders!$F3310,Customers!$B3310,0))</f>
        <v>Standard Class</v>
      </c>
    </row>
    <row r="3311" spans="1:9" x14ac:dyDescent="0.35">
      <c r="A3311" s="12">
        <v>3632</v>
      </c>
      <c r="B3311" s="17" t="s">
        <v>3253</v>
      </c>
      <c r="C3311" s="17" t="s">
        <v>3254</v>
      </c>
      <c r="D3311" s="17" t="s">
        <v>22</v>
      </c>
      <c r="E3311" s="17" t="s">
        <v>23</v>
      </c>
      <c r="F3311" s="17" t="s">
        <v>42</v>
      </c>
      <c r="G3311" s="17" t="s">
        <v>43</v>
      </c>
      <c r="H3311" s="17" t="s">
        <v>44</v>
      </c>
      <c r="I3311" s="48" t="str">
        <f>INDEX(Orders!$E3311,MATCH(Orders!$F3311,Customers!$B3311,0))</f>
        <v>Second Class</v>
      </c>
    </row>
    <row r="3312" spans="1:9" x14ac:dyDescent="0.35">
      <c r="A3312" s="11">
        <v>8355</v>
      </c>
      <c r="B3312" s="13" t="s">
        <v>63</v>
      </c>
      <c r="C3312" s="13" t="s">
        <v>64</v>
      </c>
      <c r="D3312" s="13" t="s">
        <v>22</v>
      </c>
      <c r="E3312" s="13" t="s">
        <v>23</v>
      </c>
      <c r="F3312" s="13" t="s">
        <v>86</v>
      </c>
      <c r="G3312" s="13" t="s">
        <v>87</v>
      </c>
      <c r="H3312" s="13" t="s">
        <v>26</v>
      </c>
      <c r="I3312" s="47" t="str">
        <f>INDEX(Orders!$E3312,MATCH(Orders!$F3312,Customers!$B3312,0))</f>
        <v>Standard Class</v>
      </c>
    </row>
    <row r="3313" spans="1:9" x14ac:dyDescent="0.35">
      <c r="A3313" s="12">
        <v>1353</v>
      </c>
      <c r="B3313" s="17" t="s">
        <v>1918</v>
      </c>
      <c r="C3313" s="17" t="s">
        <v>1919</v>
      </c>
      <c r="D3313" s="17" t="s">
        <v>22</v>
      </c>
      <c r="E3313" s="17" t="s">
        <v>23</v>
      </c>
      <c r="F3313" s="17" t="s">
        <v>358</v>
      </c>
      <c r="G3313" s="17" t="s">
        <v>43</v>
      </c>
      <c r="H3313" s="17" t="s">
        <v>44</v>
      </c>
      <c r="I3313" s="48" t="str">
        <f>INDEX(Orders!$E3313,MATCH(Orders!$F3313,Customers!$B3313,0))</f>
        <v>Standard Class</v>
      </c>
    </row>
    <row r="3314" spans="1:9" x14ac:dyDescent="0.35">
      <c r="A3314" s="11">
        <v>9994</v>
      </c>
      <c r="B3314" s="13" t="s">
        <v>766</v>
      </c>
      <c r="C3314" s="13" t="s">
        <v>767</v>
      </c>
      <c r="D3314" s="13" t="s">
        <v>41</v>
      </c>
      <c r="E3314" s="13" t="s">
        <v>23</v>
      </c>
      <c r="F3314" s="13" t="s">
        <v>6524</v>
      </c>
      <c r="G3314" s="13" t="s">
        <v>43</v>
      </c>
      <c r="H3314" s="13" t="s">
        <v>44</v>
      </c>
      <c r="I3314" s="47" t="str">
        <f>INDEX(Orders!$E3314,MATCH(Orders!$F3314,Customers!$B3314,0))</f>
        <v>Second Class</v>
      </c>
    </row>
    <row r="3315" spans="1:9" x14ac:dyDescent="0.35">
      <c r="A3315" s="12">
        <v>1355</v>
      </c>
      <c r="B3315" s="17" t="s">
        <v>1918</v>
      </c>
      <c r="C3315" s="17" t="s">
        <v>1919</v>
      </c>
      <c r="D3315" s="17" t="s">
        <v>22</v>
      </c>
      <c r="E3315" s="17" t="s">
        <v>23</v>
      </c>
      <c r="F3315" s="17" t="s">
        <v>358</v>
      </c>
      <c r="G3315" s="17" t="s">
        <v>43</v>
      </c>
      <c r="H3315" s="17" t="s">
        <v>44</v>
      </c>
      <c r="I3315" s="48" t="str">
        <f>INDEX(Orders!$E3315,MATCH(Orders!$F3315,Customers!$B3315,0))</f>
        <v>Standard Class</v>
      </c>
    </row>
    <row r="3316" spans="1:9" x14ac:dyDescent="0.35">
      <c r="A3316" s="11">
        <v>2468</v>
      </c>
      <c r="B3316" s="13" t="s">
        <v>5337</v>
      </c>
      <c r="C3316" s="13" t="s">
        <v>5338</v>
      </c>
      <c r="D3316" s="13" t="s">
        <v>41</v>
      </c>
      <c r="E3316" s="13" t="s">
        <v>23</v>
      </c>
      <c r="F3316" s="13" t="s">
        <v>2248</v>
      </c>
      <c r="G3316" s="13" t="s">
        <v>425</v>
      </c>
      <c r="H3316" s="13" t="s">
        <v>79</v>
      </c>
      <c r="I3316" s="47" t="str">
        <f>INDEX(Orders!$E3316,MATCH(Orders!$F3316,Customers!$B3316,0))</f>
        <v>Standard Class</v>
      </c>
    </row>
    <row r="3317" spans="1:9" x14ac:dyDescent="0.35">
      <c r="A3317" s="12">
        <v>7178</v>
      </c>
      <c r="B3317" s="17" t="s">
        <v>1070</v>
      </c>
      <c r="C3317" s="17" t="s">
        <v>1071</v>
      </c>
      <c r="D3317" s="17" t="s">
        <v>22</v>
      </c>
      <c r="E3317" s="17" t="s">
        <v>23</v>
      </c>
      <c r="F3317" s="17" t="s">
        <v>86</v>
      </c>
      <c r="G3317" s="17" t="s">
        <v>87</v>
      </c>
      <c r="H3317" s="17" t="s">
        <v>26</v>
      </c>
      <c r="I3317" s="48" t="str">
        <f>INDEX(Orders!$E3317,MATCH(Orders!$F3317,Customers!$B3317,0))</f>
        <v>Standard Class</v>
      </c>
    </row>
    <row r="3318" spans="1:9" x14ac:dyDescent="0.35">
      <c r="A3318" s="11">
        <v>2958</v>
      </c>
      <c r="B3318" s="13" t="s">
        <v>5536</v>
      </c>
      <c r="C3318" s="13" t="s">
        <v>5537</v>
      </c>
      <c r="D3318" s="13" t="s">
        <v>41</v>
      </c>
      <c r="E3318" s="13" t="s">
        <v>23</v>
      </c>
      <c r="F3318" s="13" t="s">
        <v>174</v>
      </c>
      <c r="G3318" s="13" t="s">
        <v>153</v>
      </c>
      <c r="H3318" s="13" t="s">
        <v>26</v>
      </c>
      <c r="I3318" s="47" t="str">
        <f>INDEX(Orders!$E3318,MATCH(Orders!$F3318,Customers!$B3318,0))</f>
        <v>Standard Class</v>
      </c>
    </row>
    <row r="3319" spans="1:9" x14ac:dyDescent="0.35">
      <c r="A3319" s="12">
        <v>7179</v>
      </c>
      <c r="B3319" s="17" t="s">
        <v>1070</v>
      </c>
      <c r="C3319" s="17" t="s">
        <v>1071</v>
      </c>
      <c r="D3319" s="17" t="s">
        <v>22</v>
      </c>
      <c r="E3319" s="17" t="s">
        <v>23</v>
      </c>
      <c r="F3319" s="17" t="s">
        <v>86</v>
      </c>
      <c r="G3319" s="17" t="s">
        <v>87</v>
      </c>
      <c r="H3319" s="17" t="s">
        <v>26</v>
      </c>
      <c r="I3319" s="48" t="str">
        <f>INDEX(Orders!$E3319,MATCH(Orders!$F3319,Customers!$B3319,0))</f>
        <v>Standard Class</v>
      </c>
    </row>
    <row r="3320" spans="1:9" x14ac:dyDescent="0.35">
      <c r="A3320" s="11">
        <v>1354</v>
      </c>
      <c r="B3320" s="13" t="s">
        <v>1918</v>
      </c>
      <c r="C3320" s="13" t="s">
        <v>1919</v>
      </c>
      <c r="D3320" s="13" t="s">
        <v>22</v>
      </c>
      <c r="E3320" s="13" t="s">
        <v>23</v>
      </c>
      <c r="F3320" s="13" t="s">
        <v>358</v>
      </c>
      <c r="G3320" s="13" t="s">
        <v>43</v>
      </c>
      <c r="H3320" s="13" t="s">
        <v>44</v>
      </c>
      <c r="I3320" s="47" t="str">
        <f>INDEX(Orders!$E3320,MATCH(Orders!$F3320,Customers!$B3320,0))</f>
        <v>Standard Class</v>
      </c>
    </row>
    <row r="3321" spans="1:9" x14ac:dyDescent="0.35">
      <c r="A3321" s="12">
        <v>2469</v>
      </c>
      <c r="B3321" s="17" t="s">
        <v>5337</v>
      </c>
      <c r="C3321" s="17" t="s">
        <v>5338</v>
      </c>
      <c r="D3321" s="17" t="s">
        <v>41</v>
      </c>
      <c r="E3321" s="17" t="s">
        <v>23</v>
      </c>
      <c r="F3321" s="17" t="s">
        <v>2248</v>
      </c>
      <c r="G3321" s="17" t="s">
        <v>425</v>
      </c>
      <c r="H3321" s="17" t="s">
        <v>79</v>
      </c>
      <c r="I3321" s="48" t="str">
        <f>INDEX(Orders!$E3321,MATCH(Orders!$F3321,Customers!$B3321,0))</f>
        <v>Standard Class</v>
      </c>
    </row>
    <row r="3322" spans="1:9" x14ac:dyDescent="0.35">
      <c r="A3322" s="11">
        <v>2467</v>
      </c>
      <c r="B3322" s="13" t="s">
        <v>5337</v>
      </c>
      <c r="C3322" s="13" t="s">
        <v>5338</v>
      </c>
      <c r="D3322" s="13" t="s">
        <v>41</v>
      </c>
      <c r="E3322" s="13" t="s">
        <v>23</v>
      </c>
      <c r="F3322" s="13" t="s">
        <v>2248</v>
      </c>
      <c r="G3322" s="13" t="s">
        <v>425</v>
      </c>
      <c r="H3322" s="13" t="s">
        <v>79</v>
      </c>
      <c r="I3322" s="47" t="str">
        <f>INDEX(Orders!$E3322,MATCH(Orders!$F3322,Customers!$B3322,0))</f>
        <v>Standard Class</v>
      </c>
    </row>
    <row r="3323" spans="1:9" x14ac:dyDescent="0.35">
      <c r="A3323" s="12">
        <v>2470</v>
      </c>
      <c r="B3323" s="17" t="s">
        <v>5337</v>
      </c>
      <c r="C3323" s="17" t="s">
        <v>5338</v>
      </c>
      <c r="D3323" s="17" t="s">
        <v>41</v>
      </c>
      <c r="E3323" s="17" t="s">
        <v>23</v>
      </c>
      <c r="F3323" s="17" t="s">
        <v>2248</v>
      </c>
      <c r="G3323" s="17" t="s">
        <v>425</v>
      </c>
      <c r="H3323" s="17" t="s">
        <v>79</v>
      </c>
      <c r="I3323" s="48" t="str">
        <f>INDEX(Orders!$E3323,MATCH(Orders!$F3323,Customers!$B3323,0))</f>
        <v>Standard Class</v>
      </c>
    </row>
    <row r="3324" spans="1:9" x14ac:dyDescent="0.35">
      <c r="A3324" s="11">
        <v>5288</v>
      </c>
      <c r="B3324" s="13" t="s">
        <v>4774</v>
      </c>
      <c r="C3324" s="13" t="s">
        <v>4775</v>
      </c>
      <c r="D3324" s="13" t="s">
        <v>41</v>
      </c>
      <c r="E3324" s="13" t="s">
        <v>23</v>
      </c>
      <c r="F3324" s="13" t="s">
        <v>1886</v>
      </c>
      <c r="G3324" s="13" t="s">
        <v>737</v>
      </c>
      <c r="H3324" s="13" t="s">
        <v>44</v>
      </c>
      <c r="I3324" s="47" t="str">
        <f>INDEX(Orders!$E3324,MATCH(Orders!$F3324,Customers!$B3324,0))</f>
        <v>First Class</v>
      </c>
    </row>
    <row r="3325" spans="1:9" x14ac:dyDescent="0.35">
      <c r="A3325" s="12">
        <v>6305</v>
      </c>
      <c r="B3325" s="17" t="s">
        <v>4904</v>
      </c>
      <c r="C3325" s="17" t="s">
        <v>4905</v>
      </c>
      <c r="D3325" s="17" t="s">
        <v>41</v>
      </c>
      <c r="E3325" s="17" t="s">
        <v>23</v>
      </c>
      <c r="F3325" s="17" t="s">
        <v>218</v>
      </c>
      <c r="G3325" s="17" t="s">
        <v>219</v>
      </c>
      <c r="H3325" s="17" t="s">
        <v>26</v>
      </c>
      <c r="I3325" s="48" t="str">
        <f>INDEX(Orders!$E3325,MATCH(Orders!$F3325,Customers!$B3325,0))</f>
        <v>Same Day</v>
      </c>
    </row>
    <row r="3326" spans="1:9" x14ac:dyDescent="0.35">
      <c r="A3326" s="11">
        <v>5192</v>
      </c>
      <c r="B3326" s="13" t="s">
        <v>6531</v>
      </c>
      <c r="C3326" s="13" t="s">
        <v>6532</v>
      </c>
      <c r="D3326" s="13" t="s">
        <v>41</v>
      </c>
      <c r="E3326" s="13" t="s">
        <v>23</v>
      </c>
      <c r="F3326" s="13" t="s">
        <v>358</v>
      </c>
      <c r="G3326" s="13" t="s">
        <v>43</v>
      </c>
      <c r="H3326" s="13" t="s">
        <v>44</v>
      </c>
      <c r="I3326" s="47" t="str">
        <f>INDEX(Orders!$E3326,MATCH(Orders!$F3326,Customers!$B3326,0))</f>
        <v>Standard Class</v>
      </c>
    </row>
    <row r="3327" spans="1:9" x14ac:dyDescent="0.35">
      <c r="A3327" s="12">
        <v>5287</v>
      </c>
      <c r="B3327" s="17" t="s">
        <v>4774</v>
      </c>
      <c r="C3327" s="17" t="s">
        <v>4775</v>
      </c>
      <c r="D3327" s="17" t="s">
        <v>41</v>
      </c>
      <c r="E3327" s="17" t="s">
        <v>23</v>
      </c>
      <c r="F3327" s="17" t="s">
        <v>1886</v>
      </c>
      <c r="G3327" s="17" t="s">
        <v>737</v>
      </c>
      <c r="H3327" s="17" t="s">
        <v>44</v>
      </c>
      <c r="I3327" s="48" t="str">
        <f>INDEX(Orders!$E3327,MATCH(Orders!$F3327,Customers!$B3327,0))</f>
        <v>First Class</v>
      </c>
    </row>
    <row r="3328" spans="1:9" x14ac:dyDescent="0.35">
      <c r="A3328" s="11">
        <v>6264</v>
      </c>
      <c r="B3328" s="13" t="s">
        <v>6368</v>
      </c>
      <c r="C3328" s="13" t="s">
        <v>6369</v>
      </c>
      <c r="D3328" s="13" t="s">
        <v>22</v>
      </c>
      <c r="E3328" s="13" t="s">
        <v>23</v>
      </c>
      <c r="F3328" s="13" t="s">
        <v>184</v>
      </c>
      <c r="G3328" s="13" t="s">
        <v>251</v>
      </c>
      <c r="H3328" s="13" t="s">
        <v>79</v>
      </c>
      <c r="I3328" s="47" t="str">
        <f>INDEX(Orders!$E3328,MATCH(Orders!$F3328,Customers!$B3328,0))</f>
        <v>Standard Class</v>
      </c>
    </row>
    <row r="3329" spans="1:9" x14ac:dyDescent="0.35">
      <c r="A3329" s="12">
        <v>5286</v>
      </c>
      <c r="B3329" s="17" t="s">
        <v>4774</v>
      </c>
      <c r="C3329" s="17" t="s">
        <v>4775</v>
      </c>
      <c r="D3329" s="17" t="s">
        <v>41</v>
      </c>
      <c r="E3329" s="17" t="s">
        <v>23</v>
      </c>
      <c r="F3329" s="17" t="s">
        <v>1886</v>
      </c>
      <c r="G3329" s="17" t="s">
        <v>737</v>
      </c>
      <c r="H3329" s="17" t="s">
        <v>44</v>
      </c>
      <c r="I3329" s="48" t="str">
        <f>INDEX(Orders!$E3329,MATCH(Orders!$F3329,Customers!$B3329,0))</f>
        <v>First Class</v>
      </c>
    </row>
    <row r="3330" spans="1:9" x14ac:dyDescent="0.35">
      <c r="A3330" s="11">
        <v>2781</v>
      </c>
      <c r="B3330" s="13" t="s">
        <v>2531</v>
      </c>
      <c r="C3330" s="13" t="s">
        <v>2532</v>
      </c>
      <c r="D3330" s="13" t="s">
        <v>41</v>
      </c>
      <c r="E3330" s="13" t="s">
        <v>23</v>
      </c>
      <c r="F3330" s="13" t="s">
        <v>218</v>
      </c>
      <c r="G3330" s="13" t="s">
        <v>219</v>
      </c>
      <c r="H3330" s="13" t="s">
        <v>26</v>
      </c>
      <c r="I3330" s="47" t="str">
        <f>INDEX(Orders!$E3330,MATCH(Orders!$F3330,Customers!$B3330,0))</f>
        <v>First Class</v>
      </c>
    </row>
    <row r="3331" spans="1:9" x14ac:dyDescent="0.35">
      <c r="A3331" s="12">
        <v>8442</v>
      </c>
      <c r="B3331" s="17" t="s">
        <v>4484</v>
      </c>
      <c r="C3331" s="17" t="s">
        <v>4485</v>
      </c>
      <c r="D3331" s="17" t="s">
        <v>41</v>
      </c>
      <c r="E3331" s="17" t="s">
        <v>23</v>
      </c>
      <c r="F3331" s="17" t="s">
        <v>3038</v>
      </c>
      <c r="G3331" s="17" t="s">
        <v>465</v>
      </c>
      <c r="H3331" s="17" t="s">
        <v>44</v>
      </c>
      <c r="I3331" s="48" t="str">
        <f>INDEX(Orders!$E3331,MATCH(Orders!$F3331,Customers!$B3331,0))</f>
        <v>Standard Class</v>
      </c>
    </row>
    <row r="3332" spans="1:9" x14ac:dyDescent="0.35">
      <c r="A3332" s="11">
        <v>6637</v>
      </c>
      <c r="B3332" s="13" t="s">
        <v>937</v>
      </c>
      <c r="C3332" s="13" t="s">
        <v>938</v>
      </c>
      <c r="D3332" s="13" t="s">
        <v>41</v>
      </c>
      <c r="E3332" s="13" t="s">
        <v>23</v>
      </c>
      <c r="F3332" s="13" t="s">
        <v>77</v>
      </c>
      <c r="G3332" s="13" t="s">
        <v>78</v>
      </c>
      <c r="H3332" s="13" t="s">
        <v>79</v>
      </c>
      <c r="I3332" s="47" t="str">
        <f>INDEX(Orders!$E3332,MATCH(Orders!$F3332,Customers!$B3332,0))</f>
        <v>Same Day</v>
      </c>
    </row>
    <row r="3333" spans="1:9" x14ac:dyDescent="0.35">
      <c r="A3333" s="12">
        <v>7676</v>
      </c>
      <c r="B3333" s="17" t="s">
        <v>5648</v>
      </c>
      <c r="C3333" s="17" t="s">
        <v>5649</v>
      </c>
      <c r="D3333" s="17" t="s">
        <v>41</v>
      </c>
      <c r="E3333" s="17" t="s">
        <v>23</v>
      </c>
      <c r="F3333" s="17" t="s">
        <v>5756</v>
      </c>
      <c r="G3333" s="17" t="s">
        <v>43</v>
      </c>
      <c r="H3333" s="17" t="s">
        <v>44</v>
      </c>
      <c r="I3333" s="48" t="str">
        <f>INDEX(Orders!$E3333,MATCH(Orders!$F3333,Customers!$B3333,0))</f>
        <v>Second Class</v>
      </c>
    </row>
    <row r="3334" spans="1:9" x14ac:dyDescent="0.35">
      <c r="A3334" s="11">
        <v>9923</v>
      </c>
      <c r="B3334" s="13" t="s">
        <v>356</v>
      </c>
      <c r="C3334" s="13" t="s">
        <v>357</v>
      </c>
      <c r="D3334" s="13" t="s">
        <v>41</v>
      </c>
      <c r="E3334" s="13" t="s">
        <v>23</v>
      </c>
      <c r="F3334" s="13" t="s">
        <v>380</v>
      </c>
      <c r="G3334" s="13" t="s">
        <v>381</v>
      </c>
      <c r="H3334" s="13" t="s">
        <v>54</v>
      </c>
      <c r="I3334" s="47" t="str">
        <f>INDEX(Orders!$E3334,MATCH(Orders!$F3334,Customers!$B3334,0))</f>
        <v>Standard Class</v>
      </c>
    </row>
    <row r="3335" spans="1:9" x14ac:dyDescent="0.35">
      <c r="A3335" s="12">
        <v>4670</v>
      </c>
      <c r="B3335" s="17" t="s">
        <v>6015</v>
      </c>
      <c r="C3335" s="17" t="s">
        <v>6016</v>
      </c>
      <c r="D3335" s="17" t="s">
        <v>22</v>
      </c>
      <c r="E3335" s="17" t="s">
        <v>23</v>
      </c>
      <c r="F3335" s="17" t="s">
        <v>842</v>
      </c>
      <c r="G3335" s="17" t="s">
        <v>53</v>
      </c>
      <c r="H3335" s="17" t="s">
        <v>54</v>
      </c>
      <c r="I3335" s="48" t="str">
        <f>INDEX(Orders!$E3335,MATCH(Orders!$F3335,Customers!$B3335,0))</f>
        <v>Standard Class</v>
      </c>
    </row>
    <row r="3336" spans="1:9" x14ac:dyDescent="0.35">
      <c r="A3336" s="11">
        <v>6636</v>
      </c>
      <c r="B3336" s="13" t="s">
        <v>937</v>
      </c>
      <c r="C3336" s="13" t="s">
        <v>938</v>
      </c>
      <c r="D3336" s="13" t="s">
        <v>41</v>
      </c>
      <c r="E3336" s="13" t="s">
        <v>23</v>
      </c>
      <c r="F3336" s="13" t="s">
        <v>77</v>
      </c>
      <c r="G3336" s="13" t="s">
        <v>78</v>
      </c>
      <c r="H3336" s="13" t="s">
        <v>79</v>
      </c>
      <c r="I3336" s="47" t="str">
        <f>INDEX(Orders!$E3336,MATCH(Orders!$F3336,Customers!$B3336,0))</f>
        <v>Same Day</v>
      </c>
    </row>
    <row r="3337" spans="1:9" x14ac:dyDescent="0.35">
      <c r="A3337" s="12">
        <v>4671</v>
      </c>
      <c r="B3337" s="17" t="s">
        <v>6015</v>
      </c>
      <c r="C3337" s="17" t="s">
        <v>6016</v>
      </c>
      <c r="D3337" s="17" t="s">
        <v>22</v>
      </c>
      <c r="E3337" s="17" t="s">
        <v>23</v>
      </c>
      <c r="F3337" s="17" t="s">
        <v>842</v>
      </c>
      <c r="G3337" s="17" t="s">
        <v>53</v>
      </c>
      <c r="H3337" s="17" t="s">
        <v>54</v>
      </c>
      <c r="I3337" s="48" t="str">
        <f>INDEX(Orders!$E3337,MATCH(Orders!$F3337,Customers!$B3337,0))</f>
        <v>Standard Class</v>
      </c>
    </row>
    <row r="3338" spans="1:9" x14ac:dyDescent="0.35">
      <c r="A3338" s="11">
        <v>1971</v>
      </c>
      <c r="B3338" s="13" t="s">
        <v>3373</v>
      </c>
      <c r="C3338" s="13" t="s">
        <v>3374</v>
      </c>
      <c r="D3338" s="13" t="s">
        <v>108</v>
      </c>
      <c r="E3338" s="13" t="s">
        <v>23</v>
      </c>
      <c r="F3338" s="13" t="s">
        <v>380</v>
      </c>
      <c r="G3338" s="13" t="s">
        <v>381</v>
      </c>
      <c r="H3338" s="13" t="s">
        <v>54</v>
      </c>
      <c r="I3338" s="47" t="str">
        <f>INDEX(Orders!$E3338,MATCH(Orders!$F3338,Customers!$B3338,0))</f>
        <v>Standard Class</v>
      </c>
    </row>
    <row r="3339" spans="1:9" x14ac:dyDescent="0.35">
      <c r="A3339" s="12">
        <v>4669</v>
      </c>
      <c r="B3339" s="17" t="s">
        <v>6015</v>
      </c>
      <c r="C3339" s="17" t="s">
        <v>6016</v>
      </c>
      <c r="D3339" s="17" t="s">
        <v>22</v>
      </c>
      <c r="E3339" s="17" t="s">
        <v>23</v>
      </c>
      <c r="F3339" s="17" t="s">
        <v>842</v>
      </c>
      <c r="G3339" s="17" t="s">
        <v>53</v>
      </c>
      <c r="H3339" s="17" t="s">
        <v>54</v>
      </c>
      <c r="I3339" s="48" t="str">
        <f>INDEX(Orders!$E3339,MATCH(Orders!$F3339,Customers!$B3339,0))</f>
        <v>Standard Class</v>
      </c>
    </row>
    <row r="3340" spans="1:9" x14ac:dyDescent="0.35">
      <c r="A3340" s="11">
        <v>4127</v>
      </c>
      <c r="B3340" s="13" t="s">
        <v>1089</v>
      </c>
      <c r="C3340" s="13" t="s">
        <v>1090</v>
      </c>
      <c r="D3340" s="13" t="s">
        <v>41</v>
      </c>
      <c r="E3340" s="13" t="s">
        <v>23</v>
      </c>
      <c r="F3340" s="13" t="s">
        <v>424</v>
      </c>
      <c r="G3340" s="13" t="s">
        <v>425</v>
      </c>
      <c r="H3340" s="13" t="s">
        <v>79</v>
      </c>
      <c r="I3340" s="47" t="str">
        <f>INDEX(Orders!$E3340,MATCH(Orders!$F3340,Customers!$B3340,0))</f>
        <v>First Class</v>
      </c>
    </row>
    <row r="3341" spans="1:9" x14ac:dyDescent="0.35">
      <c r="A3341" s="12">
        <v>6635</v>
      </c>
      <c r="B3341" s="17" t="s">
        <v>937</v>
      </c>
      <c r="C3341" s="17" t="s">
        <v>938</v>
      </c>
      <c r="D3341" s="17" t="s">
        <v>41</v>
      </c>
      <c r="E3341" s="17" t="s">
        <v>23</v>
      </c>
      <c r="F3341" s="17" t="s">
        <v>77</v>
      </c>
      <c r="G3341" s="17" t="s">
        <v>78</v>
      </c>
      <c r="H3341" s="17" t="s">
        <v>79</v>
      </c>
      <c r="I3341" s="48" t="str">
        <f>INDEX(Orders!$E3341,MATCH(Orders!$F3341,Customers!$B3341,0))</f>
        <v>Same Day</v>
      </c>
    </row>
    <row r="3342" spans="1:9" x14ac:dyDescent="0.35">
      <c r="A3342" s="11">
        <v>9374</v>
      </c>
      <c r="B3342" s="13" t="s">
        <v>1270</v>
      </c>
      <c r="C3342" s="13" t="s">
        <v>1271</v>
      </c>
      <c r="D3342" s="13" t="s">
        <v>41</v>
      </c>
      <c r="E3342" s="13" t="s">
        <v>23</v>
      </c>
      <c r="F3342" s="13" t="s">
        <v>2606</v>
      </c>
      <c r="G3342" s="13" t="s">
        <v>43</v>
      </c>
      <c r="H3342" s="13" t="s">
        <v>44</v>
      </c>
      <c r="I3342" s="47" t="str">
        <f>INDEX(Orders!$E3342,MATCH(Orders!$F3342,Customers!$B3342,0))</f>
        <v>Standard Class</v>
      </c>
    </row>
    <row r="3343" spans="1:9" x14ac:dyDescent="0.35">
      <c r="A3343" s="12">
        <v>3830</v>
      </c>
      <c r="B3343" s="17" t="s">
        <v>6549</v>
      </c>
      <c r="C3343" s="17" t="s">
        <v>6550</v>
      </c>
      <c r="D3343" s="17" t="s">
        <v>22</v>
      </c>
      <c r="E3343" s="17" t="s">
        <v>23</v>
      </c>
      <c r="F3343" s="17" t="s">
        <v>1457</v>
      </c>
      <c r="G3343" s="17" t="s">
        <v>880</v>
      </c>
      <c r="H3343" s="17" t="s">
        <v>54</v>
      </c>
      <c r="I3343" s="48" t="str">
        <f>INDEX(Orders!$E3343,MATCH(Orders!$F3343,Customers!$B3343,0))</f>
        <v>Standard Class</v>
      </c>
    </row>
    <row r="3344" spans="1:9" x14ac:dyDescent="0.35">
      <c r="A3344" s="11">
        <v>3828</v>
      </c>
      <c r="B3344" s="13" t="s">
        <v>6549</v>
      </c>
      <c r="C3344" s="13" t="s">
        <v>6550</v>
      </c>
      <c r="D3344" s="13" t="s">
        <v>22</v>
      </c>
      <c r="E3344" s="13" t="s">
        <v>23</v>
      </c>
      <c r="F3344" s="13" t="s">
        <v>1457</v>
      </c>
      <c r="G3344" s="13" t="s">
        <v>880</v>
      </c>
      <c r="H3344" s="13" t="s">
        <v>54</v>
      </c>
      <c r="I3344" s="47" t="str">
        <f>INDEX(Orders!$E3344,MATCH(Orders!$F3344,Customers!$B3344,0))</f>
        <v>Standard Class</v>
      </c>
    </row>
    <row r="3345" spans="1:9" x14ac:dyDescent="0.35">
      <c r="A3345" s="12">
        <v>3829</v>
      </c>
      <c r="B3345" s="17" t="s">
        <v>6549</v>
      </c>
      <c r="C3345" s="17" t="s">
        <v>6550</v>
      </c>
      <c r="D3345" s="17" t="s">
        <v>22</v>
      </c>
      <c r="E3345" s="17" t="s">
        <v>23</v>
      </c>
      <c r="F3345" s="17" t="s">
        <v>1457</v>
      </c>
      <c r="G3345" s="17" t="s">
        <v>880</v>
      </c>
      <c r="H3345" s="17" t="s">
        <v>54</v>
      </c>
      <c r="I3345" s="48" t="str">
        <f>INDEX(Orders!$E3345,MATCH(Orders!$F3345,Customers!$B3345,0))</f>
        <v>Standard Class</v>
      </c>
    </row>
    <row r="3346" spans="1:9" x14ac:dyDescent="0.35">
      <c r="A3346" s="11">
        <v>3831</v>
      </c>
      <c r="B3346" s="13" t="s">
        <v>6549</v>
      </c>
      <c r="C3346" s="13" t="s">
        <v>6550</v>
      </c>
      <c r="D3346" s="13" t="s">
        <v>22</v>
      </c>
      <c r="E3346" s="13" t="s">
        <v>23</v>
      </c>
      <c r="F3346" s="13" t="s">
        <v>1457</v>
      </c>
      <c r="G3346" s="13" t="s">
        <v>880</v>
      </c>
      <c r="H3346" s="13" t="s">
        <v>54</v>
      </c>
      <c r="I3346" s="47" t="str">
        <f>INDEX(Orders!$E3346,MATCH(Orders!$F3346,Customers!$B3346,0))</f>
        <v>Standard Class</v>
      </c>
    </row>
    <row r="3347" spans="1:9" x14ac:dyDescent="0.35">
      <c r="A3347" s="12">
        <v>5001</v>
      </c>
      <c r="B3347" s="17" t="s">
        <v>991</v>
      </c>
      <c r="C3347" s="17" t="s">
        <v>992</v>
      </c>
      <c r="D3347" s="17" t="s">
        <v>108</v>
      </c>
      <c r="E3347" s="17" t="s">
        <v>23</v>
      </c>
      <c r="F3347" s="17" t="s">
        <v>42</v>
      </c>
      <c r="G3347" s="17" t="s">
        <v>43</v>
      </c>
      <c r="H3347" s="17" t="s">
        <v>44</v>
      </c>
      <c r="I3347" s="48" t="str">
        <f>INDEX(Orders!$E3347,MATCH(Orders!$F3347,Customers!$B3347,0))</f>
        <v>Standard Class</v>
      </c>
    </row>
    <row r="3348" spans="1:9" x14ac:dyDescent="0.35">
      <c r="A3348" s="11">
        <v>9520</v>
      </c>
      <c r="B3348" s="13" t="s">
        <v>6559</v>
      </c>
      <c r="C3348" s="13" t="s">
        <v>6560</v>
      </c>
      <c r="D3348" s="13" t="s">
        <v>41</v>
      </c>
      <c r="E3348" s="13" t="s">
        <v>23</v>
      </c>
      <c r="F3348" s="13" t="s">
        <v>358</v>
      </c>
      <c r="G3348" s="13" t="s">
        <v>43</v>
      </c>
      <c r="H3348" s="13" t="s">
        <v>44</v>
      </c>
      <c r="I3348" s="47" t="str">
        <f>INDEX(Orders!$E3348,MATCH(Orders!$F3348,Customers!$B3348,0))</f>
        <v>Second Class</v>
      </c>
    </row>
    <row r="3349" spans="1:9" x14ac:dyDescent="0.35">
      <c r="A3349" s="12">
        <v>4471</v>
      </c>
      <c r="B3349" s="17" t="s">
        <v>3631</v>
      </c>
      <c r="C3349" s="17" t="s">
        <v>3632</v>
      </c>
      <c r="D3349" s="17" t="s">
        <v>22</v>
      </c>
      <c r="E3349" s="17" t="s">
        <v>23</v>
      </c>
      <c r="F3349" s="17" t="s">
        <v>86</v>
      </c>
      <c r="G3349" s="17" t="s">
        <v>87</v>
      </c>
      <c r="H3349" s="17" t="s">
        <v>26</v>
      </c>
      <c r="I3349" s="48" t="str">
        <f>INDEX(Orders!$E3349,MATCH(Orders!$F3349,Customers!$B3349,0))</f>
        <v>Standard Class</v>
      </c>
    </row>
    <row r="3350" spans="1:9" x14ac:dyDescent="0.35">
      <c r="A3350" s="11">
        <v>3274</v>
      </c>
      <c r="B3350" s="13" t="s">
        <v>4843</v>
      </c>
      <c r="C3350" s="13" t="s">
        <v>4844</v>
      </c>
      <c r="D3350" s="13" t="s">
        <v>108</v>
      </c>
      <c r="E3350" s="13" t="s">
        <v>23</v>
      </c>
      <c r="F3350" s="13" t="s">
        <v>42</v>
      </c>
      <c r="G3350" s="13" t="s">
        <v>43</v>
      </c>
      <c r="H3350" s="13" t="s">
        <v>44</v>
      </c>
      <c r="I3350" s="47" t="str">
        <f>INDEX(Orders!$E3350,MATCH(Orders!$F3350,Customers!$B3350,0))</f>
        <v>Standard Class</v>
      </c>
    </row>
    <row r="3351" spans="1:9" x14ac:dyDescent="0.35">
      <c r="A3351" s="12">
        <v>1596</v>
      </c>
      <c r="B3351" s="17" t="s">
        <v>3917</v>
      </c>
      <c r="C3351" s="17" t="s">
        <v>3918</v>
      </c>
      <c r="D3351" s="17" t="s">
        <v>41</v>
      </c>
      <c r="E3351" s="17" t="s">
        <v>23</v>
      </c>
      <c r="F3351" s="17" t="s">
        <v>184</v>
      </c>
      <c r="G3351" s="17" t="s">
        <v>153</v>
      </c>
      <c r="H3351" s="17" t="s">
        <v>26</v>
      </c>
      <c r="I3351" s="48" t="str">
        <f>INDEX(Orders!$E3351,MATCH(Orders!$F3351,Customers!$B3351,0))</f>
        <v>Standard Class</v>
      </c>
    </row>
    <row r="3352" spans="1:9" x14ac:dyDescent="0.35">
      <c r="A3352" s="11">
        <v>9601</v>
      </c>
      <c r="B3352" s="13" t="s">
        <v>840</v>
      </c>
      <c r="C3352" s="13" t="s">
        <v>841</v>
      </c>
      <c r="D3352" s="13" t="s">
        <v>22</v>
      </c>
      <c r="E3352" s="13" t="s">
        <v>23</v>
      </c>
      <c r="F3352" s="13" t="s">
        <v>6565</v>
      </c>
      <c r="G3352" s="13" t="s">
        <v>53</v>
      </c>
      <c r="H3352" s="13" t="s">
        <v>54</v>
      </c>
      <c r="I3352" s="47" t="str">
        <f>INDEX(Orders!$E3352,MATCH(Orders!$F3352,Customers!$B3352,0))</f>
        <v>Second Class</v>
      </c>
    </row>
    <row r="3353" spans="1:9" x14ac:dyDescent="0.35">
      <c r="A3353" s="12">
        <v>8420</v>
      </c>
      <c r="B3353" s="17" t="s">
        <v>3752</v>
      </c>
      <c r="C3353" s="17" t="s">
        <v>3753</v>
      </c>
      <c r="D3353" s="17" t="s">
        <v>108</v>
      </c>
      <c r="E3353" s="17" t="s">
        <v>23</v>
      </c>
      <c r="F3353" s="17" t="s">
        <v>159</v>
      </c>
      <c r="G3353" s="17" t="s">
        <v>160</v>
      </c>
      <c r="H3353" s="17" t="s">
        <v>44</v>
      </c>
      <c r="I3353" s="48" t="str">
        <f>INDEX(Orders!$E3353,MATCH(Orders!$F3353,Customers!$B3353,0))</f>
        <v>First Class</v>
      </c>
    </row>
    <row r="3354" spans="1:9" x14ac:dyDescent="0.35">
      <c r="A3354" s="11">
        <v>8418</v>
      </c>
      <c r="B3354" s="13" t="s">
        <v>3752</v>
      </c>
      <c r="C3354" s="13" t="s">
        <v>3753</v>
      </c>
      <c r="D3354" s="13" t="s">
        <v>108</v>
      </c>
      <c r="E3354" s="13" t="s">
        <v>23</v>
      </c>
      <c r="F3354" s="13" t="s">
        <v>159</v>
      </c>
      <c r="G3354" s="13" t="s">
        <v>160</v>
      </c>
      <c r="H3354" s="13" t="s">
        <v>44</v>
      </c>
      <c r="I3354" s="47" t="str">
        <f>INDEX(Orders!$E3354,MATCH(Orders!$F3354,Customers!$B3354,0))</f>
        <v>First Class</v>
      </c>
    </row>
    <row r="3355" spans="1:9" x14ac:dyDescent="0.35">
      <c r="A3355" s="12">
        <v>8417</v>
      </c>
      <c r="B3355" s="17" t="s">
        <v>3752</v>
      </c>
      <c r="C3355" s="17" t="s">
        <v>3753</v>
      </c>
      <c r="D3355" s="17" t="s">
        <v>108</v>
      </c>
      <c r="E3355" s="17" t="s">
        <v>23</v>
      </c>
      <c r="F3355" s="17" t="s">
        <v>159</v>
      </c>
      <c r="G3355" s="17" t="s">
        <v>160</v>
      </c>
      <c r="H3355" s="17" t="s">
        <v>44</v>
      </c>
      <c r="I3355" s="48" t="str">
        <f>INDEX(Orders!$E3355,MATCH(Orders!$F3355,Customers!$B3355,0))</f>
        <v>First Class</v>
      </c>
    </row>
    <row r="3356" spans="1:9" x14ac:dyDescent="0.35">
      <c r="A3356" s="11">
        <v>8421</v>
      </c>
      <c r="B3356" s="13" t="s">
        <v>3752</v>
      </c>
      <c r="C3356" s="13" t="s">
        <v>3753</v>
      </c>
      <c r="D3356" s="13" t="s">
        <v>108</v>
      </c>
      <c r="E3356" s="13" t="s">
        <v>23</v>
      </c>
      <c r="F3356" s="13" t="s">
        <v>159</v>
      </c>
      <c r="G3356" s="13" t="s">
        <v>160</v>
      </c>
      <c r="H3356" s="13" t="s">
        <v>44</v>
      </c>
      <c r="I3356" s="47" t="str">
        <f>INDEX(Orders!$E3356,MATCH(Orders!$F3356,Customers!$B3356,0))</f>
        <v>First Class</v>
      </c>
    </row>
    <row r="3357" spans="1:9" x14ac:dyDescent="0.35">
      <c r="A3357" s="12">
        <v>8282</v>
      </c>
      <c r="B3357" s="17" t="s">
        <v>5101</v>
      </c>
      <c r="C3357" s="17" t="s">
        <v>5102</v>
      </c>
      <c r="D3357" s="17" t="s">
        <v>22</v>
      </c>
      <c r="E3357" s="17" t="s">
        <v>23</v>
      </c>
      <c r="F3357" s="17" t="s">
        <v>97</v>
      </c>
      <c r="G3357" s="17" t="s">
        <v>78</v>
      </c>
      <c r="H3357" s="17" t="s">
        <v>79</v>
      </c>
      <c r="I3357" s="48" t="str">
        <f>INDEX(Orders!$E3357,MATCH(Orders!$F3357,Customers!$B3357,0))</f>
        <v>First Class</v>
      </c>
    </row>
    <row r="3358" spans="1:9" x14ac:dyDescent="0.35">
      <c r="A3358" s="11">
        <v>8419</v>
      </c>
      <c r="B3358" s="13" t="s">
        <v>3752</v>
      </c>
      <c r="C3358" s="13" t="s">
        <v>3753</v>
      </c>
      <c r="D3358" s="13" t="s">
        <v>108</v>
      </c>
      <c r="E3358" s="13" t="s">
        <v>23</v>
      </c>
      <c r="F3358" s="13" t="s">
        <v>159</v>
      </c>
      <c r="G3358" s="13" t="s">
        <v>160</v>
      </c>
      <c r="H3358" s="13" t="s">
        <v>44</v>
      </c>
      <c r="I3358" s="47" t="str">
        <f>INDEX(Orders!$E3358,MATCH(Orders!$F3358,Customers!$B3358,0))</f>
        <v>First Class</v>
      </c>
    </row>
    <row r="3359" spans="1:9" x14ac:dyDescent="0.35">
      <c r="A3359" s="12">
        <v>8281</v>
      </c>
      <c r="B3359" s="17" t="s">
        <v>5101</v>
      </c>
      <c r="C3359" s="17" t="s">
        <v>5102</v>
      </c>
      <c r="D3359" s="17" t="s">
        <v>22</v>
      </c>
      <c r="E3359" s="17" t="s">
        <v>23</v>
      </c>
      <c r="F3359" s="17" t="s">
        <v>97</v>
      </c>
      <c r="G3359" s="17" t="s">
        <v>78</v>
      </c>
      <c r="H3359" s="17" t="s">
        <v>79</v>
      </c>
      <c r="I3359" s="48" t="str">
        <f>INDEX(Orders!$E3359,MATCH(Orders!$F3359,Customers!$B3359,0))</f>
        <v>First Class</v>
      </c>
    </row>
    <row r="3360" spans="1:9" x14ac:dyDescent="0.35">
      <c r="A3360" s="11">
        <v>4701</v>
      </c>
      <c r="B3360" s="13" t="s">
        <v>1562</v>
      </c>
      <c r="C3360" s="13" t="s">
        <v>1563</v>
      </c>
      <c r="D3360" s="13" t="s">
        <v>108</v>
      </c>
      <c r="E3360" s="13" t="s">
        <v>23</v>
      </c>
      <c r="F3360" s="13" t="s">
        <v>2013</v>
      </c>
      <c r="G3360" s="13" t="s">
        <v>53</v>
      </c>
      <c r="H3360" s="13" t="s">
        <v>54</v>
      </c>
      <c r="I3360" s="47" t="str">
        <f>INDEX(Orders!$E3360,MATCH(Orders!$F3360,Customers!$B3360,0))</f>
        <v>Standard Class</v>
      </c>
    </row>
    <row r="3361" spans="1:9" x14ac:dyDescent="0.35">
      <c r="A3361" s="12">
        <v>5012</v>
      </c>
      <c r="B3361" s="17" t="s">
        <v>6574</v>
      </c>
      <c r="C3361" s="17" t="s">
        <v>6575</v>
      </c>
      <c r="D3361" s="17" t="s">
        <v>22</v>
      </c>
      <c r="E3361" s="17" t="s">
        <v>23</v>
      </c>
      <c r="F3361" s="17" t="s">
        <v>1695</v>
      </c>
      <c r="G3361" s="17" t="s">
        <v>465</v>
      </c>
      <c r="H3361" s="17" t="s">
        <v>44</v>
      </c>
      <c r="I3361" s="48" t="str">
        <f>INDEX(Orders!$E3361,MATCH(Orders!$F3361,Customers!$B3361,0))</f>
        <v>First Class</v>
      </c>
    </row>
    <row r="3362" spans="1:9" x14ac:dyDescent="0.35">
      <c r="A3362" s="11">
        <v>4700</v>
      </c>
      <c r="B3362" s="13" t="s">
        <v>1562</v>
      </c>
      <c r="C3362" s="13" t="s">
        <v>1563</v>
      </c>
      <c r="D3362" s="13" t="s">
        <v>108</v>
      </c>
      <c r="E3362" s="13" t="s">
        <v>23</v>
      </c>
      <c r="F3362" s="13" t="s">
        <v>2013</v>
      </c>
      <c r="G3362" s="13" t="s">
        <v>53</v>
      </c>
      <c r="H3362" s="13" t="s">
        <v>54</v>
      </c>
      <c r="I3362" s="47" t="str">
        <f>INDEX(Orders!$E3362,MATCH(Orders!$F3362,Customers!$B3362,0))</f>
        <v>Standard Class</v>
      </c>
    </row>
    <row r="3363" spans="1:9" x14ac:dyDescent="0.35">
      <c r="A3363" s="12">
        <v>4702</v>
      </c>
      <c r="B3363" s="17" t="s">
        <v>1562</v>
      </c>
      <c r="C3363" s="17" t="s">
        <v>1563</v>
      </c>
      <c r="D3363" s="17" t="s">
        <v>108</v>
      </c>
      <c r="E3363" s="17" t="s">
        <v>23</v>
      </c>
      <c r="F3363" s="17" t="s">
        <v>2013</v>
      </c>
      <c r="G3363" s="17" t="s">
        <v>53</v>
      </c>
      <c r="H3363" s="17" t="s">
        <v>54</v>
      </c>
      <c r="I3363" s="48" t="str">
        <f>INDEX(Orders!$E3363,MATCH(Orders!$F3363,Customers!$B3363,0))</f>
        <v>Standard Class</v>
      </c>
    </row>
    <row r="3364" spans="1:9" x14ac:dyDescent="0.35">
      <c r="A3364" s="11">
        <v>4124</v>
      </c>
      <c r="B3364" s="13" t="s">
        <v>4946</v>
      </c>
      <c r="C3364" s="13" t="s">
        <v>4947</v>
      </c>
      <c r="D3364" s="13" t="s">
        <v>41</v>
      </c>
      <c r="E3364" s="13" t="s">
        <v>23</v>
      </c>
      <c r="F3364" s="13" t="s">
        <v>159</v>
      </c>
      <c r="G3364" s="13" t="s">
        <v>160</v>
      </c>
      <c r="H3364" s="13" t="s">
        <v>44</v>
      </c>
      <c r="I3364" s="47" t="str">
        <f>INDEX(Orders!$E3364,MATCH(Orders!$F3364,Customers!$B3364,0))</f>
        <v>Same Day</v>
      </c>
    </row>
    <row r="3365" spans="1:9" x14ac:dyDescent="0.35">
      <c r="A3365" s="12">
        <v>4703</v>
      </c>
      <c r="B3365" s="17" t="s">
        <v>1562</v>
      </c>
      <c r="C3365" s="17" t="s">
        <v>1563</v>
      </c>
      <c r="D3365" s="17" t="s">
        <v>108</v>
      </c>
      <c r="E3365" s="17" t="s">
        <v>23</v>
      </c>
      <c r="F3365" s="17" t="s">
        <v>2013</v>
      </c>
      <c r="G3365" s="17" t="s">
        <v>53</v>
      </c>
      <c r="H3365" s="17" t="s">
        <v>54</v>
      </c>
      <c r="I3365" s="48" t="str">
        <f>INDEX(Orders!$E3365,MATCH(Orders!$F3365,Customers!$B3365,0))</f>
        <v>Standard Class</v>
      </c>
    </row>
    <row r="3366" spans="1:9" x14ac:dyDescent="0.35">
      <c r="A3366" s="11">
        <v>4122</v>
      </c>
      <c r="B3366" s="13" t="s">
        <v>4946</v>
      </c>
      <c r="C3366" s="13" t="s">
        <v>4947</v>
      </c>
      <c r="D3366" s="13" t="s">
        <v>41</v>
      </c>
      <c r="E3366" s="13" t="s">
        <v>23</v>
      </c>
      <c r="F3366" s="13" t="s">
        <v>159</v>
      </c>
      <c r="G3366" s="13" t="s">
        <v>160</v>
      </c>
      <c r="H3366" s="13" t="s">
        <v>44</v>
      </c>
      <c r="I3366" s="47" t="str">
        <f>INDEX(Orders!$E3366,MATCH(Orders!$F3366,Customers!$B3366,0))</f>
        <v>Same Day</v>
      </c>
    </row>
    <row r="3367" spans="1:9" x14ac:dyDescent="0.35">
      <c r="A3367" s="12">
        <v>4123</v>
      </c>
      <c r="B3367" s="17" t="s">
        <v>4946</v>
      </c>
      <c r="C3367" s="17" t="s">
        <v>4947</v>
      </c>
      <c r="D3367" s="17" t="s">
        <v>41</v>
      </c>
      <c r="E3367" s="17" t="s">
        <v>23</v>
      </c>
      <c r="F3367" s="17" t="s">
        <v>159</v>
      </c>
      <c r="G3367" s="17" t="s">
        <v>160</v>
      </c>
      <c r="H3367" s="17" t="s">
        <v>44</v>
      </c>
      <c r="I3367" s="48" t="str">
        <f>INDEX(Orders!$E3367,MATCH(Orders!$F3367,Customers!$B3367,0))</f>
        <v>Same Day</v>
      </c>
    </row>
    <row r="3368" spans="1:9" x14ac:dyDescent="0.35">
      <c r="A3368" s="11">
        <v>7316</v>
      </c>
      <c r="B3368" s="13" t="s">
        <v>846</v>
      </c>
      <c r="C3368" s="13" t="s">
        <v>847</v>
      </c>
      <c r="D3368" s="13" t="s">
        <v>41</v>
      </c>
      <c r="E3368" s="13" t="s">
        <v>23</v>
      </c>
      <c r="F3368" s="13" t="s">
        <v>218</v>
      </c>
      <c r="G3368" s="13" t="s">
        <v>219</v>
      </c>
      <c r="H3368" s="13" t="s">
        <v>26</v>
      </c>
      <c r="I3368" s="47" t="str">
        <f>INDEX(Orders!$E3368,MATCH(Orders!$F3368,Customers!$B3368,0))</f>
        <v>Second Class</v>
      </c>
    </row>
    <row r="3369" spans="1:9" x14ac:dyDescent="0.35">
      <c r="A3369" s="12">
        <v>3762</v>
      </c>
      <c r="B3369" s="17" t="s">
        <v>2474</v>
      </c>
      <c r="C3369" s="17" t="s">
        <v>2475</v>
      </c>
      <c r="D3369" s="17" t="s">
        <v>41</v>
      </c>
      <c r="E3369" s="17" t="s">
        <v>23</v>
      </c>
      <c r="F3369" s="17" t="s">
        <v>6581</v>
      </c>
      <c r="G3369" s="17" t="s">
        <v>893</v>
      </c>
      <c r="H3369" s="17" t="s">
        <v>26</v>
      </c>
      <c r="I3369" s="48" t="str">
        <f>INDEX(Orders!$E3369,MATCH(Orders!$F3369,Customers!$B3369,0))</f>
        <v>Standard Class</v>
      </c>
    </row>
    <row r="3370" spans="1:9" x14ac:dyDescent="0.35">
      <c r="A3370" s="11">
        <v>6670</v>
      </c>
      <c r="B3370" s="13" t="s">
        <v>5494</v>
      </c>
      <c r="C3370" s="13" t="s">
        <v>5495</v>
      </c>
      <c r="D3370" s="13" t="s">
        <v>41</v>
      </c>
      <c r="E3370" s="13" t="s">
        <v>23</v>
      </c>
      <c r="F3370" s="13" t="s">
        <v>939</v>
      </c>
      <c r="G3370" s="13" t="s">
        <v>199</v>
      </c>
      <c r="H3370" s="13" t="s">
        <v>26</v>
      </c>
      <c r="I3370" s="47" t="str">
        <f>INDEX(Orders!$E3370,MATCH(Orders!$F3370,Customers!$B3370,0))</f>
        <v>Second Class</v>
      </c>
    </row>
    <row r="3371" spans="1:9" x14ac:dyDescent="0.35">
      <c r="A3371" s="12">
        <v>1857</v>
      </c>
      <c r="B3371" s="17" t="s">
        <v>690</v>
      </c>
      <c r="C3371" s="17" t="s">
        <v>691</v>
      </c>
      <c r="D3371" s="17" t="s">
        <v>22</v>
      </c>
      <c r="E3371" s="17" t="s">
        <v>23</v>
      </c>
      <c r="F3371" s="17" t="s">
        <v>451</v>
      </c>
      <c r="G3371" s="17" t="s">
        <v>53</v>
      </c>
      <c r="H3371" s="17" t="s">
        <v>54</v>
      </c>
      <c r="I3371" s="48" t="str">
        <f>INDEX(Orders!$E3371,MATCH(Orders!$F3371,Customers!$B3371,0))</f>
        <v>Second Class</v>
      </c>
    </row>
    <row r="3372" spans="1:9" x14ac:dyDescent="0.35">
      <c r="A3372" s="11">
        <v>5821</v>
      </c>
      <c r="B3372" s="13" t="s">
        <v>1608</v>
      </c>
      <c r="C3372" s="13" t="s">
        <v>1609</v>
      </c>
      <c r="D3372" s="13" t="s">
        <v>22</v>
      </c>
      <c r="E3372" s="13" t="s">
        <v>23</v>
      </c>
      <c r="F3372" s="13" t="s">
        <v>358</v>
      </c>
      <c r="G3372" s="13" t="s">
        <v>43</v>
      </c>
      <c r="H3372" s="13" t="s">
        <v>44</v>
      </c>
      <c r="I3372" s="47" t="str">
        <f>INDEX(Orders!$E3372,MATCH(Orders!$F3372,Customers!$B3372,0))</f>
        <v>Standard Class</v>
      </c>
    </row>
    <row r="3373" spans="1:9" x14ac:dyDescent="0.35">
      <c r="A3373" s="12">
        <v>5823</v>
      </c>
      <c r="B3373" s="17" t="s">
        <v>1608</v>
      </c>
      <c r="C3373" s="17" t="s">
        <v>1609</v>
      </c>
      <c r="D3373" s="17" t="s">
        <v>22</v>
      </c>
      <c r="E3373" s="17" t="s">
        <v>23</v>
      </c>
      <c r="F3373" s="17" t="s">
        <v>358</v>
      </c>
      <c r="G3373" s="17" t="s">
        <v>43</v>
      </c>
      <c r="H3373" s="17" t="s">
        <v>44</v>
      </c>
      <c r="I3373" s="48" t="str">
        <f>INDEX(Orders!$E3373,MATCH(Orders!$F3373,Customers!$B3373,0))</f>
        <v>Standard Class</v>
      </c>
    </row>
    <row r="3374" spans="1:9" x14ac:dyDescent="0.35">
      <c r="A3374" s="11">
        <v>5804</v>
      </c>
      <c r="B3374" s="13" t="s">
        <v>941</v>
      </c>
      <c r="C3374" s="13" t="s">
        <v>942</v>
      </c>
      <c r="D3374" s="13" t="s">
        <v>108</v>
      </c>
      <c r="E3374" s="13" t="s">
        <v>23</v>
      </c>
      <c r="F3374" s="13" t="s">
        <v>174</v>
      </c>
      <c r="G3374" s="13" t="s">
        <v>153</v>
      </c>
      <c r="H3374" s="13" t="s">
        <v>26</v>
      </c>
      <c r="I3374" s="47" t="str">
        <f>INDEX(Orders!$E3374,MATCH(Orders!$F3374,Customers!$B3374,0))</f>
        <v>Standard Class</v>
      </c>
    </row>
    <row r="3375" spans="1:9" x14ac:dyDescent="0.35">
      <c r="A3375" s="12">
        <v>6668</v>
      </c>
      <c r="B3375" s="17" t="s">
        <v>5494</v>
      </c>
      <c r="C3375" s="17" t="s">
        <v>5495</v>
      </c>
      <c r="D3375" s="17" t="s">
        <v>41</v>
      </c>
      <c r="E3375" s="17" t="s">
        <v>23</v>
      </c>
      <c r="F3375" s="17" t="s">
        <v>939</v>
      </c>
      <c r="G3375" s="17" t="s">
        <v>199</v>
      </c>
      <c r="H3375" s="17" t="s">
        <v>26</v>
      </c>
      <c r="I3375" s="48" t="str">
        <f>INDEX(Orders!$E3375,MATCH(Orders!$F3375,Customers!$B3375,0))</f>
        <v>Second Class</v>
      </c>
    </row>
    <row r="3376" spans="1:9" x14ac:dyDescent="0.35">
      <c r="A3376" s="11">
        <v>5822</v>
      </c>
      <c r="B3376" s="13" t="s">
        <v>1608</v>
      </c>
      <c r="C3376" s="13" t="s">
        <v>1609</v>
      </c>
      <c r="D3376" s="13" t="s">
        <v>22</v>
      </c>
      <c r="E3376" s="13" t="s">
        <v>23</v>
      </c>
      <c r="F3376" s="13" t="s">
        <v>358</v>
      </c>
      <c r="G3376" s="13" t="s">
        <v>43</v>
      </c>
      <c r="H3376" s="13" t="s">
        <v>44</v>
      </c>
      <c r="I3376" s="47" t="str">
        <f>INDEX(Orders!$E3376,MATCH(Orders!$F3376,Customers!$B3376,0))</f>
        <v>Standard Class</v>
      </c>
    </row>
    <row r="3377" spans="1:9" x14ac:dyDescent="0.35">
      <c r="A3377" s="12">
        <v>6281</v>
      </c>
      <c r="B3377" s="17" t="s">
        <v>4449</v>
      </c>
      <c r="C3377" s="17" t="s">
        <v>4450</v>
      </c>
      <c r="D3377" s="17" t="s">
        <v>41</v>
      </c>
      <c r="E3377" s="17" t="s">
        <v>23</v>
      </c>
      <c r="F3377" s="17" t="s">
        <v>2058</v>
      </c>
      <c r="G3377" s="17" t="s">
        <v>153</v>
      </c>
      <c r="H3377" s="17" t="s">
        <v>26</v>
      </c>
      <c r="I3377" s="48" t="str">
        <f>INDEX(Orders!$E3377,MATCH(Orders!$F3377,Customers!$B3377,0))</f>
        <v>Standard Class</v>
      </c>
    </row>
    <row r="3378" spans="1:9" x14ac:dyDescent="0.35">
      <c r="A3378" s="11">
        <v>6669</v>
      </c>
      <c r="B3378" s="13" t="s">
        <v>5494</v>
      </c>
      <c r="C3378" s="13" t="s">
        <v>5495</v>
      </c>
      <c r="D3378" s="13" t="s">
        <v>41</v>
      </c>
      <c r="E3378" s="13" t="s">
        <v>23</v>
      </c>
      <c r="F3378" s="13" t="s">
        <v>939</v>
      </c>
      <c r="G3378" s="13" t="s">
        <v>199</v>
      </c>
      <c r="H3378" s="13" t="s">
        <v>26</v>
      </c>
      <c r="I3378" s="47" t="str">
        <f>INDEX(Orders!$E3378,MATCH(Orders!$F3378,Customers!$B3378,0))</f>
        <v>Second Class</v>
      </c>
    </row>
    <row r="3379" spans="1:9" x14ac:dyDescent="0.35">
      <c r="A3379" s="12">
        <v>5824</v>
      </c>
      <c r="B3379" s="17" t="s">
        <v>1608</v>
      </c>
      <c r="C3379" s="17" t="s">
        <v>1609</v>
      </c>
      <c r="D3379" s="17" t="s">
        <v>22</v>
      </c>
      <c r="E3379" s="17" t="s">
        <v>23</v>
      </c>
      <c r="F3379" s="17" t="s">
        <v>358</v>
      </c>
      <c r="G3379" s="17" t="s">
        <v>43</v>
      </c>
      <c r="H3379" s="17" t="s">
        <v>44</v>
      </c>
      <c r="I3379" s="48" t="str">
        <f>INDEX(Orders!$E3379,MATCH(Orders!$F3379,Customers!$B3379,0))</f>
        <v>Standard Class</v>
      </c>
    </row>
    <row r="3380" spans="1:9" x14ac:dyDescent="0.35">
      <c r="A3380" s="11">
        <v>6667</v>
      </c>
      <c r="B3380" s="13" t="s">
        <v>5494</v>
      </c>
      <c r="C3380" s="13" t="s">
        <v>5495</v>
      </c>
      <c r="D3380" s="13" t="s">
        <v>41</v>
      </c>
      <c r="E3380" s="13" t="s">
        <v>23</v>
      </c>
      <c r="F3380" s="13" t="s">
        <v>939</v>
      </c>
      <c r="G3380" s="13" t="s">
        <v>199</v>
      </c>
      <c r="H3380" s="13" t="s">
        <v>26</v>
      </c>
      <c r="I3380" s="47" t="str">
        <f>INDEX(Orders!$E3380,MATCH(Orders!$F3380,Customers!$B3380,0))</f>
        <v>Second Class</v>
      </c>
    </row>
    <row r="3381" spans="1:9" x14ac:dyDescent="0.35">
      <c r="A3381" s="12">
        <v>1858</v>
      </c>
      <c r="B3381" s="17" t="s">
        <v>690</v>
      </c>
      <c r="C3381" s="17" t="s">
        <v>691</v>
      </c>
      <c r="D3381" s="17" t="s">
        <v>22</v>
      </c>
      <c r="E3381" s="17" t="s">
        <v>23</v>
      </c>
      <c r="F3381" s="17" t="s">
        <v>451</v>
      </c>
      <c r="G3381" s="17" t="s">
        <v>53</v>
      </c>
      <c r="H3381" s="17" t="s">
        <v>54</v>
      </c>
      <c r="I3381" s="48" t="str">
        <f>INDEX(Orders!$E3381,MATCH(Orders!$F3381,Customers!$B3381,0))</f>
        <v>Second Class</v>
      </c>
    </row>
    <row r="3382" spans="1:9" x14ac:dyDescent="0.35">
      <c r="A3382" s="11">
        <v>2595</v>
      </c>
      <c r="B3382" s="13" t="s">
        <v>4356</v>
      </c>
      <c r="C3382" s="13" t="s">
        <v>4357</v>
      </c>
      <c r="D3382" s="13" t="s">
        <v>22</v>
      </c>
      <c r="E3382" s="13" t="s">
        <v>23</v>
      </c>
      <c r="F3382" s="13" t="s">
        <v>184</v>
      </c>
      <c r="G3382" s="13" t="s">
        <v>762</v>
      </c>
      <c r="H3382" s="13" t="s">
        <v>54</v>
      </c>
      <c r="I3382" s="47" t="str">
        <f>INDEX(Orders!$E3382,MATCH(Orders!$F3382,Customers!$B3382,0))</f>
        <v>Standard Class</v>
      </c>
    </row>
    <row r="3383" spans="1:9" x14ac:dyDescent="0.35">
      <c r="A3383" s="12">
        <v>8336</v>
      </c>
      <c r="B3383" s="17" t="s">
        <v>4786</v>
      </c>
      <c r="C3383" s="17" t="s">
        <v>4787</v>
      </c>
      <c r="D3383" s="17" t="s">
        <v>108</v>
      </c>
      <c r="E3383" s="17" t="s">
        <v>23</v>
      </c>
      <c r="F3383" s="17" t="s">
        <v>697</v>
      </c>
      <c r="G3383" s="17" t="s">
        <v>743</v>
      </c>
      <c r="H3383" s="17" t="s">
        <v>26</v>
      </c>
      <c r="I3383" s="48" t="str">
        <f>INDEX(Orders!$E3383,MATCH(Orders!$F3383,Customers!$B3383,0))</f>
        <v>Second Class</v>
      </c>
    </row>
    <row r="3384" spans="1:9" x14ac:dyDescent="0.35">
      <c r="A3384" s="11">
        <v>9000</v>
      </c>
      <c r="B3384" s="13" t="s">
        <v>3598</v>
      </c>
      <c r="C3384" s="13" t="s">
        <v>3599</v>
      </c>
      <c r="D3384" s="13" t="s">
        <v>108</v>
      </c>
      <c r="E3384" s="13" t="s">
        <v>23</v>
      </c>
      <c r="F3384" s="13" t="s">
        <v>86</v>
      </c>
      <c r="G3384" s="13" t="s">
        <v>87</v>
      </c>
      <c r="H3384" s="13" t="s">
        <v>26</v>
      </c>
      <c r="I3384" s="47" t="str">
        <f>INDEX(Orders!$E3384,MATCH(Orders!$F3384,Customers!$B3384,0))</f>
        <v>Standard Class</v>
      </c>
    </row>
    <row r="3385" spans="1:9" x14ac:dyDescent="0.35">
      <c r="A3385" s="12">
        <v>2598</v>
      </c>
      <c r="B3385" s="17" t="s">
        <v>4356</v>
      </c>
      <c r="C3385" s="17" t="s">
        <v>4357</v>
      </c>
      <c r="D3385" s="17" t="s">
        <v>22</v>
      </c>
      <c r="E3385" s="17" t="s">
        <v>23</v>
      </c>
      <c r="F3385" s="17" t="s">
        <v>184</v>
      </c>
      <c r="G3385" s="17" t="s">
        <v>762</v>
      </c>
      <c r="H3385" s="17" t="s">
        <v>54</v>
      </c>
      <c r="I3385" s="48" t="str">
        <f>INDEX(Orders!$E3385,MATCH(Orders!$F3385,Customers!$B3385,0))</f>
        <v>Standard Class</v>
      </c>
    </row>
    <row r="3386" spans="1:9" x14ac:dyDescent="0.35">
      <c r="A3386" s="11">
        <v>2597</v>
      </c>
      <c r="B3386" s="13" t="s">
        <v>4356</v>
      </c>
      <c r="C3386" s="13" t="s">
        <v>4357</v>
      </c>
      <c r="D3386" s="13" t="s">
        <v>22</v>
      </c>
      <c r="E3386" s="13" t="s">
        <v>23</v>
      </c>
      <c r="F3386" s="13" t="s">
        <v>184</v>
      </c>
      <c r="G3386" s="13" t="s">
        <v>762</v>
      </c>
      <c r="H3386" s="13" t="s">
        <v>54</v>
      </c>
      <c r="I3386" s="47" t="str">
        <f>INDEX(Orders!$E3386,MATCH(Orders!$F3386,Customers!$B3386,0))</f>
        <v>Standard Class</v>
      </c>
    </row>
    <row r="3387" spans="1:9" x14ac:dyDescent="0.35">
      <c r="A3387" s="12">
        <v>2596</v>
      </c>
      <c r="B3387" s="17" t="s">
        <v>4356</v>
      </c>
      <c r="C3387" s="17" t="s">
        <v>4357</v>
      </c>
      <c r="D3387" s="17" t="s">
        <v>22</v>
      </c>
      <c r="E3387" s="17" t="s">
        <v>23</v>
      </c>
      <c r="F3387" s="17" t="s">
        <v>184</v>
      </c>
      <c r="G3387" s="17" t="s">
        <v>762</v>
      </c>
      <c r="H3387" s="17" t="s">
        <v>54</v>
      </c>
      <c r="I3387" s="48" t="str">
        <f>INDEX(Orders!$E3387,MATCH(Orders!$F3387,Customers!$B3387,0))</f>
        <v>Standard Class</v>
      </c>
    </row>
    <row r="3388" spans="1:9" x14ac:dyDescent="0.35">
      <c r="A3388" s="11">
        <v>2599</v>
      </c>
      <c r="B3388" s="13" t="s">
        <v>4356</v>
      </c>
      <c r="C3388" s="13" t="s">
        <v>4357</v>
      </c>
      <c r="D3388" s="13" t="s">
        <v>22</v>
      </c>
      <c r="E3388" s="13" t="s">
        <v>23</v>
      </c>
      <c r="F3388" s="13" t="s">
        <v>184</v>
      </c>
      <c r="G3388" s="13" t="s">
        <v>762</v>
      </c>
      <c r="H3388" s="13" t="s">
        <v>54</v>
      </c>
      <c r="I3388" s="47" t="str">
        <f>INDEX(Orders!$E3388,MATCH(Orders!$F3388,Customers!$B3388,0))</f>
        <v>Standard Class</v>
      </c>
    </row>
    <row r="3389" spans="1:9" x14ac:dyDescent="0.35">
      <c r="A3389" s="12">
        <v>8622</v>
      </c>
      <c r="B3389" s="17" t="s">
        <v>4187</v>
      </c>
      <c r="C3389" s="17" t="s">
        <v>4188</v>
      </c>
      <c r="D3389" s="17" t="s">
        <v>22</v>
      </c>
      <c r="E3389" s="17" t="s">
        <v>23</v>
      </c>
      <c r="F3389" s="17" t="s">
        <v>125</v>
      </c>
      <c r="G3389" s="17" t="s">
        <v>514</v>
      </c>
      <c r="H3389" s="17" t="s">
        <v>79</v>
      </c>
      <c r="I3389" s="48" t="str">
        <f>INDEX(Orders!$E3389,MATCH(Orders!$F3389,Customers!$B3389,0))</f>
        <v>Standard Class</v>
      </c>
    </row>
    <row r="3390" spans="1:9" x14ac:dyDescent="0.35">
      <c r="A3390" s="11">
        <v>2431</v>
      </c>
      <c r="B3390" s="13" t="s">
        <v>1543</v>
      </c>
      <c r="C3390" s="13" t="s">
        <v>1544</v>
      </c>
      <c r="D3390" s="13" t="s">
        <v>108</v>
      </c>
      <c r="E3390" s="13" t="s">
        <v>23</v>
      </c>
      <c r="F3390" s="13" t="s">
        <v>358</v>
      </c>
      <c r="G3390" s="13" t="s">
        <v>43</v>
      </c>
      <c r="H3390" s="13" t="s">
        <v>44</v>
      </c>
      <c r="I3390" s="47" t="str">
        <f>INDEX(Orders!$E3390,MATCH(Orders!$F3390,Customers!$B3390,0))</f>
        <v>Standard Class</v>
      </c>
    </row>
    <row r="3391" spans="1:9" x14ac:dyDescent="0.35">
      <c r="A3391" s="12">
        <v>6412</v>
      </c>
      <c r="B3391" s="17" t="s">
        <v>620</v>
      </c>
      <c r="C3391" s="17" t="s">
        <v>621</v>
      </c>
      <c r="D3391" s="17" t="s">
        <v>41</v>
      </c>
      <c r="E3391" s="17" t="s">
        <v>23</v>
      </c>
      <c r="F3391" s="17" t="s">
        <v>451</v>
      </c>
      <c r="G3391" s="17" t="s">
        <v>53</v>
      </c>
      <c r="H3391" s="17" t="s">
        <v>54</v>
      </c>
      <c r="I3391" s="48" t="str">
        <f>INDEX(Orders!$E3391,MATCH(Orders!$F3391,Customers!$B3391,0))</f>
        <v>First Class</v>
      </c>
    </row>
    <row r="3392" spans="1:9" x14ac:dyDescent="0.35">
      <c r="A3392" s="11">
        <v>6462</v>
      </c>
      <c r="B3392" s="13" t="s">
        <v>5258</v>
      </c>
      <c r="C3392" s="13" t="s">
        <v>5259</v>
      </c>
      <c r="D3392" s="13" t="s">
        <v>22</v>
      </c>
      <c r="E3392" s="13" t="s">
        <v>23</v>
      </c>
      <c r="F3392" s="13" t="s">
        <v>1539</v>
      </c>
      <c r="G3392" s="13" t="s">
        <v>25</v>
      </c>
      <c r="H3392" s="13" t="s">
        <v>26</v>
      </c>
      <c r="I3392" s="47" t="str">
        <f>INDEX(Orders!$E3392,MATCH(Orders!$F3392,Customers!$B3392,0))</f>
        <v>First Class</v>
      </c>
    </row>
    <row r="3393" spans="1:9" x14ac:dyDescent="0.35">
      <c r="A3393" s="12">
        <v>6463</v>
      </c>
      <c r="B3393" s="17" t="s">
        <v>5258</v>
      </c>
      <c r="C3393" s="17" t="s">
        <v>5259</v>
      </c>
      <c r="D3393" s="17" t="s">
        <v>22</v>
      </c>
      <c r="E3393" s="17" t="s">
        <v>23</v>
      </c>
      <c r="F3393" s="17" t="s">
        <v>1539</v>
      </c>
      <c r="G3393" s="17" t="s">
        <v>25</v>
      </c>
      <c r="H3393" s="17" t="s">
        <v>26</v>
      </c>
      <c r="I3393" s="48" t="str">
        <f>INDEX(Orders!$E3393,MATCH(Orders!$F3393,Customers!$B3393,0))</f>
        <v>First Class</v>
      </c>
    </row>
    <row r="3394" spans="1:9" x14ac:dyDescent="0.35">
      <c r="A3394" s="11">
        <v>4649</v>
      </c>
      <c r="B3394" s="13" t="s">
        <v>157</v>
      </c>
      <c r="C3394" s="13" t="s">
        <v>158</v>
      </c>
      <c r="D3394" s="13" t="s">
        <v>22</v>
      </c>
      <c r="E3394" s="13" t="s">
        <v>23</v>
      </c>
      <c r="F3394" s="13" t="s">
        <v>159</v>
      </c>
      <c r="G3394" s="13" t="s">
        <v>160</v>
      </c>
      <c r="H3394" s="13" t="s">
        <v>44</v>
      </c>
      <c r="I3394" s="47" t="str">
        <f>INDEX(Orders!$E3394,MATCH(Orders!$F3394,Customers!$B3394,0))</f>
        <v>Standard Class</v>
      </c>
    </row>
    <row r="3395" spans="1:9" x14ac:dyDescent="0.35">
      <c r="A3395" s="12">
        <v>4161</v>
      </c>
      <c r="B3395" s="17" t="s">
        <v>1913</v>
      </c>
      <c r="C3395" s="17" t="s">
        <v>1914</v>
      </c>
      <c r="D3395" s="17" t="s">
        <v>41</v>
      </c>
      <c r="E3395" s="17" t="s">
        <v>23</v>
      </c>
      <c r="F3395" s="17" t="s">
        <v>218</v>
      </c>
      <c r="G3395" s="17" t="s">
        <v>219</v>
      </c>
      <c r="H3395" s="17" t="s">
        <v>26</v>
      </c>
      <c r="I3395" s="48" t="str">
        <f>INDEX(Orders!$E3395,MATCH(Orders!$F3395,Customers!$B3395,0))</f>
        <v>Standard Class</v>
      </c>
    </row>
    <row r="3396" spans="1:9" x14ac:dyDescent="0.35">
      <c r="A3396" s="11">
        <v>6408</v>
      </c>
      <c r="B3396" s="13" t="s">
        <v>620</v>
      </c>
      <c r="C3396" s="13" t="s">
        <v>621</v>
      </c>
      <c r="D3396" s="13" t="s">
        <v>41</v>
      </c>
      <c r="E3396" s="13" t="s">
        <v>23</v>
      </c>
      <c r="F3396" s="13" t="s">
        <v>451</v>
      </c>
      <c r="G3396" s="13" t="s">
        <v>53</v>
      </c>
      <c r="H3396" s="13" t="s">
        <v>54</v>
      </c>
      <c r="I3396" s="47" t="str">
        <f>INDEX(Orders!$E3396,MATCH(Orders!$F3396,Customers!$B3396,0))</f>
        <v>First Class</v>
      </c>
    </row>
    <row r="3397" spans="1:9" x14ac:dyDescent="0.35">
      <c r="A3397" s="12">
        <v>815</v>
      </c>
      <c r="B3397" s="17" t="s">
        <v>3182</v>
      </c>
      <c r="C3397" s="17" t="s">
        <v>3183</v>
      </c>
      <c r="D3397" s="17" t="s">
        <v>41</v>
      </c>
      <c r="E3397" s="17" t="s">
        <v>23</v>
      </c>
      <c r="F3397" s="17" t="s">
        <v>2284</v>
      </c>
      <c r="G3397" s="17" t="s">
        <v>43</v>
      </c>
      <c r="H3397" s="17" t="s">
        <v>44</v>
      </c>
      <c r="I3397" s="48" t="str">
        <f>INDEX(Orders!$E3397,MATCH(Orders!$F3397,Customers!$B3397,0))</f>
        <v>Same Day</v>
      </c>
    </row>
    <row r="3398" spans="1:9" x14ac:dyDescent="0.35">
      <c r="A3398" s="11">
        <v>6459</v>
      </c>
      <c r="B3398" s="13" t="s">
        <v>5258</v>
      </c>
      <c r="C3398" s="13" t="s">
        <v>5259</v>
      </c>
      <c r="D3398" s="13" t="s">
        <v>22</v>
      </c>
      <c r="E3398" s="13" t="s">
        <v>23</v>
      </c>
      <c r="F3398" s="13" t="s">
        <v>1539</v>
      </c>
      <c r="G3398" s="13" t="s">
        <v>25</v>
      </c>
      <c r="H3398" s="13" t="s">
        <v>26</v>
      </c>
      <c r="I3398" s="47" t="str">
        <f>INDEX(Orders!$E3398,MATCH(Orders!$F3398,Customers!$B3398,0))</f>
        <v>First Class</v>
      </c>
    </row>
    <row r="3399" spans="1:9" x14ac:dyDescent="0.35">
      <c r="A3399" s="12">
        <v>6546</v>
      </c>
      <c r="B3399" s="17" t="s">
        <v>2093</v>
      </c>
      <c r="C3399" s="17" t="s">
        <v>2094</v>
      </c>
      <c r="D3399" s="17" t="s">
        <v>41</v>
      </c>
      <c r="E3399" s="17" t="s">
        <v>23</v>
      </c>
      <c r="F3399" s="17" t="s">
        <v>300</v>
      </c>
      <c r="G3399" s="17" t="s">
        <v>153</v>
      </c>
      <c r="H3399" s="17" t="s">
        <v>26</v>
      </c>
      <c r="I3399" s="48" t="str">
        <f>INDEX(Orders!$E3399,MATCH(Orders!$F3399,Customers!$B3399,0))</f>
        <v>Standard Class</v>
      </c>
    </row>
    <row r="3400" spans="1:9" x14ac:dyDescent="0.35">
      <c r="A3400" s="11">
        <v>6460</v>
      </c>
      <c r="B3400" s="13" t="s">
        <v>5258</v>
      </c>
      <c r="C3400" s="13" t="s">
        <v>5259</v>
      </c>
      <c r="D3400" s="13" t="s">
        <v>22</v>
      </c>
      <c r="E3400" s="13" t="s">
        <v>23</v>
      </c>
      <c r="F3400" s="13" t="s">
        <v>1539</v>
      </c>
      <c r="G3400" s="13" t="s">
        <v>25</v>
      </c>
      <c r="H3400" s="13" t="s">
        <v>26</v>
      </c>
      <c r="I3400" s="47" t="str">
        <f>INDEX(Orders!$E3400,MATCH(Orders!$F3400,Customers!$B3400,0))</f>
        <v>First Class</v>
      </c>
    </row>
    <row r="3401" spans="1:9" x14ac:dyDescent="0.35">
      <c r="A3401" s="12">
        <v>814</v>
      </c>
      <c r="B3401" s="17" t="s">
        <v>3182</v>
      </c>
      <c r="C3401" s="17" t="s">
        <v>3183</v>
      </c>
      <c r="D3401" s="17" t="s">
        <v>41</v>
      </c>
      <c r="E3401" s="17" t="s">
        <v>23</v>
      </c>
      <c r="F3401" s="17" t="s">
        <v>2284</v>
      </c>
      <c r="G3401" s="17" t="s">
        <v>43</v>
      </c>
      <c r="H3401" s="17" t="s">
        <v>44</v>
      </c>
      <c r="I3401" s="48" t="str">
        <f>INDEX(Orders!$E3401,MATCH(Orders!$F3401,Customers!$B3401,0))</f>
        <v>Same Day</v>
      </c>
    </row>
    <row r="3402" spans="1:9" x14ac:dyDescent="0.35">
      <c r="A3402" s="11">
        <v>6411</v>
      </c>
      <c r="B3402" s="13" t="s">
        <v>620</v>
      </c>
      <c r="C3402" s="13" t="s">
        <v>621</v>
      </c>
      <c r="D3402" s="13" t="s">
        <v>41</v>
      </c>
      <c r="E3402" s="13" t="s">
        <v>23</v>
      </c>
      <c r="F3402" s="13" t="s">
        <v>451</v>
      </c>
      <c r="G3402" s="13" t="s">
        <v>53</v>
      </c>
      <c r="H3402" s="13" t="s">
        <v>54</v>
      </c>
      <c r="I3402" s="47" t="str">
        <f>INDEX(Orders!$E3402,MATCH(Orders!$F3402,Customers!$B3402,0))</f>
        <v>First Class</v>
      </c>
    </row>
    <row r="3403" spans="1:9" x14ac:dyDescent="0.35">
      <c r="A3403" s="12">
        <v>4162</v>
      </c>
      <c r="B3403" s="17" t="s">
        <v>1913</v>
      </c>
      <c r="C3403" s="17" t="s">
        <v>1914</v>
      </c>
      <c r="D3403" s="17" t="s">
        <v>41</v>
      </c>
      <c r="E3403" s="17" t="s">
        <v>23</v>
      </c>
      <c r="F3403" s="17" t="s">
        <v>218</v>
      </c>
      <c r="G3403" s="17" t="s">
        <v>219</v>
      </c>
      <c r="H3403" s="17" t="s">
        <v>26</v>
      </c>
      <c r="I3403" s="48" t="str">
        <f>INDEX(Orders!$E3403,MATCH(Orders!$F3403,Customers!$B3403,0))</f>
        <v>Standard Class</v>
      </c>
    </row>
    <row r="3404" spans="1:9" x14ac:dyDescent="0.35">
      <c r="A3404" s="11">
        <v>6410</v>
      </c>
      <c r="B3404" s="13" t="s">
        <v>620</v>
      </c>
      <c r="C3404" s="13" t="s">
        <v>621</v>
      </c>
      <c r="D3404" s="13" t="s">
        <v>41</v>
      </c>
      <c r="E3404" s="13" t="s">
        <v>23</v>
      </c>
      <c r="F3404" s="13" t="s">
        <v>451</v>
      </c>
      <c r="G3404" s="13" t="s">
        <v>53</v>
      </c>
      <c r="H3404" s="13" t="s">
        <v>54</v>
      </c>
      <c r="I3404" s="47" t="str">
        <f>INDEX(Orders!$E3404,MATCH(Orders!$F3404,Customers!$B3404,0))</f>
        <v>First Class</v>
      </c>
    </row>
    <row r="3405" spans="1:9" x14ac:dyDescent="0.35">
      <c r="A3405" s="12">
        <v>6547</v>
      </c>
      <c r="B3405" s="17" t="s">
        <v>2093</v>
      </c>
      <c r="C3405" s="17" t="s">
        <v>2094</v>
      </c>
      <c r="D3405" s="17" t="s">
        <v>41</v>
      </c>
      <c r="E3405" s="17" t="s">
        <v>23</v>
      </c>
      <c r="F3405" s="17" t="s">
        <v>300</v>
      </c>
      <c r="G3405" s="17" t="s">
        <v>153</v>
      </c>
      <c r="H3405" s="17" t="s">
        <v>26</v>
      </c>
      <c r="I3405" s="48" t="str">
        <f>INDEX(Orders!$E3405,MATCH(Orders!$F3405,Customers!$B3405,0))</f>
        <v>Standard Class</v>
      </c>
    </row>
    <row r="3406" spans="1:9" x14ac:dyDescent="0.35">
      <c r="A3406" s="11">
        <v>1245</v>
      </c>
      <c r="B3406" s="13" t="s">
        <v>5289</v>
      </c>
      <c r="C3406" s="13" t="s">
        <v>5290</v>
      </c>
      <c r="D3406" s="13" t="s">
        <v>41</v>
      </c>
      <c r="E3406" s="13" t="s">
        <v>23</v>
      </c>
      <c r="F3406" s="13" t="s">
        <v>329</v>
      </c>
      <c r="G3406" s="13" t="s">
        <v>330</v>
      </c>
      <c r="H3406" s="13" t="s">
        <v>79</v>
      </c>
      <c r="I3406" s="47" t="str">
        <f>INDEX(Orders!$E3406,MATCH(Orders!$F3406,Customers!$B3406,0))</f>
        <v>Standard Class</v>
      </c>
    </row>
    <row r="3407" spans="1:9" x14ac:dyDescent="0.35">
      <c r="A3407" s="12">
        <v>6461</v>
      </c>
      <c r="B3407" s="17" t="s">
        <v>5258</v>
      </c>
      <c r="C3407" s="17" t="s">
        <v>5259</v>
      </c>
      <c r="D3407" s="17" t="s">
        <v>22</v>
      </c>
      <c r="E3407" s="17" t="s">
        <v>23</v>
      </c>
      <c r="F3407" s="17" t="s">
        <v>1539</v>
      </c>
      <c r="G3407" s="17" t="s">
        <v>25</v>
      </c>
      <c r="H3407" s="17" t="s">
        <v>26</v>
      </c>
      <c r="I3407" s="48" t="str">
        <f>INDEX(Orders!$E3407,MATCH(Orders!$F3407,Customers!$B3407,0))</f>
        <v>First Class</v>
      </c>
    </row>
    <row r="3408" spans="1:9" x14ac:dyDescent="0.35">
      <c r="A3408" s="11">
        <v>6545</v>
      </c>
      <c r="B3408" s="13" t="s">
        <v>2093</v>
      </c>
      <c r="C3408" s="13" t="s">
        <v>2094</v>
      </c>
      <c r="D3408" s="13" t="s">
        <v>41</v>
      </c>
      <c r="E3408" s="13" t="s">
        <v>23</v>
      </c>
      <c r="F3408" s="13" t="s">
        <v>300</v>
      </c>
      <c r="G3408" s="13" t="s">
        <v>153</v>
      </c>
      <c r="H3408" s="13" t="s">
        <v>26</v>
      </c>
      <c r="I3408" s="47" t="str">
        <f>INDEX(Orders!$E3408,MATCH(Orders!$F3408,Customers!$B3408,0))</f>
        <v>Standard Class</v>
      </c>
    </row>
    <row r="3409" spans="1:9" x14ac:dyDescent="0.35">
      <c r="A3409" s="12">
        <v>6409</v>
      </c>
      <c r="B3409" s="17" t="s">
        <v>620</v>
      </c>
      <c r="C3409" s="17" t="s">
        <v>621</v>
      </c>
      <c r="D3409" s="17" t="s">
        <v>41</v>
      </c>
      <c r="E3409" s="17" t="s">
        <v>23</v>
      </c>
      <c r="F3409" s="17" t="s">
        <v>451</v>
      </c>
      <c r="G3409" s="17" t="s">
        <v>53</v>
      </c>
      <c r="H3409" s="17" t="s">
        <v>54</v>
      </c>
      <c r="I3409" s="48" t="str">
        <f>INDEX(Orders!$E3409,MATCH(Orders!$F3409,Customers!$B3409,0))</f>
        <v>First Class</v>
      </c>
    </row>
    <row r="3410" spans="1:9" x14ac:dyDescent="0.35">
      <c r="A3410" s="11">
        <v>4650</v>
      </c>
      <c r="B3410" s="13" t="s">
        <v>157</v>
      </c>
      <c r="C3410" s="13" t="s">
        <v>158</v>
      </c>
      <c r="D3410" s="13" t="s">
        <v>22</v>
      </c>
      <c r="E3410" s="13" t="s">
        <v>23</v>
      </c>
      <c r="F3410" s="13" t="s">
        <v>159</v>
      </c>
      <c r="G3410" s="13" t="s">
        <v>160</v>
      </c>
      <c r="H3410" s="13" t="s">
        <v>44</v>
      </c>
      <c r="I3410" s="47" t="str">
        <f>INDEX(Orders!$E3410,MATCH(Orders!$F3410,Customers!$B3410,0))</f>
        <v>Standard Class</v>
      </c>
    </row>
    <row r="3411" spans="1:9" x14ac:dyDescent="0.35">
      <c r="A3411" s="12">
        <v>6464</v>
      </c>
      <c r="B3411" s="17" t="s">
        <v>5258</v>
      </c>
      <c r="C3411" s="17" t="s">
        <v>5259</v>
      </c>
      <c r="D3411" s="17" t="s">
        <v>22</v>
      </c>
      <c r="E3411" s="17" t="s">
        <v>23</v>
      </c>
      <c r="F3411" s="17" t="s">
        <v>1539</v>
      </c>
      <c r="G3411" s="17" t="s">
        <v>25</v>
      </c>
      <c r="H3411" s="17" t="s">
        <v>26</v>
      </c>
      <c r="I3411" s="48" t="str">
        <f>INDEX(Orders!$E3411,MATCH(Orders!$F3411,Customers!$B3411,0))</f>
        <v>First Class</v>
      </c>
    </row>
    <row r="3412" spans="1:9" x14ac:dyDescent="0.35">
      <c r="A3412" s="11">
        <v>2634</v>
      </c>
      <c r="B3412" s="13" t="s">
        <v>1505</v>
      </c>
      <c r="C3412" s="13" t="s">
        <v>1506</v>
      </c>
      <c r="D3412" s="13" t="s">
        <v>41</v>
      </c>
      <c r="E3412" s="13" t="s">
        <v>23</v>
      </c>
      <c r="F3412" s="13" t="s">
        <v>159</v>
      </c>
      <c r="G3412" s="13" t="s">
        <v>160</v>
      </c>
      <c r="H3412" s="13" t="s">
        <v>44</v>
      </c>
      <c r="I3412" s="47" t="str">
        <f>INDEX(Orders!$E3412,MATCH(Orders!$F3412,Customers!$B3412,0))</f>
        <v>Standard Class</v>
      </c>
    </row>
    <row r="3413" spans="1:9" x14ac:dyDescent="0.35">
      <c r="A3413" s="12">
        <v>959</v>
      </c>
      <c r="B3413" s="17" t="s">
        <v>3747</v>
      </c>
      <c r="C3413" s="17" t="s">
        <v>3748</v>
      </c>
      <c r="D3413" s="17" t="s">
        <v>41</v>
      </c>
      <c r="E3413" s="17" t="s">
        <v>23</v>
      </c>
      <c r="F3413" s="17" t="s">
        <v>1695</v>
      </c>
      <c r="G3413" s="17" t="s">
        <v>465</v>
      </c>
      <c r="H3413" s="17" t="s">
        <v>44</v>
      </c>
      <c r="I3413" s="48" t="str">
        <f>INDEX(Orders!$E3413,MATCH(Orders!$F3413,Customers!$B3413,0))</f>
        <v>Second Class</v>
      </c>
    </row>
    <row r="3414" spans="1:9" x14ac:dyDescent="0.35">
      <c r="A3414" s="11">
        <v>5511</v>
      </c>
      <c r="B3414" s="13" t="s">
        <v>6624</v>
      </c>
      <c r="C3414" s="13" t="s">
        <v>6625</v>
      </c>
      <c r="D3414" s="13" t="s">
        <v>41</v>
      </c>
      <c r="E3414" s="13" t="s">
        <v>23</v>
      </c>
      <c r="F3414" s="13" t="s">
        <v>380</v>
      </c>
      <c r="G3414" s="13" t="s">
        <v>381</v>
      </c>
      <c r="H3414" s="13" t="s">
        <v>54</v>
      </c>
      <c r="I3414" s="47" t="str">
        <f>INDEX(Orders!$E3414,MATCH(Orders!$F3414,Customers!$B3414,0))</f>
        <v>Standard Class</v>
      </c>
    </row>
    <row r="3415" spans="1:9" x14ac:dyDescent="0.35">
      <c r="A3415" s="12">
        <v>958</v>
      </c>
      <c r="B3415" s="17" t="s">
        <v>3747</v>
      </c>
      <c r="C3415" s="17" t="s">
        <v>3748</v>
      </c>
      <c r="D3415" s="17" t="s">
        <v>41</v>
      </c>
      <c r="E3415" s="17" t="s">
        <v>23</v>
      </c>
      <c r="F3415" s="17" t="s">
        <v>1695</v>
      </c>
      <c r="G3415" s="17" t="s">
        <v>465</v>
      </c>
      <c r="H3415" s="17" t="s">
        <v>44</v>
      </c>
      <c r="I3415" s="48" t="str">
        <f>INDEX(Orders!$E3415,MATCH(Orders!$F3415,Customers!$B3415,0))</f>
        <v>Second Class</v>
      </c>
    </row>
    <row r="3416" spans="1:9" x14ac:dyDescent="0.35">
      <c r="A3416" s="11">
        <v>957</v>
      </c>
      <c r="B3416" s="13" t="s">
        <v>3747</v>
      </c>
      <c r="C3416" s="13" t="s">
        <v>3748</v>
      </c>
      <c r="D3416" s="13" t="s">
        <v>41</v>
      </c>
      <c r="E3416" s="13" t="s">
        <v>23</v>
      </c>
      <c r="F3416" s="13" t="s">
        <v>1695</v>
      </c>
      <c r="G3416" s="13" t="s">
        <v>465</v>
      </c>
      <c r="H3416" s="13" t="s">
        <v>44</v>
      </c>
      <c r="I3416" s="47" t="str">
        <f>INDEX(Orders!$E3416,MATCH(Orders!$F3416,Customers!$B3416,0))</f>
        <v>Second Class</v>
      </c>
    </row>
    <row r="3417" spans="1:9" x14ac:dyDescent="0.35">
      <c r="A3417" s="12">
        <v>2632</v>
      </c>
      <c r="B3417" s="17" t="s">
        <v>1505</v>
      </c>
      <c r="C3417" s="17" t="s">
        <v>1506</v>
      </c>
      <c r="D3417" s="17" t="s">
        <v>41</v>
      </c>
      <c r="E3417" s="17" t="s">
        <v>23</v>
      </c>
      <c r="F3417" s="17" t="s">
        <v>159</v>
      </c>
      <c r="G3417" s="17" t="s">
        <v>160</v>
      </c>
      <c r="H3417" s="17" t="s">
        <v>44</v>
      </c>
      <c r="I3417" s="48" t="str">
        <f>INDEX(Orders!$E3417,MATCH(Orders!$F3417,Customers!$B3417,0))</f>
        <v>Standard Class</v>
      </c>
    </row>
    <row r="3418" spans="1:9" x14ac:dyDescent="0.35">
      <c r="A3418" s="11">
        <v>2633</v>
      </c>
      <c r="B3418" s="13" t="s">
        <v>1505</v>
      </c>
      <c r="C3418" s="13" t="s">
        <v>1506</v>
      </c>
      <c r="D3418" s="13" t="s">
        <v>41</v>
      </c>
      <c r="E3418" s="13" t="s">
        <v>23</v>
      </c>
      <c r="F3418" s="13" t="s">
        <v>159</v>
      </c>
      <c r="G3418" s="13" t="s">
        <v>160</v>
      </c>
      <c r="H3418" s="13" t="s">
        <v>44</v>
      </c>
      <c r="I3418" s="47" t="str">
        <f>INDEX(Orders!$E3418,MATCH(Orders!$F3418,Customers!$B3418,0))</f>
        <v>Standard Class</v>
      </c>
    </row>
    <row r="3419" spans="1:9" x14ac:dyDescent="0.35">
      <c r="A3419" s="12">
        <v>5510</v>
      </c>
      <c r="B3419" s="17" t="s">
        <v>6624</v>
      </c>
      <c r="C3419" s="17" t="s">
        <v>6625</v>
      </c>
      <c r="D3419" s="17" t="s">
        <v>41</v>
      </c>
      <c r="E3419" s="17" t="s">
        <v>23</v>
      </c>
      <c r="F3419" s="17" t="s">
        <v>380</v>
      </c>
      <c r="G3419" s="17" t="s">
        <v>381</v>
      </c>
      <c r="H3419" s="17" t="s">
        <v>54</v>
      </c>
      <c r="I3419" s="48" t="str">
        <f>INDEX(Orders!$E3419,MATCH(Orders!$F3419,Customers!$B3419,0))</f>
        <v>Standard Class</v>
      </c>
    </row>
    <row r="3420" spans="1:9" x14ac:dyDescent="0.35">
      <c r="A3420" s="11">
        <v>4093</v>
      </c>
      <c r="B3420" s="13" t="s">
        <v>5294</v>
      </c>
      <c r="C3420" s="13" t="s">
        <v>5295</v>
      </c>
      <c r="D3420" s="13" t="s">
        <v>41</v>
      </c>
      <c r="E3420" s="13" t="s">
        <v>23</v>
      </c>
      <c r="F3420" s="13" t="s">
        <v>3487</v>
      </c>
      <c r="G3420" s="13" t="s">
        <v>153</v>
      </c>
      <c r="H3420" s="13" t="s">
        <v>26</v>
      </c>
      <c r="I3420" s="47" t="str">
        <f>INDEX(Orders!$E3420,MATCH(Orders!$F3420,Customers!$B3420,0))</f>
        <v>First Class</v>
      </c>
    </row>
    <row r="3421" spans="1:9" x14ac:dyDescent="0.35">
      <c r="A3421" s="12">
        <v>4426</v>
      </c>
      <c r="B3421" s="17" t="s">
        <v>334</v>
      </c>
      <c r="C3421" s="17" t="s">
        <v>335</v>
      </c>
      <c r="D3421" s="17" t="s">
        <v>22</v>
      </c>
      <c r="E3421" s="17" t="s">
        <v>23</v>
      </c>
      <c r="F3421" s="17" t="s">
        <v>2896</v>
      </c>
      <c r="G3421" s="17" t="s">
        <v>251</v>
      </c>
      <c r="H3421" s="17" t="s">
        <v>79</v>
      </c>
      <c r="I3421" s="48" t="str">
        <f>INDEX(Orders!$E3421,MATCH(Orders!$F3421,Customers!$B3421,0))</f>
        <v>First Class</v>
      </c>
    </row>
    <row r="3422" spans="1:9" x14ac:dyDescent="0.35">
      <c r="A3422" s="11">
        <v>5223</v>
      </c>
      <c r="B3422" s="13" t="s">
        <v>478</v>
      </c>
      <c r="C3422" s="13" t="s">
        <v>479</v>
      </c>
      <c r="D3422" s="13" t="s">
        <v>108</v>
      </c>
      <c r="E3422" s="13" t="s">
        <v>23</v>
      </c>
      <c r="F3422" s="13" t="s">
        <v>174</v>
      </c>
      <c r="G3422" s="13" t="s">
        <v>1151</v>
      </c>
      <c r="H3422" s="13" t="s">
        <v>54</v>
      </c>
      <c r="I3422" s="47" t="str">
        <f>INDEX(Orders!$E3422,MATCH(Orders!$F3422,Customers!$B3422,0))</f>
        <v>Second Class</v>
      </c>
    </row>
    <row r="3423" spans="1:9" x14ac:dyDescent="0.35">
      <c r="A3423" s="12">
        <v>4424</v>
      </c>
      <c r="B3423" s="17" t="s">
        <v>334</v>
      </c>
      <c r="C3423" s="17" t="s">
        <v>335</v>
      </c>
      <c r="D3423" s="17" t="s">
        <v>22</v>
      </c>
      <c r="E3423" s="17" t="s">
        <v>23</v>
      </c>
      <c r="F3423" s="17" t="s">
        <v>2896</v>
      </c>
      <c r="G3423" s="17" t="s">
        <v>251</v>
      </c>
      <c r="H3423" s="17" t="s">
        <v>79</v>
      </c>
      <c r="I3423" s="48" t="str">
        <f>INDEX(Orders!$E3423,MATCH(Orders!$F3423,Customers!$B3423,0))</f>
        <v>First Class</v>
      </c>
    </row>
    <row r="3424" spans="1:9" x14ac:dyDescent="0.35">
      <c r="A3424" s="11">
        <v>4715</v>
      </c>
      <c r="B3424" s="13" t="s">
        <v>434</v>
      </c>
      <c r="C3424" s="13" t="s">
        <v>435</v>
      </c>
      <c r="D3424" s="13" t="s">
        <v>41</v>
      </c>
      <c r="E3424" s="13" t="s">
        <v>23</v>
      </c>
      <c r="F3424" s="13" t="s">
        <v>3087</v>
      </c>
      <c r="G3424" s="13" t="s">
        <v>1134</v>
      </c>
      <c r="H3424" s="13" t="s">
        <v>44</v>
      </c>
      <c r="I3424" s="47" t="str">
        <f>INDEX(Orders!$E3424,MATCH(Orders!$F3424,Customers!$B3424,0))</f>
        <v>First Class</v>
      </c>
    </row>
    <row r="3425" spans="1:9" x14ac:dyDescent="0.35">
      <c r="A3425" s="12">
        <v>5222</v>
      </c>
      <c r="B3425" s="17" t="s">
        <v>478</v>
      </c>
      <c r="C3425" s="17" t="s">
        <v>479</v>
      </c>
      <c r="D3425" s="17" t="s">
        <v>108</v>
      </c>
      <c r="E3425" s="17" t="s">
        <v>23</v>
      </c>
      <c r="F3425" s="17" t="s">
        <v>174</v>
      </c>
      <c r="G3425" s="17" t="s">
        <v>1151</v>
      </c>
      <c r="H3425" s="17" t="s">
        <v>54</v>
      </c>
      <c r="I3425" s="48" t="str">
        <f>INDEX(Orders!$E3425,MATCH(Orders!$F3425,Customers!$B3425,0))</f>
        <v>Second Class</v>
      </c>
    </row>
    <row r="3426" spans="1:9" x14ac:dyDescent="0.35">
      <c r="A3426" s="11">
        <v>4188</v>
      </c>
      <c r="B3426" s="13" t="s">
        <v>3354</v>
      </c>
      <c r="C3426" s="13" t="s">
        <v>3355</v>
      </c>
      <c r="D3426" s="13" t="s">
        <v>22</v>
      </c>
      <c r="E3426" s="13" t="s">
        <v>23</v>
      </c>
      <c r="F3426" s="13" t="s">
        <v>3240</v>
      </c>
      <c r="G3426" s="13" t="s">
        <v>53</v>
      </c>
      <c r="H3426" s="13" t="s">
        <v>54</v>
      </c>
      <c r="I3426" s="47" t="str">
        <f>INDEX(Orders!$E3426,MATCH(Orders!$F3426,Customers!$B3426,0))</f>
        <v>Standard Class</v>
      </c>
    </row>
    <row r="3427" spans="1:9" x14ac:dyDescent="0.35">
      <c r="A3427" s="12">
        <v>4189</v>
      </c>
      <c r="B3427" s="17" t="s">
        <v>3354</v>
      </c>
      <c r="C3427" s="17" t="s">
        <v>3355</v>
      </c>
      <c r="D3427" s="17" t="s">
        <v>22</v>
      </c>
      <c r="E3427" s="17" t="s">
        <v>23</v>
      </c>
      <c r="F3427" s="17" t="s">
        <v>3240</v>
      </c>
      <c r="G3427" s="17" t="s">
        <v>53</v>
      </c>
      <c r="H3427" s="17" t="s">
        <v>54</v>
      </c>
      <c r="I3427" s="48" t="str">
        <f>INDEX(Orders!$E3427,MATCH(Orders!$F3427,Customers!$B3427,0))</f>
        <v>Standard Class</v>
      </c>
    </row>
    <row r="3428" spans="1:9" x14ac:dyDescent="0.35">
      <c r="A3428" s="11">
        <v>4187</v>
      </c>
      <c r="B3428" s="13" t="s">
        <v>3354</v>
      </c>
      <c r="C3428" s="13" t="s">
        <v>3355</v>
      </c>
      <c r="D3428" s="13" t="s">
        <v>22</v>
      </c>
      <c r="E3428" s="13" t="s">
        <v>23</v>
      </c>
      <c r="F3428" s="13" t="s">
        <v>3240</v>
      </c>
      <c r="G3428" s="13" t="s">
        <v>53</v>
      </c>
      <c r="H3428" s="13" t="s">
        <v>54</v>
      </c>
      <c r="I3428" s="47" t="str">
        <f>INDEX(Orders!$E3428,MATCH(Orders!$F3428,Customers!$B3428,0))</f>
        <v>Standard Class</v>
      </c>
    </row>
    <row r="3429" spans="1:9" x14ac:dyDescent="0.35">
      <c r="A3429" s="12">
        <v>3942</v>
      </c>
      <c r="B3429" s="17" t="s">
        <v>6637</v>
      </c>
      <c r="C3429" s="17" t="s">
        <v>6638</v>
      </c>
      <c r="D3429" s="17" t="s">
        <v>41</v>
      </c>
      <c r="E3429" s="17" t="s">
        <v>23</v>
      </c>
      <c r="F3429" s="17" t="s">
        <v>218</v>
      </c>
      <c r="G3429" s="17" t="s">
        <v>219</v>
      </c>
      <c r="H3429" s="17" t="s">
        <v>26</v>
      </c>
      <c r="I3429" s="48" t="str">
        <f>INDEX(Orders!$E3429,MATCH(Orders!$F3429,Customers!$B3429,0))</f>
        <v>Standard Class</v>
      </c>
    </row>
    <row r="3430" spans="1:9" x14ac:dyDescent="0.35">
      <c r="A3430" s="11">
        <v>4423</v>
      </c>
      <c r="B3430" s="13" t="s">
        <v>334</v>
      </c>
      <c r="C3430" s="13" t="s">
        <v>335</v>
      </c>
      <c r="D3430" s="13" t="s">
        <v>22</v>
      </c>
      <c r="E3430" s="13" t="s">
        <v>23</v>
      </c>
      <c r="F3430" s="13" t="s">
        <v>2896</v>
      </c>
      <c r="G3430" s="13" t="s">
        <v>251</v>
      </c>
      <c r="H3430" s="13" t="s">
        <v>79</v>
      </c>
      <c r="I3430" s="47" t="str">
        <f>INDEX(Orders!$E3430,MATCH(Orders!$F3430,Customers!$B3430,0))</f>
        <v>First Class</v>
      </c>
    </row>
    <row r="3431" spans="1:9" x14ac:dyDescent="0.35">
      <c r="A3431" s="12">
        <v>8184</v>
      </c>
      <c r="B3431" s="17" t="s">
        <v>20</v>
      </c>
      <c r="C3431" s="17" t="s">
        <v>21</v>
      </c>
      <c r="D3431" s="17" t="s">
        <v>22</v>
      </c>
      <c r="E3431" s="17" t="s">
        <v>23</v>
      </c>
      <c r="F3431" s="17" t="s">
        <v>380</v>
      </c>
      <c r="G3431" s="17" t="s">
        <v>381</v>
      </c>
      <c r="H3431" s="17" t="s">
        <v>54</v>
      </c>
      <c r="I3431" s="48" t="str">
        <f>INDEX(Orders!$E3431,MATCH(Orders!$F3431,Customers!$B3431,0))</f>
        <v>Standard Class</v>
      </c>
    </row>
    <row r="3432" spans="1:9" x14ac:dyDescent="0.35">
      <c r="A3432" s="11">
        <v>8183</v>
      </c>
      <c r="B3432" s="13" t="s">
        <v>20</v>
      </c>
      <c r="C3432" s="13" t="s">
        <v>21</v>
      </c>
      <c r="D3432" s="13" t="s">
        <v>22</v>
      </c>
      <c r="E3432" s="13" t="s">
        <v>23</v>
      </c>
      <c r="F3432" s="13" t="s">
        <v>380</v>
      </c>
      <c r="G3432" s="13" t="s">
        <v>381</v>
      </c>
      <c r="H3432" s="13" t="s">
        <v>54</v>
      </c>
      <c r="I3432" s="47" t="str">
        <f>INDEX(Orders!$E3432,MATCH(Orders!$F3432,Customers!$B3432,0))</f>
        <v>Standard Class</v>
      </c>
    </row>
    <row r="3433" spans="1:9" x14ac:dyDescent="0.35">
      <c r="A3433" s="12">
        <v>3941</v>
      </c>
      <c r="B3433" s="17" t="s">
        <v>6637</v>
      </c>
      <c r="C3433" s="17" t="s">
        <v>6638</v>
      </c>
      <c r="D3433" s="17" t="s">
        <v>41</v>
      </c>
      <c r="E3433" s="17" t="s">
        <v>23</v>
      </c>
      <c r="F3433" s="17" t="s">
        <v>218</v>
      </c>
      <c r="G3433" s="17" t="s">
        <v>219</v>
      </c>
      <c r="H3433" s="17" t="s">
        <v>26</v>
      </c>
      <c r="I3433" s="48" t="str">
        <f>INDEX(Orders!$E3433,MATCH(Orders!$F3433,Customers!$B3433,0))</f>
        <v>Standard Class</v>
      </c>
    </row>
    <row r="3434" spans="1:9" x14ac:dyDescent="0.35">
      <c r="A3434" s="11">
        <v>4427</v>
      </c>
      <c r="B3434" s="13" t="s">
        <v>334</v>
      </c>
      <c r="C3434" s="13" t="s">
        <v>335</v>
      </c>
      <c r="D3434" s="13" t="s">
        <v>22</v>
      </c>
      <c r="E3434" s="13" t="s">
        <v>23</v>
      </c>
      <c r="F3434" s="13" t="s">
        <v>2896</v>
      </c>
      <c r="G3434" s="13" t="s">
        <v>251</v>
      </c>
      <c r="H3434" s="13" t="s">
        <v>79</v>
      </c>
      <c r="I3434" s="47" t="str">
        <f>INDEX(Orders!$E3434,MATCH(Orders!$F3434,Customers!$B3434,0))</f>
        <v>First Class</v>
      </c>
    </row>
    <row r="3435" spans="1:9" x14ac:dyDescent="0.35">
      <c r="A3435" s="12">
        <v>2844</v>
      </c>
      <c r="B3435" s="17" t="s">
        <v>741</v>
      </c>
      <c r="C3435" s="17" t="s">
        <v>742</v>
      </c>
      <c r="D3435" s="17" t="s">
        <v>41</v>
      </c>
      <c r="E3435" s="17" t="s">
        <v>23</v>
      </c>
      <c r="F3435" s="17" t="s">
        <v>86</v>
      </c>
      <c r="G3435" s="17" t="s">
        <v>87</v>
      </c>
      <c r="H3435" s="17" t="s">
        <v>26</v>
      </c>
      <c r="I3435" s="48" t="str">
        <f>INDEX(Orders!$E3435,MATCH(Orders!$F3435,Customers!$B3435,0))</f>
        <v>Standard Class</v>
      </c>
    </row>
    <row r="3436" spans="1:9" x14ac:dyDescent="0.35">
      <c r="A3436" s="11">
        <v>4425</v>
      </c>
      <c r="B3436" s="13" t="s">
        <v>334</v>
      </c>
      <c r="C3436" s="13" t="s">
        <v>335</v>
      </c>
      <c r="D3436" s="13" t="s">
        <v>22</v>
      </c>
      <c r="E3436" s="13" t="s">
        <v>23</v>
      </c>
      <c r="F3436" s="13" t="s">
        <v>2896</v>
      </c>
      <c r="G3436" s="13" t="s">
        <v>251</v>
      </c>
      <c r="H3436" s="13" t="s">
        <v>79</v>
      </c>
      <c r="I3436" s="47" t="str">
        <f>INDEX(Orders!$E3436,MATCH(Orders!$F3436,Customers!$B3436,0))</f>
        <v>First Class</v>
      </c>
    </row>
    <row r="3437" spans="1:9" x14ac:dyDescent="0.35">
      <c r="A3437" s="12">
        <v>5224</v>
      </c>
      <c r="B3437" s="17" t="s">
        <v>478</v>
      </c>
      <c r="C3437" s="17" t="s">
        <v>479</v>
      </c>
      <c r="D3437" s="17" t="s">
        <v>108</v>
      </c>
      <c r="E3437" s="17" t="s">
        <v>23</v>
      </c>
      <c r="F3437" s="17" t="s">
        <v>174</v>
      </c>
      <c r="G3437" s="17" t="s">
        <v>1151</v>
      </c>
      <c r="H3437" s="17" t="s">
        <v>54</v>
      </c>
      <c r="I3437" s="48" t="str">
        <f>INDEX(Orders!$E3437,MATCH(Orders!$F3437,Customers!$B3437,0))</f>
        <v>Second Class</v>
      </c>
    </row>
    <row r="3438" spans="1:9" x14ac:dyDescent="0.35">
      <c r="A3438" s="11">
        <v>5939</v>
      </c>
      <c r="B3438" s="13" t="s">
        <v>1505</v>
      </c>
      <c r="C3438" s="13" t="s">
        <v>1506</v>
      </c>
      <c r="D3438" s="13" t="s">
        <v>41</v>
      </c>
      <c r="E3438" s="13" t="s">
        <v>23</v>
      </c>
      <c r="F3438" s="13" t="s">
        <v>2822</v>
      </c>
      <c r="G3438" s="13" t="s">
        <v>53</v>
      </c>
      <c r="H3438" s="13" t="s">
        <v>54</v>
      </c>
      <c r="I3438" s="47" t="str">
        <f>INDEX(Orders!$E3438,MATCH(Orders!$F3438,Customers!$B3438,0))</f>
        <v>Standard Class</v>
      </c>
    </row>
    <row r="3439" spans="1:9" x14ac:dyDescent="0.35">
      <c r="A3439" s="12">
        <v>628</v>
      </c>
      <c r="B3439" s="17" t="s">
        <v>2408</v>
      </c>
      <c r="C3439" s="17" t="s">
        <v>2409</v>
      </c>
      <c r="D3439" s="17" t="s">
        <v>41</v>
      </c>
      <c r="E3439" s="17" t="s">
        <v>23</v>
      </c>
      <c r="F3439" s="17" t="s">
        <v>159</v>
      </c>
      <c r="G3439" s="17" t="s">
        <v>160</v>
      </c>
      <c r="H3439" s="17" t="s">
        <v>44</v>
      </c>
      <c r="I3439" s="48" t="str">
        <f>INDEX(Orders!$E3439,MATCH(Orders!$F3439,Customers!$B3439,0))</f>
        <v>Standard Class</v>
      </c>
    </row>
    <row r="3440" spans="1:9" x14ac:dyDescent="0.35">
      <c r="A3440" s="11">
        <v>6369</v>
      </c>
      <c r="B3440" s="13" t="s">
        <v>5603</v>
      </c>
      <c r="C3440" s="13" t="s">
        <v>5604</v>
      </c>
      <c r="D3440" s="13" t="s">
        <v>41</v>
      </c>
      <c r="E3440" s="13" t="s">
        <v>23</v>
      </c>
      <c r="F3440" s="13" t="s">
        <v>2972</v>
      </c>
      <c r="G3440" s="13" t="s">
        <v>43</v>
      </c>
      <c r="H3440" s="13" t="s">
        <v>44</v>
      </c>
      <c r="I3440" s="47" t="str">
        <f>INDEX(Orders!$E3440,MATCH(Orders!$F3440,Customers!$B3440,0))</f>
        <v>Standard Class</v>
      </c>
    </row>
    <row r="3441" spans="1:9" x14ac:dyDescent="0.35">
      <c r="A3441" s="12">
        <v>5053</v>
      </c>
      <c r="B3441" s="17" t="s">
        <v>3502</v>
      </c>
      <c r="C3441" s="17" t="s">
        <v>3503</v>
      </c>
      <c r="D3441" s="17" t="s">
        <v>41</v>
      </c>
      <c r="E3441" s="17" t="s">
        <v>23</v>
      </c>
      <c r="F3441" s="17" t="s">
        <v>416</v>
      </c>
      <c r="G3441" s="17" t="s">
        <v>251</v>
      </c>
      <c r="H3441" s="17" t="s">
        <v>79</v>
      </c>
      <c r="I3441" s="48" t="str">
        <f>INDEX(Orders!$E3441,MATCH(Orders!$F3441,Customers!$B3441,0))</f>
        <v>Same Day</v>
      </c>
    </row>
    <row r="3442" spans="1:9" x14ac:dyDescent="0.35">
      <c r="A3442" s="11">
        <v>2862</v>
      </c>
      <c r="B3442" s="13" t="s">
        <v>4339</v>
      </c>
      <c r="C3442" s="13" t="s">
        <v>4340</v>
      </c>
      <c r="D3442" s="13" t="s">
        <v>41</v>
      </c>
      <c r="E3442" s="13" t="s">
        <v>23</v>
      </c>
      <c r="F3442" s="13" t="s">
        <v>416</v>
      </c>
      <c r="G3442" s="13" t="s">
        <v>251</v>
      </c>
      <c r="H3442" s="13" t="s">
        <v>79</v>
      </c>
      <c r="I3442" s="47" t="str">
        <f>INDEX(Orders!$E3442,MATCH(Orders!$F3442,Customers!$B3442,0))</f>
        <v>Standard Class</v>
      </c>
    </row>
    <row r="3443" spans="1:9" x14ac:dyDescent="0.35">
      <c r="A3443" s="12">
        <v>715</v>
      </c>
      <c r="B3443" s="17" t="s">
        <v>6025</v>
      </c>
      <c r="C3443" s="17" t="s">
        <v>6026</v>
      </c>
      <c r="D3443" s="17" t="s">
        <v>22</v>
      </c>
      <c r="E3443" s="17" t="s">
        <v>23</v>
      </c>
      <c r="F3443" s="17" t="s">
        <v>6647</v>
      </c>
      <c r="G3443" s="17" t="s">
        <v>219</v>
      </c>
      <c r="H3443" s="17" t="s">
        <v>26</v>
      </c>
      <c r="I3443" s="48" t="str">
        <f>INDEX(Orders!$E3443,MATCH(Orders!$F3443,Customers!$B3443,0))</f>
        <v>Standard Class</v>
      </c>
    </row>
    <row r="3444" spans="1:9" x14ac:dyDescent="0.35">
      <c r="A3444" s="11">
        <v>713</v>
      </c>
      <c r="B3444" s="13" t="s">
        <v>6025</v>
      </c>
      <c r="C3444" s="13" t="s">
        <v>6026</v>
      </c>
      <c r="D3444" s="13" t="s">
        <v>22</v>
      </c>
      <c r="E3444" s="13" t="s">
        <v>23</v>
      </c>
      <c r="F3444" s="13" t="s">
        <v>6647</v>
      </c>
      <c r="G3444" s="13" t="s">
        <v>219</v>
      </c>
      <c r="H3444" s="13" t="s">
        <v>26</v>
      </c>
      <c r="I3444" s="47" t="str">
        <f>INDEX(Orders!$E3444,MATCH(Orders!$F3444,Customers!$B3444,0))</f>
        <v>Standard Class</v>
      </c>
    </row>
    <row r="3445" spans="1:9" x14ac:dyDescent="0.35">
      <c r="A3445" s="12">
        <v>6044</v>
      </c>
      <c r="B3445" s="17" t="s">
        <v>2840</v>
      </c>
      <c r="C3445" s="17" t="s">
        <v>2841</v>
      </c>
      <c r="D3445" s="17" t="s">
        <v>22</v>
      </c>
      <c r="E3445" s="17" t="s">
        <v>23</v>
      </c>
      <c r="F3445" s="17" t="s">
        <v>3834</v>
      </c>
      <c r="G3445" s="17" t="s">
        <v>514</v>
      </c>
      <c r="H3445" s="17" t="s">
        <v>79</v>
      </c>
      <c r="I3445" s="48" t="str">
        <f>INDEX(Orders!$E3445,MATCH(Orders!$F3445,Customers!$B3445,0))</f>
        <v>Second Class</v>
      </c>
    </row>
    <row r="3446" spans="1:9" x14ac:dyDescent="0.35">
      <c r="A3446" s="11">
        <v>714</v>
      </c>
      <c r="B3446" s="13" t="s">
        <v>6025</v>
      </c>
      <c r="C3446" s="13" t="s">
        <v>6026</v>
      </c>
      <c r="D3446" s="13" t="s">
        <v>22</v>
      </c>
      <c r="E3446" s="13" t="s">
        <v>23</v>
      </c>
      <c r="F3446" s="13" t="s">
        <v>6647</v>
      </c>
      <c r="G3446" s="13" t="s">
        <v>219</v>
      </c>
      <c r="H3446" s="13" t="s">
        <v>26</v>
      </c>
      <c r="I3446" s="47" t="str">
        <f>INDEX(Orders!$E3446,MATCH(Orders!$F3446,Customers!$B3446,0))</f>
        <v>Standard Class</v>
      </c>
    </row>
    <row r="3447" spans="1:9" x14ac:dyDescent="0.35">
      <c r="A3447" s="12">
        <v>2860</v>
      </c>
      <c r="B3447" s="17" t="s">
        <v>4339</v>
      </c>
      <c r="C3447" s="17" t="s">
        <v>4340</v>
      </c>
      <c r="D3447" s="17" t="s">
        <v>41</v>
      </c>
      <c r="E3447" s="17" t="s">
        <v>23</v>
      </c>
      <c r="F3447" s="17" t="s">
        <v>416</v>
      </c>
      <c r="G3447" s="17" t="s">
        <v>251</v>
      </c>
      <c r="H3447" s="17" t="s">
        <v>79</v>
      </c>
      <c r="I3447" s="48" t="str">
        <f>INDEX(Orders!$E3447,MATCH(Orders!$F3447,Customers!$B3447,0))</f>
        <v>Standard Class</v>
      </c>
    </row>
    <row r="3448" spans="1:9" x14ac:dyDescent="0.35">
      <c r="A3448" s="11">
        <v>3625</v>
      </c>
      <c r="B3448" s="13" t="s">
        <v>1349</v>
      </c>
      <c r="C3448" s="13" t="s">
        <v>1350</v>
      </c>
      <c r="D3448" s="13" t="s">
        <v>108</v>
      </c>
      <c r="E3448" s="13" t="s">
        <v>23</v>
      </c>
      <c r="F3448" s="13" t="s">
        <v>358</v>
      </c>
      <c r="G3448" s="13" t="s">
        <v>43</v>
      </c>
      <c r="H3448" s="13" t="s">
        <v>44</v>
      </c>
      <c r="I3448" s="47" t="str">
        <f>INDEX(Orders!$E3448,MATCH(Orders!$F3448,Customers!$B3448,0))</f>
        <v>Second Class</v>
      </c>
    </row>
    <row r="3449" spans="1:9" x14ac:dyDescent="0.35">
      <c r="A3449" s="12">
        <v>2861</v>
      </c>
      <c r="B3449" s="17" t="s">
        <v>4339</v>
      </c>
      <c r="C3449" s="17" t="s">
        <v>4340</v>
      </c>
      <c r="D3449" s="17" t="s">
        <v>41</v>
      </c>
      <c r="E3449" s="17" t="s">
        <v>23</v>
      </c>
      <c r="F3449" s="17" t="s">
        <v>416</v>
      </c>
      <c r="G3449" s="17" t="s">
        <v>251</v>
      </c>
      <c r="H3449" s="17" t="s">
        <v>79</v>
      </c>
      <c r="I3449" s="48" t="str">
        <f>INDEX(Orders!$E3449,MATCH(Orders!$F3449,Customers!$B3449,0))</f>
        <v>Standard Class</v>
      </c>
    </row>
    <row r="3450" spans="1:9" x14ac:dyDescent="0.35">
      <c r="A3450" s="11">
        <v>3626</v>
      </c>
      <c r="B3450" s="13" t="s">
        <v>1349</v>
      </c>
      <c r="C3450" s="13" t="s">
        <v>1350</v>
      </c>
      <c r="D3450" s="13" t="s">
        <v>108</v>
      </c>
      <c r="E3450" s="13" t="s">
        <v>23</v>
      </c>
      <c r="F3450" s="13" t="s">
        <v>358</v>
      </c>
      <c r="G3450" s="13" t="s">
        <v>43</v>
      </c>
      <c r="H3450" s="13" t="s">
        <v>44</v>
      </c>
      <c r="I3450" s="47" t="str">
        <f>INDEX(Orders!$E3450,MATCH(Orders!$F3450,Customers!$B3450,0))</f>
        <v>Second Class</v>
      </c>
    </row>
    <row r="3451" spans="1:9" x14ac:dyDescent="0.35">
      <c r="A3451" s="12">
        <v>5940</v>
      </c>
      <c r="B3451" s="17" t="s">
        <v>1505</v>
      </c>
      <c r="C3451" s="17" t="s">
        <v>1506</v>
      </c>
      <c r="D3451" s="17" t="s">
        <v>41</v>
      </c>
      <c r="E3451" s="17" t="s">
        <v>23</v>
      </c>
      <c r="F3451" s="17" t="s">
        <v>2822</v>
      </c>
      <c r="G3451" s="17" t="s">
        <v>53</v>
      </c>
      <c r="H3451" s="17" t="s">
        <v>54</v>
      </c>
      <c r="I3451" s="48" t="str">
        <f>INDEX(Orders!$E3451,MATCH(Orders!$F3451,Customers!$B3451,0))</f>
        <v>Standard Class</v>
      </c>
    </row>
    <row r="3452" spans="1:9" x14ac:dyDescent="0.35">
      <c r="A3452" s="11">
        <v>3627</v>
      </c>
      <c r="B3452" s="13" t="s">
        <v>1349</v>
      </c>
      <c r="C3452" s="13" t="s">
        <v>1350</v>
      </c>
      <c r="D3452" s="13" t="s">
        <v>108</v>
      </c>
      <c r="E3452" s="13" t="s">
        <v>23</v>
      </c>
      <c r="F3452" s="13" t="s">
        <v>358</v>
      </c>
      <c r="G3452" s="13" t="s">
        <v>43</v>
      </c>
      <c r="H3452" s="13" t="s">
        <v>44</v>
      </c>
      <c r="I3452" s="47" t="str">
        <f>INDEX(Orders!$E3452,MATCH(Orders!$F3452,Customers!$B3452,0))</f>
        <v>Second Class</v>
      </c>
    </row>
    <row r="3453" spans="1:9" x14ac:dyDescent="0.35">
      <c r="A3453" s="12">
        <v>6045</v>
      </c>
      <c r="B3453" s="17" t="s">
        <v>2840</v>
      </c>
      <c r="C3453" s="17" t="s">
        <v>2841</v>
      </c>
      <c r="D3453" s="17" t="s">
        <v>22</v>
      </c>
      <c r="E3453" s="17" t="s">
        <v>23</v>
      </c>
      <c r="F3453" s="17" t="s">
        <v>3834</v>
      </c>
      <c r="G3453" s="17" t="s">
        <v>514</v>
      </c>
      <c r="H3453" s="17" t="s">
        <v>79</v>
      </c>
      <c r="I3453" s="48" t="str">
        <f>INDEX(Orders!$E3453,MATCH(Orders!$F3453,Customers!$B3453,0))</f>
        <v>Second Class</v>
      </c>
    </row>
    <row r="3454" spans="1:9" x14ac:dyDescent="0.35">
      <c r="A3454" s="11">
        <v>3628</v>
      </c>
      <c r="B3454" s="13" t="s">
        <v>1349</v>
      </c>
      <c r="C3454" s="13" t="s">
        <v>1350</v>
      </c>
      <c r="D3454" s="13" t="s">
        <v>108</v>
      </c>
      <c r="E3454" s="13" t="s">
        <v>23</v>
      </c>
      <c r="F3454" s="13" t="s">
        <v>358</v>
      </c>
      <c r="G3454" s="13" t="s">
        <v>43</v>
      </c>
      <c r="H3454" s="13" t="s">
        <v>44</v>
      </c>
      <c r="I3454" s="47" t="str">
        <f>INDEX(Orders!$E3454,MATCH(Orders!$F3454,Customers!$B3454,0))</f>
        <v>Second Class</v>
      </c>
    </row>
    <row r="3455" spans="1:9" x14ac:dyDescent="0.35">
      <c r="A3455" s="12">
        <v>9011</v>
      </c>
      <c r="B3455" s="17" t="s">
        <v>6657</v>
      </c>
      <c r="C3455" s="17" t="s">
        <v>6658</v>
      </c>
      <c r="D3455" s="17" t="s">
        <v>22</v>
      </c>
      <c r="E3455" s="17" t="s">
        <v>23</v>
      </c>
      <c r="F3455" s="17" t="s">
        <v>2937</v>
      </c>
      <c r="G3455" s="17" t="s">
        <v>2235</v>
      </c>
      <c r="H3455" s="17" t="s">
        <v>79</v>
      </c>
      <c r="I3455" s="48" t="str">
        <f>INDEX(Orders!$E3455,MATCH(Orders!$F3455,Customers!$B3455,0))</f>
        <v>Standard Class</v>
      </c>
    </row>
    <row r="3456" spans="1:9" x14ac:dyDescent="0.35">
      <c r="A3456" s="11">
        <v>5454</v>
      </c>
      <c r="B3456" s="13" t="s">
        <v>1890</v>
      </c>
      <c r="C3456" s="13" t="s">
        <v>1891</v>
      </c>
      <c r="D3456" s="13" t="s">
        <v>22</v>
      </c>
      <c r="E3456" s="13" t="s">
        <v>23</v>
      </c>
      <c r="F3456" s="13" t="s">
        <v>387</v>
      </c>
      <c r="G3456" s="13" t="s">
        <v>381</v>
      </c>
      <c r="H3456" s="13" t="s">
        <v>54</v>
      </c>
      <c r="I3456" s="47" t="str">
        <f>INDEX(Orders!$E3456,MATCH(Orders!$F3456,Customers!$B3456,0))</f>
        <v>Standard Class</v>
      </c>
    </row>
    <row r="3457" spans="1:9" x14ac:dyDescent="0.35">
      <c r="A3457" s="12">
        <v>2859</v>
      </c>
      <c r="B3457" s="17" t="s">
        <v>4339</v>
      </c>
      <c r="C3457" s="17" t="s">
        <v>4340</v>
      </c>
      <c r="D3457" s="17" t="s">
        <v>41</v>
      </c>
      <c r="E3457" s="17" t="s">
        <v>23</v>
      </c>
      <c r="F3457" s="17" t="s">
        <v>416</v>
      </c>
      <c r="G3457" s="17" t="s">
        <v>251</v>
      </c>
      <c r="H3457" s="17" t="s">
        <v>79</v>
      </c>
      <c r="I3457" s="48" t="str">
        <f>INDEX(Orders!$E3457,MATCH(Orders!$F3457,Customers!$B3457,0))</f>
        <v>Standard Class</v>
      </c>
    </row>
    <row r="3458" spans="1:9" x14ac:dyDescent="0.35">
      <c r="A3458" s="11">
        <v>4363</v>
      </c>
      <c r="B3458" s="13" t="s">
        <v>5156</v>
      </c>
      <c r="C3458" s="13" t="s">
        <v>5157</v>
      </c>
      <c r="D3458" s="13" t="s">
        <v>41</v>
      </c>
      <c r="E3458" s="13" t="s">
        <v>23</v>
      </c>
      <c r="F3458" s="13" t="s">
        <v>6665</v>
      </c>
      <c r="G3458" s="13" t="s">
        <v>6666</v>
      </c>
      <c r="H3458" s="13" t="s">
        <v>54</v>
      </c>
      <c r="I3458" s="47" t="str">
        <f>INDEX(Orders!$E3458,MATCH(Orders!$F3458,Customers!$B3458,0))</f>
        <v>Second Class</v>
      </c>
    </row>
    <row r="3459" spans="1:9" x14ac:dyDescent="0.35">
      <c r="A3459" s="12">
        <v>6070</v>
      </c>
      <c r="B3459" s="17" t="s">
        <v>239</v>
      </c>
      <c r="C3459" s="17" t="s">
        <v>240</v>
      </c>
      <c r="D3459" s="17" t="s">
        <v>108</v>
      </c>
      <c r="E3459" s="17" t="s">
        <v>23</v>
      </c>
      <c r="F3459" s="17" t="s">
        <v>1387</v>
      </c>
      <c r="G3459" s="17" t="s">
        <v>43</v>
      </c>
      <c r="H3459" s="17" t="s">
        <v>44</v>
      </c>
      <c r="I3459" s="48" t="str">
        <f>INDEX(Orders!$E3459,MATCH(Orders!$F3459,Customers!$B3459,0))</f>
        <v>Standard Class</v>
      </c>
    </row>
    <row r="3460" spans="1:9" x14ac:dyDescent="0.35">
      <c r="A3460" s="11">
        <v>6068</v>
      </c>
      <c r="B3460" s="13" t="s">
        <v>239</v>
      </c>
      <c r="C3460" s="13" t="s">
        <v>240</v>
      </c>
      <c r="D3460" s="13" t="s">
        <v>108</v>
      </c>
      <c r="E3460" s="13" t="s">
        <v>23</v>
      </c>
      <c r="F3460" s="13" t="s">
        <v>1387</v>
      </c>
      <c r="G3460" s="13" t="s">
        <v>43</v>
      </c>
      <c r="H3460" s="13" t="s">
        <v>44</v>
      </c>
      <c r="I3460" s="47" t="str">
        <f>INDEX(Orders!$E3460,MATCH(Orders!$F3460,Customers!$B3460,0))</f>
        <v>Standard Class</v>
      </c>
    </row>
    <row r="3461" spans="1:9" x14ac:dyDescent="0.35">
      <c r="A3461" s="12">
        <v>4365</v>
      </c>
      <c r="B3461" s="17" t="s">
        <v>5156</v>
      </c>
      <c r="C3461" s="17" t="s">
        <v>5157</v>
      </c>
      <c r="D3461" s="17" t="s">
        <v>41</v>
      </c>
      <c r="E3461" s="17" t="s">
        <v>23</v>
      </c>
      <c r="F3461" s="17" t="s">
        <v>6665</v>
      </c>
      <c r="G3461" s="17" t="s">
        <v>6666</v>
      </c>
      <c r="H3461" s="17" t="s">
        <v>54</v>
      </c>
      <c r="I3461" s="48" t="str">
        <f>INDEX(Orders!$E3461,MATCH(Orders!$F3461,Customers!$B3461,0))</f>
        <v>Second Class</v>
      </c>
    </row>
    <row r="3462" spans="1:9" x14ac:dyDescent="0.35">
      <c r="A3462" s="11">
        <v>9144</v>
      </c>
      <c r="B3462" s="13" t="s">
        <v>805</v>
      </c>
      <c r="C3462" s="13" t="s">
        <v>806</v>
      </c>
      <c r="D3462" s="13" t="s">
        <v>41</v>
      </c>
      <c r="E3462" s="13" t="s">
        <v>23</v>
      </c>
      <c r="F3462" s="13" t="s">
        <v>6669</v>
      </c>
      <c r="G3462" s="13" t="s">
        <v>1177</v>
      </c>
      <c r="H3462" s="13" t="s">
        <v>44</v>
      </c>
      <c r="I3462" s="47" t="str">
        <f>INDEX(Orders!$E3462,MATCH(Orders!$F3462,Customers!$B3462,0))</f>
        <v>Standard Class</v>
      </c>
    </row>
    <row r="3463" spans="1:9" x14ac:dyDescent="0.35">
      <c r="A3463" s="12">
        <v>4366</v>
      </c>
      <c r="B3463" s="17" t="s">
        <v>5156</v>
      </c>
      <c r="C3463" s="17" t="s">
        <v>5157</v>
      </c>
      <c r="D3463" s="17" t="s">
        <v>41</v>
      </c>
      <c r="E3463" s="17" t="s">
        <v>23</v>
      </c>
      <c r="F3463" s="17" t="s">
        <v>6665</v>
      </c>
      <c r="G3463" s="17" t="s">
        <v>6666</v>
      </c>
      <c r="H3463" s="17" t="s">
        <v>54</v>
      </c>
      <c r="I3463" s="48" t="str">
        <f>INDEX(Orders!$E3463,MATCH(Orders!$F3463,Customers!$B3463,0))</f>
        <v>Second Class</v>
      </c>
    </row>
    <row r="3464" spans="1:9" x14ac:dyDescent="0.35">
      <c r="A3464" s="11">
        <v>6069</v>
      </c>
      <c r="B3464" s="13" t="s">
        <v>239</v>
      </c>
      <c r="C3464" s="13" t="s">
        <v>240</v>
      </c>
      <c r="D3464" s="13" t="s">
        <v>108</v>
      </c>
      <c r="E3464" s="13" t="s">
        <v>23</v>
      </c>
      <c r="F3464" s="13" t="s">
        <v>1387</v>
      </c>
      <c r="G3464" s="13" t="s">
        <v>43</v>
      </c>
      <c r="H3464" s="13" t="s">
        <v>44</v>
      </c>
      <c r="I3464" s="47" t="str">
        <f>INDEX(Orders!$E3464,MATCH(Orders!$F3464,Customers!$B3464,0))</f>
        <v>Standard Class</v>
      </c>
    </row>
    <row r="3465" spans="1:9" x14ac:dyDescent="0.35">
      <c r="A3465" s="12">
        <v>9143</v>
      </c>
      <c r="B3465" s="17" t="s">
        <v>805</v>
      </c>
      <c r="C3465" s="17" t="s">
        <v>806</v>
      </c>
      <c r="D3465" s="17" t="s">
        <v>41</v>
      </c>
      <c r="E3465" s="17" t="s">
        <v>23</v>
      </c>
      <c r="F3465" s="17" t="s">
        <v>6669</v>
      </c>
      <c r="G3465" s="17" t="s">
        <v>1177</v>
      </c>
      <c r="H3465" s="17" t="s">
        <v>44</v>
      </c>
      <c r="I3465" s="48" t="str">
        <f>INDEX(Orders!$E3465,MATCH(Orders!$F3465,Customers!$B3465,0))</f>
        <v>Standard Class</v>
      </c>
    </row>
    <row r="3466" spans="1:9" x14ac:dyDescent="0.35">
      <c r="A3466" s="11">
        <v>4364</v>
      </c>
      <c r="B3466" s="13" t="s">
        <v>5156</v>
      </c>
      <c r="C3466" s="13" t="s">
        <v>5157</v>
      </c>
      <c r="D3466" s="13" t="s">
        <v>41</v>
      </c>
      <c r="E3466" s="13" t="s">
        <v>23</v>
      </c>
      <c r="F3466" s="13" t="s">
        <v>6665</v>
      </c>
      <c r="G3466" s="13" t="s">
        <v>6666</v>
      </c>
      <c r="H3466" s="13" t="s">
        <v>54</v>
      </c>
      <c r="I3466" s="47" t="str">
        <f>INDEX(Orders!$E3466,MATCH(Orders!$F3466,Customers!$B3466,0))</f>
        <v>Second Class</v>
      </c>
    </row>
    <row r="3467" spans="1:9" x14ac:dyDescent="0.35">
      <c r="A3467" s="12">
        <v>4367</v>
      </c>
      <c r="B3467" s="17" t="s">
        <v>5156</v>
      </c>
      <c r="C3467" s="17" t="s">
        <v>5157</v>
      </c>
      <c r="D3467" s="17" t="s">
        <v>41</v>
      </c>
      <c r="E3467" s="17" t="s">
        <v>23</v>
      </c>
      <c r="F3467" s="17" t="s">
        <v>6665</v>
      </c>
      <c r="G3467" s="17" t="s">
        <v>6666</v>
      </c>
      <c r="H3467" s="17" t="s">
        <v>54</v>
      </c>
      <c r="I3467" s="48" t="str">
        <f>INDEX(Orders!$E3467,MATCH(Orders!$F3467,Customers!$B3467,0))</f>
        <v>Second Class</v>
      </c>
    </row>
    <row r="3468" spans="1:9" x14ac:dyDescent="0.35">
      <c r="A3468" s="11">
        <v>6907</v>
      </c>
      <c r="B3468" s="13" t="s">
        <v>6675</v>
      </c>
      <c r="C3468" s="13" t="s">
        <v>6676</v>
      </c>
      <c r="D3468" s="13" t="s">
        <v>22</v>
      </c>
      <c r="E3468" s="13" t="s">
        <v>23</v>
      </c>
      <c r="F3468" s="13" t="s">
        <v>4590</v>
      </c>
      <c r="G3468" s="13" t="s">
        <v>880</v>
      </c>
      <c r="H3468" s="13" t="s">
        <v>54</v>
      </c>
      <c r="I3468" s="47" t="str">
        <f>INDEX(Orders!$E3468,MATCH(Orders!$F3468,Customers!$B3468,0))</f>
        <v>Same Day</v>
      </c>
    </row>
    <row r="3469" spans="1:9" x14ac:dyDescent="0.35">
      <c r="A3469" s="12">
        <v>9145</v>
      </c>
      <c r="B3469" s="17" t="s">
        <v>805</v>
      </c>
      <c r="C3469" s="17" t="s">
        <v>806</v>
      </c>
      <c r="D3469" s="17" t="s">
        <v>41</v>
      </c>
      <c r="E3469" s="17" t="s">
        <v>23</v>
      </c>
      <c r="F3469" s="17" t="s">
        <v>6669</v>
      </c>
      <c r="G3469" s="17" t="s">
        <v>1177</v>
      </c>
      <c r="H3469" s="17" t="s">
        <v>44</v>
      </c>
      <c r="I3469" s="48" t="str">
        <f>INDEX(Orders!$E3469,MATCH(Orders!$F3469,Customers!$B3469,0))</f>
        <v>Standard Class</v>
      </c>
    </row>
    <row r="3470" spans="1:9" x14ac:dyDescent="0.35">
      <c r="A3470" s="11">
        <v>989</v>
      </c>
      <c r="B3470" s="13" t="s">
        <v>2813</v>
      </c>
      <c r="C3470" s="13" t="s">
        <v>2814</v>
      </c>
      <c r="D3470" s="13" t="s">
        <v>22</v>
      </c>
      <c r="E3470" s="13" t="s">
        <v>23</v>
      </c>
      <c r="F3470" s="13" t="s">
        <v>1284</v>
      </c>
      <c r="G3470" s="13" t="s">
        <v>219</v>
      </c>
      <c r="H3470" s="13" t="s">
        <v>26</v>
      </c>
      <c r="I3470" s="47" t="str">
        <f>INDEX(Orders!$E3470,MATCH(Orders!$F3470,Customers!$B3470,0))</f>
        <v>Standard Class</v>
      </c>
    </row>
    <row r="3471" spans="1:9" x14ac:dyDescent="0.35">
      <c r="A3471" s="12">
        <v>990</v>
      </c>
      <c r="B3471" s="17" t="s">
        <v>2813</v>
      </c>
      <c r="C3471" s="17" t="s">
        <v>2814</v>
      </c>
      <c r="D3471" s="17" t="s">
        <v>22</v>
      </c>
      <c r="E3471" s="17" t="s">
        <v>23</v>
      </c>
      <c r="F3471" s="17" t="s">
        <v>1284</v>
      </c>
      <c r="G3471" s="17" t="s">
        <v>219</v>
      </c>
      <c r="H3471" s="17" t="s">
        <v>26</v>
      </c>
      <c r="I3471" s="48" t="str">
        <f>INDEX(Orders!$E3471,MATCH(Orders!$F3471,Customers!$B3471,0))</f>
        <v>Standard Class</v>
      </c>
    </row>
    <row r="3472" spans="1:9" x14ac:dyDescent="0.35">
      <c r="A3472" s="11">
        <v>6467</v>
      </c>
      <c r="B3472" s="13" t="s">
        <v>232</v>
      </c>
      <c r="C3472" s="13" t="s">
        <v>233</v>
      </c>
      <c r="D3472" s="13" t="s">
        <v>41</v>
      </c>
      <c r="E3472" s="13" t="s">
        <v>23</v>
      </c>
      <c r="F3472" s="13" t="s">
        <v>42</v>
      </c>
      <c r="G3472" s="13" t="s">
        <v>43</v>
      </c>
      <c r="H3472" s="13" t="s">
        <v>44</v>
      </c>
      <c r="I3472" s="47" t="str">
        <f>INDEX(Orders!$E3472,MATCH(Orders!$F3472,Customers!$B3472,0))</f>
        <v>Second Class</v>
      </c>
    </row>
    <row r="3473" spans="1:9" x14ac:dyDescent="0.35">
      <c r="A3473" s="12">
        <v>5540</v>
      </c>
      <c r="B3473" s="17" t="s">
        <v>2144</v>
      </c>
      <c r="C3473" s="17" t="s">
        <v>2145</v>
      </c>
      <c r="D3473" s="17" t="s">
        <v>41</v>
      </c>
      <c r="E3473" s="17" t="s">
        <v>23</v>
      </c>
      <c r="F3473" s="17" t="s">
        <v>380</v>
      </c>
      <c r="G3473" s="17" t="s">
        <v>381</v>
      </c>
      <c r="H3473" s="17" t="s">
        <v>54</v>
      </c>
      <c r="I3473" s="48" t="str">
        <f>INDEX(Orders!$E3473,MATCH(Orders!$F3473,Customers!$B3473,0))</f>
        <v>Standard Class</v>
      </c>
    </row>
    <row r="3474" spans="1:9" x14ac:dyDescent="0.35">
      <c r="A3474" s="11">
        <v>5542</v>
      </c>
      <c r="B3474" s="13" t="s">
        <v>2144</v>
      </c>
      <c r="C3474" s="13" t="s">
        <v>2145</v>
      </c>
      <c r="D3474" s="13" t="s">
        <v>41</v>
      </c>
      <c r="E3474" s="13" t="s">
        <v>23</v>
      </c>
      <c r="F3474" s="13" t="s">
        <v>380</v>
      </c>
      <c r="G3474" s="13" t="s">
        <v>381</v>
      </c>
      <c r="H3474" s="13" t="s">
        <v>54</v>
      </c>
      <c r="I3474" s="47" t="str">
        <f>INDEX(Orders!$E3474,MATCH(Orders!$F3474,Customers!$B3474,0))</f>
        <v>Standard Class</v>
      </c>
    </row>
    <row r="3475" spans="1:9" x14ac:dyDescent="0.35">
      <c r="A3475" s="12">
        <v>9248</v>
      </c>
      <c r="B3475" s="17" t="s">
        <v>6683</v>
      </c>
      <c r="C3475" s="17" t="s">
        <v>6684</v>
      </c>
      <c r="D3475" s="17" t="s">
        <v>108</v>
      </c>
      <c r="E3475" s="17" t="s">
        <v>23</v>
      </c>
      <c r="F3475" s="17" t="s">
        <v>358</v>
      </c>
      <c r="G3475" s="17" t="s">
        <v>43</v>
      </c>
      <c r="H3475" s="17" t="s">
        <v>44</v>
      </c>
      <c r="I3475" s="48" t="str">
        <f>INDEX(Orders!$E3475,MATCH(Orders!$F3475,Customers!$B3475,0))</f>
        <v>Standard Class</v>
      </c>
    </row>
    <row r="3476" spans="1:9" x14ac:dyDescent="0.35">
      <c r="A3476" s="11">
        <v>5541</v>
      </c>
      <c r="B3476" s="13" t="s">
        <v>2144</v>
      </c>
      <c r="C3476" s="13" t="s">
        <v>2145</v>
      </c>
      <c r="D3476" s="13" t="s">
        <v>41</v>
      </c>
      <c r="E3476" s="13" t="s">
        <v>23</v>
      </c>
      <c r="F3476" s="13" t="s">
        <v>380</v>
      </c>
      <c r="G3476" s="13" t="s">
        <v>381</v>
      </c>
      <c r="H3476" s="13" t="s">
        <v>54</v>
      </c>
      <c r="I3476" s="47" t="str">
        <f>INDEX(Orders!$E3476,MATCH(Orders!$F3476,Customers!$B3476,0))</f>
        <v>Standard Class</v>
      </c>
    </row>
    <row r="3477" spans="1:9" x14ac:dyDescent="0.35">
      <c r="A3477" s="12">
        <v>9247</v>
      </c>
      <c r="B3477" s="17" t="s">
        <v>6683</v>
      </c>
      <c r="C3477" s="17" t="s">
        <v>6684</v>
      </c>
      <c r="D3477" s="17" t="s">
        <v>108</v>
      </c>
      <c r="E3477" s="17" t="s">
        <v>23</v>
      </c>
      <c r="F3477" s="17" t="s">
        <v>358</v>
      </c>
      <c r="G3477" s="17" t="s">
        <v>43</v>
      </c>
      <c r="H3477" s="17" t="s">
        <v>44</v>
      </c>
      <c r="I3477" s="48" t="str">
        <f>INDEX(Orders!$E3477,MATCH(Orders!$F3477,Customers!$B3477,0))</f>
        <v>Standard Class</v>
      </c>
    </row>
    <row r="3478" spans="1:9" x14ac:dyDescent="0.35">
      <c r="A3478" s="11">
        <v>7245</v>
      </c>
      <c r="B3478" s="13" t="s">
        <v>2344</v>
      </c>
      <c r="C3478" s="13" t="s">
        <v>2345</v>
      </c>
      <c r="D3478" s="13" t="s">
        <v>41</v>
      </c>
      <c r="E3478" s="13" t="s">
        <v>23</v>
      </c>
      <c r="F3478" s="13" t="s">
        <v>42</v>
      </c>
      <c r="G3478" s="13" t="s">
        <v>43</v>
      </c>
      <c r="H3478" s="13" t="s">
        <v>44</v>
      </c>
      <c r="I3478" s="47" t="str">
        <f>INDEX(Orders!$E3478,MATCH(Orders!$F3478,Customers!$B3478,0))</f>
        <v>First Class</v>
      </c>
    </row>
    <row r="3479" spans="1:9" x14ac:dyDescent="0.35">
      <c r="A3479" s="12">
        <v>4510</v>
      </c>
      <c r="B3479" s="17" t="s">
        <v>132</v>
      </c>
      <c r="C3479" s="17" t="s">
        <v>133</v>
      </c>
      <c r="D3479" s="17" t="s">
        <v>41</v>
      </c>
      <c r="E3479" s="17" t="s">
        <v>23</v>
      </c>
      <c r="F3479" s="17" t="s">
        <v>42</v>
      </c>
      <c r="G3479" s="17" t="s">
        <v>43</v>
      </c>
      <c r="H3479" s="17" t="s">
        <v>44</v>
      </c>
      <c r="I3479" s="48" t="str">
        <f>INDEX(Orders!$E3479,MATCH(Orders!$F3479,Customers!$B3479,0))</f>
        <v>Standard Class</v>
      </c>
    </row>
    <row r="3480" spans="1:9" x14ac:dyDescent="0.35">
      <c r="A3480" s="11">
        <v>4872</v>
      </c>
      <c r="B3480" s="13" t="s">
        <v>2227</v>
      </c>
      <c r="C3480" s="13" t="s">
        <v>2228</v>
      </c>
      <c r="D3480" s="13" t="s">
        <v>41</v>
      </c>
      <c r="E3480" s="13" t="s">
        <v>23</v>
      </c>
      <c r="F3480" s="13" t="s">
        <v>451</v>
      </c>
      <c r="G3480" s="13" t="s">
        <v>53</v>
      </c>
      <c r="H3480" s="13" t="s">
        <v>54</v>
      </c>
      <c r="I3480" s="47" t="str">
        <f>INDEX(Orders!$E3480,MATCH(Orders!$F3480,Customers!$B3480,0))</f>
        <v>Standard Class</v>
      </c>
    </row>
    <row r="3481" spans="1:9" x14ac:dyDescent="0.35">
      <c r="A3481" s="12">
        <v>4875</v>
      </c>
      <c r="B3481" s="17" t="s">
        <v>2227</v>
      </c>
      <c r="C3481" s="17" t="s">
        <v>2228</v>
      </c>
      <c r="D3481" s="17" t="s">
        <v>41</v>
      </c>
      <c r="E3481" s="17" t="s">
        <v>23</v>
      </c>
      <c r="F3481" s="17" t="s">
        <v>451</v>
      </c>
      <c r="G3481" s="17" t="s">
        <v>53</v>
      </c>
      <c r="H3481" s="17" t="s">
        <v>54</v>
      </c>
      <c r="I3481" s="48" t="str">
        <f>INDEX(Orders!$E3481,MATCH(Orders!$F3481,Customers!$B3481,0))</f>
        <v>Standard Class</v>
      </c>
    </row>
    <row r="3482" spans="1:9" x14ac:dyDescent="0.35">
      <c r="A3482" s="11">
        <v>4873</v>
      </c>
      <c r="B3482" s="13" t="s">
        <v>2227</v>
      </c>
      <c r="C3482" s="13" t="s">
        <v>2228</v>
      </c>
      <c r="D3482" s="13" t="s">
        <v>41</v>
      </c>
      <c r="E3482" s="13" t="s">
        <v>23</v>
      </c>
      <c r="F3482" s="13" t="s">
        <v>451</v>
      </c>
      <c r="G3482" s="13" t="s">
        <v>53</v>
      </c>
      <c r="H3482" s="13" t="s">
        <v>54</v>
      </c>
      <c r="I3482" s="47" t="str">
        <f>INDEX(Orders!$E3482,MATCH(Orders!$F3482,Customers!$B3482,0))</f>
        <v>Standard Class</v>
      </c>
    </row>
    <row r="3483" spans="1:9" x14ac:dyDescent="0.35">
      <c r="A3483" s="12">
        <v>4874</v>
      </c>
      <c r="B3483" s="17" t="s">
        <v>2227</v>
      </c>
      <c r="C3483" s="17" t="s">
        <v>2228</v>
      </c>
      <c r="D3483" s="17" t="s">
        <v>41</v>
      </c>
      <c r="E3483" s="17" t="s">
        <v>23</v>
      </c>
      <c r="F3483" s="17" t="s">
        <v>451</v>
      </c>
      <c r="G3483" s="17" t="s">
        <v>53</v>
      </c>
      <c r="H3483" s="17" t="s">
        <v>54</v>
      </c>
      <c r="I3483" s="48" t="str">
        <f>INDEX(Orders!$E3483,MATCH(Orders!$F3483,Customers!$B3483,0))</f>
        <v>Standard Class</v>
      </c>
    </row>
    <row r="3484" spans="1:9" x14ac:dyDescent="0.35">
      <c r="A3484" s="11">
        <v>8014</v>
      </c>
      <c r="B3484" s="13" t="s">
        <v>1980</v>
      </c>
      <c r="C3484" s="13" t="s">
        <v>1981</v>
      </c>
      <c r="D3484" s="13" t="s">
        <v>41</v>
      </c>
      <c r="E3484" s="13" t="s">
        <v>23</v>
      </c>
      <c r="F3484" s="13" t="s">
        <v>218</v>
      </c>
      <c r="G3484" s="13" t="s">
        <v>219</v>
      </c>
      <c r="H3484" s="13" t="s">
        <v>26</v>
      </c>
      <c r="I3484" s="47" t="str">
        <f>INDEX(Orders!$E3484,MATCH(Orders!$F3484,Customers!$B3484,0))</f>
        <v>Same Day</v>
      </c>
    </row>
    <row r="3485" spans="1:9" x14ac:dyDescent="0.35">
      <c r="A3485" s="12">
        <v>8013</v>
      </c>
      <c r="B3485" s="17" t="s">
        <v>1980</v>
      </c>
      <c r="C3485" s="17" t="s">
        <v>1981</v>
      </c>
      <c r="D3485" s="17" t="s">
        <v>41</v>
      </c>
      <c r="E3485" s="17" t="s">
        <v>23</v>
      </c>
      <c r="F3485" s="17" t="s">
        <v>218</v>
      </c>
      <c r="G3485" s="17" t="s">
        <v>219</v>
      </c>
      <c r="H3485" s="17" t="s">
        <v>26</v>
      </c>
      <c r="I3485" s="48" t="str">
        <f>INDEX(Orders!$E3485,MATCH(Orders!$F3485,Customers!$B3485,0))</f>
        <v>Same Day</v>
      </c>
    </row>
    <row r="3486" spans="1:9" x14ac:dyDescent="0.35">
      <c r="A3486" s="11">
        <v>8015</v>
      </c>
      <c r="B3486" s="13" t="s">
        <v>1980</v>
      </c>
      <c r="C3486" s="13" t="s">
        <v>1981</v>
      </c>
      <c r="D3486" s="13" t="s">
        <v>41</v>
      </c>
      <c r="E3486" s="13" t="s">
        <v>23</v>
      </c>
      <c r="F3486" s="13" t="s">
        <v>218</v>
      </c>
      <c r="G3486" s="13" t="s">
        <v>219</v>
      </c>
      <c r="H3486" s="13" t="s">
        <v>26</v>
      </c>
      <c r="I3486" s="47" t="str">
        <f>INDEX(Orders!$E3486,MATCH(Orders!$F3486,Customers!$B3486,0))</f>
        <v>Same Day</v>
      </c>
    </row>
    <row r="3487" spans="1:9" x14ac:dyDescent="0.35">
      <c r="A3487" s="12">
        <v>9128</v>
      </c>
      <c r="B3487" s="17" t="s">
        <v>1398</v>
      </c>
      <c r="C3487" s="17" t="s">
        <v>1399</v>
      </c>
      <c r="D3487" s="17" t="s">
        <v>41</v>
      </c>
      <c r="E3487" s="17" t="s">
        <v>23</v>
      </c>
      <c r="F3487" s="17" t="s">
        <v>451</v>
      </c>
      <c r="G3487" s="17" t="s">
        <v>53</v>
      </c>
      <c r="H3487" s="17" t="s">
        <v>54</v>
      </c>
      <c r="I3487" s="48" t="str">
        <f>INDEX(Orders!$E3487,MATCH(Orders!$F3487,Customers!$B3487,0))</f>
        <v>Standard Class</v>
      </c>
    </row>
    <row r="3488" spans="1:9" x14ac:dyDescent="0.35">
      <c r="A3488" s="11">
        <v>8016</v>
      </c>
      <c r="B3488" s="13" t="s">
        <v>1980</v>
      </c>
      <c r="C3488" s="13" t="s">
        <v>1981</v>
      </c>
      <c r="D3488" s="13" t="s">
        <v>41</v>
      </c>
      <c r="E3488" s="13" t="s">
        <v>23</v>
      </c>
      <c r="F3488" s="13" t="s">
        <v>218</v>
      </c>
      <c r="G3488" s="13" t="s">
        <v>219</v>
      </c>
      <c r="H3488" s="13" t="s">
        <v>26</v>
      </c>
      <c r="I3488" s="47" t="str">
        <f>INDEX(Orders!$E3488,MATCH(Orders!$F3488,Customers!$B3488,0))</f>
        <v>Same Day</v>
      </c>
    </row>
    <row r="3489" spans="1:9" x14ac:dyDescent="0.35">
      <c r="A3489" s="12">
        <v>6671</v>
      </c>
      <c r="B3489" s="17" t="s">
        <v>3598</v>
      </c>
      <c r="C3489" s="17" t="s">
        <v>3599</v>
      </c>
      <c r="D3489" s="17" t="s">
        <v>108</v>
      </c>
      <c r="E3489" s="17" t="s">
        <v>23</v>
      </c>
      <c r="F3489" s="17" t="s">
        <v>184</v>
      </c>
      <c r="G3489" s="17" t="s">
        <v>251</v>
      </c>
      <c r="H3489" s="17" t="s">
        <v>79</v>
      </c>
      <c r="I3489" s="48" t="str">
        <f>INDEX(Orders!$E3489,MATCH(Orders!$F3489,Customers!$B3489,0))</f>
        <v>Standard Class</v>
      </c>
    </row>
    <row r="3490" spans="1:9" x14ac:dyDescent="0.35">
      <c r="A3490" s="11">
        <v>7000</v>
      </c>
      <c r="B3490" s="13" t="s">
        <v>2325</v>
      </c>
      <c r="C3490" s="13" t="s">
        <v>2326</v>
      </c>
      <c r="D3490" s="13" t="s">
        <v>22</v>
      </c>
      <c r="E3490" s="13" t="s">
        <v>23</v>
      </c>
      <c r="F3490" s="13" t="s">
        <v>1886</v>
      </c>
      <c r="G3490" s="13" t="s">
        <v>458</v>
      </c>
      <c r="H3490" s="13" t="s">
        <v>79</v>
      </c>
      <c r="I3490" s="47" t="str">
        <f>INDEX(Orders!$E3490,MATCH(Orders!$F3490,Customers!$B3490,0))</f>
        <v>First Class</v>
      </c>
    </row>
    <row r="3491" spans="1:9" x14ac:dyDescent="0.35">
      <c r="A3491" s="12">
        <v>9438</v>
      </c>
      <c r="B3491" s="17" t="s">
        <v>5700</v>
      </c>
      <c r="C3491" s="17" t="s">
        <v>5701</v>
      </c>
      <c r="D3491" s="17" t="s">
        <v>41</v>
      </c>
      <c r="E3491" s="17" t="s">
        <v>23</v>
      </c>
      <c r="F3491" s="17" t="s">
        <v>656</v>
      </c>
      <c r="G3491" s="17" t="s">
        <v>43</v>
      </c>
      <c r="H3491" s="17" t="s">
        <v>44</v>
      </c>
      <c r="I3491" s="48" t="str">
        <f>INDEX(Orders!$E3491,MATCH(Orders!$F3491,Customers!$B3491,0))</f>
        <v>Standard Class</v>
      </c>
    </row>
    <row r="3492" spans="1:9" x14ac:dyDescent="0.35">
      <c r="A3492" s="11">
        <v>7001</v>
      </c>
      <c r="B3492" s="13" t="s">
        <v>2325</v>
      </c>
      <c r="C3492" s="13" t="s">
        <v>2326</v>
      </c>
      <c r="D3492" s="13" t="s">
        <v>22</v>
      </c>
      <c r="E3492" s="13" t="s">
        <v>23</v>
      </c>
      <c r="F3492" s="13" t="s">
        <v>1886</v>
      </c>
      <c r="G3492" s="13" t="s">
        <v>458</v>
      </c>
      <c r="H3492" s="13" t="s">
        <v>79</v>
      </c>
      <c r="I3492" s="47" t="str">
        <f>INDEX(Orders!$E3492,MATCH(Orders!$F3492,Customers!$B3492,0))</f>
        <v>First Class</v>
      </c>
    </row>
    <row r="3493" spans="1:9" x14ac:dyDescent="0.35">
      <c r="A3493" s="12">
        <v>9067</v>
      </c>
      <c r="B3493" s="17" t="s">
        <v>1581</v>
      </c>
      <c r="C3493" s="17" t="s">
        <v>1582</v>
      </c>
      <c r="D3493" s="17" t="s">
        <v>41</v>
      </c>
      <c r="E3493" s="17" t="s">
        <v>23</v>
      </c>
      <c r="F3493" s="17" t="s">
        <v>6701</v>
      </c>
      <c r="G3493" s="17" t="s">
        <v>425</v>
      </c>
      <c r="H3493" s="17" t="s">
        <v>79</v>
      </c>
      <c r="I3493" s="48" t="str">
        <f>INDEX(Orders!$E3493,MATCH(Orders!$F3493,Customers!$B3493,0))</f>
        <v>Standard Class</v>
      </c>
    </row>
    <row r="3494" spans="1:9" x14ac:dyDescent="0.35">
      <c r="A3494" s="11">
        <v>5376</v>
      </c>
      <c r="B3494" s="13" t="s">
        <v>2120</v>
      </c>
      <c r="C3494" s="13" t="s">
        <v>2121</v>
      </c>
      <c r="D3494" s="13" t="s">
        <v>22</v>
      </c>
      <c r="E3494" s="13" t="s">
        <v>23</v>
      </c>
      <c r="F3494" s="13" t="s">
        <v>159</v>
      </c>
      <c r="G3494" s="13" t="s">
        <v>160</v>
      </c>
      <c r="H3494" s="13" t="s">
        <v>44</v>
      </c>
      <c r="I3494" s="47" t="str">
        <f>INDEX(Orders!$E3494,MATCH(Orders!$F3494,Customers!$B3494,0))</f>
        <v>Standard Class</v>
      </c>
    </row>
    <row r="3495" spans="1:9" x14ac:dyDescent="0.35">
      <c r="A3495" s="12">
        <v>6438</v>
      </c>
      <c r="B3495" s="17" t="s">
        <v>3258</v>
      </c>
      <c r="C3495" s="17" t="s">
        <v>3259</v>
      </c>
      <c r="D3495" s="17" t="s">
        <v>41</v>
      </c>
      <c r="E3495" s="17" t="s">
        <v>23</v>
      </c>
      <c r="F3495" s="17" t="s">
        <v>1219</v>
      </c>
      <c r="G3495" s="17" t="s">
        <v>1220</v>
      </c>
      <c r="H3495" s="17" t="s">
        <v>44</v>
      </c>
      <c r="I3495" s="48" t="str">
        <f>INDEX(Orders!$E3495,MATCH(Orders!$F3495,Customers!$B3495,0))</f>
        <v>First Class</v>
      </c>
    </row>
    <row r="3496" spans="1:9" x14ac:dyDescent="0.35">
      <c r="A3496" s="11">
        <v>6437</v>
      </c>
      <c r="B3496" s="13" t="s">
        <v>3258</v>
      </c>
      <c r="C3496" s="13" t="s">
        <v>3259</v>
      </c>
      <c r="D3496" s="13" t="s">
        <v>41</v>
      </c>
      <c r="E3496" s="13" t="s">
        <v>23</v>
      </c>
      <c r="F3496" s="13" t="s">
        <v>1219</v>
      </c>
      <c r="G3496" s="13" t="s">
        <v>1220</v>
      </c>
      <c r="H3496" s="13" t="s">
        <v>44</v>
      </c>
      <c r="I3496" s="47" t="str">
        <f>INDEX(Orders!$E3496,MATCH(Orders!$F3496,Customers!$B3496,0))</f>
        <v>First Class</v>
      </c>
    </row>
    <row r="3497" spans="1:9" x14ac:dyDescent="0.35">
      <c r="A3497" s="12">
        <v>9448</v>
      </c>
      <c r="B3497" s="17" t="s">
        <v>1683</v>
      </c>
      <c r="C3497" s="17" t="s">
        <v>1684</v>
      </c>
      <c r="D3497" s="17" t="s">
        <v>41</v>
      </c>
      <c r="E3497" s="17" t="s">
        <v>23</v>
      </c>
      <c r="F3497" s="17" t="s">
        <v>551</v>
      </c>
      <c r="G3497" s="17" t="s">
        <v>66</v>
      </c>
      <c r="H3497" s="17" t="s">
        <v>54</v>
      </c>
      <c r="I3497" s="48" t="str">
        <f>INDEX(Orders!$E3497,MATCH(Orders!$F3497,Customers!$B3497,0))</f>
        <v>Standard Class</v>
      </c>
    </row>
    <row r="3498" spans="1:9" x14ac:dyDescent="0.35">
      <c r="A3498" s="11">
        <v>3083</v>
      </c>
      <c r="B3498" s="13" t="s">
        <v>106</v>
      </c>
      <c r="C3498" s="13" t="s">
        <v>107</v>
      </c>
      <c r="D3498" s="13" t="s">
        <v>108</v>
      </c>
      <c r="E3498" s="13" t="s">
        <v>23</v>
      </c>
      <c r="F3498" s="13" t="s">
        <v>1886</v>
      </c>
      <c r="G3498" s="13" t="s">
        <v>458</v>
      </c>
      <c r="H3498" s="13" t="s">
        <v>79</v>
      </c>
      <c r="I3498" s="47" t="str">
        <f>INDEX(Orders!$E3498,MATCH(Orders!$F3498,Customers!$B3498,0))</f>
        <v>Standard Class</v>
      </c>
    </row>
    <row r="3499" spans="1:9" x14ac:dyDescent="0.35">
      <c r="A3499" s="12">
        <v>9457</v>
      </c>
      <c r="B3499" s="17" t="s">
        <v>4473</v>
      </c>
      <c r="C3499" s="17" t="s">
        <v>4474</v>
      </c>
      <c r="D3499" s="17" t="s">
        <v>22</v>
      </c>
      <c r="E3499" s="17" t="s">
        <v>23</v>
      </c>
      <c r="F3499" s="17" t="s">
        <v>1839</v>
      </c>
      <c r="G3499" s="17" t="s">
        <v>78</v>
      </c>
      <c r="H3499" s="17" t="s">
        <v>79</v>
      </c>
      <c r="I3499" s="48" t="str">
        <f>INDEX(Orders!$E3499,MATCH(Orders!$F3499,Customers!$B3499,0))</f>
        <v>Standard Class</v>
      </c>
    </row>
    <row r="3500" spans="1:9" x14ac:dyDescent="0.35">
      <c r="A3500" s="11">
        <v>9458</v>
      </c>
      <c r="B3500" s="13" t="s">
        <v>4473</v>
      </c>
      <c r="C3500" s="13" t="s">
        <v>4474</v>
      </c>
      <c r="D3500" s="13" t="s">
        <v>22</v>
      </c>
      <c r="E3500" s="13" t="s">
        <v>23</v>
      </c>
      <c r="F3500" s="13" t="s">
        <v>1839</v>
      </c>
      <c r="G3500" s="13" t="s">
        <v>78</v>
      </c>
      <c r="H3500" s="13" t="s">
        <v>79</v>
      </c>
      <c r="I3500" s="47" t="str">
        <f>INDEX(Orders!$E3500,MATCH(Orders!$F3500,Customers!$B3500,0))</f>
        <v>Standard Class</v>
      </c>
    </row>
    <row r="3501" spans="1:9" x14ac:dyDescent="0.35">
      <c r="A3501" s="12">
        <v>5377</v>
      </c>
      <c r="B3501" s="17" t="s">
        <v>2120</v>
      </c>
      <c r="C3501" s="17" t="s">
        <v>2121</v>
      </c>
      <c r="D3501" s="17" t="s">
        <v>22</v>
      </c>
      <c r="E3501" s="17" t="s">
        <v>23</v>
      </c>
      <c r="F3501" s="17" t="s">
        <v>159</v>
      </c>
      <c r="G3501" s="17" t="s">
        <v>160</v>
      </c>
      <c r="H3501" s="17" t="s">
        <v>44</v>
      </c>
      <c r="I3501" s="48" t="str">
        <f>INDEX(Orders!$E3501,MATCH(Orders!$F3501,Customers!$B3501,0))</f>
        <v>Standard Class</v>
      </c>
    </row>
    <row r="3502" spans="1:9" x14ac:dyDescent="0.35">
      <c r="A3502" s="11">
        <v>6436</v>
      </c>
      <c r="B3502" s="13" t="s">
        <v>3258</v>
      </c>
      <c r="C3502" s="13" t="s">
        <v>3259</v>
      </c>
      <c r="D3502" s="13" t="s">
        <v>41</v>
      </c>
      <c r="E3502" s="13" t="s">
        <v>23</v>
      </c>
      <c r="F3502" s="13" t="s">
        <v>1219</v>
      </c>
      <c r="G3502" s="13" t="s">
        <v>1220</v>
      </c>
      <c r="H3502" s="13" t="s">
        <v>44</v>
      </c>
      <c r="I3502" s="47" t="str">
        <f>INDEX(Orders!$E3502,MATCH(Orders!$F3502,Customers!$B3502,0))</f>
        <v>First Class</v>
      </c>
    </row>
    <row r="3503" spans="1:9" x14ac:dyDescent="0.35">
      <c r="A3503" s="12">
        <v>3943</v>
      </c>
      <c r="B3503" s="17" t="s">
        <v>232</v>
      </c>
      <c r="C3503" s="17" t="s">
        <v>233</v>
      </c>
      <c r="D3503" s="17" t="s">
        <v>41</v>
      </c>
      <c r="E3503" s="17" t="s">
        <v>23</v>
      </c>
      <c r="F3503" s="17" t="s">
        <v>1106</v>
      </c>
      <c r="G3503" s="17" t="s">
        <v>514</v>
      </c>
      <c r="H3503" s="17" t="s">
        <v>79</v>
      </c>
      <c r="I3503" s="48" t="str">
        <f>INDEX(Orders!$E3503,MATCH(Orders!$F3503,Customers!$B3503,0))</f>
        <v>Second Class</v>
      </c>
    </row>
    <row r="3504" spans="1:9" x14ac:dyDescent="0.35">
      <c r="A3504" s="11">
        <v>3082</v>
      </c>
      <c r="B3504" s="13" t="s">
        <v>106</v>
      </c>
      <c r="C3504" s="13" t="s">
        <v>107</v>
      </c>
      <c r="D3504" s="13" t="s">
        <v>108</v>
      </c>
      <c r="E3504" s="13" t="s">
        <v>23</v>
      </c>
      <c r="F3504" s="13" t="s">
        <v>1886</v>
      </c>
      <c r="G3504" s="13" t="s">
        <v>458</v>
      </c>
      <c r="H3504" s="13" t="s">
        <v>79</v>
      </c>
      <c r="I3504" s="47" t="str">
        <f>INDEX(Orders!$E3504,MATCH(Orders!$F3504,Customers!$B3504,0))</f>
        <v>Standard Class</v>
      </c>
    </row>
    <row r="3505" spans="1:9" x14ac:dyDescent="0.35">
      <c r="A3505" s="12">
        <v>8457</v>
      </c>
      <c r="B3505" s="17" t="s">
        <v>2077</v>
      </c>
      <c r="C3505" s="17" t="s">
        <v>2078</v>
      </c>
      <c r="D3505" s="17" t="s">
        <v>22</v>
      </c>
      <c r="E3505" s="17" t="s">
        <v>23</v>
      </c>
      <c r="F3505" s="17" t="s">
        <v>380</v>
      </c>
      <c r="G3505" s="17" t="s">
        <v>381</v>
      </c>
      <c r="H3505" s="17" t="s">
        <v>54</v>
      </c>
      <c r="I3505" s="48" t="str">
        <f>INDEX(Orders!$E3505,MATCH(Orders!$F3505,Customers!$B3505,0))</f>
        <v>Second Class</v>
      </c>
    </row>
    <row r="3506" spans="1:9" x14ac:dyDescent="0.35">
      <c r="A3506" s="11">
        <v>9133</v>
      </c>
      <c r="B3506" s="13" t="s">
        <v>6713</v>
      </c>
      <c r="C3506" s="13" t="s">
        <v>6714</v>
      </c>
      <c r="D3506" s="13" t="s">
        <v>22</v>
      </c>
      <c r="E3506" s="13" t="s">
        <v>23</v>
      </c>
      <c r="F3506" s="13" t="s">
        <v>6715</v>
      </c>
      <c r="G3506" s="13" t="s">
        <v>25</v>
      </c>
      <c r="H3506" s="13" t="s">
        <v>26</v>
      </c>
      <c r="I3506" s="47" t="str">
        <f>INDEX(Orders!$E3506,MATCH(Orders!$F3506,Customers!$B3506,0))</f>
        <v>Standard Class</v>
      </c>
    </row>
    <row r="3507" spans="1:9" x14ac:dyDescent="0.35">
      <c r="A3507" s="12">
        <v>9296</v>
      </c>
      <c r="B3507" s="17" t="s">
        <v>3089</v>
      </c>
      <c r="C3507" s="17" t="s">
        <v>3090</v>
      </c>
      <c r="D3507" s="17" t="s">
        <v>22</v>
      </c>
      <c r="E3507" s="17" t="s">
        <v>23</v>
      </c>
      <c r="F3507" s="17" t="s">
        <v>300</v>
      </c>
      <c r="G3507" s="17" t="s">
        <v>153</v>
      </c>
      <c r="H3507" s="17" t="s">
        <v>26</v>
      </c>
      <c r="I3507" s="48" t="str">
        <f>INDEX(Orders!$E3507,MATCH(Orders!$F3507,Customers!$B3507,0))</f>
        <v>Standard Class</v>
      </c>
    </row>
    <row r="3508" spans="1:9" x14ac:dyDescent="0.35">
      <c r="A3508" s="11">
        <v>8786</v>
      </c>
      <c r="B3508" s="13" t="s">
        <v>4250</v>
      </c>
      <c r="C3508" s="13" t="s">
        <v>4251</v>
      </c>
      <c r="D3508" s="13" t="s">
        <v>22</v>
      </c>
      <c r="E3508" s="13" t="s">
        <v>23</v>
      </c>
      <c r="F3508" s="13" t="s">
        <v>1695</v>
      </c>
      <c r="G3508" s="13" t="s">
        <v>465</v>
      </c>
      <c r="H3508" s="13" t="s">
        <v>44</v>
      </c>
      <c r="I3508" s="47" t="str">
        <f>INDEX(Orders!$E3508,MATCH(Orders!$F3508,Customers!$B3508,0))</f>
        <v>Standard Class</v>
      </c>
    </row>
    <row r="3509" spans="1:9" x14ac:dyDescent="0.35">
      <c r="A3509" s="12">
        <v>6242</v>
      </c>
      <c r="B3509" s="17" t="s">
        <v>6719</v>
      </c>
      <c r="C3509" s="17" t="s">
        <v>6720</v>
      </c>
      <c r="D3509" s="17" t="s">
        <v>22</v>
      </c>
      <c r="E3509" s="17" t="s">
        <v>23</v>
      </c>
      <c r="F3509" s="17" t="s">
        <v>190</v>
      </c>
      <c r="G3509" s="17" t="s">
        <v>241</v>
      </c>
      <c r="H3509" s="17" t="s">
        <v>26</v>
      </c>
      <c r="I3509" s="48" t="str">
        <f>INDEX(Orders!$E3509,MATCH(Orders!$F3509,Customers!$B3509,0))</f>
        <v>Second Class</v>
      </c>
    </row>
    <row r="3510" spans="1:9" x14ac:dyDescent="0.35">
      <c r="A3510" s="11">
        <v>8788</v>
      </c>
      <c r="B3510" s="13" t="s">
        <v>4250</v>
      </c>
      <c r="C3510" s="13" t="s">
        <v>4251</v>
      </c>
      <c r="D3510" s="13" t="s">
        <v>22</v>
      </c>
      <c r="E3510" s="13" t="s">
        <v>23</v>
      </c>
      <c r="F3510" s="13" t="s">
        <v>1695</v>
      </c>
      <c r="G3510" s="13" t="s">
        <v>465</v>
      </c>
      <c r="H3510" s="13" t="s">
        <v>44</v>
      </c>
      <c r="I3510" s="47" t="str">
        <f>INDEX(Orders!$E3510,MATCH(Orders!$F3510,Customers!$B3510,0))</f>
        <v>Standard Class</v>
      </c>
    </row>
    <row r="3511" spans="1:9" x14ac:dyDescent="0.35">
      <c r="A3511" s="12">
        <v>86</v>
      </c>
      <c r="B3511" s="17" t="s">
        <v>4130</v>
      </c>
      <c r="C3511" s="17" t="s">
        <v>4131</v>
      </c>
      <c r="D3511" s="17" t="s">
        <v>41</v>
      </c>
      <c r="E3511" s="17" t="s">
        <v>23</v>
      </c>
      <c r="F3511" s="17" t="s">
        <v>1091</v>
      </c>
      <c r="G3511" s="17" t="s">
        <v>2892</v>
      </c>
      <c r="H3511" s="17" t="s">
        <v>79</v>
      </c>
      <c r="I3511" s="48" t="str">
        <f>INDEX(Orders!$E3511,MATCH(Orders!$F3511,Customers!$B3511,0))</f>
        <v>Second Class</v>
      </c>
    </row>
    <row r="3512" spans="1:9" x14ac:dyDescent="0.35">
      <c r="A3512" s="11">
        <v>9295</v>
      </c>
      <c r="B3512" s="13" t="s">
        <v>3089</v>
      </c>
      <c r="C3512" s="13" t="s">
        <v>3090</v>
      </c>
      <c r="D3512" s="13" t="s">
        <v>22</v>
      </c>
      <c r="E3512" s="13" t="s">
        <v>23</v>
      </c>
      <c r="F3512" s="13" t="s">
        <v>300</v>
      </c>
      <c r="G3512" s="13" t="s">
        <v>153</v>
      </c>
      <c r="H3512" s="13" t="s">
        <v>26</v>
      </c>
      <c r="I3512" s="47" t="str">
        <f>INDEX(Orders!$E3512,MATCH(Orders!$F3512,Customers!$B3512,0))</f>
        <v>Standard Class</v>
      </c>
    </row>
    <row r="3513" spans="1:9" x14ac:dyDescent="0.35">
      <c r="A3513" s="12">
        <v>8458</v>
      </c>
      <c r="B3513" s="17" t="s">
        <v>2077</v>
      </c>
      <c r="C3513" s="17" t="s">
        <v>2078</v>
      </c>
      <c r="D3513" s="17" t="s">
        <v>22</v>
      </c>
      <c r="E3513" s="17" t="s">
        <v>23</v>
      </c>
      <c r="F3513" s="17" t="s">
        <v>380</v>
      </c>
      <c r="G3513" s="17" t="s">
        <v>381</v>
      </c>
      <c r="H3513" s="17" t="s">
        <v>54</v>
      </c>
      <c r="I3513" s="48" t="str">
        <f>INDEX(Orders!$E3513,MATCH(Orders!$F3513,Customers!$B3513,0))</f>
        <v>Second Class</v>
      </c>
    </row>
    <row r="3514" spans="1:9" x14ac:dyDescent="0.35">
      <c r="A3514" s="11">
        <v>8787</v>
      </c>
      <c r="B3514" s="13" t="s">
        <v>4250</v>
      </c>
      <c r="C3514" s="13" t="s">
        <v>4251</v>
      </c>
      <c r="D3514" s="13" t="s">
        <v>22</v>
      </c>
      <c r="E3514" s="13" t="s">
        <v>23</v>
      </c>
      <c r="F3514" s="13" t="s">
        <v>1695</v>
      </c>
      <c r="G3514" s="13" t="s">
        <v>465</v>
      </c>
      <c r="H3514" s="13" t="s">
        <v>44</v>
      </c>
      <c r="I3514" s="47" t="str">
        <f>INDEX(Orders!$E3514,MATCH(Orders!$F3514,Customers!$B3514,0))</f>
        <v>Standard Class</v>
      </c>
    </row>
    <row r="3515" spans="1:9" x14ac:dyDescent="0.35">
      <c r="A3515" s="12">
        <v>9132</v>
      </c>
      <c r="B3515" s="17" t="s">
        <v>6713</v>
      </c>
      <c r="C3515" s="17" t="s">
        <v>6714</v>
      </c>
      <c r="D3515" s="17" t="s">
        <v>22</v>
      </c>
      <c r="E3515" s="17" t="s">
        <v>23</v>
      </c>
      <c r="F3515" s="17" t="s">
        <v>6715</v>
      </c>
      <c r="G3515" s="17" t="s">
        <v>25</v>
      </c>
      <c r="H3515" s="17" t="s">
        <v>26</v>
      </c>
      <c r="I3515" s="48" t="str">
        <f>INDEX(Orders!$E3515,MATCH(Orders!$F3515,Customers!$B3515,0))</f>
        <v>Standard Class</v>
      </c>
    </row>
    <row r="3516" spans="1:9" x14ac:dyDescent="0.35">
      <c r="A3516" s="11">
        <v>2434</v>
      </c>
      <c r="B3516" s="13" t="s">
        <v>4449</v>
      </c>
      <c r="C3516" s="13" t="s">
        <v>4450</v>
      </c>
      <c r="D3516" s="13" t="s">
        <v>41</v>
      </c>
      <c r="E3516" s="13" t="s">
        <v>23</v>
      </c>
      <c r="F3516" s="13" t="s">
        <v>451</v>
      </c>
      <c r="G3516" s="13" t="s">
        <v>53</v>
      </c>
      <c r="H3516" s="13" t="s">
        <v>54</v>
      </c>
      <c r="I3516" s="47" t="str">
        <f>INDEX(Orders!$E3516,MATCH(Orders!$F3516,Customers!$B3516,0))</f>
        <v>Standard Class</v>
      </c>
    </row>
    <row r="3517" spans="1:9" x14ac:dyDescent="0.35">
      <c r="A3517" s="12">
        <v>6250</v>
      </c>
      <c r="B3517" s="17" t="s">
        <v>4386</v>
      </c>
      <c r="C3517" s="17" t="s">
        <v>4387</v>
      </c>
      <c r="D3517" s="17" t="s">
        <v>41</v>
      </c>
      <c r="E3517" s="17" t="s">
        <v>23</v>
      </c>
      <c r="F3517" s="17" t="s">
        <v>184</v>
      </c>
      <c r="G3517" s="17" t="s">
        <v>762</v>
      </c>
      <c r="H3517" s="17" t="s">
        <v>54</v>
      </c>
      <c r="I3517" s="48" t="str">
        <f>INDEX(Orders!$E3517,MATCH(Orders!$F3517,Customers!$B3517,0))</f>
        <v>Standard Class</v>
      </c>
    </row>
    <row r="3518" spans="1:9" x14ac:dyDescent="0.35">
      <c r="A3518" s="11">
        <v>3404</v>
      </c>
      <c r="B3518" s="13" t="s">
        <v>1031</v>
      </c>
      <c r="C3518" s="13" t="s">
        <v>1032</v>
      </c>
      <c r="D3518" s="13" t="s">
        <v>41</v>
      </c>
      <c r="E3518" s="13" t="s">
        <v>23</v>
      </c>
      <c r="F3518" s="13" t="s">
        <v>451</v>
      </c>
      <c r="G3518" s="13" t="s">
        <v>53</v>
      </c>
      <c r="H3518" s="13" t="s">
        <v>54</v>
      </c>
      <c r="I3518" s="47" t="str">
        <f>INDEX(Orders!$E3518,MATCH(Orders!$F3518,Customers!$B3518,0))</f>
        <v>Standard Class</v>
      </c>
    </row>
    <row r="3519" spans="1:9" x14ac:dyDescent="0.35">
      <c r="A3519" s="12">
        <v>6249</v>
      </c>
      <c r="B3519" s="17" t="s">
        <v>4386</v>
      </c>
      <c r="C3519" s="17" t="s">
        <v>4387</v>
      </c>
      <c r="D3519" s="17" t="s">
        <v>41</v>
      </c>
      <c r="E3519" s="17" t="s">
        <v>23</v>
      </c>
      <c r="F3519" s="17" t="s">
        <v>184</v>
      </c>
      <c r="G3519" s="17" t="s">
        <v>762</v>
      </c>
      <c r="H3519" s="17" t="s">
        <v>54</v>
      </c>
      <c r="I3519" s="48" t="str">
        <f>INDEX(Orders!$E3519,MATCH(Orders!$F3519,Customers!$B3519,0))</f>
        <v>Standard Class</v>
      </c>
    </row>
    <row r="3520" spans="1:9" x14ac:dyDescent="0.35">
      <c r="A3520" s="11">
        <v>6251</v>
      </c>
      <c r="B3520" s="13" t="s">
        <v>4386</v>
      </c>
      <c r="C3520" s="13" t="s">
        <v>4387</v>
      </c>
      <c r="D3520" s="13" t="s">
        <v>41</v>
      </c>
      <c r="E3520" s="13" t="s">
        <v>23</v>
      </c>
      <c r="F3520" s="13" t="s">
        <v>184</v>
      </c>
      <c r="G3520" s="13" t="s">
        <v>762</v>
      </c>
      <c r="H3520" s="13" t="s">
        <v>54</v>
      </c>
      <c r="I3520" s="47" t="str">
        <f>INDEX(Orders!$E3520,MATCH(Orders!$F3520,Customers!$B3520,0))</f>
        <v>Standard Class</v>
      </c>
    </row>
    <row r="3521" spans="1:9" x14ac:dyDescent="0.35">
      <c r="A3521" s="12">
        <v>3717</v>
      </c>
      <c r="B3521" s="17" t="s">
        <v>6399</v>
      </c>
      <c r="C3521" s="17" t="s">
        <v>6400</v>
      </c>
      <c r="D3521" s="17" t="s">
        <v>108</v>
      </c>
      <c r="E3521" s="17" t="s">
        <v>23</v>
      </c>
      <c r="F3521" s="17" t="s">
        <v>1598</v>
      </c>
      <c r="G3521" s="17" t="s">
        <v>1599</v>
      </c>
      <c r="H3521" s="17" t="s">
        <v>54</v>
      </c>
      <c r="I3521" s="48" t="str">
        <f>INDEX(Orders!$E3521,MATCH(Orders!$F3521,Customers!$B3521,0))</f>
        <v>Standard Class</v>
      </c>
    </row>
    <row r="3522" spans="1:9" x14ac:dyDescent="0.35">
      <c r="A3522" s="11">
        <v>371</v>
      </c>
      <c r="B3522" s="13" t="s">
        <v>2941</v>
      </c>
      <c r="C3522" s="13" t="s">
        <v>2942</v>
      </c>
      <c r="D3522" s="13" t="s">
        <v>41</v>
      </c>
      <c r="E3522" s="13" t="s">
        <v>23</v>
      </c>
      <c r="F3522" s="13" t="s">
        <v>1036</v>
      </c>
      <c r="G3522" s="13" t="s">
        <v>53</v>
      </c>
      <c r="H3522" s="13" t="s">
        <v>54</v>
      </c>
      <c r="I3522" s="47" t="str">
        <f>INDEX(Orders!$E3522,MATCH(Orders!$F3522,Customers!$B3522,0))</f>
        <v>Standard Class</v>
      </c>
    </row>
    <row r="3523" spans="1:9" x14ac:dyDescent="0.35">
      <c r="A3523" s="12">
        <v>6248</v>
      </c>
      <c r="B3523" s="17" t="s">
        <v>4386</v>
      </c>
      <c r="C3523" s="17" t="s">
        <v>4387</v>
      </c>
      <c r="D3523" s="17" t="s">
        <v>41</v>
      </c>
      <c r="E3523" s="17" t="s">
        <v>23</v>
      </c>
      <c r="F3523" s="17" t="s">
        <v>184</v>
      </c>
      <c r="G3523" s="17" t="s">
        <v>762</v>
      </c>
      <c r="H3523" s="17" t="s">
        <v>54</v>
      </c>
      <c r="I3523" s="48" t="str">
        <f>INDEX(Orders!$E3523,MATCH(Orders!$F3523,Customers!$B3523,0))</f>
        <v>Standard Class</v>
      </c>
    </row>
    <row r="3524" spans="1:9" x14ac:dyDescent="0.35">
      <c r="A3524" s="11">
        <v>372</v>
      </c>
      <c r="B3524" s="13" t="s">
        <v>2941</v>
      </c>
      <c r="C3524" s="13" t="s">
        <v>2942</v>
      </c>
      <c r="D3524" s="13" t="s">
        <v>41</v>
      </c>
      <c r="E3524" s="13" t="s">
        <v>23</v>
      </c>
      <c r="F3524" s="13" t="s">
        <v>1036</v>
      </c>
      <c r="G3524" s="13" t="s">
        <v>53</v>
      </c>
      <c r="H3524" s="13" t="s">
        <v>54</v>
      </c>
      <c r="I3524" s="47" t="str">
        <f>INDEX(Orders!$E3524,MATCH(Orders!$F3524,Customers!$B3524,0))</f>
        <v>Standard Class</v>
      </c>
    </row>
    <row r="3525" spans="1:9" x14ac:dyDescent="0.35">
      <c r="A3525" s="12">
        <v>7412</v>
      </c>
      <c r="B3525" s="17" t="s">
        <v>794</v>
      </c>
      <c r="C3525" s="17" t="s">
        <v>795</v>
      </c>
      <c r="D3525" s="17" t="s">
        <v>108</v>
      </c>
      <c r="E3525" s="17" t="s">
        <v>23</v>
      </c>
      <c r="F3525" s="17" t="s">
        <v>4295</v>
      </c>
      <c r="G3525" s="17" t="s">
        <v>1134</v>
      </c>
      <c r="H3525" s="17" t="s">
        <v>44</v>
      </c>
      <c r="I3525" s="48" t="str">
        <f>INDEX(Orders!$E3525,MATCH(Orders!$F3525,Customers!$B3525,0))</f>
        <v>Standard Class</v>
      </c>
    </row>
    <row r="3526" spans="1:9" x14ac:dyDescent="0.35">
      <c r="A3526" s="11">
        <v>9513</v>
      </c>
      <c r="B3526" s="13" t="s">
        <v>3996</v>
      </c>
      <c r="C3526" s="13" t="s">
        <v>3997</v>
      </c>
      <c r="D3526" s="13" t="s">
        <v>41</v>
      </c>
      <c r="E3526" s="13" t="s">
        <v>23</v>
      </c>
      <c r="F3526" s="13" t="s">
        <v>404</v>
      </c>
      <c r="G3526" s="13" t="s">
        <v>53</v>
      </c>
      <c r="H3526" s="13" t="s">
        <v>54</v>
      </c>
      <c r="I3526" s="47" t="str">
        <f>INDEX(Orders!$E3526,MATCH(Orders!$F3526,Customers!$B3526,0))</f>
        <v>Second Class</v>
      </c>
    </row>
    <row r="3527" spans="1:9" x14ac:dyDescent="0.35">
      <c r="A3527" s="12">
        <v>6402</v>
      </c>
      <c r="B3527" s="17" t="s">
        <v>695</v>
      </c>
      <c r="C3527" s="17" t="s">
        <v>696</v>
      </c>
      <c r="D3527" s="17" t="s">
        <v>41</v>
      </c>
      <c r="E3527" s="17" t="s">
        <v>23</v>
      </c>
      <c r="F3527" s="17" t="s">
        <v>2161</v>
      </c>
      <c r="G3527" s="17" t="s">
        <v>952</v>
      </c>
      <c r="H3527" s="17" t="s">
        <v>79</v>
      </c>
      <c r="I3527" s="48" t="str">
        <f>INDEX(Orders!$E3527,MATCH(Orders!$F3527,Customers!$B3527,0))</f>
        <v>First Class</v>
      </c>
    </row>
    <row r="3528" spans="1:9" x14ac:dyDescent="0.35">
      <c r="A3528" s="11">
        <v>6404</v>
      </c>
      <c r="B3528" s="13" t="s">
        <v>695</v>
      </c>
      <c r="C3528" s="13" t="s">
        <v>696</v>
      </c>
      <c r="D3528" s="13" t="s">
        <v>41</v>
      </c>
      <c r="E3528" s="13" t="s">
        <v>23</v>
      </c>
      <c r="F3528" s="13" t="s">
        <v>2161</v>
      </c>
      <c r="G3528" s="13" t="s">
        <v>952</v>
      </c>
      <c r="H3528" s="13" t="s">
        <v>79</v>
      </c>
      <c r="I3528" s="47" t="str">
        <f>INDEX(Orders!$E3528,MATCH(Orders!$F3528,Customers!$B3528,0))</f>
        <v>First Class</v>
      </c>
    </row>
    <row r="3529" spans="1:9" x14ac:dyDescent="0.35">
      <c r="A3529" s="12">
        <v>9687</v>
      </c>
      <c r="B3529" s="17" t="s">
        <v>5697</v>
      </c>
      <c r="C3529" s="17" t="s">
        <v>5698</v>
      </c>
      <c r="D3529" s="17" t="s">
        <v>41</v>
      </c>
      <c r="E3529" s="17" t="s">
        <v>23</v>
      </c>
      <c r="F3529" s="17" t="s">
        <v>257</v>
      </c>
      <c r="G3529" s="17" t="s">
        <v>43</v>
      </c>
      <c r="H3529" s="17" t="s">
        <v>44</v>
      </c>
      <c r="I3529" s="48" t="str">
        <f>INDEX(Orders!$E3529,MATCH(Orders!$F3529,Customers!$B3529,0))</f>
        <v>Standard Class</v>
      </c>
    </row>
    <row r="3530" spans="1:9" x14ac:dyDescent="0.35">
      <c r="A3530" s="11">
        <v>6403</v>
      </c>
      <c r="B3530" s="13" t="s">
        <v>695</v>
      </c>
      <c r="C3530" s="13" t="s">
        <v>696</v>
      </c>
      <c r="D3530" s="13" t="s">
        <v>41</v>
      </c>
      <c r="E3530" s="13" t="s">
        <v>23</v>
      </c>
      <c r="F3530" s="13" t="s">
        <v>2161</v>
      </c>
      <c r="G3530" s="13" t="s">
        <v>952</v>
      </c>
      <c r="H3530" s="13" t="s">
        <v>79</v>
      </c>
      <c r="I3530" s="47" t="str">
        <f>INDEX(Orders!$E3530,MATCH(Orders!$F3530,Customers!$B3530,0))</f>
        <v>First Class</v>
      </c>
    </row>
    <row r="3531" spans="1:9" x14ac:dyDescent="0.35">
      <c r="A3531" s="12">
        <v>8811</v>
      </c>
      <c r="B3531" s="17" t="s">
        <v>429</v>
      </c>
      <c r="C3531" s="17" t="s">
        <v>430</v>
      </c>
      <c r="D3531" s="17" t="s">
        <v>22</v>
      </c>
      <c r="E3531" s="17" t="s">
        <v>23</v>
      </c>
      <c r="F3531" s="17" t="s">
        <v>42</v>
      </c>
      <c r="G3531" s="17" t="s">
        <v>43</v>
      </c>
      <c r="H3531" s="17" t="s">
        <v>44</v>
      </c>
      <c r="I3531" s="48" t="str">
        <f>INDEX(Orders!$E3531,MATCH(Orders!$F3531,Customers!$B3531,0))</f>
        <v>Standard Class</v>
      </c>
    </row>
    <row r="3532" spans="1:9" x14ac:dyDescent="0.35">
      <c r="A3532" s="11">
        <v>7414</v>
      </c>
      <c r="B3532" s="13" t="s">
        <v>794</v>
      </c>
      <c r="C3532" s="13" t="s">
        <v>795</v>
      </c>
      <c r="D3532" s="13" t="s">
        <v>108</v>
      </c>
      <c r="E3532" s="13" t="s">
        <v>23</v>
      </c>
      <c r="F3532" s="13" t="s">
        <v>4295</v>
      </c>
      <c r="G3532" s="13" t="s">
        <v>1134</v>
      </c>
      <c r="H3532" s="13" t="s">
        <v>44</v>
      </c>
      <c r="I3532" s="47" t="str">
        <f>INDEX(Orders!$E3532,MATCH(Orders!$F3532,Customers!$B3532,0))</f>
        <v>Standard Class</v>
      </c>
    </row>
    <row r="3533" spans="1:9" x14ac:dyDescent="0.35">
      <c r="A3533" s="12">
        <v>7413</v>
      </c>
      <c r="B3533" s="17" t="s">
        <v>794</v>
      </c>
      <c r="C3533" s="17" t="s">
        <v>795</v>
      </c>
      <c r="D3533" s="17" t="s">
        <v>108</v>
      </c>
      <c r="E3533" s="17" t="s">
        <v>23</v>
      </c>
      <c r="F3533" s="17" t="s">
        <v>4295</v>
      </c>
      <c r="G3533" s="17" t="s">
        <v>1134</v>
      </c>
      <c r="H3533" s="17" t="s">
        <v>44</v>
      </c>
      <c r="I3533" s="48" t="str">
        <f>INDEX(Orders!$E3533,MATCH(Orders!$F3533,Customers!$B3533,0))</f>
        <v>Standard Class</v>
      </c>
    </row>
    <row r="3534" spans="1:9" x14ac:dyDescent="0.35">
      <c r="A3534" s="11">
        <v>9950</v>
      </c>
      <c r="B3534" s="13" t="s">
        <v>3526</v>
      </c>
      <c r="C3534" s="13" t="s">
        <v>3527</v>
      </c>
      <c r="D3534" s="13" t="s">
        <v>22</v>
      </c>
      <c r="E3534" s="13" t="s">
        <v>23</v>
      </c>
      <c r="F3534" s="13" t="s">
        <v>5065</v>
      </c>
      <c r="G3534" s="13" t="s">
        <v>762</v>
      </c>
      <c r="H3534" s="13" t="s">
        <v>54</v>
      </c>
      <c r="I3534" s="47" t="str">
        <f>INDEX(Orders!$E3534,MATCH(Orders!$F3534,Customers!$B3534,0))</f>
        <v>Second Class</v>
      </c>
    </row>
    <row r="3535" spans="1:9" x14ac:dyDescent="0.35">
      <c r="A3535" s="12">
        <v>4840</v>
      </c>
      <c r="B3535" s="17" t="s">
        <v>5939</v>
      </c>
      <c r="C3535" s="17" t="s">
        <v>5940</v>
      </c>
      <c r="D3535" s="17" t="s">
        <v>41</v>
      </c>
      <c r="E3535" s="17" t="s">
        <v>23</v>
      </c>
      <c r="F3535" s="17" t="s">
        <v>6478</v>
      </c>
      <c r="G3535" s="17" t="s">
        <v>153</v>
      </c>
      <c r="H3535" s="17" t="s">
        <v>26</v>
      </c>
      <c r="I3535" s="48" t="str">
        <f>INDEX(Orders!$E3535,MATCH(Orders!$F3535,Customers!$B3535,0))</f>
        <v>First Class</v>
      </c>
    </row>
    <row r="3536" spans="1:9" x14ac:dyDescent="0.35">
      <c r="A3536" s="11">
        <v>7801</v>
      </c>
      <c r="B3536" s="13" t="s">
        <v>6747</v>
      </c>
      <c r="C3536" s="13" t="s">
        <v>6748</v>
      </c>
      <c r="D3536" s="13" t="s">
        <v>41</v>
      </c>
      <c r="E3536" s="13" t="s">
        <v>23</v>
      </c>
      <c r="F3536" s="13" t="s">
        <v>86</v>
      </c>
      <c r="G3536" s="13" t="s">
        <v>87</v>
      </c>
      <c r="H3536" s="13" t="s">
        <v>26</v>
      </c>
      <c r="I3536" s="47" t="str">
        <f>INDEX(Orders!$E3536,MATCH(Orders!$F3536,Customers!$B3536,0))</f>
        <v>Standard Class</v>
      </c>
    </row>
    <row r="3537" spans="1:9" x14ac:dyDescent="0.35">
      <c r="A3537" s="12">
        <v>9948</v>
      </c>
      <c r="B3537" s="17" t="s">
        <v>3526</v>
      </c>
      <c r="C3537" s="17" t="s">
        <v>3527</v>
      </c>
      <c r="D3537" s="17" t="s">
        <v>22</v>
      </c>
      <c r="E3537" s="17" t="s">
        <v>23</v>
      </c>
      <c r="F3537" s="17" t="s">
        <v>5065</v>
      </c>
      <c r="G3537" s="17" t="s">
        <v>762</v>
      </c>
      <c r="H3537" s="17" t="s">
        <v>54</v>
      </c>
      <c r="I3537" s="48" t="str">
        <f>INDEX(Orders!$E3537,MATCH(Orders!$F3537,Customers!$B3537,0))</f>
        <v>Second Class</v>
      </c>
    </row>
    <row r="3538" spans="1:9" x14ac:dyDescent="0.35">
      <c r="A3538" s="11">
        <v>9949</v>
      </c>
      <c r="B3538" s="13" t="s">
        <v>3526</v>
      </c>
      <c r="C3538" s="13" t="s">
        <v>3527</v>
      </c>
      <c r="D3538" s="13" t="s">
        <v>22</v>
      </c>
      <c r="E3538" s="13" t="s">
        <v>23</v>
      </c>
      <c r="F3538" s="13" t="s">
        <v>5065</v>
      </c>
      <c r="G3538" s="13" t="s">
        <v>762</v>
      </c>
      <c r="H3538" s="13" t="s">
        <v>54</v>
      </c>
      <c r="I3538" s="47" t="str">
        <f>INDEX(Orders!$E3538,MATCH(Orders!$F3538,Customers!$B3538,0))</f>
        <v>Second Class</v>
      </c>
    </row>
    <row r="3539" spans="1:9" x14ac:dyDescent="0.35">
      <c r="A3539" s="12">
        <v>2288</v>
      </c>
      <c r="B3539" s="17" t="s">
        <v>1294</v>
      </c>
      <c r="C3539" s="17" t="s">
        <v>1295</v>
      </c>
      <c r="D3539" s="17" t="s">
        <v>22</v>
      </c>
      <c r="E3539" s="17" t="s">
        <v>23</v>
      </c>
      <c r="F3539" s="17" t="s">
        <v>152</v>
      </c>
      <c r="G3539" s="17" t="s">
        <v>153</v>
      </c>
      <c r="H3539" s="17" t="s">
        <v>26</v>
      </c>
      <c r="I3539" s="48" t="str">
        <f>INDEX(Orders!$E3539,MATCH(Orders!$F3539,Customers!$B3539,0))</f>
        <v>Second Class</v>
      </c>
    </row>
    <row r="3540" spans="1:9" x14ac:dyDescent="0.35">
      <c r="A3540" s="11">
        <v>4838</v>
      </c>
      <c r="B3540" s="13" t="s">
        <v>5939</v>
      </c>
      <c r="C3540" s="13" t="s">
        <v>5940</v>
      </c>
      <c r="D3540" s="13" t="s">
        <v>41</v>
      </c>
      <c r="E3540" s="13" t="s">
        <v>23</v>
      </c>
      <c r="F3540" s="13" t="s">
        <v>6478</v>
      </c>
      <c r="G3540" s="13" t="s">
        <v>153</v>
      </c>
      <c r="H3540" s="13" t="s">
        <v>26</v>
      </c>
      <c r="I3540" s="47" t="str">
        <f>INDEX(Orders!$E3540,MATCH(Orders!$F3540,Customers!$B3540,0))</f>
        <v>First Class</v>
      </c>
    </row>
    <row r="3541" spans="1:9" x14ac:dyDescent="0.35">
      <c r="A3541" s="12">
        <v>4839</v>
      </c>
      <c r="B3541" s="17" t="s">
        <v>5939</v>
      </c>
      <c r="C3541" s="17" t="s">
        <v>5940</v>
      </c>
      <c r="D3541" s="17" t="s">
        <v>41</v>
      </c>
      <c r="E3541" s="17" t="s">
        <v>23</v>
      </c>
      <c r="F3541" s="17" t="s">
        <v>6478</v>
      </c>
      <c r="G3541" s="17" t="s">
        <v>153</v>
      </c>
      <c r="H3541" s="17" t="s">
        <v>26</v>
      </c>
      <c r="I3541" s="48" t="str">
        <f>INDEX(Orders!$E3541,MATCH(Orders!$F3541,Customers!$B3541,0))</f>
        <v>First Class</v>
      </c>
    </row>
    <row r="3542" spans="1:9" x14ac:dyDescent="0.35">
      <c r="A3542" s="11">
        <v>9952</v>
      </c>
      <c r="B3542" s="13" t="s">
        <v>3526</v>
      </c>
      <c r="C3542" s="13" t="s">
        <v>3527</v>
      </c>
      <c r="D3542" s="13" t="s">
        <v>22</v>
      </c>
      <c r="E3542" s="13" t="s">
        <v>23</v>
      </c>
      <c r="F3542" s="13" t="s">
        <v>5065</v>
      </c>
      <c r="G3542" s="13" t="s">
        <v>762</v>
      </c>
      <c r="H3542" s="13" t="s">
        <v>54</v>
      </c>
      <c r="I3542" s="47" t="str">
        <f>INDEX(Orders!$E3542,MATCH(Orders!$F3542,Customers!$B3542,0))</f>
        <v>Second Class</v>
      </c>
    </row>
    <row r="3543" spans="1:9" x14ac:dyDescent="0.35">
      <c r="A3543" s="12">
        <v>9951</v>
      </c>
      <c r="B3543" s="17" t="s">
        <v>3526</v>
      </c>
      <c r="C3543" s="17" t="s">
        <v>3527</v>
      </c>
      <c r="D3543" s="17" t="s">
        <v>22</v>
      </c>
      <c r="E3543" s="17" t="s">
        <v>23</v>
      </c>
      <c r="F3543" s="17" t="s">
        <v>5065</v>
      </c>
      <c r="G3543" s="17" t="s">
        <v>762</v>
      </c>
      <c r="H3543" s="17" t="s">
        <v>54</v>
      </c>
      <c r="I3543" s="48" t="str">
        <f>INDEX(Orders!$E3543,MATCH(Orders!$F3543,Customers!$B3543,0))</f>
        <v>Second Class</v>
      </c>
    </row>
    <row r="3544" spans="1:9" x14ac:dyDescent="0.35">
      <c r="A3544" s="11">
        <v>7660</v>
      </c>
      <c r="B3544" s="13" t="s">
        <v>2011</v>
      </c>
      <c r="C3544" s="13" t="s">
        <v>2012</v>
      </c>
      <c r="D3544" s="13" t="s">
        <v>22</v>
      </c>
      <c r="E3544" s="13" t="s">
        <v>23</v>
      </c>
      <c r="F3544" s="13" t="s">
        <v>5438</v>
      </c>
      <c r="G3544" s="13" t="s">
        <v>1599</v>
      </c>
      <c r="H3544" s="13" t="s">
        <v>54</v>
      </c>
      <c r="I3544" s="47" t="str">
        <f>INDEX(Orders!$E3544,MATCH(Orders!$F3544,Customers!$B3544,0))</f>
        <v>Standard Class</v>
      </c>
    </row>
    <row r="3545" spans="1:9" x14ac:dyDescent="0.35">
      <c r="A3545" s="12">
        <v>3689</v>
      </c>
      <c r="B3545" s="17" t="s">
        <v>2108</v>
      </c>
      <c r="C3545" s="17" t="s">
        <v>2109</v>
      </c>
      <c r="D3545" s="17" t="s">
        <v>41</v>
      </c>
      <c r="E3545" s="17" t="s">
        <v>23</v>
      </c>
      <c r="F3545" s="17" t="s">
        <v>3022</v>
      </c>
      <c r="G3545" s="17" t="s">
        <v>465</v>
      </c>
      <c r="H3545" s="17" t="s">
        <v>44</v>
      </c>
      <c r="I3545" s="48" t="str">
        <f>INDEX(Orders!$E3545,MATCH(Orders!$F3545,Customers!$B3545,0))</f>
        <v>Second Class</v>
      </c>
    </row>
    <row r="3546" spans="1:9" x14ac:dyDescent="0.35">
      <c r="A3546" s="11">
        <v>1331</v>
      </c>
      <c r="B3546" s="13" t="s">
        <v>2820</v>
      </c>
      <c r="C3546" s="13" t="s">
        <v>2821</v>
      </c>
      <c r="D3546" s="13" t="s">
        <v>108</v>
      </c>
      <c r="E3546" s="13" t="s">
        <v>23</v>
      </c>
      <c r="F3546" s="13" t="s">
        <v>1933</v>
      </c>
      <c r="G3546" s="13" t="s">
        <v>153</v>
      </c>
      <c r="H3546" s="13" t="s">
        <v>26</v>
      </c>
      <c r="I3546" s="47" t="str">
        <f>INDEX(Orders!$E3546,MATCH(Orders!$F3546,Customers!$B3546,0))</f>
        <v>Standard Class</v>
      </c>
    </row>
    <row r="3547" spans="1:9" x14ac:dyDescent="0.35">
      <c r="A3547" s="12">
        <v>4769</v>
      </c>
      <c r="B3547" s="17" t="s">
        <v>6756</v>
      </c>
      <c r="C3547" s="17" t="s">
        <v>6757</v>
      </c>
      <c r="D3547" s="17" t="s">
        <v>41</v>
      </c>
      <c r="E3547" s="17" t="s">
        <v>23</v>
      </c>
      <c r="F3547" s="17" t="s">
        <v>97</v>
      </c>
      <c r="G3547" s="17" t="s">
        <v>78</v>
      </c>
      <c r="H3547" s="17" t="s">
        <v>79</v>
      </c>
      <c r="I3547" s="48" t="str">
        <f>INDEX(Orders!$E3547,MATCH(Orders!$F3547,Customers!$B3547,0))</f>
        <v>Same Day</v>
      </c>
    </row>
    <row r="3548" spans="1:9" x14ac:dyDescent="0.35">
      <c r="A3548" s="11">
        <v>7733</v>
      </c>
      <c r="B3548" s="13" t="s">
        <v>601</v>
      </c>
      <c r="C3548" s="13" t="s">
        <v>602</v>
      </c>
      <c r="D3548" s="13" t="s">
        <v>41</v>
      </c>
      <c r="E3548" s="13" t="s">
        <v>23</v>
      </c>
      <c r="F3548" s="13" t="s">
        <v>451</v>
      </c>
      <c r="G3548" s="13" t="s">
        <v>53</v>
      </c>
      <c r="H3548" s="13" t="s">
        <v>54</v>
      </c>
      <c r="I3548" s="47" t="str">
        <f>INDEX(Orders!$E3548,MATCH(Orders!$F3548,Customers!$B3548,0))</f>
        <v>Standard Class</v>
      </c>
    </row>
    <row r="3549" spans="1:9" x14ac:dyDescent="0.35">
      <c r="A3549" s="12">
        <v>1332</v>
      </c>
      <c r="B3549" s="17" t="s">
        <v>2820</v>
      </c>
      <c r="C3549" s="17" t="s">
        <v>2821</v>
      </c>
      <c r="D3549" s="17" t="s">
        <v>108</v>
      </c>
      <c r="E3549" s="17" t="s">
        <v>23</v>
      </c>
      <c r="F3549" s="17" t="s">
        <v>1933</v>
      </c>
      <c r="G3549" s="17" t="s">
        <v>153</v>
      </c>
      <c r="H3549" s="17" t="s">
        <v>26</v>
      </c>
      <c r="I3549" s="48" t="str">
        <f>INDEX(Orders!$E3549,MATCH(Orders!$F3549,Customers!$B3549,0))</f>
        <v>Standard Class</v>
      </c>
    </row>
    <row r="3550" spans="1:9" x14ac:dyDescent="0.35">
      <c r="A3550" s="11">
        <v>3690</v>
      </c>
      <c r="B3550" s="13" t="s">
        <v>2108</v>
      </c>
      <c r="C3550" s="13" t="s">
        <v>2109</v>
      </c>
      <c r="D3550" s="13" t="s">
        <v>41</v>
      </c>
      <c r="E3550" s="13" t="s">
        <v>23</v>
      </c>
      <c r="F3550" s="13" t="s">
        <v>3022</v>
      </c>
      <c r="G3550" s="13" t="s">
        <v>465</v>
      </c>
      <c r="H3550" s="13" t="s">
        <v>44</v>
      </c>
      <c r="I3550" s="47" t="str">
        <f>INDEX(Orders!$E3550,MATCH(Orders!$F3550,Customers!$B3550,0))</f>
        <v>Second Class</v>
      </c>
    </row>
    <row r="3551" spans="1:9" x14ac:dyDescent="0.35">
      <c r="A3551" s="12">
        <v>6485</v>
      </c>
      <c r="B3551" s="17" t="s">
        <v>6422</v>
      </c>
      <c r="C3551" s="17" t="s">
        <v>6423</v>
      </c>
      <c r="D3551" s="17" t="s">
        <v>22</v>
      </c>
      <c r="E3551" s="17" t="s">
        <v>23</v>
      </c>
      <c r="F3551" s="17" t="s">
        <v>218</v>
      </c>
      <c r="G3551" s="17" t="s">
        <v>219</v>
      </c>
      <c r="H3551" s="17" t="s">
        <v>26</v>
      </c>
      <c r="I3551" s="48" t="str">
        <f>INDEX(Orders!$E3551,MATCH(Orders!$F3551,Customers!$B3551,0))</f>
        <v>Standard Class</v>
      </c>
    </row>
    <row r="3552" spans="1:9" x14ac:dyDescent="0.35">
      <c r="A3552" s="11">
        <v>9451</v>
      </c>
      <c r="B3552" s="13" t="s">
        <v>3716</v>
      </c>
      <c r="C3552" s="13" t="s">
        <v>3717</v>
      </c>
      <c r="D3552" s="13" t="s">
        <v>108</v>
      </c>
      <c r="E3552" s="13" t="s">
        <v>23</v>
      </c>
      <c r="F3552" s="13" t="s">
        <v>4461</v>
      </c>
      <c r="G3552" s="13" t="s">
        <v>160</v>
      </c>
      <c r="H3552" s="13" t="s">
        <v>44</v>
      </c>
      <c r="I3552" s="47" t="str">
        <f>INDEX(Orders!$E3552,MATCH(Orders!$F3552,Customers!$B3552,0))</f>
        <v>Standard Class</v>
      </c>
    </row>
    <row r="3553" spans="1:9" x14ac:dyDescent="0.35">
      <c r="A3553" s="12">
        <v>6483</v>
      </c>
      <c r="B3553" s="17" t="s">
        <v>1851</v>
      </c>
      <c r="C3553" s="17" t="s">
        <v>1852</v>
      </c>
      <c r="D3553" s="17" t="s">
        <v>41</v>
      </c>
      <c r="E3553" s="17" t="s">
        <v>23</v>
      </c>
      <c r="F3553" s="17" t="s">
        <v>4218</v>
      </c>
      <c r="G3553" s="17" t="s">
        <v>98</v>
      </c>
      <c r="H3553" s="17" t="s">
        <v>79</v>
      </c>
      <c r="I3553" s="48" t="str">
        <f>INDEX(Orders!$E3553,MATCH(Orders!$F3553,Customers!$B3553,0))</f>
        <v>Standard Class</v>
      </c>
    </row>
    <row r="3554" spans="1:9" x14ac:dyDescent="0.35">
      <c r="A3554" s="11">
        <v>6478</v>
      </c>
      <c r="B3554" s="13" t="s">
        <v>1851</v>
      </c>
      <c r="C3554" s="13" t="s">
        <v>1852</v>
      </c>
      <c r="D3554" s="13" t="s">
        <v>41</v>
      </c>
      <c r="E3554" s="13" t="s">
        <v>23</v>
      </c>
      <c r="F3554" s="13" t="s">
        <v>4218</v>
      </c>
      <c r="G3554" s="13" t="s">
        <v>98</v>
      </c>
      <c r="H3554" s="13" t="s">
        <v>79</v>
      </c>
      <c r="I3554" s="47" t="str">
        <f>INDEX(Orders!$E3554,MATCH(Orders!$F3554,Customers!$B3554,0))</f>
        <v>Standard Class</v>
      </c>
    </row>
    <row r="3555" spans="1:9" x14ac:dyDescent="0.35">
      <c r="A3555" s="12">
        <v>6482</v>
      </c>
      <c r="B3555" s="17" t="s">
        <v>1851</v>
      </c>
      <c r="C3555" s="17" t="s">
        <v>1852</v>
      </c>
      <c r="D3555" s="17" t="s">
        <v>41</v>
      </c>
      <c r="E3555" s="17" t="s">
        <v>23</v>
      </c>
      <c r="F3555" s="17" t="s">
        <v>4218</v>
      </c>
      <c r="G3555" s="17" t="s">
        <v>98</v>
      </c>
      <c r="H3555" s="17" t="s">
        <v>79</v>
      </c>
      <c r="I3555" s="48" t="str">
        <f>INDEX(Orders!$E3555,MATCH(Orders!$F3555,Customers!$B3555,0))</f>
        <v>Standard Class</v>
      </c>
    </row>
    <row r="3556" spans="1:9" x14ac:dyDescent="0.35">
      <c r="A3556" s="11">
        <v>6484</v>
      </c>
      <c r="B3556" s="13" t="s">
        <v>6422</v>
      </c>
      <c r="C3556" s="13" t="s">
        <v>6423</v>
      </c>
      <c r="D3556" s="13" t="s">
        <v>22</v>
      </c>
      <c r="E3556" s="13" t="s">
        <v>23</v>
      </c>
      <c r="F3556" s="13" t="s">
        <v>218</v>
      </c>
      <c r="G3556" s="13" t="s">
        <v>219</v>
      </c>
      <c r="H3556" s="13" t="s">
        <v>26</v>
      </c>
      <c r="I3556" s="47" t="str">
        <f>INDEX(Orders!$E3556,MATCH(Orders!$F3556,Customers!$B3556,0))</f>
        <v>Standard Class</v>
      </c>
    </row>
    <row r="3557" spans="1:9" x14ac:dyDescent="0.35">
      <c r="A3557" s="12">
        <v>6480</v>
      </c>
      <c r="B3557" s="17" t="s">
        <v>1851</v>
      </c>
      <c r="C3557" s="17" t="s">
        <v>1852</v>
      </c>
      <c r="D3557" s="17" t="s">
        <v>41</v>
      </c>
      <c r="E3557" s="17" t="s">
        <v>23</v>
      </c>
      <c r="F3557" s="17" t="s">
        <v>4218</v>
      </c>
      <c r="G3557" s="17" t="s">
        <v>98</v>
      </c>
      <c r="H3557" s="17" t="s">
        <v>79</v>
      </c>
      <c r="I3557" s="48" t="str">
        <f>INDEX(Orders!$E3557,MATCH(Orders!$F3557,Customers!$B3557,0))</f>
        <v>Standard Class</v>
      </c>
    </row>
    <row r="3558" spans="1:9" x14ac:dyDescent="0.35">
      <c r="A3558" s="11">
        <v>5926</v>
      </c>
      <c r="B3558" s="13" t="s">
        <v>4009</v>
      </c>
      <c r="C3558" s="13" t="s">
        <v>4010</v>
      </c>
      <c r="D3558" s="13" t="s">
        <v>22</v>
      </c>
      <c r="E3558" s="13" t="s">
        <v>23</v>
      </c>
      <c r="F3558" s="13" t="s">
        <v>6765</v>
      </c>
      <c r="G3558" s="13" t="s">
        <v>160</v>
      </c>
      <c r="H3558" s="13" t="s">
        <v>44</v>
      </c>
      <c r="I3558" s="47" t="str">
        <f>INDEX(Orders!$E3558,MATCH(Orders!$F3558,Customers!$B3558,0))</f>
        <v>Standard Class</v>
      </c>
    </row>
    <row r="3559" spans="1:9" x14ac:dyDescent="0.35">
      <c r="A3559" s="12">
        <v>6126</v>
      </c>
      <c r="B3559" s="17" t="s">
        <v>5659</v>
      </c>
      <c r="C3559" s="17" t="s">
        <v>5660</v>
      </c>
      <c r="D3559" s="17" t="s">
        <v>22</v>
      </c>
      <c r="E3559" s="17" t="s">
        <v>23</v>
      </c>
      <c r="F3559" s="17" t="s">
        <v>42</v>
      </c>
      <c r="G3559" s="17" t="s">
        <v>43</v>
      </c>
      <c r="H3559" s="17" t="s">
        <v>44</v>
      </c>
      <c r="I3559" s="48" t="str">
        <f>INDEX(Orders!$E3559,MATCH(Orders!$F3559,Customers!$B3559,0))</f>
        <v>Standard Class</v>
      </c>
    </row>
    <row r="3560" spans="1:9" x14ac:dyDescent="0.35">
      <c r="A3560" s="11">
        <v>6127</v>
      </c>
      <c r="B3560" s="13" t="s">
        <v>5659</v>
      </c>
      <c r="C3560" s="13" t="s">
        <v>5660</v>
      </c>
      <c r="D3560" s="13" t="s">
        <v>22</v>
      </c>
      <c r="E3560" s="13" t="s">
        <v>23</v>
      </c>
      <c r="F3560" s="13" t="s">
        <v>42</v>
      </c>
      <c r="G3560" s="13" t="s">
        <v>43</v>
      </c>
      <c r="H3560" s="13" t="s">
        <v>44</v>
      </c>
      <c r="I3560" s="47" t="str">
        <f>INDEX(Orders!$E3560,MATCH(Orders!$F3560,Customers!$B3560,0))</f>
        <v>Standard Class</v>
      </c>
    </row>
    <row r="3561" spans="1:9" x14ac:dyDescent="0.35">
      <c r="A3561" s="12">
        <v>6479</v>
      </c>
      <c r="B3561" s="17" t="s">
        <v>1851</v>
      </c>
      <c r="C3561" s="17" t="s">
        <v>1852</v>
      </c>
      <c r="D3561" s="17" t="s">
        <v>41</v>
      </c>
      <c r="E3561" s="17" t="s">
        <v>23</v>
      </c>
      <c r="F3561" s="17" t="s">
        <v>4218</v>
      </c>
      <c r="G3561" s="17" t="s">
        <v>98</v>
      </c>
      <c r="H3561" s="17" t="s">
        <v>79</v>
      </c>
      <c r="I3561" s="48" t="str">
        <f>INDEX(Orders!$E3561,MATCH(Orders!$F3561,Customers!$B3561,0))</f>
        <v>Standard Class</v>
      </c>
    </row>
    <row r="3562" spans="1:9" x14ac:dyDescent="0.35">
      <c r="A3562" s="11">
        <v>6481</v>
      </c>
      <c r="B3562" s="13" t="s">
        <v>1851</v>
      </c>
      <c r="C3562" s="13" t="s">
        <v>1852</v>
      </c>
      <c r="D3562" s="13" t="s">
        <v>41</v>
      </c>
      <c r="E3562" s="13" t="s">
        <v>23</v>
      </c>
      <c r="F3562" s="13" t="s">
        <v>4218</v>
      </c>
      <c r="G3562" s="13" t="s">
        <v>98</v>
      </c>
      <c r="H3562" s="13" t="s">
        <v>79</v>
      </c>
      <c r="I3562" s="47" t="str">
        <f>INDEX(Orders!$E3562,MATCH(Orders!$F3562,Customers!$B3562,0))</f>
        <v>Standard Class</v>
      </c>
    </row>
    <row r="3563" spans="1:9" x14ac:dyDescent="0.35">
      <c r="A3563" s="12">
        <v>6476</v>
      </c>
      <c r="B3563" s="17" t="s">
        <v>1851</v>
      </c>
      <c r="C3563" s="17" t="s">
        <v>1852</v>
      </c>
      <c r="D3563" s="17" t="s">
        <v>41</v>
      </c>
      <c r="E3563" s="17" t="s">
        <v>23</v>
      </c>
      <c r="F3563" s="17" t="s">
        <v>4218</v>
      </c>
      <c r="G3563" s="17" t="s">
        <v>98</v>
      </c>
      <c r="H3563" s="17" t="s">
        <v>79</v>
      </c>
      <c r="I3563" s="48" t="str">
        <f>INDEX(Orders!$E3563,MATCH(Orders!$F3563,Customers!$B3563,0))</f>
        <v>Standard Class</v>
      </c>
    </row>
    <row r="3564" spans="1:9" x14ac:dyDescent="0.35">
      <c r="A3564" s="11">
        <v>6477</v>
      </c>
      <c r="B3564" s="13" t="s">
        <v>1851</v>
      </c>
      <c r="C3564" s="13" t="s">
        <v>1852</v>
      </c>
      <c r="D3564" s="13" t="s">
        <v>41</v>
      </c>
      <c r="E3564" s="13" t="s">
        <v>23</v>
      </c>
      <c r="F3564" s="13" t="s">
        <v>4218</v>
      </c>
      <c r="G3564" s="13" t="s">
        <v>98</v>
      </c>
      <c r="H3564" s="13" t="s">
        <v>79</v>
      </c>
      <c r="I3564" s="47" t="str">
        <f>INDEX(Orders!$E3564,MATCH(Orders!$F3564,Customers!$B3564,0))</f>
        <v>Standard Class</v>
      </c>
    </row>
    <row r="3565" spans="1:9" x14ac:dyDescent="0.35">
      <c r="A3565" s="12">
        <v>6486</v>
      </c>
      <c r="B3565" s="17" t="s">
        <v>6422</v>
      </c>
      <c r="C3565" s="17" t="s">
        <v>6423</v>
      </c>
      <c r="D3565" s="17" t="s">
        <v>22</v>
      </c>
      <c r="E3565" s="17" t="s">
        <v>23</v>
      </c>
      <c r="F3565" s="17" t="s">
        <v>218</v>
      </c>
      <c r="G3565" s="17" t="s">
        <v>219</v>
      </c>
      <c r="H3565" s="17" t="s">
        <v>26</v>
      </c>
      <c r="I3565" s="48" t="str">
        <f>INDEX(Orders!$E3565,MATCH(Orders!$F3565,Customers!$B3565,0))</f>
        <v>Standard Class</v>
      </c>
    </row>
    <row r="3566" spans="1:9" x14ac:dyDescent="0.35">
      <c r="A3566" s="11">
        <v>205</v>
      </c>
      <c r="B3566" s="13" t="s">
        <v>1738</v>
      </c>
      <c r="C3566" s="13" t="s">
        <v>1739</v>
      </c>
      <c r="D3566" s="13" t="s">
        <v>22</v>
      </c>
      <c r="E3566" s="13" t="s">
        <v>23</v>
      </c>
      <c r="F3566" s="13" t="s">
        <v>125</v>
      </c>
      <c r="G3566" s="13" t="s">
        <v>514</v>
      </c>
      <c r="H3566" s="13" t="s">
        <v>79</v>
      </c>
      <c r="I3566" s="47" t="str">
        <f>INDEX(Orders!$E3566,MATCH(Orders!$F3566,Customers!$B3566,0))</f>
        <v>Standard Class</v>
      </c>
    </row>
    <row r="3567" spans="1:9" x14ac:dyDescent="0.35">
      <c r="A3567" s="12">
        <v>6125</v>
      </c>
      <c r="B3567" s="17" t="s">
        <v>5659</v>
      </c>
      <c r="C3567" s="17" t="s">
        <v>5660</v>
      </c>
      <c r="D3567" s="17" t="s">
        <v>22</v>
      </c>
      <c r="E3567" s="17" t="s">
        <v>23</v>
      </c>
      <c r="F3567" s="17" t="s">
        <v>42</v>
      </c>
      <c r="G3567" s="17" t="s">
        <v>43</v>
      </c>
      <c r="H3567" s="17" t="s">
        <v>44</v>
      </c>
      <c r="I3567" s="48" t="str">
        <f>INDEX(Orders!$E3567,MATCH(Orders!$F3567,Customers!$B3567,0))</f>
        <v>Standard Class</v>
      </c>
    </row>
    <row r="3568" spans="1:9" x14ac:dyDescent="0.35">
      <c r="A3568" s="11">
        <v>5874</v>
      </c>
      <c r="B3568" s="13" t="s">
        <v>1791</v>
      </c>
      <c r="C3568" s="13" t="s">
        <v>1792</v>
      </c>
      <c r="D3568" s="13" t="s">
        <v>108</v>
      </c>
      <c r="E3568" s="13" t="s">
        <v>23</v>
      </c>
      <c r="F3568" s="13" t="s">
        <v>3846</v>
      </c>
      <c r="G3568" s="13" t="s">
        <v>1444</v>
      </c>
      <c r="H3568" s="13" t="s">
        <v>79</v>
      </c>
      <c r="I3568" s="47" t="str">
        <f>INDEX(Orders!$E3568,MATCH(Orders!$F3568,Customers!$B3568,0))</f>
        <v>Same Day</v>
      </c>
    </row>
    <row r="3569" spans="1:9" x14ac:dyDescent="0.35">
      <c r="A3569" s="12">
        <v>5875</v>
      </c>
      <c r="B3569" s="17" t="s">
        <v>1791</v>
      </c>
      <c r="C3569" s="17" t="s">
        <v>1792</v>
      </c>
      <c r="D3569" s="17" t="s">
        <v>108</v>
      </c>
      <c r="E3569" s="17" t="s">
        <v>23</v>
      </c>
      <c r="F3569" s="17" t="s">
        <v>3846</v>
      </c>
      <c r="G3569" s="17" t="s">
        <v>1444</v>
      </c>
      <c r="H3569" s="17" t="s">
        <v>79</v>
      </c>
      <c r="I3569" s="48" t="str">
        <f>INDEX(Orders!$E3569,MATCH(Orders!$F3569,Customers!$B3569,0))</f>
        <v>Same Day</v>
      </c>
    </row>
    <row r="3570" spans="1:9" x14ac:dyDescent="0.35">
      <c r="A3570" s="11">
        <v>1270</v>
      </c>
      <c r="B3570" s="13" t="s">
        <v>1193</v>
      </c>
      <c r="C3570" s="13" t="s">
        <v>1194</v>
      </c>
      <c r="D3570" s="13" t="s">
        <v>41</v>
      </c>
      <c r="E3570" s="13" t="s">
        <v>23</v>
      </c>
      <c r="F3570" s="13" t="s">
        <v>2234</v>
      </c>
      <c r="G3570" s="13" t="s">
        <v>2235</v>
      </c>
      <c r="H3570" s="13" t="s">
        <v>79</v>
      </c>
      <c r="I3570" s="47" t="str">
        <f>INDEX(Orders!$E3570,MATCH(Orders!$F3570,Customers!$B3570,0))</f>
        <v>Standard Class</v>
      </c>
    </row>
    <row r="3571" spans="1:9" x14ac:dyDescent="0.35">
      <c r="A3571" s="12">
        <v>2928</v>
      </c>
      <c r="B3571" s="17" t="s">
        <v>3474</v>
      </c>
      <c r="C3571" s="17" t="s">
        <v>3475</v>
      </c>
      <c r="D3571" s="17" t="s">
        <v>41</v>
      </c>
      <c r="E3571" s="17" t="s">
        <v>23</v>
      </c>
      <c r="F3571" s="17" t="s">
        <v>5540</v>
      </c>
      <c r="G3571" s="17" t="s">
        <v>933</v>
      </c>
      <c r="H3571" s="17" t="s">
        <v>54</v>
      </c>
      <c r="I3571" s="48" t="str">
        <f>INDEX(Orders!$E3571,MATCH(Orders!$F3571,Customers!$B3571,0))</f>
        <v>Standard Class</v>
      </c>
    </row>
    <row r="3572" spans="1:9" x14ac:dyDescent="0.35">
      <c r="A3572" s="11">
        <v>3193</v>
      </c>
      <c r="B3572" s="13" t="s">
        <v>6216</v>
      </c>
      <c r="C3572" s="13" t="s">
        <v>6217</v>
      </c>
      <c r="D3572" s="13" t="s">
        <v>22</v>
      </c>
      <c r="E3572" s="13" t="s">
        <v>23</v>
      </c>
      <c r="F3572" s="13" t="s">
        <v>6774</v>
      </c>
      <c r="G3572" s="13" t="s">
        <v>53</v>
      </c>
      <c r="H3572" s="13" t="s">
        <v>54</v>
      </c>
      <c r="I3572" s="47" t="str">
        <f>INDEX(Orders!$E3572,MATCH(Orders!$F3572,Customers!$B3572,0))</f>
        <v>Standard Class</v>
      </c>
    </row>
    <row r="3573" spans="1:9" x14ac:dyDescent="0.35">
      <c r="A3573" s="12">
        <v>1090</v>
      </c>
      <c r="B3573" s="17" t="s">
        <v>1918</v>
      </c>
      <c r="C3573" s="17" t="s">
        <v>1919</v>
      </c>
      <c r="D3573" s="17" t="s">
        <v>22</v>
      </c>
      <c r="E3573" s="17" t="s">
        <v>23</v>
      </c>
      <c r="F3573" s="17" t="s">
        <v>951</v>
      </c>
      <c r="G3573" s="17" t="s">
        <v>78</v>
      </c>
      <c r="H3573" s="17" t="s">
        <v>79</v>
      </c>
      <c r="I3573" s="48" t="str">
        <f>INDEX(Orders!$E3573,MATCH(Orders!$F3573,Customers!$B3573,0))</f>
        <v>Standard Class</v>
      </c>
    </row>
    <row r="3574" spans="1:9" x14ac:dyDescent="0.35">
      <c r="A3574" s="11">
        <v>8518</v>
      </c>
      <c r="B3574" s="13" t="s">
        <v>3459</v>
      </c>
      <c r="C3574" s="13" t="s">
        <v>3460</v>
      </c>
      <c r="D3574" s="13" t="s">
        <v>41</v>
      </c>
      <c r="E3574" s="13" t="s">
        <v>23</v>
      </c>
      <c r="F3574" s="13" t="s">
        <v>6777</v>
      </c>
      <c r="G3574" s="13" t="s">
        <v>53</v>
      </c>
      <c r="H3574" s="13" t="s">
        <v>54</v>
      </c>
      <c r="I3574" s="47" t="str">
        <f>INDEX(Orders!$E3574,MATCH(Orders!$F3574,Customers!$B3574,0))</f>
        <v>Second Class</v>
      </c>
    </row>
    <row r="3575" spans="1:9" x14ac:dyDescent="0.35">
      <c r="A3575" s="12">
        <v>1091</v>
      </c>
      <c r="B3575" s="17" t="s">
        <v>1918</v>
      </c>
      <c r="C3575" s="17" t="s">
        <v>1919</v>
      </c>
      <c r="D3575" s="17" t="s">
        <v>22</v>
      </c>
      <c r="E3575" s="17" t="s">
        <v>23</v>
      </c>
      <c r="F3575" s="17" t="s">
        <v>951</v>
      </c>
      <c r="G3575" s="17" t="s">
        <v>78</v>
      </c>
      <c r="H3575" s="17" t="s">
        <v>79</v>
      </c>
      <c r="I3575" s="48" t="str">
        <f>INDEX(Orders!$E3575,MATCH(Orders!$F3575,Customers!$B3575,0))</f>
        <v>Standard Class</v>
      </c>
    </row>
    <row r="3576" spans="1:9" x14ac:dyDescent="0.35">
      <c r="A3576" s="11">
        <v>3912</v>
      </c>
      <c r="B3576" s="13" t="s">
        <v>434</v>
      </c>
      <c r="C3576" s="13" t="s">
        <v>435</v>
      </c>
      <c r="D3576" s="13" t="s">
        <v>41</v>
      </c>
      <c r="E3576" s="13" t="s">
        <v>23</v>
      </c>
      <c r="F3576" s="13" t="s">
        <v>6781</v>
      </c>
      <c r="G3576" s="13" t="s">
        <v>53</v>
      </c>
      <c r="H3576" s="13" t="s">
        <v>54</v>
      </c>
      <c r="I3576" s="47" t="str">
        <f>INDEX(Orders!$E3576,MATCH(Orders!$F3576,Customers!$B3576,0))</f>
        <v>First Class</v>
      </c>
    </row>
    <row r="3577" spans="1:9" x14ac:dyDescent="0.35">
      <c r="A3577" s="12">
        <v>8514</v>
      </c>
      <c r="B3577" s="17" t="s">
        <v>449</v>
      </c>
      <c r="C3577" s="17" t="s">
        <v>450</v>
      </c>
      <c r="D3577" s="17" t="s">
        <v>22</v>
      </c>
      <c r="E3577" s="17" t="s">
        <v>23</v>
      </c>
      <c r="F3577" s="17" t="s">
        <v>5113</v>
      </c>
      <c r="G3577" s="17" t="s">
        <v>98</v>
      </c>
      <c r="H3577" s="17" t="s">
        <v>79</v>
      </c>
      <c r="I3577" s="48" t="str">
        <f>INDEX(Orders!$E3577,MATCH(Orders!$F3577,Customers!$B3577,0))</f>
        <v>Standard Class</v>
      </c>
    </row>
    <row r="3578" spans="1:9" x14ac:dyDescent="0.35">
      <c r="A3578" s="11">
        <v>3854</v>
      </c>
      <c r="B3578" s="13" t="s">
        <v>3435</v>
      </c>
      <c r="C3578" s="13" t="s">
        <v>3436</v>
      </c>
      <c r="D3578" s="13" t="s">
        <v>108</v>
      </c>
      <c r="E3578" s="13" t="s">
        <v>23</v>
      </c>
      <c r="F3578" s="13" t="s">
        <v>358</v>
      </c>
      <c r="G3578" s="13" t="s">
        <v>43</v>
      </c>
      <c r="H3578" s="13" t="s">
        <v>44</v>
      </c>
      <c r="I3578" s="47" t="str">
        <f>INDEX(Orders!$E3578,MATCH(Orders!$F3578,Customers!$B3578,0))</f>
        <v>Standard Class</v>
      </c>
    </row>
    <row r="3579" spans="1:9" x14ac:dyDescent="0.35">
      <c r="A3579" s="12">
        <v>3855</v>
      </c>
      <c r="B3579" s="17" t="s">
        <v>3435</v>
      </c>
      <c r="C3579" s="17" t="s">
        <v>3436</v>
      </c>
      <c r="D3579" s="17" t="s">
        <v>108</v>
      </c>
      <c r="E3579" s="17" t="s">
        <v>23</v>
      </c>
      <c r="F3579" s="17" t="s">
        <v>358</v>
      </c>
      <c r="G3579" s="17" t="s">
        <v>43</v>
      </c>
      <c r="H3579" s="17" t="s">
        <v>44</v>
      </c>
      <c r="I3579" s="48" t="str">
        <f>INDEX(Orders!$E3579,MATCH(Orders!$F3579,Customers!$B3579,0))</f>
        <v>Standard Class</v>
      </c>
    </row>
    <row r="3580" spans="1:9" x14ac:dyDescent="0.35">
      <c r="A3580" s="11">
        <v>9647</v>
      </c>
      <c r="B3580" s="13" t="s">
        <v>4726</v>
      </c>
      <c r="C3580" s="13" t="s">
        <v>4727</v>
      </c>
      <c r="D3580" s="13" t="s">
        <v>41</v>
      </c>
      <c r="E3580" s="13" t="s">
        <v>23</v>
      </c>
      <c r="F3580" s="13" t="s">
        <v>853</v>
      </c>
      <c r="G3580" s="13" t="s">
        <v>465</v>
      </c>
      <c r="H3580" s="13" t="s">
        <v>44</v>
      </c>
      <c r="I3580" s="47" t="str">
        <f>INDEX(Orders!$E3580,MATCH(Orders!$F3580,Customers!$B3580,0))</f>
        <v>Standard Class</v>
      </c>
    </row>
    <row r="3581" spans="1:9" x14ac:dyDescent="0.35">
      <c r="A3581" s="12">
        <v>9645</v>
      </c>
      <c r="B3581" s="17" t="s">
        <v>4726</v>
      </c>
      <c r="C3581" s="17" t="s">
        <v>4727</v>
      </c>
      <c r="D3581" s="17" t="s">
        <v>41</v>
      </c>
      <c r="E3581" s="17" t="s">
        <v>23</v>
      </c>
      <c r="F3581" s="17" t="s">
        <v>853</v>
      </c>
      <c r="G3581" s="17" t="s">
        <v>465</v>
      </c>
      <c r="H3581" s="17" t="s">
        <v>44</v>
      </c>
      <c r="I3581" s="48" t="str">
        <f>INDEX(Orders!$E3581,MATCH(Orders!$F3581,Customers!$B3581,0))</f>
        <v>Standard Class</v>
      </c>
    </row>
    <row r="3582" spans="1:9" x14ac:dyDescent="0.35">
      <c r="A3582" s="11">
        <v>668</v>
      </c>
      <c r="B3582" s="13" t="s">
        <v>2077</v>
      </c>
      <c r="C3582" s="13" t="s">
        <v>2078</v>
      </c>
      <c r="D3582" s="13" t="s">
        <v>22</v>
      </c>
      <c r="E3582" s="13" t="s">
        <v>23</v>
      </c>
      <c r="F3582" s="13" t="s">
        <v>404</v>
      </c>
      <c r="G3582" s="13" t="s">
        <v>53</v>
      </c>
      <c r="H3582" s="13" t="s">
        <v>54</v>
      </c>
      <c r="I3582" s="47" t="str">
        <f>INDEX(Orders!$E3582,MATCH(Orders!$F3582,Customers!$B3582,0))</f>
        <v>Second Class</v>
      </c>
    </row>
    <row r="3583" spans="1:9" x14ac:dyDescent="0.35">
      <c r="A3583" s="12">
        <v>7815</v>
      </c>
      <c r="B3583" s="17" t="s">
        <v>6787</v>
      </c>
      <c r="C3583" s="17" t="s">
        <v>6788</v>
      </c>
      <c r="D3583" s="17" t="s">
        <v>108</v>
      </c>
      <c r="E3583" s="17" t="s">
        <v>23</v>
      </c>
      <c r="F3583" s="17" t="s">
        <v>42</v>
      </c>
      <c r="G3583" s="17" t="s">
        <v>43</v>
      </c>
      <c r="H3583" s="17" t="s">
        <v>44</v>
      </c>
      <c r="I3583" s="48" t="str">
        <f>INDEX(Orders!$E3583,MATCH(Orders!$F3583,Customers!$B3583,0))</f>
        <v>First Class</v>
      </c>
    </row>
    <row r="3584" spans="1:9" x14ac:dyDescent="0.35">
      <c r="A3584" s="11">
        <v>262</v>
      </c>
      <c r="B3584" s="13" t="s">
        <v>1377</v>
      </c>
      <c r="C3584" s="13" t="s">
        <v>1378</v>
      </c>
      <c r="D3584" s="13" t="s">
        <v>22</v>
      </c>
      <c r="E3584" s="13" t="s">
        <v>23</v>
      </c>
      <c r="F3584" s="13" t="s">
        <v>2606</v>
      </c>
      <c r="G3584" s="13" t="s">
        <v>53</v>
      </c>
      <c r="H3584" s="13" t="s">
        <v>54</v>
      </c>
      <c r="I3584" s="47" t="str">
        <f>INDEX(Orders!$E3584,MATCH(Orders!$F3584,Customers!$B3584,0))</f>
        <v>Standard Class</v>
      </c>
    </row>
    <row r="3585" spans="1:9" x14ac:dyDescent="0.35">
      <c r="A3585" s="12">
        <v>4820</v>
      </c>
      <c r="B3585" s="17" t="s">
        <v>4822</v>
      </c>
      <c r="C3585" s="17" t="s">
        <v>4823</v>
      </c>
      <c r="D3585" s="17" t="s">
        <v>41</v>
      </c>
      <c r="E3585" s="17" t="s">
        <v>23</v>
      </c>
      <c r="F3585" s="17" t="s">
        <v>1266</v>
      </c>
      <c r="G3585" s="17" t="s">
        <v>212</v>
      </c>
      <c r="H3585" s="17" t="s">
        <v>26</v>
      </c>
      <c r="I3585" s="48" t="str">
        <f>INDEX(Orders!$E3585,MATCH(Orders!$F3585,Customers!$B3585,0))</f>
        <v>Standard Class</v>
      </c>
    </row>
    <row r="3586" spans="1:9" x14ac:dyDescent="0.35">
      <c r="A3586" s="11">
        <v>7506</v>
      </c>
      <c r="B3586" s="13" t="s">
        <v>4667</v>
      </c>
      <c r="C3586" s="13" t="s">
        <v>4668</v>
      </c>
      <c r="D3586" s="13" t="s">
        <v>41</v>
      </c>
      <c r="E3586" s="13" t="s">
        <v>23</v>
      </c>
      <c r="F3586" s="13" t="s">
        <v>6794</v>
      </c>
      <c r="G3586" s="13" t="s">
        <v>381</v>
      </c>
      <c r="H3586" s="13" t="s">
        <v>54</v>
      </c>
      <c r="I3586" s="47" t="str">
        <f>INDEX(Orders!$E3586,MATCH(Orders!$F3586,Customers!$B3586,0))</f>
        <v>Standard Class</v>
      </c>
    </row>
    <row r="3587" spans="1:9" x14ac:dyDescent="0.35">
      <c r="A3587" s="12">
        <v>7816</v>
      </c>
      <c r="B3587" s="17" t="s">
        <v>6787</v>
      </c>
      <c r="C3587" s="17" t="s">
        <v>6788</v>
      </c>
      <c r="D3587" s="17" t="s">
        <v>108</v>
      </c>
      <c r="E3587" s="17" t="s">
        <v>23</v>
      </c>
      <c r="F3587" s="17" t="s">
        <v>42</v>
      </c>
      <c r="G3587" s="17" t="s">
        <v>43</v>
      </c>
      <c r="H3587" s="17" t="s">
        <v>44</v>
      </c>
      <c r="I3587" s="48" t="str">
        <f>INDEX(Orders!$E3587,MATCH(Orders!$F3587,Customers!$B3587,0))</f>
        <v>First Class</v>
      </c>
    </row>
    <row r="3588" spans="1:9" x14ac:dyDescent="0.35">
      <c r="A3588" s="11">
        <v>666</v>
      </c>
      <c r="B3588" s="13" t="s">
        <v>2077</v>
      </c>
      <c r="C3588" s="13" t="s">
        <v>2078</v>
      </c>
      <c r="D3588" s="13" t="s">
        <v>22</v>
      </c>
      <c r="E3588" s="13" t="s">
        <v>23</v>
      </c>
      <c r="F3588" s="13" t="s">
        <v>404</v>
      </c>
      <c r="G3588" s="13" t="s">
        <v>53</v>
      </c>
      <c r="H3588" s="13" t="s">
        <v>54</v>
      </c>
      <c r="I3588" s="47" t="str">
        <f>INDEX(Orders!$E3588,MATCH(Orders!$F3588,Customers!$B3588,0))</f>
        <v>Second Class</v>
      </c>
    </row>
    <row r="3589" spans="1:9" x14ac:dyDescent="0.35">
      <c r="A3589" s="12">
        <v>9646</v>
      </c>
      <c r="B3589" s="17" t="s">
        <v>4726</v>
      </c>
      <c r="C3589" s="17" t="s">
        <v>4727</v>
      </c>
      <c r="D3589" s="17" t="s">
        <v>41</v>
      </c>
      <c r="E3589" s="17" t="s">
        <v>23</v>
      </c>
      <c r="F3589" s="17" t="s">
        <v>853</v>
      </c>
      <c r="G3589" s="17" t="s">
        <v>465</v>
      </c>
      <c r="H3589" s="17" t="s">
        <v>44</v>
      </c>
      <c r="I3589" s="48" t="str">
        <f>INDEX(Orders!$E3589,MATCH(Orders!$F3589,Customers!$B3589,0))</f>
        <v>Standard Class</v>
      </c>
    </row>
    <row r="3590" spans="1:9" x14ac:dyDescent="0.35">
      <c r="A3590" s="11">
        <v>667</v>
      </c>
      <c r="B3590" s="13" t="s">
        <v>2077</v>
      </c>
      <c r="C3590" s="13" t="s">
        <v>2078</v>
      </c>
      <c r="D3590" s="13" t="s">
        <v>22</v>
      </c>
      <c r="E3590" s="13" t="s">
        <v>23</v>
      </c>
      <c r="F3590" s="13" t="s">
        <v>404</v>
      </c>
      <c r="G3590" s="13" t="s">
        <v>53</v>
      </c>
      <c r="H3590" s="13" t="s">
        <v>54</v>
      </c>
      <c r="I3590" s="47" t="str">
        <f>INDEX(Orders!$E3590,MATCH(Orders!$F3590,Customers!$B3590,0))</f>
        <v>Second Class</v>
      </c>
    </row>
    <row r="3591" spans="1:9" x14ac:dyDescent="0.35">
      <c r="A3591" s="12">
        <v>671</v>
      </c>
      <c r="B3591" s="17" t="s">
        <v>3716</v>
      </c>
      <c r="C3591" s="17" t="s">
        <v>3717</v>
      </c>
      <c r="D3591" s="17" t="s">
        <v>108</v>
      </c>
      <c r="E3591" s="17" t="s">
        <v>23</v>
      </c>
      <c r="F3591" s="17" t="s">
        <v>380</v>
      </c>
      <c r="G3591" s="17" t="s">
        <v>381</v>
      </c>
      <c r="H3591" s="17" t="s">
        <v>54</v>
      </c>
      <c r="I3591" s="48" t="str">
        <f>INDEX(Orders!$E3591,MATCH(Orders!$F3591,Customers!$B3591,0))</f>
        <v>Standard Class</v>
      </c>
    </row>
    <row r="3592" spans="1:9" x14ac:dyDescent="0.35">
      <c r="A3592" s="11">
        <v>5362</v>
      </c>
      <c r="B3592" s="13" t="s">
        <v>4517</v>
      </c>
      <c r="C3592" s="13" t="s">
        <v>4518</v>
      </c>
      <c r="D3592" s="13" t="s">
        <v>22</v>
      </c>
      <c r="E3592" s="13" t="s">
        <v>23</v>
      </c>
      <c r="F3592" s="13" t="s">
        <v>404</v>
      </c>
      <c r="G3592" s="13" t="s">
        <v>53</v>
      </c>
      <c r="H3592" s="13" t="s">
        <v>54</v>
      </c>
      <c r="I3592" s="47" t="str">
        <f>INDEX(Orders!$E3592,MATCH(Orders!$F3592,Customers!$B3592,0))</f>
        <v>First Class</v>
      </c>
    </row>
    <row r="3593" spans="1:9" x14ac:dyDescent="0.35">
      <c r="A3593" s="12">
        <v>670</v>
      </c>
      <c r="B3593" s="17" t="s">
        <v>3716</v>
      </c>
      <c r="C3593" s="17" t="s">
        <v>3717</v>
      </c>
      <c r="D3593" s="17" t="s">
        <v>108</v>
      </c>
      <c r="E3593" s="17" t="s">
        <v>23</v>
      </c>
      <c r="F3593" s="17" t="s">
        <v>380</v>
      </c>
      <c r="G3593" s="17" t="s">
        <v>381</v>
      </c>
      <c r="H3593" s="17" t="s">
        <v>54</v>
      </c>
      <c r="I3593" s="48" t="str">
        <f>INDEX(Orders!$E3593,MATCH(Orders!$F3593,Customers!$B3593,0))</f>
        <v>Standard Class</v>
      </c>
    </row>
    <row r="3594" spans="1:9" x14ac:dyDescent="0.35">
      <c r="A3594" s="11">
        <v>8148</v>
      </c>
      <c r="B3594" s="13" t="s">
        <v>188</v>
      </c>
      <c r="C3594" s="13" t="s">
        <v>189</v>
      </c>
      <c r="D3594" s="13" t="s">
        <v>41</v>
      </c>
      <c r="E3594" s="13" t="s">
        <v>23</v>
      </c>
      <c r="F3594" s="13" t="s">
        <v>1133</v>
      </c>
      <c r="G3594" s="13" t="s">
        <v>425</v>
      </c>
      <c r="H3594" s="13" t="s">
        <v>79</v>
      </c>
      <c r="I3594" s="47" t="str">
        <f>INDEX(Orders!$E3594,MATCH(Orders!$F3594,Customers!$B3594,0))</f>
        <v>Standard Class</v>
      </c>
    </row>
    <row r="3595" spans="1:9" x14ac:dyDescent="0.35">
      <c r="A3595" s="12">
        <v>672</v>
      </c>
      <c r="B3595" s="17" t="s">
        <v>3716</v>
      </c>
      <c r="C3595" s="17" t="s">
        <v>3717</v>
      </c>
      <c r="D3595" s="17" t="s">
        <v>108</v>
      </c>
      <c r="E3595" s="17" t="s">
        <v>23</v>
      </c>
      <c r="F3595" s="17" t="s">
        <v>380</v>
      </c>
      <c r="G3595" s="17" t="s">
        <v>381</v>
      </c>
      <c r="H3595" s="17" t="s">
        <v>54</v>
      </c>
      <c r="I3595" s="48" t="str">
        <f>INDEX(Orders!$E3595,MATCH(Orders!$F3595,Customers!$B3595,0))</f>
        <v>Standard Class</v>
      </c>
    </row>
    <row r="3596" spans="1:9" x14ac:dyDescent="0.35">
      <c r="A3596" s="11">
        <v>5367</v>
      </c>
      <c r="B3596" s="13" t="s">
        <v>1551</v>
      </c>
      <c r="C3596" s="13" t="s">
        <v>1552</v>
      </c>
      <c r="D3596" s="13" t="s">
        <v>41</v>
      </c>
      <c r="E3596" s="13" t="s">
        <v>23</v>
      </c>
      <c r="F3596" s="13" t="s">
        <v>159</v>
      </c>
      <c r="G3596" s="13" t="s">
        <v>160</v>
      </c>
      <c r="H3596" s="13" t="s">
        <v>44</v>
      </c>
      <c r="I3596" s="47" t="str">
        <f>INDEX(Orders!$E3596,MATCH(Orders!$F3596,Customers!$B3596,0))</f>
        <v>Standard Class</v>
      </c>
    </row>
    <row r="3597" spans="1:9" x14ac:dyDescent="0.35">
      <c r="A3597" s="12">
        <v>644</v>
      </c>
      <c r="B3597" s="17" t="s">
        <v>5634</v>
      </c>
      <c r="C3597" s="17" t="s">
        <v>5635</v>
      </c>
      <c r="D3597" s="17" t="s">
        <v>41</v>
      </c>
      <c r="E3597" s="17" t="s">
        <v>23</v>
      </c>
      <c r="F3597" s="17" t="s">
        <v>6804</v>
      </c>
      <c r="G3597" s="17" t="s">
        <v>880</v>
      </c>
      <c r="H3597" s="17" t="s">
        <v>54</v>
      </c>
      <c r="I3597" s="48" t="str">
        <f>INDEX(Orders!$E3597,MATCH(Orders!$F3597,Customers!$B3597,0))</f>
        <v>Standard Class</v>
      </c>
    </row>
    <row r="3598" spans="1:9" x14ac:dyDescent="0.35">
      <c r="A3598" s="11">
        <v>487</v>
      </c>
      <c r="B3598" s="13" t="s">
        <v>3439</v>
      </c>
      <c r="C3598" s="13" t="s">
        <v>3440</v>
      </c>
      <c r="D3598" s="13" t="s">
        <v>108</v>
      </c>
      <c r="E3598" s="13" t="s">
        <v>23</v>
      </c>
      <c r="F3598" s="13" t="s">
        <v>42</v>
      </c>
      <c r="G3598" s="13" t="s">
        <v>43</v>
      </c>
      <c r="H3598" s="13" t="s">
        <v>44</v>
      </c>
      <c r="I3598" s="47" t="str">
        <f>INDEX(Orders!$E3598,MATCH(Orders!$F3598,Customers!$B3598,0))</f>
        <v>First Class</v>
      </c>
    </row>
    <row r="3599" spans="1:9" x14ac:dyDescent="0.35">
      <c r="A3599" s="12">
        <v>486</v>
      </c>
      <c r="B3599" s="17" t="s">
        <v>3439</v>
      </c>
      <c r="C3599" s="17" t="s">
        <v>3440</v>
      </c>
      <c r="D3599" s="17" t="s">
        <v>108</v>
      </c>
      <c r="E3599" s="17" t="s">
        <v>23</v>
      </c>
      <c r="F3599" s="17" t="s">
        <v>42</v>
      </c>
      <c r="G3599" s="17" t="s">
        <v>43</v>
      </c>
      <c r="H3599" s="17" t="s">
        <v>44</v>
      </c>
      <c r="I3599" s="48" t="str">
        <f>INDEX(Orders!$E3599,MATCH(Orders!$F3599,Customers!$B3599,0))</f>
        <v>First Class</v>
      </c>
    </row>
    <row r="3600" spans="1:9" x14ac:dyDescent="0.35">
      <c r="A3600" s="11">
        <v>4520</v>
      </c>
      <c r="B3600" s="13" t="s">
        <v>6657</v>
      </c>
      <c r="C3600" s="13" t="s">
        <v>6658</v>
      </c>
      <c r="D3600" s="13" t="s">
        <v>22</v>
      </c>
      <c r="E3600" s="13" t="s">
        <v>23</v>
      </c>
      <c r="F3600" s="13" t="s">
        <v>97</v>
      </c>
      <c r="G3600" s="13" t="s">
        <v>98</v>
      </c>
      <c r="H3600" s="13" t="s">
        <v>79</v>
      </c>
      <c r="I3600" s="47" t="str">
        <f>INDEX(Orders!$E3600,MATCH(Orders!$F3600,Customers!$B3600,0))</f>
        <v>Standard Class</v>
      </c>
    </row>
    <row r="3601" spans="1:9" x14ac:dyDescent="0.35">
      <c r="A3601" s="12">
        <v>7262</v>
      </c>
      <c r="B3601" s="17" t="s">
        <v>6165</v>
      </c>
      <c r="C3601" s="17" t="s">
        <v>6166</v>
      </c>
      <c r="D3601" s="17" t="s">
        <v>22</v>
      </c>
      <c r="E3601" s="17" t="s">
        <v>23</v>
      </c>
      <c r="F3601" s="17" t="s">
        <v>6808</v>
      </c>
      <c r="G3601" s="17" t="s">
        <v>43</v>
      </c>
      <c r="H3601" s="17" t="s">
        <v>44</v>
      </c>
      <c r="I3601" s="48" t="str">
        <f>INDEX(Orders!$E3601,MATCH(Orders!$F3601,Customers!$B3601,0))</f>
        <v>Second Class</v>
      </c>
    </row>
    <row r="3602" spans="1:9" x14ac:dyDescent="0.35">
      <c r="A3602" s="11">
        <v>5369</v>
      </c>
      <c r="B3602" s="13" t="s">
        <v>1551</v>
      </c>
      <c r="C3602" s="13" t="s">
        <v>1552</v>
      </c>
      <c r="D3602" s="13" t="s">
        <v>41</v>
      </c>
      <c r="E3602" s="13" t="s">
        <v>23</v>
      </c>
      <c r="F3602" s="13" t="s">
        <v>159</v>
      </c>
      <c r="G3602" s="13" t="s">
        <v>160</v>
      </c>
      <c r="H3602" s="13" t="s">
        <v>44</v>
      </c>
      <c r="I3602" s="47" t="str">
        <f>INDEX(Orders!$E3602,MATCH(Orders!$F3602,Customers!$B3602,0))</f>
        <v>Standard Class</v>
      </c>
    </row>
    <row r="3603" spans="1:9" x14ac:dyDescent="0.35">
      <c r="A3603" s="12">
        <v>5219</v>
      </c>
      <c r="B3603" s="17" t="s">
        <v>2185</v>
      </c>
      <c r="C3603" s="17" t="s">
        <v>2186</v>
      </c>
      <c r="D3603" s="17" t="s">
        <v>22</v>
      </c>
      <c r="E3603" s="17" t="s">
        <v>23</v>
      </c>
      <c r="F3603" s="17" t="s">
        <v>218</v>
      </c>
      <c r="G3603" s="17" t="s">
        <v>219</v>
      </c>
      <c r="H3603" s="17" t="s">
        <v>26</v>
      </c>
      <c r="I3603" s="48" t="str">
        <f>INDEX(Orders!$E3603,MATCH(Orders!$F3603,Customers!$B3603,0))</f>
        <v>Standard Class</v>
      </c>
    </row>
    <row r="3604" spans="1:9" x14ac:dyDescent="0.35">
      <c r="A3604" s="11">
        <v>5368</v>
      </c>
      <c r="B3604" s="13" t="s">
        <v>1551</v>
      </c>
      <c r="C3604" s="13" t="s">
        <v>1552</v>
      </c>
      <c r="D3604" s="13" t="s">
        <v>41</v>
      </c>
      <c r="E3604" s="13" t="s">
        <v>23</v>
      </c>
      <c r="F3604" s="13" t="s">
        <v>159</v>
      </c>
      <c r="G3604" s="13" t="s">
        <v>160</v>
      </c>
      <c r="H3604" s="13" t="s">
        <v>44</v>
      </c>
      <c r="I3604" s="47" t="str">
        <f>INDEX(Orders!$E3604,MATCH(Orders!$F3604,Customers!$B3604,0))</f>
        <v>Standard Class</v>
      </c>
    </row>
    <row r="3605" spans="1:9" x14ac:dyDescent="0.35">
      <c r="A3605" s="12">
        <v>485</v>
      </c>
      <c r="B3605" s="17" t="s">
        <v>3439</v>
      </c>
      <c r="C3605" s="17" t="s">
        <v>3440</v>
      </c>
      <c r="D3605" s="17" t="s">
        <v>108</v>
      </c>
      <c r="E3605" s="17" t="s">
        <v>23</v>
      </c>
      <c r="F3605" s="17" t="s">
        <v>42</v>
      </c>
      <c r="G3605" s="17" t="s">
        <v>43</v>
      </c>
      <c r="H3605" s="17" t="s">
        <v>44</v>
      </c>
      <c r="I3605" s="48" t="str">
        <f>INDEX(Orders!$E3605,MATCH(Orders!$F3605,Customers!$B3605,0))</f>
        <v>First Class</v>
      </c>
    </row>
    <row r="3606" spans="1:9" x14ac:dyDescent="0.35">
      <c r="A3606" s="11">
        <v>2289</v>
      </c>
      <c r="B3606" s="13" t="s">
        <v>4667</v>
      </c>
      <c r="C3606" s="13" t="s">
        <v>4668</v>
      </c>
      <c r="D3606" s="13" t="s">
        <v>41</v>
      </c>
      <c r="E3606" s="13" t="s">
        <v>23</v>
      </c>
      <c r="F3606" s="13" t="s">
        <v>42</v>
      </c>
      <c r="G3606" s="13" t="s">
        <v>43</v>
      </c>
      <c r="H3606" s="13" t="s">
        <v>44</v>
      </c>
      <c r="I3606" s="47" t="str">
        <f>INDEX(Orders!$E3606,MATCH(Orders!$F3606,Customers!$B3606,0))</f>
        <v>First Class</v>
      </c>
    </row>
    <row r="3607" spans="1:9" x14ac:dyDescent="0.35">
      <c r="A3607" s="12">
        <v>7310</v>
      </c>
      <c r="B3607" s="17" t="s">
        <v>1042</v>
      </c>
      <c r="C3607" s="17" t="s">
        <v>1043</v>
      </c>
      <c r="D3607" s="17" t="s">
        <v>22</v>
      </c>
      <c r="E3607" s="17" t="s">
        <v>23</v>
      </c>
      <c r="F3607" s="17" t="s">
        <v>218</v>
      </c>
      <c r="G3607" s="17" t="s">
        <v>219</v>
      </c>
      <c r="H3607" s="17" t="s">
        <v>26</v>
      </c>
      <c r="I3607" s="48" t="str">
        <f>INDEX(Orders!$E3607,MATCH(Orders!$F3607,Customers!$B3607,0))</f>
        <v>Second Class</v>
      </c>
    </row>
    <row r="3608" spans="1:9" x14ac:dyDescent="0.35">
      <c r="A3608" s="11">
        <v>3395</v>
      </c>
      <c r="B3608" s="13" t="s">
        <v>5312</v>
      </c>
      <c r="C3608" s="13" t="s">
        <v>5313</v>
      </c>
      <c r="D3608" s="13" t="s">
        <v>41</v>
      </c>
      <c r="E3608" s="13" t="s">
        <v>23</v>
      </c>
      <c r="F3608" s="13" t="s">
        <v>86</v>
      </c>
      <c r="G3608" s="13" t="s">
        <v>87</v>
      </c>
      <c r="H3608" s="13" t="s">
        <v>26</v>
      </c>
      <c r="I3608" s="47" t="str">
        <f>INDEX(Orders!$E3608,MATCH(Orders!$F3608,Customers!$B3608,0))</f>
        <v>Same Day</v>
      </c>
    </row>
    <row r="3609" spans="1:9" x14ac:dyDescent="0.35">
      <c r="A3609" s="12">
        <v>2310</v>
      </c>
      <c r="B3609" s="17" t="s">
        <v>1349</v>
      </c>
      <c r="C3609" s="17" t="s">
        <v>1350</v>
      </c>
      <c r="D3609" s="17" t="s">
        <v>108</v>
      </c>
      <c r="E3609" s="17" t="s">
        <v>23</v>
      </c>
      <c r="F3609" s="17" t="s">
        <v>3385</v>
      </c>
      <c r="G3609" s="17" t="s">
        <v>465</v>
      </c>
      <c r="H3609" s="17" t="s">
        <v>44</v>
      </c>
      <c r="I3609" s="48" t="str">
        <f>INDEX(Orders!$E3609,MATCH(Orders!$F3609,Customers!$B3609,0))</f>
        <v>First Class</v>
      </c>
    </row>
    <row r="3610" spans="1:9" x14ac:dyDescent="0.35">
      <c r="A3610" s="11">
        <v>4223</v>
      </c>
      <c r="B3610" s="13" t="s">
        <v>1533</v>
      </c>
      <c r="C3610" s="13" t="s">
        <v>1534</v>
      </c>
      <c r="D3610" s="13" t="s">
        <v>41</v>
      </c>
      <c r="E3610" s="13" t="s">
        <v>23</v>
      </c>
      <c r="F3610" s="13" t="s">
        <v>159</v>
      </c>
      <c r="G3610" s="13" t="s">
        <v>160</v>
      </c>
      <c r="H3610" s="13" t="s">
        <v>44</v>
      </c>
      <c r="I3610" s="47" t="str">
        <f>INDEX(Orders!$E3610,MATCH(Orders!$F3610,Customers!$B3610,0))</f>
        <v>Second Class</v>
      </c>
    </row>
    <row r="3611" spans="1:9" x14ac:dyDescent="0.35">
      <c r="A3611" s="12">
        <v>2311</v>
      </c>
      <c r="B3611" s="17" t="s">
        <v>1349</v>
      </c>
      <c r="C3611" s="17" t="s">
        <v>1350</v>
      </c>
      <c r="D3611" s="17" t="s">
        <v>108</v>
      </c>
      <c r="E3611" s="17" t="s">
        <v>23</v>
      </c>
      <c r="F3611" s="17" t="s">
        <v>3385</v>
      </c>
      <c r="G3611" s="17" t="s">
        <v>465</v>
      </c>
      <c r="H3611" s="17" t="s">
        <v>44</v>
      </c>
      <c r="I3611" s="48" t="str">
        <f>INDEX(Orders!$E3611,MATCH(Orders!$F3611,Customers!$B3611,0))</f>
        <v>First Class</v>
      </c>
    </row>
    <row r="3612" spans="1:9" x14ac:dyDescent="0.35">
      <c r="A3612" s="11">
        <v>1569</v>
      </c>
      <c r="B3612" s="13" t="s">
        <v>4001</v>
      </c>
      <c r="C3612" s="13" t="s">
        <v>4002</v>
      </c>
      <c r="D3612" s="13" t="s">
        <v>41</v>
      </c>
      <c r="E3612" s="13" t="s">
        <v>23</v>
      </c>
      <c r="F3612" s="13" t="s">
        <v>42</v>
      </c>
      <c r="G3612" s="13" t="s">
        <v>43</v>
      </c>
      <c r="H3612" s="13" t="s">
        <v>44</v>
      </c>
      <c r="I3612" s="47" t="str">
        <f>INDEX(Orders!$E3612,MATCH(Orders!$F3612,Customers!$B3612,0))</f>
        <v>Same Day</v>
      </c>
    </row>
    <row r="3613" spans="1:9" x14ac:dyDescent="0.35">
      <c r="A3613" s="12">
        <v>4224</v>
      </c>
      <c r="B3613" s="17" t="s">
        <v>1533</v>
      </c>
      <c r="C3613" s="17" t="s">
        <v>1534</v>
      </c>
      <c r="D3613" s="17" t="s">
        <v>41</v>
      </c>
      <c r="E3613" s="17" t="s">
        <v>23</v>
      </c>
      <c r="F3613" s="17" t="s">
        <v>159</v>
      </c>
      <c r="G3613" s="17" t="s">
        <v>160</v>
      </c>
      <c r="H3613" s="17" t="s">
        <v>44</v>
      </c>
      <c r="I3613" s="48" t="str">
        <f>INDEX(Orders!$E3613,MATCH(Orders!$F3613,Customers!$B3613,0))</f>
        <v>Second Class</v>
      </c>
    </row>
    <row r="3614" spans="1:9" x14ac:dyDescent="0.35">
      <c r="A3614" s="11">
        <v>2313</v>
      </c>
      <c r="B3614" s="13" t="s">
        <v>1349</v>
      </c>
      <c r="C3614" s="13" t="s">
        <v>1350</v>
      </c>
      <c r="D3614" s="13" t="s">
        <v>108</v>
      </c>
      <c r="E3614" s="13" t="s">
        <v>23</v>
      </c>
      <c r="F3614" s="13" t="s">
        <v>3385</v>
      </c>
      <c r="G3614" s="13" t="s">
        <v>465</v>
      </c>
      <c r="H3614" s="13" t="s">
        <v>44</v>
      </c>
      <c r="I3614" s="47" t="str">
        <f>INDEX(Orders!$E3614,MATCH(Orders!$F3614,Customers!$B3614,0))</f>
        <v>First Class</v>
      </c>
    </row>
    <row r="3615" spans="1:9" x14ac:dyDescent="0.35">
      <c r="A3615" s="12">
        <v>2309</v>
      </c>
      <c r="B3615" s="17" t="s">
        <v>1349</v>
      </c>
      <c r="C3615" s="17" t="s">
        <v>1350</v>
      </c>
      <c r="D3615" s="17" t="s">
        <v>108</v>
      </c>
      <c r="E3615" s="17" t="s">
        <v>23</v>
      </c>
      <c r="F3615" s="17" t="s">
        <v>3385</v>
      </c>
      <c r="G3615" s="17" t="s">
        <v>465</v>
      </c>
      <c r="H3615" s="17" t="s">
        <v>44</v>
      </c>
      <c r="I3615" s="48" t="str">
        <f>INDEX(Orders!$E3615,MATCH(Orders!$F3615,Customers!$B3615,0))</f>
        <v>First Class</v>
      </c>
    </row>
    <row r="3616" spans="1:9" x14ac:dyDescent="0.35">
      <c r="A3616" s="11">
        <v>4222</v>
      </c>
      <c r="B3616" s="13" t="s">
        <v>1533</v>
      </c>
      <c r="C3616" s="13" t="s">
        <v>1534</v>
      </c>
      <c r="D3616" s="13" t="s">
        <v>41</v>
      </c>
      <c r="E3616" s="13" t="s">
        <v>23</v>
      </c>
      <c r="F3616" s="13" t="s">
        <v>159</v>
      </c>
      <c r="G3616" s="13" t="s">
        <v>160</v>
      </c>
      <c r="H3616" s="13" t="s">
        <v>44</v>
      </c>
      <c r="I3616" s="47" t="str">
        <f>INDEX(Orders!$E3616,MATCH(Orders!$F3616,Customers!$B3616,0))</f>
        <v>Second Class</v>
      </c>
    </row>
    <row r="3617" spans="1:9" x14ac:dyDescent="0.35">
      <c r="A3617" s="12">
        <v>8924</v>
      </c>
      <c r="B3617" s="17" t="s">
        <v>846</v>
      </c>
      <c r="C3617" s="17" t="s">
        <v>847</v>
      </c>
      <c r="D3617" s="17" t="s">
        <v>41</v>
      </c>
      <c r="E3617" s="17" t="s">
        <v>23</v>
      </c>
      <c r="F3617" s="17" t="s">
        <v>5281</v>
      </c>
      <c r="G3617" s="17" t="s">
        <v>78</v>
      </c>
      <c r="H3617" s="17" t="s">
        <v>79</v>
      </c>
      <c r="I3617" s="48" t="str">
        <f>INDEX(Orders!$E3617,MATCH(Orders!$F3617,Customers!$B3617,0))</f>
        <v>Standard Class</v>
      </c>
    </row>
    <row r="3618" spans="1:9" x14ac:dyDescent="0.35">
      <c r="A3618" s="11">
        <v>2312</v>
      </c>
      <c r="B3618" s="13" t="s">
        <v>1349</v>
      </c>
      <c r="C3618" s="13" t="s">
        <v>1350</v>
      </c>
      <c r="D3618" s="13" t="s">
        <v>108</v>
      </c>
      <c r="E3618" s="13" t="s">
        <v>23</v>
      </c>
      <c r="F3618" s="13" t="s">
        <v>3385</v>
      </c>
      <c r="G3618" s="13" t="s">
        <v>465</v>
      </c>
      <c r="H3618" s="13" t="s">
        <v>44</v>
      </c>
      <c r="I3618" s="47" t="str">
        <f>INDEX(Orders!$E3618,MATCH(Orders!$F3618,Customers!$B3618,0))</f>
        <v>First Class</v>
      </c>
    </row>
    <row r="3619" spans="1:9" x14ac:dyDescent="0.35">
      <c r="A3619" s="12">
        <v>3448</v>
      </c>
      <c r="B3619" s="17" t="s">
        <v>3218</v>
      </c>
      <c r="C3619" s="17" t="s">
        <v>3219</v>
      </c>
      <c r="D3619" s="17" t="s">
        <v>108</v>
      </c>
      <c r="E3619" s="17" t="s">
        <v>23</v>
      </c>
      <c r="F3619" s="17" t="s">
        <v>1284</v>
      </c>
      <c r="G3619" s="17" t="s">
        <v>2235</v>
      </c>
      <c r="H3619" s="17" t="s">
        <v>79</v>
      </c>
      <c r="I3619" s="48" t="str">
        <f>INDEX(Orders!$E3619,MATCH(Orders!$F3619,Customers!$B3619,0))</f>
        <v>Standard Class</v>
      </c>
    </row>
    <row r="3620" spans="1:9" x14ac:dyDescent="0.35">
      <c r="A3620" s="11">
        <v>4221</v>
      </c>
      <c r="B3620" s="13" t="s">
        <v>1533</v>
      </c>
      <c r="C3620" s="13" t="s">
        <v>1534</v>
      </c>
      <c r="D3620" s="13" t="s">
        <v>41</v>
      </c>
      <c r="E3620" s="13" t="s">
        <v>23</v>
      </c>
      <c r="F3620" s="13" t="s">
        <v>159</v>
      </c>
      <c r="G3620" s="13" t="s">
        <v>160</v>
      </c>
      <c r="H3620" s="13" t="s">
        <v>44</v>
      </c>
      <c r="I3620" s="47" t="str">
        <f>INDEX(Orders!$E3620,MATCH(Orders!$F3620,Customers!$B3620,0))</f>
        <v>Second Class</v>
      </c>
    </row>
    <row r="3621" spans="1:9" x14ac:dyDescent="0.35">
      <c r="A3621" s="12">
        <v>4220</v>
      </c>
      <c r="B3621" s="17" t="s">
        <v>1533</v>
      </c>
      <c r="C3621" s="17" t="s">
        <v>1534</v>
      </c>
      <c r="D3621" s="17" t="s">
        <v>41</v>
      </c>
      <c r="E3621" s="17" t="s">
        <v>23</v>
      </c>
      <c r="F3621" s="17" t="s">
        <v>159</v>
      </c>
      <c r="G3621" s="17" t="s">
        <v>160</v>
      </c>
      <c r="H3621" s="17" t="s">
        <v>44</v>
      </c>
      <c r="I3621" s="48" t="str">
        <f>INDEX(Orders!$E3621,MATCH(Orders!$F3621,Customers!$B3621,0))</f>
        <v>Second Class</v>
      </c>
    </row>
    <row r="3622" spans="1:9" x14ac:dyDescent="0.35">
      <c r="A3622" s="11">
        <v>8342</v>
      </c>
      <c r="B3622" s="13" t="s">
        <v>1331</v>
      </c>
      <c r="C3622" s="13" t="s">
        <v>1332</v>
      </c>
      <c r="D3622" s="13" t="s">
        <v>41</v>
      </c>
      <c r="E3622" s="13" t="s">
        <v>23</v>
      </c>
      <c r="F3622" s="13" t="s">
        <v>42</v>
      </c>
      <c r="G3622" s="13" t="s">
        <v>43</v>
      </c>
      <c r="H3622" s="13" t="s">
        <v>44</v>
      </c>
      <c r="I3622" s="47" t="str">
        <f>INDEX(Orders!$E3622,MATCH(Orders!$F3622,Customers!$B3622,0))</f>
        <v>First Class</v>
      </c>
    </row>
    <row r="3623" spans="1:9" x14ac:dyDescent="0.35">
      <c r="A3623" s="12">
        <v>9175</v>
      </c>
      <c r="B3623" s="17" t="s">
        <v>6825</v>
      </c>
      <c r="C3623" s="17" t="s">
        <v>6826</v>
      </c>
      <c r="D3623" s="17" t="s">
        <v>41</v>
      </c>
      <c r="E3623" s="17" t="s">
        <v>23</v>
      </c>
      <c r="F3623" s="17" t="s">
        <v>5037</v>
      </c>
      <c r="G3623" s="17" t="s">
        <v>160</v>
      </c>
      <c r="H3623" s="17" t="s">
        <v>44</v>
      </c>
      <c r="I3623" s="48" t="str">
        <f>INDEX(Orders!$E3623,MATCH(Orders!$F3623,Customers!$B3623,0))</f>
        <v>Second Class</v>
      </c>
    </row>
    <row r="3624" spans="1:9" x14ac:dyDescent="0.35">
      <c r="A3624" s="11">
        <v>1456</v>
      </c>
      <c r="B3624" s="13" t="s">
        <v>1241</v>
      </c>
      <c r="C3624" s="13" t="s">
        <v>1242</v>
      </c>
      <c r="D3624" s="13" t="s">
        <v>108</v>
      </c>
      <c r="E3624" s="13" t="s">
        <v>23</v>
      </c>
      <c r="F3624" s="13" t="s">
        <v>184</v>
      </c>
      <c r="G3624" s="13" t="s">
        <v>251</v>
      </c>
      <c r="H3624" s="13" t="s">
        <v>79</v>
      </c>
      <c r="I3624" s="47" t="str">
        <f>INDEX(Orders!$E3624,MATCH(Orders!$F3624,Customers!$B3624,0))</f>
        <v>Standard Class</v>
      </c>
    </row>
    <row r="3625" spans="1:9" x14ac:dyDescent="0.35">
      <c r="A3625" s="12">
        <v>1457</v>
      </c>
      <c r="B3625" s="17" t="s">
        <v>1241</v>
      </c>
      <c r="C3625" s="17" t="s">
        <v>1242</v>
      </c>
      <c r="D3625" s="17" t="s">
        <v>108</v>
      </c>
      <c r="E3625" s="17" t="s">
        <v>23</v>
      </c>
      <c r="F3625" s="17" t="s">
        <v>184</v>
      </c>
      <c r="G3625" s="17" t="s">
        <v>251</v>
      </c>
      <c r="H3625" s="17" t="s">
        <v>79</v>
      </c>
      <c r="I3625" s="48" t="str">
        <f>INDEX(Orders!$E3625,MATCH(Orders!$F3625,Customers!$B3625,0))</f>
        <v>Standard Class</v>
      </c>
    </row>
    <row r="3626" spans="1:9" x14ac:dyDescent="0.35">
      <c r="A3626" s="11">
        <v>2641</v>
      </c>
      <c r="B3626" s="13" t="s">
        <v>5924</v>
      </c>
      <c r="C3626" s="13" t="s">
        <v>5925</v>
      </c>
      <c r="D3626" s="13" t="s">
        <v>41</v>
      </c>
      <c r="E3626" s="13" t="s">
        <v>23</v>
      </c>
      <c r="F3626" s="13" t="s">
        <v>218</v>
      </c>
      <c r="G3626" s="13" t="s">
        <v>219</v>
      </c>
      <c r="H3626" s="13" t="s">
        <v>26</v>
      </c>
      <c r="I3626" s="47" t="str">
        <f>INDEX(Orders!$E3626,MATCH(Orders!$F3626,Customers!$B3626,0))</f>
        <v>Standard Class</v>
      </c>
    </row>
    <row r="3627" spans="1:9" x14ac:dyDescent="0.35">
      <c r="A3627" s="12">
        <v>9537</v>
      </c>
      <c r="B3627" s="17" t="s">
        <v>3979</v>
      </c>
      <c r="C3627" s="17" t="s">
        <v>3980</v>
      </c>
      <c r="D3627" s="17" t="s">
        <v>41</v>
      </c>
      <c r="E3627" s="17" t="s">
        <v>23</v>
      </c>
      <c r="F3627" s="17" t="s">
        <v>380</v>
      </c>
      <c r="G3627" s="17" t="s">
        <v>381</v>
      </c>
      <c r="H3627" s="17" t="s">
        <v>54</v>
      </c>
      <c r="I3627" s="48" t="str">
        <f>INDEX(Orders!$E3627,MATCH(Orders!$F3627,Customers!$B3627,0))</f>
        <v>Second Class</v>
      </c>
    </row>
    <row r="3628" spans="1:9" x14ac:dyDescent="0.35">
      <c r="A3628" s="11">
        <v>2870</v>
      </c>
      <c r="B3628" s="13" t="s">
        <v>2694</v>
      </c>
      <c r="C3628" s="13" t="s">
        <v>2695</v>
      </c>
      <c r="D3628" s="13" t="s">
        <v>41</v>
      </c>
      <c r="E3628" s="13" t="s">
        <v>23</v>
      </c>
      <c r="F3628" s="13" t="s">
        <v>6831</v>
      </c>
      <c r="G3628" s="13" t="s">
        <v>98</v>
      </c>
      <c r="H3628" s="13" t="s">
        <v>79</v>
      </c>
      <c r="I3628" s="47" t="str">
        <f>INDEX(Orders!$E3628,MATCH(Orders!$F3628,Customers!$B3628,0))</f>
        <v>Standard Class</v>
      </c>
    </row>
    <row r="3629" spans="1:9" x14ac:dyDescent="0.35">
      <c r="A3629" s="12">
        <v>2638</v>
      </c>
      <c r="B3629" s="17" t="s">
        <v>5924</v>
      </c>
      <c r="C3629" s="17" t="s">
        <v>5925</v>
      </c>
      <c r="D3629" s="17" t="s">
        <v>41</v>
      </c>
      <c r="E3629" s="17" t="s">
        <v>23</v>
      </c>
      <c r="F3629" s="17" t="s">
        <v>218</v>
      </c>
      <c r="G3629" s="17" t="s">
        <v>219</v>
      </c>
      <c r="H3629" s="17" t="s">
        <v>26</v>
      </c>
      <c r="I3629" s="48" t="str">
        <f>INDEX(Orders!$E3629,MATCH(Orders!$F3629,Customers!$B3629,0))</f>
        <v>Standard Class</v>
      </c>
    </row>
    <row r="3630" spans="1:9" x14ac:dyDescent="0.35">
      <c r="A3630" s="11">
        <v>2639</v>
      </c>
      <c r="B3630" s="13" t="s">
        <v>5924</v>
      </c>
      <c r="C3630" s="13" t="s">
        <v>5925</v>
      </c>
      <c r="D3630" s="13" t="s">
        <v>41</v>
      </c>
      <c r="E3630" s="13" t="s">
        <v>23</v>
      </c>
      <c r="F3630" s="13" t="s">
        <v>218</v>
      </c>
      <c r="G3630" s="13" t="s">
        <v>219</v>
      </c>
      <c r="H3630" s="13" t="s">
        <v>26</v>
      </c>
      <c r="I3630" s="47" t="str">
        <f>INDEX(Orders!$E3630,MATCH(Orders!$F3630,Customers!$B3630,0))</f>
        <v>Standard Class</v>
      </c>
    </row>
    <row r="3631" spans="1:9" x14ac:dyDescent="0.35">
      <c r="A3631" s="12">
        <v>9176</v>
      </c>
      <c r="B3631" s="17" t="s">
        <v>6825</v>
      </c>
      <c r="C3631" s="17" t="s">
        <v>6826</v>
      </c>
      <c r="D3631" s="17" t="s">
        <v>41</v>
      </c>
      <c r="E3631" s="17" t="s">
        <v>23</v>
      </c>
      <c r="F3631" s="17" t="s">
        <v>5037</v>
      </c>
      <c r="G3631" s="17" t="s">
        <v>160</v>
      </c>
      <c r="H3631" s="17" t="s">
        <v>44</v>
      </c>
      <c r="I3631" s="48" t="str">
        <f>INDEX(Orders!$E3631,MATCH(Orders!$F3631,Customers!$B3631,0))</f>
        <v>Second Class</v>
      </c>
    </row>
    <row r="3632" spans="1:9" x14ac:dyDescent="0.35">
      <c r="A3632" s="11">
        <v>5497</v>
      </c>
      <c r="B3632" s="13" t="s">
        <v>3467</v>
      </c>
      <c r="C3632" s="13" t="s">
        <v>3468</v>
      </c>
      <c r="D3632" s="13" t="s">
        <v>41</v>
      </c>
      <c r="E3632" s="13" t="s">
        <v>23</v>
      </c>
      <c r="F3632" s="13" t="s">
        <v>5328</v>
      </c>
      <c r="G3632" s="13" t="s">
        <v>153</v>
      </c>
      <c r="H3632" s="13" t="s">
        <v>26</v>
      </c>
      <c r="I3632" s="47" t="str">
        <f>INDEX(Orders!$E3632,MATCH(Orders!$F3632,Customers!$B3632,0))</f>
        <v>Standard Class</v>
      </c>
    </row>
    <row r="3633" spans="1:9" x14ac:dyDescent="0.35">
      <c r="A3633" s="12">
        <v>2640</v>
      </c>
      <c r="B3633" s="17" t="s">
        <v>5924</v>
      </c>
      <c r="C3633" s="17" t="s">
        <v>5925</v>
      </c>
      <c r="D3633" s="17" t="s">
        <v>41</v>
      </c>
      <c r="E3633" s="17" t="s">
        <v>23</v>
      </c>
      <c r="F3633" s="17" t="s">
        <v>218</v>
      </c>
      <c r="G3633" s="17" t="s">
        <v>219</v>
      </c>
      <c r="H3633" s="17" t="s">
        <v>26</v>
      </c>
      <c r="I3633" s="48" t="str">
        <f>INDEX(Orders!$E3633,MATCH(Orders!$F3633,Customers!$B3633,0))</f>
        <v>Standard Class</v>
      </c>
    </row>
    <row r="3634" spans="1:9" x14ac:dyDescent="0.35">
      <c r="A3634" s="11">
        <v>1446</v>
      </c>
      <c r="B3634" s="13" t="s">
        <v>4171</v>
      </c>
      <c r="C3634" s="13" t="s">
        <v>4172</v>
      </c>
      <c r="D3634" s="13" t="s">
        <v>108</v>
      </c>
      <c r="E3634" s="13" t="s">
        <v>23</v>
      </c>
      <c r="F3634" s="13" t="s">
        <v>380</v>
      </c>
      <c r="G3634" s="13" t="s">
        <v>381</v>
      </c>
      <c r="H3634" s="13" t="s">
        <v>54</v>
      </c>
      <c r="I3634" s="47" t="str">
        <f>INDEX(Orders!$E3634,MATCH(Orders!$F3634,Customers!$B3634,0))</f>
        <v>First Class</v>
      </c>
    </row>
    <row r="3635" spans="1:9" x14ac:dyDescent="0.35">
      <c r="A3635" s="12">
        <v>7265</v>
      </c>
      <c r="B3635" s="17" t="s">
        <v>264</v>
      </c>
      <c r="C3635" s="17" t="s">
        <v>265</v>
      </c>
      <c r="D3635" s="17" t="s">
        <v>41</v>
      </c>
      <c r="E3635" s="17" t="s">
        <v>23</v>
      </c>
      <c r="F3635" s="17" t="s">
        <v>174</v>
      </c>
      <c r="G3635" s="17" t="s">
        <v>425</v>
      </c>
      <c r="H3635" s="17" t="s">
        <v>79</v>
      </c>
      <c r="I3635" s="48" t="str">
        <f>INDEX(Orders!$E3635,MATCH(Orders!$F3635,Customers!$B3635,0))</f>
        <v>Standard Class</v>
      </c>
    </row>
    <row r="3636" spans="1:9" x14ac:dyDescent="0.35">
      <c r="A3636" s="11">
        <v>7731</v>
      </c>
      <c r="B3636" s="13" t="s">
        <v>974</v>
      </c>
      <c r="C3636" s="13" t="s">
        <v>975</v>
      </c>
      <c r="D3636" s="13" t="s">
        <v>108</v>
      </c>
      <c r="E3636" s="13" t="s">
        <v>23</v>
      </c>
      <c r="F3636" s="13" t="s">
        <v>159</v>
      </c>
      <c r="G3636" s="13" t="s">
        <v>160</v>
      </c>
      <c r="H3636" s="13" t="s">
        <v>44</v>
      </c>
      <c r="I3636" s="47" t="str">
        <f>INDEX(Orders!$E3636,MATCH(Orders!$F3636,Customers!$B3636,0))</f>
        <v>Standard Class</v>
      </c>
    </row>
    <row r="3637" spans="1:9" x14ac:dyDescent="0.35">
      <c r="A3637" s="12">
        <v>1447</v>
      </c>
      <c r="B3637" s="17" t="s">
        <v>4171</v>
      </c>
      <c r="C3637" s="17" t="s">
        <v>4172</v>
      </c>
      <c r="D3637" s="17" t="s">
        <v>108</v>
      </c>
      <c r="E3637" s="17" t="s">
        <v>23</v>
      </c>
      <c r="F3637" s="17" t="s">
        <v>380</v>
      </c>
      <c r="G3637" s="17" t="s">
        <v>381</v>
      </c>
      <c r="H3637" s="17" t="s">
        <v>54</v>
      </c>
      <c r="I3637" s="48" t="str">
        <f>INDEX(Orders!$E3637,MATCH(Orders!$F3637,Customers!$B3637,0))</f>
        <v>First Class</v>
      </c>
    </row>
    <row r="3638" spans="1:9" x14ac:dyDescent="0.35">
      <c r="A3638" s="11">
        <v>1448</v>
      </c>
      <c r="B3638" s="13" t="s">
        <v>4171</v>
      </c>
      <c r="C3638" s="13" t="s">
        <v>4172</v>
      </c>
      <c r="D3638" s="13" t="s">
        <v>108</v>
      </c>
      <c r="E3638" s="13" t="s">
        <v>23</v>
      </c>
      <c r="F3638" s="13" t="s">
        <v>380</v>
      </c>
      <c r="G3638" s="13" t="s">
        <v>381</v>
      </c>
      <c r="H3638" s="13" t="s">
        <v>54</v>
      </c>
      <c r="I3638" s="47" t="str">
        <f>INDEX(Orders!$E3638,MATCH(Orders!$F3638,Customers!$B3638,0))</f>
        <v>First Class</v>
      </c>
    </row>
    <row r="3639" spans="1:9" x14ac:dyDescent="0.35">
      <c r="A3639" s="12">
        <v>5477</v>
      </c>
      <c r="B3639" s="17" t="s">
        <v>196</v>
      </c>
      <c r="C3639" s="17" t="s">
        <v>197</v>
      </c>
      <c r="D3639" s="17" t="s">
        <v>108</v>
      </c>
      <c r="E3639" s="17" t="s">
        <v>23</v>
      </c>
      <c r="F3639" s="17" t="s">
        <v>6843</v>
      </c>
      <c r="G3639" s="17" t="s">
        <v>933</v>
      </c>
      <c r="H3639" s="17" t="s">
        <v>54</v>
      </c>
      <c r="I3639" s="48" t="str">
        <f>INDEX(Orders!$E3639,MATCH(Orders!$F3639,Customers!$B3639,0))</f>
        <v>First Class</v>
      </c>
    </row>
    <row r="3640" spans="1:9" x14ac:dyDescent="0.35">
      <c r="A3640" s="11">
        <v>8790</v>
      </c>
      <c r="B3640" s="13" t="s">
        <v>3000</v>
      </c>
      <c r="C3640" s="13" t="s">
        <v>3001</v>
      </c>
      <c r="D3640" s="13" t="s">
        <v>41</v>
      </c>
      <c r="E3640" s="13" t="s">
        <v>23</v>
      </c>
      <c r="F3640" s="13" t="s">
        <v>951</v>
      </c>
      <c r="G3640" s="13" t="s">
        <v>78</v>
      </c>
      <c r="H3640" s="13" t="s">
        <v>79</v>
      </c>
      <c r="I3640" s="47" t="str">
        <f>INDEX(Orders!$E3640,MATCH(Orders!$F3640,Customers!$B3640,0))</f>
        <v>Standard Class</v>
      </c>
    </row>
    <row r="3641" spans="1:9" x14ac:dyDescent="0.35">
      <c r="A3641" s="12">
        <v>8703</v>
      </c>
      <c r="B3641" s="17" t="s">
        <v>3358</v>
      </c>
      <c r="C3641" s="17" t="s">
        <v>3359</v>
      </c>
      <c r="D3641" s="17" t="s">
        <v>22</v>
      </c>
      <c r="E3641" s="17" t="s">
        <v>23</v>
      </c>
      <c r="F3641" s="17" t="s">
        <v>639</v>
      </c>
      <c r="G3641" s="17" t="s">
        <v>514</v>
      </c>
      <c r="H3641" s="17" t="s">
        <v>79</v>
      </c>
      <c r="I3641" s="48" t="str">
        <f>INDEX(Orders!$E3641,MATCH(Orders!$F3641,Customers!$B3641,0))</f>
        <v>Standard Class</v>
      </c>
    </row>
    <row r="3642" spans="1:9" x14ac:dyDescent="0.35">
      <c r="A3642" s="11">
        <v>8701</v>
      </c>
      <c r="B3642" s="13" t="s">
        <v>3358</v>
      </c>
      <c r="C3642" s="13" t="s">
        <v>3359</v>
      </c>
      <c r="D3642" s="13" t="s">
        <v>22</v>
      </c>
      <c r="E3642" s="13" t="s">
        <v>23</v>
      </c>
      <c r="F3642" s="13" t="s">
        <v>639</v>
      </c>
      <c r="G3642" s="13" t="s">
        <v>514</v>
      </c>
      <c r="H3642" s="13" t="s">
        <v>79</v>
      </c>
      <c r="I3642" s="47" t="str">
        <f>INDEX(Orders!$E3642,MATCH(Orders!$F3642,Customers!$B3642,0))</f>
        <v>Standard Class</v>
      </c>
    </row>
    <row r="3643" spans="1:9" x14ac:dyDescent="0.35">
      <c r="A3643" s="12">
        <v>8699</v>
      </c>
      <c r="B3643" s="17" t="s">
        <v>3358</v>
      </c>
      <c r="C3643" s="17" t="s">
        <v>3359</v>
      </c>
      <c r="D3643" s="17" t="s">
        <v>22</v>
      </c>
      <c r="E3643" s="17" t="s">
        <v>23</v>
      </c>
      <c r="F3643" s="17" t="s">
        <v>639</v>
      </c>
      <c r="G3643" s="17" t="s">
        <v>514</v>
      </c>
      <c r="H3643" s="17" t="s">
        <v>79</v>
      </c>
      <c r="I3643" s="48" t="str">
        <f>INDEX(Orders!$E3643,MATCH(Orders!$F3643,Customers!$B3643,0))</f>
        <v>Standard Class</v>
      </c>
    </row>
    <row r="3644" spans="1:9" x14ac:dyDescent="0.35">
      <c r="A3644" s="11">
        <v>7090</v>
      </c>
      <c r="B3644" s="13" t="s">
        <v>3033</v>
      </c>
      <c r="C3644" s="13" t="s">
        <v>3034</v>
      </c>
      <c r="D3644" s="13" t="s">
        <v>22</v>
      </c>
      <c r="E3644" s="13" t="s">
        <v>23</v>
      </c>
      <c r="F3644" s="13" t="s">
        <v>42</v>
      </c>
      <c r="G3644" s="13" t="s">
        <v>43</v>
      </c>
      <c r="H3644" s="13" t="s">
        <v>44</v>
      </c>
      <c r="I3644" s="47" t="str">
        <f>INDEX(Orders!$E3644,MATCH(Orders!$F3644,Customers!$B3644,0))</f>
        <v>Second Class</v>
      </c>
    </row>
    <row r="3645" spans="1:9" x14ac:dyDescent="0.35">
      <c r="A3645" s="12">
        <v>8702</v>
      </c>
      <c r="B3645" s="17" t="s">
        <v>3358</v>
      </c>
      <c r="C3645" s="17" t="s">
        <v>3359</v>
      </c>
      <c r="D3645" s="17" t="s">
        <v>22</v>
      </c>
      <c r="E3645" s="17" t="s">
        <v>23</v>
      </c>
      <c r="F3645" s="17" t="s">
        <v>639</v>
      </c>
      <c r="G3645" s="17" t="s">
        <v>514</v>
      </c>
      <c r="H3645" s="17" t="s">
        <v>79</v>
      </c>
      <c r="I3645" s="48" t="str">
        <f>INDEX(Orders!$E3645,MATCH(Orders!$F3645,Customers!$B3645,0))</f>
        <v>Standard Class</v>
      </c>
    </row>
    <row r="3646" spans="1:9" x14ac:dyDescent="0.35">
      <c r="A3646" s="11">
        <v>8697</v>
      </c>
      <c r="B3646" s="13" t="s">
        <v>3358</v>
      </c>
      <c r="C3646" s="13" t="s">
        <v>3359</v>
      </c>
      <c r="D3646" s="13" t="s">
        <v>22</v>
      </c>
      <c r="E3646" s="13" t="s">
        <v>23</v>
      </c>
      <c r="F3646" s="13" t="s">
        <v>639</v>
      </c>
      <c r="G3646" s="13" t="s">
        <v>514</v>
      </c>
      <c r="H3646" s="13" t="s">
        <v>79</v>
      </c>
      <c r="I3646" s="47" t="str">
        <f>INDEX(Orders!$E3646,MATCH(Orders!$F3646,Customers!$B3646,0))</f>
        <v>Standard Class</v>
      </c>
    </row>
    <row r="3647" spans="1:9" x14ac:dyDescent="0.35">
      <c r="A3647" s="12">
        <v>8789</v>
      </c>
      <c r="B3647" s="17" t="s">
        <v>3000</v>
      </c>
      <c r="C3647" s="17" t="s">
        <v>3001</v>
      </c>
      <c r="D3647" s="17" t="s">
        <v>41</v>
      </c>
      <c r="E3647" s="17" t="s">
        <v>23</v>
      </c>
      <c r="F3647" s="17" t="s">
        <v>951</v>
      </c>
      <c r="G3647" s="17" t="s">
        <v>78</v>
      </c>
      <c r="H3647" s="17" t="s">
        <v>79</v>
      </c>
      <c r="I3647" s="48" t="str">
        <f>INDEX(Orders!$E3647,MATCH(Orders!$F3647,Customers!$B3647,0))</f>
        <v>Standard Class</v>
      </c>
    </row>
    <row r="3648" spans="1:9" x14ac:dyDescent="0.35">
      <c r="A3648" s="11">
        <v>8700</v>
      </c>
      <c r="B3648" s="13" t="s">
        <v>3358</v>
      </c>
      <c r="C3648" s="13" t="s">
        <v>3359</v>
      </c>
      <c r="D3648" s="13" t="s">
        <v>22</v>
      </c>
      <c r="E3648" s="13" t="s">
        <v>23</v>
      </c>
      <c r="F3648" s="13" t="s">
        <v>639</v>
      </c>
      <c r="G3648" s="13" t="s">
        <v>514</v>
      </c>
      <c r="H3648" s="13" t="s">
        <v>79</v>
      </c>
      <c r="I3648" s="47" t="str">
        <f>INDEX(Orders!$E3648,MATCH(Orders!$F3648,Customers!$B3648,0))</f>
        <v>Standard Class</v>
      </c>
    </row>
    <row r="3649" spans="1:9" x14ac:dyDescent="0.35">
      <c r="A3649" s="12">
        <v>8698</v>
      </c>
      <c r="B3649" s="17" t="s">
        <v>3358</v>
      </c>
      <c r="C3649" s="17" t="s">
        <v>3359</v>
      </c>
      <c r="D3649" s="17" t="s">
        <v>22</v>
      </c>
      <c r="E3649" s="17" t="s">
        <v>23</v>
      </c>
      <c r="F3649" s="17" t="s">
        <v>639</v>
      </c>
      <c r="G3649" s="17" t="s">
        <v>514</v>
      </c>
      <c r="H3649" s="17" t="s">
        <v>79</v>
      </c>
      <c r="I3649" s="48" t="str">
        <f>INDEX(Orders!$E3649,MATCH(Orders!$F3649,Customers!$B3649,0))</f>
        <v>Standard Class</v>
      </c>
    </row>
    <row r="3650" spans="1:9" x14ac:dyDescent="0.35">
      <c r="A3650" s="11">
        <v>2873</v>
      </c>
      <c r="B3650" s="13" t="s">
        <v>5591</v>
      </c>
      <c r="C3650" s="13" t="s">
        <v>5592</v>
      </c>
      <c r="D3650" s="13" t="s">
        <v>41</v>
      </c>
      <c r="E3650" s="13" t="s">
        <v>23</v>
      </c>
      <c r="F3650" s="13" t="s">
        <v>42</v>
      </c>
      <c r="G3650" s="13" t="s">
        <v>43</v>
      </c>
      <c r="H3650" s="13" t="s">
        <v>44</v>
      </c>
      <c r="I3650" s="47" t="str">
        <f>INDEX(Orders!$E3650,MATCH(Orders!$F3650,Customers!$B3650,0))</f>
        <v>Standard Class</v>
      </c>
    </row>
    <row r="3651" spans="1:9" x14ac:dyDescent="0.35">
      <c r="A3651" s="12">
        <v>5478</v>
      </c>
      <c r="B3651" s="17" t="s">
        <v>196</v>
      </c>
      <c r="C3651" s="17" t="s">
        <v>197</v>
      </c>
      <c r="D3651" s="17" t="s">
        <v>108</v>
      </c>
      <c r="E3651" s="17" t="s">
        <v>23</v>
      </c>
      <c r="F3651" s="17" t="s">
        <v>6843</v>
      </c>
      <c r="G3651" s="17" t="s">
        <v>933</v>
      </c>
      <c r="H3651" s="17" t="s">
        <v>54</v>
      </c>
      <c r="I3651" s="48" t="str">
        <f>INDEX(Orders!$E3651,MATCH(Orders!$F3651,Customers!$B3651,0))</f>
        <v>First Class</v>
      </c>
    </row>
    <row r="3652" spans="1:9" x14ac:dyDescent="0.35">
      <c r="A3652" s="11">
        <v>673</v>
      </c>
      <c r="B3652" s="13" t="s">
        <v>255</v>
      </c>
      <c r="C3652" s="13" t="s">
        <v>256</v>
      </c>
      <c r="D3652" s="13" t="s">
        <v>41</v>
      </c>
      <c r="E3652" s="13" t="s">
        <v>23</v>
      </c>
      <c r="F3652" s="13" t="s">
        <v>3681</v>
      </c>
      <c r="G3652" s="13" t="s">
        <v>381</v>
      </c>
      <c r="H3652" s="13" t="s">
        <v>54</v>
      </c>
      <c r="I3652" s="47" t="str">
        <f>INDEX(Orders!$E3652,MATCH(Orders!$F3652,Customers!$B3652,0))</f>
        <v>Standard Class</v>
      </c>
    </row>
    <row r="3653" spans="1:9" x14ac:dyDescent="0.35">
      <c r="A3653" s="12">
        <v>5476</v>
      </c>
      <c r="B3653" s="17" t="s">
        <v>196</v>
      </c>
      <c r="C3653" s="17" t="s">
        <v>197</v>
      </c>
      <c r="D3653" s="17" t="s">
        <v>108</v>
      </c>
      <c r="E3653" s="17" t="s">
        <v>23</v>
      </c>
      <c r="F3653" s="17" t="s">
        <v>6843</v>
      </c>
      <c r="G3653" s="17" t="s">
        <v>933</v>
      </c>
      <c r="H3653" s="17" t="s">
        <v>54</v>
      </c>
      <c r="I3653" s="48" t="str">
        <f>INDEX(Orders!$E3653,MATCH(Orders!$F3653,Customers!$B3653,0))</f>
        <v>First Class</v>
      </c>
    </row>
    <row r="3654" spans="1:9" x14ac:dyDescent="0.35">
      <c r="A3654" s="11">
        <v>346</v>
      </c>
      <c r="B3654" s="13" t="s">
        <v>6856</v>
      </c>
      <c r="C3654" s="13" t="s">
        <v>6857</v>
      </c>
      <c r="D3654" s="13" t="s">
        <v>41</v>
      </c>
      <c r="E3654" s="13" t="s">
        <v>23</v>
      </c>
      <c r="F3654" s="13" t="s">
        <v>358</v>
      </c>
      <c r="G3654" s="13" t="s">
        <v>43</v>
      </c>
      <c r="H3654" s="13" t="s">
        <v>44</v>
      </c>
      <c r="I3654" s="47" t="str">
        <f>INDEX(Orders!$E3654,MATCH(Orders!$F3654,Customers!$B3654,0))</f>
        <v>Standard Class</v>
      </c>
    </row>
    <row r="3655" spans="1:9" x14ac:dyDescent="0.35">
      <c r="A3655" s="12">
        <v>831</v>
      </c>
      <c r="B3655" s="17" t="s">
        <v>4478</v>
      </c>
      <c r="C3655" s="17" t="s">
        <v>4479</v>
      </c>
      <c r="D3655" s="17" t="s">
        <v>41</v>
      </c>
      <c r="E3655" s="17" t="s">
        <v>23</v>
      </c>
      <c r="F3655" s="17" t="s">
        <v>2234</v>
      </c>
      <c r="G3655" s="17" t="s">
        <v>458</v>
      </c>
      <c r="H3655" s="17" t="s">
        <v>79</v>
      </c>
      <c r="I3655" s="48" t="str">
        <f>INDEX(Orders!$E3655,MATCH(Orders!$F3655,Customers!$B3655,0))</f>
        <v>Second Class</v>
      </c>
    </row>
    <row r="3656" spans="1:9" x14ac:dyDescent="0.35">
      <c r="A3656" s="11">
        <v>2708</v>
      </c>
      <c r="B3656" s="13" t="s">
        <v>2820</v>
      </c>
      <c r="C3656" s="13" t="s">
        <v>2821</v>
      </c>
      <c r="D3656" s="13" t="s">
        <v>108</v>
      </c>
      <c r="E3656" s="13" t="s">
        <v>23</v>
      </c>
      <c r="F3656" s="13" t="s">
        <v>5019</v>
      </c>
      <c r="G3656" s="13" t="s">
        <v>5020</v>
      </c>
      <c r="H3656" s="13" t="s">
        <v>44</v>
      </c>
      <c r="I3656" s="47" t="str">
        <f>INDEX(Orders!$E3656,MATCH(Orders!$F3656,Customers!$B3656,0))</f>
        <v>Standard Class</v>
      </c>
    </row>
    <row r="3657" spans="1:9" x14ac:dyDescent="0.35">
      <c r="A3657" s="12">
        <v>832</v>
      </c>
      <c r="B3657" s="17" t="s">
        <v>4478</v>
      </c>
      <c r="C3657" s="17" t="s">
        <v>4479</v>
      </c>
      <c r="D3657" s="17" t="s">
        <v>41</v>
      </c>
      <c r="E3657" s="17" t="s">
        <v>23</v>
      </c>
      <c r="F3657" s="17" t="s">
        <v>2234</v>
      </c>
      <c r="G3657" s="17" t="s">
        <v>458</v>
      </c>
      <c r="H3657" s="17" t="s">
        <v>79</v>
      </c>
      <c r="I3657" s="48" t="str">
        <f>INDEX(Orders!$E3657,MATCH(Orders!$F3657,Customers!$B3657,0))</f>
        <v>Second Class</v>
      </c>
    </row>
    <row r="3658" spans="1:9" x14ac:dyDescent="0.35">
      <c r="A3658" s="11">
        <v>830</v>
      </c>
      <c r="B3658" s="13" t="s">
        <v>4478</v>
      </c>
      <c r="C3658" s="13" t="s">
        <v>4479</v>
      </c>
      <c r="D3658" s="13" t="s">
        <v>41</v>
      </c>
      <c r="E3658" s="13" t="s">
        <v>23</v>
      </c>
      <c r="F3658" s="13" t="s">
        <v>2234</v>
      </c>
      <c r="G3658" s="13" t="s">
        <v>458</v>
      </c>
      <c r="H3658" s="13" t="s">
        <v>79</v>
      </c>
      <c r="I3658" s="47" t="str">
        <f>INDEX(Orders!$E3658,MATCH(Orders!$F3658,Customers!$B3658,0))</f>
        <v>Second Class</v>
      </c>
    </row>
    <row r="3659" spans="1:9" x14ac:dyDescent="0.35">
      <c r="A3659" s="12">
        <v>6745</v>
      </c>
      <c r="B3659" s="17" t="s">
        <v>1078</v>
      </c>
      <c r="C3659" s="17" t="s">
        <v>1079</v>
      </c>
      <c r="D3659" s="17" t="s">
        <v>41</v>
      </c>
      <c r="E3659" s="17" t="s">
        <v>23</v>
      </c>
      <c r="F3659" s="17" t="s">
        <v>6478</v>
      </c>
      <c r="G3659" s="17" t="s">
        <v>153</v>
      </c>
      <c r="H3659" s="17" t="s">
        <v>26</v>
      </c>
      <c r="I3659" s="48" t="str">
        <f>INDEX(Orders!$E3659,MATCH(Orders!$F3659,Customers!$B3659,0))</f>
        <v>Second Class</v>
      </c>
    </row>
    <row r="3660" spans="1:9" x14ac:dyDescent="0.35">
      <c r="A3660" s="11">
        <v>2258</v>
      </c>
      <c r="B3660" s="13" t="s">
        <v>3979</v>
      </c>
      <c r="C3660" s="13" t="s">
        <v>3980</v>
      </c>
      <c r="D3660" s="13" t="s">
        <v>41</v>
      </c>
      <c r="E3660" s="13" t="s">
        <v>23</v>
      </c>
      <c r="F3660" s="13" t="s">
        <v>358</v>
      </c>
      <c r="G3660" s="13" t="s">
        <v>43</v>
      </c>
      <c r="H3660" s="13" t="s">
        <v>44</v>
      </c>
      <c r="I3660" s="47" t="str">
        <f>INDEX(Orders!$E3660,MATCH(Orders!$F3660,Customers!$B3660,0))</f>
        <v>First Class</v>
      </c>
    </row>
    <row r="3661" spans="1:9" x14ac:dyDescent="0.35">
      <c r="A3661" s="12">
        <v>4542</v>
      </c>
      <c r="B3661" s="17" t="s">
        <v>2062</v>
      </c>
      <c r="C3661" s="17" t="s">
        <v>2063</v>
      </c>
      <c r="D3661" s="17" t="s">
        <v>22</v>
      </c>
      <c r="E3661" s="17" t="s">
        <v>23</v>
      </c>
      <c r="F3661" s="17" t="s">
        <v>380</v>
      </c>
      <c r="G3661" s="17" t="s">
        <v>381</v>
      </c>
      <c r="H3661" s="17" t="s">
        <v>54</v>
      </c>
      <c r="I3661" s="48" t="str">
        <f>INDEX(Orders!$E3661,MATCH(Orders!$F3661,Customers!$B3661,0))</f>
        <v>Standard Class</v>
      </c>
    </row>
    <row r="3662" spans="1:9" x14ac:dyDescent="0.35">
      <c r="A3662" s="11">
        <v>2706</v>
      </c>
      <c r="B3662" s="13" t="s">
        <v>2820</v>
      </c>
      <c r="C3662" s="13" t="s">
        <v>2821</v>
      </c>
      <c r="D3662" s="13" t="s">
        <v>108</v>
      </c>
      <c r="E3662" s="13" t="s">
        <v>23</v>
      </c>
      <c r="F3662" s="13" t="s">
        <v>5019</v>
      </c>
      <c r="G3662" s="13" t="s">
        <v>5020</v>
      </c>
      <c r="H3662" s="13" t="s">
        <v>44</v>
      </c>
      <c r="I3662" s="47" t="str">
        <f>INDEX(Orders!$E3662,MATCH(Orders!$F3662,Customers!$B3662,0))</f>
        <v>Standard Class</v>
      </c>
    </row>
    <row r="3663" spans="1:9" x14ac:dyDescent="0.35">
      <c r="A3663" s="12">
        <v>6746</v>
      </c>
      <c r="B3663" s="17" t="s">
        <v>1078</v>
      </c>
      <c r="C3663" s="17" t="s">
        <v>1079</v>
      </c>
      <c r="D3663" s="17" t="s">
        <v>41</v>
      </c>
      <c r="E3663" s="17" t="s">
        <v>23</v>
      </c>
      <c r="F3663" s="17" t="s">
        <v>6478</v>
      </c>
      <c r="G3663" s="17" t="s">
        <v>153</v>
      </c>
      <c r="H3663" s="17" t="s">
        <v>26</v>
      </c>
      <c r="I3663" s="48" t="str">
        <f>INDEX(Orders!$E3663,MATCH(Orders!$F3663,Customers!$B3663,0))</f>
        <v>Second Class</v>
      </c>
    </row>
    <row r="3664" spans="1:9" x14ac:dyDescent="0.35">
      <c r="A3664" s="11">
        <v>2259</v>
      </c>
      <c r="B3664" s="13" t="s">
        <v>3979</v>
      </c>
      <c r="C3664" s="13" t="s">
        <v>3980</v>
      </c>
      <c r="D3664" s="13" t="s">
        <v>41</v>
      </c>
      <c r="E3664" s="13" t="s">
        <v>23</v>
      </c>
      <c r="F3664" s="13" t="s">
        <v>358</v>
      </c>
      <c r="G3664" s="13" t="s">
        <v>43</v>
      </c>
      <c r="H3664" s="13" t="s">
        <v>44</v>
      </c>
      <c r="I3664" s="47" t="str">
        <f>INDEX(Orders!$E3664,MATCH(Orders!$F3664,Customers!$B3664,0))</f>
        <v>First Class</v>
      </c>
    </row>
    <row r="3665" spans="1:9" x14ac:dyDescent="0.35">
      <c r="A3665" s="12">
        <v>267</v>
      </c>
      <c r="B3665" s="17" t="s">
        <v>316</v>
      </c>
      <c r="C3665" s="17" t="s">
        <v>317</v>
      </c>
      <c r="D3665" s="17" t="s">
        <v>22</v>
      </c>
      <c r="E3665" s="17" t="s">
        <v>23</v>
      </c>
      <c r="F3665" s="17" t="s">
        <v>6868</v>
      </c>
      <c r="G3665" s="17" t="s">
        <v>78</v>
      </c>
      <c r="H3665" s="17" t="s">
        <v>79</v>
      </c>
      <c r="I3665" s="48" t="str">
        <f>INDEX(Orders!$E3665,MATCH(Orders!$F3665,Customers!$B3665,0))</f>
        <v>Standard Class</v>
      </c>
    </row>
    <row r="3666" spans="1:9" x14ac:dyDescent="0.35">
      <c r="A3666" s="11">
        <v>2707</v>
      </c>
      <c r="B3666" s="13" t="s">
        <v>2820</v>
      </c>
      <c r="C3666" s="13" t="s">
        <v>2821</v>
      </c>
      <c r="D3666" s="13" t="s">
        <v>108</v>
      </c>
      <c r="E3666" s="13" t="s">
        <v>23</v>
      </c>
      <c r="F3666" s="13" t="s">
        <v>5019</v>
      </c>
      <c r="G3666" s="13" t="s">
        <v>5020</v>
      </c>
      <c r="H3666" s="13" t="s">
        <v>44</v>
      </c>
      <c r="I3666" s="47" t="str">
        <f>INDEX(Orders!$E3666,MATCH(Orders!$F3666,Customers!$B3666,0))</f>
        <v>Standard Class</v>
      </c>
    </row>
    <row r="3667" spans="1:9" x14ac:dyDescent="0.35">
      <c r="A3667" s="12">
        <v>833</v>
      </c>
      <c r="B3667" s="17" t="s">
        <v>4478</v>
      </c>
      <c r="C3667" s="17" t="s">
        <v>4479</v>
      </c>
      <c r="D3667" s="17" t="s">
        <v>41</v>
      </c>
      <c r="E3667" s="17" t="s">
        <v>23</v>
      </c>
      <c r="F3667" s="17" t="s">
        <v>2234</v>
      </c>
      <c r="G3667" s="17" t="s">
        <v>458</v>
      </c>
      <c r="H3667" s="17" t="s">
        <v>79</v>
      </c>
      <c r="I3667" s="48" t="str">
        <f>INDEX(Orders!$E3667,MATCH(Orders!$F3667,Customers!$B3667,0))</f>
        <v>Second Class</v>
      </c>
    </row>
    <row r="3668" spans="1:9" x14ac:dyDescent="0.35">
      <c r="A3668" s="11">
        <v>7916</v>
      </c>
      <c r="B3668" s="13" t="s">
        <v>1336</v>
      </c>
      <c r="C3668" s="13" t="s">
        <v>1337</v>
      </c>
      <c r="D3668" s="13" t="s">
        <v>108</v>
      </c>
      <c r="E3668" s="13" t="s">
        <v>23</v>
      </c>
      <c r="F3668" s="13" t="s">
        <v>218</v>
      </c>
      <c r="G3668" s="13" t="s">
        <v>219</v>
      </c>
      <c r="H3668" s="13" t="s">
        <v>26</v>
      </c>
      <c r="I3668" s="47" t="str">
        <f>INDEX(Orders!$E3668,MATCH(Orders!$F3668,Customers!$B3668,0))</f>
        <v>Standard Class</v>
      </c>
    </row>
    <row r="3669" spans="1:9" x14ac:dyDescent="0.35">
      <c r="A3669" s="12">
        <v>1012</v>
      </c>
      <c r="B3669" s="17" t="s">
        <v>2894</v>
      </c>
      <c r="C3669" s="17" t="s">
        <v>2895</v>
      </c>
      <c r="D3669" s="17" t="s">
        <v>41</v>
      </c>
      <c r="E3669" s="17" t="s">
        <v>23</v>
      </c>
      <c r="F3669" s="17" t="s">
        <v>6873</v>
      </c>
      <c r="G3669" s="17" t="s">
        <v>160</v>
      </c>
      <c r="H3669" s="17" t="s">
        <v>44</v>
      </c>
      <c r="I3669" s="48" t="str">
        <f>INDEX(Orders!$E3669,MATCH(Orders!$F3669,Customers!$B3669,0))</f>
        <v>Second Class</v>
      </c>
    </row>
    <row r="3670" spans="1:9" x14ac:dyDescent="0.35">
      <c r="A3670" s="11">
        <v>6604</v>
      </c>
      <c r="B3670" s="13" t="s">
        <v>6875</v>
      </c>
      <c r="C3670" s="13" t="s">
        <v>6876</v>
      </c>
      <c r="D3670" s="13" t="s">
        <v>41</v>
      </c>
      <c r="E3670" s="13" t="s">
        <v>23</v>
      </c>
      <c r="F3670" s="13" t="s">
        <v>6877</v>
      </c>
      <c r="G3670" s="13" t="s">
        <v>737</v>
      </c>
      <c r="H3670" s="13" t="s">
        <v>44</v>
      </c>
      <c r="I3670" s="47" t="str">
        <f>INDEX(Orders!$E3670,MATCH(Orders!$F3670,Customers!$B3670,0))</f>
        <v>First Class</v>
      </c>
    </row>
    <row r="3671" spans="1:9" x14ac:dyDescent="0.35">
      <c r="A3671" s="12">
        <v>7915</v>
      </c>
      <c r="B3671" s="17" t="s">
        <v>1336</v>
      </c>
      <c r="C3671" s="17" t="s">
        <v>1337</v>
      </c>
      <c r="D3671" s="17" t="s">
        <v>108</v>
      </c>
      <c r="E3671" s="17" t="s">
        <v>23</v>
      </c>
      <c r="F3671" s="17" t="s">
        <v>218</v>
      </c>
      <c r="G3671" s="17" t="s">
        <v>219</v>
      </c>
      <c r="H3671" s="17" t="s">
        <v>26</v>
      </c>
      <c r="I3671" s="48" t="str">
        <f>INDEX(Orders!$E3671,MATCH(Orders!$F3671,Customers!$B3671,0))</f>
        <v>Standard Class</v>
      </c>
    </row>
    <row r="3672" spans="1:9" x14ac:dyDescent="0.35">
      <c r="A3672" s="11">
        <v>2501</v>
      </c>
      <c r="B3672" s="13" t="s">
        <v>5148</v>
      </c>
      <c r="C3672" s="13" t="s">
        <v>5149</v>
      </c>
      <c r="D3672" s="13" t="s">
        <v>22</v>
      </c>
      <c r="E3672" s="13" t="s">
        <v>23</v>
      </c>
      <c r="F3672" s="13" t="s">
        <v>6794</v>
      </c>
      <c r="G3672" s="13" t="s">
        <v>381</v>
      </c>
      <c r="H3672" s="13" t="s">
        <v>54</v>
      </c>
      <c r="I3672" s="47" t="str">
        <f>INDEX(Orders!$E3672,MATCH(Orders!$F3672,Customers!$B3672,0))</f>
        <v>First Class</v>
      </c>
    </row>
    <row r="3673" spans="1:9" x14ac:dyDescent="0.35">
      <c r="A3673" s="12">
        <v>2502</v>
      </c>
      <c r="B3673" s="17" t="s">
        <v>5148</v>
      </c>
      <c r="C3673" s="17" t="s">
        <v>5149</v>
      </c>
      <c r="D3673" s="17" t="s">
        <v>22</v>
      </c>
      <c r="E3673" s="17" t="s">
        <v>23</v>
      </c>
      <c r="F3673" s="17" t="s">
        <v>6794</v>
      </c>
      <c r="G3673" s="17" t="s">
        <v>381</v>
      </c>
      <c r="H3673" s="17" t="s">
        <v>54</v>
      </c>
      <c r="I3673" s="48" t="str">
        <f>INDEX(Orders!$E3673,MATCH(Orders!$F3673,Customers!$B3673,0))</f>
        <v>First Class</v>
      </c>
    </row>
    <row r="3674" spans="1:9" x14ac:dyDescent="0.35">
      <c r="A3674" s="11">
        <v>2503</v>
      </c>
      <c r="B3674" s="13" t="s">
        <v>5148</v>
      </c>
      <c r="C3674" s="13" t="s">
        <v>5149</v>
      </c>
      <c r="D3674" s="13" t="s">
        <v>22</v>
      </c>
      <c r="E3674" s="13" t="s">
        <v>23</v>
      </c>
      <c r="F3674" s="13" t="s">
        <v>6794</v>
      </c>
      <c r="G3674" s="13" t="s">
        <v>381</v>
      </c>
      <c r="H3674" s="13" t="s">
        <v>54</v>
      </c>
      <c r="I3674" s="47" t="str">
        <f>INDEX(Orders!$E3674,MATCH(Orders!$F3674,Customers!$B3674,0))</f>
        <v>First Class</v>
      </c>
    </row>
    <row r="3675" spans="1:9" x14ac:dyDescent="0.35">
      <c r="A3675" s="12">
        <v>1013</v>
      </c>
      <c r="B3675" s="17" t="s">
        <v>2894</v>
      </c>
      <c r="C3675" s="17" t="s">
        <v>2895</v>
      </c>
      <c r="D3675" s="17" t="s">
        <v>41</v>
      </c>
      <c r="E3675" s="17" t="s">
        <v>23</v>
      </c>
      <c r="F3675" s="17" t="s">
        <v>6873</v>
      </c>
      <c r="G3675" s="17" t="s">
        <v>160</v>
      </c>
      <c r="H3675" s="17" t="s">
        <v>44</v>
      </c>
      <c r="I3675" s="48" t="str">
        <f>INDEX(Orders!$E3675,MATCH(Orders!$F3675,Customers!$B3675,0))</f>
        <v>Second Class</v>
      </c>
    </row>
    <row r="3676" spans="1:9" x14ac:dyDescent="0.35">
      <c r="A3676" s="11">
        <v>98</v>
      </c>
      <c r="B3676" s="13" t="s">
        <v>6882</v>
      </c>
      <c r="C3676" s="13" t="s">
        <v>6883</v>
      </c>
      <c r="D3676" s="13" t="s">
        <v>41</v>
      </c>
      <c r="E3676" s="13" t="s">
        <v>23</v>
      </c>
      <c r="F3676" s="13" t="s">
        <v>358</v>
      </c>
      <c r="G3676" s="13" t="s">
        <v>43</v>
      </c>
      <c r="H3676" s="13" t="s">
        <v>44</v>
      </c>
      <c r="I3676" s="47" t="str">
        <f>INDEX(Orders!$E3676,MATCH(Orders!$F3676,Customers!$B3676,0))</f>
        <v>First Class</v>
      </c>
    </row>
    <row r="3677" spans="1:9" x14ac:dyDescent="0.35">
      <c r="A3677" s="12">
        <v>6304</v>
      </c>
      <c r="B3677" s="17" t="s">
        <v>3162</v>
      </c>
      <c r="C3677" s="17" t="s">
        <v>3163</v>
      </c>
      <c r="D3677" s="17" t="s">
        <v>108</v>
      </c>
      <c r="E3677" s="17" t="s">
        <v>23</v>
      </c>
      <c r="F3677" s="17" t="s">
        <v>6885</v>
      </c>
      <c r="G3677" s="17" t="s">
        <v>53</v>
      </c>
      <c r="H3677" s="17" t="s">
        <v>54</v>
      </c>
      <c r="I3677" s="48" t="str">
        <f>INDEX(Orders!$E3677,MATCH(Orders!$F3677,Customers!$B3677,0))</f>
        <v>Second Class</v>
      </c>
    </row>
    <row r="3678" spans="1:9" x14ac:dyDescent="0.35">
      <c r="A3678" s="11">
        <v>4496</v>
      </c>
      <c r="B3678" s="13" t="s">
        <v>759</v>
      </c>
      <c r="C3678" s="13" t="s">
        <v>760</v>
      </c>
      <c r="D3678" s="13" t="s">
        <v>41</v>
      </c>
      <c r="E3678" s="13" t="s">
        <v>23</v>
      </c>
      <c r="F3678" s="13" t="s">
        <v>42</v>
      </c>
      <c r="G3678" s="13" t="s">
        <v>43</v>
      </c>
      <c r="H3678" s="13" t="s">
        <v>44</v>
      </c>
      <c r="I3678" s="47" t="str">
        <f>INDEX(Orders!$E3678,MATCH(Orders!$F3678,Customers!$B3678,0))</f>
        <v>Standard Class</v>
      </c>
    </row>
    <row r="3679" spans="1:9" x14ac:dyDescent="0.35">
      <c r="A3679" s="12">
        <v>4497</v>
      </c>
      <c r="B3679" s="17" t="s">
        <v>759</v>
      </c>
      <c r="C3679" s="17" t="s">
        <v>760</v>
      </c>
      <c r="D3679" s="17" t="s">
        <v>41</v>
      </c>
      <c r="E3679" s="17" t="s">
        <v>23</v>
      </c>
      <c r="F3679" s="17" t="s">
        <v>42</v>
      </c>
      <c r="G3679" s="17" t="s">
        <v>43</v>
      </c>
      <c r="H3679" s="17" t="s">
        <v>44</v>
      </c>
      <c r="I3679" s="48" t="str">
        <f>INDEX(Orders!$E3679,MATCH(Orders!$F3679,Customers!$B3679,0))</f>
        <v>Standard Class</v>
      </c>
    </row>
    <row r="3680" spans="1:9" x14ac:dyDescent="0.35">
      <c r="A3680" s="11">
        <v>653</v>
      </c>
      <c r="B3680" s="13" t="s">
        <v>6675</v>
      </c>
      <c r="C3680" s="13" t="s">
        <v>6676</v>
      </c>
      <c r="D3680" s="13" t="s">
        <v>22</v>
      </c>
      <c r="E3680" s="13" t="s">
        <v>23</v>
      </c>
      <c r="F3680" s="13" t="s">
        <v>218</v>
      </c>
      <c r="G3680" s="13" t="s">
        <v>219</v>
      </c>
      <c r="H3680" s="13" t="s">
        <v>26</v>
      </c>
      <c r="I3680" s="47" t="str">
        <f>INDEX(Orders!$E3680,MATCH(Orders!$F3680,Customers!$B3680,0))</f>
        <v>Standard Class</v>
      </c>
    </row>
    <row r="3681" spans="1:9" x14ac:dyDescent="0.35">
      <c r="A3681" s="12">
        <v>654</v>
      </c>
      <c r="B3681" s="17" t="s">
        <v>6675</v>
      </c>
      <c r="C3681" s="17" t="s">
        <v>6676</v>
      </c>
      <c r="D3681" s="17" t="s">
        <v>22</v>
      </c>
      <c r="E3681" s="17" t="s">
        <v>23</v>
      </c>
      <c r="F3681" s="17" t="s">
        <v>218</v>
      </c>
      <c r="G3681" s="17" t="s">
        <v>219</v>
      </c>
      <c r="H3681" s="17" t="s">
        <v>26</v>
      </c>
      <c r="I3681" s="48" t="str">
        <f>INDEX(Orders!$E3681,MATCH(Orders!$F3681,Customers!$B3681,0))</f>
        <v>Standard Class</v>
      </c>
    </row>
    <row r="3682" spans="1:9" x14ac:dyDescent="0.35">
      <c r="A3682" s="11">
        <v>4103</v>
      </c>
      <c r="B3682" s="13" t="s">
        <v>846</v>
      </c>
      <c r="C3682" s="13" t="s">
        <v>847</v>
      </c>
      <c r="D3682" s="13" t="s">
        <v>41</v>
      </c>
      <c r="E3682" s="13" t="s">
        <v>23</v>
      </c>
      <c r="F3682" s="13" t="s">
        <v>451</v>
      </c>
      <c r="G3682" s="13" t="s">
        <v>53</v>
      </c>
      <c r="H3682" s="13" t="s">
        <v>54</v>
      </c>
      <c r="I3682" s="47" t="str">
        <f>INDEX(Orders!$E3682,MATCH(Orders!$F3682,Customers!$B3682,0))</f>
        <v>Standard Class</v>
      </c>
    </row>
    <row r="3683" spans="1:9" x14ac:dyDescent="0.35">
      <c r="A3683" s="12">
        <v>7107</v>
      </c>
      <c r="B3683" s="17" t="s">
        <v>2861</v>
      </c>
      <c r="C3683" s="17" t="s">
        <v>2862</v>
      </c>
      <c r="D3683" s="17" t="s">
        <v>22</v>
      </c>
      <c r="E3683" s="17" t="s">
        <v>23</v>
      </c>
      <c r="F3683" s="17" t="s">
        <v>697</v>
      </c>
      <c r="G3683" s="17" t="s">
        <v>153</v>
      </c>
      <c r="H3683" s="17" t="s">
        <v>26</v>
      </c>
      <c r="I3683" s="48" t="str">
        <f>INDEX(Orders!$E3683,MATCH(Orders!$F3683,Customers!$B3683,0))</f>
        <v>Second Class</v>
      </c>
    </row>
    <row r="3684" spans="1:9" x14ac:dyDescent="0.35">
      <c r="A3684" s="11">
        <v>9828</v>
      </c>
      <c r="B3684" s="13" t="s">
        <v>2648</v>
      </c>
      <c r="C3684" s="13" t="s">
        <v>2649</v>
      </c>
      <c r="D3684" s="13" t="s">
        <v>22</v>
      </c>
      <c r="E3684" s="13" t="s">
        <v>23</v>
      </c>
      <c r="F3684" s="13" t="s">
        <v>218</v>
      </c>
      <c r="G3684" s="13" t="s">
        <v>219</v>
      </c>
      <c r="H3684" s="13" t="s">
        <v>26</v>
      </c>
      <c r="I3684" s="47" t="str">
        <f>INDEX(Orders!$E3684,MATCH(Orders!$F3684,Customers!$B3684,0))</f>
        <v>Standard Class</v>
      </c>
    </row>
    <row r="3685" spans="1:9" x14ac:dyDescent="0.35">
      <c r="A3685" s="12">
        <v>2481</v>
      </c>
      <c r="B3685" s="17" t="s">
        <v>4726</v>
      </c>
      <c r="C3685" s="17" t="s">
        <v>4727</v>
      </c>
      <c r="D3685" s="17" t="s">
        <v>41</v>
      </c>
      <c r="E3685" s="17" t="s">
        <v>23</v>
      </c>
      <c r="F3685" s="17" t="s">
        <v>404</v>
      </c>
      <c r="G3685" s="17" t="s">
        <v>53</v>
      </c>
      <c r="H3685" s="17" t="s">
        <v>54</v>
      </c>
      <c r="I3685" s="48" t="str">
        <f>INDEX(Orders!$E3685,MATCH(Orders!$F3685,Customers!$B3685,0))</f>
        <v>Standard Class</v>
      </c>
    </row>
    <row r="3686" spans="1:9" x14ac:dyDescent="0.35">
      <c r="A3686" s="11">
        <v>9288</v>
      </c>
      <c r="B3686" s="13" t="s">
        <v>3456</v>
      </c>
      <c r="C3686" s="13" t="s">
        <v>3457</v>
      </c>
      <c r="D3686" s="13" t="s">
        <v>108</v>
      </c>
      <c r="E3686" s="13" t="s">
        <v>23</v>
      </c>
      <c r="F3686" s="13" t="s">
        <v>404</v>
      </c>
      <c r="G3686" s="13" t="s">
        <v>53</v>
      </c>
      <c r="H3686" s="13" t="s">
        <v>54</v>
      </c>
      <c r="I3686" s="47" t="str">
        <f>INDEX(Orders!$E3686,MATCH(Orders!$F3686,Customers!$B3686,0))</f>
        <v>Standard Class</v>
      </c>
    </row>
    <row r="3687" spans="1:9" x14ac:dyDescent="0.35">
      <c r="A3687" s="12">
        <v>7105</v>
      </c>
      <c r="B3687" s="17" t="s">
        <v>2861</v>
      </c>
      <c r="C3687" s="17" t="s">
        <v>2862</v>
      </c>
      <c r="D3687" s="17" t="s">
        <v>22</v>
      </c>
      <c r="E3687" s="17" t="s">
        <v>23</v>
      </c>
      <c r="F3687" s="17" t="s">
        <v>697</v>
      </c>
      <c r="G3687" s="17" t="s">
        <v>153</v>
      </c>
      <c r="H3687" s="17" t="s">
        <v>26</v>
      </c>
      <c r="I3687" s="48" t="str">
        <f>INDEX(Orders!$E3687,MATCH(Orders!$F3687,Customers!$B3687,0))</f>
        <v>Second Class</v>
      </c>
    </row>
    <row r="3688" spans="1:9" x14ac:dyDescent="0.35">
      <c r="A3688" s="11">
        <v>4101</v>
      </c>
      <c r="B3688" s="13" t="s">
        <v>846</v>
      </c>
      <c r="C3688" s="13" t="s">
        <v>847</v>
      </c>
      <c r="D3688" s="13" t="s">
        <v>41</v>
      </c>
      <c r="E3688" s="13" t="s">
        <v>23</v>
      </c>
      <c r="F3688" s="13" t="s">
        <v>451</v>
      </c>
      <c r="G3688" s="13" t="s">
        <v>53</v>
      </c>
      <c r="H3688" s="13" t="s">
        <v>54</v>
      </c>
      <c r="I3688" s="47" t="str">
        <f>INDEX(Orders!$E3688,MATCH(Orders!$F3688,Customers!$B3688,0))</f>
        <v>Standard Class</v>
      </c>
    </row>
    <row r="3689" spans="1:9" x14ac:dyDescent="0.35">
      <c r="A3689" s="12">
        <v>2480</v>
      </c>
      <c r="B3689" s="17" t="s">
        <v>4726</v>
      </c>
      <c r="C3689" s="17" t="s">
        <v>4727</v>
      </c>
      <c r="D3689" s="17" t="s">
        <v>41</v>
      </c>
      <c r="E3689" s="17" t="s">
        <v>23</v>
      </c>
      <c r="F3689" s="17" t="s">
        <v>404</v>
      </c>
      <c r="G3689" s="17" t="s">
        <v>53</v>
      </c>
      <c r="H3689" s="17" t="s">
        <v>54</v>
      </c>
      <c r="I3689" s="48" t="str">
        <f>INDEX(Orders!$E3689,MATCH(Orders!$F3689,Customers!$B3689,0))</f>
        <v>Standard Class</v>
      </c>
    </row>
    <row r="3690" spans="1:9" x14ac:dyDescent="0.35">
      <c r="A3690" s="11">
        <v>9856</v>
      </c>
      <c r="B3690" s="13" t="s">
        <v>5175</v>
      </c>
      <c r="C3690" s="13" t="s">
        <v>5176</v>
      </c>
      <c r="D3690" s="13" t="s">
        <v>41</v>
      </c>
      <c r="E3690" s="13" t="s">
        <v>23</v>
      </c>
      <c r="F3690" s="13" t="s">
        <v>358</v>
      </c>
      <c r="G3690" s="13" t="s">
        <v>43</v>
      </c>
      <c r="H3690" s="13" t="s">
        <v>44</v>
      </c>
      <c r="I3690" s="47" t="str">
        <f>INDEX(Orders!$E3690,MATCH(Orders!$F3690,Customers!$B3690,0))</f>
        <v>Standard Class</v>
      </c>
    </row>
    <row r="3691" spans="1:9" x14ac:dyDescent="0.35">
      <c r="A3691" s="12">
        <v>9287</v>
      </c>
      <c r="B3691" s="17" t="s">
        <v>3456</v>
      </c>
      <c r="C3691" s="17" t="s">
        <v>3457</v>
      </c>
      <c r="D3691" s="17" t="s">
        <v>108</v>
      </c>
      <c r="E3691" s="17" t="s">
        <v>23</v>
      </c>
      <c r="F3691" s="17" t="s">
        <v>404</v>
      </c>
      <c r="G3691" s="17" t="s">
        <v>53</v>
      </c>
      <c r="H3691" s="17" t="s">
        <v>54</v>
      </c>
      <c r="I3691" s="48" t="str">
        <f>INDEX(Orders!$E3691,MATCH(Orders!$F3691,Customers!$B3691,0))</f>
        <v>Standard Class</v>
      </c>
    </row>
    <row r="3692" spans="1:9" x14ac:dyDescent="0.35">
      <c r="A3692" s="11">
        <v>4102</v>
      </c>
      <c r="B3692" s="13" t="s">
        <v>846</v>
      </c>
      <c r="C3692" s="13" t="s">
        <v>847</v>
      </c>
      <c r="D3692" s="13" t="s">
        <v>41</v>
      </c>
      <c r="E3692" s="13" t="s">
        <v>23</v>
      </c>
      <c r="F3692" s="13" t="s">
        <v>451</v>
      </c>
      <c r="G3692" s="13" t="s">
        <v>53</v>
      </c>
      <c r="H3692" s="13" t="s">
        <v>54</v>
      </c>
      <c r="I3692" s="47" t="str">
        <f>INDEX(Orders!$E3692,MATCH(Orders!$F3692,Customers!$B3692,0))</f>
        <v>Standard Class</v>
      </c>
    </row>
    <row r="3693" spans="1:9" x14ac:dyDescent="0.35">
      <c r="A3693" s="12">
        <v>9829</v>
      </c>
      <c r="B3693" s="17" t="s">
        <v>2648</v>
      </c>
      <c r="C3693" s="17" t="s">
        <v>2649</v>
      </c>
      <c r="D3693" s="17" t="s">
        <v>22</v>
      </c>
      <c r="E3693" s="17" t="s">
        <v>23</v>
      </c>
      <c r="F3693" s="17" t="s">
        <v>218</v>
      </c>
      <c r="G3693" s="17" t="s">
        <v>219</v>
      </c>
      <c r="H3693" s="17" t="s">
        <v>26</v>
      </c>
      <c r="I3693" s="48" t="str">
        <f>INDEX(Orders!$E3693,MATCH(Orders!$F3693,Customers!$B3693,0))</f>
        <v>Standard Class</v>
      </c>
    </row>
    <row r="3694" spans="1:9" x14ac:dyDescent="0.35">
      <c r="A3694" s="11">
        <v>9855</v>
      </c>
      <c r="B3694" s="13" t="s">
        <v>5175</v>
      </c>
      <c r="C3694" s="13" t="s">
        <v>5176</v>
      </c>
      <c r="D3694" s="13" t="s">
        <v>41</v>
      </c>
      <c r="E3694" s="13" t="s">
        <v>23</v>
      </c>
      <c r="F3694" s="13" t="s">
        <v>358</v>
      </c>
      <c r="G3694" s="13" t="s">
        <v>43</v>
      </c>
      <c r="H3694" s="13" t="s">
        <v>44</v>
      </c>
      <c r="I3694" s="47" t="str">
        <f>INDEX(Orders!$E3694,MATCH(Orders!$F3694,Customers!$B3694,0))</f>
        <v>Standard Class</v>
      </c>
    </row>
    <row r="3695" spans="1:9" x14ac:dyDescent="0.35">
      <c r="A3695" s="12">
        <v>7106</v>
      </c>
      <c r="B3695" s="17" t="s">
        <v>2861</v>
      </c>
      <c r="C3695" s="17" t="s">
        <v>2862</v>
      </c>
      <c r="D3695" s="17" t="s">
        <v>22</v>
      </c>
      <c r="E3695" s="17" t="s">
        <v>23</v>
      </c>
      <c r="F3695" s="17" t="s">
        <v>697</v>
      </c>
      <c r="G3695" s="17" t="s">
        <v>153</v>
      </c>
      <c r="H3695" s="17" t="s">
        <v>26</v>
      </c>
      <c r="I3695" s="48" t="str">
        <f>INDEX(Orders!$E3695,MATCH(Orders!$F3695,Customers!$B3695,0))</f>
        <v>Second Class</v>
      </c>
    </row>
    <row r="3696" spans="1:9" x14ac:dyDescent="0.35">
      <c r="A3696" s="11">
        <v>890</v>
      </c>
      <c r="B3696" s="13" t="s">
        <v>4661</v>
      </c>
      <c r="C3696" s="13" t="s">
        <v>4662</v>
      </c>
      <c r="D3696" s="13" t="s">
        <v>41</v>
      </c>
      <c r="E3696" s="13" t="s">
        <v>23</v>
      </c>
      <c r="F3696" s="13" t="s">
        <v>4154</v>
      </c>
      <c r="G3696" s="13" t="s">
        <v>219</v>
      </c>
      <c r="H3696" s="13" t="s">
        <v>26</v>
      </c>
      <c r="I3696" s="47" t="str">
        <f>INDEX(Orders!$E3696,MATCH(Orders!$F3696,Customers!$B3696,0))</f>
        <v>Standard Class</v>
      </c>
    </row>
    <row r="3697" spans="1:9" x14ac:dyDescent="0.35">
      <c r="A3697" s="12">
        <v>823</v>
      </c>
      <c r="B3697" s="17" t="s">
        <v>3484</v>
      </c>
      <c r="C3697" s="17" t="s">
        <v>3485</v>
      </c>
      <c r="D3697" s="17" t="s">
        <v>41</v>
      </c>
      <c r="E3697" s="17" t="s">
        <v>23</v>
      </c>
      <c r="F3697" s="17" t="s">
        <v>603</v>
      </c>
      <c r="G3697" s="17" t="s">
        <v>199</v>
      </c>
      <c r="H3697" s="17" t="s">
        <v>26</v>
      </c>
      <c r="I3697" s="48" t="str">
        <f>INDEX(Orders!$E3697,MATCH(Orders!$F3697,Customers!$B3697,0))</f>
        <v>Standard Class</v>
      </c>
    </row>
    <row r="3698" spans="1:9" x14ac:dyDescent="0.35">
      <c r="A3698" s="11">
        <v>9690</v>
      </c>
      <c r="B3698" s="13" t="s">
        <v>264</v>
      </c>
      <c r="C3698" s="13" t="s">
        <v>265</v>
      </c>
      <c r="D3698" s="13" t="s">
        <v>41</v>
      </c>
      <c r="E3698" s="13" t="s">
        <v>23</v>
      </c>
      <c r="F3698" s="13" t="s">
        <v>457</v>
      </c>
      <c r="G3698" s="13" t="s">
        <v>425</v>
      </c>
      <c r="H3698" s="13" t="s">
        <v>79</v>
      </c>
      <c r="I3698" s="47" t="str">
        <f>INDEX(Orders!$E3698,MATCH(Orders!$F3698,Customers!$B3698,0))</f>
        <v>Standard Class</v>
      </c>
    </row>
    <row r="3699" spans="1:9" x14ac:dyDescent="0.35">
      <c r="A3699" s="12">
        <v>5293</v>
      </c>
      <c r="B3699" s="17" t="s">
        <v>3182</v>
      </c>
      <c r="C3699" s="17" t="s">
        <v>3183</v>
      </c>
      <c r="D3699" s="17" t="s">
        <v>41</v>
      </c>
      <c r="E3699" s="17" t="s">
        <v>23</v>
      </c>
      <c r="F3699" s="17" t="s">
        <v>801</v>
      </c>
      <c r="G3699" s="17" t="s">
        <v>98</v>
      </c>
      <c r="H3699" s="17" t="s">
        <v>79</v>
      </c>
      <c r="I3699" s="48" t="str">
        <f>INDEX(Orders!$E3699,MATCH(Orders!$F3699,Customers!$B3699,0))</f>
        <v>First Class</v>
      </c>
    </row>
    <row r="3700" spans="1:9" x14ac:dyDescent="0.35">
      <c r="A3700" s="11">
        <v>824</v>
      </c>
      <c r="B3700" s="13" t="s">
        <v>3484</v>
      </c>
      <c r="C3700" s="13" t="s">
        <v>3485</v>
      </c>
      <c r="D3700" s="13" t="s">
        <v>41</v>
      </c>
      <c r="E3700" s="13" t="s">
        <v>23</v>
      </c>
      <c r="F3700" s="13" t="s">
        <v>603</v>
      </c>
      <c r="G3700" s="13" t="s">
        <v>199</v>
      </c>
      <c r="H3700" s="13" t="s">
        <v>26</v>
      </c>
      <c r="I3700" s="47" t="str">
        <f>INDEX(Orders!$E3700,MATCH(Orders!$F3700,Customers!$B3700,0))</f>
        <v>Standard Class</v>
      </c>
    </row>
    <row r="3701" spans="1:9" x14ac:dyDescent="0.35">
      <c r="A3701" s="12">
        <v>1437</v>
      </c>
      <c r="B3701" s="17" t="s">
        <v>6905</v>
      </c>
      <c r="C3701" s="17" t="s">
        <v>6906</v>
      </c>
      <c r="D3701" s="17" t="s">
        <v>41</v>
      </c>
      <c r="E3701" s="17" t="s">
        <v>23</v>
      </c>
      <c r="F3701" s="17" t="s">
        <v>4241</v>
      </c>
      <c r="G3701" s="17" t="s">
        <v>153</v>
      </c>
      <c r="H3701" s="17" t="s">
        <v>26</v>
      </c>
      <c r="I3701" s="48" t="str">
        <f>INDEX(Orders!$E3701,MATCH(Orders!$F3701,Customers!$B3701,0))</f>
        <v>Standard Class</v>
      </c>
    </row>
    <row r="3702" spans="1:9" x14ac:dyDescent="0.35">
      <c r="A3702" s="11">
        <v>9689</v>
      </c>
      <c r="B3702" s="13" t="s">
        <v>264</v>
      </c>
      <c r="C3702" s="13" t="s">
        <v>265</v>
      </c>
      <c r="D3702" s="13" t="s">
        <v>41</v>
      </c>
      <c r="E3702" s="13" t="s">
        <v>23</v>
      </c>
      <c r="F3702" s="13" t="s">
        <v>457</v>
      </c>
      <c r="G3702" s="13" t="s">
        <v>425</v>
      </c>
      <c r="H3702" s="13" t="s">
        <v>79</v>
      </c>
      <c r="I3702" s="47" t="str">
        <f>INDEX(Orders!$E3702,MATCH(Orders!$F3702,Customers!$B3702,0))</f>
        <v>Standard Class</v>
      </c>
    </row>
    <row r="3703" spans="1:9" x14ac:dyDescent="0.35">
      <c r="A3703" s="12">
        <v>1436</v>
      </c>
      <c r="B3703" s="17" t="s">
        <v>6905</v>
      </c>
      <c r="C3703" s="17" t="s">
        <v>6906</v>
      </c>
      <c r="D3703" s="17" t="s">
        <v>41</v>
      </c>
      <c r="E3703" s="17" t="s">
        <v>23</v>
      </c>
      <c r="F3703" s="17" t="s">
        <v>4241</v>
      </c>
      <c r="G3703" s="17" t="s">
        <v>153</v>
      </c>
      <c r="H3703" s="17" t="s">
        <v>26</v>
      </c>
      <c r="I3703" s="48" t="str">
        <f>INDEX(Orders!$E3703,MATCH(Orders!$F3703,Customers!$B3703,0))</f>
        <v>Standard Class</v>
      </c>
    </row>
    <row r="3704" spans="1:9" x14ac:dyDescent="0.35">
      <c r="A3704" s="11">
        <v>891</v>
      </c>
      <c r="B3704" s="13" t="s">
        <v>4661</v>
      </c>
      <c r="C3704" s="13" t="s">
        <v>4662</v>
      </c>
      <c r="D3704" s="13" t="s">
        <v>41</v>
      </c>
      <c r="E3704" s="13" t="s">
        <v>23</v>
      </c>
      <c r="F3704" s="13" t="s">
        <v>4154</v>
      </c>
      <c r="G3704" s="13" t="s">
        <v>219</v>
      </c>
      <c r="H3704" s="13" t="s">
        <v>26</v>
      </c>
      <c r="I3704" s="47" t="str">
        <f>INDEX(Orders!$E3704,MATCH(Orders!$F3704,Customers!$B3704,0))</f>
        <v>Standard Class</v>
      </c>
    </row>
    <row r="3705" spans="1:9" x14ac:dyDescent="0.35">
      <c r="A3705" s="12">
        <v>7895</v>
      </c>
      <c r="B3705" s="17" t="s">
        <v>1423</v>
      </c>
      <c r="C3705" s="17" t="s">
        <v>1424</v>
      </c>
      <c r="D3705" s="17" t="s">
        <v>108</v>
      </c>
      <c r="E3705" s="17" t="s">
        <v>23</v>
      </c>
      <c r="F3705" s="17" t="s">
        <v>3960</v>
      </c>
      <c r="G3705" s="17" t="s">
        <v>6908</v>
      </c>
      <c r="H3705" s="17" t="s">
        <v>26</v>
      </c>
      <c r="I3705" s="48" t="str">
        <f>INDEX(Orders!$E3705,MATCH(Orders!$F3705,Customers!$B3705,0))</f>
        <v>Standard Class</v>
      </c>
    </row>
    <row r="3706" spans="1:9" x14ac:dyDescent="0.35">
      <c r="A3706" s="11">
        <v>7897</v>
      </c>
      <c r="B3706" s="13" t="s">
        <v>1423</v>
      </c>
      <c r="C3706" s="13" t="s">
        <v>1424</v>
      </c>
      <c r="D3706" s="13" t="s">
        <v>108</v>
      </c>
      <c r="E3706" s="13" t="s">
        <v>23</v>
      </c>
      <c r="F3706" s="13" t="s">
        <v>3960</v>
      </c>
      <c r="G3706" s="13" t="s">
        <v>6908</v>
      </c>
      <c r="H3706" s="13" t="s">
        <v>26</v>
      </c>
      <c r="I3706" s="47" t="str">
        <f>INDEX(Orders!$E3706,MATCH(Orders!$F3706,Customers!$B3706,0))</f>
        <v>Standard Class</v>
      </c>
    </row>
    <row r="3707" spans="1:9" x14ac:dyDescent="0.35">
      <c r="A3707" s="12">
        <v>7896</v>
      </c>
      <c r="B3707" s="17" t="s">
        <v>1423</v>
      </c>
      <c r="C3707" s="17" t="s">
        <v>1424</v>
      </c>
      <c r="D3707" s="17" t="s">
        <v>108</v>
      </c>
      <c r="E3707" s="17" t="s">
        <v>23</v>
      </c>
      <c r="F3707" s="17" t="s">
        <v>3960</v>
      </c>
      <c r="G3707" s="17" t="s">
        <v>6908</v>
      </c>
      <c r="H3707" s="17" t="s">
        <v>26</v>
      </c>
      <c r="I3707" s="48" t="str">
        <f>INDEX(Orders!$E3707,MATCH(Orders!$F3707,Customers!$B3707,0))</f>
        <v>Standard Class</v>
      </c>
    </row>
    <row r="3708" spans="1:9" x14ac:dyDescent="0.35">
      <c r="A3708" s="11">
        <v>1630</v>
      </c>
      <c r="B3708" s="13" t="s">
        <v>1391</v>
      </c>
      <c r="C3708" s="13" t="s">
        <v>1392</v>
      </c>
      <c r="D3708" s="13" t="s">
        <v>41</v>
      </c>
      <c r="E3708" s="13" t="s">
        <v>23</v>
      </c>
      <c r="F3708" s="13" t="s">
        <v>300</v>
      </c>
      <c r="G3708" s="13" t="s">
        <v>153</v>
      </c>
      <c r="H3708" s="13" t="s">
        <v>26</v>
      </c>
      <c r="I3708" s="47" t="str">
        <f>INDEX(Orders!$E3708,MATCH(Orders!$F3708,Customers!$B3708,0))</f>
        <v>Second Class</v>
      </c>
    </row>
    <row r="3709" spans="1:9" x14ac:dyDescent="0.35">
      <c r="A3709" s="12">
        <v>1629</v>
      </c>
      <c r="B3709" s="17" t="s">
        <v>1391</v>
      </c>
      <c r="C3709" s="17" t="s">
        <v>1392</v>
      </c>
      <c r="D3709" s="17" t="s">
        <v>41</v>
      </c>
      <c r="E3709" s="17" t="s">
        <v>23</v>
      </c>
      <c r="F3709" s="17" t="s">
        <v>300</v>
      </c>
      <c r="G3709" s="17" t="s">
        <v>153</v>
      </c>
      <c r="H3709" s="17" t="s">
        <v>26</v>
      </c>
      <c r="I3709" s="48" t="str">
        <f>INDEX(Orders!$E3709,MATCH(Orders!$F3709,Customers!$B3709,0))</f>
        <v>Second Class</v>
      </c>
    </row>
    <row r="3710" spans="1:9" x14ac:dyDescent="0.35">
      <c r="A3710" s="11">
        <v>9033</v>
      </c>
      <c r="B3710" s="13" t="s">
        <v>884</v>
      </c>
      <c r="C3710" s="13" t="s">
        <v>885</v>
      </c>
      <c r="D3710" s="13" t="s">
        <v>108</v>
      </c>
      <c r="E3710" s="13" t="s">
        <v>23</v>
      </c>
      <c r="F3710" s="13" t="s">
        <v>1457</v>
      </c>
      <c r="G3710" s="13" t="s">
        <v>880</v>
      </c>
      <c r="H3710" s="13" t="s">
        <v>54</v>
      </c>
      <c r="I3710" s="47" t="str">
        <f>INDEX(Orders!$E3710,MATCH(Orders!$F3710,Customers!$B3710,0))</f>
        <v>Standard Class</v>
      </c>
    </row>
    <row r="3711" spans="1:9" x14ac:dyDescent="0.35">
      <c r="A3711" s="12">
        <v>7283</v>
      </c>
      <c r="B3711" s="17" t="s">
        <v>2173</v>
      </c>
      <c r="C3711" s="17" t="s">
        <v>2174</v>
      </c>
      <c r="D3711" s="17" t="s">
        <v>41</v>
      </c>
      <c r="E3711" s="17" t="s">
        <v>23</v>
      </c>
      <c r="F3711" s="17" t="s">
        <v>380</v>
      </c>
      <c r="G3711" s="17" t="s">
        <v>381</v>
      </c>
      <c r="H3711" s="17" t="s">
        <v>54</v>
      </c>
      <c r="I3711" s="48" t="str">
        <f>INDEX(Orders!$E3711,MATCH(Orders!$F3711,Customers!$B3711,0))</f>
        <v>Standard Class</v>
      </c>
    </row>
    <row r="3712" spans="1:9" x14ac:dyDescent="0.35">
      <c r="A3712" s="11">
        <v>2766</v>
      </c>
      <c r="B3712" s="13" t="s">
        <v>1055</v>
      </c>
      <c r="C3712" s="13" t="s">
        <v>1056</v>
      </c>
      <c r="D3712" s="13" t="s">
        <v>108</v>
      </c>
      <c r="E3712" s="13" t="s">
        <v>23</v>
      </c>
      <c r="F3712" s="13" t="s">
        <v>86</v>
      </c>
      <c r="G3712" s="13" t="s">
        <v>87</v>
      </c>
      <c r="H3712" s="13" t="s">
        <v>26</v>
      </c>
      <c r="I3712" s="47" t="str">
        <f>INDEX(Orders!$E3712,MATCH(Orders!$F3712,Customers!$B3712,0))</f>
        <v>Standard Class</v>
      </c>
    </row>
    <row r="3713" spans="1:9" x14ac:dyDescent="0.35">
      <c r="A3713" s="12">
        <v>2764</v>
      </c>
      <c r="B3713" s="17" t="s">
        <v>1055</v>
      </c>
      <c r="C3713" s="17" t="s">
        <v>1056</v>
      </c>
      <c r="D3713" s="17" t="s">
        <v>108</v>
      </c>
      <c r="E3713" s="17" t="s">
        <v>23</v>
      </c>
      <c r="F3713" s="17" t="s">
        <v>86</v>
      </c>
      <c r="G3713" s="17" t="s">
        <v>87</v>
      </c>
      <c r="H3713" s="17" t="s">
        <v>26</v>
      </c>
      <c r="I3713" s="48" t="str">
        <f>INDEX(Orders!$E3713,MATCH(Orders!$F3713,Customers!$B3713,0))</f>
        <v>Standard Class</v>
      </c>
    </row>
    <row r="3714" spans="1:9" x14ac:dyDescent="0.35">
      <c r="A3714" s="11">
        <v>2765</v>
      </c>
      <c r="B3714" s="13" t="s">
        <v>1055</v>
      </c>
      <c r="C3714" s="13" t="s">
        <v>1056</v>
      </c>
      <c r="D3714" s="13" t="s">
        <v>108</v>
      </c>
      <c r="E3714" s="13" t="s">
        <v>23</v>
      </c>
      <c r="F3714" s="13" t="s">
        <v>86</v>
      </c>
      <c r="G3714" s="13" t="s">
        <v>87</v>
      </c>
      <c r="H3714" s="13" t="s">
        <v>26</v>
      </c>
      <c r="I3714" s="47" t="str">
        <f>INDEX(Orders!$E3714,MATCH(Orders!$F3714,Customers!$B3714,0))</f>
        <v>Standard Class</v>
      </c>
    </row>
    <row r="3715" spans="1:9" x14ac:dyDescent="0.35">
      <c r="A3715" s="12">
        <v>2500</v>
      </c>
      <c r="B3715" s="17" t="s">
        <v>1193</v>
      </c>
      <c r="C3715" s="17" t="s">
        <v>1194</v>
      </c>
      <c r="D3715" s="17" t="s">
        <v>41</v>
      </c>
      <c r="E3715" s="17" t="s">
        <v>23</v>
      </c>
      <c r="F3715" s="17" t="s">
        <v>801</v>
      </c>
      <c r="G3715" s="17" t="s">
        <v>98</v>
      </c>
      <c r="H3715" s="17" t="s">
        <v>79</v>
      </c>
      <c r="I3715" s="48" t="str">
        <f>INDEX(Orders!$E3715,MATCH(Orders!$F3715,Customers!$B3715,0))</f>
        <v>First Class</v>
      </c>
    </row>
    <row r="3716" spans="1:9" x14ac:dyDescent="0.35">
      <c r="A3716" s="11">
        <v>417</v>
      </c>
      <c r="B3716" s="13" t="s">
        <v>903</v>
      </c>
      <c r="C3716" s="13" t="s">
        <v>904</v>
      </c>
      <c r="D3716" s="13" t="s">
        <v>41</v>
      </c>
      <c r="E3716" s="13" t="s">
        <v>23</v>
      </c>
      <c r="F3716" s="13" t="s">
        <v>3754</v>
      </c>
      <c r="G3716" s="13" t="s">
        <v>43</v>
      </c>
      <c r="H3716" s="13" t="s">
        <v>44</v>
      </c>
      <c r="I3716" s="47" t="str">
        <f>INDEX(Orders!$E3716,MATCH(Orders!$F3716,Customers!$B3716,0))</f>
        <v>Standard Class</v>
      </c>
    </row>
    <row r="3717" spans="1:9" x14ac:dyDescent="0.35">
      <c r="A3717" s="12">
        <v>9937</v>
      </c>
      <c r="B3717" s="17" t="s">
        <v>6916</v>
      </c>
      <c r="C3717" s="17" t="s">
        <v>6917</v>
      </c>
      <c r="D3717" s="17" t="s">
        <v>41</v>
      </c>
      <c r="E3717" s="17" t="s">
        <v>23</v>
      </c>
      <c r="F3717" s="17" t="s">
        <v>6918</v>
      </c>
      <c r="G3717" s="17" t="s">
        <v>2194</v>
      </c>
      <c r="H3717" s="17" t="s">
        <v>26</v>
      </c>
      <c r="I3717" s="48" t="str">
        <f>INDEX(Orders!$E3717,MATCH(Orders!$F3717,Customers!$B3717,0))</f>
        <v>Standard Class</v>
      </c>
    </row>
    <row r="3718" spans="1:9" x14ac:dyDescent="0.35">
      <c r="A3718" s="11">
        <v>4051</v>
      </c>
      <c r="B3718" s="13" t="s">
        <v>5175</v>
      </c>
      <c r="C3718" s="13" t="s">
        <v>5176</v>
      </c>
      <c r="D3718" s="13" t="s">
        <v>41</v>
      </c>
      <c r="E3718" s="13" t="s">
        <v>23</v>
      </c>
      <c r="F3718" s="13" t="s">
        <v>218</v>
      </c>
      <c r="G3718" s="13" t="s">
        <v>219</v>
      </c>
      <c r="H3718" s="13" t="s">
        <v>26</v>
      </c>
      <c r="I3718" s="47" t="str">
        <f>INDEX(Orders!$E3718,MATCH(Orders!$F3718,Customers!$B3718,0))</f>
        <v>Second Class</v>
      </c>
    </row>
    <row r="3719" spans="1:9" x14ac:dyDescent="0.35">
      <c r="A3719" s="12">
        <v>4083</v>
      </c>
      <c r="B3719" s="17" t="s">
        <v>643</v>
      </c>
      <c r="C3719" s="17" t="s">
        <v>644</v>
      </c>
      <c r="D3719" s="17" t="s">
        <v>22</v>
      </c>
      <c r="E3719" s="17" t="s">
        <v>23</v>
      </c>
      <c r="F3719" s="17" t="s">
        <v>2413</v>
      </c>
      <c r="G3719" s="17" t="s">
        <v>381</v>
      </c>
      <c r="H3719" s="17" t="s">
        <v>54</v>
      </c>
      <c r="I3719" s="48" t="str">
        <f>INDEX(Orders!$E3719,MATCH(Orders!$F3719,Customers!$B3719,0))</f>
        <v>Standard Class</v>
      </c>
    </row>
    <row r="3720" spans="1:9" x14ac:dyDescent="0.35">
      <c r="A3720" s="11">
        <v>4050</v>
      </c>
      <c r="B3720" s="13" t="s">
        <v>5175</v>
      </c>
      <c r="C3720" s="13" t="s">
        <v>5176</v>
      </c>
      <c r="D3720" s="13" t="s">
        <v>41</v>
      </c>
      <c r="E3720" s="13" t="s">
        <v>23</v>
      </c>
      <c r="F3720" s="13" t="s">
        <v>218</v>
      </c>
      <c r="G3720" s="13" t="s">
        <v>219</v>
      </c>
      <c r="H3720" s="13" t="s">
        <v>26</v>
      </c>
      <c r="I3720" s="47" t="str">
        <f>INDEX(Orders!$E3720,MATCH(Orders!$F3720,Customers!$B3720,0))</f>
        <v>Second Class</v>
      </c>
    </row>
    <row r="3721" spans="1:9" x14ac:dyDescent="0.35">
      <c r="A3721" s="12">
        <v>1511</v>
      </c>
      <c r="B3721" s="17" t="s">
        <v>4290</v>
      </c>
      <c r="C3721" s="17" t="s">
        <v>4291</v>
      </c>
      <c r="D3721" s="17" t="s">
        <v>22</v>
      </c>
      <c r="E3721" s="17" t="s">
        <v>23</v>
      </c>
      <c r="F3721" s="17" t="s">
        <v>6924</v>
      </c>
      <c r="G3721" s="17" t="s">
        <v>43</v>
      </c>
      <c r="H3721" s="17" t="s">
        <v>44</v>
      </c>
      <c r="I3721" s="48" t="str">
        <f>INDEX(Orders!$E3721,MATCH(Orders!$F3721,Customers!$B3721,0))</f>
        <v>Standard Class</v>
      </c>
    </row>
    <row r="3722" spans="1:9" x14ac:dyDescent="0.35">
      <c r="A3722" s="11">
        <v>4084</v>
      </c>
      <c r="B3722" s="13" t="s">
        <v>643</v>
      </c>
      <c r="C3722" s="13" t="s">
        <v>644</v>
      </c>
      <c r="D3722" s="13" t="s">
        <v>22</v>
      </c>
      <c r="E3722" s="13" t="s">
        <v>23</v>
      </c>
      <c r="F3722" s="13" t="s">
        <v>2413</v>
      </c>
      <c r="G3722" s="13" t="s">
        <v>381</v>
      </c>
      <c r="H3722" s="13" t="s">
        <v>54</v>
      </c>
      <c r="I3722" s="47" t="str">
        <f>INDEX(Orders!$E3722,MATCH(Orders!$F3722,Customers!$B3722,0))</f>
        <v>Standard Class</v>
      </c>
    </row>
    <row r="3723" spans="1:9" x14ac:dyDescent="0.35">
      <c r="A3723" s="12">
        <v>201</v>
      </c>
      <c r="B3723" s="17" t="s">
        <v>5001</v>
      </c>
      <c r="C3723" s="17" t="s">
        <v>5002</v>
      </c>
      <c r="D3723" s="17" t="s">
        <v>41</v>
      </c>
      <c r="E3723" s="17" t="s">
        <v>23</v>
      </c>
      <c r="F3723" s="17" t="s">
        <v>3487</v>
      </c>
      <c r="G3723" s="17" t="s">
        <v>153</v>
      </c>
      <c r="H3723" s="17" t="s">
        <v>26</v>
      </c>
      <c r="I3723" s="48" t="str">
        <f>INDEX(Orders!$E3723,MATCH(Orders!$F3723,Customers!$B3723,0))</f>
        <v>Standard Class</v>
      </c>
    </row>
    <row r="3724" spans="1:9" x14ac:dyDescent="0.35">
      <c r="A3724" s="11">
        <v>4655</v>
      </c>
      <c r="B3724" s="13" t="s">
        <v>3996</v>
      </c>
      <c r="C3724" s="13" t="s">
        <v>3997</v>
      </c>
      <c r="D3724" s="13" t="s">
        <v>41</v>
      </c>
      <c r="E3724" s="13" t="s">
        <v>23</v>
      </c>
      <c r="F3724" s="13" t="s">
        <v>358</v>
      </c>
      <c r="G3724" s="13" t="s">
        <v>43</v>
      </c>
      <c r="H3724" s="13" t="s">
        <v>44</v>
      </c>
      <c r="I3724" s="47" t="str">
        <f>INDEX(Orders!$E3724,MATCH(Orders!$F3724,Customers!$B3724,0))</f>
        <v>Second Class</v>
      </c>
    </row>
    <row r="3725" spans="1:9" x14ac:dyDescent="0.35">
      <c r="A3725" s="12">
        <v>1512</v>
      </c>
      <c r="B3725" s="17" t="s">
        <v>4290</v>
      </c>
      <c r="C3725" s="17" t="s">
        <v>4291</v>
      </c>
      <c r="D3725" s="17" t="s">
        <v>22</v>
      </c>
      <c r="E3725" s="17" t="s">
        <v>23</v>
      </c>
      <c r="F3725" s="17" t="s">
        <v>6924</v>
      </c>
      <c r="G3725" s="17" t="s">
        <v>43</v>
      </c>
      <c r="H3725" s="17" t="s">
        <v>44</v>
      </c>
      <c r="I3725" s="48" t="str">
        <f>INDEX(Orders!$E3725,MATCH(Orders!$F3725,Customers!$B3725,0))</f>
        <v>Standard Class</v>
      </c>
    </row>
    <row r="3726" spans="1:9" x14ac:dyDescent="0.35">
      <c r="A3726" s="11">
        <v>1993</v>
      </c>
      <c r="B3726" s="13" t="s">
        <v>3373</v>
      </c>
      <c r="C3726" s="13" t="s">
        <v>3374</v>
      </c>
      <c r="D3726" s="13" t="s">
        <v>108</v>
      </c>
      <c r="E3726" s="13" t="s">
        <v>23</v>
      </c>
      <c r="F3726" s="13" t="s">
        <v>174</v>
      </c>
      <c r="G3726" s="13" t="s">
        <v>1134</v>
      </c>
      <c r="H3726" s="13" t="s">
        <v>44</v>
      </c>
      <c r="I3726" s="47" t="str">
        <f>INDEX(Orders!$E3726,MATCH(Orders!$F3726,Customers!$B3726,0))</f>
        <v>Standard Class</v>
      </c>
    </row>
    <row r="3727" spans="1:9" x14ac:dyDescent="0.35">
      <c r="A3727" s="12">
        <v>7454</v>
      </c>
      <c r="B3727" s="17" t="s">
        <v>579</v>
      </c>
      <c r="C3727" s="17" t="s">
        <v>580</v>
      </c>
      <c r="D3727" s="17" t="s">
        <v>41</v>
      </c>
      <c r="E3727" s="17" t="s">
        <v>23</v>
      </c>
      <c r="F3727" s="17" t="s">
        <v>6929</v>
      </c>
      <c r="G3727" s="17" t="s">
        <v>381</v>
      </c>
      <c r="H3727" s="17" t="s">
        <v>54</v>
      </c>
      <c r="I3727" s="48" t="str">
        <f>INDEX(Orders!$E3727,MATCH(Orders!$F3727,Customers!$B3727,0))</f>
        <v>Standard Class</v>
      </c>
    </row>
    <row r="3728" spans="1:9" x14ac:dyDescent="0.35">
      <c r="A3728" s="11">
        <v>9584</v>
      </c>
      <c r="B3728" s="13" t="s">
        <v>6825</v>
      </c>
      <c r="C3728" s="13" t="s">
        <v>6826</v>
      </c>
      <c r="D3728" s="13" t="s">
        <v>41</v>
      </c>
      <c r="E3728" s="13" t="s">
        <v>23</v>
      </c>
      <c r="F3728" s="13" t="s">
        <v>218</v>
      </c>
      <c r="G3728" s="13" t="s">
        <v>219</v>
      </c>
      <c r="H3728" s="13" t="s">
        <v>26</v>
      </c>
      <c r="I3728" s="47" t="str">
        <f>INDEX(Orders!$E3728,MATCH(Orders!$F3728,Customers!$B3728,0))</f>
        <v>Second Class</v>
      </c>
    </row>
    <row r="3729" spans="1:9" x14ac:dyDescent="0.35">
      <c r="A3729" s="12">
        <v>4270</v>
      </c>
      <c r="B3729" s="17" t="s">
        <v>4144</v>
      </c>
      <c r="C3729" s="17" t="s">
        <v>4145</v>
      </c>
      <c r="D3729" s="17" t="s">
        <v>41</v>
      </c>
      <c r="E3729" s="17" t="s">
        <v>23</v>
      </c>
      <c r="F3729" s="17" t="s">
        <v>159</v>
      </c>
      <c r="G3729" s="17" t="s">
        <v>160</v>
      </c>
      <c r="H3729" s="17" t="s">
        <v>44</v>
      </c>
      <c r="I3729" s="48" t="str">
        <f>INDEX(Orders!$E3729,MATCH(Orders!$F3729,Customers!$B3729,0))</f>
        <v>Second Class</v>
      </c>
    </row>
    <row r="3730" spans="1:9" x14ac:dyDescent="0.35">
      <c r="A3730" s="11">
        <v>1995</v>
      </c>
      <c r="B3730" s="13" t="s">
        <v>3373</v>
      </c>
      <c r="C3730" s="13" t="s">
        <v>3374</v>
      </c>
      <c r="D3730" s="13" t="s">
        <v>108</v>
      </c>
      <c r="E3730" s="13" t="s">
        <v>23</v>
      </c>
      <c r="F3730" s="13" t="s">
        <v>174</v>
      </c>
      <c r="G3730" s="13" t="s">
        <v>1134</v>
      </c>
      <c r="H3730" s="13" t="s">
        <v>44</v>
      </c>
      <c r="I3730" s="47" t="str">
        <f>INDEX(Orders!$E3730,MATCH(Orders!$F3730,Customers!$B3730,0))</f>
        <v>Standard Class</v>
      </c>
    </row>
    <row r="3731" spans="1:9" x14ac:dyDescent="0.35">
      <c r="A3731" s="12">
        <v>1994</v>
      </c>
      <c r="B3731" s="17" t="s">
        <v>3373</v>
      </c>
      <c r="C3731" s="17" t="s">
        <v>3374</v>
      </c>
      <c r="D3731" s="17" t="s">
        <v>108</v>
      </c>
      <c r="E3731" s="17" t="s">
        <v>23</v>
      </c>
      <c r="F3731" s="17" t="s">
        <v>174</v>
      </c>
      <c r="G3731" s="17" t="s">
        <v>1134</v>
      </c>
      <c r="H3731" s="17" t="s">
        <v>44</v>
      </c>
      <c r="I3731" s="48" t="str">
        <f>INDEX(Orders!$E3731,MATCH(Orders!$F3731,Customers!$B3731,0))</f>
        <v>Standard Class</v>
      </c>
    </row>
    <row r="3732" spans="1:9" x14ac:dyDescent="0.35">
      <c r="A3732" s="11">
        <v>6943</v>
      </c>
      <c r="B3732" s="13" t="s">
        <v>6288</v>
      </c>
      <c r="C3732" s="13" t="s">
        <v>6289</v>
      </c>
      <c r="D3732" s="13" t="s">
        <v>22</v>
      </c>
      <c r="E3732" s="13" t="s">
        <v>23</v>
      </c>
      <c r="F3732" s="13" t="s">
        <v>218</v>
      </c>
      <c r="G3732" s="13" t="s">
        <v>219</v>
      </c>
      <c r="H3732" s="13" t="s">
        <v>26</v>
      </c>
      <c r="I3732" s="47" t="str">
        <f>INDEX(Orders!$E3732,MATCH(Orders!$F3732,Customers!$B3732,0))</f>
        <v>Standard Class</v>
      </c>
    </row>
    <row r="3733" spans="1:9" x14ac:dyDescent="0.35">
      <c r="A3733" s="12">
        <v>887</v>
      </c>
      <c r="B3733" s="17" t="s">
        <v>2545</v>
      </c>
      <c r="C3733" s="17" t="s">
        <v>2546</v>
      </c>
      <c r="D3733" s="17" t="s">
        <v>41</v>
      </c>
      <c r="E3733" s="17" t="s">
        <v>23</v>
      </c>
      <c r="F3733" s="17" t="s">
        <v>257</v>
      </c>
      <c r="G3733" s="17" t="s">
        <v>43</v>
      </c>
      <c r="H3733" s="17" t="s">
        <v>44</v>
      </c>
      <c r="I3733" s="48" t="str">
        <f>INDEX(Orders!$E3733,MATCH(Orders!$F3733,Customers!$B3733,0))</f>
        <v>Standard Class</v>
      </c>
    </row>
    <row r="3734" spans="1:9" x14ac:dyDescent="0.35">
      <c r="A3734" s="11">
        <v>6940</v>
      </c>
      <c r="B3734" s="13" t="s">
        <v>6288</v>
      </c>
      <c r="C3734" s="13" t="s">
        <v>6289</v>
      </c>
      <c r="D3734" s="13" t="s">
        <v>22</v>
      </c>
      <c r="E3734" s="13" t="s">
        <v>23</v>
      </c>
      <c r="F3734" s="13" t="s">
        <v>218</v>
      </c>
      <c r="G3734" s="13" t="s">
        <v>219</v>
      </c>
      <c r="H3734" s="13" t="s">
        <v>26</v>
      </c>
      <c r="I3734" s="47" t="str">
        <f>INDEX(Orders!$E3734,MATCH(Orders!$F3734,Customers!$B3734,0))</f>
        <v>Standard Class</v>
      </c>
    </row>
    <row r="3735" spans="1:9" x14ac:dyDescent="0.35">
      <c r="A3735" s="12">
        <v>4865</v>
      </c>
      <c r="B3735" s="17" t="s">
        <v>362</v>
      </c>
      <c r="C3735" s="17" t="s">
        <v>363</v>
      </c>
      <c r="D3735" s="17" t="s">
        <v>41</v>
      </c>
      <c r="E3735" s="17" t="s">
        <v>23</v>
      </c>
      <c r="F3735" s="17" t="s">
        <v>218</v>
      </c>
      <c r="G3735" s="17" t="s">
        <v>219</v>
      </c>
      <c r="H3735" s="17" t="s">
        <v>26</v>
      </c>
      <c r="I3735" s="48" t="str">
        <f>INDEX(Orders!$E3735,MATCH(Orders!$F3735,Customers!$B3735,0))</f>
        <v>Standard Class</v>
      </c>
    </row>
    <row r="3736" spans="1:9" x14ac:dyDescent="0.35">
      <c r="A3736" s="11">
        <v>6761</v>
      </c>
      <c r="B3736" s="13" t="s">
        <v>2108</v>
      </c>
      <c r="C3736" s="13" t="s">
        <v>2109</v>
      </c>
      <c r="D3736" s="13" t="s">
        <v>41</v>
      </c>
      <c r="E3736" s="13" t="s">
        <v>23</v>
      </c>
      <c r="F3736" s="13" t="s">
        <v>218</v>
      </c>
      <c r="G3736" s="13" t="s">
        <v>219</v>
      </c>
      <c r="H3736" s="13" t="s">
        <v>26</v>
      </c>
      <c r="I3736" s="47" t="str">
        <f>INDEX(Orders!$E3736,MATCH(Orders!$F3736,Customers!$B3736,0))</f>
        <v>Standard Class</v>
      </c>
    </row>
    <row r="3737" spans="1:9" x14ac:dyDescent="0.35">
      <c r="A3737" s="12">
        <v>5629</v>
      </c>
      <c r="B3737" s="17" t="s">
        <v>1182</v>
      </c>
      <c r="C3737" s="17" t="s">
        <v>1183</v>
      </c>
      <c r="D3737" s="17" t="s">
        <v>22</v>
      </c>
      <c r="E3737" s="17" t="s">
        <v>23</v>
      </c>
      <c r="F3737" s="17" t="s">
        <v>801</v>
      </c>
      <c r="G3737" s="17" t="s">
        <v>98</v>
      </c>
      <c r="H3737" s="17" t="s">
        <v>79</v>
      </c>
      <c r="I3737" s="48" t="str">
        <f>INDEX(Orders!$E3737,MATCH(Orders!$F3737,Customers!$B3737,0))</f>
        <v>Standard Class</v>
      </c>
    </row>
    <row r="3738" spans="1:9" x14ac:dyDescent="0.35">
      <c r="A3738" s="11">
        <v>5385</v>
      </c>
      <c r="B3738" s="13" t="s">
        <v>766</v>
      </c>
      <c r="C3738" s="13" t="s">
        <v>767</v>
      </c>
      <c r="D3738" s="13" t="s">
        <v>41</v>
      </c>
      <c r="E3738" s="13" t="s">
        <v>23</v>
      </c>
      <c r="F3738" s="13" t="s">
        <v>86</v>
      </c>
      <c r="G3738" s="13" t="s">
        <v>87</v>
      </c>
      <c r="H3738" s="13" t="s">
        <v>26</v>
      </c>
      <c r="I3738" s="47" t="str">
        <f>INDEX(Orders!$E3738,MATCH(Orders!$F3738,Customers!$B3738,0))</f>
        <v>Standard Class</v>
      </c>
    </row>
    <row r="3739" spans="1:9" x14ac:dyDescent="0.35">
      <c r="A3739" s="12">
        <v>3601</v>
      </c>
      <c r="B3739" s="17" t="s">
        <v>3453</v>
      </c>
      <c r="C3739" s="17" t="s">
        <v>3454</v>
      </c>
      <c r="D3739" s="17" t="s">
        <v>41</v>
      </c>
      <c r="E3739" s="17" t="s">
        <v>23</v>
      </c>
      <c r="F3739" s="17" t="s">
        <v>736</v>
      </c>
      <c r="G3739" s="17" t="s">
        <v>737</v>
      </c>
      <c r="H3739" s="17" t="s">
        <v>44</v>
      </c>
      <c r="I3739" s="48" t="str">
        <f>INDEX(Orders!$E3739,MATCH(Orders!$F3739,Customers!$B3739,0))</f>
        <v>Standard Class</v>
      </c>
    </row>
    <row r="3740" spans="1:9" x14ac:dyDescent="0.35">
      <c r="A3740" s="11">
        <v>2232</v>
      </c>
      <c r="B3740" s="13" t="s">
        <v>6137</v>
      </c>
      <c r="C3740" s="13" t="s">
        <v>6138</v>
      </c>
      <c r="D3740" s="13" t="s">
        <v>41</v>
      </c>
      <c r="E3740" s="13" t="s">
        <v>23</v>
      </c>
      <c r="F3740" s="13" t="s">
        <v>4396</v>
      </c>
      <c r="G3740" s="13" t="s">
        <v>762</v>
      </c>
      <c r="H3740" s="13" t="s">
        <v>54</v>
      </c>
      <c r="I3740" s="47" t="str">
        <f>INDEX(Orders!$E3740,MATCH(Orders!$F3740,Customers!$B3740,0))</f>
        <v>Standard Class</v>
      </c>
    </row>
    <row r="3741" spans="1:9" x14ac:dyDescent="0.35">
      <c r="A3741" s="12">
        <v>5386</v>
      </c>
      <c r="B3741" s="17" t="s">
        <v>766</v>
      </c>
      <c r="C3741" s="17" t="s">
        <v>767</v>
      </c>
      <c r="D3741" s="17" t="s">
        <v>41</v>
      </c>
      <c r="E3741" s="17" t="s">
        <v>23</v>
      </c>
      <c r="F3741" s="17" t="s">
        <v>86</v>
      </c>
      <c r="G3741" s="17" t="s">
        <v>87</v>
      </c>
      <c r="H3741" s="17" t="s">
        <v>26</v>
      </c>
      <c r="I3741" s="48" t="str">
        <f>INDEX(Orders!$E3741,MATCH(Orders!$F3741,Customers!$B3741,0))</f>
        <v>Standard Class</v>
      </c>
    </row>
    <row r="3742" spans="1:9" x14ac:dyDescent="0.35">
      <c r="A3742" s="11">
        <v>894</v>
      </c>
      <c r="B3742" s="13" t="s">
        <v>6941</v>
      </c>
      <c r="C3742" s="13" t="s">
        <v>6942</v>
      </c>
      <c r="D3742" s="13" t="s">
        <v>108</v>
      </c>
      <c r="E3742" s="13" t="s">
        <v>23</v>
      </c>
      <c r="F3742" s="13" t="s">
        <v>1457</v>
      </c>
      <c r="G3742" s="13" t="s">
        <v>880</v>
      </c>
      <c r="H3742" s="13" t="s">
        <v>54</v>
      </c>
      <c r="I3742" s="47" t="str">
        <f>INDEX(Orders!$E3742,MATCH(Orders!$F3742,Customers!$B3742,0))</f>
        <v>First Class</v>
      </c>
    </row>
    <row r="3743" spans="1:9" x14ac:dyDescent="0.35">
      <c r="A3743" s="12">
        <v>6942</v>
      </c>
      <c r="B3743" s="17" t="s">
        <v>6288</v>
      </c>
      <c r="C3743" s="17" t="s">
        <v>6289</v>
      </c>
      <c r="D3743" s="17" t="s">
        <v>22</v>
      </c>
      <c r="E3743" s="17" t="s">
        <v>23</v>
      </c>
      <c r="F3743" s="17" t="s">
        <v>218</v>
      </c>
      <c r="G3743" s="17" t="s">
        <v>219</v>
      </c>
      <c r="H3743" s="17" t="s">
        <v>26</v>
      </c>
      <c r="I3743" s="48" t="str">
        <f>INDEX(Orders!$E3743,MATCH(Orders!$F3743,Customers!$B3743,0))</f>
        <v>Standard Class</v>
      </c>
    </row>
    <row r="3744" spans="1:9" x14ac:dyDescent="0.35">
      <c r="A3744" s="11">
        <v>893</v>
      </c>
      <c r="B3744" s="13" t="s">
        <v>6941</v>
      </c>
      <c r="C3744" s="13" t="s">
        <v>6942</v>
      </c>
      <c r="D3744" s="13" t="s">
        <v>108</v>
      </c>
      <c r="E3744" s="13" t="s">
        <v>23</v>
      </c>
      <c r="F3744" s="13" t="s">
        <v>1457</v>
      </c>
      <c r="G3744" s="13" t="s">
        <v>880</v>
      </c>
      <c r="H3744" s="13" t="s">
        <v>54</v>
      </c>
      <c r="I3744" s="47" t="str">
        <f>INDEX(Orders!$E3744,MATCH(Orders!$F3744,Customers!$B3744,0))</f>
        <v>First Class</v>
      </c>
    </row>
    <row r="3745" spans="1:9" x14ac:dyDescent="0.35">
      <c r="A3745" s="12">
        <v>6941</v>
      </c>
      <c r="B3745" s="17" t="s">
        <v>6288</v>
      </c>
      <c r="C3745" s="17" t="s">
        <v>6289</v>
      </c>
      <c r="D3745" s="17" t="s">
        <v>22</v>
      </c>
      <c r="E3745" s="17" t="s">
        <v>23</v>
      </c>
      <c r="F3745" s="17" t="s">
        <v>218</v>
      </c>
      <c r="G3745" s="17" t="s">
        <v>219</v>
      </c>
      <c r="H3745" s="17" t="s">
        <v>26</v>
      </c>
      <c r="I3745" s="48" t="str">
        <f>INDEX(Orders!$E3745,MATCH(Orders!$F3745,Customers!$B3745,0))</f>
        <v>Standard Class</v>
      </c>
    </row>
    <row r="3746" spans="1:9" x14ac:dyDescent="0.35">
      <c r="A3746" s="11">
        <v>892</v>
      </c>
      <c r="B3746" s="13" t="s">
        <v>6941</v>
      </c>
      <c r="C3746" s="13" t="s">
        <v>6942</v>
      </c>
      <c r="D3746" s="13" t="s">
        <v>108</v>
      </c>
      <c r="E3746" s="13" t="s">
        <v>23</v>
      </c>
      <c r="F3746" s="13" t="s">
        <v>1457</v>
      </c>
      <c r="G3746" s="13" t="s">
        <v>880</v>
      </c>
      <c r="H3746" s="13" t="s">
        <v>54</v>
      </c>
      <c r="I3746" s="47" t="str">
        <f>INDEX(Orders!$E3746,MATCH(Orders!$F3746,Customers!$B3746,0))</f>
        <v>First Class</v>
      </c>
    </row>
    <row r="3747" spans="1:9" x14ac:dyDescent="0.35">
      <c r="A3747" s="12">
        <v>5628</v>
      </c>
      <c r="B3747" s="17" t="s">
        <v>1182</v>
      </c>
      <c r="C3747" s="17" t="s">
        <v>1183</v>
      </c>
      <c r="D3747" s="17" t="s">
        <v>22</v>
      </c>
      <c r="E3747" s="17" t="s">
        <v>23</v>
      </c>
      <c r="F3747" s="17" t="s">
        <v>801</v>
      </c>
      <c r="G3747" s="17" t="s">
        <v>98</v>
      </c>
      <c r="H3747" s="17" t="s">
        <v>79</v>
      </c>
      <c r="I3747" s="48" t="str">
        <f>INDEX(Orders!$E3747,MATCH(Orders!$F3747,Customers!$B3747,0))</f>
        <v>Standard Class</v>
      </c>
    </row>
    <row r="3748" spans="1:9" x14ac:dyDescent="0.35">
      <c r="A3748" s="11">
        <v>8734</v>
      </c>
      <c r="B3748" s="13" t="s">
        <v>3595</v>
      </c>
      <c r="C3748" s="13" t="s">
        <v>3596</v>
      </c>
      <c r="D3748" s="13" t="s">
        <v>22</v>
      </c>
      <c r="E3748" s="13" t="s">
        <v>23</v>
      </c>
      <c r="F3748" s="13" t="s">
        <v>159</v>
      </c>
      <c r="G3748" s="13" t="s">
        <v>160</v>
      </c>
      <c r="H3748" s="13" t="s">
        <v>44</v>
      </c>
      <c r="I3748" s="47" t="str">
        <f>INDEX(Orders!$E3748,MATCH(Orders!$F3748,Customers!$B3748,0))</f>
        <v>Second Class</v>
      </c>
    </row>
    <row r="3749" spans="1:9" x14ac:dyDescent="0.35">
      <c r="A3749" s="12">
        <v>2957</v>
      </c>
      <c r="B3749" s="17" t="s">
        <v>4803</v>
      </c>
      <c r="C3749" s="17" t="s">
        <v>4804</v>
      </c>
      <c r="D3749" s="17" t="s">
        <v>108</v>
      </c>
      <c r="E3749" s="17" t="s">
        <v>23</v>
      </c>
      <c r="F3749" s="17" t="s">
        <v>5455</v>
      </c>
      <c r="G3749" s="17" t="s">
        <v>219</v>
      </c>
      <c r="H3749" s="17" t="s">
        <v>26</v>
      </c>
      <c r="I3749" s="48" t="str">
        <f>INDEX(Orders!$E3749,MATCH(Orders!$F3749,Customers!$B3749,0))</f>
        <v>Standard Class</v>
      </c>
    </row>
    <row r="3750" spans="1:9" x14ac:dyDescent="0.35">
      <c r="A3750" s="11">
        <v>8735</v>
      </c>
      <c r="B3750" s="13" t="s">
        <v>3595</v>
      </c>
      <c r="C3750" s="13" t="s">
        <v>3596</v>
      </c>
      <c r="D3750" s="13" t="s">
        <v>22</v>
      </c>
      <c r="E3750" s="13" t="s">
        <v>23</v>
      </c>
      <c r="F3750" s="13" t="s">
        <v>159</v>
      </c>
      <c r="G3750" s="13" t="s">
        <v>160</v>
      </c>
      <c r="H3750" s="13" t="s">
        <v>44</v>
      </c>
      <c r="I3750" s="47" t="str">
        <f>INDEX(Orders!$E3750,MATCH(Orders!$F3750,Customers!$B3750,0))</f>
        <v>Second Class</v>
      </c>
    </row>
    <row r="3751" spans="1:9" x14ac:dyDescent="0.35">
      <c r="A3751" s="12">
        <v>6145</v>
      </c>
      <c r="B3751" s="17" t="s">
        <v>620</v>
      </c>
      <c r="C3751" s="17" t="s">
        <v>621</v>
      </c>
      <c r="D3751" s="17" t="s">
        <v>41</v>
      </c>
      <c r="E3751" s="17" t="s">
        <v>23</v>
      </c>
      <c r="F3751" s="17" t="s">
        <v>1598</v>
      </c>
      <c r="G3751" s="17" t="s">
        <v>1599</v>
      </c>
      <c r="H3751" s="17" t="s">
        <v>54</v>
      </c>
      <c r="I3751" s="48" t="str">
        <f>INDEX(Orders!$E3751,MATCH(Orders!$F3751,Customers!$B3751,0))</f>
        <v>Standard Class</v>
      </c>
    </row>
    <row r="3752" spans="1:9" x14ac:dyDescent="0.35">
      <c r="A3752" s="11">
        <v>8733</v>
      </c>
      <c r="B3752" s="13" t="s">
        <v>3595</v>
      </c>
      <c r="C3752" s="13" t="s">
        <v>3596</v>
      </c>
      <c r="D3752" s="13" t="s">
        <v>22</v>
      </c>
      <c r="E3752" s="13" t="s">
        <v>23</v>
      </c>
      <c r="F3752" s="13" t="s">
        <v>159</v>
      </c>
      <c r="G3752" s="13" t="s">
        <v>160</v>
      </c>
      <c r="H3752" s="13" t="s">
        <v>44</v>
      </c>
      <c r="I3752" s="47" t="str">
        <f>INDEX(Orders!$E3752,MATCH(Orders!$F3752,Customers!$B3752,0))</f>
        <v>Second Class</v>
      </c>
    </row>
    <row r="3753" spans="1:9" x14ac:dyDescent="0.35">
      <c r="A3753" s="12">
        <v>4709</v>
      </c>
      <c r="B3753" s="17" t="s">
        <v>216</v>
      </c>
      <c r="C3753" s="17" t="s">
        <v>217</v>
      </c>
      <c r="D3753" s="17" t="s">
        <v>41</v>
      </c>
      <c r="E3753" s="17" t="s">
        <v>23</v>
      </c>
      <c r="F3753" s="17" t="s">
        <v>42</v>
      </c>
      <c r="G3753" s="17" t="s">
        <v>43</v>
      </c>
      <c r="H3753" s="17" t="s">
        <v>44</v>
      </c>
      <c r="I3753" s="48" t="str">
        <f>INDEX(Orders!$E3753,MATCH(Orders!$F3753,Customers!$B3753,0))</f>
        <v>First Class</v>
      </c>
    </row>
    <row r="3754" spans="1:9" x14ac:dyDescent="0.35">
      <c r="A3754" s="11">
        <v>9625</v>
      </c>
      <c r="B3754" s="13" t="s">
        <v>3492</v>
      </c>
      <c r="C3754" s="13" t="s">
        <v>3493</v>
      </c>
      <c r="D3754" s="13" t="s">
        <v>41</v>
      </c>
      <c r="E3754" s="13" t="s">
        <v>23</v>
      </c>
      <c r="F3754" s="13" t="s">
        <v>404</v>
      </c>
      <c r="G3754" s="13" t="s">
        <v>53</v>
      </c>
      <c r="H3754" s="13" t="s">
        <v>54</v>
      </c>
      <c r="I3754" s="47" t="str">
        <f>INDEX(Orders!$E3754,MATCH(Orders!$F3754,Customers!$B3754,0))</f>
        <v>First Class</v>
      </c>
    </row>
    <row r="3755" spans="1:9" x14ac:dyDescent="0.35">
      <c r="A3755" s="12">
        <v>2685</v>
      </c>
      <c r="B3755" s="17" t="s">
        <v>3474</v>
      </c>
      <c r="C3755" s="17" t="s">
        <v>3475</v>
      </c>
      <c r="D3755" s="17" t="s">
        <v>41</v>
      </c>
      <c r="E3755" s="17" t="s">
        <v>23</v>
      </c>
      <c r="F3755" s="17" t="s">
        <v>42</v>
      </c>
      <c r="G3755" s="17" t="s">
        <v>43</v>
      </c>
      <c r="H3755" s="17" t="s">
        <v>44</v>
      </c>
      <c r="I3755" s="48" t="str">
        <f>INDEX(Orders!$E3755,MATCH(Orders!$F3755,Customers!$B3755,0))</f>
        <v>Standard Class</v>
      </c>
    </row>
    <row r="3756" spans="1:9" x14ac:dyDescent="0.35">
      <c r="A3756" s="11">
        <v>1160</v>
      </c>
      <c r="B3756" s="13" t="s">
        <v>782</v>
      </c>
      <c r="C3756" s="13" t="s">
        <v>783</v>
      </c>
      <c r="D3756" s="13" t="s">
        <v>41</v>
      </c>
      <c r="E3756" s="13" t="s">
        <v>23</v>
      </c>
      <c r="F3756" s="13" t="s">
        <v>2541</v>
      </c>
      <c r="G3756" s="13" t="s">
        <v>933</v>
      </c>
      <c r="H3756" s="13" t="s">
        <v>54</v>
      </c>
      <c r="I3756" s="47" t="str">
        <f>INDEX(Orders!$E3756,MATCH(Orders!$F3756,Customers!$B3756,0))</f>
        <v>Standard Class</v>
      </c>
    </row>
    <row r="3757" spans="1:9" x14ac:dyDescent="0.35">
      <c r="A3757" s="12">
        <v>9626</v>
      </c>
      <c r="B3757" s="17" t="s">
        <v>3492</v>
      </c>
      <c r="C3757" s="17" t="s">
        <v>3493</v>
      </c>
      <c r="D3757" s="17" t="s">
        <v>41</v>
      </c>
      <c r="E3757" s="17" t="s">
        <v>23</v>
      </c>
      <c r="F3757" s="17" t="s">
        <v>404</v>
      </c>
      <c r="G3757" s="17" t="s">
        <v>53</v>
      </c>
      <c r="H3757" s="17" t="s">
        <v>54</v>
      </c>
      <c r="I3757" s="48" t="str">
        <f>INDEX(Orders!$E3757,MATCH(Orders!$F3757,Customers!$B3757,0))</f>
        <v>First Class</v>
      </c>
    </row>
    <row r="3758" spans="1:9" x14ac:dyDescent="0.35">
      <c r="A3758" s="11">
        <v>5733</v>
      </c>
      <c r="B3758" s="13" t="s">
        <v>1182</v>
      </c>
      <c r="C3758" s="13" t="s">
        <v>1183</v>
      </c>
      <c r="D3758" s="13" t="s">
        <v>22</v>
      </c>
      <c r="E3758" s="13" t="s">
        <v>23</v>
      </c>
      <c r="F3758" s="13" t="s">
        <v>886</v>
      </c>
      <c r="G3758" s="13" t="s">
        <v>212</v>
      </c>
      <c r="H3758" s="13" t="s">
        <v>26</v>
      </c>
      <c r="I3758" s="47" t="str">
        <f>INDEX(Orders!$E3758,MATCH(Orders!$F3758,Customers!$B3758,0))</f>
        <v>First Class</v>
      </c>
    </row>
    <row r="3759" spans="1:9" x14ac:dyDescent="0.35">
      <c r="A3759" s="12">
        <v>4708</v>
      </c>
      <c r="B3759" s="17" t="s">
        <v>216</v>
      </c>
      <c r="C3759" s="17" t="s">
        <v>217</v>
      </c>
      <c r="D3759" s="17" t="s">
        <v>41</v>
      </c>
      <c r="E3759" s="17" t="s">
        <v>23</v>
      </c>
      <c r="F3759" s="17" t="s">
        <v>42</v>
      </c>
      <c r="G3759" s="17" t="s">
        <v>43</v>
      </c>
      <c r="H3759" s="17" t="s">
        <v>44</v>
      </c>
      <c r="I3759" s="48" t="str">
        <f>INDEX(Orders!$E3759,MATCH(Orders!$F3759,Customers!$B3759,0))</f>
        <v>First Class</v>
      </c>
    </row>
    <row r="3760" spans="1:9" x14ac:dyDescent="0.35">
      <c r="A3760" s="11">
        <v>555</v>
      </c>
      <c r="B3760" s="13" t="s">
        <v>958</v>
      </c>
      <c r="C3760" s="13" t="s">
        <v>959</v>
      </c>
      <c r="D3760" s="13" t="s">
        <v>22</v>
      </c>
      <c r="E3760" s="13" t="s">
        <v>23</v>
      </c>
      <c r="F3760" s="13" t="s">
        <v>2646</v>
      </c>
      <c r="G3760" s="13" t="s">
        <v>43</v>
      </c>
      <c r="H3760" s="13" t="s">
        <v>44</v>
      </c>
      <c r="I3760" s="47" t="str">
        <f>INDEX(Orders!$E3760,MATCH(Orders!$F3760,Customers!$B3760,0))</f>
        <v>Second Class</v>
      </c>
    </row>
    <row r="3761" spans="1:9" x14ac:dyDescent="0.35">
      <c r="A3761" s="12">
        <v>4710</v>
      </c>
      <c r="B3761" s="17" t="s">
        <v>216</v>
      </c>
      <c r="C3761" s="17" t="s">
        <v>217</v>
      </c>
      <c r="D3761" s="17" t="s">
        <v>41</v>
      </c>
      <c r="E3761" s="17" t="s">
        <v>23</v>
      </c>
      <c r="F3761" s="17" t="s">
        <v>42</v>
      </c>
      <c r="G3761" s="17" t="s">
        <v>43</v>
      </c>
      <c r="H3761" s="17" t="s">
        <v>44</v>
      </c>
      <c r="I3761" s="48" t="str">
        <f>INDEX(Orders!$E3761,MATCH(Orders!$F3761,Customers!$B3761,0))</f>
        <v>First Class</v>
      </c>
    </row>
    <row r="3762" spans="1:9" x14ac:dyDescent="0.35">
      <c r="A3762" s="11">
        <v>9624</v>
      </c>
      <c r="B3762" s="13" t="s">
        <v>3492</v>
      </c>
      <c r="C3762" s="13" t="s">
        <v>3493</v>
      </c>
      <c r="D3762" s="13" t="s">
        <v>41</v>
      </c>
      <c r="E3762" s="13" t="s">
        <v>23</v>
      </c>
      <c r="F3762" s="13" t="s">
        <v>404</v>
      </c>
      <c r="G3762" s="13" t="s">
        <v>53</v>
      </c>
      <c r="H3762" s="13" t="s">
        <v>54</v>
      </c>
      <c r="I3762" s="47" t="str">
        <f>INDEX(Orders!$E3762,MATCH(Orders!$F3762,Customers!$B3762,0))</f>
        <v>First Class</v>
      </c>
    </row>
    <row r="3763" spans="1:9" x14ac:dyDescent="0.35">
      <c r="A3763" s="12">
        <v>5735</v>
      </c>
      <c r="B3763" s="17" t="s">
        <v>1182</v>
      </c>
      <c r="C3763" s="17" t="s">
        <v>1183</v>
      </c>
      <c r="D3763" s="17" t="s">
        <v>22</v>
      </c>
      <c r="E3763" s="17" t="s">
        <v>23</v>
      </c>
      <c r="F3763" s="17" t="s">
        <v>886</v>
      </c>
      <c r="G3763" s="17" t="s">
        <v>212</v>
      </c>
      <c r="H3763" s="17" t="s">
        <v>26</v>
      </c>
      <c r="I3763" s="48" t="str">
        <f>INDEX(Orders!$E3763,MATCH(Orders!$F3763,Customers!$B3763,0))</f>
        <v>First Class</v>
      </c>
    </row>
    <row r="3764" spans="1:9" x14ac:dyDescent="0.35">
      <c r="A3764" s="11">
        <v>3573</v>
      </c>
      <c r="B3764" s="13" t="s">
        <v>1060</v>
      </c>
      <c r="C3764" s="13" t="s">
        <v>1061</v>
      </c>
      <c r="D3764" s="13" t="s">
        <v>22</v>
      </c>
      <c r="E3764" s="13" t="s">
        <v>23</v>
      </c>
      <c r="F3764" s="13" t="s">
        <v>6961</v>
      </c>
      <c r="G3764" s="13" t="s">
        <v>53</v>
      </c>
      <c r="H3764" s="13" t="s">
        <v>54</v>
      </c>
      <c r="I3764" s="47" t="str">
        <f>INDEX(Orders!$E3764,MATCH(Orders!$F3764,Customers!$B3764,0))</f>
        <v>Standard Class</v>
      </c>
    </row>
    <row r="3765" spans="1:9" x14ac:dyDescent="0.35">
      <c r="A3765" s="12">
        <v>1161</v>
      </c>
      <c r="B3765" s="17" t="s">
        <v>782</v>
      </c>
      <c r="C3765" s="17" t="s">
        <v>783</v>
      </c>
      <c r="D3765" s="17" t="s">
        <v>41</v>
      </c>
      <c r="E3765" s="17" t="s">
        <v>23</v>
      </c>
      <c r="F3765" s="17" t="s">
        <v>2541</v>
      </c>
      <c r="G3765" s="17" t="s">
        <v>933</v>
      </c>
      <c r="H3765" s="17" t="s">
        <v>54</v>
      </c>
      <c r="I3765" s="48" t="str">
        <f>INDEX(Orders!$E3765,MATCH(Orders!$F3765,Customers!$B3765,0))</f>
        <v>Standard Class</v>
      </c>
    </row>
    <row r="3766" spans="1:9" x14ac:dyDescent="0.35">
      <c r="A3766" s="11">
        <v>5734</v>
      </c>
      <c r="B3766" s="13" t="s">
        <v>1182</v>
      </c>
      <c r="C3766" s="13" t="s">
        <v>1183</v>
      </c>
      <c r="D3766" s="13" t="s">
        <v>22</v>
      </c>
      <c r="E3766" s="13" t="s">
        <v>23</v>
      </c>
      <c r="F3766" s="13" t="s">
        <v>886</v>
      </c>
      <c r="G3766" s="13" t="s">
        <v>212</v>
      </c>
      <c r="H3766" s="13" t="s">
        <v>26</v>
      </c>
      <c r="I3766" s="47" t="str">
        <f>INDEX(Orders!$E3766,MATCH(Orders!$F3766,Customers!$B3766,0))</f>
        <v>First Class</v>
      </c>
    </row>
    <row r="3767" spans="1:9" x14ac:dyDescent="0.35">
      <c r="A3767" s="12">
        <v>4711</v>
      </c>
      <c r="B3767" s="17" t="s">
        <v>216</v>
      </c>
      <c r="C3767" s="17" t="s">
        <v>217</v>
      </c>
      <c r="D3767" s="17" t="s">
        <v>41</v>
      </c>
      <c r="E3767" s="17" t="s">
        <v>23</v>
      </c>
      <c r="F3767" s="17" t="s">
        <v>42</v>
      </c>
      <c r="G3767" s="17" t="s">
        <v>43</v>
      </c>
      <c r="H3767" s="17" t="s">
        <v>44</v>
      </c>
      <c r="I3767" s="48" t="str">
        <f>INDEX(Orders!$E3767,MATCH(Orders!$F3767,Customers!$B3767,0))</f>
        <v>First Class</v>
      </c>
    </row>
    <row r="3768" spans="1:9" x14ac:dyDescent="0.35">
      <c r="A3768" s="11">
        <v>395</v>
      </c>
      <c r="B3768" s="13" t="s">
        <v>6965</v>
      </c>
      <c r="C3768" s="13" t="s">
        <v>6966</v>
      </c>
      <c r="D3768" s="13" t="s">
        <v>108</v>
      </c>
      <c r="E3768" s="13" t="s">
        <v>23</v>
      </c>
      <c r="F3768" s="13" t="s">
        <v>6669</v>
      </c>
      <c r="G3768" s="13" t="s">
        <v>1177</v>
      </c>
      <c r="H3768" s="13" t="s">
        <v>44</v>
      </c>
      <c r="I3768" s="47" t="str">
        <f>INDEX(Orders!$E3768,MATCH(Orders!$F3768,Customers!$B3768,0))</f>
        <v>Standard Class</v>
      </c>
    </row>
    <row r="3769" spans="1:9" x14ac:dyDescent="0.35">
      <c r="A3769" s="12">
        <v>8118</v>
      </c>
      <c r="B3769" s="17" t="s">
        <v>2088</v>
      </c>
      <c r="C3769" s="17" t="s">
        <v>2089</v>
      </c>
      <c r="D3769" s="17" t="s">
        <v>41</v>
      </c>
      <c r="E3769" s="17" t="s">
        <v>23</v>
      </c>
      <c r="F3769" s="17" t="s">
        <v>42</v>
      </c>
      <c r="G3769" s="17" t="s">
        <v>43</v>
      </c>
      <c r="H3769" s="17" t="s">
        <v>44</v>
      </c>
      <c r="I3769" s="48" t="str">
        <f>INDEX(Orders!$E3769,MATCH(Orders!$F3769,Customers!$B3769,0))</f>
        <v>Standard Class</v>
      </c>
    </row>
    <row r="3770" spans="1:9" x14ac:dyDescent="0.35">
      <c r="A3770" s="11">
        <v>2587</v>
      </c>
      <c r="B3770" s="13" t="s">
        <v>3383</v>
      </c>
      <c r="C3770" s="13" t="s">
        <v>3384</v>
      </c>
      <c r="D3770" s="13" t="s">
        <v>41</v>
      </c>
      <c r="E3770" s="13" t="s">
        <v>23</v>
      </c>
      <c r="F3770" s="13" t="s">
        <v>218</v>
      </c>
      <c r="G3770" s="13" t="s">
        <v>219</v>
      </c>
      <c r="H3770" s="13" t="s">
        <v>26</v>
      </c>
      <c r="I3770" s="47" t="str">
        <f>INDEX(Orders!$E3770,MATCH(Orders!$F3770,Customers!$B3770,0))</f>
        <v>Standard Class</v>
      </c>
    </row>
    <row r="3771" spans="1:9" x14ac:dyDescent="0.35">
      <c r="A3771" s="12">
        <v>8039</v>
      </c>
      <c r="B3771" s="17" t="s">
        <v>3502</v>
      </c>
      <c r="C3771" s="17" t="s">
        <v>3503</v>
      </c>
      <c r="D3771" s="17" t="s">
        <v>41</v>
      </c>
      <c r="E3771" s="17" t="s">
        <v>23</v>
      </c>
      <c r="F3771" s="17" t="s">
        <v>42</v>
      </c>
      <c r="G3771" s="17" t="s">
        <v>43</v>
      </c>
      <c r="H3771" s="17" t="s">
        <v>44</v>
      </c>
      <c r="I3771" s="48" t="str">
        <f>INDEX(Orders!$E3771,MATCH(Orders!$F3771,Customers!$B3771,0))</f>
        <v>Second Class</v>
      </c>
    </row>
    <row r="3772" spans="1:9" x14ac:dyDescent="0.35">
      <c r="A3772" s="11">
        <v>5158</v>
      </c>
      <c r="B3772" s="13" t="s">
        <v>3435</v>
      </c>
      <c r="C3772" s="13" t="s">
        <v>3436</v>
      </c>
      <c r="D3772" s="13" t="s">
        <v>108</v>
      </c>
      <c r="E3772" s="13" t="s">
        <v>23</v>
      </c>
      <c r="F3772" s="13" t="s">
        <v>380</v>
      </c>
      <c r="G3772" s="13" t="s">
        <v>381</v>
      </c>
      <c r="H3772" s="13" t="s">
        <v>54</v>
      </c>
      <c r="I3772" s="47" t="str">
        <f>INDEX(Orders!$E3772,MATCH(Orders!$F3772,Customers!$B3772,0))</f>
        <v>Second Class</v>
      </c>
    </row>
    <row r="3773" spans="1:9" x14ac:dyDescent="0.35">
      <c r="A3773" s="12">
        <v>5157</v>
      </c>
      <c r="B3773" s="17" t="s">
        <v>3435</v>
      </c>
      <c r="C3773" s="17" t="s">
        <v>3436</v>
      </c>
      <c r="D3773" s="17" t="s">
        <v>108</v>
      </c>
      <c r="E3773" s="17" t="s">
        <v>23</v>
      </c>
      <c r="F3773" s="17" t="s">
        <v>380</v>
      </c>
      <c r="G3773" s="17" t="s">
        <v>381</v>
      </c>
      <c r="H3773" s="17" t="s">
        <v>54</v>
      </c>
      <c r="I3773" s="48" t="str">
        <f>INDEX(Orders!$E3773,MATCH(Orders!$F3773,Customers!$B3773,0))</f>
        <v>Second Class</v>
      </c>
    </row>
    <row r="3774" spans="1:9" x14ac:dyDescent="0.35">
      <c r="A3774" s="11">
        <v>1563</v>
      </c>
      <c r="B3774" s="13" t="s">
        <v>3581</v>
      </c>
      <c r="C3774" s="13" t="s">
        <v>3582</v>
      </c>
      <c r="D3774" s="13" t="s">
        <v>41</v>
      </c>
      <c r="E3774" s="13" t="s">
        <v>23</v>
      </c>
      <c r="F3774" s="13" t="s">
        <v>218</v>
      </c>
      <c r="G3774" s="13" t="s">
        <v>219</v>
      </c>
      <c r="H3774" s="13" t="s">
        <v>26</v>
      </c>
      <c r="I3774" s="47" t="str">
        <f>INDEX(Orders!$E3774,MATCH(Orders!$F3774,Customers!$B3774,0))</f>
        <v>Same Day</v>
      </c>
    </row>
    <row r="3775" spans="1:9" x14ac:dyDescent="0.35">
      <c r="A3775" s="12">
        <v>8275</v>
      </c>
      <c r="B3775" s="17" t="s">
        <v>6657</v>
      </c>
      <c r="C3775" s="17" t="s">
        <v>6658</v>
      </c>
      <c r="D3775" s="17" t="s">
        <v>22</v>
      </c>
      <c r="E3775" s="17" t="s">
        <v>23</v>
      </c>
      <c r="F3775" s="17" t="s">
        <v>6647</v>
      </c>
      <c r="G3775" s="17" t="s">
        <v>219</v>
      </c>
      <c r="H3775" s="17" t="s">
        <v>26</v>
      </c>
      <c r="I3775" s="48" t="str">
        <f>INDEX(Orders!$E3775,MATCH(Orders!$F3775,Customers!$B3775,0))</f>
        <v>Standard Class</v>
      </c>
    </row>
    <row r="3776" spans="1:9" x14ac:dyDescent="0.35">
      <c r="A3776" s="11">
        <v>2588</v>
      </c>
      <c r="B3776" s="13" t="s">
        <v>3383</v>
      </c>
      <c r="C3776" s="13" t="s">
        <v>3384</v>
      </c>
      <c r="D3776" s="13" t="s">
        <v>41</v>
      </c>
      <c r="E3776" s="13" t="s">
        <v>23</v>
      </c>
      <c r="F3776" s="13" t="s">
        <v>218</v>
      </c>
      <c r="G3776" s="13" t="s">
        <v>219</v>
      </c>
      <c r="H3776" s="13" t="s">
        <v>26</v>
      </c>
      <c r="I3776" s="47" t="str">
        <f>INDEX(Orders!$E3776,MATCH(Orders!$F3776,Customers!$B3776,0))</f>
        <v>Standard Class</v>
      </c>
    </row>
    <row r="3777" spans="1:9" x14ac:dyDescent="0.35">
      <c r="A3777" s="12">
        <v>5618</v>
      </c>
      <c r="B3777" s="17" t="s">
        <v>2573</v>
      </c>
      <c r="C3777" s="17" t="s">
        <v>2574</v>
      </c>
      <c r="D3777" s="17" t="s">
        <v>22</v>
      </c>
      <c r="E3777" s="17" t="s">
        <v>23</v>
      </c>
      <c r="F3777" s="17" t="s">
        <v>1106</v>
      </c>
      <c r="G3777" s="17" t="s">
        <v>514</v>
      </c>
      <c r="H3777" s="17" t="s">
        <v>79</v>
      </c>
      <c r="I3777" s="48" t="str">
        <f>INDEX(Orders!$E3777,MATCH(Orders!$F3777,Customers!$B3777,0))</f>
        <v>Standard Class</v>
      </c>
    </row>
    <row r="3778" spans="1:9" x14ac:dyDescent="0.35">
      <c r="A3778" s="11">
        <v>5159</v>
      </c>
      <c r="B3778" s="13" t="s">
        <v>3435</v>
      </c>
      <c r="C3778" s="13" t="s">
        <v>3436</v>
      </c>
      <c r="D3778" s="13" t="s">
        <v>108</v>
      </c>
      <c r="E3778" s="13" t="s">
        <v>23</v>
      </c>
      <c r="F3778" s="13" t="s">
        <v>380</v>
      </c>
      <c r="G3778" s="13" t="s">
        <v>381</v>
      </c>
      <c r="H3778" s="13" t="s">
        <v>54</v>
      </c>
      <c r="I3778" s="47" t="str">
        <f>INDEX(Orders!$E3778,MATCH(Orders!$F3778,Customers!$B3778,0))</f>
        <v>Second Class</v>
      </c>
    </row>
    <row r="3779" spans="1:9" x14ac:dyDescent="0.35">
      <c r="A3779" s="12">
        <v>3397</v>
      </c>
      <c r="B3779" s="17" t="s">
        <v>913</v>
      </c>
      <c r="C3779" s="17" t="s">
        <v>914</v>
      </c>
      <c r="D3779" s="17" t="s">
        <v>108</v>
      </c>
      <c r="E3779" s="17" t="s">
        <v>23</v>
      </c>
      <c r="F3779" s="17" t="s">
        <v>5065</v>
      </c>
      <c r="G3779" s="17" t="s">
        <v>762</v>
      </c>
      <c r="H3779" s="17" t="s">
        <v>54</v>
      </c>
      <c r="I3779" s="48" t="str">
        <f>INDEX(Orders!$E3779,MATCH(Orders!$F3779,Customers!$B3779,0))</f>
        <v>Standard Class</v>
      </c>
    </row>
    <row r="3780" spans="1:9" x14ac:dyDescent="0.35">
      <c r="A3780" s="11">
        <v>3396</v>
      </c>
      <c r="B3780" s="13" t="s">
        <v>913</v>
      </c>
      <c r="C3780" s="13" t="s">
        <v>914</v>
      </c>
      <c r="D3780" s="13" t="s">
        <v>108</v>
      </c>
      <c r="E3780" s="13" t="s">
        <v>23</v>
      </c>
      <c r="F3780" s="13" t="s">
        <v>5065</v>
      </c>
      <c r="G3780" s="13" t="s">
        <v>762</v>
      </c>
      <c r="H3780" s="13" t="s">
        <v>54</v>
      </c>
      <c r="I3780" s="47" t="str">
        <f>INDEX(Orders!$E3780,MATCH(Orders!$F3780,Customers!$B3780,0))</f>
        <v>Standard Class</v>
      </c>
    </row>
    <row r="3781" spans="1:9" x14ac:dyDescent="0.35">
      <c r="A3781" s="12">
        <v>3398</v>
      </c>
      <c r="B3781" s="17" t="s">
        <v>913</v>
      </c>
      <c r="C3781" s="17" t="s">
        <v>914</v>
      </c>
      <c r="D3781" s="17" t="s">
        <v>108</v>
      </c>
      <c r="E3781" s="17" t="s">
        <v>23</v>
      </c>
      <c r="F3781" s="17" t="s">
        <v>5065</v>
      </c>
      <c r="G3781" s="17" t="s">
        <v>762</v>
      </c>
      <c r="H3781" s="17" t="s">
        <v>54</v>
      </c>
      <c r="I3781" s="48" t="str">
        <f>INDEX(Orders!$E3781,MATCH(Orders!$F3781,Customers!$B3781,0))</f>
        <v>Standard Class</v>
      </c>
    </row>
    <row r="3782" spans="1:9" x14ac:dyDescent="0.35">
      <c r="A3782" s="11">
        <v>7696</v>
      </c>
      <c r="B3782" s="13" t="s">
        <v>2902</v>
      </c>
      <c r="C3782" s="13" t="s">
        <v>2903</v>
      </c>
      <c r="D3782" s="13" t="s">
        <v>108</v>
      </c>
      <c r="E3782" s="13" t="s">
        <v>23</v>
      </c>
      <c r="F3782" s="13" t="s">
        <v>451</v>
      </c>
      <c r="G3782" s="13" t="s">
        <v>53</v>
      </c>
      <c r="H3782" s="13" t="s">
        <v>54</v>
      </c>
      <c r="I3782" s="47" t="str">
        <f>INDEX(Orders!$E3782,MATCH(Orders!$F3782,Customers!$B3782,0))</f>
        <v>First Class</v>
      </c>
    </row>
    <row r="3783" spans="1:9" x14ac:dyDescent="0.35">
      <c r="A3783" s="12">
        <v>7697</v>
      </c>
      <c r="B3783" s="17" t="s">
        <v>2902</v>
      </c>
      <c r="C3783" s="17" t="s">
        <v>2903</v>
      </c>
      <c r="D3783" s="17" t="s">
        <v>108</v>
      </c>
      <c r="E3783" s="17" t="s">
        <v>23</v>
      </c>
      <c r="F3783" s="17" t="s">
        <v>451</v>
      </c>
      <c r="G3783" s="17" t="s">
        <v>53</v>
      </c>
      <c r="H3783" s="17" t="s">
        <v>54</v>
      </c>
      <c r="I3783" s="48" t="str">
        <f>INDEX(Orders!$E3783,MATCH(Orders!$F3783,Customers!$B3783,0))</f>
        <v>First Class</v>
      </c>
    </row>
    <row r="3784" spans="1:9" x14ac:dyDescent="0.35">
      <c r="A3784" s="11">
        <v>6153</v>
      </c>
      <c r="B3784" s="13" t="s">
        <v>5139</v>
      </c>
      <c r="C3784" s="13" t="s">
        <v>5140</v>
      </c>
      <c r="D3784" s="13" t="s">
        <v>41</v>
      </c>
      <c r="E3784" s="13" t="s">
        <v>23</v>
      </c>
      <c r="F3784" s="13" t="s">
        <v>42</v>
      </c>
      <c r="G3784" s="13" t="s">
        <v>43</v>
      </c>
      <c r="H3784" s="13" t="s">
        <v>44</v>
      </c>
      <c r="I3784" s="47" t="str">
        <f>INDEX(Orders!$E3784,MATCH(Orders!$F3784,Customers!$B3784,0))</f>
        <v>Standard Class</v>
      </c>
    </row>
    <row r="3785" spans="1:9" x14ac:dyDescent="0.35">
      <c r="A3785" s="12">
        <v>8577</v>
      </c>
      <c r="B3785" s="17" t="s">
        <v>4305</v>
      </c>
      <c r="C3785" s="17" t="s">
        <v>4306</v>
      </c>
      <c r="D3785" s="17" t="s">
        <v>41</v>
      </c>
      <c r="E3785" s="17" t="s">
        <v>23</v>
      </c>
      <c r="F3785" s="17" t="s">
        <v>190</v>
      </c>
      <c r="G3785" s="17" t="s">
        <v>241</v>
      </c>
      <c r="H3785" s="17" t="s">
        <v>26</v>
      </c>
      <c r="I3785" s="48" t="str">
        <f>INDEX(Orders!$E3785,MATCH(Orders!$F3785,Customers!$B3785,0))</f>
        <v>First Class</v>
      </c>
    </row>
    <row r="3786" spans="1:9" x14ac:dyDescent="0.35">
      <c r="A3786" s="11">
        <v>4296</v>
      </c>
      <c r="B3786" s="13" t="s">
        <v>5001</v>
      </c>
      <c r="C3786" s="13" t="s">
        <v>5002</v>
      </c>
      <c r="D3786" s="13" t="s">
        <v>41</v>
      </c>
      <c r="E3786" s="13" t="s">
        <v>23</v>
      </c>
      <c r="F3786" s="13" t="s">
        <v>6979</v>
      </c>
      <c r="G3786" s="13" t="s">
        <v>43</v>
      </c>
      <c r="H3786" s="13" t="s">
        <v>44</v>
      </c>
      <c r="I3786" s="47" t="str">
        <f>INDEX(Orders!$E3786,MATCH(Orders!$F3786,Customers!$B3786,0))</f>
        <v>Standard Class</v>
      </c>
    </row>
    <row r="3787" spans="1:9" x14ac:dyDescent="0.35">
      <c r="A3787" s="12">
        <v>1673</v>
      </c>
      <c r="B3787" s="17" t="s">
        <v>5139</v>
      </c>
      <c r="C3787" s="17" t="s">
        <v>5140</v>
      </c>
      <c r="D3787" s="17" t="s">
        <v>41</v>
      </c>
      <c r="E3787" s="17" t="s">
        <v>23</v>
      </c>
      <c r="F3787" s="17" t="s">
        <v>2822</v>
      </c>
      <c r="G3787" s="17" t="s">
        <v>53</v>
      </c>
      <c r="H3787" s="17" t="s">
        <v>54</v>
      </c>
      <c r="I3787" s="48" t="str">
        <f>INDEX(Orders!$E3787,MATCH(Orders!$F3787,Customers!$B3787,0))</f>
        <v>Standard Class</v>
      </c>
    </row>
    <row r="3788" spans="1:9" x14ac:dyDescent="0.35">
      <c r="A3788" s="11">
        <v>3429</v>
      </c>
      <c r="B3788" s="13" t="s">
        <v>3765</v>
      </c>
      <c r="C3788" s="13" t="s">
        <v>3766</v>
      </c>
      <c r="D3788" s="13" t="s">
        <v>108</v>
      </c>
      <c r="E3788" s="13" t="s">
        <v>23</v>
      </c>
      <c r="F3788" s="13" t="s">
        <v>527</v>
      </c>
      <c r="G3788" s="13" t="s">
        <v>153</v>
      </c>
      <c r="H3788" s="13" t="s">
        <v>26</v>
      </c>
      <c r="I3788" s="47" t="str">
        <f>INDEX(Orders!$E3788,MATCH(Orders!$F3788,Customers!$B3788,0))</f>
        <v>Second Class</v>
      </c>
    </row>
    <row r="3789" spans="1:9" x14ac:dyDescent="0.35">
      <c r="A3789" s="12">
        <v>1912</v>
      </c>
      <c r="B3789" s="17" t="s">
        <v>4187</v>
      </c>
      <c r="C3789" s="17" t="s">
        <v>4188</v>
      </c>
      <c r="D3789" s="17" t="s">
        <v>22</v>
      </c>
      <c r="E3789" s="17" t="s">
        <v>23</v>
      </c>
      <c r="F3789" s="17" t="s">
        <v>451</v>
      </c>
      <c r="G3789" s="17" t="s">
        <v>53</v>
      </c>
      <c r="H3789" s="17" t="s">
        <v>54</v>
      </c>
      <c r="I3789" s="48" t="str">
        <f>INDEX(Orders!$E3789,MATCH(Orders!$F3789,Customers!$B3789,0))</f>
        <v>Second Class</v>
      </c>
    </row>
    <row r="3790" spans="1:9" x14ac:dyDescent="0.35">
      <c r="A3790" s="11">
        <v>3663</v>
      </c>
      <c r="B3790" s="13" t="s">
        <v>2520</v>
      </c>
      <c r="C3790" s="13" t="s">
        <v>2521</v>
      </c>
      <c r="D3790" s="13" t="s">
        <v>108</v>
      </c>
      <c r="E3790" s="13" t="s">
        <v>23</v>
      </c>
      <c r="F3790" s="13" t="s">
        <v>3681</v>
      </c>
      <c r="G3790" s="13" t="s">
        <v>893</v>
      </c>
      <c r="H3790" s="13" t="s">
        <v>26</v>
      </c>
      <c r="I3790" s="47" t="str">
        <f>INDEX(Orders!$E3790,MATCH(Orders!$F3790,Customers!$B3790,0))</f>
        <v>Standard Class</v>
      </c>
    </row>
    <row r="3791" spans="1:9" x14ac:dyDescent="0.35">
      <c r="A3791" s="12">
        <v>1305</v>
      </c>
      <c r="B3791" s="17" t="s">
        <v>6987</v>
      </c>
      <c r="C3791" s="17" t="s">
        <v>6988</v>
      </c>
      <c r="D3791" s="17" t="s">
        <v>41</v>
      </c>
      <c r="E3791" s="17" t="s">
        <v>23</v>
      </c>
      <c r="F3791" s="17" t="s">
        <v>184</v>
      </c>
      <c r="G3791" s="17" t="s">
        <v>251</v>
      </c>
      <c r="H3791" s="17" t="s">
        <v>79</v>
      </c>
      <c r="I3791" s="48" t="str">
        <f>INDEX(Orders!$E3791,MATCH(Orders!$F3791,Customers!$B3791,0))</f>
        <v>Standard Class</v>
      </c>
    </row>
    <row r="3792" spans="1:9" x14ac:dyDescent="0.35">
      <c r="A3792" s="11">
        <v>2437</v>
      </c>
      <c r="B3792" s="13" t="s">
        <v>518</v>
      </c>
      <c r="C3792" s="13" t="s">
        <v>519</v>
      </c>
      <c r="D3792" s="13" t="s">
        <v>41</v>
      </c>
      <c r="E3792" s="13" t="s">
        <v>23</v>
      </c>
      <c r="F3792" s="13" t="s">
        <v>6990</v>
      </c>
      <c r="G3792" s="13" t="s">
        <v>5020</v>
      </c>
      <c r="H3792" s="13" t="s">
        <v>44</v>
      </c>
      <c r="I3792" s="47" t="str">
        <f>INDEX(Orders!$E3792,MATCH(Orders!$F3792,Customers!$B3792,0))</f>
        <v>Standard Class</v>
      </c>
    </row>
    <row r="3793" spans="1:9" x14ac:dyDescent="0.35">
      <c r="A3793" s="12">
        <v>1913</v>
      </c>
      <c r="B3793" s="17" t="s">
        <v>4187</v>
      </c>
      <c r="C3793" s="17" t="s">
        <v>4188</v>
      </c>
      <c r="D3793" s="17" t="s">
        <v>22</v>
      </c>
      <c r="E3793" s="17" t="s">
        <v>23</v>
      </c>
      <c r="F3793" s="17" t="s">
        <v>451</v>
      </c>
      <c r="G3793" s="17" t="s">
        <v>53</v>
      </c>
      <c r="H3793" s="17" t="s">
        <v>54</v>
      </c>
      <c r="I3793" s="48" t="str">
        <f>INDEX(Orders!$E3793,MATCH(Orders!$F3793,Customers!$B3793,0))</f>
        <v>Second Class</v>
      </c>
    </row>
    <row r="3794" spans="1:9" x14ac:dyDescent="0.35">
      <c r="A3794" s="11">
        <v>3571</v>
      </c>
      <c r="B3794" s="13" t="s">
        <v>6996</v>
      </c>
      <c r="C3794" s="13" t="s">
        <v>6997</v>
      </c>
      <c r="D3794" s="13" t="s">
        <v>108</v>
      </c>
      <c r="E3794" s="13" t="s">
        <v>23</v>
      </c>
      <c r="F3794" s="13" t="s">
        <v>159</v>
      </c>
      <c r="G3794" s="13" t="s">
        <v>160</v>
      </c>
      <c r="H3794" s="13" t="s">
        <v>44</v>
      </c>
      <c r="I3794" s="47" t="str">
        <f>INDEX(Orders!$E3794,MATCH(Orders!$F3794,Customers!$B3794,0))</f>
        <v>Same Day</v>
      </c>
    </row>
    <row r="3795" spans="1:9" x14ac:dyDescent="0.35">
      <c r="A3795" s="12">
        <v>3570</v>
      </c>
      <c r="B3795" s="17" t="s">
        <v>6996</v>
      </c>
      <c r="C3795" s="17" t="s">
        <v>6997</v>
      </c>
      <c r="D3795" s="17" t="s">
        <v>108</v>
      </c>
      <c r="E3795" s="17" t="s">
        <v>23</v>
      </c>
      <c r="F3795" s="17" t="s">
        <v>159</v>
      </c>
      <c r="G3795" s="17" t="s">
        <v>160</v>
      </c>
      <c r="H3795" s="17" t="s">
        <v>44</v>
      </c>
      <c r="I3795" s="48" t="str">
        <f>INDEX(Orders!$E3795,MATCH(Orders!$F3795,Customers!$B3795,0))</f>
        <v>Same Day</v>
      </c>
    </row>
    <row r="3796" spans="1:9" x14ac:dyDescent="0.35">
      <c r="A3796" s="11">
        <v>1394</v>
      </c>
      <c r="B3796" s="13" t="s">
        <v>6368</v>
      </c>
      <c r="C3796" s="13" t="s">
        <v>6369</v>
      </c>
      <c r="D3796" s="13" t="s">
        <v>22</v>
      </c>
      <c r="E3796" s="13" t="s">
        <v>23</v>
      </c>
      <c r="F3796" s="13" t="s">
        <v>318</v>
      </c>
      <c r="G3796" s="13" t="s">
        <v>78</v>
      </c>
      <c r="H3796" s="13" t="s">
        <v>79</v>
      </c>
      <c r="I3796" s="47" t="str">
        <f>INDEX(Orders!$E3796,MATCH(Orders!$F3796,Customers!$B3796,0))</f>
        <v>First Class</v>
      </c>
    </row>
    <row r="3797" spans="1:9" x14ac:dyDescent="0.35">
      <c r="A3797" s="12">
        <v>3572</v>
      </c>
      <c r="B3797" s="17" t="s">
        <v>6996</v>
      </c>
      <c r="C3797" s="17" t="s">
        <v>6997</v>
      </c>
      <c r="D3797" s="17" t="s">
        <v>108</v>
      </c>
      <c r="E3797" s="17" t="s">
        <v>23</v>
      </c>
      <c r="F3797" s="17" t="s">
        <v>159</v>
      </c>
      <c r="G3797" s="17" t="s">
        <v>160</v>
      </c>
      <c r="H3797" s="17" t="s">
        <v>44</v>
      </c>
      <c r="I3797" s="48" t="str">
        <f>INDEX(Orders!$E3797,MATCH(Orders!$F3797,Customers!$B3797,0))</f>
        <v>Same Day</v>
      </c>
    </row>
    <row r="3798" spans="1:9" x14ac:dyDescent="0.35">
      <c r="A3798" s="11">
        <v>3428</v>
      </c>
      <c r="B3798" s="13" t="s">
        <v>3765</v>
      </c>
      <c r="C3798" s="13" t="s">
        <v>3766</v>
      </c>
      <c r="D3798" s="13" t="s">
        <v>108</v>
      </c>
      <c r="E3798" s="13" t="s">
        <v>23</v>
      </c>
      <c r="F3798" s="13" t="s">
        <v>527</v>
      </c>
      <c r="G3798" s="13" t="s">
        <v>153</v>
      </c>
      <c r="H3798" s="13" t="s">
        <v>26</v>
      </c>
      <c r="I3798" s="47" t="str">
        <f>INDEX(Orders!$E3798,MATCH(Orders!$F3798,Customers!$B3798,0))</f>
        <v>Second Class</v>
      </c>
    </row>
    <row r="3799" spans="1:9" x14ac:dyDescent="0.35">
      <c r="A3799" s="12">
        <v>3664</v>
      </c>
      <c r="B3799" s="17" t="s">
        <v>2520</v>
      </c>
      <c r="C3799" s="17" t="s">
        <v>2521</v>
      </c>
      <c r="D3799" s="17" t="s">
        <v>108</v>
      </c>
      <c r="E3799" s="17" t="s">
        <v>23</v>
      </c>
      <c r="F3799" s="17" t="s">
        <v>3681</v>
      </c>
      <c r="G3799" s="17" t="s">
        <v>893</v>
      </c>
      <c r="H3799" s="17" t="s">
        <v>26</v>
      </c>
      <c r="I3799" s="48" t="str">
        <f>INDEX(Orders!$E3799,MATCH(Orders!$F3799,Customers!$B3799,0))</f>
        <v>Standard Class</v>
      </c>
    </row>
    <row r="3800" spans="1:9" x14ac:dyDescent="0.35">
      <c r="A3800" s="11">
        <v>1304</v>
      </c>
      <c r="B3800" s="13" t="s">
        <v>6987</v>
      </c>
      <c r="C3800" s="13" t="s">
        <v>6988</v>
      </c>
      <c r="D3800" s="13" t="s">
        <v>41</v>
      </c>
      <c r="E3800" s="13" t="s">
        <v>23</v>
      </c>
      <c r="F3800" s="13" t="s">
        <v>184</v>
      </c>
      <c r="G3800" s="13" t="s">
        <v>251</v>
      </c>
      <c r="H3800" s="13" t="s">
        <v>79</v>
      </c>
      <c r="I3800" s="47" t="str">
        <f>INDEX(Orders!$E3800,MATCH(Orders!$F3800,Customers!$B3800,0))</f>
        <v>Standard Class</v>
      </c>
    </row>
    <row r="3801" spans="1:9" x14ac:dyDescent="0.35">
      <c r="A3801" s="12">
        <v>7870</v>
      </c>
      <c r="B3801" s="17" t="s">
        <v>7004</v>
      </c>
      <c r="C3801" s="17" t="s">
        <v>7005</v>
      </c>
      <c r="D3801" s="17" t="s">
        <v>41</v>
      </c>
      <c r="E3801" s="17" t="s">
        <v>23</v>
      </c>
      <c r="F3801" s="17" t="s">
        <v>97</v>
      </c>
      <c r="G3801" s="17" t="s">
        <v>78</v>
      </c>
      <c r="H3801" s="17" t="s">
        <v>79</v>
      </c>
      <c r="I3801" s="48" t="str">
        <f>INDEX(Orders!$E3801,MATCH(Orders!$F3801,Customers!$B3801,0))</f>
        <v>Standard Class</v>
      </c>
    </row>
    <row r="3802" spans="1:9" x14ac:dyDescent="0.35">
      <c r="A3802" s="11">
        <v>3430</v>
      </c>
      <c r="B3802" s="13" t="s">
        <v>3765</v>
      </c>
      <c r="C3802" s="13" t="s">
        <v>3766</v>
      </c>
      <c r="D3802" s="13" t="s">
        <v>108</v>
      </c>
      <c r="E3802" s="13" t="s">
        <v>23</v>
      </c>
      <c r="F3802" s="13" t="s">
        <v>527</v>
      </c>
      <c r="G3802" s="13" t="s">
        <v>153</v>
      </c>
      <c r="H3802" s="13" t="s">
        <v>26</v>
      </c>
      <c r="I3802" s="47" t="str">
        <f>INDEX(Orders!$E3802,MATCH(Orders!$F3802,Customers!$B3802,0))</f>
        <v>Second Class</v>
      </c>
    </row>
    <row r="3803" spans="1:9" x14ac:dyDescent="0.35">
      <c r="A3803" s="12">
        <v>3569</v>
      </c>
      <c r="B3803" s="17" t="s">
        <v>6996</v>
      </c>
      <c r="C3803" s="17" t="s">
        <v>6997</v>
      </c>
      <c r="D3803" s="17" t="s">
        <v>108</v>
      </c>
      <c r="E3803" s="17" t="s">
        <v>23</v>
      </c>
      <c r="F3803" s="17" t="s">
        <v>159</v>
      </c>
      <c r="G3803" s="17" t="s">
        <v>160</v>
      </c>
      <c r="H3803" s="17" t="s">
        <v>44</v>
      </c>
      <c r="I3803" s="48" t="str">
        <f>INDEX(Orders!$E3803,MATCH(Orders!$F3803,Customers!$B3803,0))</f>
        <v>Same Day</v>
      </c>
    </row>
    <row r="3804" spans="1:9" x14ac:dyDescent="0.35">
      <c r="A3804" s="11">
        <v>4230</v>
      </c>
      <c r="B3804" s="13" t="s">
        <v>3140</v>
      </c>
      <c r="C3804" s="13" t="s">
        <v>3141</v>
      </c>
      <c r="D3804" s="13" t="s">
        <v>22</v>
      </c>
      <c r="E3804" s="13" t="s">
        <v>23</v>
      </c>
      <c r="F3804" s="13" t="s">
        <v>404</v>
      </c>
      <c r="G3804" s="13" t="s">
        <v>53</v>
      </c>
      <c r="H3804" s="13" t="s">
        <v>54</v>
      </c>
      <c r="I3804" s="47" t="str">
        <f>INDEX(Orders!$E3804,MATCH(Orders!$F3804,Customers!$B3804,0))</f>
        <v>Standard Class</v>
      </c>
    </row>
    <row r="3805" spans="1:9" x14ac:dyDescent="0.35">
      <c r="A3805" s="12">
        <v>4234</v>
      </c>
      <c r="B3805" s="17" t="s">
        <v>3140</v>
      </c>
      <c r="C3805" s="17" t="s">
        <v>3141</v>
      </c>
      <c r="D3805" s="17" t="s">
        <v>22</v>
      </c>
      <c r="E3805" s="17" t="s">
        <v>23</v>
      </c>
      <c r="F3805" s="17" t="s">
        <v>404</v>
      </c>
      <c r="G3805" s="17" t="s">
        <v>53</v>
      </c>
      <c r="H3805" s="17" t="s">
        <v>54</v>
      </c>
      <c r="I3805" s="48" t="str">
        <f>INDEX(Orders!$E3805,MATCH(Orders!$F3805,Customers!$B3805,0))</f>
        <v>Standard Class</v>
      </c>
    </row>
    <row r="3806" spans="1:9" x14ac:dyDescent="0.35">
      <c r="A3806" s="11">
        <v>4231</v>
      </c>
      <c r="B3806" s="13" t="s">
        <v>3140</v>
      </c>
      <c r="C3806" s="13" t="s">
        <v>3141</v>
      </c>
      <c r="D3806" s="13" t="s">
        <v>22</v>
      </c>
      <c r="E3806" s="13" t="s">
        <v>23</v>
      </c>
      <c r="F3806" s="13" t="s">
        <v>404</v>
      </c>
      <c r="G3806" s="13" t="s">
        <v>53</v>
      </c>
      <c r="H3806" s="13" t="s">
        <v>54</v>
      </c>
      <c r="I3806" s="47" t="str">
        <f>INDEX(Orders!$E3806,MATCH(Orders!$F3806,Customers!$B3806,0))</f>
        <v>Standard Class</v>
      </c>
    </row>
    <row r="3807" spans="1:9" x14ac:dyDescent="0.35">
      <c r="A3807" s="12">
        <v>4232</v>
      </c>
      <c r="B3807" s="17" t="s">
        <v>3140</v>
      </c>
      <c r="C3807" s="17" t="s">
        <v>3141</v>
      </c>
      <c r="D3807" s="17" t="s">
        <v>22</v>
      </c>
      <c r="E3807" s="17" t="s">
        <v>23</v>
      </c>
      <c r="F3807" s="17" t="s">
        <v>404</v>
      </c>
      <c r="G3807" s="17" t="s">
        <v>53</v>
      </c>
      <c r="H3807" s="17" t="s">
        <v>54</v>
      </c>
      <c r="I3807" s="48" t="str">
        <f>INDEX(Orders!$E3807,MATCH(Orders!$F3807,Customers!$B3807,0))</f>
        <v>Standard Class</v>
      </c>
    </row>
    <row r="3808" spans="1:9" x14ac:dyDescent="0.35">
      <c r="A3808" s="11">
        <v>4233</v>
      </c>
      <c r="B3808" s="13" t="s">
        <v>3140</v>
      </c>
      <c r="C3808" s="13" t="s">
        <v>3141</v>
      </c>
      <c r="D3808" s="13" t="s">
        <v>22</v>
      </c>
      <c r="E3808" s="13" t="s">
        <v>23</v>
      </c>
      <c r="F3808" s="13" t="s">
        <v>404</v>
      </c>
      <c r="G3808" s="13" t="s">
        <v>53</v>
      </c>
      <c r="H3808" s="13" t="s">
        <v>54</v>
      </c>
      <c r="I3808" s="47" t="str">
        <f>INDEX(Orders!$E3808,MATCH(Orders!$F3808,Customers!$B3808,0))</f>
        <v>Standard Class</v>
      </c>
    </row>
    <row r="3809" spans="1:9" x14ac:dyDescent="0.35">
      <c r="A3809" s="12">
        <v>9569</v>
      </c>
      <c r="B3809" s="17" t="s">
        <v>1204</v>
      </c>
      <c r="C3809" s="17" t="s">
        <v>1205</v>
      </c>
      <c r="D3809" s="17" t="s">
        <v>22</v>
      </c>
      <c r="E3809" s="17" t="s">
        <v>23</v>
      </c>
      <c r="F3809" s="17" t="s">
        <v>5438</v>
      </c>
      <c r="G3809" s="17" t="s">
        <v>1599</v>
      </c>
      <c r="H3809" s="17" t="s">
        <v>54</v>
      </c>
      <c r="I3809" s="48" t="str">
        <f>INDEX(Orders!$E3809,MATCH(Orders!$F3809,Customers!$B3809,0))</f>
        <v>First Class</v>
      </c>
    </row>
    <row r="3810" spans="1:9" x14ac:dyDescent="0.35">
      <c r="A3810" s="11">
        <v>6743</v>
      </c>
      <c r="B3810" s="13" t="s">
        <v>3724</v>
      </c>
      <c r="C3810" s="13" t="s">
        <v>3725</v>
      </c>
      <c r="D3810" s="13" t="s">
        <v>41</v>
      </c>
      <c r="E3810" s="13" t="s">
        <v>23</v>
      </c>
      <c r="F3810" s="13" t="s">
        <v>42</v>
      </c>
      <c r="G3810" s="13" t="s">
        <v>43</v>
      </c>
      <c r="H3810" s="13" t="s">
        <v>44</v>
      </c>
      <c r="I3810" s="47" t="str">
        <f>INDEX(Orders!$E3810,MATCH(Orders!$F3810,Customers!$B3810,0))</f>
        <v>Standard Class</v>
      </c>
    </row>
    <row r="3811" spans="1:9" x14ac:dyDescent="0.35">
      <c r="A3811" s="12">
        <v>6031</v>
      </c>
      <c r="B3811" s="17" t="s">
        <v>4086</v>
      </c>
      <c r="C3811" s="17" t="s">
        <v>4087</v>
      </c>
      <c r="D3811" s="17" t="s">
        <v>41</v>
      </c>
      <c r="E3811" s="17" t="s">
        <v>23</v>
      </c>
      <c r="F3811" s="17" t="s">
        <v>801</v>
      </c>
      <c r="G3811" s="17" t="s">
        <v>98</v>
      </c>
      <c r="H3811" s="17" t="s">
        <v>79</v>
      </c>
      <c r="I3811" s="48" t="str">
        <f>INDEX(Orders!$E3811,MATCH(Orders!$F3811,Customers!$B3811,0))</f>
        <v>Same Day</v>
      </c>
    </row>
    <row r="3812" spans="1:9" x14ac:dyDescent="0.35">
      <c r="A3812" s="11">
        <v>199</v>
      </c>
      <c r="B3812" s="13" t="s">
        <v>5306</v>
      </c>
      <c r="C3812" s="13" t="s">
        <v>5307</v>
      </c>
      <c r="D3812" s="13" t="s">
        <v>22</v>
      </c>
      <c r="E3812" s="13" t="s">
        <v>23</v>
      </c>
      <c r="F3812" s="13" t="s">
        <v>86</v>
      </c>
      <c r="G3812" s="13" t="s">
        <v>87</v>
      </c>
      <c r="H3812" s="13" t="s">
        <v>26</v>
      </c>
      <c r="I3812" s="47" t="str">
        <f>INDEX(Orders!$E3812,MATCH(Orders!$F3812,Customers!$B3812,0))</f>
        <v>Standard Class</v>
      </c>
    </row>
    <row r="3813" spans="1:9" x14ac:dyDescent="0.35">
      <c r="A3813" s="12">
        <v>200</v>
      </c>
      <c r="B3813" s="17" t="s">
        <v>5306</v>
      </c>
      <c r="C3813" s="17" t="s">
        <v>5307</v>
      </c>
      <c r="D3813" s="17" t="s">
        <v>22</v>
      </c>
      <c r="E3813" s="17" t="s">
        <v>23</v>
      </c>
      <c r="F3813" s="17" t="s">
        <v>86</v>
      </c>
      <c r="G3813" s="17" t="s">
        <v>87</v>
      </c>
      <c r="H3813" s="17" t="s">
        <v>26</v>
      </c>
      <c r="I3813" s="48" t="str">
        <f>INDEX(Orders!$E3813,MATCH(Orders!$F3813,Customers!$B3813,0))</f>
        <v>Standard Class</v>
      </c>
    </row>
    <row r="3814" spans="1:9" x14ac:dyDescent="0.35">
      <c r="A3814" s="11">
        <v>5930</v>
      </c>
      <c r="B3814" s="13" t="s">
        <v>2344</v>
      </c>
      <c r="C3814" s="13" t="s">
        <v>2345</v>
      </c>
      <c r="D3814" s="13" t="s">
        <v>41</v>
      </c>
      <c r="E3814" s="13" t="s">
        <v>23</v>
      </c>
      <c r="F3814" s="13" t="s">
        <v>86</v>
      </c>
      <c r="G3814" s="13" t="s">
        <v>87</v>
      </c>
      <c r="H3814" s="13" t="s">
        <v>26</v>
      </c>
      <c r="I3814" s="47" t="str">
        <f>INDEX(Orders!$E3814,MATCH(Orders!$F3814,Customers!$B3814,0))</f>
        <v>First Class</v>
      </c>
    </row>
    <row r="3815" spans="1:9" x14ac:dyDescent="0.35">
      <c r="A3815" s="12">
        <v>2371</v>
      </c>
      <c r="B3815" s="17" t="s">
        <v>4489</v>
      </c>
      <c r="C3815" s="17" t="s">
        <v>4490</v>
      </c>
      <c r="D3815" s="17" t="s">
        <v>22</v>
      </c>
      <c r="E3815" s="17" t="s">
        <v>23</v>
      </c>
      <c r="F3815" s="17" t="s">
        <v>2193</v>
      </c>
      <c r="G3815" s="17" t="s">
        <v>2194</v>
      </c>
      <c r="H3815" s="17" t="s">
        <v>26</v>
      </c>
      <c r="I3815" s="48" t="str">
        <f>INDEX(Orders!$E3815,MATCH(Orders!$F3815,Customers!$B3815,0))</f>
        <v>Second Class</v>
      </c>
    </row>
    <row r="3816" spans="1:9" x14ac:dyDescent="0.35">
      <c r="A3816" s="11">
        <v>5935</v>
      </c>
      <c r="B3816" s="13" t="s">
        <v>2344</v>
      </c>
      <c r="C3816" s="13" t="s">
        <v>2345</v>
      </c>
      <c r="D3816" s="13" t="s">
        <v>41</v>
      </c>
      <c r="E3816" s="13" t="s">
        <v>23</v>
      </c>
      <c r="F3816" s="13" t="s">
        <v>86</v>
      </c>
      <c r="G3816" s="13" t="s">
        <v>87</v>
      </c>
      <c r="H3816" s="13" t="s">
        <v>26</v>
      </c>
      <c r="I3816" s="47" t="str">
        <f>INDEX(Orders!$E3816,MATCH(Orders!$F3816,Customers!$B3816,0))</f>
        <v>First Class</v>
      </c>
    </row>
    <row r="3817" spans="1:9" x14ac:dyDescent="0.35">
      <c r="A3817" s="12">
        <v>5932</v>
      </c>
      <c r="B3817" s="17" t="s">
        <v>2344</v>
      </c>
      <c r="C3817" s="17" t="s">
        <v>2345</v>
      </c>
      <c r="D3817" s="17" t="s">
        <v>41</v>
      </c>
      <c r="E3817" s="17" t="s">
        <v>23</v>
      </c>
      <c r="F3817" s="17" t="s">
        <v>86</v>
      </c>
      <c r="G3817" s="17" t="s">
        <v>87</v>
      </c>
      <c r="H3817" s="17" t="s">
        <v>26</v>
      </c>
      <c r="I3817" s="48" t="str">
        <f>INDEX(Orders!$E3817,MATCH(Orders!$F3817,Customers!$B3817,0))</f>
        <v>First Class</v>
      </c>
    </row>
    <row r="3818" spans="1:9" x14ac:dyDescent="0.35">
      <c r="A3818" s="11">
        <v>5933</v>
      </c>
      <c r="B3818" s="13" t="s">
        <v>2344</v>
      </c>
      <c r="C3818" s="13" t="s">
        <v>2345</v>
      </c>
      <c r="D3818" s="13" t="s">
        <v>41</v>
      </c>
      <c r="E3818" s="13" t="s">
        <v>23</v>
      </c>
      <c r="F3818" s="13" t="s">
        <v>86</v>
      </c>
      <c r="G3818" s="13" t="s">
        <v>87</v>
      </c>
      <c r="H3818" s="13" t="s">
        <v>26</v>
      </c>
      <c r="I3818" s="47" t="str">
        <f>INDEX(Orders!$E3818,MATCH(Orders!$F3818,Customers!$B3818,0))</f>
        <v>First Class</v>
      </c>
    </row>
    <row r="3819" spans="1:9" x14ac:dyDescent="0.35">
      <c r="A3819" s="12">
        <v>1263</v>
      </c>
      <c r="B3819" s="17" t="s">
        <v>1078</v>
      </c>
      <c r="C3819" s="17" t="s">
        <v>1079</v>
      </c>
      <c r="D3819" s="17" t="s">
        <v>41</v>
      </c>
      <c r="E3819" s="17" t="s">
        <v>23</v>
      </c>
      <c r="F3819" s="17" t="s">
        <v>627</v>
      </c>
      <c r="G3819" s="17" t="s">
        <v>219</v>
      </c>
      <c r="H3819" s="17" t="s">
        <v>26</v>
      </c>
      <c r="I3819" s="48" t="str">
        <f>INDEX(Orders!$E3819,MATCH(Orders!$F3819,Customers!$B3819,0))</f>
        <v>Second Class</v>
      </c>
    </row>
    <row r="3820" spans="1:9" x14ac:dyDescent="0.35">
      <c r="A3820" s="11">
        <v>8492</v>
      </c>
      <c r="B3820" s="13" t="s">
        <v>2408</v>
      </c>
      <c r="C3820" s="13" t="s">
        <v>2409</v>
      </c>
      <c r="D3820" s="13" t="s">
        <v>41</v>
      </c>
      <c r="E3820" s="13" t="s">
        <v>23</v>
      </c>
      <c r="F3820" s="13" t="s">
        <v>42</v>
      </c>
      <c r="G3820" s="13" t="s">
        <v>43</v>
      </c>
      <c r="H3820" s="13" t="s">
        <v>44</v>
      </c>
      <c r="I3820" s="47" t="str">
        <f>INDEX(Orders!$E3820,MATCH(Orders!$F3820,Customers!$B3820,0))</f>
        <v>Standard Class</v>
      </c>
    </row>
    <row r="3821" spans="1:9" x14ac:dyDescent="0.35">
      <c r="A3821" s="12">
        <v>5931</v>
      </c>
      <c r="B3821" s="17" t="s">
        <v>2344</v>
      </c>
      <c r="C3821" s="17" t="s">
        <v>2345</v>
      </c>
      <c r="D3821" s="17" t="s">
        <v>41</v>
      </c>
      <c r="E3821" s="17" t="s">
        <v>23</v>
      </c>
      <c r="F3821" s="17" t="s">
        <v>86</v>
      </c>
      <c r="G3821" s="17" t="s">
        <v>87</v>
      </c>
      <c r="H3821" s="17" t="s">
        <v>26</v>
      </c>
      <c r="I3821" s="48" t="str">
        <f>INDEX(Orders!$E3821,MATCH(Orders!$F3821,Customers!$B3821,0))</f>
        <v>First Class</v>
      </c>
    </row>
    <row r="3822" spans="1:9" x14ac:dyDescent="0.35">
      <c r="A3822" s="11">
        <v>5934</v>
      </c>
      <c r="B3822" s="13" t="s">
        <v>2344</v>
      </c>
      <c r="C3822" s="13" t="s">
        <v>2345</v>
      </c>
      <c r="D3822" s="13" t="s">
        <v>41</v>
      </c>
      <c r="E3822" s="13" t="s">
        <v>23</v>
      </c>
      <c r="F3822" s="13" t="s">
        <v>86</v>
      </c>
      <c r="G3822" s="13" t="s">
        <v>87</v>
      </c>
      <c r="H3822" s="13" t="s">
        <v>26</v>
      </c>
      <c r="I3822" s="47" t="str">
        <f>INDEX(Orders!$E3822,MATCH(Orders!$F3822,Customers!$B3822,0))</f>
        <v>First Class</v>
      </c>
    </row>
    <row r="3823" spans="1:9" x14ac:dyDescent="0.35">
      <c r="A3823" s="12">
        <v>3216</v>
      </c>
      <c r="B3823" s="17" t="s">
        <v>3396</v>
      </c>
      <c r="C3823" s="17" t="s">
        <v>3397</v>
      </c>
      <c r="D3823" s="17" t="s">
        <v>41</v>
      </c>
      <c r="E3823" s="17" t="s">
        <v>23</v>
      </c>
      <c r="F3823" s="17" t="s">
        <v>7022</v>
      </c>
      <c r="G3823" s="17" t="s">
        <v>43</v>
      </c>
      <c r="H3823" s="17" t="s">
        <v>44</v>
      </c>
      <c r="I3823" s="48" t="str">
        <f>INDEX(Orders!$E3823,MATCH(Orders!$F3823,Customers!$B3823,0))</f>
        <v>First Class</v>
      </c>
    </row>
    <row r="3824" spans="1:9" x14ac:dyDescent="0.35">
      <c r="A3824" s="11">
        <v>8405</v>
      </c>
      <c r="B3824" s="13" t="s">
        <v>378</v>
      </c>
      <c r="C3824" s="13" t="s">
        <v>379</v>
      </c>
      <c r="D3824" s="13" t="s">
        <v>22</v>
      </c>
      <c r="E3824" s="13" t="s">
        <v>23</v>
      </c>
      <c r="F3824" s="13" t="s">
        <v>697</v>
      </c>
      <c r="G3824" s="13" t="s">
        <v>743</v>
      </c>
      <c r="H3824" s="13" t="s">
        <v>26</v>
      </c>
      <c r="I3824" s="47" t="str">
        <f>INDEX(Orders!$E3824,MATCH(Orders!$F3824,Customers!$B3824,0))</f>
        <v>Standard Class</v>
      </c>
    </row>
    <row r="3825" spans="1:9" x14ac:dyDescent="0.35">
      <c r="A3825" s="12">
        <v>4537</v>
      </c>
      <c r="B3825" s="17" t="s">
        <v>6683</v>
      </c>
      <c r="C3825" s="17" t="s">
        <v>6684</v>
      </c>
      <c r="D3825" s="17" t="s">
        <v>108</v>
      </c>
      <c r="E3825" s="17" t="s">
        <v>23</v>
      </c>
      <c r="F3825" s="17" t="s">
        <v>159</v>
      </c>
      <c r="G3825" s="17" t="s">
        <v>160</v>
      </c>
      <c r="H3825" s="17" t="s">
        <v>44</v>
      </c>
      <c r="I3825" s="48" t="str">
        <f>INDEX(Orders!$E3825,MATCH(Orders!$F3825,Customers!$B3825,0))</f>
        <v>Standard Class</v>
      </c>
    </row>
    <row r="3826" spans="1:9" x14ac:dyDescent="0.35">
      <c r="A3826" s="11">
        <v>1369</v>
      </c>
      <c r="B3826" s="13" t="s">
        <v>3765</v>
      </c>
      <c r="C3826" s="13" t="s">
        <v>3766</v>
      </c>
      <c r="D3826" s="13" t="s">
        <v>108</v>
      </c>
      <c r="E3826" s="13" t="s">
        <v>23</v>
      </c>
      <c r="F3826" s="13" t="s">
        <v>7028</v>
      </c>
      <c r="G3826" s="13" t="s">
        <v>43</v>
      </c>
      <c r="H3826" s="13" t="s">
        <v>44</v>
      </c>
      <c r="I3826" s="47" t="str">
        <f>INDEX(Orders!$E3826,MATCH(Orders!$F3826,Customers!$B3826,0))</f>
        <v>First Class</v>
      </c>
    </row>
    <row r="3827" spans="1:9" x14ac:dyDescent="0.35">
      <c r="A3827" s="12">
        <v>8406</v>
      </c>
      <c r="B3827" s="17" t="s">
        <v>378</v>
      </c>
      <c r="C3827" s="17" t="s">
        <v>379</v>
      </c>
      <c r="D3827" s="17" t="s">
        <v>22</v>
      </c>
      <c r="E3827" s="17" t="s">
        <v>23</v>
      </c>
      <c r="F3827" s="17" t="s">
        <v>697</v>
      </c>
      <c r="G3827" s="17" t="s">
        <v>743</v>
      </c>
      <c r="H3827" s="17" t="s">
        <v>26</v>
      </c>
      <c r="I3827" s="48" t="str">
        <f>INDEX(Orders!$E3827,MATCH(Orders!$F3827,Customers!$B3827,0))</f>
        <v>Standard Class</v>
      </c>
    </row>
    <row r="3828" spans="1:9" x14ac:dyDescent="0.35">
      <c r="A3828" s="11">
        <v>8409</v>
      </c>
      <c r="B3828" s="13" t="s">
        <v>378</v>
      </c>
      <c r="C3828" s="13" t="s">
        <v>379</v>
      </c>
      <c r="D3828" s="13" t="s">
        <v>22</v>
      </c>
      <c r="E3828" s="13" t="s">
        <v>23</v>
      </c>
      <c r="F3828" s="13" t="s">
        <v>697</v>
      </c>
      <c r="G3828" s="13" t="s">
        <v>743</v>
      </c>
      <c r="H3828" s="13" t="s">
        <v>26</v>
      </c>
      <c r="I3828" s="47" t="str">
        <f>INDEX(Orders!$E3828,MATCH(Orders!$F3828,Customers!$B3828,0))</f>
        <v>Standard Class</v>
      </c>
    </row>
    <row r="3829" spans="1:9" x14ac:dyDescent="0.35">
      <c r="A3829" s="12">
        <v>1621</v>
      </c>
      <c r="B3829" s="17" t="s">
        <v>7032</v>
      </c>
      <c r="C3829" s="17" t="s">
        <v>7033</v>
      </c>
      <c r="D3829" s="17" t="s">
        <v>41</v>
      </c>
      <c r="E3829" s="17" t="s">
        <v>23</v>
      </c>
      <c r="F3829" s="17" t="s">
        <v>5037</v>
      </c>
      <c r="G3829" s="17" t="s">
        <v>160</v>
      </c>
      <c r="H3829" s="17" t="s">
        <v>44</v>
      </c>
      <c r="I3829" s="48" t="str">
        <f>INDEX(Orders!$E3829,MATCH(Orders!$F3829,Customers!$B3829,0))</f>
        <v>Standard Class</v>
      </c>
    </row>
    <row r="3830" spans="1:9" x14ac:dyDescent="0.35">
      <c r="A3830" s="11">
        <v>1622</v>
      </c>
      <c r="B3830" s="13" t="s">
        <v>7032</v>
      </c>
      <c r="C3830" s="13" t="s">
        <v>7033</v>
      </c>
      <c r="D3830" s="13" t="s">
        <v>41</v>
      </c>
      <c r="E3830" s="13" t="s">
        <v>23</v>
      </c>
      <c r="F3830" s="13" t="s">
        <v>5037</v>
      </c>
      <c r="G3830" s="13" t="s">
        <v>160</v>
      </c>
      <c r="H3830" s="13" t="s">
        <v>44</v>
      </c>
      <c r="I3830" s="47" t="str">
        <f>INDEX(Orders!$E3830,MATCH(Orders!$F3830,Customers!$B3830,0))</f>
        <v>Standard Class</v>
      </c>
    </row>
    <row r="3831" spans="1:9" x14ac:dyDescent="0.35">
      <c r="A3831" s="12">
        <v>4536</v>
      </c>
      <c r="B3831" s="17" t="s">
        <v>6683</v>
      </c>
      <c r="C3831" s="17" t="s">
        <v>6684</v>
      </c>
      <c r="D3831" s="17" t="s">
        <v>108</v>
      </c>
      <c r="E3831" s="17" t="s">
        <v>23</v>
      </c>
      <c r="F3831" s="17" t="s">
        <v>159</v>
      </c>
      <c r="G3831" s="17" t="s">
        <v>160</v>
      </c>
      <c r="H3831" s="17" t="s">
        <v>44</v>
      </c>
      <c r="I3831" s="48" t="str">
        <f>INDEX(Orders!$E3831,MATCH(Orders!$F3831,Customers!$B3831,0))</f>
        <v>Standard Class</v>
      </c>
    </row>
    <row r="3832" spans="1:9" x14ac:dyDescent="0.35">
      <c r="A3832" s="11">
        <v>4538</v>
      </c>
      <c r="B3832" s="13" t="s">
        <v>6683</v>
      </c>
      <c r="C3832" s="13" t="s">
        <v>6684</v>
      </c>
      <c r="D3832" s="13" t="s">
        <v>108</v>
      </c>
      <c r="E3832" s="13" t="s">
        <v>23</v>
      </c>
      <c r="F3832" s="13" t="s">
        <v>159</v>
      </c>
      <c r="G3832" s="13" t="s">
        <v>160</v>
      </c>
      <c r="H3832" s="13" t="s">
        <v>44</v>
      </c>
      <c r="I3832" s="47" t="str">
        <f>INDEX(Orders!$E3832,MATCH(Orders!$F3832,Customers!$B3832,0))</f>
        <v>Standard Class</v>
      </c>
    </row>
    <row r="3833" spans="1:9" x14ac:dyDescent="0.35">
      <c r="A3833" s="12">
        <v>347</v>
      </c>
      <c r="B3833" s="17" t="s">
        <v>255</v>
      </c>
      <c r="C3833" s="17" t="s">
        <v>256</v>
      </c>
      <c r="D3833" s="17" t="s">
        <v>41</v>
      </c>
      <c r="E3833" s="17" t="s">
        <v>23</v>
      </c>
      <c r="F3833" s="17" t="s">
        <v>2487</v>
      </c>
      <c r="G3833" s="17" t="s">
        <v>893</v>
      </c>
      <c r="H3833" s="17" t="s">
        <v>26</v>
      </c>
      <c r="I3833" s="48" t="str">
        <f>INDEX(Orders!$E3833,MATCH(Orders!$F3833,Customers!$B3833,0))</f>
        <v>Standard Class</v>
      </c>
    </row>
    <row r="3834" spans="1:9" x14ac:dyDescent="0.35">
      <c r="A3834" s="11">
        <v>4539</v>
      </c>
      <c r="B3834" s="13" t="s">
        <v>6683</v>
      </c>
      <c r="C3834" s="13" t="s">
        <v>6684</v>
      </c>
      <c r="D3834" s="13" t="s">
        <v>108</v>
      </c>
      <c r="E3834" s="13" t="s">
        <v>23</v>
      </c>
      <c r="F3834" s="13" t="s">
        <v>159</v>
      </c>
      <c r="G3834" s="13" t="s">
        <v>160</v>
      </c>
      <c r="H3834" s="13" t="s">
        <v>44</v>
      </c>
      <c r="I3834" s="47" t="str">
        <f>INDEX(Orders!$E3834,MATCH(Orders!$F3834,Customers!$B3834,0))</f>
        <v>Standard Class</v>
      </c>
    </row>
    <row r="3835" spans="1:9" x14ac:dyDescent="0.35">
      <c r="A3835" s="12">
        <v>8408</v>
      </c>
      <c r="B3835" s="17" t="s">
        <v>378</v>
      </c>
      <c r="C3835" s="17" t="s">
        <v>379</v>
      </c>
      <c r="D3835" s="17" t="s">
        <v>22</v>
      </c>
      <c r="E3835" s="17" t="s">
        <v>23</v>
      </c>
      <c r="F3835" s="17" t="s">
        <v>697</v>
      </c>
      <c r="G3835" s="17" t="s">
        <v>743</v>
      </c>
      <c r="H3835" s="17" t="s">
        <v>26</v>
      </c>
      <c r="I3835" s="48" t="str">
        <f>INDEX(Orders!$E3835,MATCH(Orders!$F3835,Customers!$B3835,0))</f>
        <v>Standard Class</v>
      </c>
    </row>
    <row r="3836" spans="1:9" x14ac:dyDescent="0.35">
      <c r="A3836" s="11">
        <v>349</v>
      </c>
      <c r="B3836" s="13" t="s">
        <v>255</v>
      </c>
      <c r="C3836" s="13" t="s">
        <v>256</v>
      </c>
      <c r="D3836" s="13" t="s">
        <v>41</v>
      </c>
      <c r="E3836" s="13" t="s">
        <v>23</v>
      </c>
      <c r="F3836" s="13" t="s">
        <v>2487</v>
      </c>
      <c r="G3836" s="13" t="s">
        <v>893</v>
      </c>
      <c r="H3836" s="13" t="s">
        <v>26</v>
      </c>
      <c r="I3836" s="47" t="str">
        <f>INDEX(Orders!$E3836,MATCH(Orders!$F3836,Customers!$B3836,0))</f>
        <v>Standard Class</v>
      </c>
    </row>
    <row r="3837" spans="1:9" x14ac:dyDescent="0.35">
      <c r="A3837" s="12">
        <v>1623</v>
      </c>
      <c r="B3837" s="17" t="s">
        <v>7032</v>
      </c>
      <c r="C3837" s="17" t="s">
        <v>7033</v>
      </c>
      <c r="D3837" s="17" t="s">
        <v>41</v>
      </c>
      <c r="E3837" s="17" t="s">
        <v>23</v>
      </c>
      <c r="F3837" s="17" t="s">
        <v>5037</v>
      </c>
      <c r="G3837" s="17" t="s">
        <v>160</v>
      </c>
      <c r="H3837" s="17" t="s">
        <v>44</v>
      </c>
      <c r="I3837" s="48" t="str">
        <f>INDEX(Orders!$E3837,MATCH(Orders!$F3837,Customers!$B3837,0))</f>
        <v>Standard Class</v>
      </c>
    </row>
    <row r="3838" spans="1:9" x14ac:dyDescent="0.35">
      <c r="A3838" s="11">
        <v>348</v>
      </c>
      <c r="B3838" s="13" t="s">
        <v>255</v>
      </c>
      <c r="C3838" s="13" t="s">
        <v>256</v>
      </c>
      <c r="D3838" s="13" t="s">
        <v>41</v>
      </c>
      <c r="E3838" s="13" t="s">
        <v>23</v>
      </c>
      <c r="F3838" s="13" t="s">
        <v>2487</v>
      </c>
      <c r="G3838" s="13" t="s">
        <v>893</v>
      </c>
      <c r="H3838" s="13" t="s">
        <v>26</v>
      </c>
      <c r="I3838" s="47" t="str">
        <f>INDEX(Orders!$E3838,MATCH(Orders!$F3838,Customers!$B3838,0))</f>
        <v>Standard Class</v>
      </c>
    </row>
    <row r="3839" spans="1:9" x14ac:dyDescent="0.35">
      <c r="A3839" s="12">
        <v>8407</v>
      </c>
      <c r="B3839" s="17" t="s">
        <v>378</v>
      </c>
      <c r="C3839" s="17" t="s">
        <v>379</v>
      </c>
      <c r="D3839" s="17" t="s">
        <v>22</v>
      </c>
      <c r="E3839" s="17" t="s">
        <v>23</v>
      </c>
      <c r="F3839" s="17" t="s">
        <v>697</v>
      </c>
      <c r="G3839" s="17" t="s">
        <v>743</v>
      </c>
      <c r="H3839" s="17" t="s">
        <v>26</v>
      </c>
      <c r="I3839" s="48" t="str">
        <f>INDEX(Orders!$E3839,MATCH(Orders!$F3839,Customers!$B3839,0))</f>
        <v>Standard Class</v>
      </c>
    </row>
    <row r="3840" spans="1:9" x14ac:dyDescent="0.35">
      <c r="A3840" s="11">
        <v>9531</v>
      </c>
      <c r="B3840" s="13" t="s">
        <v>7040</v>
      </c>
      <c r="C3840" s="13" t="s">
        <v>7041</v>
      </c>
      <c r="D3840" s="13" t="s">
        <v>108</v>
      </c>
      <c r="E3840" s="13" t="s">
        <v>23</v>
      </c>
      <c r="F3840" s="13" t="s">
        <v>159</v>
      </c>
      <c r="G3840" s="13" t="s">
        <v>160</v>
      </c>
      <c r="H3840" s="13" t="s">
        <v>44</v>
      </c>
      <c r="I3840" s="47" t="str">
        <f>INDEX(Orders!$E3840,MATCH(Orders!$F3840,Customers!$B3840,0))</f>
        <v>Standard Class</v>
      </c>
    </row>
    <row r="3841" spans="1:9" x14ac:dyDescent="0.35">
      <c r="A3841" s="12">
        <v>1624</v>
      </c>
      <c r="B3841" s="17" t="s">
        <v>7032</v>
      </c>
      <c r="C3841" s="17" t="s">
        <v>7033</v>
      </c>
      <c r="D3841" s="17" t="s">
        <v>41</v>
      </c>
      <c r="E3841" s="17" t="s">
        <v>23</v>
      </c>
      <c r="F3841" s="17" t="s">
        <v>5037</v>
      </c>
      <c r="G3841" s="17" t="s">
        <v>160</v>
      </c>
      <c r="H3841" s="17" t="s">
        <v>44</v>
      </c>
      <c r="I3841" s="48" t="str">
        <f>INDEX(Orders!$E3841,MATCH(Orders!$F3841,Customers!$B3841,0))</f>
        <v>Standard Class</v>
      </c>
    </row>
    <row r="3842" spans="1:9" x14ac:dyDescent="0.35">
      <c r="A3842" s="11">
        <v>6144</v>
      </c>
      <c r="B3842" s="13" t="s">
        <v>5322</v>
      </c>
      <c r="C3842" s="13" t="s">
        <v>5323</v>
      </c>
      <c r="D3842" s="13" t="s">
        <v>41</v>
      </c>
      <c r="E3842" s="13" t="s">
        <v>23</v>
      </c>
      <c r="F3842" s="13" t="s">
        <v>4600</v>
      </c>
      <c r="G3842" s="13" t="s">
        <v>212</v>
      </c>
      <c r="H3842" s="13" t="s">
        <v>26</v>
      </c>
      <c r="I3842" s="47" t="str">
        <f>INDEX(Orders!$E3842,MATCH(Orders!$F3842,Customers!$B3842,0))</f>
        <v>Standard Class</v>
      </c>
    </row>
    <row r="3843" spans="1:9" x14ac:dyDescent="0.35">
      <c r="A3843" s="12">
        <v>6142</v>
      </c>
      <c r="B3843" s="17" t="s">
        <v>5322</v>
      </c>
      <c r="C3843" s="17" t="s">
        <v>5323</v>
      </c>
      <c r="D3843" s="17" t="s">
        <v>41</v>
      </c>
      <c r="E3843" s="17" t="s">
        <v>23</v>
      </c>
      <c r="F3843" s="17" t="s">
        <v>4600</v>
      </c>
      <c r="G3843" s="17" t="s">
        <v>212</v>
      </c>
      <c r="H3843" s="17" t="s">
        <v>26</v>
      </c>
      <c r="I3843" s="48" t="str">
        <f>INDEX(Orders!$E3843,MATCH(Orders!$F3843,Customers!$B3843,0))</f>
        <v>Standard Class</v>
      </c>
    </row>
    <row r="3844" spans="1:9" x14ac:dyDescent="0.35">
      <c r="A3844" s="11">
        <v>2233</v>
      </c>
      <c r="B3844" s="13" t="s">
        <v>5867</v>
      </c>
      <c r="C3844" s="13" t="s">
        <v>5868</v>
      </c>
      <c r="D3844" s="13" t="s">
        <v>41</v>
      </c>
      <c r="E3844" s="13" t="s">
        <v>23</v>
      </c>
      <c r="F3844" s="13" t="s">
        <v>380</v>
      </c>
      <c r="G3844" s="13" t="s">
        <v>381</v>
      </c>
      <c r="H3844" s="13" t="s">
        <v>54</v>
      </c>
      <c r="I3844" s="47" t="str">
        <f>INDEX(Orders!$E3844,MATCH(Orders!$F3844,Customers!$B3844,0))</f>
        <v>Standard Class</v>
      </c>
    </row>
    <row r="3845" spans="1:9" x14ac:dyDescent="0.35">
      <c r="A3845" s="12">
        <v>6143</v>
      </c>
      <c r="B3845" s="17" t="s">
        <v>5322</v>
      </c>
      <c r="C3845" s="17" t="s">
        <v>5323</v>
      </c>
      <c r="D3845" s="17" t="s">
        <v>41</v>
      </c>
      <c r="E3845" s="17" t="s">
        <v>23</v>
      </c>
      <c r="F3845" s="17" t="s">
        <v>4600</v>
      </c>
      <c r="G3845" s="17" t="s">
        <v>212</v>
      </c>
      <c r="H3845" s="17" t="s">
        <v>26</v>
      </c>
      <c r="I3845" s="48" t="str">
        <f>INDEX(Orders!$E3845,MATCH(Orders!$F3845,Customers!$B3845,0))</f>
        <v>Standard Class</v>
      </c>
    </row>
    <row r="3846" spans="1:9" x14ac:dyDescent="0.35">
      <c r="A3846" s="11">
        <v>6141</v>
      </c>
      <c r="B3846" s="13" t="s">
        <v>5322</v>
      </c>
      <c r="C3846" s="13" t="s">
        <v>5323</v>
      </c>
      <c r="D3846" s="13" t="s">
        <v>41</v>
      </c>
      <c r="E3846" s="13" t="s">
        <v>23</v>
      </c>
      <c r="F3846" s="13" t="s">
        <v>4600</v>
      </c>
      <c r="G3846" s="13" t="s">
        <v>212</v>
      </c>
      <c r="H3846" s="13" t="s">
        <v>26</v>
      </c>
      <c r="I3846" s="47" t="str">
        <f>INDEX(Orders!$E3846,MATCH(Orders!$F3846,Customers!$B3846,0))</f>
        <v>Standard Class</v>
      </c>
    </row>
    <row r="3847" spans="1:9" x14ac:dyDescent="0.35">
      <c r="A3847" s="12">
        <v>2574</v>
      </c>
      <c r="B3847" s="17" t="s">
        <v>7045</v>
      </c>
      <c r="C3847" s="17" t="s">
        <v>7046</v>
      </c>
      <c r="D3847" s="17" t="s">
        <v>108</v>
      </c>
      <c r="E3847" s="17" t="s">
        <v>23</v>
      </c>
      <c r="F3847" s="17" t="s">
        <v>2161</v>
      </c>
      <c r="G3847" s="17" t="s">
        <v>762</v>
      </c>
      <c r="H3847" s="17" t="s">
        <v>54</v>
      </c>
      <c r="I3847" s="48" t="str">
        <f>INDEX(Orders!$E3847,MATCH(Orders!$F3847,Customers!$B3847,0))</f>
        <v>Standard Class</v>
      </c>
    </row>
    <row r="3848" spans="1:9" x14ac:dyDescent="0.35">
      <c r="A3848" s="11">
        <v>977</v>
      </c>
      <c r="B3848" s="13" t="s">
        <v>255</v>
      </c>
      <c r="C3848" s="13" t="s">
        <v>256</v>
      </c>
      <c r="D3848" s="13" t="s">
        <v>41</v>
      </c>
      <c r="E3848" s="13" t="s">
        <v>23</v>
      </c>
      <c r="F3848" s="13" t="s">
        <v>3087</v>
      </c>
      <c r="G3848" s="13" t="s">
        <v>1134</v>
      </c>
      <c r="H3848" s="13" t="s">
        <v>44</v>
      </c>
      <c r="I3848" s="47" t="str">
        <f>INDEX(Orders!$E3848,MATCH(Orders!$F3848,Customers!$B3848,0))</f>
        <v>Standard Class</v>
      </c>
    </row>
    <row r="3849" spans="1:9" x14ac:dyDescent="0.35">
      <c r="A3849" s="12">
        <v>1044</v>
      </c>
      <c r="B3849" s="17" t="s">
        <v>449</v>
      </c>
      <c r="C3849" s="17" t="s">
        <v>450</v>
      </c>
      <c r="D3849" s="17" t="s">
        <v>22</v>
      </c>
      <c r="E3849" s="17" t="s">
        <v>23</v>
      </c>
      <c r="F3849" s="17" t="s">
        <v>380</v>
      </c>
      <c r="G3849" s="17" t="s">
        <v>381</v>
      </c>
      <c r="H3849" s="17" t="s">
        <v>54</v>
      </c>
      <c r="I3849" s="48" t="str">
        <f>INDEX(Orders!$E3849,MATCH(Orders!$F3849,Customers!$B3849,0))</f>
        <v>First Class</v>
      </c>
    </row>
    <row r="3850" spans="1:9" x14ac:dyDescent="0.35">
      <c r="A3850" s="11">
        <v>1045</v>
      </c>
      <c r="B3850" s="13" t="s">
        <v>449</v>
      </c>
      <c r="C3850" s="13" t="s">
        <v>450</v>
      </c>
      <c r="D3850" s="13" t="s">
        <v>22</v>
      </c>
      <c r="E3850" s="13" t="s">
        <v>23</v>
      </c>
      <c r="F3850" s="13" t="s">
        <v>380</v>
      </c>
      <c r="G3850" s="13" t="s">
        <v>381</v>
      </c>
      <c r="H3850" s="13" t="s">
        <v>54</v>
      </c>
      <c r="I3850" s="47" t="str">
        <f>INDEX(Orders!$E3850,MATCH(Orders!$F3850,Customers!$B3850,0))</f>
        <v>First Class</v>
      </c>
    </row>
    <row r="3851" spans="1:9" x14ac:dyDescent="0.35">
      <c r="A3851" s="12">
        <v>3107</v>
      </c>
      <c r="B3851" s="17" t="s">
        <v>7052</v>
      </c>
      <c r="C3851" s="17" t="s">
        <v>7053</v>
      </c>
      <c r="D3851" s="17" t="s">
        <v>108</v>
      </c>
      <c r="E3851" s="17" t="s">
        <v>23</v>
      </c>
      <c r="F3851" s="17" t="s">
        <v>1715</v>
      </c>
      <c r="G3851" s="17" t="s">
        <v>381</v>
      </c>
      <c r="H3851" s="17" t="s">
        <v>54</v>
      </c>
      <c r="I3851" s="48" t="str">
        <f>INDEX(Orders!$E3851,MATCH(Orders!$F3851,Customers!$B3851,0))</f>
        <v>Standard Class</v>
      </c>
    </row>
    <row r="3852" spans="1:9" x14ac:dyDescent="0.35">
      <c r="A3852" s="11">
        <v>2927</v>
      </c>
      <c r="B3852" s="13" t="s">
        <v>2878</v>
      </c>
      <c r="C3852" s="13" t="s">
        <v>2879</v>
      </c>
      <c r="D3852" s="13" t="s">
        <v>41</v>
      </c>
      <c r="E3852" s="13" t="s">
        <v>23</v>
      </c>
      <c r="F3852" s="13" t="s">
        <v>184</v>
      </c>
      <c r="G3852" s="13" t="s">
        <v>251</v>
      </c>
      <c r="H3852" s="13" t="s">
        <v>79</v>
      </c>
      <c r="I3852" s="47" t="str">
        <f>INDEX(Orders!$E3852,MATCH(Orders!$F3852,Customers!$B3852,0))</f>
        <v>Second Class</v>
      </c>
    </row>
    <row r="3853" spans="1:9" x14ac:dyDescent="0.35">
      <c r="A3853" s="12">
        <v>8038</v>
      </c>
      <c r="B3853" s="17" t="s">
        <v>7056</v>
      </c>
      <c r="C3853" s="17" t="s">
        <v>7057</v>
      </c>
      <c r="D3853" s="17" t="s">
        <v>22</v>
      </c>
      <c r="E3853" s="17" t="s">
        <v>23</v>
      </c>
      <c r="F3853" s="17" t="s">
        <v>184</v>
      </c>
      <c r="G3853" s="17" t="s">
        <v>251</v>
      </c>
      <c r="H3853" s="17" t="s">
        <v>79</v>
      </c>
      <c r="I3853" s="48" t="str">
        <f>INDEX(Orders!$E3853,MATCH(Orders!$F3853,Customers!$B3853,0))</f>
        <v>Standard Class</v>
      </c>
    </row>
    <row r="3854" spans="1:9" x14ac:dyDescent="0.35">
      <c r="A3854" s="11">
        <v>8714</v>
      </c>
      <c r="B3854" s="13" t="s">
        <v>3637</v>
      </c>
      <c r="C3854" s="13" t="s">
        <v>3638</v>
      </c>
      <c r="D3854" s="13" t="s">
        <v>22</v>
      </c>
      <c r="E3854" s="13" t="s">
        <v>23</v>
      </c>
      <c r="F3854" s="13" t="s">
        <v>257</v>
      </c>
      <c r="G3854" s="13" t="s">
        <v>43</v>
      </c>
      <c r="H3854" s="13" t="s">
        <v>44</v>
      </c>
      <c r="I3854" s="47" t="str">
        <f>INDEX(Orders!$E3854,MATCH(Orders!$F3854,Customers!$B3854,0))</f>
        <v>Standard Class</v>
      </c>
    </row>
    <row r="3855" spans="1:9" x14ac:dyDescent="0.35">
      <c r="A3855" s="12">
        <v>2705</v>
      </c>
      <c r="B3855" s="17" t="s">
        <v>6624</v>
      </c>
      <c r="C3855" s="17" t="s">
        <v>6625</v>
      </c>
      <c r="D3855" s="17" t="s">
        <v>41</v>
      </c>
      <c r="E3855" s="17" t="s">
        <v>23</v>
      </c>
      <c r="F3855" s="17" t="s">
        <v>218</v>
      </c>
      <c r="G3855" s="17" t="s">
        <v>219</v>
      </c>
      <c r="H3855" s="17" t="s">
        <v>26</v>
      </c>
      <c r="I3855" s="48" t="str">
        <f>INDEX(Orders!$E3855,MATCH(Orders!$F3855,Customers!$B3855,0))</f>
        <v>Second Class</v>
      </c>
    </row>
    <row r="3856" spans="1:9" x14ac:dyDescent="0.35">
      <c r="A3856" s="11">
        <v>8588</v>
      </c>
      <c r="B3856" s="13" t="s">
        <v>511</v>
      </c>
      <c r="C3856" s="13" t="s">
        <v>512</v>
      </c>
      <c r="D3856" s="13" t="s">
        <v>22</v>
      </c>
      <c r="E3856" s="13" t="s">
        <v>23</v>
      </c>
      <c r="F3856" s="13" t="s">
        <v>42</v>
      </c>
      <c r="G3856" s="13" t="s">
        <v>43</v>
      </c>
      <c r="H3856" s="13" t="s">
        <v>44</v>
      </c>
      <c r="I3856" s="47" t="str">
        <f>INDEX(Orders!$E3856,MATCH(Orders!$F3856,Customers!$B3856,0))</f>
        <v>Standard Class</v>
      </c>
    </row>
    <row r="3857" spans="1:9" x14ac:dyDescent="0.35">
      <c r="A3857" s="12">
        <v>8587</v>
      </c>
      <c r="B3857" s="17" t="s">
        <v>511</v>
      </c>
      <c r="C3857" s="17" t="s">
        <v>512</v>
      </c>
      <c r="D3857" s="17" t="s">
        <v>22</v>
      </c>
      <c r="E3857" s="17" t="s">
        <v>23</v>
      </c>
      <c r="F3857" s="17" t="s">
        <v>42</v>
      </c>
      <c r="G3857" s="17" t="s">
        <v>43</v>
      </c>
      <c r="H3857" s="17" t="s">
        <v>44</v>
      </c>
      <c r="I3857" s="48" t="str">
        <f>INDEX(Orders!$E3857,MATCH(Orders!$F3857,Customers!$B3857,0))</f>
        <v>Standard Class</v>
      </c>
    </row>
    <row r="3858" spans="1:9" x14ac:dyDescent="0.35">
      <c r="A3858" s="11">
        <v>1473</v>
      </c>
      <c r="B3858" s="13" t="s">
        <v>6422</v>
      </c>
      <c r="C3858" s="13" t="s">
        <v>6423</v>
      </c>
      <c r="D3858" s="13" t="s">
        <v>22</v>
      </c>
      <c r="E3858" s="13" t="s">
        <v>23</v>
      </c>
      <c r="F3858" s="13" t="s">
        <v>42</v>
      </c>
      <c r="G3858" s="13" t="s">
        <v>43</v>
      </c>
      <c r="H3858" s="13" t="s">
        <v>44</v>
      </c>
      <c r="I3858" s="47" t="str">
        <f>INDEX(Orders!$E3858,MATCH(Orders!$F3858,Customers!$B3858,0))</f>
        <v>Standard Class</v>
      </c>
    </row>
    <row r="3859" spans="1:9" x14ac:dyDescent="0.35">
      <c r="A3859" s="12">
        <v>6231</v>
      </c>
      <c r="B3859" s="17" t="s">
        <v>4764</v>
      </c>
      <c r="C3859" s="17" t="s">
        <v>4765</v>
      </c>
      <c r="D3859" s="17" t="s">
        <v>41</v>
      </c>
      <c r="E3859" s="17" t="s">
        <v>23</v>
      </c>
      <c r="F3859" s="17" t="s">
        <v>7065</v>
      </c>
      <c r="G3859" s="17" t="s">
        <v>3443</v>
      </c>
      <c r="H3859" s="17" t="s">
        <v>54</v>
      </c>
      <c r="I3859" s="48" t="str">
        <f>INDEX(Orders!$E3859,MATCH(Orders!$F3859,Customers!$B3859,0))</f>
        <v>Standard Class</v>
      </c>
    </row>
    <row r="3860" spans="1:9" x14ac:dyDescent="0.35">
      <c r="A3860" s="11">
        <v>8715</v>
      </c>
      <c r="B3860" s="13" t="s">
        <v>3637</v>
      </c>
      <c r="C3860" s="13" t="s">
        <v>3638</v>
      </c>
      <c r="D3860" s="13" t="s">
        <v>22</v>
      </c>
      <c r="E3860" s="13" t="s">
        <v>23</v>
      </c>
      <c r="F3860" s="13" t="s">
        <v>257</v>
      </c>
      <c r="G3860" s="13" t="s">
        <v>43</v>
      </c>
      <c r="H3860" s="13" t="s">
        <v>44</v>
      </c>
      <c r="I3860" s="47" t="str">
        <f>INDEX(Orders!$E3860,MATCH(Orders!$F3860,Customers!$B3860,0))</f>
        <v>Standard Class</v>
      </c>
    </row>
    <row r="3861" spans="1:9" x14ac:dyDescent="0.35">
      <c r="A3861" s="12">
        <v>9010</v>
      </c>
      <c r="B3861" s="17" t="s">
        <v>6756</v>
      </c>
      <c r="C3861" s="17" t="s">
        <v>6757</v>
      </c>
      <c r="D3861" s="17" t="s">
        <v>41</v>
      </c>
      <c r="E3861" s="17" t="s">
        <v>23</v>
      </c>
      <c r="F3861" s="17" t="s">
        <v>211</v>
      </c>
      <c r="G3861" s="17" t="s">
        <v>153</v>
      </c>
      <c r="H3861" s="17" t="s">
        <v>26</v>
      </c>
      <c r="I3861" s="48" t="str">
        <f>INDEX(Orders!$E3861,MATCH(Orders!$F3861,Customers!$B3861,0))</f>
        <v>Standard Class</v>
      </c>
    </row>
    <row r="3862" spans="1:9" x14ac:dyDescent="0.35">
      <c r="A3862" s="11">
        <v>4805</v>
      </c>
      <c r="B3862" s="13" t="s">
        <v>5209</v>
      </c>
      <c r="C3862" s="13" t="s">
        <v>5210</v>
      </c>
      <c r="D3862" s="13" t="s">
        <v>41</v>
      </c>
      <c r="E3862" s="13" t="s">
        <v>23</v>
      </c>
      <c r="F3862" s="13" t="s">
        <v>86</v>
      </c>
      <c r="G3862" s="13" t="s">
        <v>87</v>
      </c>
      <c r="H3862" s="13" t="s">
        <v>26</v>
      </c>
      <c r="I3862" s="47" t="str">
        <f>INDEX(Orders!$E3862,MATCH(Orders!$F3862,Customers!$B3862,0))</f>
        <v>Second Class</v>
      </c>
    </row>
    <row r="3863" spans="1:9" x14ac:dyDescent="0.35">
      <c r="A3863" s="12">
        <v>5976</v>
      </c>
      <c r="B3863" s="17" t="s">
        <v>720</v>
      </c>
      <c r="C3863" s="17" t="s">
        <v>721</v>
      </c>
      <c r="D3863" s="17" t="s">
        <v>22</v>
      </c>
      <c r="E3863" s="17" t="s">
        <v>23</v>
      </c>
      <c r="F3863" s="17" t="s">
        <v>5241</v>
      </c>
      <c r="G3863" s="17" t="s">
        <v>2629</v>
      </c>
      <c r="H3863" s="17" t="s">
        <v>54</v>
      </c>
      <c r="I3863" s="48" t="str">
        <f>INDEX(Orders!$E3863,MATCH(Orders!$F3863,Customers!$B3863,0))</f>
        <v>Standard Class</v>
      </c>
    </row>
    <row r="3864" spans="1:9" x14ac:dyDescent="0.35">
      <c r="A3864" s="11">
        <v>5977</v>
      </c>
      <c r="B3864" s="13" t="s">
        <v>720</v>
      </c>
      <c r="C3864" s="13" t="s">
        <v>721</v>
      </c>
      <c r="D3864" s="13" t="s">
        <v>22</v>
      </c>
      <c r="E3864" s="13" t="s">
        <v>23</v>
      </c>
      <c r="F3864" s="13" t="s">
        <v>5241</v>
      </c>
      <c r="G3864" s="13" t="s">
        <v>2629</v>
      </c>
      <c r="H3864" s="13" t="s">
        <v>54</v>
      </c>
      <c r="I3864" s="47" t="str">
        <f>INDEX(Orders!$E3864,MATCH(Orders!$F3864,Customers!$B3864,0))</f>
        <v>Standard Class</v>
      </c>
    </row>
    <row r="3865" spans="1:9" x14ac:dyDescent="0.35">
      <c r="A3865" s="12">
        <v>4804</v>
      </c>
      <c r="B3865" s="17" t="s">
        <v>5209</v>
      </c>
      <c r="C3865" s="17" t="s">
        <v>5210</v>
      </c>
      <c r="D3865" s="17" t="s">
        <v>41</v>
      </c>
      <c r="E3865" s="17" t="s">
        <v>23</v>
      </c>
      <c r="F3865" s="17" t="s">
        <v>86</v>
      </c>
      <c r="G3865" s="17" t="s">
        <v>87</v>
      </c>
      <c r="H3865" s="17" t="s">
        <v>26</v>
      </c>
      <c r="I3865" s="48" t="str">
        <f>INDEX(Orders!$E3865,MATCH(Orders!$F3865,Customers!$B3865,0))</f>
        <v>Second Class</v>
      </c>
    </row>
    <row r="3866" spans="1:9" x14ac:dyDescent="0.35">
      <c r="A3866" s="11">
        <v>7499</v>
      </c>
      <c r="B3866" s="13" t="s">
        <v>2531</v>
      </c>
      <c r="C3866" s="13" t="s">
        <v>2532</v>
      </c>
      <c r="D3866" s="13" t="s">
        <v>41</v>
      </c>
      <c r="E3866" s="13" t="s">
        <v>23</v>
      </c>
      <c r="F3866" s="13" t="s">
        <v>6524</v>
      </c>
      <c r="G3866" s="13" t="s">
        <v>43</v>
      </c>
      <c r="H3866" s="13" t="s">
        <v>44</v>
      </c>
      <c r="I3866" s="47" t="str">
        <f>INDEX(Orders!$E3866,MATCH(Orders!$F3866,Customers!$B3866,0))</f>
        <v>Standard Class</v>
      </c>
    </row>
    <row r="3867" spans="1:9" x14ac:dyDescent="0.35">
      <c r="A3867" s="12">
        <v>7511</v>
      </c>
      <c r="B3867" s="17" t="s">
        <v>1805</v>
      </c>
      <c r="C3867" s="17" t="s">
        <v>1806</v>
      </c>
      <c r="D3867" s="17" t="s">
        <v>41</v>
      </c>
      <c r="E3867" s="17" t="s">
        <v>23</v>
      </c>
      <c r="F3867" s="17" t="s">
        <v>184</v>
      </c>
      <c r="G3867" s="17" t="s">
        <v>153</v>
      </c>
      <c r="H3867" s="17" t="s">
        <v>26</v>
      </c>
      <c r="I3867" s="48" t="str">
        <f>INDEX(Orders!$E3867,MATCH(Orders!$F3867,Customers!$B3867,0))</f>
        <v>Standard Class</v>
      </c>
    </row>
    <row r="3868" spans="1:9" x14ac:dyDescent="0.35">
      <c r="A3868" s="11">
        <v>7501</v>
      </c>
      <c r="B3868" s="13" t="s">
        <v>2531</v>
      </c>
      <c r="C3868" s="13" t="s">
        <v>2532</v>
      </c>
      <c r="D3868" s="13" t="s">
        <v>41</v>
      </c>
      <c r="E3868" s="13" t="s">
        <v>23</v>
      </c>
      <c r="F3868" s="13" t="s">
        <v>6524</v>
      </c>
      <c r="G3868" s="13" t="s">
        <v>43</v>
      </c>
      <c r="H3868" s="13" t="s">
        <v>44</v>
      </c>
      <c r="I3868" s="47" t="str">
        <f>INDEX(Orders!$E3868,MATCH(Orders!$F3868,Customers!$B3868,0))</f>
        <v>Standard Class</v>
      </c>
    </row>
    <row r="3869" spans="1:9" x14ac:dyDescent="0.35">
      <c r="A3869" s="12">
        <v>7513</v>
      </c>
      <c r="B3869" s="17" t="s">
        <v>1805</v>
      </c>
      <c r="C3869" s="17" t="s">
        <v>1806</v>
      </c>
      <c r="D3869" s="17" t="s">
        <v>41</v>
      </c>
      <c r="E3869" s="17" t="s">
        <v>23</v>
      </c>
      <c r="F3869" s="17" t="s">
        <v>184</v>
      </c>
      <c r="G3869" s="17" t="s">
        <v>153</v>
      </c>
      <c r="H3869" s="17" t="s">
        <v>26</v>
      </c>
      <c r="I3869" s="48" t="str">
        <f>INDEX(Orders!$E3869,MATCH(Orders!$F3869,Customers!$B3869,0))</f>
        <v>Standard Class</v>
      </c>
    </row>
    <row r="3870" spans="1:9" x14ac:dyDescent="0.35">
      <c r="A3870" s="11">
        <v>7497</v>
      </c>
      <c r="B3870" s="13" t="s">
        <v>2531</v>
      </c>
      <c r="C3870" s="13" t="s">
        <v>2532</v>
      </c>
      <c r="D3870" s="13" t="s">
        <v>41</v>
      </c>
      <c r="E3870" s="13" t="s">
        <v>23</v>
      </c>
      <c r="F3870" s="13" t="s">
        <v>6524</v>
      </c>
      <c r="G3870" s="13" t="s">
        <v>43</v>
      </c>
      <c r="H3870" s="13" t="s">
        <v>44</v>
      </c>
      <c r="I3870" s="47" t="str">
        <f>INDEX(Orders!$E3870,MATCH(Orders!$F3870,Customers!$B3870,0))</f>
        <v>Standard Class</v>
      </c>
    </row>
    <row r="3871" spans="1:9" x14ac:dyDescent="0.35">
      <c r="A3871" s="12">
        <v>7512</v>
      </c>
      <c r="B3871" s="17" t="s">
        <v>1805</v>
      </c>
      <c r="C3871" s="17" t="s">
        <v>1806</v>
      </c>
      <c r="D3871" s="17" t="s">
        <v>41</v>
      </c>
      <c r="E3871" s="17" t="s">
        <v>23</v>
      </c>
      <c r="F3871" s="17" t="s">
        <v>184</v>
      </c>
      <c r="G3871" s="17" t="s">
        <v>153</v>
      </c>
      <c r="H3871" s="17" t="s">
        <v>26</v>
      </c>
      <c r="I3871" s="48" t="str">
        <f>INDEX(Orders!$E3871,MATCH(Orders!$F3871,Customers!$B3871,0))</f>
        <v>Standard Class</v>
      </c>
    </row>
    <row r="3872" spans="1:9" x14ac:dyDescent="0.35">
      <c r="A3872" s="11">
        <v>7502</v>
      </c>
      <c r="B3872" s="13" t="s">
        <v>2531</v>
      </c>
      <c r="C3872" s="13" t="s">
        <v>2532</v>
      </c>
      <c r="D3872" s="13" t="s">
        <v>41</v>
      </c>
      <c r="E3872" s="13" t="s">
        <v>23</v>
      </c>
      <c r="F3872" s="13" t="s">
        <v>6524</v>
      </c>
      <c r="G3872" s="13" t="s">
        <v>43</v>
      </c>
      <c r="H3872" s="13" t="s">
        <v>44</v>
      </c>
      <c r="I3872" s="47" t="str">
        <f>INDEX(Orders!$E3872,MATCH(Orders!$F3872,Customers!$B3872,0))</f>
        <v>Standard Class</v>
      </c>
    </row>
    <row r="3873" spans="1:9" x14ac:dyDescent="0.35">
      <c r="A3873" s="12">
        <v>7510</v>
      </c>
      <c r="B3873" s="17" t="s">
        <v>1805</v>
      </c>
      <c r="C3873" s="17" t="s">
        <v>1806</v>
      </c>
      <c r="D3873" s="17" t="s">
        <v>41</v>
      </c>
      <c r="E3873" s="17" t="s">
        <v>23</v>
      </c>
      <c r="F3873" s="17" t="s">
        <v>184</v>
      </c>
      <c r="G3873" s="17" t="s">
        <v>153</v>
      </c>
      <c r="H3873" s="17" t="s">
        <v>26</v>
      </c>
      <c r="I3873" s="48" t="str">
        <f>INDEX(Orders!$E3873,MATCH(Orders!$F3873,Customers!$B3873,0))</f>
        <v>Standard Class</v>
      </c>
    </row>
    <row r="3874" spans="1:9" x14ac:dyDescent="0.35">
      <c r="A3874" s="11">
        <v>7496</v>
      </c>
      <c r="B3874" s="13" t="s">
        <v>2531</v>
      </c>
      <c r="C3874" s="13" t="s">
        <v>2532</v>
      </c>
      <c r="D3874" s="13" t="s">
        <v>41</v>
      </c>
      <c r="E3874" s="13" t="s">
        <v>23</v>
      </c>
      <c r="F3874" s="13" t="s">
        <v>6524</v>
      </c>
      <c r="G3874" s="13" t="s">
        <v>43</v>
      </c>
      <c r="H3874" s="13" t="s">
        <v>44</v>
      </c>
      <c r="I3874" s="47" t="str">
        <f>INDEX(Orders!$E3874,MATCH(Orders!$F3874,Customers!$B3874,0))</f>
        <v>Standard Class</v>
      </c>
    </row>
    <row r="3875" spans="1:9" x14ac:dyDescent="0.35">
      <c r="A3875" s="12">
        <v>7498</v>
      </c>
      <c r="B3875" s="17" t="s">
        <v>2531</v>
      </c>
      <c r="C3875" s="17" t="s">
        <v>2532</v>
      </c>
      <c r="D3875" s="17" t="s">
        <v>41</v>
      </c>
      <c r="E3875" s="17" t="s">
        <v>23</v>
      </c>
      <c r="F3875" s="17" t="s">
        <v>6524</v>
      </c>
      <c r="G3875" s="17" t="s">
        <v>43</v>
      </c>
      <c r="H3875" s="17" t="s">
        <v>44</v>
      </c>
      <c r="I3875" s="48" t="str">
        <f>INDEX(Orders!$E3875,MATCH(Orders!$F3875,Customers!$B3875,0))</f>
        <v>Standard Class</v>
      </c>
    </row>
    <row r="3876" spans="1:9" x14ac:dyDescent="0.35">
      <c r="A3876" s="11">
        <v>7500</v>
      </c>
      <c r="B3876" s="13" t="s">
        <v>2531</v>
      </c>
      <c r="C3876" s="13" t="s">
        <v>2532</v>
      </c>
      <c r="D3876" s="13" t="s">
        <v>41</v>
      </c>
      <c r="E3876" s="13" t="s">
        <v>23</v>
      </c>
      <c r="F3876" s="13" t="s">
        <v>6524</v>
      </c>
      <c r="G3876" s="13" t="s">
        <v>43</v>
      </c>
      <c r="H3876" s="13" t="s">
        <v>44</v>
      </c>
      <c r="I3876" s="47" t="str">
        <f>INDEX(Orders!$E3876,MATCH(Orders!$F3876,Customers!$B3876,0))</f>
        <v>Standard Class</v>
      </c>
    </row>
    <row r="3877" spans="1:9" x14ac:dyDescent="0.35">
      <c r="A3877" s="12">
        <v>7509</v>
      </c>
      <c r="B3877" s="17" t="s">
        <v>1805</v>
      </c>
      <c r="C3877" s="17" t="s">
        <v>1806</v>
      </c>
      <c r="D3877" s="17" t="s">
        <v>41</v>
      </c>
      <c r="E3877" s="17" t="s">
        <v>23</v>
      </c>
      <c r="F3877" s="17" t="s">
        <v>184</v>
      </c>
      <c r="G3877" s="17" t="s">
        <v>153</v>
      </c>
      <c r="H3877" s="17" t="s">
        <v>26</v>
      </c>
      <c r="I3877" s="48" t="str">
        <f>INDEX(Orders!$E3877,MATCH(Orders!$F3877,Customers!$B3877,0))</f>
        <v>Standard Class</v>
      </c>
    </row>
    <row r="3878" spans="1:9" x14ac:dyDescent="0.35">
      <c r="A3878" s="11">
        <v>7514</v>
      </c>
      <c r="B3878" s="13" t="s">
        <v>1805</v>
      </c>
      <c r="C3878" s="13" t="s">
        <v>1806</v>
      </c>
      <c r="D3878" s="13" t="s">
        <v>41</v>
      </c>
      <c r="E3878" s="13" t="s">
        <v>23</v>
      </c>
      <c r="F3878" s="13" t="s">
        <v>184</v>
      </c>
      <c r="G3878" s="13" t="s">
        <v>153</v>
      </c>
      <c r="H3878" s="13" t="s">
        <v>26</v>
      </c>
      <c r="I3878" s="47" t="str">
        <f>INDEX(Orders!$E3878,MATCH(Orders!$F3878,Customers!$B3878,0))</f>
        <v>Standard Class</v>
      </c>
    </row>
    <row r="3879" spans="1:9" x14ac:dyDescent="0.35">
      <c r="A3879" s="12">
        <v>7690</v>
      </c>
      <c r="B3879" s="17" t="s">
        <v>1998</v>
      </c>
      <c r="C3879" s="17" t="s">
        <v>1999</v>
      </c>
      <c r="D3879" s="17" t="s">
        <v>22</v>
      </c>
      <c r="E3879" s="17" t="s">
        <v>23</v>
      </c>
      <c r="F3879" s="17" t="s">
        <v>3375</v>
      </c>
      <c r="G3879" s="17" t="s">
        <v>425</v>
      </c>
      <c r="H3879" s="17" t="s">
        <v>79</v>
      </c>
      <c r="I3879" s="48" t="str">
        <f>INDEX(Orders!$E3879,MATCH(Orders!$F3879,Customers!$B3879,0))</f>
        <v>First Class</v>
      </c>
    </row>
    <row r="3880" spans="1:9" x14ac:dyDescent="0.35">
      <c r="A3880" s="11">
        <v>2092</v>
      </c>
      <c r="B3880" s="13" t="s">
        <v>4152</v>
      </c>
      <c r="C3880" s="13" t="s">
        <v>4153</v>
      </c>
      <c r="D3880" s="13" t="s">
        <v>41</v>
      </c>
      <c r="E3880" s="13" t="s">
        <v>23</v>
      </c>
      <c r="F3880" s="13" t="s">
        <v>2365</v>
      </c>
      <c r="G3880" s="13" t="s">
        <v>743</v>
      </c>
      <c r="H3880" s="13" t="s">
        <v>26</v>
      </c>
      <c r="I3880" s="47" t="str">
        <f>INDEX(Orders!$E3880,MATCH(Orders!$F3880,Customers!$B3880,0))</f>
        <v>Standard Class</v>
      </c>
    </row>
    <row r="3881" spans="1:9" x14ac:dyDescent="0.35">
      <c r="A3881" s="12">
        <v>5501</v>
      </c>
      <c r="B3881" s="17" t="s">
        <v>6559</v>
      </c>
      <c r="C3881" s="17" t="s">
        <v>6560</v>
      </c>
      <c r="D3881" s="17" t="s">
        <v>41</v>
      </c>
      <c r="E3881" s="17" t="s">
        <v>23</v>
      </c>
      <c r="F3881" s="17" t="s">
        <v>218</v>
      </c>
      <c r="G3881" s="17" t="s">
        <v>219</v>
      </c>
      <c r="H3881" s="17" t="s">
        <v>26</v>
      </c>
      <c r="I3881" s="48" t="str">
        <f>INDEX(Orders!$E3881,MATCH(Orders!$F3881,Customers!$B3881,0))</f>
        <v>Second Class</v>
      </c>
    </row>
    <row r="3882" spans="1:9" x14ac:dyDescent="0.35">
      <c r="A3882" s="11">
        <v>7691</v>
      </c>
      <c r="B3882" s="13" t="s">
        <v>1998</v>
      </c>
      <c r="C3882" s="13" t="s">
        <v>1999</v>
      </c>
      <c r="D3882" s="13" t="s">
        <v>22</v>
      </c>
      <c r="E3882" s="13" t="s">
        <v>23</v>
      </c>
      <c r="F3882" s="13" t="s">
        <v>3375</v>
      </c>
      <c r="G3882" s="13" t="s">
        <v>425</v>
      </c>
      <c r="H3882" s="13" t="s">
        <v>79</v>
      </c>
      <c r="I3882" s="47" t="str">
        <f>INDEX(Orders!$E3882,MATCH(Orders!$F3882,Customers!$B3882,0))</f>
        <v>First Class</v>
      </c>
    </row>
    <row r="3883" spans="1:9" x14ac:dyDescent="0.35">
      <c r="A3883" s="12">
        <v>5502</v>
      </c>
      <c r="B3883" s="17" t="s">
        <v>6559</v>
      </c>
      <c r="C3883" s="17" t="s">
        <v>6560</v>
      </c>
      <c r="D3883" s="17" t="s">
        <v>41</v>
      </c>
      <c r="E3883" s="17" t="s">
        <v>23</v>
      </c>
      <c r="F3883" s="17" t="s">
        <v>218</v>
      </c>
      <c r="G3883" s="17" t="s">
        <v>219</v>
      </c>
      <c r="H3883" s="17" t="s">
        <v>26</v>
      </c>
      <c r="I3883" s="48" t="str">
        <f>INDEX(Orders!$E3883,MATCH(Orders!$F3883,Customers!$B3883,0))</f>
        <v>Second Class</v>
      </c>
    </row>
    <row r="3884" spans="1:9" x14ac:dyDescent="0.35">
      <c r="A3884" s="11">
        <v>5498</v>
      </c>
      <c r="B3884" s="13" t="s">
        <v>6559</v>
      </c>
      <c r="C3884" s="13" t="s">
        <v>6560</v>
      </c>
      <c r="D3884" s="13" t="s">
        <v>41</v>
      </c>
      <c r="E3884" s="13" t="s">
        <v>23</v>
      </c>
      <c r="F3884" s="13" t="s">
        <v>218</v>
      </c>
      <c r="G3884" s="13" t="s">
        <v>219</v>
      </c>
      <c r="H3884" s="13" t="s">
        <v>26</v>
      </c>
      <c r="I3884" s="47" t="str">
        <f>INDEX(Orders!$E3884,MATCH(Orders!$F3884,Customers!$B3884,0))</f>
        <v>Second Class</v>
      </c>
    </row>
    <row r="3885" spans="1:9" x14ac:dyDescent="0.35">
      <c r="A3885" s="12">
        <v>5499</v>
      </c>
      <c r="B3885" s="17" t="s">
        <v>6559</v>
      </c>
      <c r="C3885" s="17" t="s">
        <v>6560</v>
      </c>
      <c r="D3885" s="17" t="s">
        <v>41</v>
      </c>
      <c r="E3885" s="17" t="s">
        <v>23</v>
      </c>
      <c r="F3885" s="17" t="s">
        <v>218</v>
      </c>
      <c r="G3885" s="17" t="s">
        <v>219</v>
      </c>
      <c r="H3885" s="17" t="s">
        <v>26</v>
      </c>
      <c r="I3885" s="48" t="str">
        <f>INDEX(Orders!$E3885,MATCH(Orders!$F3885,Customers!$B3885,0))</f>
        <v>Second Class</v>
      </c>
    </row>
    <row r="3886" spans="1:9" x14ac:dyDescent="0.35">
      <c r="A3886" s="11">
        <v>7692</v>
      </c>
      <c r="B3886" s="13" t="s">
        <v>1998</v>
      </c>
      <c r="C3886" s="13" t="s">
        <v>1999</v>
      </c>
      <c r="D3886" s="13" t="s">
        <v>22</v>
      </c>
      <c r="E3886" s="13" t="s">
        <v>23</v>
      </c>
      <c r="F3886" s="13" t="s">
        <v>3375</v>
      </c>
      <c r="G3886" s="13" t="s">
        <v>425</v>
      </c>
      <c r="H3886" s="13" t="s">
        <v>79</v>
      </c>
      <c r="I3886" s="47" t="str">
        <f>INDEX(Orders!$E3886,MATCH(Orders!$F3886,Customers!$B3886,0))</f>
        <v>First Class</v>
      </c>
    </row>
    <row r="3887" spans="1:9" x14ac:dyDescent="0.35">
      <c r="A3887" s="12">
        <v>2091</v>
      </c>
      <c r="B3887" s="17" t="s">
        <v>4152</v>
      </c>
      <c r="C3887" s="17" t="s">
        <v>4153</v>
      </c>
      <c r="D3887" s="17" t="s">
        <v>41</v>
      </c>
      <c r="E3887" s="17" t="s">
        <v>23</v>
      </c>
      <c r="F3887" s="17" t="s">
        <v>2365</v>
      </c>
      <c r="G3887" s="17" t="s">
        <v>743</v>
      </c>
      <c r="H3887" s="17" t="s">
        <v>26</v>
      </c>
      <c r="I3887" s="48" t="str">
        <f>INDEX(Orders!$E3887,MATCH(Orders!$F3887,Customers!$B3887,0))</f>
        <v>Standard Class</v>
      </c>
    </row>
    <row r="3888" spans="1:9" x14ac:dyDescent="0.35">
      <c r="A3888" s="11">
        <v>5500</v>
      </c>
      <c r="B3888" s="13" t="s">
        <v>6559</v>
      </c>
      <c r="C3888" s="13" t="s">
        <v>6560</v>
      </c>
      <c r="D3888" s="13" t="s">
        <v>41</v>
      </c>
      <c r="E3888" s="13" t="s">
        <v>23</v>
      </c>
      <c r="F3888" s="13" t="s">
        <v>218</v>
      </c>
      <c r="G3888" s="13" t="s">
        <v>219</v>
      </c>
      <c r="H3888" s="13" t="s">
        <v>26</v>
      </c>
      <c r="I3888" s="47" t="str">
        <f>INDEX(Orders!$E3888,MATCH(Orders!$F3888,Customers!$B3888,0))</f>
        <v>Second Class</v>
      </c>
    </row>
    <row r="3889" spans="1:9" x14ac:dyDescent="0.35">
      <c r="A3889" s="12">
        <v>24</v>
      </c>
      <c r="B3889" s="17" t="s">
        <v>5542</v>
      </c>
      <c r="C3889" s="17" t="s">
        <v>5543</v>
      </c>
      <c r="D3889" s="17" t="s">
        <v>41</v>
      </c>
      <c r="E3889" s="17" t="s">
        <v>23</v>
      </c>
      <c r="F3889" s="17" t="s">
        <v>86</v>
      </c>
      <c r="G3889" s="17" t="s">
        <v>87</v>
      </c>
      <c r="H3889" s="17" t="s">
        <v>26</v>
      </c>
      <c r="I3889" s="48" t="str">
        <f>INDEX(Orders!$E3889,MATCH(Orders!$F3889,Customers!$B3889,0))</f>
        <v>Second Class</v>
      </c>
    </row>
    <row r="3890" spans="1:9" x14ac:dyDescent="0.35">
      <c r="A3890" s="11">
        <v>9830</v>
      </c>
      <c r="B3890" s="13" t="s">
        <v>3536</v>
      </c>
      <c r="C3890" s="13" t="s">
        <v>3537</v>
      </c>
      <c r="D3890" s="13" t="s">
        <v>41</v>
      </c>
      <c r="E3890" s="13" t="s">
        <v>23</v>
      </c>
      <c r="F3890" s="13" t="s">
        <v>77</v>
      </c>
      <c r="G3890" s="13" t="s">
        <v>78</v>
      </c>
      <c r="H3890" s="13" t="s">
        <v>79</v>
      </c>
      <c r="I3890" s="47" t="str">
        <f>INDEX(Orders!$E3890,MATCH(Orders!$F3890,Customers!$B3890,0))</f>
        <v>Standard Class</v>
      </c>
    </row>
    <row r="3891" spans="1:9" x14ac:dyDescent="0.35">
      <c r="A3891" s="12">
        <v>2572</v>
      </c>
      <c r="B3891" s="17" t="s">
        <v>1367</v>
      </c>
      <c r="C3891" s="17" t="s">
        <v>1368</v>
      </c>
      <c r="D3891" s="17" t="s">
        <v>108</v>
      </c>
      <c r="E3891" s="17" t="s">
        <v>23</v>
      </c>
      <c r="F3891" s="17" t="s">
        <v>5678</v>
      </c>
      <c r="G3891" s="17" t="s">
        <v>381</v>
      </c>
      <c r="H3891" s="17" t="s">
        <v>54</v>
      </c>
      <c r="I3891" s="48" t="str">
        <f>INDEX(Orders!$E3891,MATCH(Orders!$F3891,Customers!$B3891,0))</f>
        <v>Standard Class</v>
      </c>
    </row>
    <row r="3892" spans="1:9" x14ac:dyDescent="0.35">
      <c r="A3892" s="11">
        <v>5650</v>
      </c>
      <c r="B3892" s="13" t="s">
        <v>95</v>
      </c>
      <c r="C3892" s="13" t="s">
        <v>96</v>
      </c>
      <c r="D3892" s="13" t="s">
        <v>22</v>
      </c>
      <c r="E3892" s="13" t="s">
        <v>23</v>
      </c>
      <c r="F3892" s="13" t="s">
        <v>5540</v>
      </c>
      <c r="G3892" s="13" t="s">
        <v>43</v>
      </c>
      <c r="H3892" s="13" t="s">
        <v>44</v>
      </c>
      <c r="I3892" s="47" t="str">
        <f>INDEX(Orders!$E3892,MATCH(Orders!$F3892,Customers!$B3892,0))</f>
        <v>Second Class</v>
      </c>
    </row>
    <row r="3893" spans="1:9" x14ac:dyDescent="0.35">
      <c r="A3893" s="12">
        <v>4527</v>
      </c>
      <c r="B3893" s="17" t="s">
        <v>227</v>
      </c>
      <c r="C3893" s="17" t="s">
        <v>228</v>
      </c>
      <c r="D3893" s="17" t="s">
        <v>108</v>
      </c>
      <c r="E3893" s="17" t="s">
        <v>23</v>
      </c>
      <c r="F3893" s="17" t="s">
        <v>1724</v>
      </c>
      <c r="G3893" s="17" t="s">
        <v>219</v>
      </c>
      <c r="H3893" s="17" t="s">
        <v>26</v>
      </c>
      <c r="I3893" s="48" t="str">
        <f>INDEX(Orders!$E3893,MATCH(Orders!$F3893,Customers!$B3893,0))</f>
        <v>Standard Class</v>
      </c>
    </row>
    <row r="3894" spans="1:9" x14ac:dyDescent="0.35">
      <c r="A3894" s="11">
        <v>4526</v>
      </c>
      <c r="B3894" s="13" t="s">
        <v>227</v>
      </c>
      <c r="C3894" s="13" t="s">
        <v>228</v>
      </c>
      <c r="D3894" s="13" t="s">
        <v>108</v>
      </c>
      <c r="E3894" s="13" t="s">
        <v>23</v>
      </c>
      <c r="F3894" s="13" t="s">
        <v>1724</v>
      </c>
      <c r="G3894" s="13" t="s">
        <v>219</v>
      </c>
      <c r="H3894" s="13" t="s">
        <v>26</v>
      </c>
      <c r="I3894" s="47" t="str">
        <f>INDEX(Orders!$E3894,MATCH(Orders!$F3894,Customers!$B3894,0))</f>
        <v>Standard Class</v>
      </c>
    </row>
    <row r="3895" spans="1:9" x14ac:dyDescent="0.35">
      <c r="A3895" s="12">
        <v>4573</v>
      </c>
      <c r="B3895" s="17" t="s">
        <v>2820</v>
      </c>
      <c r="C3895" s="17" t="s">
        <v>2821</v>
      </c>
      <c r="D3895" s="17" t="s">
        <v>108</v>
      </c>
      <c r="E3895" s="17" t="s">
        <v>23</v>
      </c>
      <c r="F3895" s="17" t="s">
        <v>42</v>
      </c>
      <c r="G3895" s="17" t="s">
        <v>43</v>
      </c>
      <c r="H3895" s="17" t="s">
        <v>44</v>
      </c>
      <c r="I3895" s="48" t="str">
        <f>INDEX(Orders!$E3895,MATCH(Orders!$F3895,Customers!$B3895,0))</f>
        <v>Standard Class</v>
      </c>
    </row>
    <row r="3896" spans="1:9" x14ac:dyDescent="0.35">
      <c r="A3896" s="11">
        <v>5652</v>
      </c>
      <c r="B3896" s="13" t="s">
        <v>95</v>
      </c>
      <c r="C3896" s="13" t="s">
        <v>96</v>
      </c>
      <c r="D3896" s="13" t="s">
        <v>22</v>
      </c>
      <c r="E3896" s="13" t="s">
        <v>23</v>
      </c>
      <c r="F3896" s="13" t="s">
        <v>5540</v>
      </c>
      <c r="G3896" s="13" t="s">
        <v>43</v>
      </c>
      <c r="H3896" s="13" t="s">
        <v>44</v>
      </c>
      <c r="I3896" s="47" t="str">
        <f>INDEX(Orders!$E3896,MATCH(Orders!$F3896,Customers!$B3896,0))</f>
        <v>Second Class</v>
      </c>
    </row>
    <row r="3897" spans="1:9" x14ac:dyDescent="0.35">
      <c r="A3897" s="12">
        <v>2440</v>
      </c>
      <c r="B3897" s="17" t="s">
        <v>4359</v>
      </c>
      <c r="C3897" s="17" t="s">
        <v>4360</v>
      </c>
      <c r="D3897" s="17" t="s">
        <v>41</v>
      </c>
      <c r="E3897" s="17" t="s">
        <v>23</v>
      </c>
      <c r="F3897" s="17" t="s">
        <v>666</v>
      </c>
      <c r="G3897" s="17" t="s">
        <v>98</v>
      </c>
      <c r="H3897" s="17" t="s">
        <v>79</v>
      </c>
      <c r="I3897" s="48" t="str">
        <f>INDEX(Orders!$E3897,MATCH(Orders!$F3897,Customers!$B3897,0))</f>
        <v>Standard Class</v>
      </c>
    </row>
    <row r="3898" spans="1:9" x14ac:dyDescent="0.35">
      <c r="A3898" s="11">
        <v>5649</v>
      </c>
      <c r="B3898" s="13" t="s">
        <v>95</v>
      </c>
      <c r="C3898" s="13" t="s">
        <v>96</v>
      </c>
      <c r="D3898" s="13" t="s">
        <v>22</v>
      </c>
      <c r="E3898" s="13" t="s">
        <v>23</v>
      </c>
      <c r="F3898" s="13" t="s">
        <v>5540</v>
      </c>
      <c r="G3898" s="13" t="s">
        <v>43</v>
      </c>
      <c r="H3898" s="13" t="s">
        <v>44</v>
      </c>
      <c r="I3898" s="47" t="str">
        <f>INDEX(Orders!$E3898,MATCH(Orders!$F3898,Customers!$B3898,0))</f>
        <v>Second Class</v>
      </c>
    </row>
    <row r="3899" spans="1:9" x14ac:dyDescent="0.35">
      <c r="A3899" s="12">
        <v>4528</v>
      </c>
      <c r="B3899" s="17" t="s">
        <v>227</v>
      </c>
      <c r="C3899" s="17" t="s">
        <v>228</v>
      </c>
      <c r="D3899" s="17" t="s">
        <v>108</v>
      </c>
      <c r="E3899" s="17" t="s">
        <v>23</v>
      </c>
      <c r="F3899" s="17" t="s">
        <v>1724</v>
      </c>
      <c r="G3899" s="17" t="s">
        <v>219</v>
      </c>
      <c r="H3899" s="17" t="s">
        <v>26</v>
      </c>
      <c r="I3899" s="48" t="str">
        <f>INDEX(Orders!$E3899,MATCH(Orders!$F3899,Customers!$B3899,0))</f>
        <v>Standard Class</v>
      </c>
    </row>
    <row r="3900" spans="1:9" x14ac:dyDescent="0.35">
      <c r="A3900" s="11">
        <v>5651</v>
      </c>
      <c r="B3900" s="13" t="s">
        <v>95</v>
      </c>
      <c r="C3900" s="13" t="s">
        <v>96</v>
      </c>
      <c r="D3900" s="13" t="s">
        <v>22</v>
      </c>
      <c r="E3900" s="13" t="s">
        <v>23</v>
      </c>
      <c r="F3900" s="13" t="s">
        <v>5540</v>
      </c>
      <c r="G3900" s="13" t="s">
        <v>43</v>
      </c>
      <c r="H3900" s="13" t="s">
        <v>44</v>
      </c>
      <c r="I3900" s="47" t="str">
        <f>INDEX(Orders!$E3900,MATCH(Orders!$F3900,Customers!$B3900,0))</f>
        <v>Second Class</v>
      </c>
    </row>
    <row r="3901" spans="1:9" x14ac:dyDescent="0.35">
      <c r="A3901" s="12">
        <v>3916</v>
      </c>
      <c r="B3901" s="17" t="s">
        <v>4386</v>
      </c>
      <c r="C3901" s="17" t="s">
        <v>4387</v>
      </c>
      <c r="D3901" s="17" t="s">
        <v>41</v>
      </c>
      <c r="E3901" s="17" t="s">
        <v>23</v>
      </c>
      <c r="F3901" s="17" t="s">
        <v>1695</v>
      </c>
      <c r="G3901" s="17" t="s">
        <v>465</v>
      </c>
      <c r="H3901" s="17" t="s">
        <v>44</v>
      </c>
      <c r="I3901" s="48" t="str">
        <f>INDEX(Orders!$E3901,MATCH(Orders!$F3901,Customers!$B3901,0))</f>
        <v>Standard Class</v>
      </c>
    </row>
    <row r="3902" spans="1:9" x14ac:dyDescent="0.35">
      <c r="A3902" s="11">
        <v>7044</v>
      </c>
      <c r="B3902" s="13" t="s">
        <v>2568</v>
      </c>
      <c r="C3902" s="13" t="s">
        <v>2569</v>
      </c>
      <c r="D3902" s="13" t="s">
        <v>41</v>
      </c>
      <c r="E3902" s="13" t="s">
        <v>23</v>
      </c>
      <c r="F3902" s="13" t="s">
        <v>86</v>
      </c>
      <c r="G3902" s="13" t="s">
        <v>87</v>
      </c>
      <c r="H3902" s="13" t="s">
        <v>26</v>
      </c>
      <c r="I3902" s="47" t="str">
        <f>INDEX(Orders!$E3902,MATCH(Orders!$F3902,Customers!$B3902,0))</f>
        <v>Standard Class</v>
      </c>
    </row>
    <row r="3903" spans="1:9" x14ac:dyDescent="0.35">
      <c r="A3903" s="12">
        <v>3919</v>
      </c>
      <c r="B3903" s="17" t="s">
        <v>4386</v>
      </c>
      <c r="C3903" s="17" t="s">
        <v>4387</v>
      </c>
      <c r="D3903" s="17" t="s">
        <v>41</v>
      </c>
      <c r="E3903" s="17" t="s">
        <v>23</v>
      </c>
      <c r="F3903" s="17" t="s">
        <v>1695</v>
      </c>
      <c r="G3903" s="17" t="s">
        <v>465</v>
      </c>
      <c r="H3903" s="17" t="s">
        <v>44</v>
      </c>
      <c r="I3903" s="48" t="str">
        <f>INDEX(Orders!$E3903,MATCH(Orders!$F3903,Customers!$B3903,0))</f>
        <v>Standard Class</v>
      </c>
    </row>
    <row r="3904" spans="1:9" x14ac:dyDescent="0.35">
      <c r="A3904" s="11">
        <v>7043</v>
      </c>
      <c r="B3904" s="13" t="s">
        <v>2568</v>
      </c>
      <c r="C3904" s="13" t="s">
        <v>2569</v>
      </c>
      <c r="D3904" s="13" t="s">
        <v>41</v>
      </c>
      <c r="E3904" s="13" t="s">
        <v>23</v>
      </c>
      <c r="F3904" s="13" t="s">
        <v>86</v>
      </c>
      <c r="G3904" s="13" t="s">
        <v>87</v>
      </c>
      <c r="H3904" s="13" t="s">
        <v>26</v>
      </c>
      <c r="I3904" s="47" t="str">
        <f>INDEX(Orders!$E3904,MATCH(Orders!$F3904,Customers!$B3904,0))</f>
        <v>Standard Class</v>
      </c>
    </row>
    <row r="3905" spans="1:9" x14ac:dyDescent="0.35">
      <c r="A3905" s="12">
        <v>3915</v>
      </c>
      <c r="B3905" s="17" t="s">
        <v>4386</v>
      </c>
      <c r="C3905" s="17" t="s">
        <v>4387</v>
      </c>
      <c r="D3905" s="17" t="s">
        <v>41</v>
      </c>
      <c r="E3905" s="17" t="s">
        <v>23</v>
      </c>
      <c r="F3905" s="17" t="s">
        <v>1695</v>
      </c>
      <c r="G3905" s="17" t="s">
        <v>465</v>
      </c>
      <c r="H3905" s="17" t="s">
        <v>44</v>
      </c>
      <c r="I3905" s="48" t="str">
        <f>INDEX(Orders!$E3905,MATCH(Orders!$F3905,Customers!$B3905,0))</f>
        <v>Standard Class</v>
      </c>
    </row>
    <row r="3906" spans="1:9" x14ac:dyDescent="0.35">
      <c r="A3906" s="11">
        <v>3918</v>
      </c>
      <c r="B3906" s="13" t="s">
        <v>4386</v>
      </c>
      <c r="C3906" s="13" t="s">
        <v>4387</v>
      </c>
      <c r="D3906" s="13" t="s">
        <v>41</v>
      </c>
      <c r="E3906" s="13" t="s">
        <v>23</v>
      </c>
      <c r="F3906" s="13" t="s">
        <v>1695</v>
      </c>
      <c r="G3906" s="13" t="s">
        <v>465</v>
      </c>
      <c r="H3906" s="13" t="s">
        <v>44</v>
      </c>
      <c r="I3906" s="47" t="str">
        <f>INDEX(Orders!$E3906,MATCH(Orders!$F3906,Customers!$B3906,0))</f>
        <v>Standard Class</v>
      </c>
    </row>
    <row r="3907" spans="1:9" x14ac:dyDescent="0.35">
      <c r="A3907" s="12">
        <v>7045</v>
      </c>
      <c r="B3907" s="17" t="s">
        <v>2568</v>
      </c>
      <c r="C3907" s="17" t="s">
        <v>2569</v>
      </c>
      <c r="D3907" s="17" t="s">
        <v>41</v>
      </c>
      <c r="E3907" s="17" t="s">
        <v>23</v>
      </c>
      <c r="F3907" s="17" t="s">
        <v>86</v>
      </c>
      <c r="G3907" s="17" t="s">
        <v>87</v>
      </c>
      <c r="H3907" s="17" t="s">
        <v>26</v>
      </c>
      <c r="I3907" s="48" t="str">
        <f>INDEX(Orders!$E3907,MATCH(Orders!$F3907,Customers!$B3907,0))</f>
        <v>Standard Class</v>
      </c>
    </row>
    <row r="3908" spans="1:9" x14ac:dyDescent="0.35">
      <c r="A3908" s="11">
        <v>3917</v>
      </c>
      <c r="B3908" s="13" t="s">
        <v>4386</v>
      </c>
      <c r="C3908" s="13" t="s">
        <v>4387</v>
      </c>
      <c r="D3908" s="13" t="s">
        <v>41</v>
      </c>
      <c r="E3908" s="13" t="s">
        <v>23</v>
      </c>
      <c r="F3908" s="13" t="s">
        <v>1695</v>
      </c>
      <c r="G3908" s="13" t="s">
        <v>465</v>
      </c>
      <c r="H3908" s="13" t="s">
        <v>44</v>
      </c>
      <c r="I3908" s="47" t="str">
        <f>INDEX(Orders!$E3908,MATCH(Orders!$F3908,Customers!$B3908,0))</f>
        <v>Standard Class</v>
      </c>
    </row>
    <row r="3909" spans="1:9" x14ac:dyDescent="0.35">
      <c r="A3909" s="12">
        <v>9320</v>
      </c>
      <c r="B3909" s="17" t="s">
        <v>2657</v>
      </c>
      <c r="C3909" s="17" t="s">
        <v>2658</v>
      </c>
      <c r="D3909" s="17" t="s">
        <v>22</v>
      </c>
      <c r="E3909" s="17" t="s">
        <v>23</v>
      </c>
      <c r="F3909" s="17" t="s">
        <v>218</v>
      </c>
      <c r="G3909" s="17" t="s">
        <v>219</v>
      </c>
      <c r="H3909" s="17" t="s">
        <v>26</v>
      </c>
      <c r="I3909" s="48" t="str">
        <f>INDEX(Orders!$E3909,MATCH(Orders!$F3909,Customers!$B3909,0))</f>
        <v>Standard Class</v>
      </c>
    </row>
    <row r="3910" spans="1:9" x14ac:dyDescent="0.35">
      <c r="A3910" s="11">
        <v>2317</v>
      </c>
      <c r="B3910" s="13" t="s">
        <v>3692</v>
      </c>
      <c r="C3910" s="13" t="s">
        <v>3693</v>
      </c>
      <c r="D3910" s="13" t="s">
        <v>22</v>
      </c>
      <c r="E3910" s="13" t="s">
        <v>23</v>
      </c>
      <c r="F3910" s="13" t="s">
        <v>7104</v>
      </c>
      <c r="G3910" s="13" t="s">
        <v>7105</v>
      </c>
      <c r="H3910" s="13" t="s">
        <v>54</v>
      </c>
      <c r="I3910" s="47" t="str">
        <f>INDEX(Orders!$E3910,MATCH(Orders!$F3910,Customers!$B3910,0))</f>
        <v>Standard Class</v>
      </c>
    </row>
    <row r="3911" spans="1:9" x14ac:dyDescent="0.35">
      <c r="A3911" s="12">
        <v>9321</v>
      </c>
      <c r="B3911" s="17" t="s">
        <v>2657</v>
      </c>
      <c r="C3911" s="17" t="s">
        <v>2658</v>
      </c>
      <c r="D3911" s="17" t="s">
        <v>22</v>
      </c>
      <c r="E3911" s="17" t="s">
        <v>23</v>
      </c>
      <c r="F3911" s="17" t="s">
        <v>218</v>
      </c>
      <c r="G3911" s="17" t="s">
        <v>219</v>
      </c>
      <c r="H3911" s="17" t="s">
        <v>26</v>
      </c>
      <c r="I3911" s="48" t="str">
        <f>INDEX(Orders!$E3911,MATCH(Orders!$F3911,Customers!$B3911,0))</f>
        <v>Standard Class</v>
      </c>
    </row>
    <row r="3912" spans="1:9" x14ac:dyDescent="0.35">
      <c r="A3912" s="11">
        <v>2319</v>
      </c>
      <c r="B3912" s="13" t="s">
        <v>3692</v>
      </c>
      <c r="C3912" s="13" t="s">
        <v>3693</v>
      </c>
      <c r="D3912" s="13" t="s">
        <v>22</v>
      </c>
      <c r="E3912" s="13" t="s">
        <v>23</v>
      </c>
      <c r="F3912" s="13" t="s">
        <v>7104</v>
      </c>
      <c r="G3912" s="13" t="s">
        <v>7105</v>
      </c>
      <c r="H3912" s="13" t="s">
        <v>54</v>
      </c>
      <c r="I3912" s="47" t="str">
        <f>INDEX(Orders!$E3912,MATCH(Orders!$F3912,Customers!$B3912,0))</f>
        <v>Standard Class</v>
      </c>
    </row>
    <row r="3913" spans="1:9" x14ac:dyDescent="0.35">
      <c r="A3913" s="12">
        <v>2315</v>
      </c>
      <c r="B3913" s="17" t="s">
        <v>3692</v>
      </c>
      <c r="C3913" s="17" t="s">
        <v>3693</v>
      </c>
      <c r="D3913" s="17" t="s">
        <v>22</v>
      </c>
      <c r="E3913" s="17" t="s">
        <v>23</v>
      </c>
      <c r="F3913" s="17" t="s">
        <v>7104</v>
      </c>
      <c r="G3913" s="17" t="s">
        <v>7105</v>
      </c>
      <c r="H3913" s="17" t="s">
        <v>54</v>
      </c>
      <c r="I3913" s="48" t="str">
        <f>INDEX(Orders!$E3913,MATCH(Orders!$F3913,Customers!$B3913,0))</f>
        <v>Standard Class</v>
      </c>
    </row>
    <row r="3914" spans="1:9" x14ac:dyDescent="0.35">
      <c r="A3914" s="11">
        <v>3155</v>
      </c>
      <c r="B3914" s="13" t="s">
        <v>429</v>
      </c>
      <c r="C3914" s="13" t="s">
        <v>430</v>
      </c>
      <c r="D3914" s="13" t="s">
        <v>22</v>
      </c>
      <c r="E3914" s="13" t="s">
        <v>23</v>
      </c>
      <c r="F3914" s="13" t="s">
        <v>6843</v>
      </c>
      <c r="G3914" s="13" t="s">
        <v>933</v>
      </c>
      <c r="H3914" s="13" t="s">
        <v>54</v>
      </c>
      <c r="I3914" s="47" t="str">
        <f>INDEX(Orders!$E3914,MATCH(Orders!$F3914,Customers!$B3914,0))</f>
        <v>Standard Class</v>
      </c>
    </row>
    <row r="3915" spans="1:9" x14ac:dyDescent="0.35">
      <c r="A3915" s="12">
        <v>580</v>
      </c>
      <c r="B3915" s="17" t="s">
        <v>1270</v>
      </c>
      <c r="C3915" s="17" t="s">
        <v>1271</v>
      </c>
      <c r="D3915" s="17" t="s">
        <v>41</v>
      </c>
      <c r="E3915" s="17" t="s">
        <v>23</v>
      </c>
      <c r="F3915" s="17" t="s">
        <v>380</v>
      </c>
      <c r="G3915" s="17" t="s">
        <v>381</v>
      </c>
      <c r="H3915" s="17" t="s">
        <v>54</v>
      </c>
      <c r="I3915" s="48" t="str">
        <f>INDEX(Orders!$E3915,MATCH(Orders!$F3915,Customers!$B3915,0))</f>
        <v>Standard Class</v>
      </c>
    </row>
    <row r="3916" spans="1:9" x14ac:dyDescent="0.35">
      <c r="A3916" s="11">
        <v>9319</v>
      </c>
      <c r="B3916" s="13" t="s">
        <v>2657</v>
      </c>
      <c r="C3916" s="13" t="s">
        <v>2658</v>
      </c>
      <c r="D3916" s="13" t="s">
        <v>22</v>
      </c>
      <c r="E3916" s="13" t="s">
        <v>23</v>
      </c>
      <c r="F3916" s="13" t="s">
        <v>218</v>
      </c>
      <c r="G3916" s="13" t="s">
        <v>219</v>
      </c>
      <c r="H3916" s="13" t="s">
        <v>26</v>
      </c>
      <c r="I3916" s="47" t="str">
        <f>INDEX(Orders!$E3916,MATCH(Orders!$F3916,Customers!$B3916,0))</f>
        <v>Standard Class</v>
      </c>
    </row>
    <row r="3917" spans="1:9" x14ac:dyDescent="0.35">
      <c r="A3917" s="12">
        <v>2314</v>
      </c>
      <c r="B3917" s="17" t="s">
        <v>3692</v>
      </c>
      <c r="C3917" s="17" t="s">
        <v>3693</v>
      </c>
      <c r="D3917" s="17" t="s">
        <v>22</v>
      </c>
      <c r="E3917" s="17" t="s">
        <v>23</v>
      </c>
      <c r="F3917" s="17" t="s">
        <v>7104</v>
      </c>
      <c r="G3917" s="17" t="s">
        <v>7105</v>
      </c>
      <c r="H3917" s="17" t="s">
        <v>54</v>
      </c>
      <c r="I3917" s="48" t="str">
        <f>INDEX(Orders!$E3917,MATCH(Orders!$F3917,Customers!$B3917,0))</f>
        <v>Standard Class</v>
      </c>
    </row>
    <row r="3918" spans="1:9" x14ac:dyDescent="0.35">
      <c r="A3918" s="11">
        <v>2316</v>
      </c>
      <c r="B3918" s="13" t="s">
        <v>3692</v>
      </c>
      <c r="C3918" s="13" t="s">
        <v>3693</v>
      </c>
      <c r="D3918" s="13" t="s">
        <v>22</v>
      </c>
      <c r="E3918" s="13" t="s">
        <v>23</v>
      </c>
      <c r="F3918" s="13" t="s">
        <v>7104</v>
      </c>
      <c r="G3918" s="13" t="s">
        <v>7105</v>
      </c>
      <c r="H3918" s="13" t="s">
        <v>54</v>
      </c>
      <c r="I3918" s="47" t="str">
        <f>INDEX(Orders!$E3918,MATCH(Orders!$F3918,Customers!$B3918,0))</f>
        <v>Standard Class</v>
      </c>
    </row>
    <row r="3919" spans="1:9" x14ac:dyDescent="0.35">
      <c r="A3919" s="12">
        <v>2318</v>
      </c>
      <c r="B3919" s="17" t="s">
        <v>3692</v>
      </c>
      <c r="C3919" s="17" t="s">
        <v>3693</v>
      </c>
      <c r="D3919" s="17" t="s">
        <v>22</v>
      </c>
      <c r="E3919" s="17" t="s">
        <v>23</v>
      </c>
      <c r="F3919" s="17" t="s">
        <v>7104</v>
      </c>
      <c r="G3919" s="17" t="s">
        <v>7105</v>
      </c>
      <c r="H3919" s="17" t="s">
        <v>54</v>
      </c>
      <c r="I3919" s="48" t="str">
        <f>INDEX(Orders!$E3919,MATCH(Orders!$F3919,Customers!$B3919,0))</f>
        <v>Standard Class</v>
      </c>
    </row>
    <row r="3920" spans="1:9" x14ac:dyDescent="0.35">
      <c r="A3920" s="11">
        <v>579</v>
      </c>
      <c r="B3920" s="13" t="s">
        <v>1270</v>
      </c>
      <c r="C3920" s="13" t="s">
        <v>1271</v>
      </c>
      <c r="D3920" s="13" t="s">
        <v>41</v>
      </c>
      <c r="E3920" s="13" t="s">
        <v>23</v>
      </c>
      <c r="F3920" s="13" t="s">
        <v>380</v>
      </c>
      <c r="G3920" s="13" t="s">
        <v>381</v>
      </c>
      <c r="H3920" s="13" t="s">
        <v>54</v>
      </c>
      <c r="I3920" s="47" t="str">
        <f>INDEX(Orders!$E3920,MATCH(Orders!$F3920,Customers!$B3920,0))</f>
        <v>Standard Class</v>
      </c>
    </row>
    <row r="3921" spans="1:9" x14ac:dyDescent="0.35">
      <c r="A3921" s="12">
        <v>4273</v>
      </c>
      <c r="B3921" s="17" t="s">
        <v>1380</v>
      </c>
      <c r="C3921" s="17" t="s">
        <v>1381</v>
      </c>
      <c r="D3921" s="17" t="s">
        <v>41</v>
      </c>
      <c r="E3921" s="17" t="s">
        <v>23</v>
      </c>
      <c r="F3921" s="17" t="s">
        <v>5379</v>
      </c>
      <c r="G3921" s="17" t="s">
        <v>2913</v>
      </c>
      <c r="H3921" s="17" t="s">
        <v>44</v>
      </c>
      <c r="I3921" s="48" t="str">
        <f>INDEX(Orders!$E3921,MATCH(Orders!$F3921,Customers!$B3921,0))</f>
        <v>Same Day</v>
      </c>
    </row>
    <row r="3922" spans="1:9" x14ac:dyDescent="0.35">
      <c r="A3922" s="11">
        <v>6584</v>
      </c>
      <c r="B3922" s="13" t="s">
        <v>4144</v>
      </c>
      <c r="C3922" s="13" t="s">
        <v>4145</v>
      </c>
      <c r="D3922" s="13" t="s">
        <v>41</v>
      </c>
      <c r="E3922" s="13" t="s">
        <v>23</v>
      </c>
      <c r="F3922" s="13" t="s">
        <v>1133</v>
      </c>
      <c r="G3922" s="13" t="s">
        <v>425</v>
      </c>
      <c r="H3922" s="13" t="s">
        <v>79</v>
      </c>
      <c r="I3922" s="47" t="str">
        <f>INDEX(Orders!$E3922,MATCH(Orders!$F3922,Customers!$B3922,0))</f>
        <v>Standard Class</v>
      </c>
    </row>
    <row r="3923" spans="1:9" x14ac:dyDescent="0.35">
      <c r="A3923" s="12">
        <v>8328</v>
      </c>
      <c r="B3923" s="17" t="s">
        <v>4244</v>
      </c>
      <c r="C3923" s="17" t="s">
        <v>4245</v>
      </c>
      <c r="D3923" s="17" t="s">
        <v>22</v>
      </c>
      <c r="E3923" s="17" t="s">
        <v>23</v>
      </c>
      <c r="F3923" s="17" t="s">
        <v>1715</v>
      </c>
      <c r="G3923" s="17" t="s">
        <v>381</v>
      </c>
      <c r="H3923" s="17" t="s">
        <v>54</v>
      </c>
      <c r="I3923" s="48" t="str">
        <f>INDEX(Orders!$E3923,MATCH(Orders!$F3923,Customers!$B3923,0))</f>
        <v>Second Class</v>
      </c>
    </row>
    <row r="3924" spans="1:9" x14ac:dyDescent="0.35">
      <c r="A3924" s="11">
        <v>7845</v>
      </c>
      <c r="B3924" s="13" t="s">
        <v>1946</v>
      </c>
      <c r="C3924" s="13" t="s">
        <v>1947</v>
      </c>
      <c r="D3924" s="13" t="s">
        <v>41</v>
      </c>
      <c r="E3924" s="13" t="s">
        <v>23</v>
      </c>
      <c r="F3924" s="13" t="s">
        <v>3600</v>
      </c>
      <c r="G3924" s="13" t="s">
        <v>53</v>
      </c>
      <c r="H3924" s="13" t="s">
        <v>54</v>
      </c>
      <c r="I3924" s="47" t="str">
        <f>INDEX(Orders!$E3924,MATCH(Orders!$F3924,Customers!$B3924,0))</f>
        <v>Standard Class</v>
      </c>
    </row>
    <row r="3925" spans="1:9" x14ac:dyDescent="0.35">
      <c r="A3925" s="12">
        <v>5015</v>
      </c>
      <c r="B3925" s="17" t="s">
        <v>1455</v>
      </c>
      <c r="C3925" s="17" t="s">
        <v>1456</v>
      </c>
      <c r="D3925" s="17" t="s">
        <v>108</v>
      </c>
      <c r="E3925" s="17" t="s">
        <v>23</v>
      </c>
      <c r="F3925" s="17" t="s">
        <v>300</v>
      </c>
      <c r="G3925" s="17" t="s">
        <v>153</v>
      </c>
      <c r="H3925" s="17" t="s">
        <v>26</v>
      </c>
      <c r="I3925" s="48" t="str">
        <f>INDEX(Orders!$E3925,MATCH(Orders!$F3925,Customers!$B3925,0))</f>
        <v>Standard Class</v>
      </c>
    </row>
    <row r="3926" spans="1:9" x14ac:dyDescent="0.35">
      <c r="A3926" s="11">
        <v>6700</v>
      </c>
      <c r="B3926" s="13" t="s">
        <v>4359</v>
      </c>
      <c r="C3926" s="13" t="s">
        <v>4360</v>
      </c>
      <c r="D3926" s="13" t="s">
        <v>41</v>
      </c>
      <c r="E3926" s="13" t="s">
        <v>23</v>
      </c>
      <c r="F3926" s="13" t="s">
        <v>257</v>
      </c>
      <c r="G3926" s="13" t="s">
        <v>43</v>
      </c>
      <c r="H3926" s="13" t="s">
        <v>44</v>
      </c>
      <c r="I3926" s="47" t="str">
        <f>INDEX(Orders!$E3926,MATCH(Orders!$F3926,Customers!$B3926,0))</f>
        <v>Standard Class</v>
      </c>
    </row>
    <row r="3927" spans="1:9" x14ac:dyDescent="0.35">
      <c r="A3927" s="12">
        <v>6590</v>
      </c>
      <c r="B3927" s="17" t="s">
        <v>4144</v>
      </c>
      <c r="C3927" s="17" t="s">
        <v>4145</v>
      </c>
      <c r="D3927" s="17" t="s">
        <v>41</v>
      </c>
      <c r="E3927" s="17" t="s">
        <v>23</v>
      </c>
      <c r="F3927" s="17" t="s">
        <v>1133</v>
      </c>
      <c r="G3927" s="17" t="s">
        <v>425</v>
      </c>
      <c r="H3927" s="17" t="s">
        <v>79</v>
      </c>
      <c r="I3927" s="48" t="str">
        <f>INDEX(Orders!$E3927,MATCH(Orders!$F3927,Customers!$B3927,0))</f>
        <v>Standard Class</v>
      </c>
    </row>
    <row r="3928" spans="1:9" x14ac:dyDescent="0.35">
      <c r="A3928" s="11">
        <v>5014</v>
      </c>
      <c r="B3928" s="13" t="s">
        <v>1455</v>
      </c>
      <c r="C3928" s="13" t="s">
        <v>1456</v>
      </c>
      <c r="D3928" s="13" t="s">
        <v>108</v>
      </c>
      <c r="E3928" s="13" t="s">
        <v>23</v>
      </c>
      <c r="F3928" s="13" t="s">
        <v>300</v>
      </c>
      <c r="G3928" s="13" t="s">
        <v>153</v>
      </c>
      <c r="H3928" s="13" t="s">
        <v>26</v>
      </c>
      <c r="I3928" s="47" t="str">
        <f>INDEX(Orders!$E3928,MATCH(Orders!$F3928,Customers!$B3928,0))</f>
        <v>Standard Class</v>
      </c>
    </row>
    <row r="3929" spans="1:9" x14ac:dyDescent="0.35">
      <c r="A3929" s="12">
        <v>6585</v>
      </c>
      <c r="B3929" s="17" t="s">
        <v>4144</v>
      </c>
      <c r="C3929" s="17" t="s">
        <v>4145</v>
      </c>
      <c r="D3929" s="17" t="s">
        <v>41</v>
      </c>
      <c r="E3929" s="17" t="s">
        <v>23</v>
      </c>
      <c r="F3929" s="17" t="s">
        <v>1133</v>
      </c>
      <c r="G3929" s="17" t="s">
        <v>425</v>
      </c>
      <c r="H3929" s="17" t="s">
        <v>79</v>
      </c>
      <c r="I3929" s="48" t="str">
        <f>INDEX(Orders!$E3929,MATCH(Orders!$F3929,Customers!$B3929,0))</f>
        <v>Standard Class</v>
      </c>
    </row>
    <row r="3930" spans="1:9" x14ac:dyDescent="0.35">
      <c r="A3930" s="11">
        <v>6588</v>
      </c>
      <c r="B3930" s="13" t="s">
        <v>4144</v>
      </c>
      <c r="C3930" s="13" t="s">
        <v>4145</v>
      </c>
      <c r="D3930" s="13" t="s">
        <v>41</v>
      </c>
      <c r="E3930" s="13" t="s">
        <v>23</v>
      </c>
      <c r="F3930" s="13" t="s">
        <v>1133</v>
      </c>
      <c r="G3930" s="13" t="s">
        <v>425</v>
      </c>
      <c r="H3930" s="13" t="s">
        <v>79</v>
      </c>
      <c r="I3930" s="47" t="str">
        <f>INDEX(Orders!$E3930,MATCH(Orders!$F3930,Customers!$B3930,0))</f>
        <v>Standard Class</v>
      </c>
    </row>
    <row r="3931" spans="1:9" x14ac:dyDescent="0.35">
      <c r="A3931" s="12">
        <v>7085</v>
      </c>
      <c r="B3931" s="17" t="s">
        <v>2657</v>
      </c>
      <c r="C3931" s="17" t="s">
        <v>2658</v>
      </c>
      <c r="D3931" s="17" t="s">
        <v>22</v>
      </c>
      <c r="E3931" s="17" t="s">
        <v>23</v>
      </c>
      <c r="F3931" s="17" t="s">
        <v>190</v>
      </c>
      <c r="G3931" s="17" t="s">
        <v>43</v>
      </c>
      <c r="H3931" s="17" t="s">
        <v>44</v>
      </c>
      <c r="I3931" s="48" t="str">
        <f>INDEX(Orders!$E3931,MATCH(Orders!$F3931,Customers!$B3931,0))</f>
        <v>Second Class</v>
      </c>
    </row>
    <row r="3932" spans="1:9" x14ac:dyDescent="0.35">
      <c r="A3932" s="11">
        <v>9809</v>
      </c>
      <c r="B3932" s="13" t="s">
        <v>3908</v>
      </c>
      <c r="C3932" s="13" t="s">
        <v>3909</v>
      </c>
      <c r="D3932" s="13" t="s">
        <v>41</v>
      </c>
      <c r="E3932" s="13" t="s">
        <v>23</v>
      </c>
      <c r="F3932" s="13" t="s">
        <v>380</v>
      </c>
      <c r="G3932" s="13" t="s">
        <v>381</v>
      </c>
      <c r="H3932" s="13" t="s">
        <v>54</v>
      </c>
      <c r="I3932" s="47" t="str">
        <f>INDEX(Orders!$E3932,MATCH(Orders!$F3932,Customers!$B3932,0))</f>
        <v>Standard Class</v>
      </c>
    </row>
    <row r="3933" spans="1:9" x14ac:dyDescent="0.35">
      <c r="A3933" s="12">
        <v>7084</v>
      </c>
      <c r="B3933" s="17" t="s">
        <v>2657</v>
      </c>
      <c r="C3933" s="17" t="s">
        <v>2658</v>
      </c>
      <c r="D3933" s="17" t="s">
        <v>22</v>
      </c>
      <c r="E3933" s="17" t="s">
        <v>23</v>
      </c>
      <c r="F3933" s="17" t="s">
        <v>190</v>
      </c>
      <c r="G3933" s="17" t="s">
        <v>43</v>
      </c>
      <c r="H3933" s="17" t="s">
        <v>44</v>
      </c>
      <c r="I3933" s="48" t="str">
        <f>INDEX(Orders!$E3933,MATCH(Orders!$F3933,Customers!$B3933,0))</f>
        <v>Second Class</v>
      </c>
    </row>
    <row r="3934" spans="1:9" x14ac:dyDescent="0.35">
      <c r="A3934" s="11">
        <v>8327</v>
      </c>
      <c r="B3934" s="13" t="s">
        <v>4244</v>
      </c>
      <c r="C3934" s="13" t="s">
        <v>4245</v>
      </c>
      <c r="D3934" s="13" t="s">
        <v>22</v>
      </c>
      <c r="E3934" s="13" t="s">
        <v>23</v>
      </c>
      <c r="F3934" s="13" t="s">
        <v>1715</v>
      </c>
      <c r="G3934" s="13" t="s">
        <v>381</v>
      </c>
      <c r="H3934" s="13" t="s">
        <v>54</v>
      </c>
      <c r="I3934" s="47" t="str">
        <f>INDEX(Orders!$E3934,MATCH(Orders!$F3934,Customers!$B3934,0))</f>
        <v>Second Class</v>
      </c>
    </row>
    <row r="3935" spans="1:9" x14ac:dyDescent="0.35">
      <c r="A3935" s="12">
        <v>645</v>
      </c>
      <c r="B3935" s="17" t="s">
        <v>974</v>
      </c>
      <c r="C3935" s="17" t="s">
        <v>975</v>
      </c>
      <c r="D3935" s="17" t="s">
        <v>108</v>
      </c>
      <c r="E3935" s="17" t="s">
        <v>23</v>
      </c>
      <c r="F3935" s="17" t="s">
        <v>336</v>
      </c>
      <c r="G3935" s="17" t="s">
        <v>199</v>
      </c>
      <c r="H3935" s="17" t="s">
        <v>26</v>
      </c>
      <c r="I3935" s="48" t="str">
        <f>INDEX(Orders!$E3935,MATCH(Orders!$F3935,Customers!$B3935,0))</f>
        <v>Standard Class</v>
      </c>
    </row>
    <row r="3936" spans="1:9" x14ac:dyDescent="0.35">
      <c r="A3936" s="11">
        <v>6699</v>
      </c>
      <c r="B3936" s="13" t="s">
        <v>4359</v>
      </c>
      <c r="C3936" s="13" t="s">
        <v>4360</v>
      </c>
      <c r="D3936" s="13" t="s">
        <v>41</v>
      </c>
      <c r="E3936" s="13" t="s">
        <v>23</v>
      </c>
      <c r="F3936" s="13" t="s">
        <v>257</v>
      </c>
      <c r="G3936" s="13" t="s">
        <v>43</v>
      </c>
      <c r="H3936" s="13" t="s">
        <v>44</v>
      </c>
      <c r="I3936" s="47" t="str">
        <f>INDEX(Orders!$E3936,MATCH(Orders!$F3936,Customers!$B3936,0))</f>
        <v>Standard Class</v>
      </c>
    </row>
    <row r="3937" spans="1:9" x14ac:dyDescent="0.35">
      <c r="A3937" s="12">
        <v>6586</v>
      </c>
      <c r="B3937" s="17" t="s">
        <v>4144</v>
      </c>
      <c r="C3937" s="17" t="s">
        <v>4145</v>
      </c>
      <c r="D3937" s="17" t="s">
        <v>41</v>
      </c>
      <c r="E3937" s="17" t="s">
        <v>23</v>
      </c>
      <c r="F3937" s="17" t="s">
        <v>1133</v>
      </c>
      <c r="G3937" s="17" t="s">
        <v>425</v>
      </c>
      <c r="H3937" s="17" t="s">
        <v>79</v>
      </c>
      <c r="I3937" s="48" t="str">
        <f>INDEX(Orders!$E3937,MATCH(Orders!$F3937,Customers!$B3937,0))</f>
        <v>Standard Class</v>
      </c>
    </row>
    <row r="3938" spans="1:9" x14ac:dyDescent="0.35">
      <c r="A3938" s="11">
        <v>6589</v>
      </c>
      <c r="B3938" s="13" t="s">
        <v>4144</v>
      </c>
      <c r="C3938" s="13" t="s">
        <v>4145</v>
      </c>
      <c r="D3938" s="13" t="s">
        <v>41</v>
      </c>
      <c r="E3938" s="13" t="s">
        <v>23</v>
      </c>
      <c r="F3938" s="13" t="s">
        <v>1133</v>
      </c>
      <c r="G3938" s="13" t="s">
        <v>425</v>
      </c>
      <c r="H3938" s="13" t="s">
        <v>79</v>
      </c>
      <c r="I3938" s="47" t="str">
        <f>INDEX(Orders!$E3938,MATCH(Orders!$F3938,Customers!$B3938,0))</f>
        <v>Standard Class</v>
      </c>
    </row>
    <row r="3939" spans="1:9" x14ac:dyDescent="0.35">
      <c r="A3939" s="12">
        <v>6832</v>
      </c>
      <c r="B3939" s="17" t="s">
        <v>6756</v>
      </c>
      <c r="C3939" s="17" t="s">
        <v>6757</v>
      </c>
      <c r="D3939" s="17" t="s">
        <v>41</v>
      </c>
      <c r="E3939" s="17" t="s">
        <v>23</v>
      </c>
      <c r="F3939" s="17" t="s">
        <v>218</v>
      </c>
      <c r="G3939" s="17" t="s">
        <v>219</v>
      </c>
      <c r="H3939" s="17" t="s">
        <v>26</v>
      </c>
      <c r="I3939" s="48" t="str">
        <f>INDEX(Orders!$E3939,MATCH(Orders!$F3939,Customers!$B3939,0))</f>
        <v>Standard Class</v>
      </c>
    </row>
    <row r="3940" spans="1:9" x14ac:dyDescent="0.35">
      <c r="A3940" s="11">
        <v>6587</v>
      </c>
      <c r="B3940" s="13" t="s">
        <v>4144</v>
      </c>
      <c r="C3940" s="13" t="s">
        <v>4145</v>
      </c>
      <c r="D3940" s="13" t="s">
        <v>41</v>
      </c>
      <c r="E3940" s="13" t="s">
        <v>23</v>
      </c>
      <c r="F3940" s="13" t="s">
        <v>1133</v>
      </c>
      <c r="G3940" s="13" t="s">
        <v>425</v>
      </c>
      <c r="H3940" s="13" t="s">
        <v>79</v>
      </c>
      <c r="I3940" s="47" t="str">
        <f>INDEX(Orders!$E3940,MATCH(Orders!$F3940,Customers!$B3940,0))</f>
        <v>Standard Class</v>
      </c>
    </row>
    <row r="3941" spans="1:9" x14ac:dyDescent="0.35">
      <c r="A3941" s="12">
        <v>6701</v>
      </c>
      <c r="B3941" s="17" t="s">
        <v>4359</v>
      </c>
      <c r="C3941" s="17" t="s">
        <v>4360</v>
      </c>
      <c r="D3941" s="17" t="s">
        <v>41</v>
      </c>
      <c r="E3941" s="17" t="s">
        <v>23</v>
      </c>
      <c r="F3941" s="17" t="s">
        <v>257</v>
      </c>
      <c r="G3941" s="17" t="s">
        <v>43</v>
      </c>
      <c r="H3941" s="17" t="s">
        <v>44</v>
      </c>
      <c r="I3941" s="48" t="str">
        <f>INDEX(Orders!$E3941,MATCH(Orders!$F3941,Customers!$B3941,0))</f>
        <v>Standard Class</v>
      </c>
    </row>
    <row r="3942" spans="1:9" x14ac:dyDescent="0.35">
      <c r="A3942" s="11">
        <v>5013</v>
      </c>
      <c r="B3942" s="13" t="s">
        <v>1455</v>
      </c>
      <c r="C3942" s="13" t="s">
        <v>1456</v>
      </c>
      <c r="D3942" s="13" t="s">
        <v>108</v>
      </c>
      <c r="E3942" s="13" t="s">
        <v>23</v>
      </c>
      <c r="F3942" s="13" t="s">
        <v>300</v>
      </c>
      <c r="G3942" s="13" t="s">
        <v>153</v>
      </c>
      <c r="H3942" s="13" t="s">
        <v>26</v>
      </c>
      <c r="I3942" s="47" t="str">
        <f>INDEX(Orders!$E3942,MATCH(Orders!$F3942,Customers!$B3942,0))</f>
        <v>Standard Class</v>
      </c>
    </row>
    <row r="3943" spans="1:9" x14ac:dyDescent="0.35">
      <c r="A3943" s="12">
        <v>4274</v>
      </c>
      <c r="B3943" s="17" t="s">
        <v>1380</v>
      </c>
      <c r="C3943" s="17" t="s">
        <v>1381</v>
      </c>
      <c r="D3943" s="17" t="s">
        <v>41</v>
      </c>
      <c r="E3943" s="17" t="s">
        <v>23</v>
      </c>
      <c r="F3943" s="17" t="s">
        <v>5379</v>
      </c>
      <c r="G3943" s="17" t="s">
        <v>2913</v>
      </c>
      <c r="H3943" s="17" t="s">
        <v>44</v>
      </c>
      <c r="I3943" s="48" t="str">
        <f>INDEX(Orders!$E3943,MATCH(Orders!$F3943,Customers!$B3943,0))</f>
        <v>Same Day</v>
      </c>
    </row>
    <row r="3944" spans="1:9" x14ac:dyDescent="0.35">
      <c r="A3944" s="11">
        <v>8119</v>
      </c>
      <c r="B3944" s="13" t="s">
        <v>704</v>
      </c>
      <c r="C3944" s="13" t="s">
        <v>705</v>
      </c>
      <c r="D3944" s="13" t="s">
        <v>41</v>
      </c>
      <c r="E3944" s="13" t="s">
        <v>23</v>
      </c>
      <c r="F3944" s="13" t="s">
        <v>380</v>
      </c>
      <c r="G3944" s="13" t="s">
        <v>381</v>
      </c>
      <c r="H3944" s="13" t="s">
        <v>54</v>
      </c>
      <c r="I3944" s="47" t="str">
        <f>INDEX(Orders!$E3944,MATCH(Orders!$F3944,Customers!$B3944,0))</f>
        <v>Standard Class</v>
      </c>
    </row>
    <row r="3945" spans="1:9" x14ac:dyDescent="0.35">
      <c r="A3945" s="12">
        <v>3197</v>
      </c>
      <c r="B3945" s="17" t="s">
        <v>5306</v>
      </c>
      <c r="C3945" s="17" t="s">
        <v>5307</v>
      </c>
      <c r="D3945" s="17" t="s">
        <v>22</v>
      </c>
      <c r="E3945" s="17" t="s">
        <v>23</v>
      </c>
      <c r="F3945" s="17" t="s">
        <v>218</v>
      </c>
      <c r="G3945" s="17" t="s">
        <v>219</v>
      </c>
      <c r="H3945" s="17" t="s">
        <v>26</v>
      </c>
      <c r="I3945" s="48" t="str">
        <f>INDEX(Orders!$E3945,MATCH(Orders!$F3945,Customers!$B3945,0))</f>
        <v>Standard Class</v>
      </c>
    </row>
    <row r="3946" spans="1:9" x14ac:dyDescent="0.35">
      <c r="A3946" s="11">
        <v>9589</v>
      </c>
      <c r="B3946" s="13" t="s">
        <v>502</v>
      </c>
      <c r="C3946" s="13" t="s">
        <v>503</v>
      </c>
      <c r="D3946" s="13" t="s">
        <v>41</v>
      </c>
      <c r="E3946" s="13" t="s">
        <v>23</v>
      </c>
      <c r="F3946" s="13" t="s">
        <v>3960</v>
      </c>
      <c r="G3946" s="13" t="s">
        <v>381</v>
      </c>
      <c r="H3946" s="13" t="s">
        <v>54</v>
      </c>
      <c r="I3946" s="47" t="str">
        <f>INDEX(Orders!$E3946,MATCH(Orders!$F3946,Customers!$B3946,0))</f>
        <v>Standard Class</v>
      </c>
    </row>
    <row r="3947" spans="1:9" x14ac:dyDescent="0.35">
      <c r="A3947" s="12">
        <v>4374</v>
      </c>
      <c r="B3947" s="17" t="s">
        <v>2727</v>
      </c>
      <c r="C3947" s="17" t="s">
        <v>2728</v>
      </c>
      <c r="D3947" s="17" t="s">
        <v>41</v>
      </c>
      <c r="E3947" s="17" t="s">
        <v>23</v>
      </c>
      <c r="F3947" s="17" t="s">
        <v>7126</v>
      </c>
      <c r="G3947" s="17" t="s">
        <v>762</v>
      </c>
      <c r="H3947" s="17" t="s">
        <v>54</v>
      </c>
      <c r="I3947" s="48" t="str">
        <f>INDEX(Orders!$E3947,MATCH(Orders!$F3947,Customers!$B3947,0))</f>
        <v>Second Class</v>
      </c>
    </row>
    <row r="3948" spans="1:9" x14ac:dyDescent="0.35">
      <c r="A3948" s="11">
        <v>8639</v>
      </c>
      <c r="B3948" s="13" t="s">
        <v>2590</v>
      </c>
      <c r="C3948" s="13" t="s">
        <v>2591</v>
      </c>
      <c r="D3948" s="13" t="s">
        <v>108</v>
      </c>
      <c r="E3948" s="13" t="s">
        <v>23</v>
      </c>
      <c r="F3948" s="13" t="s">
        <v>7128</v>
      </c>
      <c r="G3948" s="13" t="s">
        <v>126</v>
      </c>
      <c r="H3948" s="13" t="s">
        <v>54</v>
      </c>
      <c r="I3948" s="47" t="str">
        <f>INDEX(Orders!$E3948,MATCH(Orders!$F3948,Customers!$B3948,0))</f>
        <v>First Class</v>
      </c>
    </row>
    <row r="3949" spans="1:9" x14ac:dyDescent="0.35">
      <c r="A3949" s="12">
        <v>7894</v>
      </c>
      <c r="B3949" s="17" t="s">
        <v>7130</v>
      </c>
      <c r="C3949" s="17" t="s">
        <v>7131</v>
      </c>
      <c r="D3949" s="17" t="s">
        <v>108</v>
      </c>
      <c r="E3949" s="17" t="s">
        <v>23</v>
      </c>
      <c r="F3949" s="17" t="s">
        <v>218</v>
      </c>
      <c r="G3949" s="17" t="s">
        <v>219</v>
      </c>
      <c r="H3949" s="17" t="s">
        <v>26</v>
      </c>
      <c r="I3949" s="48" t="str">
        <f>INDEX(Orders!$E3949,MATCH(Orders!$F3949,Customers!$B3949,0))</f>
        <v>Standard Class</v>
      </c>
    </row>
    <row r="3950" spans="1:9" x14ac:dyDescent="0.35">
      <c r="A3950" s="11">
        <v>9230</v>
      </c>
      <c r="B3950" s="13" t="s">
        <v>462</v>
      </c>
      <c r="C3950" s="13" t="s">
        <v>463</v>
      </c>
      <c r="D3950" s="13" t="s">
        <v>41</v>
      </c>
      <c r="E3950" s="13" t="s">
        <v>23</v>
      </c>
      <c r="F3950" s="13" t="s">
        <v>42</v>
      </c>
      <c r="G3950" s="13" t="s">
        <v>43</v>
      </c>
      <c r="H3950" s="13" t="s">
        <v>44</v>
      </c>
      <c r="I3950" s="47" t="str">
        <f>INDEX(Orders!$E3950,MATCH(Orders!$F3950,Customers!$B3950,0))</f>
        <v>First Class</v>
      </c>
    </row>
    <row r="3951" spans="1:9" x14ac:dyDescent="0.35">
      <c r="A3951" s="12">
        <v>4373</v>
      </c>
      <c r="B3951" s="17" t="s">
        <v>2727</v>
      </c>
      <c r="C3951" s="17" t="s">
        <v>2728</v>
      </c>
      <c r="D3951" s="17" t="s">
        <v>41</v>
      </c>
      <c r="E3951" s="17" t="s">
        <v>23</v>
      </c>
      <c r="F3951" s="17" t="s">
        <v>7126</v>
      </c>
      <c r="G3951" s="17" t="s">
        <v>762</v>
      </c>
      <c r="H3951" s="17" t="s">
        <v>54</v>
      </c>
      <c r="I3951" s="48" t="str">
        <f>INDEX(Orders!$E3951,MATCH(Orders!$F3951,Customers!$B3951,0))</f>
        <v>Second Class</v>
      </c>
    </row>
    <row r="3952" spans="1:9" x14ac:dyDescent="0.35">
      <c r="A3952" s="11">
        <v>759</v>
      </c>
      <c r="B3952" s="13" t="s">
        <v>2191</v>
      </c>
      <c r="C3952" s="13" t="s">
        <v>2192</v>
      </c>
      <c r="D3952" s="13" t="s">
        <v>22</v>
      </c>
      <c r="E3952" s="13" t="s">
        <v>23</v>
      </c>
      <c r="F3952" s="13" t="s">
        <v>218</v>
      </c>
      <c r="G3952" s="13" t="s">
        <v>219</v>
      </c>
      <c r="H3952" s="13" t="s">
        <v>26</v>
      </c>
      <c r="I3952" s="47" t="str">
        <f>INDEX(Orders!$E3952,MATCH(Orders!$F3952,Customers!$B3952,0))</f>
        <v>Standard Class</v>
      </c>
    </row>
    <row r="3953" spans="1:9" x14ac:dyDescent="0.35">
      <c r="A3953" s="12">
        <v>8185</v>
      </c>
      <c r="B3953" s="17" t="s">
        <v>2355</v>
      </c>
      <c r="C3953" s="17" t="s">
        <v>2356</v>
      </c>
      <c r="D3953" s="17" t="s">
        <v>22</v>
      </c>
      <c r="E3953" s="17" t="s">
        <v>23</v>
      </c>
      <c r="F3953" s="17" t="s">
        <v>380</v>
      </c>
      <c r="G3953" s="17" t="s">
        <v>381</v>
      </c>
      <c r="H3953" s="17" t="s">
        <v>54</v>
      </c>
      <c r="I3953" s="48" t="str">
        <f>INDEX(Orders!$E3953,MATCH(Orders!$F3953,Customers!$B3953,0))</f>
        <v>Standard Class</v>
      </c>
    </row>
    <row r="3954" spans="1:9" x14ac:dyDescent="0.35">
      <c r="A3954" s="11">
        <v>9231</v>
      </c>
      <c r="B3954" s="13" t="s">
        <v>462</v>
      </c>
      <c r="C3954" s="13" t="s">
        <v>463</v>
      </c>
      <c r="D3954" s="13" t="s">
        <v>41</v>
      </c>
      <c r="E3954" s="13" t="s">
        <v>23</v>
      </c>
      <c r="F3954" s="13" t="s">
        <v>42</v>
      </c>
      <c r="G3954" s="13" t="s">
        <v>43</v>
      </c>
      <c r="H3954" s="13" t="s">
        <v>44</v>
      </c>
      <c r="I3954" s="47" t="str">
        <f>INDEX(Orders!$E3954,MATCH(Orders!$F3954,Customers!$B3954,0))</f>
        <v>First Class</v>
      </c>
    </row>
    <row r="3955" spans="1:9" x14ac:dyDescent="0.35">
      <c r="A3955" s="12">
        <v>6262</v>
      </c>
      <c r="B3955" s="17" t="s">
        <v>4343</v>
      </c>
      <c r="C3955" s="17" t="s">
        <v>4344</v>
      </c>
      <c r="D3955" s="17" t="s">
        <v>22</v>
      </c>
      <c r="E3955" s="17" t="s">
        <v>23</v>
      </c>
      <c r="F3955" s="17" t="s">
        <v>627</v>
      </c>
      <c r="G3955" s="17" t="s">
        <v>219</v>
      </c>
      <c r="H3955" s="17" t="s">
        <v>26</v>
      </c>
      <c r="I3955" s="48" t="str">
        <f>INDEX(Orders!$E3955,MATCH(Orders!$F3955,Customers!$B3955,0))</f>
        <v>Standard Class</v>
      </c>
    </row>
    <row r="3956" spans="1:9" x14ac:dyDescent="0.35">
      <c r="A3956" s="11">
        <v>6902</v>
      </c>
      <c r="B3956" s="13" t="s">
        <v>6200</v>
      </c>
      <c r="C3956" s="13" t="s">
        <v>6201</v>
      </c>
      <c r="D3956" s="13" t="s">
        <v>22</v>
      </c>
      <c r="E3956" s="13" t="s">
        <v>23</v>
      </c>
      <c r="F3956" s="13" t="s">
        <v>3754</v>
      </c>
      <c r="G3956" s="13" t="s">
        <v>43</v>
      </c>
      <c r="H3956" s="13" t="s">
        <v>44</v>
      </c>
      <c r="I3956" s="47" t="str">
        <f>INDEX(Orders!$E3956,MATCH(Orders!$F3956,Customers!$B3956,0))</f>
        <v>Same Day</v>
      </c>
    </row>
    <row r="3957" spans="1:9" x14ac:dyDescent="0.35">
      <c r="A3957" s="12">
        <v>6785</v>
      </c>
      <c r="B3957" s="17" t="s">
        <v>3502</v>
      </c>
      <c r="C3957" s="17" t="s">
        <v>3503</v>
      </c>
      <c r="D3957" s="17" t="s">
        <v>41</v>
      </c>
      <c r="E3957" s="17" t="s">
        <v>23</v>
      </c>
      <c r="F3957" s="17" t="s">
        <v>86</v>
      </c>
      <c r="G3957" s="17" t="s">
        <v>87</v>
      </c>
      <c r="H3957" s="17" t="s">
        <v>26</v>
      </c>
      <c r="I3957" s="48" t="str">
        <f>INDEX(Orders!$E3957,MATCH(Orders!$F3957,Customers!$B3957,0))</f>
        <v>Second Class</v>
      </c>
    </row>
    <row r="3958" spans="1:9" x14ac:dyDescent="0.35">
      <c r="A3958" s="11">
        <v>6786</v>
      </c>
      <c r="B3958" s="13" t="s">
        <v>3502</v>
      </c>
      <c r="C3958" s="13" t="s">
        <v>3503</v>
      </c>
      <c r="D3958" s="13" t="s">
        <v>41</v>
      </c>
      <c r="E3958" s="13" t="s">
        <v>23</v>
      </c>
      <c r="F3958" s="13" t="s">
        <v>86</v>
      </c>
      <c r="G3958" s="13" t="s">
        <v>87</v>
      </c>
      <c r="H3958" s="13" t="s">
        <v>26</v>
      </c>
      <c r="I3958" s="47" t="str">
        <f>INDEX(Orders!$E3958,MATCH(Orders!$F3958,Customers!$B3958,0))</f>
        <v>Second Class</v>
      </c>
    </row>
    <row r="3959" spans="1:9" x14ac:dyDescent="0.35">
      <c r="A3959" s="12">
        <v>7930</v>
      </c>
      <c r="B3959" s="17" t="s">
        <v>6229</v>
      </c>
      <c r="C3959" s="17" t="s">
        <v>6230</v>
      </c>
      <c r="D3959" s="17" t="s">
        <v>108</v>
      </c>
      <c r="E3959" s="17" t="s">
        <v>23</v>
      </c>
      <c r="F3959" s="17" t="s">
        <v>404</v>
      </c>
      <c r="G3959" s="17" t="s">
        <v>53</v>
      </c>
      <c r="H3959" s="17" t="s">
        <v>54</v>
      </c>
      <c r="I3959" s="48" t="str">
        <f>INDEX(Orders!$E3959,MATCH(Orders!$F3959,Customers!$B3959,0))</f>
        <v>First Class</v>
      </c>
    </row>
    <row r="3960" spans="1:9" x14ac:dyDescent="0.35">
      <c r="A3960" s="11">
        <v>5116</v>
      </c>
      <c r="B3960" s="13" t="s">
        <v>3578</v>
      </c>
      <c r="C3960" s="13" t="s">
        <v>3579</v>
      </c>
      <c r="D3960" s="13" t="s">
        <v>41</v>
      </c>
      <c r="E3960" s="13" t="s">
        <v>23</v>
      </c>
      <c r="F3960" s="13" t="s">
        <v>86</v>
      </c>
      <c r="G3960" s="13" t="s">
        <v>87</v>
      </c>
      <c r="H3960" s="13" t="s">
        <v>26</v>
      </c>
      <c r="I3960" s="47" t="str">
        <f>INDEX(Orders!$E3960,MATCH(Orders!$F3960,Customers!$B3960,0))</f>
        <v>Standard Class</v>
      </c>
    </row>
    <row r="3961" spans="1:9" x14ac:dyDescent="0.35">
      <c r="A3961" s="12">
        <v>2856</v>
      </c>
      <c r="B3961" s="17" t="s">
        <v>1282</v>
      </c>
      <c r="C3961" s="17" t="s">
        <v>1283</v>
      </c>
      <c r="D3961" s="17" t="s">
        <v>41</v>
      </c>
      <c r="E3961" s="17" t="s">
        <v>23</v>
      </c>
      <c r="F3961" s="17" t="s">
        <v>7104</v>
      </c>
      <c r="G3961" s="17" t="s">
        <v>7105</v>
      </c>
      <c r="H3961" s="17" t="s">
        <v>54</v>
      </c>
      <c r="I3961" s="48" t="str">
        <f>INDEX(Orders!$E3961,MATCH(Orders!$F3961,Customers!$B3961,0))</f>
        <v>Standard Class</v>
      </c>
    </row>
    <row r="3962" spans="1:9" x14ac:dyDescent="0.35">
      <c r="A3962" s="11">
        <v>6783</v>
      </c>
      <c r="B3962" s="13" t="s">
        <v>3502</v>
      </c>
      <c r="C3962" s="13" t="s">
        <v>3503</v>
      </c>
      <c r="D3962" s="13" t="s">
        <v>41</v>
      </c>
      <c r="E3962" s="13" t="s">
        <v>23</v>
      </c>
      <c r="F3962" s="13" t="s">
        <v>86</v>
      </c>
      <c r="G3962" s="13" t="s">
        <v>87</v>
      </c>
      <c r="H3962" s="13" t="s">
        <v>26</v>
      </c>
      <c r="I3962" s="47" t="str">
        <f>INDEX(Orders!$E3962,MATCH(Orders!$F3962,Customers!$B3962,0))</f>
        <v>Second Class</v>
      </c>
    </row>
    <row r="3963" spans="1:9" x14ac:dyDescent="0.35">
      <c r="A3963" s="12">
        <v>6787</v>
      </c>
      <c r="B3963" s="17" t="s">
        <v>3502</v>
      </c>
      <c r="C3963" s="17" t="s">
        <v>3503</v>
      </c>
      <c r="D3963" s="17" t="s">
        <v>41</v>
      </c>
      <c r="E3963" s="17" t="s">
        <v>23</v>
      </c>
      <c r="F3963" s="17" t="s">
        <v>86</v>
      </c>
      <c r="G3963" s="17" t="s">
        <v>87</v>
      </c>
      <c r="H3963" s="17" t="s">
        <v>26</v>
      </c>
      <c r="I3963" s="48" t="str">
        <f>INDEX(Orders!$E3963,MATCH(Orders!$F3963,Customers!$B3963,0))</f>
        <v>Second Class</v>
      </c>
    </row>
    <row r="3964" spans="1:9" x14ac:dyDescent="0.35">
      <c r="A3964" s="11">
        <v>6784</v>
      </c>
      <c r="B3964" s="13" t="s">
        <v>3502</v>
      </c>
      <c r="C3964" s="13" t="s">
        <v>3503</v>
      </c>
      <c r="D3964" s="13" t="s">
        <v>41</v>
      </c>
      <c r="E3964" s="13" t="s">
        <v>23</v>
      </c>
      <c r="F3964" s="13" t="s">
        <v>86</v>
      </c>
      <c r="G3964" s="13" t="s">
        <v>87</v>
      </c>
      <c r="H3964" s="13" t="s">
        <v>26</v>
      </c>
      <c r="I3964" s="47" t="str">
        <f>INDEX(Orders!$E3964,MATCH(Orders!$F3964,Customers!$B3964,0))</f>
        <v>Second Class</v>
      </c>
    </row>
    <row r="3965" spans="1:9" x14ac:dyDescent="0.35">
      <c r="A3965" s="12">
        <v>8303</v>
      </c>
      <c r="B3965" s="17" t="s">
        <v>6165</v>
      </c>
      <c r="C3965" s="17" t="s">
        <v>6166</v>
      </c>
      <c r="D3965" s="17" t="s">
        <v>22</v>
      </c>
      <c r="E3965" s="17" t="s">
        <v>23</v>
      </c>
      <c r="F3965" s="17" t="s">
        <v>42</v>
      </c>
      <c r="G3965" s="17" t="s">
        <v>43</v>
      </c>
      <c r="H3965" s="17" t="s">
        <v>44</v>
      </c>
      <c r="I3965" s="48" t="str">
        <f>INDEX(Orders!$E3965,MATCH(Orders!$F3965,Customers!$B3965,0))</f>
        <v>Standard Class</v>
      </c>
    </row>
    <row r="3966" spans="1:9" x14ac:dyDescent="0.35">
      <c r="A3966" s="11">
        <v>8302</v>
      </c>
      <c r="B3966" s="13" t="s">
        <v>6165</v>
      </c>
      <c r="C3966" s="13" t="s">
        <v>6166</v>
      </c>
      <c r="D3966" s="13" t="s">
        <v>22</v>
      </c>
      <c r="E3966" s="13" t="s">
        <v>23</v>
      </c>
      <c r="F3966" s="13" t="s">
        <v>42</v>
      </c>
      <c r="G3966" s="13" t="s">
        <v>43</v>
      </c>
      <c r="H3966" s="13" t="s">
        <v>44</v>
      </c>
      <c r="I3966" s="47" t="str">
        <f>INDEX(Orders!$E3966,MATCH(Orders!$F3966,Customers!$B3966,0))</f>
        <v>Standard Class</v>
      </c>
    </row>
    <row r="3967" spans="1:9" x14ac:dyDescent="0.35">
      <c r="A3967" s="12">
        <v>4126</v>
      </c>
      <c r="B3967" s="17" t="s">
        <v>7143</v>
      </c>
      <c r="C3967" s="17" t="s">
        <v>7144</v>
      </c>
      <c r="D3967" s="17" t="s">
        <v>41</v>
      </c>
      <c r="E3967" s="17" t="s">
        <v>23</v>
      </c>
      <c r="F3967" s="17" t="s">
        <v>97</v>
      </c>
      <c r="G3967" s="17" t="s">
        <v>98</v>
      </c>
      <c r="H3967" s="17" t="s">
        <v>79</v>
      </c>
      <c r="I3967" s="48" t="str">
        <f>INDEX(Orders!$E3967,MATCH(Orders!$F3967,Customers!$B3967,0))</f>
        <v>Second Class</v>
      </c>
    </row>
    <row r="3968" spans="1:9" x14ac:dyDescent="0.35">
      <c r="A3968" s="11">
        <v>9808</v>
      </c>
      <c r="B3968" s="13" t="s">
        <v>5689</v>
      </c>
      <c r="C3968" s="13" t="s">
        <v>5690</v>
      </c>
      <c r="D3968" s="13" t="s">
        <v>41</v>
      </c>
      <c r="E3968" s="13" t="s">
        <v>23</v>
      </c>
      <c r="F3968" s="13" t="s">
        <v>134</v>
      </c>
      <c r="G3968" s="13" t="s">
        <v>78</v>
      </c>
      <c r="H3968" s="13" t="s">
        <v>79</v>
      </c>
      <c r="I3968" s="47" t="str">
        <f>INDEX(Orders!$E3968,MATCH(Orders!$F3968,Customers!$B3968,0))</f>
        <v>Second Class</v>
      </c>
    </row>
    <row r="3969" spans="1:9" x14ac:dyDescent="0.35">
      <c r="A3969" s="12">
        <v>8097</v>
      </c>
      <c r="B3969" s="17" t="s">
        <v>3124</v>
      </c>
      <c r="C3969" s="17" t="s">
        <v>3125</v>
      </c>
      <c r="D3969" s="17" t="s">
        <v>41</v>
      </c>
      <c r="E3969" s="17" t="s">
        <v>23</v>
      </c>
      <c r="F3969" s="17" t="s">
        <v>159</v>
      </c>
      <c r="G3969" s="17" t="s">
        <v>160</v>
      </c>
      <c r="H3969" s="17" t="s">
        <v>44</v>
      </c>
      <c r="I3969" s="48" t="str">
        <f>INDEX(Orders!$E3969,MATCH(Orders!$F3969,Customers!$B3969,0))</f>
        <v>Second Class</v>
      </c>
    </row>
    <row r="3970" spans="1:9" x14ac:dyDescent="0.35">
      <c r="A3970" s="11">
        <v>5298</v>
      </c>
      <c r="B3970" s="13" t="s">
        <v>6264</v>
      </c>
      <c r="C3970" s="13" t="s">
        <v>6265</v>
      </c>
      <c r="D3970" s="13" t="s">
        <v>41</v>
      </c>
      <c r="E3970" s="13" t="s">
        <v>23</v>
      </c>
      <c r="F3970" s="13" t="s">
        <v>727</v>
      </c>
      <c r="G3970" s="13" t="s">
        <v>219</v>
      </c>
      <c r="H3970" s="13" t="s">
        <v>26</v>
      </c>
      <c r="I3970" s="47" t="str">
        <f>INDEX(Orders!$E3970,MATCH(Orders!$F3970,Customers!$B3970,0))</f>
        <v>Standard Class</v>
      </c>
    </row>
    <row r="3971" spans="1:9" x14ac:dyDescent="0.35">
      <c r="A3971" s="12">
        <v>8095</v>
      </c>
      <c r="B3971" s="17" t="s">
        <v>3124</v>
      </c>
      <c r="C3971" s="17" t="s">
        <v>3125</v>
      </c>
      <c r="D3971" s="17" t="s">
        <v>41</v>
      </c>
      <c r="E3971" s="17" t="s">
        <v>23</v>
      </c>
      <c r="F3971" s="17" t="s">
        <v>159</v>
      </c>
      <c r="G3971" s="17" t="s">
        <v>160</v>
      </c>
      <c r="H3971" s="17" t="s">
        <v>44</v>
      </c>
      <c r="I3971" s="48" t="str">
        <f>INDEX(Orders!$E3971,MATCH(Orders!$F3971,Customers!$B3971,0))</f>
        <v>Second Class</v>
      </c>
    </row>
    <row r="3972" spans="1:9" x14ac:dyDescent="0.35">
      <c r="A3972" s="11">
        <v>8096</v>
      </c>
      <c r="B3972" s="13" t="s">
        <v>3124</v>
      </c>
      <c r="C3972" s="13" t="s">
        <v>3125</v>
      </c>
      <c r="D3972" s="13" t="s">
        <v>41</v>
      </c>
      <c r="E3972" s="13" t="s">
        <v>23</v>
      </c>
      <c r="F3972" s="13" t="s">
        <v>159</v>
      </c>
      <c r="G3972" s="13" t="s">
        <v>160</v>
      </c>
      <c r="H3972" s="13" t="s">
        <v>44</v>
      </c>
      <c r="I3972" s="47" t="str">
        <f>INDEX(Orders!$E3972,MATCH(Orders!$F3972,Customers!$B3972,0))</f>
        <v>Second Class</v>
      </c>
    </row>
    <row r="3973" spans="1:9" x14ac:dyDescent="0.35">
      <c r="A3973" s="12">
        <v>5297</v>
      </c>
      <c r="B3973" s="17" t="s">
        <v>6264</v>
      </c>
      <c r="C3973" s="17" t="s">
        <v>6265</v>
      </c>
      <c r="D3973" s="17" t="s">
        <v>41</v>
      </c>
      <c r="E3973" s="17" t="s">
        <v>23</v>
      </c>
      <c r="F3973" s="17" t="s">
        <v>727</v>
      </c>
      <c r="G3973" s="17" t="s">
        <v>219</v>
      </c>
      <c r="H3973" s="17" t="s">
        <v>26</v>
      </c>
      <c r="I3973" s="48" t="str">
        <f>INDEX(Orders!$E3973,MATCH(Orders!$F3973,Customers!$B3973,0))</f>
        <v>Standard Class</v>
      </c>
    </row>
    <row r="3974" spans="1:9" x14ac:dyDescent="0.35">
      <c r="A3974" s="11">
        <v>8094</v>
      </c>
      <c r="B3974" s="13" t="s">
        <v>3124</v>
      </c>
      <c r="C3974" s="13" t="s">
        <v>3125</v>
      </c>
      <c r="D3974" s="13" t="s">
        <v>41</v>
      </c>
      <c r="E3974" s="13" t="s">
        <v>23</v>
      </c>
      <c r="F3974" s="13" t="s">
        <v>159</v>
      </c>
      <c r="G3974" s="13" t="s">
        <v>160</v>
      </c>
      <c r="H3974" s="13" t="s">
        <v>44</v>
      </c>
      <c r="I3974" s="47" t="str">
        <f>INDEX(Orders!$E3974,MATCH(Orders!$F3974,Customers!$B3974,0))</f>
        <v>Second Class</v>
      </c>
    </row>
    <row r="3975" spans="1:9" x14ac:dyDescent="0.35">
      <c r="A3975" s="12">
        <v>2221</v>
      </c>
      <c r="B3975" s="17" t="s">
        <v>3821</v>
      </c>
      <c r="C3975" s="17" t="s">
        <v>3822</v>
      </c>
      <c r="D3975" s="17" t="s">
        <v>22</v>
      </c>
      <c r="E3975" s="17" t="s">
        <v>23</v>
      </c>
      <c r="F3975" s="17" t="s">
        <v>358</v>
      </c>
      <c r="G3975" s="17" t="s">
        <v>43</v>
      </c>
      <c r="H3975" s="17" t="s">
        <v>44</v>
      </c>
      <c r="I3975" s="48" t="str">
        <f>INDEX(Orders!$E3975,MATCH(Orders!$F3975,Customers!$B3975,0))</f>
        <v>Standard Class</v>
      </c>
    </row>
    <row r="3976" spans="1:9" x14ac:dyDescent="0.35">
      <c r="A3976" s="11">
        <v>2219</v>
      </c>
      <c r="B3976" s="13" t="s">
        <v>3821</v>
      </c>
      <c r="C3976" s="13" t="s">
        <v>3822</v>
      </c>
      <c r="D3976" s="13" t="s">
        <v>22</v>
      </c>
      <c r="E3976" s="13" t="s">
        <v>23</v>
      </c>
      <c r="F3976" s="13" t="s">
        <v>358</v>
      </c>
      <c r="G3976" s="13" t="s">
        <v>43</v>
      </c>
      <c r="H3976" s="13" t="s">
        <v>44</v>
      </c>
      <c r="I3976" s="47" t="str">
        <f>INDEX(Orders!$E3976,MATCH(Orders!$F3976,Customers!$B3976,0))</f>
        <v>Standard Class</v>
      </c>
    </row>
    <row r="3977" spans="1:9" x14ac:dyDescent="0.35">
      <c r="A3977" s="12">
        <v>2220</v>
      </c>
      <c r="B3977" s="17" t="s">
        <v>3821</v>
      </c>
      <c r="C3977" s="17" t="s">
        <v>3822</v>
      </c>
      <c r="D3977" s="17" t="s">
        <v>22</v>
      </c>
      <c r="E3977" s="17" t="s">
        <v>23</v>
      </c>
      <c r="F3977" s="17" t="s">
        <v>358</v>
      </c>
      <c r="G3977" s="17" t="s">
        <v>43</v>
      </c>
      <c r="H3977" s="17" t="s">
        <v>44</v>
      </c>
      <c r="I3977" s="48" t="str">
        <f>INDEX(Orders!$E3977,MATCH(Orders!$F3977,Customers!$B3977,0))</f>
        <v>Standard Class</v>
      </c>
    </row>
    <row r="3978" spans="1:9" x14ac:dyDescent="0.35">
      <c r="A3978" s="11">
        <v>1845</v>
      </c>
      <c r="B3978" s="13" t="s">
        <v>607</v>
      </c>
      <c r="C3978" s="13" t="s">
        <v>608</v>
      </c>
      <c r="D3978" s="13" t="s">
        <v>41</v>
      </c>
      <c r="E3978" s="13" t="s">
        <v>23</v>
      </c>
      <c r="F3978" s="13" t="s">
        <v>159</v>
      </c>
      <c r="G3978" s="13" t="s">
        <v>160</v>
      </c>
      <c r="H3978" s="13" t="s">
        <v>44</v>
      </c>
      <c r="I3978" s="47" t="str">
        <f>INDEX(Orders!$E3978,MATCH(Orders!$F3978,Customers!$B3978,0))</f>
        <v>Standard Class</v>
      </c>
    </row>
    <row r="3979" spans="1:9" x14ac:dyDescent="0.35">
      <c r="A3979" s="12">
        <v>6911</v>
      </c>
      <c r="B3979" s="17" t="s">
        <v>3396</v>
      </c>
      <c r="C3979" s="17" t="s">
        <v>3397</v>
      </c>
      <c r="D3979" s="17" t="s">
        <v>41</v>
      </c>
      <c r="E3979" s="17" t="s">
        <v>23</v>
      </c>
      <c r="F3979" s="17" t="s">
        <v>159</v>
      </c>
      <c r="G3979" s="17" t="s">
        <v>160</v>
      </c>
      <c r="H3979" s="17" t="s">
        <v>44</v>
      </c>
      <c r="I3979" s="48" t="str">
        <f>INDEX(Orders!$E3979,MATCH(Orders!$F3979,Customers!$B3979,0))</f>
        <v>Standard Class</v>
      </c>
    </row>
    <row r="3980" spans="1:9" x14ac:dyDescent="0.35">
      <c r="A3980" s="11">
        <v>2228</v>
      </c>
      <c r="B3980" s="13" t="s">
        <v>142</v>
      </c>
      <c r="C3980" s="13" t="s">
        <v>143</v>
      </c>
      <c r="D3980" s="13" t="s">
        <v>22</v>
      </c>
      <c r="E3980" s="13" t="s">
        <v>23</v>
      </c>
      <c r="F3980" s="13" t="s">
        <v>2013</v>
      </c>
      <c r="G3980" s="13" t="s">
        <v>53</v>
      </c>
      <c r="H3980" s="13" t="s">
        <v>54</v>
      </c>
      <c r="I3980" s="47" t="str">
        <f>INDEX(Orders!$E3980,MATCH(Orders!$F3980,Customers!$B3980,0))</f>
        <v>Standard Class</v>
      </c>
    </row>
    <row r="3981" spans="1:9" x14ac:dyDescent="0.35">
      <c r="A3981" s="12">
        <v>5027</v>
      </c>
      <c r="B3981" s="17" t="s">
        <v>2868</v>
      </c>
      <c r="C3981" s="17" t="s">
        <v>2869</v>
      </c>
      <c r="D3981" s="17" t="s">
        <v>41</v>
      </c>
      <c r="E3981" s="17" t="s">
        <v>23</v>
      </c>
      <c r="F3981" s="17" t="s">
        <v>2752</v>
      </c>
      <c r="G3981" s="17" t="s">
        <v>66</v>
      </c>
      <c r="H3981" s="17" t="s">
        <v>54</v>
      </c>
      <c r="I3981" s="48" t="str">
        <f>INDEX(Orders!$E3981,MATCH(Orders!$F3981,Customers!$B3981,0))</f>
        <v>Standard Class</v>
      </c>
    </row>
    <row r="3982" spans="1:9" x14ac:dyDescent="0.35">
      <c r="A3982" s="11">
        <v>5028</v>
      </c>
      <c r="B3982" s="13" t="s">
        <v>2868</v>
      </c>
      <c r="C3982" s="13" t="s">
        <v>2869</v>
      </c>
      <c r="D3982" s="13" t="s">
        <v>41</v>
      </c>
      <c r="E3982" s="13" t="s">
        <v>23</v>
      </c>
      <c r="F3982" s="13" t="s">
        <v>2752</v>
      </c>
      <c r="G3982" s="13" t="s">
        <v>66</v>
      </c>
      <c r="H3982" s="13" t="s">
        <v>54</v>
      </c>
      <c r="I3982" s="47" t="str">
        <f>INDEX(Orders!$E3982,MATCH(Orders!$F3982,Customers!$B3982,0))</f>
        <v>Standard Class</v>
      </c>
    </row>
    <row r="3983" spans="1:9" x14ac:dyDescent="0.35">
      <c r="A3983" s="12">
        <v>5026</v>
      </c>
      <c r="B3983" s="17" t="s">
        <v>2868</v>
      </c>
      <c r="C3983" s="17" t="s">
        <v>2869</v>
      </c>
      <c r="D3983" s="17" t="s">
        <v>41</v>
      </c>
      <c r="E3983" s="17" t="s">
        <v>23</v>
      </c>
      <c r="F3983" s="17" t="s">
        <v>2752</v>
      </c>
      <c r="G3983" s="17" t="s">
        <v>66</v>
      </c>
      <c r="H3983" s="17" t="s">
        <v>54</v>
      </c>
      <c r="I3983" s="48" t="str">
        <f>INDEX(Orders!$E3983,MATCH(Orders!$F3983,Customers!$B3983,0))</f>
        <v>Standard Class</v>
      </c>
    </row>
    <row r="3984" spans="1:9" x14ac:dyDescent="0.35">
      <c r="A3984" s="11">
        <v>2227</v>
      </c>
      <c r="B3984" s="13" t="s">
        <v>142</v>
      </c>
      <c r="C3984" s="13" t="s">
        <v>143</v>
      </c>
      <c r="D3984" s="13" t="s">
        <v>22</v>
      </c>
      <c r="E3984" s="13" t="s">
        <v>23</v>
      </c>
      <c r="F3984" s="13" t="s">
        <v>2013</v>
      </c>
      <c r="G3984" s="13" t="s">
        <v>53</v>
      </c>
      <c r="H3984" s="13" t="s">
        <v>54</v>
      </c>
      <c r="I3984" s="47" t="str">
        <f>INDEX(Orders!$E3984,MATCH(Orders!$F3984,Customers!$B3984,0))</f>
        <v>Standard Class</v>
      </c>
    </row>
    <row r="3985" spans="1:9" x14ac:dyDescent="0.35">
      <c r="A3985" s="12">
        <v>1737</v>
      </c>
      <c r="B3985" s="17" t="s">
        <v>188</v>
      </c>
      <c r="C3985" s="17" t="s">
        <v>189</v>
      </c>
      <c r="D3985" s="17" t="s">
        <v>41</v>
      </c>
      <c r="E3985" s="17" t="s">
        <v>23</v>
      </c>
      <c r="F3985" s="17" t="s">
        <v>97</v>
      </c>
      <c r="G3985" s="17" t="s">
        <v>78</v>
      </c>
      <c r="H3985" s="17" t="s">
        <v>79</v>
      </c>
      <c r="I3985" s="48" t="str">
        <f>INDEX(Orders!$E3985,MATCH(Orders!$F3985,Customers!$B3985,0))</f>
        <v>Second Class</v>
      </c>
    </row>
    <row r="3986" spans="1:9" x14ac:dyDescent="0.35">
      <c r="A3986" s="11">
        <v>1736</v>
      </c>
      <c r="B3986" s="13" t="s">
        <v>188</v>
      </c>
      <c r="C3986" s="13" t="s">
        <v>189</v>
      </c>
      <c r="D3986" s="13" t="s">
        <v>41</v>
      </c>
      <c r="E3986" s="13" t="s">
        <v>23</v>
      </c>
      <c r="F3986" s="13" t="s">
        <v>97</v>
      </c>
      <c r="G3986" s="13" t="s">
        <v>78</v>
      </c>
      <c r="H3986" s="13" t="s">
        <v>79</v>
      </c>
      <c r="I3986" s="47" t="str">
        <f>INDEX(Orders!$E3986,MATCH(Orders!$F3986,Customers!$B3986,0))</f>
        <v>Second Class</v>
      </c>
    </row>
    <row r="3987" spans="1:9" x14ac:dyDescent="0.35">
      <c r="A3987" s="12">
        <v>5025</v>
      </c>
      <c r="B3987" s="17" t="s">
        <v>2868</v>
      </c>
      <c r="C3987" s="17" t="s">
        <v>2869</v>
      </c>
      <c r="D3987" s="17" t="s">
        <v>41</v>
      </c>
      <c r="E3987" s="17" t="s">
        <v>23</v>
      </c>
      <c r="F3987" s="17" t="s">
        <v>2752</v>
      </c>
      <c r="G3987" s="17" t="s">
        <v>66</v>
      </c>
      <c r="H3987" s="17" t="s">
        <v>54</v>
      </c>
      <c r="I3987" s="48" t="str">
        <f>INDEX(Orders!$E3987,MATCH(Orders!$F3987,Customers!$B3987,0))</f>
        <v>Standard Class</v>
      </c>
    </row>
    <row r="3988" spans="1:9" x14ac:dyDescent="0.35">
      <c r="A3988" s="11">
        <v>1735</v>
      </c>
      <c r="B3988" s="13" t="s">
        <v>188</v>
      </c>
      <c r="C3988" s="13" t="s">
        <v>189</v>
      </c>
      <c r="D3988" s="13" t="s">
        <v>41</v>
      </c>
      <c r="E3988" s="13" t="s">
        <v>23</v>
      </c>
      <c r="F3988" s="13" t="s">
        <v>97</v>
      </c>
      <c r="G3988" s="13" t="s">
        <v>78</v>
      </c>
      <c r="H3988" s="13" t="s">
        <v>79</v>
      </c>
      <c r="I3988" s="47" t="str">
        <f>INDEX(Orders!$E3988,MATCH(Orders!$F3988,Customers!$B3988,0))</f>
        <v>Second Class</v>
      </c>
    </row>
    <row r="3989" spans="1:9" x14ac:dyDescent="0.35">
      <c r="A3989" s="12">
        <v>2713</v>
      </c>
      <c r="B3989" s="17" t="s">
        <v>5345</v>
      </c>
      <c r="C3989" s="17" t="s">
        <v>5346</v>
      </c>
      <c r="D3989" s="17" t="s">
        <v>41</v>
      </c>
      <c r="E3989" s="17" t="s">
        <v>23</v>
      </c>
      <c r="F3989" s="17" t="s">
        <v>1351</v>
      </c>
      <c r="G3989" s="17" t="s">
        <v>219</v>
      </c>
      <c r="H3989" s="17" t="s">
        <v>26</v>
      </c>
      <c r="I3989" s="48" t="str">
        <f>INDEX(Orders!$E3989,MATCH(Orders!$F3989,Customers!$B3989,0))</f>
        <v>Second Class</v>
      </c>
    </row>
    <row r="3990" spans="1:9" x14ac:dyDescent="0.35">
      <c r="A3990" s="11">
        <v>7659</v>
      </c>
      <c r="B3990" s="13" t="s">
        <v>3589</v>
      </c>
      <c r="C3990" s="13" t="s">
        <v>3590</v>
      </c>
      <c r="D3990" s="13" t="s">
        <v>108</v>
      </c>
      <c r="E3990" s="13" t="s">
        <v>23</v>
      </c>
      <c r="F3990" s="13" t="s">
        <v>1387</v>
      </c>
      <c r="G3990" s="13" t="s">
        <v>153</v>
      </c>
      <c r="H3990" s="13" t="s">
        <v>26</v>
      </c>
      <c r="I3990" s="47" t="str">
        <f>INDEX(Orders!$E3990,MATCH(Orders!$F3990,Customers!$B3990,0))</f>
        <v>First Class</v>
      </c>
    </row>
    <row r="3991" spans="1:9" x14ac:dyDescent="0.35">
      <c r="A3991" s="12">
        <v>642</v>
      </c>
      <c r="B3991" s="17" t="s">
        <v>1805</v>
      </c>
      <c r="C3991" s="17" t="s">
        <v>1806</v>
      </c>
      <c r="D3991" s="17" t="s">
        <v>41</v>
      </c>
      <c r="E3991" s="17" t="s">
        <v>23</v>
      </c>
      <c r="F3991" s="17" t="s">
        <v>2050</v>
      </c>
      <c r="G3991" s="17" t="s">
        <v>43</v>
      </c>
      <c r="H3991" s="17" t="s">
        <v>44</v>
      </c>
      <c r="I3991" s="48" t="str">
        <f>INDEX(Orders!$E3991,MATCH(Orders!$F3991,Customers!$B3991,0))</f>
        <v>Second Class</v>
      </c>
    </row>
    <row r="3992" spans="1:9" x14ac:dyDescent="0.35">
      <c r="A3992" s="11">
        <v>643</v>
      </c>
      <c r="B3992" s="13" t="s">
        <v>1805</v>
      </c>
      <c r="C3992" s="13" t="s">
        <v>1806</v>
      </c>
      <c r="D3992" s="13" t="s">
        <v>41</v>
      </c>
      <c r="E3992" s="13" t="s">
        <v>23</v>
      </c>
      <c r="F3992" s="13" t="s">
        <v>2050</v>
      </c>
      <c r="G3992" s="13" t="s">
        <v>43</v>
      </c>
      <c r="H3992" s="13" t="s">
        <v>44</v>
      </c>
      <c r="I3992" s="47" t="str">
        <f>INDEX(Orders!$E3992,MATCH(Orders!$F3992,Customers!$B3992,0))</f>
        <v>Second Class</v>
      </c>
    </row>
    <row r="3993" spans="1:9" x14ac:dyDescent="0.35">
      <c r="A3993" s="12">
        <v>7739</v>
      </c>
      <c r="B3993" s="17" t="s">
        <v>2905</v>
      </c>
      <c r="C3993" s="17" t="s">
        <v>2906</v>
      </c>
      <c r="D3993" s="17" t="s">
        <v>41</v>
      </c>
      <c r="E3993" s="17" t="s">
        <v>23</v>
      </c>
      <c r="F3993" s="17" t="s">
        <v>1539</v>
      </c>
      <c r="G3993" s="17" t="s">
        <v>25</v>
      </c>
      <c r="H3993" s="17" t="s">
        <v>26</v>
      </c>
      <c r="I3993" s="48" t="str">
        <f>INDEX(Orders!$E3993,MATCH(Orders!$F3993,Customers!$B3993,0))</f>
        <v>Standard Class</v>
      </c>
    </row>
    <row r="3994" spans="1:9" x14ac:dyDescent="0.35">
      <c r="A3994" s="11">
        <v>6692</v>
      </c>
      <c r="B3994" s="13" t="s">
        <v>5148</v>
      </c>
      <c r="C3994" s="13" t="s">
        <v>5149</v>
      </c>
      <c r="D3994" s="13" t="s">
        <v>22</v>
      </c>
      <c r="E3994" s="13" t="s">
        <v>23</v>
      </c>
      <c r="F3994" s="13" t="s">
        <v>677</v>
      </c>
      <c r="G3994" s="13" t="s">
        <v>126</v>
      </c>
      <c r="H3994" s="13" t="s">
        <v>54</v>
      </c>
      <c r="I3994" s="47" t="str">
        <f>INDEX(Orders!$E3994,MATCH(Orders!$F3994,Customers!$B3994,0))</f>
        <v>Standard Class</v>
      </c>
    </row>
    <row r="3995" spans="1:9" x14ac:dyDescent="0.35">
      <c r="A3995" s="12">
        <v>9439</v>
      </c>
      <c r="B3995" s="17" t="s">
        <v>2528</v>
      </c>
      <c r="C3995" s="17" t="s">
        <v>2529</v>
      </c>
      <c r="D3995" s="17" t="s">
        <v>41</v>
      </c>
      <c r="E3995" s="17" t="s">
        <v>23</v>
      </c>
      <c r="F3995" s="17" t="s">
        <v>86</v>
      </c>
      <c r="G3995" s="17" t="s">
        <v>87</v>
      </c>
      <c r="H3995" s="17" t="s">
        <v>26</v>
      </c>
      <c r="I3995" s="48" t="str">
        <f>INDEX(Orders!$E3995,MATCH(Orders!$F3995,Customers!$B3995,0))</f>
        <v>Standard Class</v>
      </c>
    </row>
    <row r="3996" spans="1:9" x14ac:dyDescent="0.35">
      <c r="A3996" s="11">
        <v>9704</v>
      </c>
      <c r="B3996" s="13" t="s">
        <v>3752</v>
      </c>
      <c r="C3996" s="13" t="s">
        <v>3753</v>
      </c>
      <c r="D3996" s="13" t="s">
        <v>108</v>
      </c>
      <c r="E3996" s="13" t="s">
        <v>23</v>
      </c>
      <c r="F3996" s="13" t="s">
        <v>2365</v>
      </c>
      <c r="G3996" s="13" t="s">
        <v>743</v>
      </c>
      <c r="H3996" s="13" t="s">
        <v>26</v>
      </c>
      <c r="I3996" s="47" t="str">
        <f>INDEX(Orders!$E3996,MATCH(Orders!$F3996,Customers!$B3996,0))</f>
        <v>Standard Class</v>
      </c>
    </row>
    <row r="3997" spans="1:9" x14ac:dyDescent="0.35">
      <c r="A3997" s="12">
        <v>6691</v>
      </c>
      <c r="B3997" s="17" t="s">
        <v>5148</v>
      </c>
      <c r="C3997" s="17" t="s">
        <v>5149</v>
      </c>
      <c r="D3997" s="17" t="s">
        <v>22</v>
      </c>
      <c r="E3997" s="17" t="s">
        <v>23</v>
      </c>
      <c r="F3997" s="17" t="s">
        <v>677</v>
      </c>
      <c r="G3997" s="17" t="s">
        <v>126</v>
      </c>
      <c r="H3997" s="17" t="s">
        <v>54</v>
      </c>
      <c r="I3997" s="48" t="str">
        <f>INDEX(Orders!$E3997,MATCH(Orders!$F3997,Customers!$B3997,0))</f>
        <v>Standard Class</v>
      </c>
    </row>
    <row r="3998" spans="1:9" x14ac:dyDescent="0.35">
      <c r="A3998" s="11">
        <v>9703</v>
      </c>
      <c r="B3998" s="13" t="s">
        <v>3752</v>
      </c>
      <c r="C3998" s="13" t="s">
        <v>3753</v>
      </c>
      <c r="D3998" s="13" t="s">
        <v>108</v>
      </c>
      <c r="E3998" s="13" t="s">
        <v>23</v>
      </c>
      <c r="F3998" s="13" t="s">
        <v>2365</v>
      </c>
      <c r="G3998" s="13" t="s">
        <v>743</v>
      </c>
      <c r="H3998" s="13" t="s">
        <v>26</v>
      </c>
      <c r="I3998" s="47" t="str">
        <f>INDEX(Orders!$E3998,MATCH(Orders!$F3998,Customers!$B3998,0))</f>
        <v>Standard Class</v>
      </c>
    </row>
    <row r="3999" spans="1:9" x14ac:dyDescent="0.35">
      <c r="A3999" s="12">
        <v>9705</v>
      </c>
      <c r="B3999" s="17" t="s">
        <v>3752</v>
      </c>
      <c r="C3999" s="17" t="s">
        <v>3753</v>
      </c>
      <c r="D3999" s="17" t="s">
        <v>108</v>
      </c>
      <c r="E3999" s="17" t="s">
        <v>23</v>
      </c>
      <c r="F3999" s="17" t="s">
        <v>2365</v>
      </c>
      <c r="G3999" s="17" t="s">
        <v>743</v>
      </c>
      <c r="H3999" s="17" t="s">
        <v>26</v>
      </c>
      <c r="I3999" s="48" t="str">
        <f>INDEX(Orders!$E3999,MATCH(Orders!$F3999,Customers!$B3999,0))</f>
        <v>Standard Class</v>
      </c>
    </row>
    <row r="4000" spans="1:9" x14ac:dyDescent="0.35">
      <c r="A4000" s="11">
        <v>6456</v>
      </c>
      <c r="B4000" s="13" t="s">
        <v>5503</v>
      </c>
      <c r="C4000" s="13" t="s">
        <v>5504</v>
      </c>
      <c r="D4000" s="13" t="s">
        <v>41</v>
      </c>
      <c r="E4000" s="13" t="s">
        <v>23</v>
      </c>
      <c r="F4000" s="13" t="s">
        <v>358</v>
      </c>
      <c r="G4000" s="13" t="s">
        <v>43</v>
      </c>
      <c r="H4000" s="13" t="s">
        <v>44</v>
      </c>
      <c r="I4000" s="47" t="str">
        <f>INDEX(Orders!$E4000,MATCH(Orders!$F4000,Customers!$B4000,0))</f>
        <v>First Class</v>
      </c>
    </row>
    <row r="4001" spans="1:9" x14ac:dyDescent="0.35">
      <c r="A4001" s="12">
        <v>3785</v>
      </c>
      <c r="B4001" s="17" t="s">
        <v>1423</v>
      </c>
      <c r="C4001" s="17" t="s">
        <v>1424</v>
      </c>
      <c r="D4001" s="17" t="s">
        <v>108</v>
      </c>
      <c r="E4001" s="17" t="s">
        <v>23</v>
      </c>
      <c r="F4001" s="17" t="s">
        <v>2095</v>
      </c>
      <c r="G4001" s="17" t="s">
        <v>98</v>
      </c>
      <c r="H4001" s="17" t="s">
        <v>79</v>
      </c>
      <c r="I4001" s="48" t="str">
        <f>INDEX(Orders!$E4001,MATCH(Orders!$F4001,Customers!$B4001,0))</f>
        <v>Standard Class</v>
      </c>
    </row>
    <row r="4002" spans="1:9" x14ac:dyDescent="0.35">
      <c r="A4002" s="11">
        <v>5713</v>
      </c>
      <c r="B4002" s="13" t="s">
        <v>4710</v>
      </c>
      <c r="C4002" s="13" t="s">
        <v>4711</v>
      </c>
      <c r="D4002" s="13" t="s">
        <v>41</v>
      </c>
      <c r="E4002" s="13" t="s">
        <v>23</v>
      </c>
      <c r="F4002" s="13" t="s">
        <v>380</v>
      </c>
      <c r="G4002" s="13" t="s">
        <v>381</v>
      </c>
      <c r="H4002" s="13" t="s">
        <v>54</v>
      </c>
      <c r="I4002" s="47" t="str">
        <f>INDEX(Orders!$E4002,MATCH(Orders!$F4002,Customers!$B4002,0))</f>
        <v>Same Day</v>
      </c>
    </row>
    <row r="4003" spans="1:9" x14ac:dyDescent="0.35">
      <c r="A4003" s="12">
        <v>2225</v>
      </c>
      <c r="B4003" s="17" t="s">
        <v>592</v>
      </c>
      <c r="C4003" s="17" t="s">
        <v>593</v>
      </c>
      <c r="D4003" s="17" t="s">
        <v>22</v>
      </c>
      <c r="E4003" s="17" t="s">
        <v>23</v>
      </c>
      <c r="F4003" s="17" t="s">
        <v>86</v>
      </c>
      <c r="G4003" s="17" t="s">
        <v>87</v>
      </c>
      <c r="H4003" s="17" t="s">
        <v>26</v>
      </c>
      <c r="I4003" s="48" t="str">
        <f>INDEX(Orders!$E4003,MATCH(Orders!$F4003,Customers!$B4003,0))</f>
        <v>Standard Class</v>
      </c>
    </row>
    <row r="4004" spans="1:9" x14ac:dyDescent="0.35">
      <c r="A4004" s="11">
        <v>6455</v>
      </c>
      <c r="B4004" s="13" t="s">
        <v>5503</v>
      </c>
      <c r="C4004" s="13" t="s">
        <v>5504</v>
      </c>
      <c r="D4004" s="13" t="s">
        <v>41</v>
      </c>
      <c r="E4004" s="13" t="s">
        <v>23</v>
      </c>
      <c r="F4004" s="13" t="s">
        <v>358</v>
      </c>
      <c r="G4004" s="13" t="s">
        <v>43</v>
      </c>
      <c r="H4004" s="13" t="s">
        <v>44</v>
      </c>
      <c r="I4004" s="47" t="str">
        <f>INDEX(Orders!$E4004,MATCH(Orders!$F4004,Customers!$B4004,0))</f>
        <v>First Class</v>
      </c>
    </row>
    <row r="4005" spans="1:9" x14ac:dyDescent="0.35">
      <c r="A4005" s="12">
        <v>1010</v>
      </c>
      <c r="B4005" s="17" t="s">
        <v>2408</v>
      </c>
      <c r="C4005" s="17" t="s">
        <v>2409</v>
      </c>
      <c r="D4005" s="17" t="s">
        <v>41</v>
      </c>
      <c r="E4005" s="17" t="s">
        <v>23</v>
      </c>
      <c r="F4005" s="17" t="s">
        <v>380</v>
      </c>
      <c r="G4005" s="17" t="s">
        <v>381</v>
      </c>
      <c r="H4005" s="17" t="s">
        <v>54</v>
      </c>
      <c r="I4005" s="48" t="str">
        <f>INDEX(Orders!$E4005,MATCH(Orders!$F4005,Customers!$B4005,0))</f>
        <v>First Class</v>
      </c>
    </row>
    <row r="4006" spans="1:9" x14ac:dyDescent="0.35">
      <c r="A4006" s="11">
        <v>6912</v>
      </c>
      <c r="B4006" s="13" t="s">
        <v>7173</v>
      </c>
      <c r="C4006" s="13" t="s">
        <v>7174</v>
      </c>
      <c r="D4006" s="13" t="s">
        <v>41</v>
      </c>
      <c r="E4006" s="13" t="s">
        <v>23</v>
      </c>
      <c r="F4006" s="13" t="s">
        <v>358</v>
      </c>
      <c r="G4006" s="13" t="s">
        <v>43</v>
      </c>
      <c r="H4006" s="13" t="s">
        <v>44</v>
      </c>
      <c r="I4006" s="47" t="str">
        <f>INDEX(Orders!$E4006,MATCH(Orders!$F4006,Customers!$B4006,0))</f>
        <v>Second Class</v>
      </c>
    </row>
    <row r="4007" spans="1:9" x14ac:dyDescent="0.35">
      <c r="A4007" s="12">
        <v>1206</v>
      </c>
      <c r="B4007" s="17" t="s">
        <v>6462</v>
      </c>
      <c r="C4007" s="17" t="s">
        <v>6463</v>
      </c>
      <c r="D4007" s="17" t="s">
        <v>41</v>
      </c>
      <c r="E4007" s="17" t="s">
        <v>23</v>
      </c>
      <c r="F4007" s="17" t="s">
        <v>77</v>
      </c>
      <c r="G4007" s="17" t="s">
        <v>78</v>
      </c>
      <c r="H4007" s="17" t="s">
        <v>79</v>
      </c>
      <c r="I4007" s="48" t="str">
        <f>INDEX(Orders!$E4007,MATCH(Orders!$F4007,Customers!$B4007,0))</f>
        <v>First Class</v>
      </c>
    </row>
    <row r="4008" spans="1:9" x14ac:dyDescent="0.35">
      <c r="A4008" s="11">
        <v>1834</v>
      </c>
      <c r="B4008" s="13" t="s">
        <v>1231</v>
      </c>
      <c r="C4008" s="13" t="s">
        <v>1232</v>
      </c>
      <c r="D4008" s="13" t="s">
        <v>22</v>
      </c>
      <c r="E4008" s="13" t="s">
        <v>23</v>
      </c>
      <c r="F4008" s="13" t="s">
        <v>2013</v>
      </c>
      <c r="G4008" s="13" t="s">
        <v>53</v>
      </c>
      <c r="H4008" s="13" t="s">
        <v>54</v>
      </c>
      <c r="I4008" s="47" t="str">
        <f>INDEX(Orders!$E4008,MATCH(Orders!$F4008,Customers!$B4008,0))</f>
        <v>Standard Class</v>
      </c>
    </row>
    <row r="4009" spans="1:9" x14ac:dyDescent="0.35">
      <c r="A4009" s="12">
        <v>1835</v>
      </c>
      <c r="B4009" s="17" t="s">
        <v>1231</v>
      </c>
      <c r="C4009" s="17" t="s">
        <v>1232</v>
      </c>
      <c r="D4009" s="17" t="s">
        <v>22</v>
      </c>
      <c r="E4009" s="17" t="s">
        <v>23</v>
      </c>
      <c r="F4009" s="17" t="s">
        <v>2013</v>
      </c>
      <c r="G4009" s="17" t="s">
        <v>53</v>
      </c>
      <c r="H4009" s="17" t="s">
        <v>54</v>
      </c>
      <c r="I4009" s="48" t="str">
        <f>INDEX(Orders!$E4009,MATCH(Orders!$F4009,Customers!$B4009,0))</f>
        <v>Standard Class</v>
      </c>
    </row>
    <row r="4010" spans="1:9" x14ac:dyDescent="0.35">
      <c r="A4010" s="11">
        <v>2186</v>
      </c>
      <c r="B4010" s="13" t="s">
        <v>1738</v>
      </c>
      <c r="C4010" s="13" t="s">
        <v>1739</v>
      </c>
      <c r="D4010" s="13" t="s">
        <v>22</v>
      </c>
      <c r="E4010" s="13" t="s">
        <v>23</v>
      </c>
      <c r="F4010" s="13" t="s">
        <v>2732</v>
      </c>
      <c r="G4010" s="13" t="s">
        <v>43</v>
      </c>
      <c r="H4010" s="13" t="s">
        <v>44</v>
      </c>
      <c r="I4010" s="47" t="str">
        <f>INDEX(Orders!$E4010,MATCH(Orders!$F4010,Customers!$B4010,0))</f>
        <v>Second Class</v>
      </c>
    </row>
    <row r="4011" spans="1:9" x14ac:dyDescent="0.35">
      <c r="A4011" s="12">
        <v>7088</v>
      </c>
      <c r="B4011" s="17" t="s">
        <v>5175</v>
      </c>
      <c r="C4011" s="17" t="s">
        <v>5176</v>
      </c>
      <c r="D4011" s="17" t="s">
        <v>41</v>
      </c>
      <c r="E4011" s="17" t="s">
        <v>23</v>
      </c>
      <c r="F4011" s="17" t="s">
        <v>42</v>
      </c>
      <c r="G4011" s="17" t="s">
        <v>43</v>
      </c>
      <c r="H4011" s="17" t="s">
        <v>44</v>
      </c>
      <c r="I4011" s="48" t="str">
        <f>INDEX(Orders!$E4011,MATCH(Orders!$F4011,Customers!$B4011,0))</f>
        <v>Second Class</v>
      </c>
    </row>
    <row r="4012" spans="1:9" x14ac:dyDescent="0.35">
      <c r="A4012" s="11">
        <v>4633</v>
      </c>
      <c r="B4012" s="13" t="s">
        <v>695</v>
      </c>
      <c r="C4012" s="13" t="s">
        <v>696</v>
      </c>
      <c r="D4012" s="13" t="s">
        <v>41</v>
      </c>
      <c r="E4012" s="13" t="s">
        <v>23</v>
      </c>
      <c r="F4012" s="13" t="s">
        <v>358</v>
      </c>
      <c r="G4012" s="13" t="s">
        <v>43</v>
      </c>
      <c r="H4012" s="13" t="s">
        <v>44</v>
      </c>
      <c r="I4012" s="47" t="str">
        <f>INDEX(Orders!$E4012,MATCH(Orders!$F4012,Customers!$B4012,0))</f>
        <v>Second Class</v>
      </c>
    </row>
    <row r="4013" spans="1:9" x14ac:dyDescent="0.35">
      <c r="A4013" s="12">
        <v>2008</v>
      </c>
      <c r="B4013" s="17" t="s">
        <v>7183</v>
      </c>
      <c r="C4013" s="17" t="s">
        <v>7184</v>
      </c>
      <c r="D4013" s="17" t="s">
        <v>41</v>
      </c>
      <c r="E4013" s="17" t="s">
        <v>23</v>
      </c>
      <c r="F4013" s="17" t="s">
        <v>380</v>
      </c>
      <c r="G4013" s="17" t="s">
        <v>381</v>
      </c>
      <c r="H4013" s="17" t="s">
        <v>54</v>
      </c>
      <c r="I4013" s="48" t="str">
        <f>INDEX(Orders!$E4013,MATCH(Orders!$F4013,Customers!$B4013,0))</f>
        <v>First Class</v>
      </c>
    </row>
    <row r="4014" spans="1:9" x14ac:dyDescent="0.35">
      <c r="A4014" s="11">
        <v>9209</v>
      </c>
      <c r="B4014" s="13" t="s">
        <v>2491</v>
      </c>
      <c r="C4014" s="13" t="s">
        <v>2492</v>
      </c>
      <c r="D4014" s="13" t="s">
        <v>22</v>
      </c>
      <c r="E4014" s="13" t="s">
        <v>23</v>
      </c>
      <c r="F4014" s="13" t="s">
        <v>159</v>
      </c>
      <c r="G4014" s="13" t="s">
        <v>160</v>
      </c>
      <c r="H4014" s="13" t="s">
        <v>44</v>
      </c>
      <c r="I4014" s="47" t="str">
        <f>INDEX(Orders!$E4014,MATCH(Orders!$F4014,Customers!$B4014,0))</f>
        <v>Second Class</v>
      </c>
    </row>
    <row r="4015" spans="1:9" x14ac:dyDescent="0.35">
      <c r="A4015" s="12">
        <v>9982</v>
      </c>
      <c r="B4015" s="17" t="s">
        <v>2672</v>
      </c>
      <c r="C4015" s="17" t="s">
        <v>2673</v>
      </c>
      <c r="D4015" s="17" t="s">
        <v>41</v>
      </c>
      <c r="E4015" s="17" t="s">
        <v>23</v>
      </c>
      <c r="F4015" s="17" t="s">
        <v>211</v>
      </c>
      <c r="G4015" s="17" t="s">
        <v>153</v>
      </c>
      <c r="H4015" s="17" t="s">
        <v>26</v>
      </c>
      <c r="I4015" s="48" t="str">
        <f>INDEX(Orders!$E4015,MATCH(Orders!$F4015,Customers!$B4015,0))</f>
        <v>First Class</v>
      </c>
    </row>
    <row r="4016" spans="1:9" x14ac:dyDescent="0.35">
      <c r="A4016" s="11">
        <v>4632</v>
      </c>
      <c r="B4016" s="13" t="s">
        <v>695</v>
      </c>
      <c r="C4016" s="13" t="s">
        <v>696</v>
      </c>
      <c r="D4016" s="13" t="s">
        <v>41</v>
      </c>
      <c r="E4016" s="13" t="s">
        <v>23</v>
      </c>
      <c r="F4016" s="13" t="s">
        <v>358</v>
      </c>
      <c r="G4016" s="13" t="s">
        <v>43</v>
      </c>
      <c r="H4016" s="13" t="s">
        <v>44</v>
      </c>
      <c r="I4016" s="47" t="str">
        <f>INDEX(Orders!$E4016,MATCH(Orders!$F4016,Customers!$B4016,0))</f>
        <v>Second Class</v>
      </c>
    </row>
    <row r="4017" spans="1:9" x14ac:dyDescent="0.35">
      <c r="A4017" s="12">
        <v>9208</v>
      </c>
      <c r="B4017" s="17" t="s">
        <v>434</v>
      </c>
      <c r="C4017" s="17" t="s">
        <v>435</v>
      </c>
      <c r="D4017" s="17" t="s">
        <v>41</v>
      </c>
      <c r="E4017" s="17" t="s">
        <v>23</v>
      </c>
      <c r="F4017" s="17" t="s">
        <v>761</v>
      </c>
      <c r="G4017" s="17" t="s">
        <v>381</v>
      </c>
      <c r="H4017" s="17" t="s">
        <v>54</v>
      </c>
      <c r="I4017" s="48" t="str">
        <f>INDEX(Orders!$E4017,MATCH(Orders!$F4017,Customers!$B4017,0))</f>
        <v>Standard Class</v>
      </c>
    </row>
    <row r="4018" spans="1:9" x14ac:dyDescent="0.35">
      <c r="A4018" s="11">
        <v>5090</v>
      </c>
      <c r="B4018" s="13" t="s">
        <v>2043</v>
      </c>
      <c r="C4018" s="13" t="s">
        <v>2044</v>
      </c>
      <c r="D4018" s="13" t="s">
        <v>22</v>
      </c>
      <c r="E4018" s="13" t="s">
        <v>23</v>
      </c>
      <c r="F4018" s="13" t="s">
        <v>7191</v>
      </c>
      <c r="G4018" s="13" t="s">
        <v>737</v>
      </c>
      <c r="H4018" s="13" t="s">
        <v>44</v>
      </c>
      <c r="I4018" s="47" t="str">
        <f>INDEX(Orders!$E4018,MATCH(Orders!$F4018,Customers!$B4018,0))</f>
        <v>First Class</v>
      </c>
    </row>
    <row r="4019" spans="1:9" x14ac:dyDescent="0.35">
      <c r="A4019" s="12">
        <v>5091</v>
      </c>
      <c r="B4019" s="17" t="s">
        <v>2043</v>
      </c>
      <c r="C4019" s="17" t="s">
        <v>2044</v>
      </c>
      <c r="D4019" s="17" t="s">
        <v>22</v>
      </c>
      <c r="E4019" s="17" t="s">
        <v>23</v>
      </c>
      <c r="F4019" s="17" t="s">
        <v>7191</v>
      </c>
      <c r="G4019" s="17" t="s">
        <v>737</v>
      </c>
      <c r="H4019" s="17" t="s">
        <v>44</v>
      </c>
      <c r="I4019" s="48" t="str">
        <f>INDEX(Orders!$E4019,MATCH(Orders!$F4019,Customers!$B4019,0))</f>
        <v>First Class</v>
      </c>
    </row>
    <row r="4020" spans="1:9" x14ac:dyDescent="0.35">
      <c r="A4020" s="11">
        <v>5243</v>
      </c>
      <c r="B4020" s="13" t="s">
        <v>2043</v>
      </c>
      <c r="C4020" s="13" t="s">
        <v>2044</v>
      </c>
      <c r="D4020" s="13" t="s">
        <v>22</v>
      </c>
      <c r="E4020" s="13" t="s">
        <v>23</v>
      </c>
      <c r="F4020" s="13" t="s">
        <v>2750</v>
      </c>
      <c r="G4020" s="13" t="s">
        <v>53</v>
      </c>
      <c r="H4020" s="13" t="s">
        <v>54</v>
      </c>
      <c r="I4020" s="47" t="str">
        <f>INDEX(Orders!$E4020,MATCH(Orders!$F4020,Customers!$B4020,0))</f>
        <v>Standard Class</v>
      </c>
    </row>
    <row r="4021" spans="1:9" x14ac:dyDescent="0.35">
      <c r="A4021" s="12">
        <v>6642</v>
      </c>
      <c r="B4021" s="17" t="s">
        <v>4130</v>
      </c>
      <c r="C4021" s="17" t="s">
        <v>4131</v>
      </c>
      <c r="D4021" s="17" t="s">
        <v>41</v>
      </c>
      <c r="E4021" s="17" t="s">
        <v>23</v>
      </c>
      <c r="F4021" s="17" t="s">
        <v>5065</v>
      </c>
      <c r="G4021" s="17" t="s">
        <v>762</v>
      </c>
      <c r="H4021" s="17" t="s">
        <v>54</v>
      </c>
      <c r="I4021" s="48" t="str">
        <f>INDEX(Orders!$E4021,MATCH(Orders!$F4021,Customers!$B4021,0))</f>
        <v>Standard Class</v>
      </c>
    </row>
    <row r="4022" spans="1:9" x14ac:dyDescent="0.35">
      <c r="A4022" s="11">
        <v>6643</v>
      </c>
      <c r="B4022" s="13" t="s">
        <v>4130</v>
      </c>
      <c r="C4022" s="13" t="s">
        <v>4131</v>
      </c>
      <c r="D4022" s="13" t="s">
        <v>41</v>
      </c>
      <c r="E4022" s="13" t="s">
        <v>23</v>
      </c>
      <c r="F4022" s="13" t="s">
        <v>5065</v>
      </c>
      <c r="G4022" s="13" t="s">
        <v>762</v>
      </c>
      <c r="H4022" s="13" t="s">
        <v>54</v>
      </c>
      <c r="I4022" s="47" t="str">
        <f>INDEX(Orders!$E4022,MATCH(Orders!$F4022,Customers!$B4022,0))</f>
        <v>Standard Class</v>
      </c>
    </row>
    <row r="4023" spans="1:9" x14ac:dyDescent="0.35">
      <c r="A4023" s="12">
        <v>6641</v>
      </c>
      <c r="B4023" s="17" t="s">
        <v>4130</v>
      </c>
      <c r="C4023" s="17" t="s">
        <v>4131</v>
      </c>
      <c r="D4023" s="17" t="s">
        <v>41</v>
      </c>
      <c r="E4023" s="17" t="s">
        <v>23</v>
      </c>
      <c r="F4023" s="17" t="s">
        <v>5065</v>
      </c>
      <c r="G4023" s="17" t="s">
        <v>762</v>
      </c>
      <c r="H4023" s="17" t="s">
        <v>54</v>
      </c>
      <c r="I4023" s="48" t="str">
        <f>INDEX(Orders!$E4023,MATCH(Orders!$F4023,Customers!$B4023,0))</f>
        <v>Standard Class</v>
      </c>
    </row>
    <row r="4024" spans="1:9" x14ac:dyDescent="0.35">
      <c r="A4024" s="11">
        <v>6081</v>
      </c>
      <c r="B4024" s="13" t="s">
        <v>2924</v>
      </c>
      <c r="C4024" s="13" t="s">
        <v>2925</v>
      </c>
      <c r="D4024" s="13" t="s">
        <v>108</v>
      </c>
      <c r="E4024" s="13" t="s">
        <v>23</v>
      </c>
      <c r="F4024" s="13" t="s">
        <v>451</v>
      </c>
      <c r="G4024" s="13" t="s">
        <v>53</v>
      </c>
      <c r="H4024" s="13" t="s">
        <v>54</v>
      </c>
      <c r="I4024" s="47" t="str">
        <f>INDEX(Orders!$E4024,MATCH(Orders!$F4024,Customers!$B4024,0))</f>
        <v>First Class</v>
      </c>
    </row>
    <row r="4025" spans="1:9" x14ac:dyDescent="0.35">
      <c r="A4025" s="12">
        <v>1443</v>
      </c>
      <c r="B4025" s="17" t="s">
        <v>3595</v>
      </c>
      <c r="C4025" s="17" t="s">
        <v>3596</v>
      </c>
      <c r="D4025" s="17" t="s">
        <v>22</v>
      </c>
      <c r="E4025" s="17" t="s">
        <v>23</v>
      </c>
      <c r="F4025" s="17" t="s">
        <v>457</v>
      </c>
      <c r="G4025" s="17" t="s">
        <v>458</v>
      </c>
      <c r="H4025" s="17" t="s">
        <v>79</v>
      </c>
      <c r="I4025" s="48" t="str">
        <f>INDEX(Orders!$E4025,MATCH(Orders!$F4025,Customers!$B4025,0))</f>
        <v>First Class</v>
      </c>
    </row>
    <row r="4026" spans="1:9" x14ac:dyDescent="0.35">
      <c r="A4026" s="11">
        <v>7403</v>
      </c>
      <c r="B4026" s="13" t="s">
        <v>5536</v>
      </c>
      <c r="C4026" s="13" t="s">
        <v>5537</v>
      </c>
      <c r="D4026" s="13" t="s">
        <v>41</v>
      </c>
      <c r="E4026" s="13" t="s">
        <v>23</v>
      </c>
      <c r="F4026" s="13" t="s">
        <v>218</v>
      </c>
      <c r="G4026" s="13" t="s">
        <v>219</v>
      </c>
      <c r="H4026" s="13" t="s">
        <v>26</v>
      </c>
      <c r="I4026" s="47" t="str">
        <f>INDEX(Orders!$E4026,MATCH(Orders!$F4026,Customers!$B4026,0))</f>
        <v>Standard Class</v>
      </c>
    </row>
    <row r="4027" spans="1:9" x14ac:dyDescent="0.35">
      <c r="A4027" s="12">
        <v>5530</v>
      </c>
      <c r="B4027" s="17" t="s">
        <v>334</v>
      </c>
      <c r="C4027" s="17" t="s">
        <v>335</v>
      </c>
      <c r="D4027" s="17" t="s">
        <v>22</v>
      </c>
      <c r="E4027" s="17" t="s">
        <v>23</v>
      </c>
      <c r="F4027" s="17" t="s">
        <v>7200</v>
      </c>
      <c r="G4027" s="17" t="s">
        <v>53</v>
      </c>
      <c r="H4027" s="17" t="s">
        <v>54</v>
      </c>
      <c r="I4027" s="48" t="str">
        <f>INDEX(Orders!$E4027,MATCH(Orders!$F4027,Customers!$B4027,0))</f>
        <v>Standard Class</v>
      </c>
    </row>
    <row r="4028" spans="1:9" x14ac:dyDescent="0.35">
      <c r="A4028" s="11">
        <v>1933</v>
      </c>
      <c r="B4028" s="13" t="s">
        <v>2568</v>
      </c>
      <c r="C4028" s="13" t="s">
        <v>2569</v>
      </c>
      <c r="D4028" s="13" t="s">
        <v>41</v>
      </c>
      <c r="E4028" s="13" t="s">
        <v>23</v>
      </c>
      <c r="F4028" s="13" t="s">
        <v>2161</v>
      </c>
      <c r="G4028" s="13" t="s">
        <v>952</v>
      </c>
      <c r="H4028" s="13" t="s">
        <v>79</v>
      </c>
      <c r="I4028" s="47" t="str">
        <f>INDEX(Orders!$E4028,MATCH(Orders!$F4028,Customers!$B4028,0))</f>
        <v>Second Class</v>
      </c>
    </row>
    <row r="4029" spans="1:9" x14ac:dyDescent="0.35">
      <c r="A4029" s="12">
        <v>6401</v>
      </c>
      <c r="B4029" s="17" t="s">
        <v>1357</v>
      </c>
      <c r="C4029" s="17" t="s">
        <v>1358</v>
      </c>
      <c r="D4029" s="17" t="s">
        <v>108</v>
      </c>
      <c r="E4029" s="17" t="s">
        <v>23</v>
      </c>
      <c r="F4029" s="17" t="s">
        <v>190</v>
      </c>
      <c r="G4029" s="17" t="s">
        <v>241</v>
      </c>
      <c r="H4029" s="17" t="s">
        <v>26</v>
      </c>
      <c r="I4029" s="48" t="str">
        <f>INDEX(Orders!$E4029,MATCH(Orders!$F4029,Customers!$B4029,0))</f>
        <v>Standard Class</v>
      </c>
    </row>
    <row r="4030" spans="1:9" x14ac:dyDescent="0.35">
      <c r="A4030" s="11">
        <v>6399</v>
      </c>
      <c r="B4030" s="13" t="s">
        <v>1357</v>
      </c>
      <c r="C4030" s="13" t="s">
        <v>1358</v>
      </c>
      <c r="D4030" s="13" t="s">
        <v>108</v>
      </c>
      <c r="E4030" s="13" t="s">
        <v>23</v>
      </c>
      <c r="F4030" s="13" t="s">
        <v>190</v>
      </c>
      <c r="G4030" s="13" t="s">
        <v>241</v>
      </c>
      <c r="H4030" s="13" t="s">
        <v>26</v>
      </c>
      <c r="I4030" s="47" t="str">
        <f>INDEX(Orders!$E4030,MATCH(Orders!$F4030,Customers!$B4030,0))</f>
        <v>Standard Class</v>
      </c>
    </row>
    <row r="4031" spans="1:9" x14ac:dyDescent="0.35">
      <c r="A4031" s="12">
        <v>6400</v>
      </c>
      <c r="B4031" s="17" t="s">
        <v>1357</v>
      </c>
      <c r="C4031" s="17" t="s">
        <v>1358</v>
      </c>
      <c r="D4031" s="17" t="s">
        <v>108</v>
      </c>
      <c r="E4031" s="17" t="s">
        <v>23</v>
      </c>
      <c r="F4031" s="17" t="s">
        <v>190</v>
      </c>
      <c r="G4031" s="17" t="s">
        <v>241</v>
      </c>
      <c r="H4031" s="17" t="s">
        <v>26</v>
      </c>
      <c r="I4031" s="48" t="str">
        <f>INDEX(Orders!$E4031,MATCH(Orders!$F4031,Customers!$B4031,0))</f>
        <v>Standard Class</v>
      </c>
    </row>
    <row r="4032" spans="1:9" x14ac:dyDescent="0.35">
      <c r="A4032" s="11">
        <v>1934</v>
      </c>
      <c r="B4032" s="13" t="s">
        <v>2568</v>
      </c>
      <c r="C4032" s="13" t="s">
        <v>2569</v>
      </c>
      <c r="D4032" s="13" t="s">
        <v>41</v>
      </c>
      <c r="E4032" s="13" t="s">
        <v>23</v>
      </c>
      <c r="F4032" s="13" t="s">
        <v>2161</v>
      </c>
      <c r="G4032" s="13" t="s">
        <v>952</v>
      </c>
      <c r="H4032" s="13" t="s">
        <v>79</v>
      </c>
      <c r="I4032" s="47" t="str">
        <f>INDEX(Orders!$E4032,MATCH(Orders!$F4032,Customers!$B4032,0))</f>
        <v>Second Class</v>
      </c>
    </row>
    <row r="4033" spans="1:9" x14ac:dyDescent="0.35">
      <c r="A4033" s="12">
        <v>9185</v>
      </c>
      <c r="B4033" s="17" t="s">
        <v>1398</v>
      </c>
      <c r="C4033" s="17" t="s">
        <v>1399</v>
      </c>
      <c r="D4033" s="17" t="s">
        <v>41</v>
      </c>
      <c r="E4033" s="17" t="s">
        <v>23</v>
      </c>
      <c r="F4033" s="17" t="s">
        <v>6524</v>
      </c>
      <c r="G4033" s="17" t="s">
        <v>43</v>
      </c>
      <c r="H4033" s="17" t="s">
        <v>44</v>
      </c>
      <c r="I4033" s="48" t="str">
        <f>INDEX(Orders!$E4033,MATCH(Orders!$F4033,Customers!$B4033,0))</f>
        <v>Standard Class</v>
      </c>
    </row>
    <row r="4034" spans="1:9" x14ac:dyDescent="0.35">
      <c r="A4034" s="11">
        <v>2746</v>
      </c>
      <c r="B4034" s="13" t="s">
        <v>579</v>
      </c>
      <c r="C4034" s="13" t="s">
        <v>580</v>
      </c>
      <c r="D4034" s="13" t="s">
        <v>41</v>
      </c>
      <c r="E4034" s="13" t="s">
        <v>23</v>
      </c>
      <c r="F4034" s="13" t="s">
        <v>97</v>
      </c>
      <c r="G4034" s="13" t="s">
        <v>78</v>
      </c>
      <c r="H4034" s="13" t="s">
        <v>79</v>
      </c>
      <c r="I4034" s="47" t="str">
        <f>INDEX(Orders!$E4034,MATCH(Orders!$F4034,Customers!$B4034,0))</f>
        <v>Second Class</v>
      </c>
    </row>
    <row r="4035" spans="1:9" x14ac:dyDescent="0.35">
      <c r="A4035" s="12">
        <v>4262</v>
      </c>
      <c r="B4035" s="17" t="s">
        <v>1834</v>
      </c>
      <c r="C4035" s="17" t="s">
        <v>1835</v>
      </c>
      <c r="D4035" s="17" t="s">
        <v>41</v>
      </c>
      <c r="E4035" s="17" t="s">
        <v>23</v>
      </c>
      <c r="F4035" s="17" t="s">
        <v>7206</v>
      </c>
      <c r="G4035" s="17" t="s">
        <v>933</v>
      </c>
      <c r="H4035" s="17" t="s">
        <v>54</v>
      </c>
      <c r="I4035" s="48" t="str">
        <f>INDEX(Orders!$E4035,MATCH(Orders!$F4035,Customers!$B4035,0))</f>
        <v>Standard Class</v>
      </c>
    </row>
    <row r="4036" spans="1:9" x14ac:dyDescent="0.35">
      <c r="A4036" s="11">
        <v>3575</v>
      </c>
      <c r="B4036" s="13" t="s">
        <v>5689</v>
      </c>
      <c r="C4036" s="13" t="s">
        <v>5690</v>
      </c>
      <c r="D4036" s="13" t="s">
        <v>41</v>
      </c>
      <c r="E4036" s="13" t="s">
        <v>23</v>
      </c>
      <c r="F4036" s="13" t="s">
        <v>627</v>
      </c>
      <c r="G4036" s="13" t="s">
        <v>219</v>
      </c>
      <c r="H4036" s="13" t="s">
        <v>26</v>
      </c>
      <c r="I4036" s="47" t="str">
        <f>INDEX(Orders!$E4036,MATCH(Orders!$F4036,Customers!$B4036,0))</f>
        <v>Standard Class</v>
      </c>
    </row>
    <row r="4037" spans="1:9" x14ac:dyDescent="0.35">
      <c r="A4037" s="12">
        <v>7652</v>
      </c>
      <c r="B4037" s="17" t="s">
        <v>2474</v>
      </c>
      <c r="C4037" s="17" t="s">
        <v>2475</v>
      </c>
      <c r="D4037" s="17" t="s">
        <v>41</v>
      </c>
      <c r="E4037" s="17" t="s">
        <v>23</v>
      </c>
      <c r="F4037" s="17" t="s">
        <v>404</v>
      </c>
      <c r="G4037" s="17" t="s">
        <v>53</v>
      </c>
      <c r="H4037" s="17" t="s">
        <v>54</v>
      </c>
      <c r="I4037" s="48" t="str">
        <f>INDEX(Orders!$E4037,MATCH(Orders!$F4037,Customers!$B4037,0))</f>
        <v>First Class</v>
      </c>
    </row>
    <row r="4038" spans="1:9" x14ac:dyDescent="0.35">
      <c r="A4038" s="11">
        <v>7653</v>
      </c>
      <c r="B4038" s="13" t="s">
        <v>2474</v>
      </c>
      <c r="C4038" s="13" t="s">
        <v>2475</v>
      </c>
      <c r="D4038" s="13" t="s">
        <v>41</v>
      </c>
      <c r="E4038" s="13" t="s">
        <v>23</v>
      </c>
      <c r="F4038" s="13" t="s">
        <v>404</v>
      </c>
      <c r="G4038" s="13" t="s">
        <v>53</v>
      </c>
      <c r="H4038" s="13" t="s">
        <v>54</v>
      </c>
      <c r="I4038" s="47" t="str">
        <f>INDEX(Orders!$E4038,MATCH(Orders!$F4038,Customers!$B4038,0))</f>
        <v>First Class</v>
      </c>
    </row>
    <row r="4039" spans="1:9" x14ac:dyDescent="0.35">
      <c r="A4039" s="12">
        <v>4105</v>
      </c>
      <c r="B4039" s="17" t="s">
        <v>3568</v>
      </c>
      <c r="C4039" s="17" t="s">
        <v>3569</v>
      </c>
      <c r="D4039" s="17" t="s">
        <v>41</v>
      </c>
      <c r="E4039" s="17" t="s">
        <v>23</v>
      </c>
      <c r="F4039" s="17" t="s">
        <v>257</v>
      </c>
      <c r="G4039" s="17" t="s">
        <v>43</v>
      </c>
      <c r="H4039" s="17" t="s">
        <v>44</v>
      </c>
      <c r="I4039" s="48" t="str">
        <f>INDEX(Orders!$E4039,MATCH(Orders!$F4039,Customers!$B4039,0))</f>
        <v>Standard Class</v>
      </c>
    </row>
    <row r="4040" spans="1:9" x14ac:dyDescent="0.35">
      <c r="A4040" s="11">
        <v>9186</v>
      </c>
      <c r="B4040" s="13" t="s">
        <v>1398</v>
      </c>
      <c r="C4040" s="13" t="s">
        <v>1399</v>
      </c>
      <c r="D4040" s="13" t="s">
        <v>41</v>
      </c>
      <c r="E4040" s="13" t="s">
        <v>23</v>
      </c>
      <c r="F4040" s="13" t="s">
        <v>6524</v>
      </c>
      <c r="G4040" s="13" t="s">
        <v>43</v>
      </c>
      <c r="H4040" s="13" t="s">
        <v>44</v>
      </c>
      <c r="I4040" s="47" t="str">
        <f>INDEX(Orders!$E4040,MATCH(Orders!$F4040,Customers!$B4040,0))</f>
        <v>Standard Class</v>
      </c>
    </row>
    <row r="4041" spans="1:9" x14ac:dyDescent="0.35">
      <c r="A4041" s="12">
        <v>4458</v>
      </c>
      <c r="B4041" s="17" t="s">
        <v>5594</v>
      </c>
      <c r="C4041" s="17" t="s">
        <v>5595</v>
      </c>
      <c r="D4041" s="17" t="s">
        <v>41</v>
      </c>
      <c r="E4041" s="17" t="s">
        <v>23</v>
      </c>
      <c r="F4041" s="17" t="s">
        <v>2972</v>
      </c>
      <c r="G4041" s="17" t="s">
        <v>43</v>
      </c>
      <c r="H4041" s="17" t="s">
        <v>44</v>
      </c>
      <c r="I4041" s="48" t="str">
        <f>INDEX(Orders!$E4041,MATCH(Orders!$F4041,Customers!$B4041,0))</f>
        <v>Standard Class</v>
      </c>
    </row>
    <row r="4042" spans="1:9" x14ac:dyDescent="0.35">
      <c r="A4042" s="11">
        <v>9180</v>
      </c>
      <c r="B4042" s="13" t="s">
        <v>1398</v>
      </c>
      <c r="C4042" s="13" t="s">
        <v>1399</v>
      </c>
      <c r="D4042" s="13" t="s">
        <v>41</v>
      </c>
      <c r="E4042" s="13" t="s">
        <v>23</v>
      </c>
      <c r="F4042" s="13" t="s">
        <v>6524</v>
      </c>
      <c r="G4042" s="13" t="s">
        <v>43</v>
      </c>
      <c r="H4042" s="13" t="s">
        <v>44</v>
      </c>
      <c r="I4042" s="47" t="str">
        <f>INDEX(Orders!$E4042,MATCH(Orders!$F4042,Customers!$B4042,0))</f>
        <v>Standard Class</v>
      </c>
    </row>
    <row r="4043" spans="1:9" x14ac:dyDescent="0.35">
      <c r="A4043" s="12">
        <v>9187</v>
      </c>
      <c r="B4043" s="17" t="s">
        <v>1398</v>
      </c>
      <c r="C4043" s="17" t="s">
        <v>1399</v>
      </c>
      <c r="D4043" s="17" t="s">
        <v>41</v>
      </c>
      <c r="E4043" s="17" t="s">
        <v>23</v>
      </c>
      <c r="F4043" s="17" t="s">
        <v>6524</v>
      </c>
      <c r="G4043" s="17" t="s">
        <v>43</v>
      </c>
      <c r="H4043" s="17" t="s">
        <v>44</v>
      </c>
      <c r="I4043" s="48" t="str">
        <f>INDEX(Orders!$E4043,MATCH(Orders!$F4043,Customers!$B4043,0))</f>
        <v>Standard Class</v>
      </c>
    </row>
    <row r="4044" spans="1:9" x14ac:dyDescent="0.35">
      <c r="A4044" s="11">
        <v>9181</v>
      </c>
      <c r="B4044" s="13" t="s">
        <v>1398</v>
      </c>
      <c r="C4044" s="13" t="s">
        <v>1399</v>
      </c>
      <c r="D4044" s="13" t="s">
        <v>41</v>
      </c>
      <c r="E4044" s="13" t="s">
        <v>23</v>
      </c>
      <c r="F4044" s="13" t="s">
        <v>6524</v>
      </c>
      <c r="G4044" s="13" t="s">
        <v>43</v>
      </c>
      <c r="H4044" s="13" t="s">
        <v>44</v>
      </c>
      <c r="I4044" s="47" t="str">
        <f>INDEX(Orders!$E4044,MATCH(Orders!$F4044,Customers!$B4044,0))</f>
        <v>Standard Class</v>
      </c>
    </row>
    <row r="4045" spans="1:9" x14ac:dyDescent="0.35">
      <c r="A4045" s="12">
        <v>4106</v>
      </c>
      <c r="B4045" s="17" t="s">
        <v>3568</v>
      </c>
      <c r="C4045" s="17" t="s">
        <v>3569</v>
      </c>
      <c r="D4045" s="17" t="s">
        <v>41</v>
      </c>
      <c r="E4045" s="17" t="s">
        <v>23</v>
      </c>
      <c r="F4045" s="17" t="s">
        <v>257</v>
      </c>
      <c r="G4045" s="17" t="s">
        <v>43</v>
      </c>
      <c r="H4045" s="17" t="s">
        <v>44</v>
      </c>
      <c r="I4045" s="48" t="str">
        <f>INDEX(Orders!$E4045,MATCH(Orders!$F4045,Customers!$B4045,0))</f>
        <v>Standard Class</v>
      </c>
    </row>
    <row r="4046" spans="1:9" x14ac:dyDescent="0.35">
      <c r="A4046" s="11">
        <v>9184</v>
      </c>
      <c r="B4046" s="13" t="s">
        <v>1398</v>
      </c>
      <c r="C4046" s="13" t="s">
        <v>1399</v>
      </c>
      <c r="D4046" s="13" t="s">
        <v>41</v>
      </c>
      <c r="E4046" s="13" t="s">
        <v>23</v>
      </c>
      <c r="F4046" s="13" t="s">
        <v>6524</v>
      </c>
      <c r="G4046" s="13" t="s">
        <v>43</v>
      </c>
      <c r="H4046" s="13" t="s">
        <v>44</v>
      </c>
      <c r="I4046" s="47" t="str">
        <f>INDEX(Orders!$E4046,MATCH(Orders!$F4046,Customers!$B4046,0))</f>
        <v>Standard Class</v>
      </c>
    </row>
    <row r="4047" spans="1:9" x14ac:dyDescent="0.35">
      <c r="A4047" s="12">
        <v>3574</v>
      </c>
      <c r="B4047" s="17" t="s">
        <v>5689</v>
      </c>
      <c r="C4047" s="17" t="s">
        <v>5690</v>
      </c>
      <c r="D4047" s="17" t="s">
        <v>41</v>
      </c>
      <c r="E4047" s="17" t="s">
        <v>23</v>
      </c>
      <c r="F4047" s="17" t="s">
        <v>627</v>
      </c>
      <c r="G4047" s="17" t="s">
        <v>219</v>
      </c>
      <c r="H4047" s="17" t="s">
        <v>26</v>
      </c>
      <c r="I4047" s="48" t="str">
        <f>INDEX(Orders!$E4047,MATCH(Orders!$F4047,Customers!$B4047,0))</f>
        <v>Standard Class</v>
      </c>
    </row>
    <row r="4048" spans="1:9" x14ac:dyDescent="0.35">
      <c r="A4048" s="11">
        <v>9182</v>
      </c>
      <c r="B4048" s="13" t="s">
        <v>1398</v>
      </c>
      <c r="C4048" s="13" t="s">
        <v>1399</v>
      </c>
      <c r="D4048" s="13" t="s">
        <v>41</v>
      </c>
      <c r="E4048" s="13" t="s">
        <v>23</v>
      </c>
      <c r="F4048" s="13" t="s">
        <v>6524</v>
      </c>
      <c r="G4048" s="13" t="s">
        <v>43</v>
      </c>
      <c r="H4048" s="13" t="s">
        <v>44</v>
      </c>
      <c r="I4048" s="47" t="str">
        <f>INDEX(Orders!$E4048,MATCH(Orders!$F4048,Customers!$B4048,0))</f>
        <v>Standard Class</v>
      </c>
    </row>
    <row r="4049" spans="1:9" x14ac:dyDescent="0.35">
      <c r="A4049" s="12">
        <v>9183</v>
      </c>
      <c r="B4049" s="17" t="s">
        <v>1398</v>
      </c>
      <c r="C4049" s="17" t="s">
        <v>1399</v>
      </c>
      <c r="D4049" s="17" t="s">
        <v>41</v>
      </c>
      <c r="E4049" s="17" t="s">
        <v>23</v>
      </c>
      <c r="F4049" s="17" t="s">
        <v>6524</v>
      </c>
      <c r="G4049" s="17" t="s">
        <v>43</v>
      </c>
      <c r="H4049" s="17" t="s">
        <v>44</v>
      </c>
      <c r="I4049" s="48" t="str">
        <f>INDEX(Orders!$E4049,MATCH(Orders!$F4049,Customers!$B4049,0))</f>
        <v>Standard Class</v>
      </c>
    </row>
    <row r="4050" spans="1:9" x14ac:dyDescent="0.35">
      <c r="A4050" s="11">
        <v>2189</v>
      </c>
      <c r="B4050" s="13" t="s">
        <v>3248</v>
      </c>
      <c r="C4050" s="13" t="s">
        <v>3249</v>
      </c>
      <c r="D4050" s="13" t="s">
        <v>41</v>
      </c>
      <c r="E4050" s="13" t="s">
        <v>23</v>
      </c>
      <c r="F4050" s="13" t="s">
        <v>184</v>
      </c>
      <c r="G4050" s="13" t="s">
        <v>762</v>
      </c>
      <c r="H4050" s="13" t="s">
        <v>54</v>
      </c>
      <c r="I4050" s="47" t="str">
        <f>INDEX(Orders!$E4050,MATCH(Orders!$F4050,Customers!$B4050,0))</f>
        <v>Standard Class</v>
      </c>
    </row>
    <row r="4051" spans="1:9" x14ac:dyDescent="0.35">
      <c r="A4051" s="12">
        <v>6728</v>
      </c>
      <c r="B4051" s="17" t="s">
        <v>2966</v>
      </c>
      <c r="C4051" s="17" t="s">
        <v>2967</v>
      </c>
      <c r="D4051" s="17" t="s">
        <v>22</v>
      </c>
      <c r="E4051" s="17" t="s">
        <v>23</v>
      </c>
      <c r="F4051" s="17" t="s">
        <v>457</v>
      </c>
      <c r="G4051" s="17" t="s">
        <v>762</v>
      </c>
      <c r="H4051" s="17" t="s">
        <v>54</v>
      </c>
      <c r="I4051" s="48" t="str">
        <f>INDEX(Orders!$E4051,MATCH(Orders!$F4051,Customers!$B4051,0))</f>
        <v>Second Class</v>
      </c>
    </row>
    <row r="4052" spans="1:9" x14ac:dyDescent="0.35">
      <c r="A4052" s="11">
        <v>2190</v>
      </c>
      <c r="B4052" s="13" t="s">
        <v>3248</v>
      </c>
      <c r="C4052" s="13" t="s">
        <v>3249</v>
      </c>
      <c r="D4052" s="13" t="s">
        <v>41</v>
      </c>
      <c r="E4052" s="13" t="s">
        <v>23</v>
      </c>
      <c r="F4052" s="13" t="s">
        <v>184</v>
      </c>
      <c r="G4052" s="13" t="s">
        <v>762</v>
      </c>
      <c r="H4052" s="13" t="s">
        <v>54</v>
      </c>
      <c r="I4052" s="47" t="str">
        <f>INDEX(Orders!$E4052,MATCH(Orders!$F4052,Customers!$B4052,0))</f>
        <v>Standard Class</v>
      </c>
    </row>
    <row r="4053" spans="1:9" x14ac:dyDescent="0.35">
      <c r="A4053" s="12">
        <v>2188</v>
      </c>
      <c r="B4053" s="17" t="s">
        <v>3248</v>
      </c>
      <c r="C4053" s="17" t="s">
        <v>3249</v>
      </c>
      <c r="D4053" s="17" t="s">
        <v>41</v>
      </c>
      <c r="E4053" s="17" t="s">
        <v>23</v>
      </c>
      <c r="F4053" s="17" t="s">
        <v>184</v>
      </c>
      <c r="G4053" s="17" t="s">
        <v>762</v>
      </c>
      <c r="H4053" s="17" t="s">
        <v>54</v>
      </c>
      <c r="I4053" s="48" t="str">
        <f>INDEX(Orders!$E4053,MATCH(Orders!$F4053,Customers!$B4053,0))</f>
        <v>Standard Class</v>
      </c>
    </row>
    <row r="4054" spans="1:9" x14ac:dyDescent="0.35">
      <c r="A4054" s="11">
        <v>4028</v>
      </c>
      <c r="B4054" s="13" t="s">
        <v>4734</v>
      </c>
      <c r="C4054" s="13" t="s">
        <v>4735</v>
      </c>
      <c r="D4054" s="13" t="s">
        <v>22</v>
      </c>
      <c r="E4054" s="13" t="s">
        <v>23</v>
      </c>
      <c r="F4054" s="13" t="s">
        <v>7220</v>
      </c>
      <c r="G4054" s="13" t="s">
        <v>53</v>
      </c>
      <c r="H4054" s="13" t="s">
        <v>54</v>
      </c>
      <c r="I4054" s="47" t="str">
        <f>INDEX(Orders!$E4054,MATCH(Orders!$F4054,Customers!$B4054,0))</f>
        <v>First Class</v>
      </c>
    </row>
    <row r="4055" spans="1:9" x14ac:dyDescent="0.35">
      <c r="A4055" s="12">
        <v>6693</v>
      </c>
      <c r="B4055" s="17" t="s">
        <v>4435</v>
      </c>
      <c r="C4055" s="17" t="s">
        <v>4436</v>
      </c>
      <c r="D4055" s="17" t="s">
        <v>108</v>
      </c>
      <c r="E4055" s="17" t="s">
        <v>23</v>
      </c>
      <c r="F4055" s="17" t="s">
        <v>7222</v>
      </c>
      <c r="G4055" s="17" t="s">
        <v>952</v>
      </c>
      <c r="H4055" s="17" t="s">
        <v>79</v>
      </c>
      <c r="I4055" s="48" t="str">
        <f>INDEX(Orders!$E4055,MATCH(Orders!$F4055,Customers!$B4055,0))</f>
        <v>Second Class</v>
      </c>
    </row>
    <row r="4056" spans="1:9" x14ac:dyDescent="0.35">
      <c r="A4056" s="11">
        <v>9385</v>
      </c>
      <c r="B4056" s="13" t="s">
        <v>869</v>
      </c>
      <c r="C4056" s="13" t="s">
        <v>870</v>
      </c>
      <c r="D4056" s="13" t="s">
        <v>108</v>
      </c>
      <c r="E4056" s="13" t="s">
        <v>23</v>
      </c>
      <c r="F4056" s="13" t="s">
        <v>218</v>
      </c>
      <c r="G4056" s="13" t="s">
        <v>219</v>
      </c>
      <c r="H4056" s="13" t="s">
        <v>26</v>
      </c>
      <c r="I4056" s="47" t="str">
        <f>INDEX(Orders!$E4056,MATCH(Orders!$F4056,Customers!$B4056,0))</f>
        <v>Standard Class</v>
      </c>
    </row>
    <row r="4057" spans="1:9" x14ac:dyDescent="0.35">
      <c r="A4057" s="12">
        <v>4027</v>
      </c>
      <c r="B4057" s="17" t="s">
        <v>4734</v>
      </c>
      <c r="C4057" s="17" t="s">
        <v>4735</v>
      </c>
      <c r="D4057" s="17" t="s">
        <v>22</v>
      </c>
      <c r="E4057" s="17" t="s">
        <v>23</v>
      </c>
      <c r="F4057" s="17" t="s">
        <v>7220</v>
      </c>
      <c r="G4057" s="17" t="s">
        <v>53</v>
      </c>
      <c r="H4057" s="17" t="s">
        <v>54</v>
      </c>
      <c r="I4057" s="48" t="str">
        <f>INDEX(Orders!$E4057,MATCH(Orders!$F4057,Customers!$B4057,0))</f>
        <v>First Class</v>
      </c>
    </row>
    <row r="4058" spans="1:9" x14ac:dyDescent="0.35">
      <c r="A4058" s="11">
        <v>4026</v>
      </c>
      <c r="B4058" s="13" t="s">
        <v>4734</v>
      </c>
      <c r="C4058" s="13" t="s">
        <v>4735</v>
      </c>
      <c r="D4058" s="13" t="s">
        <v>22</v>
      </c>
      <c r="E4058" s="13" t="s">
        <v>23</v>
      </c>
      <c r="F4058" s="13" t="s">
        <v>7220</v>
      </c>
      <c r="G4058" s="13" t="s">
        <v>53</v>
      </c>
      <c r="H4058" s="13" t="s">
        <v>54</v>
      </c>
      <c r="I4058" s="47" t="str">
        <f>INDEX(Orders!$E4058,MATCH(Orders!$F4058,Customers!$B4058,0))</f>
        <v>First Class</v>
      </c>
    </row>
    <row r="4059" spans="1:9" x14ac:dyDescent="0.35">
      <c r="A4059" s="12">
        <v>4029</v>
      </c>
      <c r="B4059" s="17" t="s">
        <v>4734</v>
      </c>
      <c r="C4059" s="17" t="s">
        <v>4735</v>
      </c>
      <c r="D4059" s="17" t="s">
        <v>22</v>
      </c>
      <c r="E4059" s="17" t="s">
        <v>23</v>
      </c>
      <c r="F4059" s="17" t="s">
        <v>7220</v>
      </c>
      <c r="G4059" s="17" t="s">
        <v>53</v>
      </c>
      <c r="H4059" s="17" t="s">
        <v>54</v>
      </c>
      <c r="I4059" s="48" t="str">
        <f>INDEX(Orders!$E4059,MATCH(Orders!$F4059,Customers!$B4059,0))</f>
        <v>First Class</v>
      </c>
    </row>
    <row r="4060" spans="1:9" x14ac:dyDescent="0.35">
      <c r="A4060" s="11">
        <v>8259</v>
      </c>
      <c r="B4060" s="13" t="s">
        <v>7225</v>
      </c>
      <c r="C4060" s="13" t="s">
        <v>7226</v>
      </c>
      <c r="D4060" s="13" t="s">
        <v>41</v>
      </c>
      <c r="E4060" s="13" t="s">
        <v>23</v>
      </c>
      <c r="F4060" s="13" t="s">
        <v>159</v>
      </c>
      <c r="G4060" s="13" t="s">
        <v>160</v>
      </c>
      <c r="H4060" s="13" t="s">
        <v>44</v>
      </c>
      <c r="I4060" s="47" t="str">
        <f>INDEX(Orders!$E4060,MATCH(Orders!$F4060,Customers!$B4060,0))</f>
        <v>Standard Class</v>
      </c>
    </row>
    <row r="4061" spans="1:9" x14ac:dyDescent="0.35">
      <c r="A4061" s="12">
        <v>8255</v>
      </c>
      <c r="B4061" s="17" t="s">
        <v>7225</v>
      </c>
      <c r="C4061" s="17" t="s">
        <v>7226</v>
      </c>
      <c r="D4061" s="17" t="s">
        <v>41</v>
      </c>
      <c r="E4061" s="17" t="s">
        <v>23</v>
      </c>
      <c r="F4061" s="17" t="s">
        <v>159</v>
      </c>
      <c r="G4061" s="17" t="s">
        <v>160</v>
      </c>
      <c r="H4061" s="17" t="s">
        <v>44</v>
      </c>
      <c r="I4061" s="48" t="str">
        <f>INDEX(Orders!$E4061,MATCH(Orders!$F4061,Customers!$B4061,0))</f>
        <v>Standard Class</v>
      </c>
    </row>
    <row r="4062" spans="1:9" x14ac:dyDescent="0.35">
      <c r="A4062" s="11">
        <v>8258</v>
      </c>
      <c r="B4062" s="13" t="s">
        <v>7225</v>
      </c>
      <c r="C4062" s="13" t="s">
        <v>7226</v>
      </c>
      <c r="D4062" s="13" t="s">
        <v>41</v>
      </c>
      <c r="E4062" s="13" t="s">
        <v>23</v>
      </c>
      <c r="F4062" s="13" t="s">
        <v>159</v>
      </c>
      <c r="G4062" s="13" t="s">
        <v>160</v>
      </c>
      <c r="H4062" s="13" t="s">
        <v>44</v>
      </c>
      <c r="I4062" s="47" t="str">
        <f>INDEX(Orders!$E4062,MATCH(Orders!$F4062,Customers!$B4062,0))</f>
        <v>Standard Class</v>
      </c>
    </row>
    <row r="4063" spans="1:9" x14ac:dyDescent="0.35">
      <c r="A4063" s="12">
        <v>7767</v>
      </c>
      <c r="B4063" s="17" t="s">
        <v>4931</v>
      </c>
      <c r="C4063" s="17" t="s">
        <v>4932</v>
      </c>
      <c r="D4063" s="17" t="s">
        <v>22</v>
      </c>
      <c r="E4063" s="17" t="s">
        <v>23</v>
      </c>
      <c r="F4063" s="17" t="s">
        <v>1091</v>
      </c>
      <c r="G4063" s="17" t="s">
        <v>25</v>
      </c>
      <c r="H4063" s="17" t="s">
        <v>26</v>
      </c>
      <c r="I4063" s="48" t="str">
        <f>INDEX(Orders!$E4063,MATCH(Orders!$F4063,Customers!$B4063,0))</f>
        <v>Same Day</v>
      </c>
    </row>
    <row r="4064" spans="1:9" x14ac:dyDescent="0.35">
      <c r="A4064" s="11">
        <v>8256</v>
      </c>
      <c r="B4064" s="13" t="s">
        <v>7225</v>
      </c>
      <c r="C4064" s="13" t="s">
        <v>7226</v>
      </c>
      <c r="D4064" s="13" t="s">
        <v>41</v>
      </c>
      <c r="E4064" s="13" t="s">
        <v>23</v>
      </c>
      <c r="F4064" s="13" t="s">
        <v>159</v>
      </c>
      <c r="G4064" s="13" t="s">
        <v>160</v>
      </c>
      <c r="H4064" s="13" t="s">
        <v>44</v>
      </c>
      <c r="I4064" s="47" t="str">
        <f>INDEX(Orders!$E4064,MATCH(Orders!$F4064,Customers!$B4064,0))</f>
        <v>Standard Class</v>
      </c>
    </row>
    <row r="4065" spans="1:9" x14ac:dyDescent="0.35">
      <c r="A4065" s="12">
        <v>8254</v>
      </c>
      <c r="B4065" s="17" t="s">
        <v>7225</v>
      </c>
      <c r="C4065" s="17" t="s">
        <v>7226</v>
      </c>
      <c r="D4065" s="17" t="s">
        <v>41</v>
      </c>
      <c r="E4065" s="17" t="s">
        <v>23</v>
      </c>
      <c r="F4065" s="17" t="s">
        <v>159</v>
      </c>
      <c r="G4065" s="17" t="s">
        <v>160</v>
      </c>
      <c r="H4065" s="17" t="s">
        <v>44</v>
      </c>
      <c r="I4065" s="48" t="str">
        <f>INDEX(Orders!$E4065,MATCH(Orders!$F4065,Customers!$B4065,0))</f>
        <v>Standard Class</v>
      </c>
    </row>
    <row r="4066" spans="1:9" x14ac:dyDescent="0.35">
      <c r="A4066" s="11">
        <v>5762</v>
      </c>
      <c r="B4066" s="13" t="s">
        <v>2379</v>
      </c>
      <c r="C4066" s="13" t="s">
        <v>2380</v>
      </c>
      <c r="D4066" s="13" t="s">
        <v>41</v>
      </c>
      <c r="E4066" s="13" t="s">
        <v>23</v>
      </c>
      <c r="F4066" s="13" t="s">
        <v>4423</v>
      </c>
      <c r="G4066" s="13" t="s">
        <v>43</v>
      </c>
      <c r="H4066" s="13" t="s">
        <v>44</v>
      </c>
      <c r="I4066" s="47" t="str">
        <f>INDEX(Orders!$E4066,MATCH(Orders!$F4066,Customers!$B4066,0))</f>
        <v>First Class</v>
      </c>
    </row>
    <row r="4067" spans="1:9" x14ac:dyDescent="0.35">
      <c r="A4067" s="12">
        <v>7766</v>
      </c>
      <c r="B4067" s="17" t="s">
        <v>4931</v>
      </c>
      <c r="C4067" s="17" t="s">
        <v>4932</v>
      </c>
      <c r="D4067" s="17" t="s">
        <v>22</v>
      </c>
      <c r="E4067" s="17" t="s">
        <v>23</v>
      </c>
      <c r="F4067" s="17" t="s">
        <v>1091</v>
      </c>
      <c r="G4067" s="17" t="s">
        <v>25</v>
      </c>
      <c r="H4067" s="17" t="s">
        <v>26</v>
      </c>
      <c r="I4067" s="48" t="str">
        <f>INDEX(Orders!$E4067,MATCH(Orders!$F4067,Customers!$B4067,0))</f>
        <v>Same Day</v>
      </c>
    </row>
    <row r="4068" spans="1:9" x14ac:dyDescent="0.35">
      <c r="A4068" s="11">
        <v>7765</v>
      </c>
      <c r="B4068" s="13" t="s">
        <v>4931</v>
      </c>
      <c r="C4068" s="13" t="s">
        <v>4932</v>
      </c>
      <c r="D4068" s="13" t="s">
        <v>22</v>
      </c>
      <c r="E4068" s="13" t="s">
        <v>23</v>
      </c>
      <c r="F4068" s="13" t="s">
        <v>1091</v>
      </c>
      <c r="G4068" s="13" t="s">
        <v>25</v>
      </c>
      <c r="H4068" s="13" t="s">
        <v>26</v>
      </c>
      <c r="I4068" s="47" t="str">
        <f>INDEX(Orders!$E4068,MATCH(Orders!$F4068,Customers!$B4068,0))</f>
        <v>Same Day</v>
      </c>
    </row>
    <row r="4069" spans="1:9" x14ac:dyDescent="0.35">
      <c r="A4069" s="12">
        <v>2863</v>
      </c>
      <c r="B4069" s="17" t="s">
        <v>7230</v>
      </c>
      <c r="C4069" s="17" t="s">
        <v>7231</v>
      </c>
      <c r="D4069" s="17" t="s">
        <v>41</v>
      </c>
      <c r="E4069" s="17" t="s">
        <v>23</v>
      </c>
      <c r="F4069" s="17" t="s">
        <v>5113</v>
      </c>
      <c r="G4069" s="17" t="s">
        <v>98</v>
      </c>
      <c r="H4069" s="17" t="s">
        <v>79</v>
      </c>
      <c r="I4069" s="48" t="str">
        <f>INDEX(Orders!$E4069,MATCH(Orders!$F4069,Customers!$B4069,0))</f>
        <v>Standard Class</v>
      </c>
    </row>
    <row r="4070" spans="1:9" x14ac:dyDescent="0.35">
      <c r="A4070" s="11">
        <v>5763</v>
      </c>
      <c r="B4070" s="13" t="s">
        <v>2379</v>
      </c>
      <c r="C4070" s="13" t="s">
        <v>2380</v>
      </c>
      <c r="D4070" s="13" t="s">
        <v>41</v>
      </c>
      <c r="E4070" s="13" t="s">
        <v>23</v>
      </c>
      <c r="F4070" s="13" t="s">
        <v>4423</v>
      </c>
      <c r="G4070" s="13" t="s">
        <v>43</v>
      </c>
      <c r="H4070" s="13" t="s">
        <v>44</v>
      </c>
      <c r="I4070" s="47" t="str">
        <f>INDEX(Orders!$E4070,MATCH(Orders!$F4070,Customers!$B4070,0))</f>
        <v>First Class</v>
      </c>
    </row>
    <row r="4071" spans="1:9" x14ac:dyDescent="0.35">
      <c r="A4071" s="12">
        <v>8257</v>
      </c>
      <c r="B4071" s="17" t="s">
        <v>7225</v>
      </c>
      <c r="C4071" s="17" t="s">
        <v>7226</v>
      </c>
      <c r="D4071" s="17" t="s">
        <v>41</v>
      </c>
      <c r="E4071" s="17" t="s">
        <v>23</v>
      </c>
      <c r="F4071" s="17" t="s">
        <v>159</v>
      </c>
      <c r="G4071" s="17" t="s">
        <v>160</v>
      </c>
      <c r="H4071" s="17" t="s">
        <v>44</v>
      </c>
      <c r="I4071" s="48" t="str">
        <f>INDEX(Orders!$E4071,MATCH(Orders!$F4071,Customers!$B4071,0))</f>
        <v>Standard Class</v>
      </c>
    </row>
    <row r="4072" spans="1:9" x14ac:dyDescent="0.35">
      <c r="A4072" s="11">
        <v>2866</v>
      </c>
      <c r="B4072" s="13" t="s">
        <v>3568</v>
      </c>
      <c r="C4072" s="13" t="s">
        <v>3569</v>
      </c>
      <c r="D4072" s="13" t="s">
        <v>41</v>
      </c>
      <c r="E4072" s="13" t="s">
        <v>23</v>
      </c>
      <c r="F4072" s="13" t="s">
        <v>358</v>
      </c>
      <c r="G4072" s="13" t="s">
        <v>43</v>
      </c>
      <c r="H4072" s="13" t="s">
        <v>44</v>
      </c>
      <c r="I4072" s="47" t="str">
        <f>INDEX(Orders!$E4072,MATCH(Orders!$F4072,Customers!$B4072,0))</f>
        <v>Same Day</v>
      </c>
    </row>
    <row r="4073" spans="1:9" x14ac:dyDescent="0.35">
      <c r="A4073" s="12">
        <v>2865</v>
      </c>
      <c r="B4073" s="17" t="s">
        <v>3568</v>
      </c>
      <c r="C4073" s="17" t="s">
        <v>3569</v>
      </c>
      <c r="D4073" s="17" t="s">
        <v>41</v>
      </c>
      <c r="E4073" s="17" t="s">
        <v>23</v>
      </c>
      <c r="F4073" s="17" t="s">
        <v>358</v>
      </c>
      <c r="G4073" s="17" t="s">
        <v>43</v>
      </c>
      <c r="H4073" s="17" t="s">
        <v>44</v>
      </c>
      <c r="I4073" s="48" t="str">
        <f>INDEX(Orders!$E4073,MATCH(Orders!$F4073,Customers!$B4073,0))</f>
        <v>Same Day</v>
      </c>
    </row>
    <row r="4074" spans="1:9" x14ac:dyDescent="0.35">
      <c r="A4074" s="11">
        <v>7898</v>
      </c>
      <c r="B4074" s="13" t="s">
        <v>1193</v>
      </c>
      <c r="C4074" s="13" t="s">
        <v>1194</v>
      </c>
      <c r="D4074" s="13" t="s">
        <v>41</v>
      </c>
      <c r="E4074" s="13" t="s">
        <v>23</v>
      </c>
      <c r="F4074" s="13" t="s">
        <v>1106</v>
      </c>
      <c r="G4074" s="13" t="s">
        <v>514</v>
      </c>
      <c r="H4074" s="13" t="s">
        <v>79</v>
      </c>
      <c r="I4074" s="47" t="str">
        <f>INDEX(Orders!$E4074,MATCH(Orders!$F4074,Customers!$B4074,0))</f>
        <v>Standard Class</v>
      </c>
    </row>
    <row r="4075" spans="1:9" x14ac:dyDescent="0.35">
      <c r="A4075" s="12">
        <v>7904</v>
      </c>
      <c r="B4075" s="17" t="s">
        <v>1193</v>
      </c>
      <c r="C4075" s="17" t="s">
        <v>1194</v>
      </c>
      <c r="D4075" s="17" t="s">
        <v>41</v>
      </c>
      <c r="E4075" s="17" t="s">
        <v>23</v>
      </c>
      <c r="F4075" s="17" t="s">
        <v>1106</v>
      </c>
      <c r="G4075" s="17" t="s">
        <v>514</v>
      </c>
      <c r="H4075" s="17" t="s">
        <v>79</v>
      </c>
      <c r="I4075" s="48" t="str">
        <f>INDEX(Orders!$E4075,MATCH(Orders!$F4075,Customers!$B4075,0))</f>
        <v>Standard Class</v>
      </c>
    </row>
    <row r="4076" spans="1:9" x14ac:dyDescent="0.35">
      <c r="A4076" s="11">
        <v>7899</v>
      </c>
      <c r="B4076" s="13" t="s">
        <v>1193</v>
      </c>
      <c r="C4076" s="13" t="s">
        <v>1194</v>
      </c>
      <c r="D4076" s="13" t="s">
        <v>41</v>
      </c>
      <c r="E4076" s="13" t="s">
        <v>23</v>
      </c>
      <c r="F4076" s="13" t="s">
        <v>1106</v>
      </c>
      <c r="G4076" s="13" t="s">
        <v>514</v>
      </c>
      <c r="H4076" s="13" t="s">
        <v>79</v>
      </c>
      <c r="I4076" s="47" t="str">
        <f>INDEX(Orders!$E4076,MATCH(Orders!$F4076,Customers!$B4076,0))</f>
        <v>Standard Class</v>
      </c>
    </row>
    <row r="4077" spans="1:9" x14ac:dyDescent="0.35">
      <c r="A4077" s="12">
        <v>7903</v>
      </c>
      <c r="B4077" s="17" t="s">
        <v>1193</v>
      </c>
      <c r="C4077" s="17" t="s">
        <v>1194</v>
      </c>
      <c r="D4077" s="17" t="s">
        <v>41</v>
      </c>
      <c r="E4077" s="17" t="s">
        <v>23</v>
      </c>
      <c r="F4077" s="17" t="s">
        <v>1106</v>
      </c>
      <c r="G4077" s="17" t="s">
        <v>514</v>
      </c>
      <c r="H4077" s="17" t="s">
        <v>79</v>
      </c>
      <c r="I4077" s="48" t="str">
        <f>INDEX(Orders!$E4077,MATCH(Orders!$F4077,Customers!$B4077,0))</f>
        <v>Standard Class</v>
      </c>
    </row>
    <row r="4078" spans="1:9" x14ac:dyDescent="0.35">
      <c r="A4078" s="11">
        <v>7901</v>
      </c>
      <c r="B4078" s="13" t="s">
        <v>1193</v>
      </c>
      <c r="C4078" s="13" t="s">
        <v>1194</v>
      </c>
      <c r="D4078" s="13" t="s">
        <v>41</v>
      </c>
      <c r="E4078" s="13" t="s">
        <v>23</v>
      </c>
      <c r="F4078" s="13" t="s">
        <v>1106</v>
      </c>
      <c r="G4078" s="13" t="s">
        <v>514</v>
      </c>
      <c r="H4078" s="13" t="s">
        <v>79</v>
      </c>
      <c r="I4078" s="47" t="str">
        <f>INDEX(Orders!$E4078,MATCH(Orders!$F4078,Customers!$B4078,0))</f>
        <v>Standard Class</v>
      </c>
    </row>
    <row r="4079" spans="1:9" x14ac:dyDescent="0.35">
      <c r="A4079" s="12">
        <v>7900</v>
      </c>
      <c r="B4079" s="17" t="s">
        <v>1193</v>
      </c>
      <c r="C4079" s="17" t="s">
        <v>1194</v>
      </c>
      <c r="D4079" s="17" t="s">
        <v>41</v>
      </c>
      <c r="E4079" s="17" t="s">
        <v>23</v>
      </c>
      <c r="F4079" s="17" t="s">
        <v>1106</v>
      </c>
      <c r="G4079" s="17" t="s">
        <v>514</v>
      </c>
      <c r="H4079" s="17" t="s">
        <v>79</v>
      </c>
      <c r="I4079" s="48" t="str">
        <f>INDEX(Orders!$E4079,MATCH(Orders!$F4079,Customers!$B4079,0))</f>
        <v>Standard Class</v>
      </c>
    </row>
    <row r="4080" spans="1:9" x14ac:dyDescent="0.35">
      <c r="A4080" s="11">
        <v>2864</v>
      </c>
      <c r="B4080" s="13" t="s">
        <v>3568</v>
      </c>
      <c r="C4080" s="13" t="s">
        <v>3569</v>
      </c>
      <c r="D4080" s="13" t="s">
        <v>41</v>
      </c>
      <c r="E4080" s="13" t="s">
        <v>23</v>
      </c>
      <c r="F4080" s="13" t="s">
        <v>358</v>
      </c>
      <c r="G4080" s="13" t="s">
        <v>43</v>
      </c>
      <c r="H4080" s="13" t="s">
        <v>44</v>
      </c>
      <c r="I4080" s="47" t="str">
        <f>INDEX(Orders!$E4080,MATCH(Orders!$F4080,Customers!$B4080,0))</f>
        <v>Same Day</v>
      </c>
    </row>
    <row r="4081" spans="1:9" x14ac:dyDescent="0.35">
      <c r="A4081" s="12">
        <v>7902</v>
      </c>
      <c r="B4081" s="17" t="s">
        <v>1193</v>
      </c>
      <c r="C4081" s="17" t="s">
        <v>1194</v>
      </c>
      <c r="D4081" s="17" t="s">
        <v>41</v>
      </c>
      <c r="E4081" s="17" t="s">
        <v>23</v>
      </c>
      <c r="F4081" s="17" t="s">
        <v>1106</v>
      </c>
      <c r="G4081" s="17" t="s">
        <v>514</v>
      </c>
      <c r="H4081" s="17" t="s">
        <v>79</v>
      </c>
      <c r="I4081" s="48" t="str">
        <f>INDEX(Orders!$E4081,MATCH(Orders!$F4081,Customers!$B4081,0))</f>
        <v>Standard Class</v>
      </c>
    </row>
    <row r="4082" spans="1:9" x14ac:dyDescent="0.35">
      <c r="A4082" s="11">
        <v>6071</v>
      </c>
      <c r="B4082" s="13" t="s">
        <v>4094</v>
      </c>
      <c r="C4082" s="13" t="s">
        <v>4095</v>
      </c>
      <c r="D4082" s="13" t="s">
        <v>22</v>
      </c>
      <c r="E4082" s="13" t="s">
        <v>23</v>
      </c>
      <c r="F4082" s="13" t="s">
        <v>86</v>
      </c>
      <c r="G4082" s="13" t="s">
        <v>87</v>
      </c>
      <c r="H4082" s="13" t="s">
        <v>26</v>
      </c>
      <c r="I4082" s="47" t="str">
        <f>INDEX(Orders!$E4082,MATCH(Orders!$F4082,Customers!$B4082,0))</f>
        <v>Standard Class</v>
      </c>
    </row>
    <row r="4083" spans="1:9" x14ac:dyDescent="0.35">
      <c r="A4083" s="12">
        <v>2867</v>
      </c>
      <c r="B4083" s="17" t="s">
        <v>3568</v>
      </c>
      <c r="C4083" s="17" t="s">
        <v>3569</v>
      </c>
      <c r="D4083" s="17" t="s">
        <v>41</v>
      </c>
      <c r="E4083" s="17" t="s">
        <v>23</v>
      </c>
      <c r="F4083" s="17" t="s">
        <v>358</v>
      </c>
      <c r="G4083" s="17" t="s">
        <v>43</v>
      </c>
      <c r="H4083" s="17" t="s">
        <v>44</v>
      </c>
      <c r="I4083" s="48" t="str">
        <f>INDEX(Orders!$E4083,MATCH(Orders!$F4083,Customers!$B4083,0))</f>
        <v>Same Day</v>
      </c>
    </row>
    <row r="4084" spans="1:9" x14ac:dyDescent="0.35">
      <c r="A4084" s="11">
        <v>7376</v>
      </c>
      <c r="B4084" s="13" t="s">
        <v>2062</v>
      </c>
      <c r="C4084" s="13" t="s">
        <v>2063</v>
      </c>
      <c r="D4084" s="13" t="s">
        <v>22</v>
      </c>
      <c r="E4084" s="13" t="s">
        <v>23</v>
      </c>
      <c r="F4084" s="13" t="s">
        <v>257</v>
      </c>
      <c r="G4084" s="13" t="s">
        <v>43</v>
      </c>
      <c r="H4084" s="13" t="s">
        <v>44</v>
      </c>
      <c r="I4084" s="47" t="str">
        <f>INDEX(Orders!$E4084,MATCH(Orders!$F4084,Customers!$B4084,0))</f>
        <v>Standard Class</v>
      </c>
    </row>
    <row r="4085" spans="1:9" x14ac:dyDescent="0.35">
      <c r="A4085" s="12">
        <v>4491</v>
      </c>
      <c r="B4085" s="17" t="s">
        <v>1248</v>
      </c>
      <c r="C4085" s="17" t="s">
        <v>1249</v>
      </c>
      <c r="D4085" s="17" t="s">
        <v>41</v>
      </c>
      <c r="E4085" s="17" t="s">
        <v>23</v>
      </c>
      <c r="F4085" s="17" t="s">
        <v>42</v>
      </c>
      <c r="G4085" s="17" t="s">
        <v>43</v>
      </c>
      <c r="H4085" s="17" t="s">
        <v>44</v>
      </c>
      <c r="I4085" s="48" t="str">
        <f>INDEX(Orders!$E4085,MATCH(Orders!$F4085,Customers!$B4085,0))</f>
        <v>Standard Class</v>
      </c>
    </row>
    <row r="4086" spans="1:9" x14ac:dyDescent="0.35">
      <c r="A4086" s="11">
        <v>2398</v>
      </c>
      <c r="B4086" s="13" t="s">
        <v>3453</v>
      </c>
      <c r="C4086" s="13" t="s">
        <v>3454</v>
      </c>
      <c r="D4086" s="13" t="s">
        <v>41</v>
      </c>
      <c r="E4086" s="13" t="s">
        <v>23</v>
      </c>
      <c r="F4086" s="13" t="s">
        <v>358</v>
      </c>
      <c r="G4086" s="13" t="s">
        <v>43</v>
      </c>
      <c r="H4086" s="13" t="s">
        <v>44</v>
      </c>
      <c r="I4086" s="47" t="str">
        <f>INDEX(Orders!$E4086,MATCH(Orders!$F4086,Customers!$B4086,0))</f>
        <v>Second Class</v>
      </c>
    </row>
    <row r="4087" spans="1:9" x14ac:dyDescent="0.35">
      <c r="A4087" s="12">
        <v>2399</v>
      </c>
      <c r="B4087" s="17" t="s">
        <v>3453</v>
      </c>
      <c r="C4087" s="17" t="s">
        <v>3454</v>
      </c>
      <c r="D4087" s="17" t="s">
        <v>41</v>
      </c>
      <c r="E4087" s="17" t="s">
        <v>23</v>
      </c>
      <c r="F4087" s="17" t="s">
        <v>358</v>
      </c>
      <c r="G4087" s="17" t="s">
        <v>43</v>
      </c>
      <c r="H4087" s="17" t="s">
        <v>44</v>
      </c>
      <c r="I4087" s="48" t="str">
        <f>INDEX(Orders!$E4087,MATCH(Orders!$F4087,Customers!$B4087,0))</f>
        <v>Second Class</v>
      </c>
    </row>
    <row r="4088" spans="1:9" x14ac:dyDescent="0.35">
      <c r="A4088" s="11">
        <v>2460</v>
      </c>
      <c r="B4088" s="13" t="s">
        <v>3258</v>
      </c>
      <c r="C4088" s="13" t="s">
        <v>3259</v>
      </c>
      <c r="D4088" s="13" t="s">
        <v>41</v>
      </c>
      <c r="E4088" s="13" t="s">
        <v>23</v>
      </c>
      <c r="F4088" s="13" t="s">
        <v>336</v>
      </c>
      <c r="G4088" s="13" t="s">
        <v>199</v>
      </c>
      <c r="H4088" s="13" t="s">
        <v>26</v>
      </c>
      <c r="I4088" s="47" t="str">
        <f>INDEX(Orders!$E4088,MATCH(Orders!$F4088,Customers!$B4088,0))</f>
        <v>Standard Class</v>
      </c>
    </row>
    <row r="4089" spans="1:9" x14ac:dyDescent="0.35">
      <c r="A4089" s="12">
        <v>2535</v>
      </c>
      <c r="B4089" s="17" t="s">
        <v>249</v>
      </c>
      <c r="C4089" s="17" t="s">
        <v>250</v>
      </c>
      <c r="D4089" s="17" t="s">
        <v>22</v>
      </c>
      <c r="E4089" s="17" t="s">
        <v>23</v>
      </c>
      <c r="F4089" s="17" t="s">
        <v>86</v>
      </c>
      <c r="G4089" s="17" t="s">
        <v>87</v>
      </c>
      <c r="H4089" s="17" t="s">
        <v>26</v>
      </c>
      <c r="I4089" s="48" t="str">
        <f>INDEX(Orders!$E4089,MATCH(Orders!$F4089,Customers!$B4089,0))</f>
        <v>Second Class</v>
      </c>
    </row>
    <row r="4090" spans="1:9" x14ac:dyDescent="0.35">
      <c r="A4090" s="11">
        <v>5295</v>
      </c>
      <c r="B4090" s="13" t="s">
        <v>63</v>
      </c>
      <c r="C4090" s="13" t="s">
        <v>64</v>
      </c>
      <c r="D4090" s="13" t="s">
        <v>22</v>
      </c>
      <c r="E4090" s="13" t="s">
        <v>23</v>
      </c>
      <c r="F4090" s="13" t="s">
        <v>2836</v>
      </c>
      <c r="G4090" s="13" t="s">
        <v>933</v>
      </c>
      <c r="H4090" s="13" t="s">
        <v>54</v>
      </c>
      <c r="I4090" s="47" t="str">
        <f>INDEX(Orders!$E4090,MATCH(Orders!$F4090,Customers!$B4090,0))</f>
        <v>Standard Class</v>
      </c>
    </row>
    <row r="4091" spans="1:9" x14ac:dyDescent="0.35">
      <c r="A4091" s="12">
        <v>7267</v>
      </c>
      <c r="B4091" s="17" t="s">
        <v>4389</v>
      </c>
      <c r="C4091" s="17" t="s">
        <v>4390</v>
      </c>
      <c r="D4091" s="17" t="s">
        <v>41</v>
      </c>
      <c r="E4091" s="17" t="s">
        <v>23</v>
      </c>
      <c r="F4091" s="17" t="s">
        <v>1091</v>
      </c>
      <c r="G4091" s="17" t="s">
        <v>514</v>
      </c>
      <c r="H4091" s="17" t="s">
        <v>79</v>
      </c>
      <c r="I4091" s="48" t="str">
        <f>INDEX(Orders!$E4091,MATCH(Orders!$F4091,Customers!$B4091,0))</f>
        <v>Same Day</v>
      </c>
    </row>
    <row r="4092" spans="1:9" x14ac:dyDescent="0.35">
      <c r="A4092" s="11">
        <v>7268</v>
      </c>
      <c r="B4092" s="13" t="s">
        <v>4389</v>
      </c>
      <c r="C4092" s="13" t="s">
        <v>4390</v>
      </c>
      <c r="D4092" s="13" t="s">
        <v>41</v>
      </c>
      <c r="E4092" s="13" t="s">
        <v>23</v>
      </c>
      <c r="F4092" s="13" t="s">
        <v>1091</v>
      </c>
      <c r="G4092" s="13" t="s">
        <v>514</v>
      </c>
      <c r="H4092" s="13" t="s">
        <v>79</v>
      </c>
      <c r="I4092" s="47" t="str">
        <f>INDEX(Orders!$E4092,MATCH(Orders!$F4092,Customers!$B4092,0))</f>
        <v>Same Day</v>
      </c>
    </row>
    <row r="4093" spans="1:9" x14ac:dyDescent="0.35">
      <c r="A4093" s="12">
        <v>6414</v>
      </c>
      <c r="B4093" s="17" t="s">
        <v>2902</v>
      </c>
      <c r="C4093" s="17" t="s">
        <v>2903</v>
      </c>
      <c r="D4093" s="17" t="s">
        <v>108</v>
      </c>
      <c r="E4093" s="17" t="s">
        <v>23</v>
      </c>
      <c r="F4093" s="17" t="s">
        <v>1886</v>
      </c>
      <c r="G4093" s="17" t="s">
        <v>458</v>
      </c>
      <c r="H4093" s="17" t="s">
        <v>79</v>
      </c>
      <c r="I4093" s="48" t="str">
        <f>INDEX(Orders!$E4093,MATCH(Orders!$F4093,Customers!$B4093,0))</f>
        <v>Standard Class</v>
      </c>
    </row>
    <row r="4094" spans="1:9" x14ac:dyDescent="0.35">
      <c r="A4094" s="11">
        <v>6413</v>
      </c>
      <c r="B4094" s="13" t="s">
        <v>2902</v>
      </c>
      <c r="C4094" s="13" t="s">
        <v>2903</v>
      </c>
      <c r="D4094" s="13" t="s">
        <v>108</v>
      </c>
      <c r="E4094" s="13" t="s">
        <v>23</v>
      </c>
      <c r="F4094" s="13" t="s">
        <v>1886</v>
      </c>
      <c r="G4094" s="13" t="s">
        <v>458</v>
      </c>
      <c r="H4094" s="13" t="s">
        <v>79</v>
      </c>
      <c r="I4094" s="47" t="str">
        <f>INDEX(Orders!$E4094,MATCH(Orders!$F4094,Customers!$B4094,0))</f>
        <v>Standard Class</v>
      </c>
    </row>
    <row r="4095" spans="1:9" x14ac:dyDescent="0.35">
      <c r="A4095" s="12">
        <v>7940</v>
      </c>
      <c r="B4095" s="17" t="s">
        <v>6549</v>
      </c>
      <c r="C4095" s="17" t="s">
        <v>6550</v>
      </c>
      <c r="D4095" s="17" t="s">
        <v>22</v>
      </c>
      <c r="E4095" s="17" t="s">
        <v>23</v>
      </c>
      <c r="F4095" s="17" t="s">
        <v>7249</v>
      </c>
      <c r="G4095" s="17" t="s">
        <v>43</v>
      </c>
      <c r="H4095" s="17" t="s">
        <v>44</v>
      </c>
      <c r="I4095" s="48" t="str">
        <f>INDEX(Orders!$E4095,MATCH(Orders!$F4095,Customers!$B4095,0))</f>
        <v>Standard Class</v>
      </c>
    </row>
    <row r="4096" spans="1:9" x14ac:dyDescent="0.35">
      <c r="A4096" s="11">
        <v>1921</v>
      </c>
      <c r="B4096" s="13" t="s">
        <v>1001</v>
      </c>
      <c r="C4096" s="13" t="s">
        <v>1002</v>
      </c>
      <c r="D4096" s="13" t="s">
        <v>22</v>
      </c>
      <c r="E4096" s="13" t="s">
        <v>23</v>
      </c>
      <c r="F4096" s="13" t="s">
        <v>5455</v>
      </c>
      <c r="G4096" s="13" t="s">
        <v>219</v>
      </c>
      <c r="H4096" s="13" t="s">
        <v>26</v>
      </c>
      <c r="I4096" s="47" t="str">
        <f>INDEX(Orders!$E4096,MATCH(Orders!$F4096,Customers!$B4096,0))</f>
        <v>First Class</v>
      </c>
    </row>
    <row r="4097" spans="1:9" x14ac:dyDescent="0.35">
      <c r="A4097" s="12">
        <v>7939</v>
      </c>
      <c r="B4097" s="17" t="s">
        <v>6549</v>
      </c>
      <c r="C4097" s="17" t="s">
        <v>6550</v>
      </c>
      <c r="D4097" s="17" t="s">
        <v>22</v>
      </c>
      <c r="E4097" s="17" t="s">
        <v>23</v>
      </c>
      <c r="F4097" s="17" t="s">
        <v>7249</v>
      </c>
      <c r="G4097" s="17" t="s">
        <v>43</v>
      </c>
      <c r="H4097" s="17" t="s">
        <v>44</v>
      </c>
      <c r="I4097" s="48" t="str">
        <f>INDEX(Orders!$E4097,MATCH(Orders!$F4097,Customers!$B4097,0))</f>
        <v>Standard Class</v>
      </c>
    </row>
    <row r="4098" spans="1:9" x14ac:dyDescent="0.35">
      <c r="A4098" s="11">
        <v>1920</v>
      </c>
      <c r="B4098" s="13" t="s">
        <v>1001</v>
      </c>
      <c r="C4098" s="13" t="s">
        <v>1002</v>
      </c>
      <c r="D4098" s="13" t="s">
        <v>22</v>
      </c>
      <c r="E4098" s="13" t="s">
        <v>23</v>
      </c>
      <c r="F4098" s="13" t="s">
        <v>5455</v>
      </c>
      <c r="G4098" s="13" t="s">
        <v>219</v>
      </c>
      <c r="H4098" s="13" t="s">
        <v>26</v>
      </c>
      <c r="I4098" s="47" t="str">
        <f>INDEX(Orders!$E4098,MATCH(Orders!$F4098,Customers!$B4098,0))</f>
        <v>First Class</v>
      </c>
    </row>
    <row r="4099" spans="1:9" x14ac:dyDescent="0.35">
      <c r="A4099" s="12">
        <v>7938</v>
      </c>
      <c r="B4099" s="17" t="s">
        <v>6549</v>
      </c>
      <c r="C4099" s="17" t="s">
        <v>6550</v>
      </c>
      <c r="D4099" s="17" t="s">
        <v>22</v>
      </c>
      <c r="E4099" s="17" t="s">
        <v>23</v>
      </c>
      <c r="F4099" s="17" t="s">
        <v>7249</v>
      </c>
      <c r="G4099" s="17" t="s">
        <v>43</v>
      </c>
      <c r="H4099" s="17" t="s">
        <v>44</v>
      </c>
      <c r="I4099" s="48" t="str">
        <f>INDEX(Orders!$E4099,MATCH(Orders!$F4099,Customers!$B4099,0))</f>
        <v>Standard Class</v>
      </c>
    </row>
    <row r="4100" spans="1:9" x14ac:dyDescent="0.35">
      <c r="A4100" s="11">
        <v>7244</v>
      </c>
      <c r="B4100" s="13" t="s">
        <v>3704</v>
      </c>
      <c r="C4100" s="13" t="s">
        <v>3705</v>
      </c>
      <c r="D4100" s="13" t="s">
        <v>41</v>
      </c>
      <c r="E4100" s="13" t="s">
        <v>23</v>
      </c>
      <c r="F4100" s="13" t="s">
        <v>86</v>
      </c>
      <c r="G4100" s="13" t="s">
        <v>87</v>
      </c>
      <c r="H4100" s="13" t="s">
        <v>26</v>
      </c>
      <c r="I4100" s="47" t="str">
        <f>INDEX(Orders!$E4100,MATCH(Orders!$F4100,Customers!$B4100,0))</f>
        <v>Second Class</v>
      </c>
    </row>
    <row r="4101" spans="1:9" x14ac:dyDescent="0.35">
      <c r="A4101" s="12">
        <v>7185</v>
      </c>
      <c r="B4101" s="17" t="s">
        <v>4653</v>
      </c>
      <c r="C4101" s="17" t="s">
        <v>4654</v>
      </c>
      <c r="D4101" s="17" t="s">
        <v>108</v>
      </c>
      <c r="E4101" s="17" t="s">
        <v>23</v>
      </c>
      <c r="F4101" s="17" t="s">
        <v>451</v>
      </c>
      <c r="G4101" s="17" t="s">
        <v>53</v>
      </c>
      <c r="H4101" s="17" t="s">
        <v>54</v>
      </c>
      <c r="I4101" s="48" t="str">
        <f>INDEX(Orders!$E4101,MATCH(Orders!$F4101,Customers!$B4101,0))</f>
        <v>Standard Class</v>
      </c>
    </row>
    <row r="4102" spans="1:9" x14ac:dyDescent="0.35">
      <c r="A4102" s="11">
        <v>7186</v>
      </c>
      <c r="B4102" s="13" t="s">
        <v>4653</v>
      </c>
      <c r="C4102" s="13" t="s">
        <v>4654</v>
      </c>
      <c r="D4102" s="13" t="s">
        <v>108</v>
      </c>
      <c r="E4102" s="13" t="s">
        <v>23</v>
      </c>
      <c r="F4102" s="13" t="s">
        <v>451</v>
      </c>
      <c r="G4102" s="13" t="s">
        <v>53</v>
      </c>
      <c r="H4102" s="13" t="s">
        <v>54</v>
      </c>
      <c r="I4102" s="47" t="str">
        <f>INDEX(Orders!$E4102,MATCH(Orders!$F4102,Customers!$B4102,0))</f>
        <v>Standard Class</v>
      </c>
    </row>
    <row r="4103" spans="1:9" x14ac:dyDescent="0.35">
      <c r="A4103" s="12">
        <v>7937</v>
      </c>
      <c r="B4103" s="17" t="s">
        <v>6549</v>
      </c>
      <c r="C4103" s="17" t="s">
        <v>6550</v>
      </c>
      <c r="D4103" s="17" t="s">
        <v>22</v>
      </c>
      <c r="E4103" s="17" t="s">
        <v>23</v>
      </c>
      <c r="F4103" s="17" t="s">
        <v>7249</v>
      </c>
      <c r="G4103" s="17" t="s">
        <v>43</v>
      </c>
      <c r="H4103" s="17" t="s">
        <v>44</v>
      </c>
      <c r="I4103" s="48" t="str">
        <f>INDEX(Orders!$E4103,MATCH(Orders!$F4103,Customers!$B4103,0))</f>
        <v>Standard Class</v>
      </c>
    </row>
    <row r="4104" spans="1:9" x14ac:dyDescent="0.35">
      <c r="A4104" s="11">
        <v>7189</v>
      </c>
      <c r="B4104" s="13" t="s">
        <v>4653</v>
      </c>
      <c r="C4104" s="13" t="s">
        <v>4654</v>
      </c>
      <c r="D4104" s="13" t="s">
        <v>108</v>
      </c>
      <c r="E4104" s="13" t="s">
        <v>23</v>
      </c>
      <c r="F4104" s="13" t="s">
        <v>451</v>
      </c>
      <c r="G4104" s="13" t="s">
        <v>53</v>
      </c>
      <c r="H4104" s="13" t="s">
        <v>54</v>
      </c>
      <c r="I4104" s="47" t="str">
        <f>INDEX(Orders!$E4104,MATCH(Orders!$F4104,Customers!$B4104,0))</f>
        <v>Standard Class</v>
      </c>
    </row>
    <row r="4105" spans="1:9" x14ac:dyDescent="0.35">
      <c r="A4105" s="12">
        <v>7934</v>
      </c>
      <c r="B4105" s="17" t="s">
        <v>6549</v>
      </c>
      <c r="C4105" s="17" t="s">
        <v>6550</v>
      </c>
      <c r="D4105" s="17" t="s">
        <v>22</v>
      </c>
      <c r="E4105" s="17" t="s">
        <v>23</v>
      </c>
      <c r="F4105" s="17" t="s">
        <v>7249</v>
      </c>
      <c r="G4105" s="17" t="s">
        <v>43</v>
      </c>
      <c r="H4105" s="17" t="s">
        <v>44</v>
      </c>
      <c r="I4105" s="48" t="str">
        <f>INDEX(Orders!$E4105,MATCH(Orders!$F4105,Customers!$B4105,0))</f>
        <v>Standard Class</v>
      </c>
    </row>
    <row r="4106" spans="1:9" x14ac:dyDescent="0.35">
      <c r="A4106" s="11">
        <v>7936</v>
      </c>
      <c r="B4106" s="13" t="s">
        <v>6549</v>
      </c>
      <c r="C4106" s="13" t="s">
        <v>6550</v>
      </c>
      <c r="D4106" s="13" t="s">
        <v>22</v>
      </c>
      <c r="E4106" s="13" t="s">
        <v>23</v>
      </c>
      <c r="F4106" s="13" t="s">
        <v>7249</v>
      </c>
      <c r="G4106" s="13" t="s">
        <v>43</v>
      </c>
      <c r="H4106" s="13" t="s">
        <v>44</v>
      </c>
      <c r="I4106" s="47" t="str">
        <f>INDEX(Orders!$E4106,MATCH(Orders!$F4106,Customers!$B4106,0))</f>
        <v>Standard Class</v>
      </c>
    </row>
    <row r="4107" spans="1:9" x14ac:dyDescent="0.35">
      <c r="A4107" s="12">
        <v>7188</v>
      </c>
      <c r="B4107" s="17" t="s">
        <v>4653</v>
      </c>
      <c r="C4107" s="17" t="s">
        <v>4654</v>
      </c>
      <c r="D4107" s="17" t="s">
        <v>108</v>
      </c>
      <c r="E4107" s="17" t="s">
        <v>23</v>
      </c>
      <c r="F4107" s="17" t="s">
        <v>451</v>
      </c>
      <c r="G4107" s="17" t="s">
        <v>53</v>
      </c>
      <c r="H4107" s="17" t="s">
        <v>54</v>
      </c>
      <c r="I4107" s="48" t="str">
        <f>INDEX(Orders!$E4107,MATCH(Orders!$F4107,Customers!$B4107,0))</f>
        <v>Standard Class</v>
      </c>
    </row>
    <row r="4108" spans="1:9" x14ac:dyDescent="0.35">
      <c r="A4108" s="11">
        <v>7935</v>
      </c>
      <c r="B4108" s="13" t="s">
        <v>6549</v>
      </c>
      <c r="C4108" s="13" t="s">
        <v>6550</v>
      </c>
      <c r="D4108" s="13" t="s">
        <v>22</v>
      </c>
      <c r="E4108" s="13" t="s">
        <v>23</v>
      </c>
      <c r="F4108" s="13" t="s">
        <v>7249</v>
      </c>
      <c r="G4108" s="13" t="s">
        <v>43</v>
      </c>
      <c r="H4108" s="13" t="s">
        <v>44</v>
      </c>
      <c r="I4108" s="47" t="str">
        <f>INDEX(Orders!$E4108,MATCH(Orders!$F4108,Customers!$B4108,0))</f>
        <v>Standard Class</v>
      </c>
    </row>
    <row r="4109" spans="1:9" x14ac:dyDescent="0.35">
      <c r="A4109" s="12">
        <v>7187</v>
      </c>
      <c r="B4109" s="17" t="s">
        <v>4653</v>
      </c>
      <c r="C4109" s="17" t="s">
        <v>4654</v>
      </c>
      <c r="D4109" s="17" t="s">
        <v>108</v>
      </c>
      <c r="E4109" s="17" t="s">
        <v>23</v>
      </c>
      <c r="F4109" s="17" t="s">
        <v>451</v>
      </c>
      <c r="G4109" s="17" t="s">
        <v>53</v>
      </c>
      <c r="H4109" s="17" t="s">
        <v>54</v>
      </c>
      <c r="I4109" s="48" t="str">
        <f>INDEX(Orders!$E4109,MATCH(Orders!$F4109,Customers!$B4109,0))</f>
        <v>Standard Class</v>
      </c>
    </row>
    <row r="4110" spans="1:9" x14ac:dyDescent="0.35">
      <c r="A4110" s="11">
        <v>6212</v>
      </c>
      <c r="B4110" s="13" t="s">
        <v>6368</v>
      </c>
      <c r="C4110" s="13" t="s">
        <v>6369</v>
      </c>
      <c r="D4110" s="13" t="s">
        <v>22</v>
      </c>
      <c r="E4110" s="13" t="s">
        <v>23</v>
      </c>
      <c r="F4110" s="13" t="s">
        <v>159</v>
      </c>
      <c r="G4110" s="13" t="s">
        <v>160</v>
      </c>
      <c r="H4110" s="13" t="s">
        <v>44</v>
      </c>
      <c r="I4110" s="47" t="str">
        <f>INDEX(Orders!$E4110,MATCH(Orders!$F4110,Customers!$B4110,0))</f>
        <v>Standard Class</v>
      </c>
    </row>
    <row r="4111" spans="1:9" x14ac:dyDescent="0.35">
      <c r="A4111" s="12">
        <v>621</v>
      </c>
      <c r="B4111" s="17" t="s">
        <v>5946</v>
      </c>
      <c r="C4111" s="17" t="s">
        <v>5947</v>
      </c>
      <c r="D4111" s="17" t="s">
        <v>22</v>
      </c>
      <c r="E4111" s="17" t="s">
        <v>23</v>
      </c>
      <c r="F4111" s="17" t="s">
        <v>218</v>
      </c>
      <c r="G4111" s="17" t="s">
        <v>219</v>
      </c>
      <c r="H4111" s="17" t="s">
        <v>26</v>
      </c>
      <c r="I4111" s="48" t="str">
        <f>INDEX(Orders!$E4111,MATCH(Orders!$F4111,Customers!$B4111,0))</f>
        <v>Second Class</v>
      </c>
    </row>
    <row r="4112" spans="1:9" x14ac:dyDescent="0.35">
      <c r="A4112" s="11">
        <v>619</v>
      </c>
      <c r="B4112" s="13" t="s">
        <v>5946</v>
      </c>
      <c r="C4112" s="13" t="s">
        <v>5947</v>
      </c>
      <c r="D4112" s="13" t="s">
        <v>22</v>
      </c>
      <c r="E4112" s="13" t="s">
        <v>23</v>
      </c>
      <c r="F4112" s="13" t="s">
        <v>218</v>
      </c>
      <c r="G4112" s="13" t="s">
        <v>219</v>
      </c>
      <c r="H4112" s="13" t="s">
        <v>26</v>
      </c>
      <c r="I4112" s="47" t="str">
        <f>INDEX(Orders!$E4112,MATCH(Orders!$F4112,Customers!$B4112,0))</f>
        <v>Second Class</v>
      </c>
    </row>
    <row r="4113" spans="1:9" x14ac:dyDescent="0.35">
      <c r="A4113" s="12">
        <v>1513</v>
      </c>
      <c r="B4113" s="17" t="s">
        <v>4247</v>
      </c>
      <c r="C4113" s="17" t="s">
        <v>4248</v>
      </c>
      <c r="D4113" s="17" t="s">
        <v>41</v>
      </c>
      <c r="E4113" s="17" t="s">
        <v>23</v>
      </c>
      <c r="F4113" s="17" t="s">
        <v>404</v>
      </c>
      <c r="G4113" s="17" t="s">
        <v>53</v>
      </c>
      <c r="H4113" s="17" t="s">
        <v>54</v>
      </c>
      <c r="I4113" s="48" t="str">
        <f>INDEX(Orders!$E4113,MATCH(Orders!$F4113,Customers!$B4113,0))</f>
        <v>Standard Class</v>
      </c>
    </row>
    <row r="4114" spans="1:9" x14ac:dyDescent="0.35">
      <c r="A4114" s="11">
        <v>4277</v>
      </c>
      <c r="B4114" s="13" t="s">
        <v>7263</v>
      </c>
      <c r="C4114" s="13" t="s">
        <v>7264</v>
      </c>
      <c r="D4114" s="13" t="s">
        <v>108</v>
      </c>
      <c r="E4114" s="13" t="s">
        <v>23</v>
      </c>
      <c r="F4114" s="13" t="s">
        <v>159</v>
      </c>
      <c r="G4114" s="13" t="s">
        <v>160</v>
      </c>
      <c r="H4114" s="13" t="s">
        <v>44</v>
      </c>
      <c r="I4114" s="47" t="str">
        <f>INDEX(Orders!$E4114,MATCH(Orders!$F4114,Customers!$B4114,0))</f>
        <v>Standard Class</v>
      </c>
    </row>
    <row r="4115" spans="1:9" x14ac:dyDescent="0.35">
      <c r="A4115" s="12">
        <v>5612</v>
      </c>
      <c r="B4115" s="17" t="s">
        <v>3526</v>
      </c>
      <c r="C4115" s="17" t="s">
        <v>3527</v>
      </c>
      <c r="D4115" s="17" t="s">
        <v>22</v>
      </c>
      <c r="E4115" s="17" t="s">
        <v>23</v>
      </c>
      <c r="F4115" s="17" t="s">
        <v>159</v>
      </c>
      <c r="G4115" s="17" t="s">
        <v>160</v>
      </c>
      <c r="H4115" s="17" t="s">
        <v>44</v>
      </c>
      <c r="I4115" s="48" t="str">
        <f>INDEX(Orders!$E4115,MATCH(Orders!$F4115,Customers!$B4115,0))</f>
        <v>Standard Class</v>
      </c>
    </row>
    <row r="4116" spans="1:9" x14ac:dyDescent="0.35">
      <c r="A4116" s="11">
        <v>6211</v>
      </c>
      <c r="B4116" s="13" t="s">
        <v>6368</v>
      </c>
      <c r="C4116" s="13" t="s">
        <v>6369</v>
      </c>
      <c r="D4116" s="13" t="s">
        <v>22</v>
      </c>
      <c r="E4116" s="13" t="s">
        <v>23</v>
      </c>
      <c r="F4116" s="13" t="s">
        <v>159</v>
      </c>
      <c r="G4116" s="13" t="s">
        <v>160</v>
      </c>
      <c r="H4116" s="13" t="s">
        <v>44</v>
      </c>
      <c r="I4116" s="47" t="str">
        <f>INDEX(Orders!$E4116,MATCH(Orders!$F4116,Customers!$B4116,0))</f>
        <v>Standard Class</v>
      </c>
    </row>
    <row r="4117" spans="1:9" x14ac:dyDescent="0.35">
      <c r="A4117" s="12">
        <v>5613</v>
      </c>
      <c r="B4117" s="17" t="s">
        <v>3526</v>
      </c>
      <c r="C4117" s="17" t="s">
        <v>3527</v>
      </c>
      <c r="D4117" s="17" t="s">
        <v>22</v>
      </c>
      <c r="E4117" s="17" t="s">
        <v>23</v>
      </c>
      <c r="F4117" s="17" t="s">
        <v>159</v>
      </c>
      <c r="G4117" s="17" t="s">
        <v>160</v>
      </c>
      <c r="H4117" s="17" t="s">
        <v>44</v>
      </c>
      <c r="I4117" s="48" t="str">
        <f>INDEX(Orders!$E4117,MATCH(Orders!$F4117,Customers!$B4117,0))</f>
        <v>Standard Class</v>
      </c>
    </row>
    <row r="4118" spans="1:9" x14ac:dyDescent="0.35">
      <c r="A4118" s="11">
        <v>6210</v>
      </c>
      <c r="B4118" s="13" t="s">
        <v>6368</v>
      </c>
      <c r="C4118" s="13" t="s">
        <v>6369</v>
      </c>
      <c r="D4118" s="13" t="s">
        <v>22</v>
      </c>
      <c r="E4118" s="13" t="s">
        <v>23</v>
      </c>
      <c r="F4118" s="13" t="s">
        <v>159</v>
      </c>
      <c r="G4118" s="13" t="s">
        <v>160</v>
      </c>
      <c r="H4118" s="13" t="s">
        <v>44</v>
      </c>
      <c r="I4118" s="47" t="str">
        <f>INDEX(Orders!$E4118,MATCH(Orders!$F4118,Customers!$B4118,0))</f>
        <v>Standard Class</v>
      </c>
    </row>
    <row r="4119" spans="1:9" x14ac:dyDescent="0.35">
      <c r="A4119" s="12">
        <v>1514</v>
      </c>
      <c r="B4119" s="17" t="s">
        <v>4247</v>
      </c>
      <c r="C4119" s="17" t="s">
        <v>4248</v>
      </c>
      <c r="D4119" s="17" t="s">
        <v>41</v>
      </c>
      <c r="E4119" s="17" t="s">
        <v>23</v>
      </c>
      <c r="F4119" s="17" t="s">
        <v>404</v>
      </c>
      <c r="G4119" s="17" t="s">
        <v>53</v>
      </c>
      <c r="H4119" s="17" t="s">
        <v>54</v>
      </c>
      <c r="I4119" s="48" t="str">
        <f>INDEX(Orders!$E4119,MATCH(Orders!$F4119,Customers!$B4119,0))</f>
        <v>Standard Class</v>
      </c>
    </row>
    <row r="4120" spans="1:9" x14ac:dyDescent="0.35">
      <c r="A4120" s="11">
        <v>1515</v>
      </c>
      <c r="B4120" s="13" t="s">
        <v>4247</v>
      </c>
      <c r="C4120" s="13" t="s">
        <v>4248</v>
      </c>
      <c r="D4120" s="13" t="s">
        <v>41</v>
      </c>
      <c r="E4120" s="13" t="s">
        <v>23</v>
      </c>
      <c r="F4120" s="13" t="s">
        <v>404</v>
      </c>
      <c r="G4120" s="13" t="s">
        <v>53</v>
      </c>
      <c r="H4120" s="13" t="s">
        <v>54</v>
      </c>
      <c r="I4120" s="47" t="str">
        <f>INDEX(Orders!$E4120,MATCH(Orders!$F4120,Customers!$B4120,0))</f>
        <v>Standard Class</v>
      </c>
    </row>
    <row r="4121" spans="1:9" x14ac:dyDescent="0.35">
      <c r="A4121" s="12">
        <v>618</v>
      </c>
      <c r="B4121" s="17" t="s">
        <v>5946</v>
      </c>
      <c r="C4121" s="17" t="s">
        <v>5947</v>
      </c>
      <c r="D4121" s="17" t="s">
        <v>22</v>
      </c>
      <c r="E4121" s="17" t="s">
        <v>23</v>
      </c>
      <c r="F4121" s="17" t="s">
        <v>218</v>
      </c>
      <c r="G4121" s="17" t="s">
        <v>219</v>
      </c>
      <c r="H4121" s="17" t="s">
        <v>26</v>
      </c>
      <c r="I4121" s="48" t="str">
        <f>INDEX(Orders!$E4121,MATCH(Orders!$F4121,Customers!$B4121,0))</f>
        <v>Second Class</v>
      </c>
    </row>
    <row r="4122" spans="1:9" x14ac:dyDescent="0.35">
      <c r="A4122" s="11">
        <v>6898</v>
      </c>
      <c r="B4122" s="13" t="s">
        <v>2474</v>
      </c>
      <c r="C4122" s="13" t="s">
        <v>2475</v>
      </c>
      <c r="D4122" s="13" t="s">
        <v>41</v>
      </c>
      <c r="E4122" s="13" t="s">
        <v>23</v>
      </c>
      <c r="F4122" s="13" t="s">
        <v>1387</v>
      </c>
      <c r="G4122" s="13" t="s">
        <v>153</v>
      </c>
      <c r="H4122" s="13" t="s">
        <v>26</v>
      </c>
      <c r="I4122" s="47" t="str">
        <f>INDEX(Orders!$E4122,MATCH(Orders!$F4122,Customers!$B4122,0))</f>
        <v>Standard Class</v>
      </c>
    </row>
    <row r="4123" spans="1:9" x14ac:dyDescent="0.35">
      <c r="A4123" s="12">
        <v>6712</v>
      </c>
      <c r="B4123" s="17" t="s">
        <v>3182</v>
      </c>
      <c r="C4123" s="17" t="s">
        <v>3183</v>
      </c>
      <c r="D4123" s="17" t="s">
        <v>41</v>
      </c>
      <c r="E4123" s="17" t="s">
        <v>23</v>
      </c>
      <c r="F4123" s="17" t="s">
        <v>184</v>
      </c>
      <c r="G4123" s="17" t="s">
        <v>153</v>
      </c>
      <c r="H4123" s="17" t="s">
        <v>26</v>
      </c>
      <c r="I4123" s="48" t="str">
        <f>INDEX(Orders!$E4123,MATCH(Orders!$F4123,Customers!$B4123,0))</f>
        <v>Second Class</v>
      </c>
    </row>
    <row r="4124" spans="1:9" x14ac:dyDescent="0.35">
      <c r="A4124" s="11">
        <v>620</v>
      </c>
      <c r="B4124" s="13" t="s">
        <v>5946</v>
      </c>
      <c r="C4124" s="13" t="s">
        <v>5947</v>
      </c>
      <c r="D4124" s="13" t="s">
        <v>22</v>
      </c>
      <c r="E4124" s="13" t="s">
        <v>23</v>
      </c>
      <c r="F4124" s="13" t="s">
        <v>218</v>
      </c>
      <c r="G4124" s="13" t="s">
        <v>219</v>
      </c>
      <c r="H4124" s="13" t="s">
        <v>26</v>
      </c>
      <c r="I4124" s="47" t="str">
        <f>INDEX(Orders!$E4124,MATCH(Orders!$F4124,Customers!$B4124,0))</f>
        <v>Second Class</v>
      </c>
    </row>
    <row r="4125" spans="1:9" x14ac:dyDescent="0.35">
      <c r="A4125" s="12">
        <v>8607</v>
      </c>
      <c r="B4125" s="17" t="s">
        <v>4608</v>
      </c>
      <c r="C4125" s="17" t="s">
        <v>4609</v>
      </c>
      <c r="D4125" s="17" t="s">
        <v>41</v>
      </c>
      <c r="E4125" s="17" t="s">
        <v>23</v>
      </c>
      <c r="F4125" s="17" t="s">
        <v>7275</v>
      </c>
      <c r="G4125" s="17" t="s">
        <v>893</v>
      </c>
      <c r="H4125" s="17" t="s">
        <v>26</v>
      </c>
      <c r="I4125" s="48" t="str">
        <f>INDEX(Orders!$E4125,MATCH(Orders!$F4125,Customers!$B4125,0))</f>
        <v>Standard Class</v>
      </c>
    </row>
    <row r="4126" spans="1:9" x14ac:dyDescent="0.35">
      <c r="A4126" s="11">
        <v>617</v>
      </c>
      <c r="B4126" s="13" t="s">
        <v>5946</v>
      </c>
      <c r="C4126" s="13" t="s">
        <v>5947</v>
      </c>
      <c r="D4126" s="13" t="s">
        <v>22</v>
      </c>
      <c r="E4126" s="13" t="s">
        <v>23</v>
      </c>
      <c r="F4126" s="13" t="s">
        <v>218</v>
      </c>
      <c r="G4126" s="13" t="s">
        <v>219</v>
      </c>
      <c r="H4126" s="13" t="s">
        <v>26</v>
      </c>
      <c r="I4126" s="47" t="str">
        <f>INDEX(Orders!$E4126,MATCH(Orders!$F4126,Customers!$B4126,0))</f>
        <v>Second Class</v>
      </c>
    </row>
    <row r="4127" spans="1:9" x14ac:dyDescent="0.35">
      <c r="A4127" s="12">
        <v>8806</v>
      </c>
      <c r="B4127" s="17" t="s">
        <v>2108</v>
      </c>
      <c r="C4127" s="17" t="s">
        <v>2109</v>
      </c>
      <c r="D4127" s="17" t="s">
        <v>41</v>
      </c>
      <c r="E4127" s="17" t="s">
        <v>23</v>
      </c>
      <c r="F4127" s="17" t="s">
        <v>4547</v>
      </c>
      <c r="G4127" s="17" t="s">
        <v>2913</v>
      </c>
      <c r="H4127" s="17" t="s">
        <v>44</v>
      </c>
      <c r="I4127" s="48" t="str">
        <f>INDEX(Orders!$E4127,MATCH(Orders!$F4127,Customers!$B4127,0))</f>
        <v>Standard Class</v>
      </c>
    </row>
    <row r="4128" spans="1:9" x14ac:dyDescent="0.35">
      <c r="A4128" s="11">
        <v>4415</v>
      </c>
      <c r="B4128" s="13" t="s">
        <v>473</v>
      </c>
      <c r="C4128" s="13" t="s">
        <v>474</v>
      </c>
      <c r="D4128" s="13" t="s">
        <v>22</v>
      </c>
      <c r="E4128" s="13" t="s">
        <v>23</v>
      </c>
      <c r="F4128" s="13" t="s">
        <v>4233</v>
      </c>
      <c r="G4128" s="13" t="s">
        <v>893</v>
      </c>
      <c r="H4128" s="13" t="s">
        <v>26</v>
      </c>
      <c r="I4128" s="47" t="str">
        <f>INDEX(Orders!$E4128,MATCH(Orders!$F4128,Customers!$B4128,0))</f>
        <v>Standard Class</v>
      </c>
    </row>
    <row r="4129" spans="1:9" x14ac:dyDescent="0.35">
      <c r="A4129" s="12">
        <v>4921</v>
      </c>
      <c r="B4129" s="17" t="s">
        <v>6916</v>
      </c>
      <c r="C4129" s="17" t="s">
        <v>6917</v>
      </c>
      <c r="D4129" s="17" t="s">
        <v>41</v>
      </c>
      <c r="E4129" s="17" t="s">
        <v>23</v>
      </c>
      <c r="F4129" s="17" t="s">
        <v>380</v>
      </c>
      <c r="G4129" s="17" t="s">
        <v>381</v>
      </c>
      <c r="H4129" s="17" t="s">
        <v>54</v>
      </c>
      <c r="I4129" s="48" t="str">
        <f>INDEX(Orders!$E4129,MATCH(Orders!$F4129,Customers!$B4129,0))</f>
        <v>Standard Class</v>
      </c>
    </row>
    <row r="4130" spans="1:9" x14ac:dyDescent="0.35">
      <c r="A4130" s="11">
        <v>6425</v>
      </c>
      <c r="B4130" s="13" t="s">
        <v>7282</v>
      </c>
      <c r="C4130" s="13" t="s">
        <v>7283</v>
      </c>
      <c r="D4130" s="13" t="s">
        <v>41</v>
      </c>
      <c r="E4130" s="13" t="s">
        <v>23</v>
      </c>
      <c r="F4130" s="13" t="s">
        <v>4233</v>
      </c>
      <c r="G4130" s="13" t="s">
        <v>893</v>
      </c>
      <c r="H4130" s="13" t="s">
        <v>26</v>
      </c>
      <c r="I4130" s="47" t="str">
        <f>INDEX(Orders!$E4130,MATCH(Orders!$F4130,Customers!$B4130,0))</f>
        <v>Standard Class</v>
      </c>
    </row>
    <row r="4131" spans="1:9" x14ac:dyDescent="0.35">
      <c r="A4131" s="12">
        <v>5967</v>
      </c>
      <c r="B4131" s="17" t="s">
        <v>4343</v>
      </c>
      <c r="C4131" s="17" t="s">
        <v>4344</v>
      </c>
      <c r="D4131" s="17" t="s">
        <v>22</v>
      </c>
      <c r="E4131" s="17" t="s">
        <v>23</v>
      </c>
      <c r="F4131" s="17" t="s">
        <v>358</v>
      </c>
      <c r="G4131" s="17" t="s">
        <v>43</v>
      </c>
      <c r="H4131" s="17" t="s">
        <v>44</v>
      </c>
      <c r="I4131" s="48" t="str">
        <f>INDEX(Orders!$E4131,MATCH(Orders!$F4131,Customers!$B4131,0))</f>
        <v>Standard Class</v>
      </c>
    </row>
    <row r="4132" spans="1:9" x14ac:dyDescent="0.35">
      <c r="A4132" s="11">
        <v>5966</v>
      </c>
      <c r="B4132" s="13" t="s">
        <v>4343</v>
      </c>
      <c r="C4132" s="13" t="s">
        <v>4344</v>
      </c>
      <c r="D4132" s="13" t="s">
        <v>22</v>
      </c>
      <c r="E4132" s="13" t="s">
        <v>23</v>
      </c>
      <c r="F4132" s="13" t="s">
        <v>358</v>
      </c>
      <c r="G4132" s="13" t="s">
        <v>43</v>
      </c>
      <c r="H4132" s="13" t="s">
        <v>44</v>
      </c>
      <c r="I4132" s="47" t="str">
        <f>INDEX(Orders!$E4132,MATCH(Orders!$F4132,Customers!$B4132,0))</f>
        <v>Standard Class</v>
      </c>
    </row>
    <row r="4133" spans="1:9" x14ac:dyDescent="0.35">
      <c r="A4133" s="12">
        <v>2025</v>
      </c>
      <c r="B4133" s="17" t="s">
        <v>1946</v>
      </c>
      <c r="C4133" s="17" t="s">
        <v>1947</v>
      </c>
      <c r="D4133" s="17" t="s">
        <v>41</v>
      </c>
      <c r="E4133" s="17" t="s">
        <v>23</v>
      </c>
      <c r="F4133" s="17" t="s">
        <v>144</v>
      </c>
      <c r="G4133" s="17" t="s">
        <v>43</v>
      </c>
      <c r="H4133" s="17" t="s">
        <v>44</v>
      </c>
      <c r="I4133" s="48" t="str">
        <f>INDEX(Orders!$E4133,MATCH(Orders!$F4133,Customers!$B4133,0))</f>
        <v>Second Class</v>
      </c>
    </row>
    <row r="4134" spans="1:9" x14ac:dyDescent="0.35">
      <c r="A4134" s="11">
        <v>5965</v>
      </c>
      <c r="B4134" s="13" t="s">
        <v>4343</v>
      </c>
      <c r="C4134" s="13" t="s">
        <v>4344</v>
      </c>
      <c r="D4134" s="13" t="s">
        <v>22</v>
      </c>
      <c r="E4134" s="13" t="s">
        <v>23</v>
      </c>
      <c r="F4134" s="13" t="s">
        <v>358</v>
      </c>
      <c r="G4134" s="13" t="s">
        <v>43</v>
      </c>
      <c r="H4134" s="13" t="s">
        <v>44</v>
      </c>
      <c r="I4134" s="47" t="str">
        <f>INDEX(Orders!$E4134,MATCH(Orders!$F4134,Customers!$B4134,0))</f>
        <v>Standard Class</v>
      </c>
    </row>
    <row r="4135" spans="1:9" x14ac:dyDescent="0.35">
      <c r="A4135" s="12">
        <v>7743</v>
      </c>
      <c r="B4135" s="17" t="s">
        <v>3996</v>
      </c>
      <c r="C4135" s="17" t="s">
        <v>3997</v>
      </c>
      <c r="D4135" s="17" t="s">
        <v>41</v>
      </c>
      <c r="E4135" s="17" t="s">
        <v>23</v>
      </c>
      <c r="F4135" s="17" t="s">
        <v>42</v>
      </c>
      <c r="G4135" s="17" t="s">
        <v>43</v>
      </c>
      <c r="H4135" s="17" t="s">
        <v>44</v>
      </c>
      <c r="I4135" s="48" t="str">
        <f>INDEX(Orders!$E4135,MATCH(Orders!$F4135,Customers!$B4135,0))</f>
        <v>Standard Class</v>
      </c>
    </row>
    <row r="4136" spans="1:9" x14ac:dyDescent="0.35">
      <c r="A4136" s="11">
        <v>8860</v>
      </c>
      <c r="B4136" s="13" t="s">
        <v>1713</v>
      </c>
      <c r="C4136" s="13" t="s">
        <v>1714</v>
      </c>
      <c r="D4136" s="13" t="s">
        <v>108</v>
      </c>
      <c r="E4136" s="13" t="s">
        <v>23</v>
      </c>
      <c r="F4136" s="13" t="s">
        <v>77</v>
      </c>
      <c r="G4136" s="13" t="s">
        <v>78</v>
      </c>
      <c r="H4136" s="13" t="s">
        <v>79</v>
      </c>
      <c r="I4136" s="47" t="str">
        <f>INDEX(Orders!$E4136,MATCH(Orders!$F4136,Customers!$B4136,0))</f>
        <v>Standard Class</v>
      </c>
    </row>
    <row r="4137" spans="1:9" x14ac:dyDescent="0.35">
      <c r="A4137" s="12">
        <v>2855</v>
      </c>
      <c r="B4137" s="17" t="s">
        <v>811</v>
      </c>
      <c r="C4137" s="17" t="s">
        <v>812</v>
      </c>
      <c r="D4137" s="17" t="s">
        <v>22</v>
      </c>
      <c r="E4137" s="17" t="s">
        <v>23</v>
      </c>
      <c r="F4137" s="17" t="s">
        <v>125</v>
      </c>
      <c r="G4137" s="17" t="s">
        <v>893</v>
      </c>
      <c r="H4137" s="17" t="s">
        <v>26</v>
      </c>
      <c r="I4137" s="48" t="str">
        <f>INDEX(Orders!$E4137,MATCH(Orders!$F4137,Customers!$B4137,0))</f>
        <v>Same Day</v>
      </c>
    </row>
    <row r="4138" spans="1:9" x14ac:dyDescent="0.35">
      <c r="A4138" s="11">
        <v>6416</v>
      </c>
      <c r="B4138" s="13" t="s">
        <v>249</v>
      </c>
      <c r="C4138" s="13" t="s">
        <v>250</v>
      </c>
      <c r="D4138" s="13" t="s">
        <v>22</v>
      </c>
      <c r="E4138" s="13" t="s">
        <v>23</v>
      </c>
      <c r="F4138" s="13" t="s">
        <v>6464</v>
      </c>
      <c r="G4138" s="13" t="s">
        <v>465</v>
      </c>
      <c r="H4138" s="13" t="s">
        <v>44</v>
      </c>
      <c r="I4138" s="47" t="str">
        <f>INDEX(Orders!$E4138,MATCH(Orders!$F4138,Customers!$B4138,0))</f>
        <v>Same Day</v>
      </c>
    </row>
    <row r="4139" spans="1:9" x14ac:dyDescent="0.35">
      <c r="A4139" s="12">
        <v>3606</v>
      </c>
      <c r="B4139" s="17" t="s">
        <v>6941</v>
      </c>
      <c r="C4139" s="17" t="s">
        <v>6942</v>
      </c>
      <c r="D4139" s="17" t="s">
        <v>108</v>
      </c>
      <c r="E4139" s="17" t="s">
        <v>23</v>
      </c>
      <c r="F4139" s="17" t="s">
        <v>1091</v>
      </c>
      <c r="G4139" s="17" t="s">
        <v>25</v>
      </c>
      <c r="H4139" s="17" t="s">
        <v>26</v>
      </c>
      <c r="I4139" s="48" t="str">
        <f>INDEX(Orders!$E4139,MATCH(Orders!$F4139,Customers!$B4139,0))</f>
        <v>Standard Class</v>
      </c>
    </row>
    <row r="4140" spans="1:9" x14ac:dyDescent="0.35">
      <c r="A4140" s="11">
        <v>3337</v>
      </c>
      <c r="B4140" s="13" t="s">
        <v>7294</v>
      </c>
      <c r="C4140" s="13" t="s">
        <v>7295</v>
      </c>
      <c r="D4140" s="13" t="s">
        <v>41</v>
      </c>
      <c r="E4140" s="13" t="s">
        <v>23</v>
      </c>
      <c r="F4140" s="13" t="s">
        <v>109</v>
      </c>
      <c r="G4140" s="13" t="s">
        <v>43</v>
      </c>
      <c r="H4140" s="13" t="s">
        <v>44</v>
      </c>
      <c r="I4140" s="47" t="str">
        <f>INDEX(Orders!$E4140,MATCH(Orders!$F4140,Customers!$B4140,0))</f>
        <v>First Class</v>
      </c>
    </row>
    <row r="4141" spans="1:9" x14ac:dyDescent="0.35">
      <c r="A4141" s="12">
        <v>3339</v>
      </c>
      <c r="B4141" s="17" t="s">
        <v>7294</v>
      </c>
      <c r="C4141" s="17" t="s">
        <v>7295</v>
      </c>
      <c r="D4141" s="17" t="s">
        <v>41</v>
      </c>
      <c r="E4141" s="17" t="s">
        <v>23</v>
      </c>
      <c r="F4141" s="17" t="s">
        <v>109</v>
      </c>
      <c r="G4141" s="17" t="s">
        <v>43</v>
      </c>
      <c r="H4141" s="17" t="s">
        <v>44</v>
      </c>
      <c r="I4141" s="48" t="str">
        <f>INDEX(Orders!$E4141,MATCH(Orders!$F4141,Customers!$B4141,0))</f>
        <v>First Class</v>
      </c>
    </row>
    <row r="4142" spans="1:9" x14ac:dyDescent="0.35">
      <c r="A4142" s="11">
        <v>3340</v>
      </c>
      <c r="B4142" s="13" t="s">
        <v>7294</v>
      </c>
      <c r="C4142" s="13" t="s">
        <v>7295</v>
      </c>
      <c r="D4142" s="13" t="s">
        <v>41</v>
      </c>
      <c r="E4142" s="13" t="s">
        <v>23</v>
      </c>
      <c r="F4142" s="13" t="s">
        <v>109</v>
      </c>
      <c r="G4142" s="13" t="s">
        <v>43</v>
      </c>
      <c r="H4142" s="13" t="s">
        <v>44</v>
      </c>
      <c r="I4142" s="47" t="str">
        <f>INDEX(Orders!$E4142,MATCH(Orders!$F4142,Customers!$B4142,0))</f>
        <v>First Class</v>
      </c>
    </row>
    <row r="4143" spans="1:9" x14ac:dyDescent="0.35">
      <c r="A4143" s="12">
        <v>9901</v>
      </c>
      <c r="B4143" s="17" t="s">
        <v>4957</v>
      </c>
      <c r="C4143" s="17" t="s">
        <v>4958</v>
      </c>
      <c r="D4143" s="17" t="s">
        <v>41</v>
      </c>
      <c r="E4143" s="17" t="s">
        <v>23</v>
      </c>
      <c r="F4143" s="17" t="s">
        <v>1886</v>
      </c>
      <c r="G4143" s="17" t="s">
        <v>737</v>
      </c>
      <c r="H4143" s="17" t="s">
        <v>44</v>
      </c>
      <c r="I4143" s="48" t="str">
        <f>INDEX(Orders!$E4143,MATCH(Orders!$F4143,Customers!$B4143,0))</f>
        <v>Standard Class</v>
      </c>
    </row>
    <row r="4144" spans="1:9" x14ac:dyDescent="0.35">
      <c r="A4144" s="11">
        <v>3604</v>
      </c>
      <c r="B4144" s="13" t="s">
        <v>6941</v>
      </c>
      <c r="C4144" s="13" t="s">
        <v>6942</v>
      </c>
      <c r="D4144" s="13" t="s">
        <v>108</v>
      </c>
      <c r="E4144" s="13" t="s">
        <v>23</v>
      </c>
      <c r="F4144" s="13" t="s">
        <v>1091</v>
      </c>
      <c r="G4144" s="13" t="s">
        <v>25</v>
      </c>
      <c r="H4144" s="13" t="s">
        <v>26</v>
      </c>
      <c r="I4144" s="47" t="str">
        <f>INDEX(Orders!$E4144,MATCH(Orders!$F4144,Customers!$B4144,0))</f>
        <v>Standard Class</v>
      </c>
    </row>
    <row r="4145" spans="1:9" x14ac:dyDescent="0.35">
      <c r="A4145" s="12">
        <v>8040</v>
      </c>
      <c r="B4145" s="17" t="s">
        <v>4250</v>
      </c>
      <c r="C4145" s="17" t="s">
        <v>4251</v>
      </c>
      <c r="D4145" s="17" t="s">
        <v>22</v>
      </c>
      <c r="E4145" s="17" t="s">
        <v>23</v>
      </c>
      <c r="F4145" s="17" t="s">
        <v>159</v>
      </c>
      <c r="G4145" s="17" t="s">
        <v>160</v>
      </c>
      <c r="H4145" s="17" t="s">
        <v>44</v>
      </c>
      <c r="I4145" s="48" t="str">
        <f>INDEX(Orders!$E4145,MATCH(Orders!$F4145,Customers!$B4145,0))</f>
        <v>Second Class</v>
      </c>
    </row>
    <row r="4146" spans="1:9" x14ac:dyDescent="0.35">
      <c r="A4146" s="11">
        <v>3336</v>
      </c>
      <c r="B4146" s="13" t="s">
        <v>7294</v>
      </c>
      <c r="C4146" s="13" t="s">
        <v>7295</v>
      </c>
      <c r="D4146" s="13" t="s">
        <v>41</v>
      </c>
      <c r="E4146" s="13" t="s">
        <v>23</v>
      </c>
      <c r="F4146" s="13" t="s">
        <v>109</v>
      </c>
      <c r="G4146" s="13" t="s">
        <v>43</v>
      </c>
      <c r="H4146" s="13" t="s">
        <v>44</v>
      </c>
      <c r="I4146" s="47" t="str">
        <f>INDEX(Orders!$E4146,MATCH(Orders!$F4146,Customers!$B4146,0))</f>
        <v>First Class</v>
      </c>
    </row>
    <row r="4147" spans="1:9" x14ac:dyDescent="0.35">
      <c r="A4147" s="12">
        <v>3338</v>
      </c>
      <c r="B4147" s="17" t="s">
        <v>7294</v>
      </c>
      <c r="C4147" s="17" t="s">
        <v>7295</v>
      </c>
      <c r="D4147" s="17" t="s">
        <v>41</v>
      </c>
      <c r="E4147" s="17" t="s">
        <v>23</v>
      </c>
      <c r="F4147" s="17" t="s">
        <v>109</v>
      </c>
      <c r="G4147" s="17" t="s">
        <v>43</v>
      </c>
      <c r="H4147" s="17" t="s">
        <v>44</v>
      </c>
      <c r="I4147" s="48" t="str">
        <f>INDEX(Orders!$E4147,MATCH(Orders!$F4147,Customers!$B4147,0))</f>
        <v>First Class</v>
      </c>
    </row>
    <row r="4148" spans="1:9" x14ac:dyDescent="0.35">
      <c r="A4148" s="11">
        <v>8041</v>
      </c>
      <c r="B4148" s="13" t="s">
        <v>4250</v>
      </c>
      <c r="C4148" s="13" t="s">
        <v>4251</v>
      </c>
      <c r="D4148" s="13" t="s">
        <v>22</v>
      </c>
      <c r="E4148" s="13" t="s">
        <v>23</v>
      </c>
      <c r="F4148" s="13" t="s">
        <v>159</v>
      </c>
      <c r="G4148" s="13" t="s">
        <v>160</v>
      </c>
      <c r="H4148" s="13" t="s">
        <v>44</v>
      </c>
      <c r="I4148" s="47" t="str">
        <f>INDEX(Orders!$E4148,MATCH(Orders!$F4148,Customers!$B4148,0))</f>
        <v>Second Class</v>
      </c>
    </row>
    <row r="4149" spans="1:9" x14ac:dyDescent="0.35">
      <c r="A4149" s="12">
        <v>425</v>
      </c>
      <c r="B4149" s="17" t="s">
        <v>3536</v>
      </c>
      <c r="C4149" s="17" t="s">
        <v>3537</v>
      </c>
      <c r="D4149" s="17" t="s">
        <v>41</v>
      </c>
      <c r="E4149" s="17" t="s">
        <v>23</v>
      </c>
      <c r="F4149" s="17" t="s">
        <v>581</v>
      </c>
      <c r="G4149" s="17" t="s">
        <v>330</v>
      </c>
      <c r="H4149" s="17" t="s">
        <v>79</v>
      </c>
      <c r="I4149" s="48" t="str">
        <f>INDEX(Orders!$E4149,MATCH(Orders!$F4149,Customers!$B4149,0))</f>
        <v>Second Class</v>
      </c>
    </row>
    <row r="4150" spans="1:9" x14ac:dyDescent="0.35">
      <c r="A4150" s="11">
        <v>9271</v>
      </c>
      <c r="B4150" s="13" t="s">
        <v>1586</v>
      </c>
      <c r="C4150" s="13" t="s">
        <v>1587</v>
      </c>
      <c r="D4150" s="13" t="s">
        <v>41</v>
      </c>
      <c r="E4150" s="13" t="s">
        <v>23</v>
      </c>
      <c r="F4150" s="13" t="s">
        <v>218</v>
      </c>
      <c r="G4150" s="13" t="s">
        <v>219</v>
      </c>
      <c r="H4150" s="13" t="s">
        <v>26</v>
      </c>
      <c r="I4150" s="47" t="str">
        <f>INDEX(Orders!$E4150,MATCH(Orders!$F4150,Customers!$B4150,0))</f>
        <v>Standard Class</v>
      </c>
    </row>
    <row r="4151" spans="1:9" x14ac:dyDescent="0.35">
      <c r="A4151" s="12">
        <v>829</v>
      </c>
      <c r="B4151" s="17" t="s">
        <v>620</v>
      </c>
      <c r="C4151" s="17" t="s">
        <v>621</v>
      </c>
      <c r="D4151" s="17" t="s">
        <v>41</v>
      </c>
      <c r="E4151" s="17" t="s">
        <v>23</v>
      </c>
      <c r="F4151" s="17" t="s">
        <v>7301</v>
      </c>
      <c r="G4151" s="17" t="s">
        <v>933</v>
      </c>
      <c r="H4151" s="17" t="s">
        <v>54</v>
      </c>
      <c r="I4151" s="48" t="str">
        <f>INDEX(Orders!$E4151,MATCH(Orders!$F4151,Customers!$B4151,0))</f>
        <v>Standard Class</v>
      </c>
    </row>
    <row r="4152" spans="1:9" x14ac:dyDescent="0.35">
      <c r="A4152" s="11">
        <v>9902</v>
      </c>
      <c r="B4152" s="13" t="s">
        <v>4957</v>
      </c>
      <c r="C4152" s="13" t="s">
        <v>4958</v>
      </c>
      <c r="D4152" s="13" t="s">
        <v>41</v>
      </c>
      <c r="E4152" s="13" t="s">
        <v>23</v>
      </c>
      <c r="F4152" s="13" t="s">
        <v>1886</v>
      </c>
      <c r="G4152" s="13" t="s">
        <v>737</v>
      </c>
      <c r="H4152" s="13" t="s">
        <v>44</v>
      </c>
      <c r="I4152" s="47" t="str">
        <f>INDEX(Orders!$E4152,MATCH(Orders!$F4152,Customers!$B4152,0))</f>
        <v>Standard Class</v>
      </c>
    </row>
    <row r="4153" spans="1:9" x14ac:dyDescent="0.35">
      <c r="A4153" s="12">
        <v>3335</v>
      </c>
      <c r="B4153" s="17" t="s">
        <v>7294</v>
      </c>
      <c r="C4153" s="17" t="s">
        <v>7295</v>
      </c>
      <c r="D4153" s="17" t="s">
        <v>41</v>
      </c>
      <c r="E4153" s="17" t="s">
        <v>23</v>
      </c>
      <c r="F4153" s="17" t="s">
        <v>109</v>
      </c>
      <c r="G4153" s="17" t="s">
        <v>43</v>
      </c>
      <c r="H4153" s="17" t="s">
        <v>44</v>
      </c>
      <c r="I4153" s="48" t="str">
        <f>INDEX(Orders!$E4153,MATCH(Orders!$F4153,Customers!$B4153,0))</f>
        <v>First Class</v>
      </c>
    </row>
    <row r="4154" spans="1:9" x14ac:dyDescent="0.35">
      <c r="A4154" s="11">
        <v>9903</v>
      </c>
      <c r="B4154" s="13" t="s">
        <v>4957</v>
      </c>
      <c r="C4154" s="13" t="s">
        <v>4958</v>
      </c>
      <c r="D4154" s="13" t="s">
        <v>41</v>
      </c>
      <c r="E4154" s="13" t="s">
        <v>23</v>
      </c>
      <c r="F4154" s="13" t="s">
        <v>1886</v>
      </c>
      <c r="G4154" s="13" t="s">
        <v>737</v>
      </c>
      <c r="H4154" s="13" t="s">
        <v>44</v>
      </c>
      <c r="I4154" s="47" t="str">
        <f>INDEX(Orders!$E4154,MATCH(Orders!$F4154,Customers!$B4154,0))</f>
        <v>Standard Class</v>
      </c>
    </row>
    <row r="4155" spans="1:9" x14ac:dyDescent="0.35">
      <c r="A4155" s="12">
        <v>9270</v>
      </c>
      <c r="B4155" s="17" t="s">
        <v>1586</v>
      </c>
      <c r="C4155" s="17" t="s">
        <v>1587</v>
      </c>
      <c r="D4155" s="17" t="s">
        <v>41</v>
      </c>
      <c r="E4155" s="17" t="s">
        <v>23</v>
      </c>
      <c r="F4155" s="17" t="s">
        <v>218</v>
      </c>
      <c r="G4155" s="17" t="s">
        <v>219</v>
      </c>
      <c r="H4155" s="17" t="s">
        <v>26</v>
      </c>
      <c r="I4155" s="48" t="str">
        <f>INDEX(Orders!$E4155,MATCH(Orders!$F4155,Customers!$B4155,0))</f>
        <v>Standard Class</v>
      </c>
    </row>
    <row r="4156" spans="1:9" x14ac:dyDescent="0.35">
      <c r="A4156" s="11">
        <v>3605</v>
      </c>
      <c r="B4156" s="13" t="s">
        <v>6941</v>
      </c>
      <c r="C4156" s="13" t="s">
        <v>6942</v>
      </c>
      <c r="D4156" s="13" t="s">
        <v>108</v>
      </c>
      <c r="E4156" s="13" t="s">
        <v>23</v>
      </c>
      <c r="F4156" s="13" t="s">
        <v>1091</v>
      </c>
      <c r="G4156" s="13" t="s">
        <v>25</v>
      </c>
      <c r="H4156" s="13" t="s">
        <v>26</v>
      </c>
      <c r="I4156" s="47" t="str">
        <f>INDEX(Orders!$E4156,MATCH(Orders!$F4156,Customers!$B4156,0))</f>
        <v>Standard Class</v>
      </c>
    </row>
    <row r="4157" spans="1:9" x14ac:dyDescent="0.35">
      <c r="A4157" s="12">
        <v>827</v>
      </c>
      <c r="B4157" s="17" t="s">
        <v>620</v>
      </c>
      <c r="C4157" s="17" t="s">
        <v>621</v>
      </c>
      <c r="D4157" s="17" t="s">
        <v>41</v>
      </c>
      <c r="E4157" s="17" t="s">
        <v>23</v>
      </c>
      <c r="F4157" s="17" t="s">
        <v>7301</v>
      </c>
      <c r="G4157" s="17" t="s">
        <v>933</v>
      </c>
      <c r="H4157" s="17" t="s">
        <v>54</v>
      </c>
      <c r="I4157" s="48" t="str">
        <f>INDEX(Orders!$E4157,MATCH(Orders!$F4157,Customers!$B4157,0))</f>
        <v>Standard Class</v>
      </c>
    </row>
    <row r="4158" spans="1:9" x14ac:dyDescent="0.35">
      <c r="A4158" s="11">
        <v>8042</v>
      </c>
      <c r="B4158" s="13" t="s">
        <v>4250</v>
      </c>
      <c r="C4158" s="13" t="s">
        <v>4251</v>
      </c>
      <c r="D4158" s="13" t="s">
        <v>22</v>
      </c>
      <c r="E4158" s="13" t="s">
        <v>23</v>
      </c>
      <c r="F4158" s="13" t="s">
        <v>159</v>
      </c>
      <c r="G4158" s="13" t="s">
        <v>160</v>
      </c>
      <c r="H4158" s="13" t="s">
        <v>44</v>
      </c>
      <c r="I4158" s="47" t="str">
        <f>INDEX(Orders!$E4158,MATCH(Orders!$F4158,Customers!$B4158,0))</f>
        <v>Second Class</v>
      </c>
    </row>
    <row r="4159" spans="1:9" x14ac:dyDescent="0.35">
      <c r="A4159" s="12">
        <v>828</v>
      </c>
      <c r="B4159" s="17" t="s">
        <v>620</v>
      </c>
      <c r="C4159" s="17" t="s">
        <v>621</v>
      </c>
      <c r="D4159" s="17" t="s">
        <v>41</v>
      </c>
      <c r="E4159" s="17" t="s">
        <v>23</v>
      </c>
      <c r="F4159" s="17" t="s">
        <v>7301</v>
      </c>
      <c r="G4159" s="17" t="s">
        <v>933</v>
      </c>
      <c r="H4159" s="17" t="s">
        <v>54</v>
      </c>
      <c r="I4159" s="48" t="str">
        <f>INDEX(Orders!$E4159,MATCH(Orders!$F4159,Customers!$B4159,0))</f>
        <v>Standard Class</v>
      </c>
    </row>
    <row r="4160" spans="1:9" x14ac:dyDescent="0.35">
      <c r="A4160" s="11">
        <v>3341</v>
      </c>
      <c r="B4160" s="13" t="s">
        <v>7294</v>
      </c>
      <c r="C4160" s="13" t="s">
        <v>7295</v>
      </c>
      <c r="D4160" s="13" t="s">
        <v>41</v>
      </c>
      <c r="E4160" s="13" t="s">
        <v>23</v>
      </c>
      <c r="F4160" s="13" t="s">
        <v>109</v>
      </c>
      <c r="G4160" s="13" t="s">
        <v>43</v>
      </c>
      <c r="H4160" s="13" t="s">
        <v>44</v>
      </c>
      <c r="I4160" s="47" t="str">
        <f>INDEX(Orders!$E4160,MATCH(Orders!$F4160,Customers!$B4160,0))</f>
        <v>First Class</v>
      </c>
    </row>
    <row r="4161" spans="1:9" x14ac:dyDescent="0.35">
      <c r="A4161" s="12">
        <v>5235</v>
      </c>
      <c r="B4161" s="17" t="s">
        <v>6264</v>
      </c>
      <c r="C4161" s="17" t="s">
        <v>6265</v>
      </c>
      <c r="D4161" s="17" t="s">
        <v>41</v>
      </c>
      <c r="E4161" s="17" t="s">
        <v>23</v>
      </c>
      <c r="F4161" s="17" t="s">
        <v>358</v>
      </c>
      <c r="G4161" s="17" t="s">
        <v>43</v>
      </c>
      <c r="H4161" s="17" t="s">
        <v>44</v>
      </c>
      <c r="I4161" s="48" t="str">
        <f>INDEX(Orders!$E4161,MATCH(Orders!$F4161,Customers!$B4161,0))</f>
        <v>First Class</v>
      </c>
    </row>
    <row r="4162" spans="1:9" x14ac:dyDescent="0.35">
      <c r="A4162" s="11">
        <v>6105</v>
      </c>
      <c r="B4162" s="13" t="s">
        <v>196</v>
      </c>
      <c r="C4162" s="13" t="s">
        <v>197</v>
      </c>
      <c r="D4162" s="13" t="s">
        <v>108</v>
      </c>
      <c r="E4162" s="13" t="s">
        <v>23</v>
      </c>
      <c r="F4162" s="13" t="s">
        <v>86</v>
      </c>
      <c r="G4162" s="13" t="s">
        <v>87</v>
      </c>
      <c r="H4162" s="13" t="s">
        <v>26</v>
      </c>
      <c r="I4162" s="47" t="str">
        <f>INDEX(Orders!$E4162,MATCH(Orders!$F4162,Customers!$B4162,0))</f>
        <v>First Class</v>
      </c>
    </row>
    <row r="4163" spans="1:9" x14ac:dyDescent="0.35">
      <c r="A4163" s="12">
        <v>4300</v>
      </c>
      <c r="B4163" s="17" t="s">
        <v>3724</v>
      </c>
      <c r="C4163" s="17" t="s">
        <v>3725</v>
      </c>
      <c r="D4163" s="17" t="s">
        <v>41</v>
      </c>
      <c r="E4163" s="17" t="s">
        <v>23</v>
      </c>
      <c r="F4163" s="17" t="s">
        <v>1925</v>
      </c>
      <c r="G4163" s="17" t="s">
        <v>98</v>
      </c>
      <c r="H4163" s="17" t="s">
        <v>79</v>
      </c>
      <c r="I4163" s="48" t="str">
        <f>INDEX(Orders!$E4163,MATCH(Orders!$F4163,Customers!$B4163,0))</f>
        <v>Second Class</v>
      </c>
    </row>
    <row r="4164" spans="1:9" x14ac:dyDescent="0.35">
      <c r="A4164" s="11">
        <v>4298</v>
      </c>
      <c r="B4164" s="13" t="s">
        <v>3724</v>
      </c>
      <c r="C4164" s="13" t="s">
        <v>3725</v>
      </c>
      <c r="D4164" s="13" t="s">
        <v>41</v>
      </c>
      <c r="E4164" s="13" t="s">
        <v>23</v>
      </c>
      <c r="F4164" s="13" t="s">
        <v>1925</v>
      </c>
      <c r="G4164" s="13" t="s">
        <v>98</v>
      </c>
      <c r="H4164" s="13" t="s">
        <v>79</v>
      </c>
      <c r="I4164" s="47" t="str">
        <f>INDEX(Orders!$E4164,MATCH(Orders!$F4164,Customers!$B4164,0))</f>
        <v>Second Class</v>
      </c>
    </row>
    <row r="4165" spans="1:9" x14ac:dyDescent="0.35">
      <c r="A4165" s="12">
        <v>4301</v>
      </c>
      <c r="B4165" s="17" t="s">
        <v>3724</v>
      </c>
      <c r="C4165" s="17" t="s">
        <v>3725</v>
      </c>
      <c r="D4165" s="17" t="s">
        <v>41</v>
      </c>
      <c r="E4165" s="17" t="s">
        <v>23</v>
      </c>
      <c r="F4165" s="17" t="s">
        <v>1925</v>
      </c>
      <c r="G4165" s="17" t="s">
        <v>98</v>
      </c>
      <c r="H4165" s="17" t="s">
        <v>79</v>
      </c>
      <c r="I4165" s="48" t="str">
        <f>INDEX(Orders!$E4165,MATCH(Orders!$F4165,Customers!$B4165,0))</f>
        <v>Second Class</v>
      </c>
    </row>
    <row r="4166" spans="1:9" x14ac:dyDescent="0.35">
      <c r="A4166" s="11">
        <v>4302</v>
      </c>
      <c r="B4166" s="13" t="s">
        <v>3724</v>
      </c>
      <c r="C4166" s="13" t="s">
        <v>3725</v>
      </c>
      <c r="D4166" s="13" t="s">
        <v>41</v>
      </c>
      <c r="E4166" s="13" t="s">
        <v>23</v>
      </c>
      <c r="F4166" s="13" t="s">
        <v>1925</v>
      </c>
      <c r="G4166" s="13" t="s">
        <v>98</v>
      </c>
      <c r="H4166" s="13" t="s">
        <v>79</v>
      </c>
      <c r="I4166" s="47" t="str">
        <f>INDEX(Orders!$E4166,MATCH(Orders!$F4166,Customers!$B4166,0))</f>
        <v>Second Class</v>
      </c>
    </row>
    <row r="4167" spans="1:9" x14ac:dyDescent="0.35">
      <c r="A4167" s="12">
        <v>4299</v>
      </c>
      <c r="B4167" s="17" t="s">
        <v>3724</v>
      </c>
      <c r="C4167" s="17" t="s">
        <v>3725</v>
      </c>
      <c r="D4167" s="17" t="s">
        <v>41</v>
      </c>
      <c r="E4167" s="17" t="s">
        <v>23</v>
      </c>
      <c r="F4167" s="17" t="s">
        <v>1925</v>
      </c>
      <c r="G4167" s="17" t="s">
        <v>98</v>
      </c>
      <c r="H4167" s="17" t="s">
        <v>79</v>
      </c>
      <c r="I4167" s="48" t="str">
        <f>INDEX(Orders!$E4167,MATCH(Orders!$F4167,Customers!$B4167,0))</f>
        <v>Second Class</v>
      </c>
    </row>
    <row r="4168" spans="1:9" x14ac:dyDescent="0.35">
      <c r="A4168" s="11">
        <v>6025</v>
      </c>
      <c r="B4168" s="13" t="s">
        <v>1903</v>
      </c>
      <c r="C4168" s="13" t="s">
        <v>1904</v>
      </c>
      <c r="D4168" s="13" t="s">
        <v>41</v>
      </c>
      <c r="E4168" s="13" t="s">
        <v>23</v>
      </c>
      <c r="F4168" s="13" t="s">
        <v>527</v>
      </c>
      <c r="G4168" s="13" t="s">
        <v>153</v>
      </c>
      <c r="H4168" s="13" t="s">
        <v>26</v>
      </c>
      <c r="I4168" s="47" t="str">
        <f>INDEX(Orders!$E4168,MATCH(Orders!$F4168,Customers!$B4168,0))</f>
        <v>Second Class</v>
      </c>
    </row>
    <row r="4169" spans="1:9" x14ac:dyDescent="0.35">
      <c r="A4169" s="12">
        <v>6026</v>
      </c>
      <c r="B4169" s="17" t="s">
        <v>1903</v>
      </c>
      <c r="C4169" s="17" t="s">
        <v>1904</v>
      </c>
      <c r="D4169" s="17" t="s">
        <v>41</v>
      </c>
      <c r="E4169" s="17" t="s">
        <v>23</v>
      </c>
      <c r="F4169" s="17" t="s">
        <v>527</v>
      </c>
      <c r="G4169" s="17" t="s">
        <v>153</v>
      </c>
      <c r="H4169" s="17" t="s">
        <v>26</v>
      </c>
      <c r="I4169" s="48" t="str">
        <f>INDEX(Orders!$E4169,MATCH(Orders!$F4169,Customers!$B4169,0))</f>
        <v>Second Class</v>
      </c>
    </row>
    <row r="4170" spans="1:9" x14ac:dyDescent="0.35">
      <c r="A4170" s="11">
        <v>5404</v>
      </c>
      <c r="B4170" s="13" t="s">
        <v>5563</v>
      </c>
      <c r="C4170" s="13" t="s">
        <v>5564</v>
      </c>
      <c r="D4170" s="13" t="s">
        <v>22</v>
      </c>
      <c r="E4170" s="13" t="s">
        <v>23</v>
      </c>
      <c r="F4170" s="13" t="s">
        <v>218</v>
      </c>
      <c r="G4170" s="13" t="s">
        <v>219</v>
      </c>
      <c r="H4170" s="13" t="s">
        <v>26</v>
      </c>
      <c r="I4170" s="47" t="str">
        <f>INDEX(Orders!$E4170,MATCH(Orders!$F4170,Customers!$B4170,0))</f>
        <v>Standard Class</v>
      </c>
    </row>
    <row r="4171" spans="1:9" x14ac:dyDescent="0.35">
      <c r="A4171" s="12">
        <v>5403</v>
      </c>
      <c r="B4171" s="17" t="s">
        <v>5563</v>
      </c>
      <c r="C4171" s="17" t="s">
        <v>5564</v>
      </c>
      <c r="D4171" s="17" t="s">
        <v>22</v>
      </c>
      <c r="E4171" s="17" t="s">
        <v>23</v>
      </c>
      <c r="F4171" s="17" t="s">
        <v>218</v>
      </c>
      <c r="G4171" s="17" t="s">
        <v>219</v>
      </c>
      <c r="H4171" s="17" t="s">
        <v>26</v>
      </c>
      <c r="I4171" s="48" t="str">
        <f>INDEX(Orders!$E4171,MATCH(Orders!$F4171,Customers!$B4171,0))</f>
        <v>Standard Class</v>
      </c>
    </row>
    <row r="4172" spans="1:9" x14ac:dyDescent="0.35">
      <c r="A4172" s="11">
        <v>8635</v>
      </c>
      <c r="B4172" s="13" t="s">
        <v>2568</v>
      </c>
      <c r="C4172" s="13" t="s">
        <v>2569</v>
      </c>
      <c r="D4172" s="13" t="s">
        <v>41</v>
      </c>
      <c r="E4172" s="13" t="s">
        <v>23</v>
      </c>
      <c r="F4172" s="13" t="s">
        <v>86</v>
      </c>
      <c r="G4172" s="13" t="s">
        <v>87</v>
      </c>
      <c r="H4172" s="13" t="s">
        <v>26</v>
      </c>
      <c r="I4172" s="47" t="str">
        <f>INDEX(Orders!$E4172,MATCH(Orders!$F4172,Customers!$B4172,0))</f>
        <v>Standard Class</v>
      </c>
    </row>
    <row r="4173" spans="1:9" x14ac:dyDescent="0.35">
      <c r="A4173" s="12">
        <v>875</v>
      </c>
      <c r="B4173" s="17" t="s">
        <v>5745</v>
      </c>
      <c r="C4173" s="17" t="s">
        <v>5746</v>
      </c>
      <c r="D4173" s="17" t="s">
        <v>41</v>
      </c>
      <c r="E4173" s="17" t="s">
        <v>23</v>
      </c>
      <c r="F4173" s="17" t="s">
        <v>77</v>
      </c>
      <c r="G4173" s="17" t="s">
        <v>78</v>
      </c>
      <c r="H4173" s="17" t="s">
        <v>79</v>
      </c>
      <c r="I4173" s="48" t="str">
        <f>INDEX(Orders!$E4173,MATCH(Orders!$F4173,Customers!$B4173,0))</f>
        <v>Standard Class</v>
      </c>
    </row>
    <row r="4174" spans="1:9" x14ac:dyDescent="0.35">
      <c r="A4174" s="11">
        <v>1484</v>
      </c>
      <c r="B4174" s="13" t="s">
        <v>710</v>
      </c>
      <c r="C4174" s="13" t="s">
        <v>711</v>
      </c>
      <c r="D4174" s="13" t="s">
        <v>41</v>
      </c>
      <c r="E4174" s="13" t="s">
        <v>23</v>
      </c>
      <c r="F4174" s="13" t="s">
        <v>581</v>
      </c>
      <c r="G4174" s="13" t="s">
        <v>514</v>
      </c>
      <c r="H4174" s="13" t="s">
        <v>79</v>
      </c>
      <c r="I4174" s="47" t="str">
        <f>INDEX(Orders!$E4174,MATCH(Orders!$F4174,Customers!$B4174,0))</f>
        <v>Second Class</v>
      </c>
    </row>
    <row r="4175" spans="1:9" x14ac:dyDescent="0.35">
      <c r="A4175" s="12">
        <v>1483</v>
      </c>
      <c r="B4175" s="17" t="s">
        <v>710</v>
      </c>
      <c r="C4175" s="17" t="s">
        <v>711</v>
      </c>
      <c r="D4175" s="17" t="s">
        <v>41</v>
      </c>
      <c r="E4175" s="17" t="s">
        <v>23</v>
      </c>
      <c r="F4175" s="17" t="s">
        <v>581</v>
      </c>
      <c r="G4175" s="17" t="s">
        <v>514</v>
      </c>
      <c r="H4175" s="17" t="s">
        <v>79</v>
      </c>
      <c r="I4175" s="48" t="str">
        <f>INDEX(Orders!$E4175,MATCH(Orders!$F4175,Customers!$B4175,0))</f>
        <v>Second Class</v>
      </c>
    </row>
    <row r="4176" spans="1:9" x14ac:dyDescent="0.35">
      <c r="A4176" s="11">
        <v>7914</v>
      </c>
      <c r="B4176" s="13" t="s">
        <v>3000</v>
      </c>
      <c r="C4176" s="13" t="s">
        <v>3001</v>
      </c>
      <c r="D4176" s="13" t="s">
        <v>41</v>
      </c>
      <c r="E4176" s="13" t="s">
        <v>23</v>
      </c>
      <c r="F4176" s="13" t="s">
        <v>300</v>
      </c>
      <c r="G4176" s="13" t="s">
        <v>153</v>
      </c>
      <c r="H4176" s="13" t="s">
        <v>26</v>
      </c>
      <c r="I4176" s="47" t="str">
        <f>INDEX(Orders!$E4176,MATCH(Orders!$F4176,Customers!$B4176,0))</f>
        <v>First Class</v>
      </c>
    </row>
    <row r="4177" spans="1:9" x14ac:dyDescent="0.35">
      <c r="A4177" s="12">
        <v>9585</v>
      </c>
      <c r="B4177" s="17" t="s">
        <v>4207</v>
      </c>
      <c r="C4177" s="17" t="s">
        <v>4208</v>
      </c>
      <c r="D4177" s="17" t="s">
        <v>108</v>
      </c>
      <c r="E4177" s="17" t="s">
        <v>23</v>
      </c>
      <c r="F4177" s="17" t="s">
        <v>1457</v>
      </c>
      <c r="G4177" s="17" t="s">
        <v>880</v>
      </c>
      <c r="H4177" s="17" t="s">
        <v>54</v>
      </c>
      <c r="I4177" s="48" t="str">
        <f>INDEX(Orders!$E4177,MATCH(Orders!$F4177,Customers!$B4177,0))</f>
        <v>First Class</v>
      </c>
    </row>
    <row r="4178" spans="1:9" x14ac:dyDescent="0.35">
      <c r="A4178" s="11">
        <v>8129</v>
      </c>
      <c r="B4178" s="13" t="s">
        <v>2093</v>
      </c>
      <c r="C4178" s="13" t="s">
        <v>2094</v>
      </c>
      <c r="D4178" s="13" t="s">
        <v>41</v>
      </c>
      <c r="E4178" s="13" t="s">
        <v>23</v>
      </c>
      <c r="F4178" s="13" t="s">
        <v>380</v>
      </c>
      <c r="G4178" s="13" t="s">
        <v>381</v>
      </c>
      <c r="H4178" s="13" t="s">
        <v>54</v>
      </c>
      <c r="I4178" s="47" t="str">
        <f>INDEX(Orders!$E4178,MATCH(Orders!$F4178,Customers!$B4178,0))</f>
        <v>Standard Class</v>
      </c>
    </row>
    <row r="4179" spans="1:9" x14ac:dyDescent="0.35">
      <c r="A4179" s="12">
        <v>2717</v>
      </c>
      <c r="B4179" s="17" t="s">
        <v>3298</v>
      </c>
      <c r="C4179" s="17" t="s">
        <v>3299</v>
      </c>
      <c r="D4179" s="17" t="s">
        <v>108</v>
      </c>
      <c r="E4179" s="17" t="s">
        <v>23</v>
      </c>
      <c r="F4179" s="17" t="s">
        <v>184</v>
      </c>
      <c r="G4179" s="17" t="s">
        <v>251</v>
      </c>
      <c r="H4179" s="17" t="s">
        <v>79</v>
      </c>
      <c r="I4179" s="48" t="str">
        <f>INDEX(Orders!$E4179,MATCH(Orders!$F4179,Customers!$B4179,0))</f>
        <v>Standard Class</v>
      </c>
    </row>
    <row r="4180" spans="1:9" x14ac:dyDescent="0.35">
      <c r="A4180" s="11">
        <v>3753</v>
      </c>
      <c r="B4180" s="13" t="s">
        <v>1182</v>
      </c>
      <c r="C4180" s="13" t="s">
        <v>1183</v>
      </c>
      <c r="D4180" s="13" t="s">
        <v>22</v>
      </c>
      <c r="E4180" s="13" t="s">
        <v>23</v>
      </c>
      <c r="F4180" s="13" t="s">
        <v>7319</v>
      </c>
      <c r="G4180" s="13" t="s">
        <v>43</v>
      </c>
      <c r="H4180" s="13" t="s">
        <v>44</v>
      </c>
      <c r="I4180" s="47" t="str">
        <f>INDEX(Orders!$E4180,MATCH(Orders!$F4180,Customers!$B4180,0))</f>
        <v>Second Class</v>
      </c>
    </row>
    <row r="4181" spans="1:9" x14ac:dyDescent="0.35">
      <c r="A4181" s="12">
        <v>9386</v>
      </c>
      <c r="B4181" s="17" t="s">
        <v>1380</v>
      </c>
      <c r="C4181" s="17" t="s">
        <v>1381</v>
      </c>
      <c r="D4181" s="17" t="s">
        <v>41</v>
      </c>
      <c r="E4181" s="17" t="s">
        <v>23</v>
      </c>
      <c r="F4181" s="17" t="s">
        <v>3022</v>
      </c>
      <c r="G4181" s="17" t="s">
        <v>465</v>
      </c>
      <c r="H4181" s="17" t="s">
        <v>44</v>
      </c>
      <c r="I4181" s="48" t="str">
        <f>INDEX(Orders!$E4181,MATCH(Orders!$F4181,Customers!$B4181,0))</f>
        <v>Standard Class</v>
      </c>
    </row>
    <row r="4182" spans="1:9" x14ac:dyDescent="0.35">
      <c r="A4182" s="11">
        <v>3748</v>
      </c>
      <c r="B4182" s="13" t="s">
        <v>1182</v>
      </c>
      <c r="C4182" s="13" t="s">
        <v>1183</v>
      </c>
      <c r="D4182" s="13" t="s">
        <v>22</v>
      </c>
      <c r="E4182" s="13" t="s">
        <v>23</v>
      </c>
      <c r="F4182" s="13" t="s">
        <v>7319</v>
      </c>
      <c r="G4182" s="13" t="s">
        <v>43</v>
      </c>
      <c r="H4182" s="13" t="s">
        <v>44</v>
      </c>
      <c r="I4182" s="47" t="str">
        <f>INDEX(Orders!$E4182,MATCH(Orders!$F4182,Customers!$B4182,0))</f>
        <v>Second Class</v>
      </c>
    </row>
    <row r="4183" spans="1:9" x14ac:dyDescent="0.35">
      <c r="A4183" s="12">
        <v>3752</v>
      </c>
      <c r="B4183" s="17" t="s">
        <v>1182</v>
      </c>
      <c r="C4183" s="17" t="s">
        <v>1183</v>
      </c>
      <c r="D4183" s="17" t="s">
        <v>22</v>
      </c>
      <c r="E4183" s="17" t="s">
        <v>23</v>
      </c>
      <c r="F4183" s="17" t="s">
        <v>7319</v>
      </c>
      <c r="G4183" s="17" t="s">
        <v>43</v>
      </c>
      <c r="H4183" s="17" t="s">
        <v>44</v>
      </c>
      <c r="I4183" s="48" t="str">
        <f>INDEX(Orders!$E4183,MATCH(Orders!$F4183,Customers!$B4183,0))</f>
        <v>Second Class</v>
      </c>
    </row>
    <row r="4184" spans="1:9" x14ac:dyDescent="0.35">
      <c r="A4184" s="11">
        <v>3749</v>
      </c>
      <c r="B4184" s="13" t="s">
        <v>1182</v>
      </c>
      <c r="C4184" s="13" t="s">
        <v>1183</v>
      </c>
      <c r="D4184" s="13" t="s">
        <v>22</v>
      </c>
      <c r="E4184" s="13" t="s">
        <v>23</v>
      </c>
      <c r="F4184" s="13" t="s">
        <v>7319</v>
      </c>
      <c r="G4184" s="13" t="s">
        <v>43</v>
      </c>
      <c r="H4184" s="13" t="s">
        <v>44</v>
      </c>
      <c r="I4184" s="47" t="str">
        <f>INDEX(Orders!$E4184,MATCH(Orders!$F4184,Customers!$B4184,0))</f>
        <v>Second Class</v>
      </c>
    </row>
    <row r="4185" spans="1:9" x14ac:dyDescent="0.35">
      <c r="A4185" s="12">
        <v>1797</v>
      </c>
      <c r="B4185" s="17" t="s">
        <v>7040</v>
      </c>
      <c r="C4185" s="17" t="s">
        <v>7041</v>
      </c>
      <c r="D4185" s="17" t="s">
        <v>108</v>
      </c>
      <c r="E4185" s="17" t="s">
        <v>23</v>
      </c>
      <c r="F4185" s="17" t="s">
        <v>218</v>
      </c>
      <c r="G4185" s="17" t="s">
        <v>219</v>
      </c>
      <c r="H4185" s="17" t="s">
        <v>26</v>
      </c>
      <c r="I4185" s="48" t="str">
        <f>INDEX(Orders!$E4185,MATCH(Orders!$F4185,Customers!$B4185,0))</f>
        <v>First Class</v>
      </c>
    </row>
    <row r="4186" spans="1:9" x14ac:dyDescent="0.35">
      <c r="A4186" s="11">
        <v>3755</v>
      </c>
      <c r="B4186" s="13" t="s">
        <v>1182</v>
      </c>
      <c r="C4186" s="13" t="s">
        <v>1183</v>
      </c>
      <c r="D4186" s="13" t="s">
        <v>22</v>
      </c>
      <c r="E4186" s="13" t="s">
        <v>23</v>
      </c>
      <c r="F4186" s="13" t="s">
        <v>7319</v>
      </c>
      <c r="G4186" s="13" t="s">
        <v>43</v>
      </c>
      <c r="H4186" s="13" t="s">
        <v>44</v>
      </c>
      <c r="I4186" s="47" t="str">
        <f>INDEX(Orders!$E4186,MATCH(Orders!$F4186,Customers!$B4186,0))</f>
        <v>Second Class</v>
      </c>
    </row>
    <row r="4187" spans="1:9" x14ac:dyDescent="0.35">
      <c r="A4187" s="12">
        <v>3754</v>
      </c>
      <c r="B4187" s="17" t="s">
        <v>1182</v>
      </c>
      <c r="C4187" s="17" t="s">
        <v>1183</v>
      </c>
      <c r="D4187" s="17" t="s">
        <v>22</v>
      </c>
      <c r="E4187" s="17" t="s">
        <v>23</v>
      </c>
      <c r="F4187" s="17" t="s">
        <v>7319</v>
      </c>
      <c r="G4187" s="17" t="s">
        <v>43</v>
      </c>
      <c r="H4187" s="17" t="s">
        <v>44</v>
      </c>
      <c r="I4187" s="48" t="str">
        <f>INDEX(Orders!$E4187,MATCH(Orders!$F4187,Customers!$B4187,0))</f>
        <v>Second Class</v>
      </c>
    </row>
    <row r="4188" spans="1:9" x14ac:dyDescent="0.35">
      <c r="A4188" s="11">
        <v>3750</v>
      </c>
      <c r="B4188" s="13" t="s">
        <v>1182</v>
      </c>
      <c r="C4188" s="13" t="s">
        <v>1183</v>
      </c>
      <c r="D4188" s="13" t="s">
        <v>22</v>
      </c>
      <c r="E4188" s="13" t="s">
        <v>23</v>
      </c>
      <c r="F4188" s="13" t="s">
        <v>7319</v>
      </c>
      <c r="G4188" s="13" t="s">
        <v>43</v>
      </c>
      <c r="H4188" s="13" t="s">
        <v>44</v>
      </c>
      <c r="I4188" s="47" t="str">
        <f>INDEX(Orders!$E4188,MATCH(Orders!$F4188,Customers!$B4188,0))</f>
        <v>Second Class</v>
      </c>
    </row>
    <row r="4189" spans="1:9" x14ac:dyDescent="0.35">
      <c r="A4189" s="12">
        <v>8936</v>
      </c>
      <c r="B4189" s="17" t="s">
        <v>84</v>
      </c>
      <c r="C4189" s="17" t="s">
        <v>85</v>
      </c>
      <c r="D4189" s="17" t="s">
        <v>22</v>
      </c>
      <c r="E4189" s="17" t="s">
        <v>23</v>
      </c>
      <c r="F4189" s="17" t="s">
        <v>86</v>
      </c>
      <c r="G4189" s="17" t="s">
        <v>87</v>
      </c>
      <c r="H4189" s="17" t="s">
        <v>26</v>
      </c>
      <c r="I4189" s="48" t="str">
        <f>INDEX(Orders!$E4189,MATCH(Orders!$F4189,Customers!$B4189,0))</f>
        <v>Same Day</v>
      </c>
    </row>
    <row r="4190" spans="1:9" x14ac:dyDescent="0.35">
      <c r="A4190" s="11">
        <v>378</v>
      </c>
      <c r="B4190" s="13" t="s">
        <v>6675</v>
      </c>
      <c r="C4190" s="13" t="s">
        <v>6676</v>
      </c>
      <c r="D4190" s="13" t="s">
        <v>22</v>
      </c>
      <c r="E4190" s="13" t="s">
        <v>23</v>
      </c>
      <c r="F4190" s="13" t="s">
        <v>125</v>
      </c>
      <c r="G4190" s="13" t="s">
        <v>893</v>
      </c>
      <c r="H4190" s="13" t="s">
        <v>26</v>
      </c>
      <c r="I4190" s="47" t="str">
        <f>INDEX(Orders!$E4190,MATCH(Orders!$F4190,Customers!$B4190,0))</f>
        <v>Standard Class</v>
      </c>
    </row>
    <row r="4191" spans="1:9" x14ac:dyDescent="0.35">
      <c r="A4191" s="12">
        <v>2918</v>
      </c>
      <c r="B4191" s="17" t="s">
        <v>439</v>
      </c>
      <c r="C4191" s="17" t="s">
        <v>440</v>
      </c>
      <c r="D4191" s="17" t="s">
        <v>41</v>
      </c>
      <c r="E4191" s="17" t="s">
        <v>23</v>
      </c>
      <c r="F4191" s="17" t="s">
        <v>404</v>
      </c>
      <c r="G4191" s="17" t="s">
        <v>53</v>
      </c>
      <c r="H4191" s="17" t="s">
        <v>54</v>
      </c>
      <c r="I4191" s="48" t="str">
        <f>INDEX(Orders!$E4191,MATCH(Orders!$F4191,Customers!$B4191,0))</f>
        <v>First Class</v>
      </c>
    </row>
    <row r="4192" spans="1:9" x14ac:dyDescent="0.35">
      <c r="A4192" s="11">
        <v>4340</v>
      </c>
      <c r="B4192" s="13" t="s">
        <v>7225</v>
      </c>
      <c r="C4192" s="13" t="s">
        <v>7226</v>
      </c>
      <c r="D4192" s="13" t="s">
        <v>41</v>
      </c>
      <c r="E4192" s="13" t="s">
        <v>23</v>
      </c>
      <c r="F4192" s="13" t="s">
        <v>125</v>
      </c>
      <c r="G4192" s="13" t="s">
        <v>514</v>
      </c>
      <c r="H4192" s="13" t="s">
        <v>79</v>
      </c>
      <c r="I4192" s="47" t="str">
        <f>INDEX(Orders!$E4192,MATCH(Orders!$F4192,Customers!$B4192,0))</f>
        <v>Standard Class</v>
      </c>
    </row>
    <row r="4193" spans="1:9" x14ac:dyDescent="0.35">
      <c r="A4193" s="12">
        <v>8576</v>
      </c>
      <c r="B4193" s="17" t="s">
        <v>6905</v>
      </c>
      <c r="C4193" s="17" t="s">
        <v>6906</v>
      </c>
      <c r="D4193" s="17" t="s">
        <v>41</v>
      </c>
      <c r="E4193" s="17" t="s">
        <v>23</v>
      </c>
      <c r="F4193" s="17" t="s">
        <v>2177</v>
      </c>
      <c r="G4193" s="17" t="s">
        <v>98</v>
      </c>
      <c r="H4193" s="17" t="s">
        <v>79</v>
      </c>
      <c r="I4193" s="48" t="str">
        <f>INDEX(Orders!$E4193,MATCH(Orders!$F4193,Customers!$B4193,0))</f>
        <v>Second Class</v>
      </c>
    </row>
    <row r="4194" spans="1:9" x14ac:dyDescent="0.35">
      <c r="A4194" s="11">
        <v>3382</v>
      </c>
      <c r="B4194" s="13" t="s">
        <v>5407</v>
      </c>
      <c r="C4194" s="13" t="s">
        <v>5408</v>
      </c>
      <c r="D4194" s="13" t="s">
        <v>22</v>
      </c>
      <c r="E4194" s="13" t="s">
        <v>23</v>
      </c>
      <c r="F4194" s="13" t="s">
        <v>666</v>
      </c>
      <c r="G4194" s="13" t="s">
        <v>98</v>
      </c>
      <c r="H4194" s="13" t="s">
        <v>79</v>
      </c>
      <c r="I4194" s="47" t="str">
        <f>INDEX(Orders!$E4194,MATCH(Orders!$F4194,Customers!$B4194,0))</f>
        <v>First Class</v>
      </c>
    </row>
    <row r="4195" spans="1:9" x14ac:dyDescent="0.35">
      <c r="A4195" s="12">
        <v>8935</v>
      </c>
      <c r="B4195" s="17" t="s">
        <v>84</v>
      </c>
      <c r="C4195" s="17" t="s">
        <v>85</v>
      </c>
      <c r="D4195" s="17" t="s">
        <v>22</v>
      </c>
      <c r="E4195" s="17" t="s">
        <v>23</v>
      </c>
      <c r="F4195" s="17" t="s">
        <v>86</v>
      </c>
      <c r="G4195" s="17" t="s">
        <v>87</v>
      </c>
      <c r="H4195" s="17" t="s">
        <v>26</v>
      </c>
      <c r="I4195" s="48" t="str">
        <f>INDEX(Orders!$E4195,MATCH(Orders!$F4195,Customers!$B4195,0))</f>
        <v>Same Day</v>
      </c>
    </row>
    <row r="4196" spans="1:9" x14ac:dyDescent="0.35">
      <c r="A4196" s="11">
        <v>1798</v>
      </c>
      <c r="B4196" s="13" t="s">
        <v>7040</v>
      </c>
      <c r="C4196" s="13" t="s">
        <v>7041</v>
      </c>
      <c r="D4196" s="13" t="s">
        <v>108</v>
      </c>
      <c r="E4196" s="13" t="s">
        <v>23</v>
      </c>
      <c r="F4196" s="13" t="s">
        <v>218</v>
      </c>
      <c r="G4196" s="13" t="s">
        <v>219</v>
      </c>
      <c r="H4196" s="13" t="s">
        <v>26</v>
      </c>
      <c r="I4196" s="47" t="str">
        <f>INDEX(Orders!$E4196,MATCH(Orders!$F4196,Customers!$B4196,0))</f>
        <v>First Class</v>
      </c>
    </row>
    <row r="4197" spans="1:9" x14ac:dyDescent="0.35">
      <c r="A4197" s="12">
        <v>3751</v>
      </c>
      <c r="B4197" s="17" t="s">
        <v>1182</v>
      </c>
      <c r="C4197" s="17" t="s">
        <v>1183</v>
      </c>
      <c r="D4197" s="17" t="s">
        <v>22</v>
      </c>
      <c r="E4197" s="17" t="s">
        <v>23</v>
      </c>
      <c r="F4197" s="17" t="s">
        <v>7319</v>
      </c>
      <c r="G4197" s="17" t="s">
        <v>43</v>
      </c>
      <c r="H4197" s="17" t="s">
        <v>44</v>
      </c>
      <c r="I4197" s="48" t="str">
        <f>INDEX(Orders!$E4197,MATCH(Orders!$F4197,Customers!$B4197,0))</f>
        <v>Second Class</v>
      </c>
    </row>
    <row r="4198" spans="1:9" x14ac:dyDescent="0.35">
      <c r="A4198" s="11">
        <v>1796</v>
      </c>
      <c r="B4198" s="13" t="s">
        <v>7040</v>
      </c>
      <c r="C4198" s="13" t="s">
        <v>7041</v>
      </c>
      <c r="D4198" s="13" t="s">
        <v>108</v>
      </c>
      <c r="E4198" s="13" t="s">
        <v>23</v>
      </c>
      <c r="F4198" s="13" t="s">
        <v>218</v>
      </c>
      <c r="G4198" s="13" t="s">
        <v>219</v>
      </c>
      <c r="H4198" s="13" t="s">
        <v>26</v>
      </c>
      <c r="I4198" s="47" t="str">
        <f>INDEX(Orders!$E4198,MATCH(Orders!$F4198,Customers!$B4198,0))</f>
        <v>First Class</v>
      </c>
    </row>
    <row r="4199" spans="1:9" x14ac:dyDescent="0.35">
      <c r="A4199" s="12">
        <v>4599</v>
      </c>
      <c r="B4199" s="17" t="s">
        <v>5151</v>
      </c>
      <c r="C4199" s="17" t="s">
        <v>5152</v>
      </c>
      <c r="D4199" s="17" t="s">
        <v>108</v>
      </c>
      <c r="E4199" s="17" t="s">
        <v>23</v>
      </c>
      <c r="F4199" s="17" t="s">
        <v>677</v>
      </c>
      <c r="G4199" s="17" t="s">
        <v>126</v>
      </c>
      <c r="H4199" s="17" t="s">
        <v>54</v>
      </c>
      <c r="I4199" s="48" t="str">
        <f>INDEX(Orders!$E4199,MATCH(Orders!$F4199,Customers!$B4199,0))</f>
        <v>Standard Class</v>
      </c>
    </row>
    <row r="4200" spans="1:9" x14ac:dyDescent="0.35">
      <c r="A4200" s="11">
        <v>2485</v>
      </c>
      <c r="B4200" s="13" t="s">
        <v>3218</v>
      </c>
      <c r="C4200" s="13" t="s">
        <v>3219</v>
      </c>
      <c r="D4200" s="13" t="s">
        <v>108</v>
      </c>
      <c r="E4200" s="13" t="s">
        <v>23</v>
      </c>
      <c r="F4200" s="13" t="s">
        <v>159</v>
      </c>
      <c r="G4200" s="13" t="s">
        <v>160</v>
      </c>
      <c r="H4200" s="13" t="s">
        <v>44</v>
      </c>
      <c r="I4200" s="47" t="str">
        <f>INDEX(Orders!$E4200,MATCH(Orders!$F4200,Customers!$B4200,0))</f>
        <v>Standard Class</v>
      </c>
    </row>
    <row r="4201" spans="1:9" x14ac:dyDescent="0.35">
      <c r="A4201" s="12">
        <v>2484</v>
      </c>
      <c r="B4201" s="17" t="s">
        <v>3218</v>
      </c>
      <c r="C4201" s="17" t="s">
        <v>3219</v>
      </c>
      <c r="D4201" s="17" t="s">
        <v>108</v>
      </c>
      <c r="E4201" s="17" t="s">
        <v>23</v>
      </c>
      <c r="F4201" s="17" t="s">
        <v>159</v>
      </c>
      <c r="G4201" s="17" t="s">
        <v>160</v>
      </c>
      <c r="H4201" s="17" t="s">
        <v>44</v>
      </c>
      <c r="I4201" s="48" t="str">
        <f>INDEX(Orders!$E4201,MATCH(Orders!$F4201,Customers!$B4201,0))</f>
        <v>Standard Class</v>
      </c>
    </row>
    <row r="4202" spans="1:9" x14ac:dyDescent="0.35">
      <c r="A4202" s="11">
        <v>2486</v>
      </c>
      <c r="B4202" s="13" t="s">
        <v>3218</v>
      </c>
      <c r="C4202" s="13" t="s">
        <v>3219</v>
      </c>
      <c r="D4202" s="13" t="s">
        <v>108</v>
      </c>
      <c r="E4202" s="13" t="s">
        <v>23</v>
      </c>
      <c r="F4202" s="13" t="s">
        <v>159</v>
      </c>
      <c r="G4202" s="13" t="s">
        <v>160</v>
      </c>
      <c r="H4202" s="13" t="s">
        <v>44</v>
      </c>
      <c r="I4202" s="47" t="str">
        <f>INDEX(Orders!$E4202,MATCH(Orders!$F4202,Customers!$B4202,0))</f>
        <v>Standard Class</v>
      </c>
    </row>
    <row r="4203" spans="1:9" x14ac:dyDescent="0.35">
      <c r="A4203" s="12">
        <v>3924</v>
      </c>
      <c r="B4203" s="17" t="s">
        <v>5634</v>
      </c>
      <c r="C4203" s="17" t="s">
        <v>5635</v>
      </c>
      <c r="D4203" s="17" t="s">
        <v>41</v>
      </c>
      <c r="E4203" s="17" t="s">
        <v>23</v>
      </c>
      <c r="F4203" s="17" t="s">
        <v>380</v>
      </c>
      <c r="G4203" s="17" t="s">
        <v>381</v>
      </c>
      <c r="H4203" s="17" t="s">
        <v>54</v>
      </c>
      <c r="I4203" s="48" t="str">
        <f>INDEX(Orders!$E4203,MATCH(Orders!$F4203,Customers!$B4203,0))</f>
        <v>Standard Class</v>
      </c>
    </row>
    <row r="4204" spans="1:9" x14ac:dyDescent="0.35">
      <c r="A4204" s="11">
        <v>4598</v>
      </c>
      <c r="B4204" s="13" t="s">
        <v>5151</v>
      </c>
      <c r="C4204" s="13" t="s">
        <v>5152</v>
      </c>
      <c r="D4204" s="13" t="s">
        <v>108</v>
      </c>
      <c r="E4204" s="13" t="s">
        <v>23</v>
      </c>
      <c r="F4204" s="13" t="s">
        <v>677</v>
      </c>
      <c r="G4204" s="13" t="s">
        <v>126</v>
      </c>
      <c r="H4204" s="13" t="s">
        <v>54</v>
      </c>
      <c r="I4204" s="47" t="str">
        <f>INDEX(Orders!$E4204,MATCH(Orders!$F4204,Customers!$B4204,0))</f>
        <v>Standard Class</v>
      </c>
    </row>
    <row r="4205" spans="1:9" x14ac:dyDescent="0.35">
      <c r="A4205" s="12">
        <v>3923</v>
      </c>
      <c r="B4205" s="17" t="s">
        <v>5634</v>
      </c>
      <c r="C4205" s="17" t="s">
        <v>5635</v>
      </c>
      <c r="D4205" s="17" t="s">
        <v>41</v>
      </c>
      <c r="E4205" s="17" t="s">
        <v>23</v>
      </c>
      <c r="F4205" s="17" t="s">
        <v>380</v>
      </c>
      <c r="G4205" s="17" t="s">
        <v>381</v>
      </c>
      <c r="H4205" s="17" t="s">
        <v>54</v>
      </c>
      <c r="I4205" s="48" t="str">
        <f>INDEX(Orders!$E4205,MATCH(Orders!$F4205,Customers!$B4205,0))</f>
        <v>Standard Class</v>
      </c>
    </row>
    <row r="4206" spans="1:9" x14ac:dyDescent="0.35">
      <c r="A4206" s="11">
        <v>2483</v>
      </c>
      <c r="B4206" s="13" t="s">
        <v>3218</v>
      </c>
      <c r="C4206" s="13" t="s">
        <v>3219</v>
      </c>
      <c r="D4206" s="13" t="s">
        <v>108</v>
      </c>
      <c r="E4206" s="13" t="s">
        <v>23</v>
      </c>
      <c r="F4206" s="13" t="s">
        <v>159</v>
      </c>
      <c r="G4206" s="13" t="s">
        <v>160</v>
      </c>
      <c r="H4206" s="13" t="s">
        <v>44</v>
      </c>
      <c r="I4206" s="47" t="str">
        <f>INDEX(Orders!$E4206,MATCH(Orders!$F4206,Customers!$B4206,0))</f>
        <v>Standard Class</v>
      </c>
    </row>
    <row r="4207" spans="1:9" x14ac:dyDescent="0.35">
      <c r="A4207" s="12">
        <v>8116</v>
      </c>
      <c r="B4207" s="17" t="s">
        <v>6549</v>
      </c>
      <c r="C4207" s="17" t="s">
        <v>6550</v>
      </c>
      <c r="D4207" s="17" t="s">
        <v>22</v>
      </c>
      <c r="E4207" s="17" t="s">
        <v>23</v>
      </c>
      <c r="F4207" s="17" t="s">
        <v>42</v>
      </c>
      <c r="G4207" s="17" t="s">
        <v>43</v>
      </c>
      <c r="H4207" s="17" t="s">
        <v>44</v>
      </c>
      <c r="I4207" s="48" t="str">
        <f>INDEX(Orders!$E4207,MATCH(Orders!$F4207,Customers!$B4207,0))</f>
        <v>Standard Class</v>
      </c>
    </row>
    <row r="4208" spans="1:9" x14ac:dyDescent="0.35">
      <c r="A4208" s="11">
        <v>4238</v>
      </c>
      <c r="B4208" s="13" t="s">
        <v>6713</v>
      </c>
      <c r="C4208" s="13" t="s">
        <v>6714</v>
      </c>
      <c r="D4208" s="13" t="s">
        <v>22</v>
      </c>
      <c r="E4208" s="13" t="s">
        <v>23</v>
      </c>
      <c r="F4208" s="13" t="s">
        <v>86</v>
      </c>
      <c r="G4208" s="13" t="s">
        <v>87</v>
      </c>
      <c r="H4208" s="13" t="s">
        <v>26</v>
      </c>
      <c r="I4208" s="47" t="str">
        <f>INDEX(Orders!$E4208,MATCH(Orders!$F4208,Customers!$B4208,0))</f>
        <v>Second Class</v>
      </c>
    </row>
    <row r="4209" spans="1:9" x14ac:dyDescent="0.35">
      <c r="A4209" s="12">
        <v>1943</v>
      </c>
      <c r="B4209" s="17" t="s">
        <v>1264</v>
      </c>
      <c r="C4209" s="17" t="s">
        <v>1265</v>
      </c>
      <c r="D4209" s="17" t="s">
        <v>22</v>
      </c>
      <c r="E4209" s="17" t="s">
        <v>23</v>
      </c>
      <c r="F4209" s="17" t="s">
        <v>3681</v>
      </c>
      <c r="G4209" s="17" t="s">
        <v>381</v>
      </c>
      <c r="H4209" s="17" t="s">
        <v>54</v>
      </c>
      <c r="I4209" s="48" t="str">
        <f>INDEX(Orders!$E4209,MATCH(Orders!$F4209,Customers!$B4209,0))</f>
        <v>First Class</v>
      </c>
    </row>
    <row r="4210" spans="1:9" x14ac:dyDescent="0.35">
      <c r="A4210" s="11">
        <v>1944</v>
      </c>
      <c r="B4210" s="13" t="s">
        <v>1264</v>
      </c>
      <c r="C4210" s="13" t="s">
        <v>1265</v>
      </c>
      <c r="D4210" s="13" t="s">
        <v>22</v>
      </c>
      <c r="E4210" s="13" t="s">
        <v>23</v>
      </c>
      <c r="F4210" s="13" t="s">
        <v>3681</v>
      </c>
      <c r="G4210" s="13" t="s">
        <v>381</v>
      </c>
      <c r="H4210" s="13" t="s">
        <v>54</v>
      </c>
      <c r="I4210" s="47" t="str">
        <f>INDEX(Orders!$E4210,MATCH(Orders!$F4210,Customers!$B4210,0))</f>
        <v>First Class</v>
      </c>
    </row>
    <row r="4211" spans="1:9" x14ac:dyDescent="0.35">
      <c r="A4211" s="12">
        <v>1942</v>
      </c>
      <c r="B4211" s="17" t="s">
        <v>1264</v>
      </c>
      <c r="C4211" s="17" t="s">
        <v>1265</v>
      </c>
      <c r="D4211" s="17" t="s">
        <v>22</v>
      </c>
      <c r="E4211" s="17" t="s">
        <v>23</v>
      </c>
      <c r="F4211" s="17" t="s">
        <v>3681</v>
      </c>
      <c r="G4211" s="17" t="s">
        <v>381</v>
      </c>
      <c r="H4211" s="17" t="s">
        <v>54</v>
      </c>
      <c r="I4211" s="48" t="str">
        <f>INDEX(Orders!$E4211,MATCH(Orders!$F4211,Customers!$B4211,0))</f>
        <v>First Class</v>
      </c>
    </row>
    <row r="4212" spans="1:9" x14ac:dyDescent="0.35">
      <c r="A4212" s="11">
        <v>6407</v>
      </c>
      <c r="B4212" s="13" t="s">
        <v>4473</v>
      </c>
      <c r="C4212" s="13" t="s">
        <v>4474</v>
      </c>
      <c r="D4212" s="13" t="s">
        <v>22</v>
      </c>
      <c r="E4212" s="13" t="s">
        <v>23</v>
      </c>
      <c r="F4212" s="13" t="s">
        <v>4461</v>
      </c>
      <c r="G4212" s="13" t="s">
        <v>160</v>
      </c>
      <c r="H4212" s="13" t="s">
        <v>44</v>
      </c>
      <c r="I4212" s="47" t="str">
        <f>INDEX(Orders!$E4212,MATCH(Orders!$F4212,Customers!$B4212,0))</f>
        <v>Second Class</v>
      </c>
    </row>
    <row r="4213" spans="1:9" x14ac:dyDescent="0.35">
      <c r="A4213" s="12">
        <v>9664</v>
      </c>
      <c r="B4213" s="17" t="s">
        <v>3606</v>
      </c>
      <c r="C4213" s="17" t="s">
        <v>3607</v>
      </c>
      <c r="D4213" s="17" t="s">
        <v>41</v>
      </c>
      <c r="E4213" s="17" t="s">
        <v>23</v>
      </c>
      <c r="F4213" s="17" t="s">
        <v>358</v>
      </c>
      <c r="G4213" s="17" t="s">
        <v>43</v>
      </c>
      <c r="H4213" s="17" t="s">
        <v>44</v>
      </c>
      <c r="I4213" s="48" t="str">
        <f>INDEX(Orders!$E4213,MATCH(Orders!$F4213,Customers!$B4213,0))</f>
        <v>Standard Class</v>
      </c>
    </row>
    <row r="4214" spans="1:9" x14ac:dyDescent="0.35">
      <c r="A4214" s="11">
        <v>2842</v>
      </c>
      <c r="B4214" s="13" t="s">
        <v>2344</v>
      </c>
      <c r="C4214" s="13" t="s">
        <v>2345</v>
      </c>
      <c r="D4214" s="13" t="s">
        <v>41</v>
      </c>
      <c r="E4214" s="13" t="s">
        <v>23</v>
      </c>
      <c r="F4214" s="13" t="s">
        <v>273</v>
      </c>
      <c r="G4214" s="13" t="s">
        <v>78</v>
      </c>
      <c r="H4214" s="13" t="s">
        <v>79</v>
      </c>
      <c r="I4214" s="47" t="str">
        <f>INDEX(Orders!$E4214,MATCH(Orders!$F4214,Customers!$B4214,0))</f>
        <v>Second Class</v>
      </c>
    </row>
    <row r="4215" spans="1:9" x14ac:dyDescent="0.35">
      <c r="A4215" s="12">
        <v>6406</v>
      </c>
      <c r="B4215" s="17" t="s">
        <v>4473</v>
      </c>
      <c r="C4215" s="17" t="s">
        <v>4474</v>
      </c>
      <c r="D4215" s="17" t="s">
        <v>22</v>
      </c>
      <c r="E4215" s="17" t="s">
        <v>23</v>
      </c>
      <c r="F4215" s="17" t="s">
        <v>4461</v>
      </c>
      <c r="G4215" s="17" t="s">
        <v>160</v>
      </c>
      <c r="H4215" s="17" t="s">
        <v>44</v>
      </c>
      <c r="I4215" s="48" t="str">
        <f>INDEX(Orders!$E4215,MATCH(Orders!$F4215,Customers!$B4215,0))</f>
        <v>Second Class</v>
      </c>
    </row>
    <row r="4216" spans="1:9" x14ac:dyDescent="0.35">
      <c r="A4216" s="11">
        <v>3655</v>
      </c>
      <c r="B4216" s="13" t="s">
        <v>5044</v>
      </c>
      <c r="C4216" s="13" t="s">
        <v>5045</v>
      </c>
      <c r="D4216" s="13" t="s">
        <v>41</v>
      </c>
      <c r="E4216" s="13" t="s">
        <v>23</v>
      </c>
      <c r="F4216" s="13" t="s">
        <v>4233</v>
      </c>
      <c r="G4216" s="13" t="s">
        <v>762</v>
      </c>
      <c r="H4216" s="13" t="s">
        <v>54</v>
      </c>
      <c r="I4216" s="47" t="str">
        <f>INDEX(Orders!$E4216,MATCH(Orders!$F4216,Customers!$B4216,0))</f>
        <v>Standard Class</v>
      </c>
    </row>
    <row r="4217" spans="1:9" x14ac:dyDescent="0.35">
      <c r="A4217" s="12">
        <v>5610</v>
      </c>
      <c r="B4217" s="17" t="s">
        <v>5025</v>
      </c>
      <c r="C4217" s="17" t="s">
        <v>5026</v>
      </c>
      <c r="D4217" s="17" t="s">
        <v>41</v>
      </c>
      <c r="E4217" s="17" t="s">
        <v>23</v>
      </c>
      <c r="F4217" s="17" t="s">
        <v>951</v>
      </c>
      <c r="G4217" s="17" t="s">
        <v>952</v>
      </c>
      <c r="H4217" s="17" t="s">
        <v>79</v>
      </c>
      <c r="I4217" s="48" t="str">
        <f>INDEX(Orders!$E4217,MATCH(Orders!$F4217,Customers!$B4217,0))</f>
        <v>Standard Class</v>
      </c>
    </row>
    <row r="4218" spans="1:9" x14ac:dyDescent="0.35">
      <c r="A4218" s="11">
        <v>4991</v>
      </c>
      <c r="B4218" s="13" t="s">
        <v>2608</v>
      </c>
      <c r="C4218" s="13" t="s">
        <v>2609</v>
      </c>
      <c r="D4218" s="13" t="s">
        <v>108</v>
      </c>
      <c r="E4218" s="13" t="s">
        <v>23</v>
      </c>
      <c r="F4218" s="13" t="s">
        <v>358</v>
      </c>
      <c r="G4218" s="13" t="s">
        <v>43</v>
      </c>
      <c r="H4218" s="13" t="s">
        <v>44</v>
      </c>
      <c r="I4218" s="47" t="str">
        <f>INDEX(Orders!$E4218,MATCH(Orders!$F4218,Customers!$B4218,0))</f>
        <v>Standard Class</v>
      </c>
    </row>
    <row r="4219" spans="1:9" x14ac:dyDescent="0.35">
      <c r="A4219" s="12">
        <v>1533</v>
      </c>
      <c r="B4219" s="17" t="s">
        <v>356</v>
      </c>
      <c r="C4219" s="17" t="s">
        <v>357</v>
      </c>
      <c r="D4219" s="17" t="s">
        <v>41</v>
      </c>
      <c r="E4219" s="17" t="s">
        <v>23</v>
      </c>
      <c r="F4219" s="17" t="s">
        <v>4580</v>
      </c>
      <c r="G4219" s="17" t="s">
        <v>465</v>
      </c>
      <c r="H4219" s="17" t="s">
        <v>44</v>
      </c>
      <c r="I4219" s="48" t="str">
        <f>INDEX(Orders!$E4219,MATCH(Orders!$F4219,Customers!$B4219,0))</f>
        <v>Standard Class</v>
      </c>
    </row>
    <row r="4220" spans="1:9" x14ac:dyDescent="0.35">
      <c r="A4220" s="11">
        <v>7064</v>
      </c>
      <c r="B4220" s="13" t="s">
        <v>794</v>
      </c>
      <c r="C4220" s="13" t="s">
        <v>795</v>
      </c>
      <c r="D4220" s="13" t="s">
        <v>108</v>
      </c>
      <c r="E4220" s="13" t="s">
        <v>23</v>
      </c>
      <c r="F4220" s="13" t="s">
        <v>1133</v>
      </c>
      <c r="G4220" s="13" t="s">
        <v>1134</v>
      </c>
      <c r="H4220" s="13" t="s">
        <v>44</v>
      </c>
      <c r="I4220" s="47" t="str">
        <f>INDEX(Orders!$E4220,MATCH(Orders!$F4220,Customers!$B4220,0))</f>
        <v>Standard Class</v>
      </c>
    </row>
    <row r="4221" spans="1:9" x14ac:dyDescent="0.35">
      <c r="A4221" s="12">
        <v>4990</v>
      </c>
      <c r="B4221" s="17" t="s">
        <v>2608</v>
      </c>
      <c r="C4221" s="17" t="s">
        <v>2609</v>
      </c>
      <c r="D4221" s="17" t="s">
        <v>108</v>
      </c>
      <c r="E4221" s="17" t="s">
        <v>23</v>
      </c>
      <c r="F4221" s="17" t="s">
        <v>358</v>
      </c>
      <c r="G4221" s="17" t="s">
        <v>43</v>
      </c>
      <c r="H4221" s="17" t="s">
        <v>44</v>
      </c>
      <c r="I4221" s="48" t="str">
        <f>INDEX(Orders!$E4221,MATCH(Orders!$F4221,Customers!$B4221,0))</f>
        <v>Standard Class</v>
      </c>
    </row>
    <row r="4222" spans="1:9" x14ac:dyDescent="0.35">
      <c r="A4222" s="11">
        <v>1532</v>
      </c>
      <c r="B4222" s="13" t="s">
        <v>356</v>
      </c>
      <c r="C4222" s="13" t="s">
        <v>357</v>
      </c>
      <c r="D4222" s="13" t="s">
        <v>41</v>
      </c>
      <c r="E4222" s="13" t="s">
        <v>23</v>
      </c>
      <c r="F4222" s="13" t="s">
        <v>4580</v>
      </c>
      <c r="G4222" s="13" t="s">
        <v>465</v>
      </c>
      <c r="H4222" s="13" t="s">
        <v>44</v>
      </c>
      <c r="I4222" s="47" t="str">
        <f>INDEX(Orders!$E4222,MATCH(Orders!$F4222,Customers!$B4222,0))</f>
        <v>Standard Class</v>
      </c>
    </row>
    <row r="4223" spans="1:9" x14ac:dyDescent="0.35">
      <c r="A4223" s="12">
        <v>3231</v>
      </c>
      <c r="B4223" s="17" t="s">
        <v>2147</v>
      </c>
      <c r="C4223" s="17" t="s">
        <v>2148</v>
      </c>
      <c r="D4223" s="17" t="s">
        <v>41</v>
      </c>
      <c r="E4223" s="17" t="s">
        <v>23</v>
      </c>
      <c r="F4223" s="17" t="s">
        <v>218</v>
      </c>
      <c r="G4223" s="17" t="s">
        <v>219</v>
      </c>
      <c r="H4223" s="17" t="s">
        <v>26</v>
      </c>
      <c r="I4223" s="48" t="str">
        <f>INDEX(Orders!$E4223,MATCH(Orders!$F4223,Customers!$B4223,0))</f>
        <v>Second Class</v>
      </c>
    </row>
    <row r="4224" spans="1:9" x14ac:dyDescent="0.35">
      <c r="A4224" s="11">
        <v>9032</v>
      </c>
      <c r="B4224" s="13" t="s">
        <v>6549</v>
      </c>
      <c r="C4224" s="13" t="s">
        <v>6550</v>
      </c>
      <c r="D4224" s="13" t="s">
        <v>22</v>
      </c>
      <c r="E4224" s="13" t="s">
        <v>23</v>
      </c>
      <c r="F4224" s="13" t="s">
        <v>159</v>
      </c>
      <c r="G4224" s="13" t="s">
        <v>160</v>
      </c>
      <c r="H4224" s="13" t="s">
        <v>44</v>
      </c>
      <c r="I4224" s="47" t="str">
        <f>INDEX(Orders!$E4224,MATCH(Orders!$F4224,Customers!$B4224,0))</f>
        <v>Same Day</v>
      </c>
    </row>
    <row r="4225" spans="1:9" x14ac:dyDescent="0.35">
      <c r="A4225" s="12">
        <v>9031</v>
      </c>
      <c r="B4225" s="17" t="s">
        <v>6549</v>
      </c>
      <c r="C4225" s="17" t="s">
        <v>6550</v>
      </c>
      <c r="D4225" s="17" t="s">
        <v>22</v>
      </c>
      <c r="E4225" s="17" t="s">
        <v>23</v>
      </c>
      <c r="F4225" s="17" t="s">
        <v>159</v>
      </c>
      <c r="G4225" s="17" t="s">
        <v>160</v>
      </c>
      <c r="H4225" s="17" t="s">
        <v>44</v>
      </c>
      <c r="I4225" s="48" t="str">
        <f>INDEX(Orders!$E4225,MATCH(Orders!$F4225,Customers!$B4225,0))</f>
        <v>Same Day</v>
      </c>
    </row>
    <row r="4226" spans="1:9" x14ac:dyDescent="0.35">
      <c r="A4226" s="11">
        <v>5220</v>
      </c>
      <c r="B4226" s="13" t="s">
        <v>5494</v>
      </c>
      <c r="C4226" s="13" t="s">
        <v>5495</v>
      </c>
      <c r="D4226" s="13" t="s">
        <v>41</v>
      </c>
      <c r="E4226" s="13" t="s">
        <v>23</v>
      </c>
      <c r="F4226" s="13" t="s">
        <v>1457</v>
      </c>
      <c r="G4226" s="13" t="s">
        <v>880</v>
      </c>
      <c r="H4226" s="13" t="s">
        <v>54</v>
      </c>
      <c r="I4226" s="47" t="str">
        <f>INDEX(Orders!$E4226,MATCH(Orders!$F4226,Customers!$B4226,0))</f>
        <v>Same Day</v>
      </c>
    </row>
    <row r="4227" spans="1:9" x14ac:dyDescent="0.35">
      <c r="A4227" s="12">
        <v>4332</v>
      </c>
      <c r="B4227" s="17" t="s">
        <v>3674</v>
      </c>
      <c r="C4227" s="17" t="s">
        <v>3675</v>
      </c>
      <c r="D4227" s="17" t="s">
        <v>41</v>
      </c>
      <c r="E4227" s="17" t="s">
        <v>23</v>
      </c>
      <c r="F4227" s="17" t="s">
        <v>4137</v>
      </c>
      <c r="G4227" s="17" t="s">
        <v>160</v>
      </c>
      <c r="H4227" s="17" t="s">
        <v>44</v>
      </c>
      <c r="I4227" s="48" t="str">
        <f>INDEX(Orders!$E4227,MATCH(Orders!$F4227,Customers!$B4227,0))</f>
        <v>Standard Class</v>
      </c>
    </row>
    <row r="4228" spans="1:9" x14ac:dyDescent="0.35">
      <c r="A4228" s="11">
        <v>4723</v>
      </c>
      <c r="B4228" s="13" t="s">
        <v>1441</v>
      </c>
      <c r="C4228" s="13" t="s">
        <v>1442</v>
      </c>
      <c r="D4228" s="13" t="s">
        <v>108</v>
      </c>
      <c r="E4228" s="13" t="s">
        <v>23</v>
      </c>
      <c r="F4228" s="13" t="s">
        <v>159</v>
      </c>
      <c r="G4228" s="13" t="s">
        <v>160</v>
      </c>
      <c r="H4228" s="13" t="s">
        <v>44</v>
      </c>
      <c r="I4228" s="47" t="str">
        <f>INDEX(Orders!$E4228,MATCH(Orders!$F4228,Customers!$B4228,0))</f>
        <v>Standard Class</v>
      </c>
    </row>
    <row r="4229" spans="1:9" x14ac:dyDescent="0.35">
      <c r="A4229" s="12">
        <v>4333</v>
      </c>
      <c r="B4229" s="17" t="s">
        <v>3674</v>
      </c>
      <c r="C4229" s="17" t="s">
        <v>3675</v>
      </c>
      <c r="D4229" s="17" t="s">
        <v>41</v>
      </c>
      <c r="E4229" s="17" t="s">
        <v>23</v>
      </c>
      <c r="F4229" s="17" t="s">
        <v>4137</v>
      </c>
      <c r="G4229" s="17" t="s">
        <v>160</v>
      </c>
      <c r="H4229" s="17" t="s">
        <v>44</v>
      </c>
      <c r="I4229" s="48" t="str">
        <f>INDEX(Orders!$E4229,MATCH(Orders!$F4229,Customers!$B4229,0))</f>
        <v>Standard Class</v>
      </c>
    </row>
    <row r="4230" spans="1:9" x14ac:dyDescent="0.35">
      <c r="A4230" s="11">
        <v>6681</v>
      </c>
      <c r="B4230" s="13" t="s">
        <v>2672</v>
      </c>
      <c r="C4230" s="13" t="s">
        <v>2673</v>
      </c>
      <c r="D4230" s="13" t="s">
        <v>41</v>
      </c>
      <c r="E4230" s="13" t="s">
        <v>23</v>
      </c>
      <c r="F4230" s="13" t="s">
        <v>6301</v>
      </c>
      <c r="G4230" s="13" t="s">
        <v>212</v>
      </c>
      <c r="H4230" s="13" t="s">
        <v>26</v>
      </c>
      <c r="I4230" s="47" t="str">
        <f>INDEX(Orders!$E4230,MATCH(Orders!$F4230,Customers!$B4230,0))</f>
        <v>Second Class</v>
      </c>
    </row>
    <row r="4231" spans="1:9" x14ac:dyDescent="0.35">
      <c r="A4231" s="12">
        <v>3935</v>
      </c>
      <c r="B4231" s="17" t="s">
        <v>7355</v>
      </c>
      <c r="C4231" s="17" t="s">
        <v>7356</v>
      </c>
      <c r="D4231" s="17" t="s">
        <v>41</v>
      </c>
      <c r="E4231" s="17" t="s">
        <v>23</v>
      </c>
      <c r="F4231" s="17" t="s">
        <v>1471</v>
      </c>
      <c r="G4231" s="17" t="s">
        <v>43</v>
      </c>
      <c r="H4231" s="17" t="s">
        <v>44</v>
      </c>
      <c r="I4231" s="48" t="str">
        <f>INDEX(Orders!$E4231,MATCH(Orders!$F4231,Customers!$B4231,0))</f>
        <v>Standard Class</v>
      </c>
    </row>
    <row r="4232" spans="1:9" x14ac:dyDescent="0.35">
      <c r="A4232" s="11">
        <v>6682</v>
      </c>
      <c r="B4232" s="13" t="s">
        <v>2672</v>
      </c>
      <c r="C4232" s="13" t="s">
        <v>2673</v>
      </c>
      <c r="D4232" s="13" t="s">
        <v>41</v>
      </c>
      <c r="E4232" s="13" t="s">
        <v>23</v>
      </c>
      <c r="F4232" s="13" t="s">
        <v>6301</v>
      </c>
      <c r="G4232" s="13" t="s">
        <v>212</v>
      </c>
      <c r="H4232" s="13" t="s">
        <v>26</v>
      </c>
      <c r="I4232" s="47" t="str">
        <f>INDEX(Orders!$E4232,MATCH(Orders!$F4232,Customers!$B4232,0))</f>
        <v>Second Class</v>
      </c>
    </row>
    <row r="4233" spans="1:9" x14ac:dyDescent="0.35">
      <c r="A4233" s="12">
        <v>9849</v>
      </c>
      <c r="B4233" s="17" t="s">
        <v>2641</v>
      </c>
      <c r="C4233" s="17" t="s">
        <v>2642</v>
      </c>
      <c r="D4233" s="17" t="s">
        <v>108</v>
      </c>
      <c r="E4233" s="17" t="s">
        <v>23</v>
      </c>
      <c r="F4233" s="17" t="s">
        <v>42</v>
      </c>
      <c r="G4233" s="17" t="s">
        <v>43</v>
      </c>
      <c r="H4233" s="17" t="s">
        <v>44</v>
      </c>
      <c r="I4233" s="48" t="str">
        <f>INDEX(Orders!$E4233,MATCH(Orders!$F4233,Customers!$B4233,0))</f>
        <v>Second Class</v>
      </c>
    </row>
    <row r="4234" spans="1:9" x14ac:dyDescent="0.35">
      <c r="A4234" s="11">
        <v>1957</v>
      </c>
      <c r="B4234" s="13" t="s">
        <v>5995</v>
      </c>
      <c r="C4234" s="13" t="s">
        <v>5996</v>
      </c>
      <c r="D4234" s="13" t="s">
        <v>22</v>
      </c>
      <c r="E4234" s="13" t="s">
        <v>23</v>
      </c>
      <c r="F4234" s="13" t="s">
        <v>218</v>
      </c>
      <c r="G4234" s="13" t="s">
        <v>219</v>
      </c>
      <c r="H4234" s="13" t="s">
        <v>26</v>
      </c>
      <c r="I4234" s="47" t="str">
        <f>INDEX(Orders!$E4234,MATCH(Orders!$F4234,Customers!$B4234,0))</f>
        <v>Standard Class</v>
      </c>
    </row>
    <row r="4235" spans="1:9" x14ac:dyDescent="0.35">
      <c r="A4235" s="12">
        <v>9262</v>
      </c>
      <c r="B4235" s="17" t="s">
        <v>2915</v>
      </c>
      <c r="C4235" s="17" t="s">
        <v>2916</v>
      </c>
      <c r="D4235" s="17" t="s">
        <v>108</v>
      </c>
      <c r="E4235" s="17" t="s">
        <v>23</v>
      </c>
      <c r="F4235" s="17" t="s">
        <v>159</v>
      </c>
      <c r="G4235" s="17" t="s">
        <v>160</v>
      </c>
      <c r="H4235" s="17" t="s">
        <v>44</v>
      </c>
      <c r="I4235" s="48" t="str">
        <f>INDEX(Orders!$E4235,MATCH(Orders!$F4235,Customers!$B4235,0))</f>
        <v>Same Day</v>
      </c>
    </row>
    <row r="4236" spans="1:9" x14ac:dyDescent="0.35">
      <c r="A4236" s="11">
        <v>1952</v>
      </c>
      <c r="B4236" s="13" t="s">
        <v>5995</v>
      </c>
      <c r="C4236" s="13" t="s">
        <v>5996</v>
      </c>
      <c r="D4236" s="13" t="s">
        <v>22</v>
      </c>
      <c r="E4236" s="13" t="s">
        <v>23</v>
      </c>
      <c r="F4236" s="13" t="s">
        <v>218</v>
      </c>
      <c r="G4236" s="13" t="s">
        <v>219</v>
      </c>
      <c r="H4236" s="13" t="s">
        <v>26</v>
      </c>
      <c r="I4236" s="47" t="str">
        <f>INDEX(Orders!$E4236,MATCH(Orders!$F4236,Customers!$B4236,0))</f>
        <v>Standard Class</v>
      </c>
    </row>
    <row r="4237" spans="1:9" x14ac:dyDescent="0.35">
      <c r="A4237" s="12">
        <v>3936</v>
      </c>
      <c r="B4237" s="17" t="s">
        <v>7355</v>
      </c>
      <c r="C4237" s="17" t="s">
        <v>7356</v>
      </c>
      <c r="D4237" s="17" t="s">
        <v>41</v>
      </c>
      <c r="E4237" s="17" t="s">
        <v>23</v>
      </c>
      <c r="F4237" s="17" t="s">
        <v>1471</v>
      </c>
      <c r="G4237" s="17" t="s">
        <v>43</v>
      </c>
      <c r="H4237" s="17" t="s">
        <v>44</v>
      </c>
      <c r="I4237" s="48" t="str">
        <f>INDEX(Orders!$E4237,MATCH(Orders!$F4237,Customers!$B4237,0))</f>
        <v>Standard Class</v>
      </c>
    </row>
    <row r="4238" spans="1:9" x14ac:dyDescent="0.35">
      <c r="A4238" s="11">
        <v>6905</v>
      </c>
      <c r="B4238" s="13" t="s">
        <v>4658</v>
      </c>
      <c r="C4238" s="13" t="s">
        <v>4659</v>
      </c>
      <c r="D4238" s="13" t="s">
        <v>22</v>
      </c>
      <c r="E4238" s="13" t="s">
        <v>23</v>
      </c>
      <c r="F4238" s="13" t="s">
        <v>380</v>
      </c>
      <c r="G4238" s="13" t="s">
        <v>381</v>
      </c>
      <c r="H4238" s="13" t="s">
        <v>54</v>
      </c>
      <c r="I4238" s="47" t="str">
        <f>INDEX(Orders!$E4238,MATCH(Orders!$F4238,Customers!$B4238,0))</f>
        <v>Standard Class</v>
      </c>
    </row>
    <row r="4239" spans="1:9" x14ac:dyDescent="0.35">
      <c r="A4239" s="12">
        <v>7441</v>
      </c>
      <c r="B4239" s="17" t="s">
        <v>2467</v>
      </c>
      <c r="C4239" s="17" t="s">
        <v>2468</v>
      </c>
      <c r="D4239" s="17" t="s">
        <v>41</v>
      </c>
      <c r="E4239" s="17" t="s">
        <v>23</v>
      </c>
      <c r="F4239" s="17" t="s">
        <v>42</v>
      </c>
      <c r="G4239" s="17" t="s">
        <v>43</v>
      </c>
      <c r="H4239" s="17" t="s">
        <v>44</v>
      </c>
      <c r="I4239" s="48" t="str">
        <f>INDEX(Orders!$E4239,MATCH(Orders!$F4239,Customers!$B4239,0))</f>
        <v>Standard Class</v>
      </c>
    </row>
    <row r="4240" spans="1:9" x14ac:dyDescent="0.35">
      <c r="A4240" s="11">
        <v>1956</v>
      </c>
      <c r="B4240" s="13" t="s">
        <v>5995</v>
      </c>
      <c r="C4240" s="13" t="s">
        <v>5996</v>
      </c>
      <c r="D4240" s="13" t="s">
        <v>22</v>
      </c>
      <c r="E4240" s="13" t="s">
        <v>23</v>
      </c>
      <c r="F4240" s="13" t="s">
        <v>218</v>
      </c>
      <c r="G4240" s="13" t="s">
        <v>219</v>
      </c>
      <c r="H4240" s="13" t="s">
        <v>26</v>
      </c>
      <c r="I4240" s="47" t="str">
        <f>INDEX(Orders!$E4240,MATCH(Orders!$F4240,Customers!$B4240,0))</f>
        <v>Standard Class</v>
      </c>
    </row>
    <row r="4241" spans="1:9" x14ac:dyDescent="0.35">
      <c r="A4241" s="12">
        <v>1949</v>
      </c>
      <c r="B4241" s="17" t="s">
        <v>5995</v>
      </c>
      <c r="C4241" s="17" t="s">
        <v>5996</v>
      </c>
      <c r="D4241" s="17" t="s">
        <v>22</v>
      </c>
      <c r="E4241" s="17" t="s">
        <v>23</v>
      </c>
      <c r="F4241" s="17" t="s">
        <v>218</v>
      </c>
      <c r="G4241" s="17" t="s">
        <v>219</v>
      </c>
      <c r="H4241" s="17" t="s">
        <v>26</v>
      </c>
      <c r="I4241" s="48" t="str">
        <f>INDEX(Orders!$E4241,MATCH(Orders!$F4241,Customers!$B4241,0))</f>
        <v>Standard Class</v>
      </c>
    </row>
    <row r="4242" spans="1:9" x14ac:dyDescent="0.35">
      <c r="A4242" s="11">
        <v>912</v>
      </c>
      <c r="B4242" s="13" t="s">
        <v>227</v>
      </c>
      <c r="C4242" s="13" t="s">
        <v>228</v>
      </c>
      <c r="D4242" s="13" t="s">
        <v>108</v>
      </c>
      <c r="E4242" s="13" t="s">
        <v>23</v>
      </c>
      <c r="F4242" s="13" t="s">
        <v>581</v>
      </c>
      <c r="G4242" s="13" t="s">
        <v>880</v>
      </c>
      <c r="H4242" s="13" t="s">
        <v>54</v>
      </c>
      <c r="I4242" s="47" t="str">
        <f>INDEX(Orders!$E4242,MATCH(Orders!$F4242,Customers!$B4242,0))</f>
        <v>Standard Class</v>
      </c>
    </row>
    <row r="4243" spans="1:9" x14ac:dyDescent="0.35">
      <c r="A4243" s="12">
        <v>9848</v>
      </c>
      <c r="B4243" s="17" t="s">
        <v>2641</v>
      </c>
      <c r="C4243" s="17" t="s">
        <v>2642</v>
      </c>
      <c r="D4243" s="17" t="s">
        <v>108</v>
      </c>
      <c r="E4243" s="17" t="s">
        <v>23</v>
      </c>
      <c r="F4243" s="17" t="s">
        <v>42</v>
      </c>
      <c r="G4243" s="17" t="s">
        <v>43</v>
      </c>
      <c r="H4243" s="17" t="s">
        <v>44</v>
      </c>
      <c r="I4243" s="48" t="str">
        <f>INDEX(Orders!$E4243,MATCH(Orders!$F4243,Customers!$B4243,0))</f>
        <v>Second Class</v>
      </c>
    </row>
    <row r="4244" spans="1:9" x14ac:dyDescent="0.35">
      <c r="A4244" s="11">
        <v>910</v>
      </c>
      <c r="B4244" s="13" t="s">
        <v>227</v>
      </c>
      <c r="C4244" s="13" t="s">
        <v>228</v>
      </c>
      <c r="D4244" s="13" t="s">
        <v>108</v>
      </c>
      <c r="E4244" s="13" t="s">
        <v>23</v>
      </c>
      <c r="F4244" s="13" t="s">
        <v>581</v>
      </c>
      <c r="G4244" s="13" t="s">
        <v>880</v>
      </c>
      <c r="H4244" s="13" t="s">
        <v>54</v>
      </c>
      <c r="I4244" s="47" t="str">
        <f>INDEX(Orders!$E4244,MATCH(Orders!$F4244,Customers!$B4244,0))</f>
        <v>Standard Class</v>
      </c>
    </row>
    <row r="4245" spans="1:9" x14ac:dyDescent="0.35">
      <c r="A4245" s="12">
        <v>1954</v>
      </c>
      <c r="B4245" s="17" t="s">
        <v>5995</v>
      </c>
      <c r="C4245" s="17" t="s">
        <v>5996</v>
      </c>
      <c r="D4245" s="17" t="s">
        <v>22</v>
      </c>
      <c r="E4245" s="17" t="s">
        <v>23</v>
      </c>
      <c r="F4245" s="17" t="s">
        <v>218</v>
      </c>
      <c r="G4245" s="17" t="s">
        <v>219</v>
      </c>
      <c r="H4245" s="17" t="s">
        <v>26</v>
      </c>
      <c r="I4245" s="48" t="str">
        <f>INDEX(Orders!$E4245,MATCH(Orders!$F4245,Customers!$B4245,0))</f>
        <v>Standard Class</v>
      </c>
    </row>
    <row r="4246" spans="1:9" x14ac:dyDescent="0.35">
      <c r="A4246" s="11">
        <v>9274</v>
      </c>
      <c r="B4246" s="13" t="s">
        <v>637</v>
      </c>
      <c r="C4246" s="13" t="s">
        <v>638</v>
      </c>
      <c r="D4246" s="13" t="s">
        <v>41</v>
      </c>
      <c r="E4246" s="13" t="s">
        <v>23</v>
      </c>
      <c r="F4246" s="13" t="s">
        <v>609</v>
      </c>
      <c r="G4246" s="13" t="s">
        <v>458</v>
      </c>
      <c r="H4246" s="13" t="s">
        <v>79</v>
      </c>
      <c r="I4246" s="47" t="str">
        <f>INDEX(Orders!$E4246,MATCH(Orders!$F4246,Customers!$B4246,0))</f>
        <v>Standard Class</v>
      </c>
    </row>
    <row r="4247" spans="1:9" x14ac:dyDescent="0.35">
      <c r="A4247" s="12">
        <v>911</v>
      </c>
      <c r="B4247" s="17" t="s">
        <v>227</v>
      </c>
      <c r="C4247" s="17" t="s">
        <v>228</v>
      </c>
      <c r="D4247" s="17" t="s">
        <v>108</v>
      </c>
      <c r="E4247" s="17" t="s">
        <v>23</v>
      </c>
      <c r="F4247" s="17" t="s">
        <v>581</v>
      </c>
      <c r="G4247" s="17" t="s">
        <v>880</v>
      </c>
      <c r="H4247" s="17" t="s">
        <v>54</v>
      </c>
      <c r="I4247" s="48" t="str">
        <f>INDEX(Orders!$E4247,MATCH(Orders!$F4247,Customers!$B4247,0))</f>
        <v>Standard Class</v>
      </c>
    </row>
    <row r="4248" spans="1:9" x14ac:dyDescent="0.35">
      <c r="A4248" s="11">
        <v>933</v>
      </c>
      <c r="B4248" s="13" t="s">
        <v>7369</v>
      </c>
      <c r="C4248" s="13" t="s">
        <v>7370</v>
      </c>
      <c r="D4248" s="13" t="s">
        <v>41</v>
      </c>
      <c r="E4248" s="13" t="s">
        <v>23</v>
      </c>
      <c r="F4248" s="13" t="s">
        <v>86</v>
      </c>
      <c r="G4248" s="13" t="s">
        <v>87</v>
      </c>
      <c r="H4248" s="13" t="s">
        <v>26</v>
      </c>
      <c r="I4248" s="47" t="str">
        <f>INDEX(Orders!$E4248,MATCH(Orders!$F4248,Customers!$B4248,0))</f>
        <v>Standard Class</v>
      </c>
    </row>
    <row r="4249" spans="1:9" x14ac:dyDescent="0.35">
      <c r="A4249" s="12">
        <v>1955</v>
      </c>
      <c r="B4249" s="17" t="s">
        <v>5995</v>
      </c>
      <c r="C4249" s="17" t="s">
        <v>5996</v>
      </c>
      <c r="D4249" s="17" t="s">
        <v>22</v>
      </c>
      <c r="E4249" s="17" t="s">
        <v>23</v>
      </c>
      <c r="F4249" s="17" t="s">
        <v>218</v>
      </c>
      <c r="G4249" s="17" t="s">
        <v>219</v>
      </c>
      <c r="H4249" s="17" t="s">
        <v>26</v>
      </c>
      <c r="I4249" s="48" t="str">
        <f>INDEX(Orders!$E4249,MATCH(Orders!$F4249,Customers!$B4249,0))</f>
        <v>Standard Class</v>
      </c>
    </row>
    <row r="4250" spans="1:9" x14ac:dyDescent="0.35">
      <c r="A4250" s="11">
        <v>6904</v>
      </c>
      <c r="B4250" s="13" t="s">
        <v>4658</v>
      </c>
      <c r="C4250" s="13" t="s">
        <v>4659</v>
      </c>
      <c r="D4250" s="13" t="s">
        <v>22</v>
      </c>
      <c r="E4250" s="13" t="s">
        <v>23</v>
      </c>
      <c r="F4250" s="13" t="s">
        <v>380</v>
      </c>
      <c r="G4250" s="13" t="s">
        <v>381</v>
      </c>
      <c r="H4250" s="13" t="s">
        <v>54</v>
      </c>
      <c r="I4250" s="47" t="str">
        <f>INDEX(Orders!$E4250,MATCH(Orders!$F4250,Customers!$B4250,0))</f>
        <v>Standard Class</v>
      </c>
    </row>
    <row r="4251" spans="1:9" x14ac:dyDescent="0.35">
      <c r="A4251" s="12">
        <v>1958</v>
      </c>
      <c r="B4251" s="17" t="s">
        <v>5995</v>
      </c>
      <c r="C4251" s="17" t="s">
        <v>5996</v>
      </c>
      <c r="D4251" s="17" t="s">
        <v>22</v>
      </c>
      <c r="E4251" s="17" t="s">
        <v>23</v>
      </c>
      <c r="F4251" s="17" t="s">
        <v>218</v>
      </c>
      <c r="G4251" s="17" t="s">
        <v>219</v>
      </c>
      <c r="H4251" s="17" t="s">
        <v>26</v>
      </c>
      <c r="I4251" s="48" t="str">
        <f>INDEX(Orders!$E4251,MATCH(Orders!$F4251,Customers!$B4251,0))</f>
        <v>Standard Class</v>
      </c>
    </row>
    <row r="4252" spans="1:9" x14ac:dyDescent="0.35">
      <c r="A4252" s="11">
        <v>1950</v>
      </c>
      <c r="B4252" s="13" t="s">
        <v>5995</v>
      </c>
      <c r="C4252" s="13" t="s">
        <v>5996</v>
      </c>
      <c r="D4252" s="13" t="s">
        <v>22</v>
      </c>
      <c r="E4252" s="13" t="s">
        <v>23</v>
      </c>
      <c r="F4252" s="13" t="s">
        <v>218</v>
      </c>
      <c r="G4252" s="13" t="s">
        <v>219</v>
      </c>
      <c r="H4252" s="13" t="s">
        <v>26</v>
      </c>
      <c r="I4252" s="47" t="str">
        <f>INDEX(Orders!$E4252,MATCH(Orders!$F4252,Customers!$B4252,0))</f>
        <v>Standard Class</v>
      </c>
    </row>
    <row r="4253" spans="1:9" x14ac:dyDescent="0.35">
      <c r="A4253" s="12">
        <v>7440</v>
      </c>
      <c r="B4253" s="17" t="s">
        <v>2467</v>
      </c>
      <c r="C4253" s="17" t="s">
        <v>2468</v>
      </c>
      <c r="D4253" s="17" t="s">
        <v>41</v>
      </c>
      <c r="E4253" s="17" t="s">
        <v>23</v>
      </c>
      <c r="F4253" s="17" t="s">
        <v>42</v>
      </c>
      <c r="G4253" s="17" t="s">
        <v>43</v>
      </c>
      <c r="H4253" s="17" t="s">
        <v>44</v>
      </c>
      <c r="I4253" s="48" t="str">
        <f>INDEX(Orders!$E4253,MATCH(Orders!$F4253,Customers!$B4253,0))</f>
        <v>Standard Class</v>
      </c>
    </row>
    <row r="4254" spans="1:9" x14ac:dyDescent="0.35">
      <c r="A4254" s="11">
        <v>1951</v>
      </c>
      <c r="B4254" s="13" t="s">
        <v>5995</v>
      </c>
      <c r="C4254" s="13" t="s">
        <v>5996</v>
      </c>
      <c r="D4254" s="13" t="s">
        <v>22</v>
      </c>
      <c r="E4254" s="13" t="s">
        <v>23</v>
      </c>
      <c r="F4254" s="13" t="s">
        <v>218</v>
      </c>
      <c r="G4254" s="13" t="s">
        <v>219</v>
      </c>
      <c r="H4254" s="13" t="s">
        <v>26</v>
      </c>
      <c r="I4254" s="47" t="str">
        <f>INDEX(Orders!$E4254,MATCH(Orders!$F4254,Customers!$B4254,0))</f>
        <v>Standard Class</v>
      </c>
    </row>
    <row r="4255" spans="1:9" x14ac:dyDescent="0.35">
      <c r="A4255" s="12">
        <v>6680</v>
      </c>
      <c r="B4255" s="17" t="s">
        <v>2672</v>
      </c>
      <c r="C4255" s="17" t="s">
        <v>2673</v>
      </c>
      <c r="D4255" s="17" t="s">
        <v>41</v>
      </c>
      <c r="E4255" s="17" t="s">
        <v>23</v>
      </c>
      <c r="F4255" s="17" t="s">
        <v>6301</v>
      </c>
      <c r="G4255" s="17" t="s">
        <v>212</v>
      </c>
      <c r="H4255" s="17" t="s">
        <v>26</v>
      </c>
      <c r="I4255" s="48" t="str">
        <f>INDEX(Orders!$E4255,MATCH(Orders!$F4255,Customers!$B4255,0))</f>
        <v>Second Class</v>
      </c>
    </row>
    <row r="4256" spans="1:9" x14ac:dyDescent="0.35">
      <c r="A4256" s="11">
        <v>1266</v>
      </c>
      <c r="B4256" s="13" t="s">
        <v>2856</v>
      </c>
      <c r="C4256" s="13" t="s">
        <v>2857</v>
      </c>
      <c r="D4256" s="13" t="s">
        <v>41</v>
      </c>
      <c r="E4256" s="13" t="s">
        <v>23</v>
      </c>
      <c r="F4256" s="13" t="s">
        <v>358</v>
      </c>
      <c r="G4256" s="13" t="s">
        <v>43</v>
      </c>
      <c r="H4256" s="13" t="s">
        <v>44</v>
      </c>
      <c r="I4256" s="47" t="str">
        <f>INDEX(Orders!$E4256,MATCH(Orders!$F4256,Customers!$B4256,0))</f>
        <v>Standard Class</v>
      </c>
    </row>
    <row r="4257" spans="1:9" x14ac:dyDescent="0.35">
      <c r="A4257" s="12">
        <v>702</v>
      </c>
      <c r="B4257" s="17" t="s">
        <v>1377</v>
      </c>
      <c r="C4257" s="17" t="s">
        <v>1378</v>
      </c>
      <c r="D4257" s="17" t="s">
        <v>22</v>
      </c>
      <c r="E4257" s="17" t="s">
        <v>23</v>
      </c>
      <c r="F4257" s="17" t="s">
        <v>300</v>
      </c>
      <c r="G4257" s="17" t="s">
        <v>153</v>
      </c>
      <c r="H4257" s="17" t="s">
        <v>26</v>
      </c>
      <c r="I4257" s="48" t="str">
        <f>INDEX(Orders!$E4257,MATCH(Orders!$F4257,Customers!$B4257,0))</f>
        <v>Standard Class</v>
      </c>
    </row>
    <row r="4258" spans="1:9" x14ac:dyDescent="0.35">
      <c r="A4258" s="11">
        <v>9284</v>
      </c>
      <c r="B4258" s="13" t="s">
        <v>2132</v>
      </c>
      <c r="C4258" s="13" t="s">
        <v>2133</v>
      </c>
      <c r="D4258" s="13" t="s">
        <v>41</v>
      </c>
      <c r="E4258" s="13" t="s">
        <v>23</v>
      </c>
      <c r="F4258" s="13" t="s">
        <v>3591</v>
      </c>
      <c r="G4258" s="13" t="s">
        <v>737</v>
      </c>
      <c r="H4258" s="13" t="s">
        <v>44</v>
      </c>
      <c r="I4258" s="47" t="str">
        <f>INDEX(Orders!$E4258,MATCH(Orders!$F4258,Customers!$B4258,0))</f>
        <v>Second Class</v>
      </c>
    </row>
    <row r="4259" spans="1:9" x14ac:dyDescent="0.35">
      <c r="A4259" s="12">
        <v>3934</v>
      </c>
      <c r="B4259" s="17" t="s">
        <v>7355</v>
      </c>
      <c r="C4259" s="17" t="s">
        <v>7356</v>
      </c>
      <c r="D4259" s="17" t="s">
        <v>41</v>
      </c>
      <c r="E4259" s="17" t="s">
        <v>23</v>
      </c>
      <c r="F4259" s="17" t="s">
        <v>1471</v>
      </c>
      <c r="G4259" s="17" t="s">
        <v>43</v>
      </c>
      <c r="H4259" s="17" t="s">
        <v>44</v>
      </c>
      <c r="I4259" s="48" t="str">
        <f>INDEX(Orders!$E4259,MATCH(Orders!$F4259,Customers!$B4259,0))</f>
        <v>Standard Class</v>
      </c>
    </row>
    <row r="4260" spans="1:9" x14ac:dyDescent="0.35">
      <c r="A4260" s="11">
        <v>1948</v>
      </c>
      <c r="B4260" s="13" t="s">
        <v>5995</v>
      </c>
      <c r="C4260" s="13" t="s">
        <v>5996</v>
      </c>
      <c r="D4260" s="13" t="s">
        <v>22</v>
      </c>
      <c r="E4260" s="13" t="s">
        <v>23</v>
      </c>
      <c r="F4260" s="13" t="s">
        <v>218</v>
      </c>
      <c r="G4260" s="13" t="s">
        <v>219</v>
      </c>
      <c r="H4260" s="13" t="s">
        <v>26</v>
      </c>
      <c r="I4260" s="47" t="str">
        <f>INDEX(Orders!$E4260,MATCH(Orders!$F4260,Customers!$B4260,0))</f>
        <v>Standard Class</v>
      </c>
    </row>
    <row r="4261" spans="1:9" x14ac:dyDescent="0.35">
      <c r="A4261" s="12">
        <v>6903</v>
      </c>
      <c r="B4261" s="17" t="s">
        <v>4658</v>
      </c>
      <c r="C4261" s="17" t="s">
        <v>4659</v>
      </c>
      <c r="D4261" s="17" t="s">
        <v>22</v>
      </c>
      <c r="E4261" s="17" t="s">
        <v>23</v>
      </c>
      <c r="F4261" s="17" t="s">
        <v>380</v>
      </c>
      <c r="G4261" s="17" t="s">
        <v>381</v>
      </c>
      <c r="H4261" s="17" t="s">
        <v>54</v>
      </c>
      <c r="I4261" s="48" t="str">
        <f>INDEX(Orders!$E4261,MATCH(Orders!$F4261,Customers!$B4261,0))</f>
        <v>Standard Class</v>
      </c>
    </row>
    <row r="4262" spans="1:9" x14ac:dyDescent="0.35">
      <c r="A4262" s="11">
        <v>1947</v>
      </c>
      <c r="B4262" s="13" t="s">
        <v>5995</v>
      </c>
      <c r="C4262" s="13" t="s">
        <v>5996</v>
      </c>
      <c r="D4262" s="13" t="s">
        <v>22</v>
      </c>
      <c r="E4262" s="13" t="s">
        <v>23</v>
      </c>
      <c r="F4262" s="13" t="s">
        <v>218</v>
      </c>
      <c r="G4262" s="13" t="s">
        <v>219</v>
      </c>
      <c r="H4262" s="13" t="s">
        <v>26</v>
      </c>
      <c r="I4262" s="47" t="str">
        <f>INDEX(Orders!$E4262,MATCH(Orders!$F4262,Customers!$B4262,0))</f>
        <v>Standard Class</v>
      </c>
    </row>
    <row r="4263" spans="1:9" x14ac:dyDescent="0.35">
      <c r="A4263" s="12">
        <v>1953</v>
      </c>
      <c r="B4263" s="17" t="s">
        <v>5995</v>
      </c>
      <c r="C4263" s="17" t="s">
        <v>5996</v>
      </c>
      <c r="D4263" s="17" t="s">
        <v>22</v>
      </c>
      <c r="E4263" s="17" t="s">
        <v>23</v>
      </c>
      <c r="F4263" s="17" t="s">
        <v>218</v>
      </c>
      <c r="G4263" s="17" t="s">
        <v>219</v>
      </c>
      <c r="H4263" s="17" t="s">
        <v>26</v>
      </c>
      <c r="I4263" s="48" t="str">
        <f>INDEX(Orders!$E4263,MATCH(Orders!$F4263,Customers!$B4263,0))</f>
        <v>Standard Class</v>
      </c>
    </row>
    <row r="4264" spans="1:9" x14ac:dyDescent="0.35">
      <c r="A4264" s="11">
        <v>7223</v>
      </c>
      <c r="B4264" s="13" t="s">
        <v>4469</v>
      </c>
      <c r="C4264" s="13" t="s">
        <v>4470</v>
      </c>
      <c r="D4264" s="13" t="s">
        <v>41</v>
      </c>
      <c r="E4264" s="13" t="s">
        <v>23</v>
      </c>
      <c r="F4264" s="13" t="s">
        <v>380</v>
      </c>
      <c r="G4264" s="13" t="s">
        <v>381</v>
      </c>
      <c r="H4264" s="13" t="s">
        <v>54</v>
      </c>
      <c r="I4264" s="47" t="str">
        <f>INDEX(Orders!$E4264,MATCH(Orders!$F4264,Customers!$B4264,0))</f>
        <v>Standard Class</v>
      </c>
    </row>
    <row r="4265" spans="1:9" x14ac:dyDescent="0.35">
      <c r="A4265" s="12">
        <v>9847</v>
      </c>
      <c r="B4265" s="17" t="s">
        <v>2641</v>
      </c>
      <c r="C4265" s="17" t="s">
        <v>2642</v>
      </c>
      <c r="D4265" s="17" t="s">
        <v>108</v>
      </c>
      <c r="E4265" s="17" t="s">
        <v>23</v>
      </c>
      <c r="F4265" s="17" t="s">
        <v>42</v>
      </c>
      <c r="G4265" s="17" t="s">
        <v>43</v>
      </c>
      <c r="H4265" s="17" t="s">
        <v>44</v>
      </c>
      <c r="I4265" s="48" t="str">
        <f>INDEX(Orders!$E4265,MATCH(Orders!$F4265,Customers!$B4265,0))</f>
        <v>Second Class</v>
      </c>
    </row>
    <row r="4266" spans="1:9" x14ac:dyDescent="0.35">
      <c r="A4266" s="11">
        <v>5827</v>
      </c>
      <c r="B4266" s="13" t="s">
        <v>7376</v>
      </c>
      <c r="C4266" s="13" t="s">
        <v>7377</v>
      </c>
      <c r="D4266" s="13" t="s">
        <v>108</v>
      </c>
      <c r="E4266" s="13" t="s">
        <v>23</v>
      </c>
      <c r="F4266" s="13" t="s">
        <v>218</v>
      </c>
      <c r="G4266" s="13" t="s">
        <v>219</v>
      </c>
      <c r="H4266" s="13" t="s">
        <v>26</v>
      </c>
      <c r="I4266" s="47" t="str">
        <f>INDEX(Orders!$E4266,MATCH(Orders!$F4266,Customers!$B4266,0))</f>
        <v>Second Class</v>
      </c>
    </row>
    <row r="4267" spans="1:9" x14ac:dyDescent="0.35">
      <c r="A4267" s="12">
        <v>5636</v>
      </c>
      <c r="B4267" s="17" t="s">
        <v>395</v>
      </c>
      <c r="C4267" s="17" t="s">
        <v>396</v>
      </c>
      <c r="D4267" s="17" t="s">
        <v>108</v>
      </c>
      <c r="E4267" s="17" t="s">
        <v>23</v>
      </c>
      <c r="F4267" s="17" t="s">
        <v>7379</v>
      </c>
      <c r="G4267" s="17" t="s">
        <v>43</v>
      </c>
      <c r="H4267" s="17" t="s">
        <v>44</v>
      </c>
      <c r="I4267" s="48" t="str">
        <f>INDEX(Orders!$E4267,MATCH(Orders!$F4267,Customers!$B4267,0))</f>
        <v>Standard Class</v>
      </c>
    </row>
    <row r="4268" spans="1:9" x14ac:dyDescent="0.35">
      <c r="A4268" s="11">
        <v>7323</v>
      </c>
      <c r="B4268" s="13" t="s">
        <v>1070</v>
      </c>
      <c r="C4268" s="13" t="s">
        <v>1071</v>
      </c>
      <c r="D4268" s="13" t="s">
        <v>22</v>
      </c>
      <c r="E4268" s="13" t="s">
        <v>23</v>
      </c>
      <c r="F4268" s="13" t="s">
        <v>380</v>
      </c>
      <c r="G4268" s="13" t="s">
        <v>381</v>
      </c>
      <c r="H4268" s="13" t="s">
        <v>54</v>
      </c>
      <c r="I4268" s="47" t="str">
        <f>INDEX(Orders!$E4268,MATCH(Orders!$F4268,Customers!$B4268,0))</f>
        <v>Standard Class</v>
      </c>
    </row>
    <row r="4269" spans="1:9" x14ac:dyDescent="0.35">
      <c r="A4269" s="12">
        <v>6351</v>
      </c>
      <c r="B4269" s="17" t="s">
        <v>2124</v>
      </c>
      <c r="C4269" s="17" t="s">
        <v>2125</v>
      </c>
      <c r="D4269" s="17" t="s">
        <v>41</v>
      </c>
      <c r="E4269" s="17" t="s">
        <v>23</v>
      </c>
      <c r="F4269" s="17" t="s">
        <v>404</v>
      </c>
      <c r="G4269" s="17" t="s">
        <v>53</v>
      </c>
      <c r="H4269" s="17" t="s">
        <v>54</v>
      </c>
      <c r="I4269" s="48" t="str">
        <f>INDEX(Orders!$E4269,MATCH(Orders!$F4269,Customers!$B4269,0))</f>
        <v>Standard Class</v>
      </c>
    </row>
    <row r="4270" spans="1:9" x14ac:dyDescent="0.35">
      <c r="A4270" s="11">
        <v>5828</v>
      </c>
      <c r="B4270" s="13" t="s">
        <v>7376</v>
      </c>
      <c r="C4270" s="13" t="s">
        <v>7377</v>
      </c>
      <c r="D4270" s="13" t="s">
        <v>108</v>
      </c>
      <c r="E4270" s="13" t="s">
        <v>23</v>
      </c>
      <c r="F4270" s="13" t="s">
        <v>218</v>
      </c>
      <c r="G4270" s="13" t="s">
        <v>219</v>
      </c>
      <c r="H4270" s="13" t="s">
        <v>26</v>
      </c>
      <c r="I4270" s="47" t="str">
        <f>INDEX(Orders!$E4270,MATCH(Orders!$F4270,Customers!$B4270,0))</f>
        <v>Second Class</v>
      </c>
    </row>
    <row r="4271" spans="1:9" x14ac:dyDescent="0.35">
      <c r="A4271" s="12">
        <v>5859</v>
      </c>
      <c r="B4271" s="17" t="s">
        <v>2173</v>
      </c>
      <c r="C4271" s="17" t="s">
        <v>2174</v>
      </c>
      <c r="D4271" s="17" t="s">
        <v>41</v>
      </c>
      <c r="E4271" s="17" t="s">
        <v>23</v>
      </c>
      <c r="F4271" s="17" t="s">
        <v>190</v>
      </c>
      <c r="G4271" s="17" t="s">
        <v>43</v>
      </c>
      <c r="H4271" s="17" t="s">
        <v>44</v>
      </c>
      <c r="I4271" s="48" t="str">
        <f>INDEX(Orders!$E4271,MATCH(Orders!$F4271,Customers!$B4271,0))</f>
        <v>Second Class</v>
      </c>
    </row>
    <row r="4272" spans="1:9" x14ac:dyDescent="0.35">
      <c r="A4272" s="11">
        <v>5637</v>
      </c>
      <c r="B4272" s="13" t="s">
        <v>395</v>
      </c>
      <c r="C4272" s="13" t="s">
        <v>396</v>
      </c>
      <c r="D4272" s="13" t="s">
        <v>108</v>
      </c>
      <c r="E4272" s="13" t="s">
        <v>23</v>
      </c>
      <c r="F4272" s="13" t="s">
        <v>7379</v>
      </c>
      <c r="G4272" s="13" t="s">
        <v>43</v>
      </c>
      <c r="H4272" s="13" t="s">
        <v>44</v>
      </c>
      <c r="I4272" s="47" t="str">
        <f>INDEX(Orders!$E4272,MATCH(Orders!$F4272,Customers!$B4272,0))</f>
        <v>Standard Class</v>
      </c>
    </row>
    <row r="4273" spans="1:9" x14ac:dyDescent="0.35">
      <c r="A4273" s="12">
        <v>5826</v>
      </c>
      <c r="B4273" s="17" t="s">
        <v>7376</v>
      </c>
      <c r="C4273" s="17" t="s">
        <v>7377</v>
      </c>
      <c r="D4273" s="17" t="s">
        <v>108</v>
      </c>
      <c r="E4273" s="17" t="s">
        <v>23</v>
      </c>
      <c r="F4273" s="17" t="s">
        <v>218</v>
      </c>
      <c r="G4273" s="17" t="s">
        <v>219</v>
      </c>
      <c r="H4273" s="17" t="s">
        <v>26</v>
      </c>
      <c r="I4273" s="48" t="str">
        <f>INDEX(Orders!$E4273,MATCH(Orders!$F4273,Customers!$B4273,0))</f>
        <v>Second Class</v>
      </c>
    </row>
    <row r="4274" spans="1:9" x14ac:dyDescent="0.35">
      <c r="A4274" s="11">
        <v>5829</v>
      </c>
      <c r="B4274" s="13" t="s">
        <v>7376</v>
      </c>
      <c r="C4274" s="13" t="s">
        <v>7377</v>
      </c>
      <c r="D4274" s="13" t="s">
        <v>108</v>
      </c>
      <c r="E4274" s="13" t="s">
        <v>23</v>
      </c>
      <c r="F4274" s="13" t="s">
        <v>218</v>
      </c>
      <c r="G4274" s="13" t="s">
        <v>219</v>
      </c>
      <c r="H4274" s="13" t="s">
        <v>26</v>
      </c>
      <c r="I4274" s="47" t="str">
        <f>INDEX(Orders!$E4274,MATCH(Orders!$F4274,Customers!$B4274,0))</f>
        <v>Second Class</v>
      </c>
    </row>
    <row r="4275" spans="1:9" x14ac:dyDescent="0.35">
      <c r="A4275" s="12">
        <v>7322</v>
      </c>
      <c r="B4275" s="17" t="s">
        <v>1070</v>
      </c>
      <c r="C4275" s="17" t="s">
        <v>1071</v>
      </c>
      <c r="D4275" s="17" t="s">
        <v>22</v>
      </c>
      <c r="E4275" s="17" t="s">
        <v>23</v>
      </c>
      <c r="F4275" s="17" t="s">
        <v>380</v>
      </c>
      <c r="G4275" s="17" t="s">
        <v>381</v>
      </c>
      <c r="H4275" s="17" t="s">
        <v>54</v>
      </c>
      <c r="I4275" s="48" t="str">
        <f>INDEX(Orders!$E4275,MATCH(Orders!$F4275,Customers!$B4275,0))</f>
        <v>Standard Class</v>
      </c>
    </row>
    <row r="4276" spans="1:9" x14ac:dyDescent="0.35">
      <c r="A4276" s="11">
        <v>3587</v>
      </c>
      <c r="B4276" s="13" t="s">
        <v>5384</v>
      </c>
      <c r="C4276" s="13" t="s">
        <v>5385</v>
      </c>
      <c r="D4276" s="13" t="s">
        <v>22</v>
      </c>
      <c r="E4276" s="13" t="s">
        <v>23</v>
      </c>
      <c r="F4276" s="13" t="s">
        <v>358</v>
      </c>
      <c r="G4276" s="13" t="s">
        <v>43</v>
      </c>
      <c r="H4276" s="13" t="s">
        <v>44</v>
      </c>
      <c r="I4276" s="47" t="str">
        <f>INDEX(Orders!$E4276,MATCH(Orders!$F4276,Customers!$B4276,0))</f>
        <v>Standard Class</v>
      </c>
    </row>
    <row r="4277" spans="1:9" x14ac:dyDescent="0.35">
      <c r="A4277" s="12">
        <v>712</v>
      </c>
      <c r="B4277" s="17" t="s">
        <v>1567</v>
      </c>
      <c r="C4277" s="17" t="s">
        <v>1568</v>
      </c>
      <c r="D4277" s="17" t="s">
        <v>41</v>
      </c>
      <c r="E4277" s="17" t="s">
        <v>23</v>
      </c>
      <c r="F4277" s="17" t="s">
        <v>5260</v>
      </c>
      <c r="G4277" s="17" t="s">
        <v>98</v>
      </c>
      <c r="H4277" s="17" t="s">
        <v>79</v>
      </c>
      <c r="I4277" s="48" t="str">
        <f>INDEX(Orders!$E4277,MATCH(Orders!$F4277,Customers!$B4277,0))</f>
        <v>Standard Class</v>
      </c>
    </row>
    <row r="4278" spans="1:9" x14ac:dyDescent="0.35">
      <c r="A4278" s="11">
        <v>537</v>
      </c>
      <c r="B4278" s="13" t="s">
        <v>4505</v>
      </c>
      <c r="C4278" s="13" t="s">
        <v>4506</v>
      </c>
      <c r="D4278" s="13" t="s">
        <v>41</v>
      </c>
      <c r="E4278" s="13" t="s">
        <v>23</v>
      </c>
      <c r="F4278" s="13" t="s">
        <v>380</v>
      </c>
      <c r="G4278" s="13" t="s">
        <v>381</v>
      </c>
      <c r="H4278" s="13" t="s">
        <v>54</v>
      </c>
      <c r="I4278" s="47" t="str">
        <f>INDEX(Orders!$E4278,MATCH(Orders!$F4278,Customers!$B4278,0))</f>
        <v>Second Class</v>
      </c>
    </row>
    <row r="4279" spans="1:9" x14ac:dyDescent="0.35">
      <c r="A4279" s="12">
        <v>9129</v>
      </c>
      <c r="B4279" s="17" t="s">
        <v>1231</v>
      </c>
      <c r="C4279" s="17" t="s">
        <v>1232</v>
      </c>
      <c r="D4279" s="17" t="s">
        <v>22</v>
      </c>
      <c r="E4279" s="17" t="s">
        <v>23</v>
      </c>
      <c r="F4279" s="17" t="s">
        <v>4137</v>
      </c>
      <c r="G4279" s="17" t="s">
        <v>1134</v>
      </c>
      <c r="H4279" s="17" t="s">
        <v>44</v>
      </c>
      <c r="I4279" s="48" t="str">
        <f>INDEX(Orders!$E4279,MATCH(Orders!$F4279,Customers!$B4279,0))</f>
        <v>First Class</v>
      </c>
    </row>
    <row r="4280" spans="1:9" x14ac:dyDescent="0.35">
      <c r="A4280" s="11">
        <v>7304</v>
      </c>
      <c r="B4280" s="13" t="s">
        <v>7282</v>
      </c>
      <c r="C4280" s="13" t="s">
        <v>7283</v>
      </c>
      <c r="D4280" s="13" t="s">
        <v>41</v>
      </c>
      <c r="E4280" s="13" t="s">
        <v>23</v>
      </c>
      <c r="F4280" s="13" t="s">
        <v>4690</v>
      </c>
      <c r="G4280" s="13" t="s">
        <v>98</v>
      </c>
      <c r="H4280" s="13" t="s">
        <v>79</v>
      </c>
      <c r="I4280" s="47" t="str">
        <f>INDEX(Orders!$E4280,MATCH(Orders!$F4280,Customers!$B4280,0))</f>
        <v>Standard Class</v>
      </c>
    </row>
    <row r="4281" spans="1:9" x14ac:dyDescent="0.35">
      <c r="A4281" s="12">
        <v>1556</v>
      </c>
      <c r="B4281" s="17" t="s">
        <v>402</v>
      </c>
      <c r="C4281" s="17" t="s">
        <v>403</v>
      </c>
      <c r="D4281" s="17" t="s">
        <v>41</v>
      </c>
      <c r="E4281" s="17" t="s">
        <v>23</v>
      </c>
      <c r="F4281" s="17" t="s">
        <v>627</v>
      </c>
      <c r="G4281" s="17" t="s">
        <v>219</v>
      </c>
      <c r="H4281" s="17" t="s">
        <v>26</v>
      </c>
      <c r="I4281" s="48" t="str">
        <f>INDEX(Orders!$E4281,MATCH(Orders!$F4281,Customers!$B4281,0))</f>
        <v>Standard Class</v>
      </c>
    </row>
    <row r="4282" spans="1:9" x14ac:dyDescent="0.35">
      <c r="A4282" s="11">
        <v>3620</v>
      </c>
      <c r="B4282" s="13" t="s">
        <v>3383</v>
      </c>
      <c r="C4282" s="13" t="s">
        <v>3384</v>
      </c>
      <c r="D4282" s="13" t="s">
        <v>41</v>
      </c>
      <c r="E4282" s="13" t="s">
        <v>23</v>
      </c>
      <c r="F4282" s="13" t="s">
        <v>42</v>
      </c>
      <c r="G4282" s="13" t="s">
        <v>43</v>
      </c>
      <c r="H4282" s="13" t="s">
        <v>44</v>
      </c>
      <c r="I4282" s="47" t="str">
        <f>INDEX(Orders!$E4282,MATCH(Orders!$F4282,Customers!$B4282,0))</f>
        <v>Standard Class</v>
      </c>
    </row>
    <row r="4283" spans="1:9" x14ac:dyDescent="0.35">
      <c r="A4283" s="12">
        <v>7104</v>
      </c>
      <c r="B4283" s="17" t="s">
        <v>5289</v>
      </c>
      <c r="C4283" s="17" t="s">
        <v>5290</v>
      </c>
      <c r="D4283" s="17" t="s">
        <v>41</v>
      </c>
      <c r="E4283" s="17" t="s">
        <v>23</v>
      </c>
      <c r="F4283" s="17" t="s">
        <v>2284</v>
      </c>
      <c r="G4283" s="17" t="s">
        <v>43</v>
      </c>
      <c r="H4283" s="17" t="s">
        <v>44</v>
      </c>
      <c r="I4283" s="48" t="str">
        <f>INDEX(Orders!$E4283,MATCH(Orders!$F4283,Customers!$B4283,0))</f>
        <v>Standard Class</v>
      </c>
    </row>
    <row r="4284" spans="1:9" x14ac:dyDescent="0.35">
      <c r="A4284" s="11">
        <v>3618</v>
      </c>
      <c r="B4284" s="13" t="s">
        <v>3383</v>
      </c>
      <c r="C4284" s="13" t="s">
        <v>3384</v>
      </c>
      <c r="D4284" s="13" t="s">
        <v>41</v>
      </c>
      <c r="E4284" s="13" t="s">
        <v>23</v>
      </c>
      <c r="F4284" s="13" t="s">
        <v>42</v>
      </c>
      <c r="G4284" s="13" t="s">
        <v>43</v>
      </c>
      <c r="H4284" s="13" t="s">
        <v>44</v>
      </c>
      <c r="I4284" s="47" t="str">
        <f>INDEX(Orders!$E4284,MATCH(Orders!$F4284,Customers!$B4284,0))</f>
        <v>Standard Class</v>
      </c>
    </row>
    <row r="4285" spans="1:9" x14ac:dyDescent="0.35">
      <c r="A4285" s="12">
        <v>3513</v>
      </c>
      <c r="B4285" s="17" t="s">
        <v>3526</v>
      </c>
      <c r="C4285" s="17" t="s">
        <v>3527</v>
      </c>
      <c r="D4285" s="17" t="s">
        <v>22</v>
      </c>
      <c r="E4285" s="17" t="s">
        <v>23</v>
      </c>
      <c r="F4285" s="17" t="s">
        <v>380</v>
      </c>
      <c r="G4285" s="17" t="s">
        <v>381</v>
      </c>
      <c r="H4285" s="17" t="s">
        <v>54</v>
      </c>
      <c r="I4285" s="48" t="str">
        <f>INDEX(Orders!$E4285,MATCH(Orders!$F4285,Customers!$B4285,0))</f>
        <v>First Class</v>
      </c>
    </row>
    <row r="4286" spans="1:9" x14ac:dyDescent="0.35">
      <c r="A4286" s="11">
        <v>2478</v>
      </c>
      <c r="B4286" s="13" t="s">
        <v>4190</v>
      </c>
      <c r="C4286" s="13" t="s">
        <v>4191</v>
      </c>
      <c r="D4286" s="13" t="s">
        <v>22</v>
      </c>
      <c r="E4286" s="13" t="s">
        <v>23</v>
      </c>
      <c r="F4286" s="13" t="s">
        <v>42</v>
      </c>
      <c r="G4286" s="13" t="s">
        <v>43</v>
      </c>
      <c r="H4286" s="13" t="s">
        <v>44</v>
      </c>
      <c r="I4286" s="47" t="str">
        <f>INDEX(Orders!$E4286,MATCH(Orders!$F4286,Customers!$B4286,0))</f>
        <v>Second Class</v>
      </c>
    </row>
    <row r="4287" spans="1:9" x14ac:dyDescent="0.35">
      <c r="A4287" s="12">
        <v>5460</v>
      </c>
      <c r="B4287" s="17" t="s">
        <v>1586</v>
      </c>
      <c r="C4287" s="17" t="s">
        <v>1587</v>
      </c>
      <c r="D4287" s="17" t="s">
        <v>41</v>
      </c>
      <c r="E4287" s="17" t="s">
        <v>23</v>
      </c>
      <c r="F4287" s="17" t="s">
        <v>358</v>
      </c>
      <c r="G4287" s="17" t="s">
        <v>43</v>
      </c>
      <c r="H4287" s="17" t="s">
        <v>44</v>
      </c>
      <c r="I4287" s="48" t="str">
        <f>INDEX(Orders!$E4287,MATCH(Orders!$F4287,Customers!$B4287,0))</f>
        <v>Second Class</v>
      </c>
    </row>
    <row r="4288" spans="1:9" x14ac:dyDescent="0.35">
      <c r="A4288" s="11">
        <v>3563</v>
      </c>
      <c r="B4288" s="13" t="s">
        <v>3917</v>
      </c>
      <c r="C4288" s="13" t="s">
        <v>3918</v>
      </c>
      <c r="D4288" s="13" t="s">
        <v>41</v>
      </c>
      <c r="E4288" s="13" t="s">
        <v>23</v>
      </c>
      <c r="F4288" s="13" t="s">
        <v>3487</v>
      </c>
      <c r="G4288" s="13" t="s">
        <v>153</v>
      </c>
      <c r="H4288" s="13" t="s">
        <v>26</v>
      </c>
      <c r="I4288" s="47" t="str">
        <f>INDEX(Orders!$E4288,MATCH(Orders!$F4288,Customers!$B4288,0))</f>
        <v>Second Class</v>
      </c>
    </row>
    <row r="4289" spans="1:9" x14ac:dyDescent="0.35">
      <c r="A4289" s="12">
        <v>3515</v>
      </c>
      <c r="B4289" s="17" t="s">
        <v>3526</v>
      </c>
      <c r="C4289" s="17" t="s">
        <v>3527</v>
      </c>
      <c r="D4289" s="17" t="s">
        <v>22</v>
      </c>
      <c r="E4289" s="17" t="s">
        <v>23</v>
      </c>
      <c r="F4289" s="17" t="s">
        <v>380</v>
      </c>
      <c r="G4289" s="17" t="s">
        <v>381</v>
      </c>
      <c r="H4289" s="17" t="s">
        <v>54</v>
      </c>
      <c r="I4289" s="48" t="str">
        <f>INDEX(Orders!$E4289,MATCH(Orders!$F4289,Customers!$B4289,0))</f>
        <v>First Class</v>
      </c>
    </row>
    <row r="4290" spans="1:9" x14ac:dyDescent="0.35">
      <c r="A4290" s="11">
        <v>1496</v>
      </c>
      <c r="B4290" s="13" t="s">
        <v>601</v>
      </c>
      <c r="C4290" s="13" t="s">
        <v>602</v>
      </c>
      <c r="D4290" s="13" t="s">
        <v>41</v>
      </c>
      <c r="E4290" s="13" t="s">
        <v>23</v>
      </c>
      <c r="F4290" s="13" t="s">
        <v>7402</v>
      </c>
      <c r="G4290" s="13" t="s">
        <v>53</v>
      </c>
      <c r="H4290" s="13" t="s">
        <v>54</v>
      </c>
      <c r="I4290" s="47" t="str">
        <f>INDEX(Orders!$E4290,MATCH(Orders!$F4290,Customers!$B4290,0))</f>
        <v>Standard Class</v>
      </c>
    </row>
    <row r="4291" spans="1:9" x14ac:dyDescent="0.35">
      <c r="A4291" s="12">
        <v>3080</v>
      </c>
      <c r="B4291" s="17" t="s">
        <v>7376</v>
      </c>
      <c r="C4291" s="17" t="s">
        <v>7377</v>
      </c>
      <c r="D4291" s="17" t="s">
        <v>108</v>
      </c>
      <c r="E4291" s="17" t="s">
        <v>23</v>
      </c>
      <c r="F4291" s="17" t="s">
        <v>5540</v>
      </c>
      <c r="G4291" s="17" t="s">
        <v>43</v>
      </c>
      <c r="H4291" s="17" t="s">
        <v>44</v>
      </c>
      <c r="I4291" s="48" t="str">
        <f>INDEX(Orders!$E4291,MATCH(Orders!$F4291,Customers!$B4291,0))</f>
        <v>First Class</v>
      </c>
    </row>
    <row r="4292" spans="1:9" x14ac:dyDescent="0.35">
      <c r="A4292" s="11">
        <v>4121</v>
      </c>
      <c r="B4292" s="13" t="s">
        <v>1722</v>
      </c>
      <c r="C4292" s="13" t="s">
        <v>1723</v>
      </c>
      <c r="D4292" s="13" t="s">
        <v>41</v>
      </c>
      <c r="E4292" s="13" t="s">
        <v>23</v>
      </c>
      <c r="F4292" s="13" t="s">
        <v>86</v>
      </c>
      <c r="G4292" s="13" t="s">
        <v>87</v>
      </c>
      <c r="H4292" s="13" t="s">
        <v>26</v>
      </c>
      <c r="I4292" s="47" t="str">
        <f>INDEX(Orders!$E4292,MATCH(Orders!$F4292,Customers!$B4292,0))</f>
        <v>Standard Class</v>
      </c>
    </row>
    <row r="4293" spans="1:9" x14ac:dyDescent="0.35">
      <c r="A4293" s="12">
        <v>5459</v>
      </c>
      <c r="B4293" s="17" t="s">
        <v>1586</v>
      </c>
      <c r="C4293" s="17" t="s">
        <v>1587</v>
      </c>
      <c r="D4293" s="17" t="s">
        <v>41</v>
      </c>
      <c r="E4293" s="17" t="s">
        <v>23</v>
      </c>
      <c r="F4293" s="17" t="s">
        <v>358</v>
      </c>
      <c r="G4293" s="17" t="s">
        <v>43</v>
      </c>
      <c r="H4293" s="17" t="s">
        <v>44</v>
      </c>
      <c r="I4293" s="48" t="str">
        <f>INDEX(Orders!$E4293,MATCH(Orders!$F4293,Customers!$B4293,0))</f>
        <v>Second Class</v>
      </c>
    </row>
    <row r="4294" spans="1:9" x14ac:dyDescent="0.35">
      <c r="A4294" s="11">
        <v>7918</v>
      </c>
      <c r="B4294" s="13" t="s">
        <v>1562</v>
      </c>
      <c r="C4294" s="13" t="s">
        <v>1563</v>
      </c>
      <c r="D4294" s="13" t="s">
        <v>108</v>
      </c>
      <c r="E4294" s="13" t="s">
        <v>23</v>
      </c>
      <c r="F4294" s="13" t="s">
        <v>7408</v>
      </c>
      <c r="G4294" s="13" t="s">
        <v>53</v>
      </c>
      <c r="H4294" s="13" t="s">
        <v>54</v>
      </c>
      <c r="I4294" s="47" t="str">
        <f>INDEX(Orders!$E4294,MATCH(Orders!$F4294,Customers!$B4294,0))</f>
        <v>Second Class</v>
      </c>
    </row>
    <row r="4295" spans="1:9" x14ac:dyDescent="0.35">
      <c r="A4295" s="12">
        <v>3561</v>
      </c>
      <c r="B4295" s="17" t="s">
        <v>3917</v>
      </c>
      <c r="C4295" s="17" t="s">
        <v>3918</v>
      </c>
      <c r="D4295" s="17" t="s">
        <v>41</v>
      </c>
      <c r="E4295" s="17" t="s">
        <v>23</v>
      </c>
      <c r="F4295" s="17" t="s">
        <v>3487</v>
      </c>
      <c r="G4295" s="17" t="s">
        <v>153</v>
      </c>
      <c r="H4295" s="17" t="s">
        <v>26</v>
      </c>
      <c r="I4295" s="48" t="str">
        <f>INDEX(Orders!$E4295,MATCH(Orders!$F4295,Customers!$B4295,0))</f>
        <v>Second Class</v>
      </c>
    </row>
    <row r="4296" spans="1:9" x14ac:dyDescent="0.35">
      <c r="A4296" s="11">
        <v>3564</v>
      </c>
      <c r="B4296" s="13" t="s">
        <v>3917</v>
      </c>
      <c r="C4296" s="13" t="s">
        <v>3918</v>
      </c>
      <c r="D4296" s="13" t="s">
        <v>41</v>
      </c>
      <c r="E4296" s="13" t="s">
        <v>23</v>
      </c>
      <c r="F4296" s="13" t="s">
        <v>3487</v>
      </c>
      <c r="G4296" s="13" t="s">
        <v>153</v>
      </c>
      <c r="H4296" s="13" t="s">
        <v>26</v>
      </c>
      <c r="I4296" s="47" t="str">
        <f>INDEX(Orders!$E4296,MATCH(Orders!$F4296,Customers!$B4296,0))</f>
        <v>Second Class</v>
      </c>
    </row>
    <row r="4297" spans="1:9" x14ac:dyDescent="0.35">
      <c r="A4297" s="12">
        <v>7305</v>
      </c>
      <c r="B4297" s="17" t="s">
        <v>7282</v>
      </c>
      <c r="C4297" s="17" t="s">
        <v>7283</v>
      </c>
      <c r="D4297" s="17" t="s">
        <v>41</v>
      </c>
      <c r="E4297" s="17" t="s">
        <v>23</v>
      </c>
      <c r="F4297" s="17" t="s">
        <v>4690</v>
      </c>
      <c r="G4297" s="17" t="s">
        <v>98</v>
      </c>
      <c r="H4297" s="17" t="s">
        <v>79</v>
      </c>
      <c r="I4297" s="48" t="str">
        <f>INDEX(Orders!$E4297,MATCH(Orders!$F4297,Customers!$B4297,0))</f>
        <v>Standard Class</v>
      </c>
    </row>
    <row r="4298" spans="1:9" x14ac:dyDescent="0.35">
      <c r="A4298" s="11">
        <v>8386</v>
      </c>
      <c r="B4298" s="13" t="s">
        <v>2011</v>
      </c>
      <c r="C4298" s="13" t="s">
        <v>2012</v>
      </c>
      <c r="D4298" s="13" t="s">
        <v>22</v>
      </c>
      <c r="E4298" s="13" t="s">
        <v>23</v>
      </c>
      <c r="F4298" s="13" t="s">
        <v>109</v>
      </c>
      <c r="G4298" s="13" t="s">
        <v>43</v>
      </c>
      <c r="H4298" s="13" t="s">
        <v>44</v>
      </c>
      <c r="I4298" s="47" t="str">
        <f>INDEX(Orders!$E4298,MATCH(Orders!$F4298,Customers!$B4298,0))</f>
        <v>Standard Class</v>
      </c>
    </row>
    <row r="4299" spans="1:9" x14ac:dyDescent="0.35">
      <c r="A4299" s="12">
        <v>1497</v>
      </c>
      <c r="B4299" s="17" t="s">
        <v>601</v>
      </c>
      <c r="C4299" s="17" t="s">
        <v>602</v>
      </c>
      <c r="D4299" s="17" t="s">
        <v>41</v>
      </c>
      <c r="E4299" s="17" t="s">
        <v>23</v>
      </c>
      <c r="F4299" s="17" t="s">
        <v>7402</v>
      </c>
      <c r="G4299" s="17" t="s">
        <v>53</v>
      </c>
      <c r="H4299" s="17" t="s">
        <v>54</v>
      </c>
      <c r="I4299" s="48" t="str">
        <f>INDEX(Orders!$E4299,MATCH(Orders!$F4299,Customers!$B4299,0))</f>
        <v>Standard Class</v>
      </c>
    </row>
    <row r="4300" spans="1:9" x14ac:dyDescent="0.35">
      <c r="A4300" s="11">
        <v>3619</v>
      </c>
      <c r="B4300" s="13" t="s">
        <v>3383</v>
      </c>
      <c r="C4300" s="13" t="s">
        <v>3384</v>
      </c>
      <c r="D4300" s="13" t="s">
        <v>41</v>
      </c>
      <c r="E4300" s="13" t="s">
        <v>23</v>
      </c>
      <c r="F4300" s="13" t="s">
        <v>42</v>
      </c>
      <c r="G4300" s="13" t="s">
        <v>43</v>
      </c>
      <c r="H4300" s="13" t="s">
        <v>44</v>
      </c>
      <c r="I4300" s="47" t="str">
        <f>INDEX(Orders!$E4300,MATCH(Orders!$F4300,Customers!$B4300,0))</f>
        <v>Standard Class</v>
      </c>
    </row>
    <row r="4301" spans="1:9" x14ac:dyDescent="0.35">
      <c r="A4301" s="12">
        <v>1498</v>
      </c>
      <c r="B4301" s="17" t="s">
        <v>601</v>
      </c>
      <c r="C4301" s="17" t="s">
        <v>602</v>
      </c>
      <c r="D4301" s="17" t="s">
        <v>41</v>
      </c>
      <c r="E4301" s="17" t="s">
        <v>23</v>
      </c>
      <c r="F4301" s="17" t="s">
        <v>7402</v>
      </c>
      <c r="G4301" s="17" t="s">
        <v>53</v>
      </c>
      <c r="H4301" s="17" t="s">
        <v>54</v>
      </c>
      <c r="I4301" s="48" t="str">
        <f>INDEX(Orders!$E4301,MATCH(Orders!$F4301,Customers!$B4301,0))</f>
        <v>Standard Class</v>
      </c>
    </row>
    <row r="4302" spans="1:9" x14ac:dyDescent="0.35">
      <c r="A4302" s="11">
        <v>3081</v>
      </c>
      <c r="B4302" s="13" t="s">
        <v>7376</v>
      </c>
      <c r="C4302" s="13" t="s">
        <v>7377</v>
      </c>
      <c r="D4302" s="13" t="s">
        <v>108</v>
      </c>
      <c r="E4302" s="13" t="s">
        <v>23</v>
      </c>
      <c r="F4302" s="13" t="s">
        <v>5540</v>
      </c>
      <c r="G4302" s="13" t="s">
        <v>43</v>
      </c>
      <c r="H4302" s="13" t="s">
        <v>44</v>
      </c>
      <c r="I4302" s="47" t="str">
        <f>INDEX(Orders!$E4302,MATCH(Orders!$F4302,Customers!$B4302,0))</f>
        <v>First Class</v>
      </c>
    </row>
    <row r="4303" spans="1:9" x14ac:dyDescent="0.35">
      <c r="A4303" s="12">
        <v>6724</v>
      </c>
      <c r="B4303" s="17" t="s">
        <v>1082</v>
      </c>
      <c r="C4303" s="17" t="s">
        <v>1083</v>
      </c>
      <c r="D4303" s="17" t="s">
        <v>41</v>
      </c>
      <c r="E4303" s="17" t="s">
        <v>23</v>
      </c>
      <c r="F4303" s="17" t="s">
        <v>5661</v>
      </c>
      <c r="G4303" s="17" t="s">
        <v>241</v>
      </c>
      <c r="H4303" s="17" t="s">
        <v>26</v>
      </c>
      <c r="I4303" s="48" t="str">
        <f>INDEX(Orders!$E4303,MATCH(Orders!$F4303,Customers!$B4303,0))</f>
        <v>Second Class</v>
      </c>
    </row>
    <row r="4304" spans="1:9" x14ac:dyDescent="0.35">
      <c r="A4304" s="11">
        <v>3562</v>
      </c>
      <c r="B4304" s="13" t="s">
        <v>3917</v>
      </c>
      <c r="C4304" s="13" t="s">
        <v>3918</v>
      </c>
      <c r="D4304" s="13" t="s">
        <v>41</v>
      </c>
      <c r="E4304" s="13" t="s">
        <v>23</v>
      </c>
      <c r="F4304" s="13" t="s">
        <v>3487</v>
      </c>
      <c r="G4304" s="13" t="s">
        <v>153</v>
      </c>
      <c r="H4304" s="13" t="s">
        <v>26</v>
      </c>
      <c r="I4304" s="47" t="str">
        <f>INDEX(Orders!$E4304,MATCH(Orders!$F4304,Customers!$B4304,0))</f>
        <v>Second Class</v>
      </c>
    </row>
    <row r="4305" spans="1:9" x14ac:dyDescent="0.35">
      <c r="A4305" s="12">
        <v>3514</v>
      </c>
      <c r="B4305" s="17" t="s">
        <v>3526</v>
      </c>
      <c r="C4305" s="17" t="s">
        <v>3527</v>
      </c>
      <c r="D4305" s="17" t="s">
        <v>22</v>
      </c>
      <c r="E4305" s="17" t="s">
        <v>23</v>
      </c>
      <c r="F4305" s="17" t="s">
        <v>380</v>
      </c>
      <c r="G4305" s="17" t="s">
        <v>381</v>
      </c>
      <c r="H4305" s="17" t="s">
        <v>54</v>
      </c>
      <c r="I4305" s="48" t="str">
        <f>INDEX(Orders!$E4305,MATCH(Orders!$F4305,Customers!$B4305,0))</f>
        <v>First Class</v>
      </c>
    </row>
    <row r="4306" spans="1:9" x14ac:dyDescent="0.35">
      <c r="A4306" s="11">
        <v>4297</v>
      </c>
      <c r="B4306" s="13" t="s">
        <v>2077</v>
      </c>
      <c r="C4306" s="13" t="s">
        <v>2078</v>
      </c>
      <c r="D4306" s="13" t="s">
        <v>22</v>
      </c>
      <c r="E4306" s="13" t="s">
        <v>23</v>
      </c>
      <c r="F4306" s="13" t="s">
        <v>42</v>
      </c>
      <c r="G4306" s="13" t="s">
        <v>43</v>
      </c>
      <c r="H4306" s="13" t="s">
        <v>44</v>
      </c>
      <c r="I4306" s="47" t="str">
        <f>INDEX(Orders!$E4306,MATCH(Orders!$F4306,Customers!$B4306,0))</f>
        <v>Standard Class</v>
      </c>
    </row>
    <row r="4307" spans="1:9" x14ac:dyDescent="0.35">
      <c r="A4307" s="12">
        <v>8198</v>
      </c>
      <c r="B4307" s="17" t="s">
        <v>2514</v>
      </c>
      <c r="C4307" s="17" t="s">
        <v>2515</v>
      </c>
      <c r="D4307" s="17" t="s">
        <v>41</v>
      </c>
      <c r="E4307" s="17" t="s">
        <v>23</v>
      </c>
      <c r="F4307" s="17" t="s">
        <v>3834</v>
      </c>
      <c r="G4307" s="17" t="s">
        <v>514</v>
      </c>
      <c r="H4307" s="17" t="s">
        <v>79</v>
      </c>
      <c r="I4307" s="48" t="str">
        <f>INDEX(Orders!$E4307,MATCH(Orders!$F4307,Customers!$B4307,0))</f>
        <v>Standard Class</v>
      </c>
    </row>
    <row r="4308" spans="1:9" x14ac:dyDescent="0.35">
      <c r="A4308" s="11">
        <v>8197</v>
      </c>
      <c r="B4308" s="13" t="s">
        <v>2514</v>
      </c>
      <c r="C4308" s="13" t="s">
        <v>2515</v>
      </c>
      <c r="D4308" s="13" t="s">
        <v>41</v>
      </c>
      <c r="E4308" s="13" t="s">
        <v>23</v>
      </c>
      <c r="F4308" s="13" t="s">
        <v>3834</v>
      </c>
      <c r="G4308" s="13" t="s">
        <v>514</v>
      </c>
      <c r="H4308" s="13" t="s">
        <v>79</v>
      </c>
      <c r="I4308" s="47" t="str">
        <f>INDEX(Orders!$E4308,MATCH(Orders!$F4308,Customers!$B4308,0))</f>
        <v>Standard Class</v>
      </c>
    </row>
    <row r="4309" spans="1:9" x14ac:dyDescent="0.35">
      <c r="A4309" s="12">
        <v>3488</v>
      </c>
      <c r="B4309" s="17" t="s">
        <v>3962</v>
      </c>
      <c r="C4309" s="17" t="s">
        <v>3963</v>
      </c>
      <c r="D4309" s="17" t="s">
        <v>108</v>
      </c>
      <c r="E4309" s="17" t="s">
        <v>23</v>
      </c>
      <c r="F4309" s="17" t="s">
        <v>2095</v>
      </c>
      <c r="G4309" s="17" t="s">
        <v>98</v>
      </c>
      <c r="H4309" s="17" t="s">
        <v>79</v>
      </c>
      <c r="I4309" s="48" t="str">
        <f>INDEX(Orders!$E4309,MATCH(Orders!$F4309,Customers!$B4309,0))</f>
        <v>Standard Class</v>
      </c>
    </row>
    <row r="4310" spans="1:9" x14ac:dyDescent="0.35">
      <c r="A4310" s="11">
        <v>1562</v>
      </c>
      <c r="B4310" s="13" t="s">
        <v>2024</v>
      </c>
      <c r="C4310" s="13" t="s">
        <v>2025</v>
      </c>
      <c r="D4310" s="13" t="s">
        <v>108</v>
      </c>
      <c r="E4310" s="13" t="s">
        <v>23</v>
      </c>
      <c r="F4310" s="13" t="s">
        <v>159</v>
      </c>
      <c r="G4310" s="13" t="s">
        <v>160</v>
      </c>
      <c r="H4310" s="13" t="s">
        <v>44</v>
      </c>
      <c r="I4310" s="47" t="str">
        <f>INDEX(Orders!$E4310,MATCH(Orders!$F4310,Customers!$B4310,0))</f>
        <v>First Class</v>
      </c>
    </row>
    <row r="4311" spans="1:9" x14ac:dyDescent="0.35">
      <c r="A4311" s="12">
        <v>8199</v>
      </c>
      <c r="B4311" s="17" t="s">
        <v>2514</v>
      </c>
      <c r="C4311" s="17" t="s">
        <v>2515</v>
      </c>
      <c r="D4311" s="17" t="s">
        <v>41</v>
      </c>
      <c r="E4311" s="17" t="s">
        <v>23</v>
      </c>
      <c r="F4311" s="17" t="s">
        <v>3834</v>
      </c>
      <c r="G4311" s="17" t="s">
        <v>514</v>
      </c>
      <c r="H4311" s="17" t="s">
        <v>79</v>
      </c>
      <c r="I4311" s="48" t="str">
        <f>INDEX(Orders!$E4311,MATCH(Orders!$F4311,Customers!$B4311,0))</f>
        <v>Standard Class</v>
      </c>
    </row>
    <row r="4312" spans="1:9" x14ac:dyDescent="0.35">
      <c r="A4312" s="11">
        <v>8211</v>
      </c>
      <c r="B4312" s="13" t="s">
        <v>1167</v>
      </c>
      <c r="C4312" s="13" t="s">
        <v>1168</v>
      </c>
      <c r="D4312" s="13" t="s">
        <v>22</v>
      </c>
      <c r="E4312" s="13" t="s">
        <v>23</v>
      </c>
      <c r="F4312" s="13" t="s">
        <v>639</v>
      </c>
      <c r="G4312" s="13" t="s">
        <v>514</v>
      </c>
      <c r="H4312" s="13" t="s">
        <v>79</v>
      </c>
      <c r="I4312" s="47" t="str">
        <f>INDEX(Orders!$E4312,MATCH(Orders!$F4312,Customers!$B4312,0))</f>
        <v>Standard Class</v>
      </c>
    </row>
    <row r="4313" spans="1:9" x14ac:dyDescent="0.35">
      <c r="A4313" s="12">
        <v>9327</v>
      </c>
      <c r="B4313" s="17" t="s">
        <v>2856</v>
      </c>
      <c r="C4313" s="17" t="s">
        <v>2857</v>
      </c>
      <c r="D4313" s="17" t="s">
        <v>41</v>
      </c>
      <c r="E4313" s="17" t="s">
        <v>23</v>
      </c>
      <c r="F4313" s="17" t="s">
        <v>3406</v>
      </c>
      <c r="G4313" s="17" t="s">
        <v>160</v>
      </c>
      <c r="H4313" s="17" t="s">
        <v>44</v>
      </c>
      <c r="I4313" s="48" t="str">
        <f>INDEX(Orders!$E4313,MATCH(Orders!$F4313,Customers!$B4313,0))</f>
        <v>First Class</v>
      </c>
    </row>
    <row r="4314" spans="1:9" x14ac:dyDescent="0.35">
      <c r="A4314" s="11">
        <v>7141</v>
      </c>
      <c r="B4314" s="13" t="s">
        <v>7420</v>
      </c>
      <c r="C4314" s="13" t="s">
        <v>7421</v>
      </c>
      <c r="D4314" s="13" t="s">
        <v>41</v>
      </c>
      <c r="E4314" s="13" t="s">
        <v>23</v>
      </c>
      <c r="F4314" s="13" t="s">
        <v>1801</v>
      </c>
      <c r="G4314" s="13" t="s">
        <v>1151</v>
      </c>
      <c r="H4314" s="13" t="s">
        <v>54</v>
      </c>
      <c r="I4314" s="47" t="str">
        <f>INDEX(Orders!$E4314,MATCH(Orders!$F4314,Customers!$B4314,0))</f>
        <v>Same Day</v>
      </c>
    </row>
    <row r="4315" spans="1:9" x14ac:dyDescent="0.35">
      <c r="A4315" s="12">
        <v>5548</v>
      </c>
      <c r="B4315" s="17" t="s">
        <v>2379</v>
      </c>
      <c r="C4315" s="17" t="s">
        <v>2380</v>
      </c>
      <c r="D4315" s="17" t="s">
        <v>41</v>
      </c>
      <c r="E4315" s="17" t="s">
        <v>23</v>
      </c>
      <c r="F4315" s="17" t="s">
        <v>7423</v>
      </c>
      <c r="G4315" s="17" t="s">
        <v>2913</v>
      </c>
      <c r="H4315" s="17" t="s">
        <v>44</v>
      </c>
      <c r="I4315" s="48" t="str">
        <f>INDEX(Orders!$E4315,MATCH(Orders!$F4315,Customers!$B4315,0))</f>
        <v>First Class</v>
      </c>
    </row>
    <row r="4316" spans="1:9" x14ac:dyDescent="0.35">
      <c r="A4316" s="11">
        <v>7142</v>
      </c>
      <c r="B4316" s="13" t="s">
        <v>7420</v>
      </c>
      <c r="C4316" s="13" t="s">
        <v>7421</v>
      </c>
      <c r="D4316" s="13" t="s">
        <v>41</v>
      </c>
      <c r="E4316" s="13" t="s">
        <v>23</v>
      </c>
      <c r="F4316" s="13" t="s">
        <v>1801</v>
      </c>
      <c r="G4316" s="13" t="s">
        <v>1151</v>
      </c>
      <c r="H4316" s="13" t="s">
        <v>54</v>
      </c>
      <c r="I4316" s="47" t="str">
        <f>INDEX(Orders!$E4316,MATCH(Orders!$F4316,Customers!$B4316,0))</f>
        <v>Same Day</v>
      </c>
    </row>
    <row r="4317" spans="1:9" x14ac:dyDescent="0.35">
      <c r="A4317" s="12">
        <v>8125</v>
      </c>
      <c r="B4317" s="17" t="s">
        <v>3747</v>
      </c>
      <c r="C4317" s="17" t="s">
        <v>3748</v>
      </c>
      <c r="D4317" s="17" t="s">
        <v>41</v>
      </c>
      <c r="E4317" s="17" t="s">
        <v>23</v>
      </c>
      <c r="F4317" s="17" t="s">
        <v>7429</v>
      </c>
      <c r="G4317" s="17" t="s">
        <v>43</v>
      </c>
      <c r="H4317" s="17" t="s">
        <v>44</v>
      </c>
      <c r="I4317" s="48" t="str">
        <f>INDEX(Orders!$E4317,MATCH(Orders!$F4317,Customers!$B4317,0))</f>
        <v>Standard Class</v>
      </c>
    </row>
    <row r="4318" spans="1:9" x14ac:dyDescent="0.35">
      <c r="A4318" s="11">
        <v>2100</v>
      </c>
      <c r="B4318" s="13" t="s">
        <v>2779</v>
      </c>
      <c r="C4318" s="13" t="s">
        <v>2780</v>
      </c>
      <c r="D4318" s="13" t="s">
        <v>41</v>
      </c>
      <c r="E4318" s="13" t="s">
        <v>23</v>
      </c>
      <c r="F4318" s="13" t="s">
        <v>3087</v>
      </c>
      <c r="G4318" s="13" t="s">
        <v>1134</v>
      </c>
      <c r="H4318" s="13" t="s">
        <v>44</v>
      </c>
      <c r="I4318" s="47" t="str">
        <f>INDEX(Orders!$E4318,MATCH(Orders!$F4318,Customers!$B4318,0))</f>
        <v>Standard Class</v>
      </c>
    </row>
    <row r="4319" spans="1:9" x14ac:dyDescent="0.35">
      <c r="A4319" s="12">
        <v>9328</v>
      </c>
      <c r="B4319" s="17" t="s">
        <v>2856</v>
      </c>
      <c r="C4319" s="17" t="s">
        <v>2857</v>
      </c>
      <c r="D4319" s="17" t="s">
        <v>41</v>
      </c>
      <c r="E4319" s="17" t="s">
        <v>23</v>
      </c>
      <c r="F4319" s="17" t="s">
        <v>3406</v>
      </c>
      <c r="G4319" s="17" t="s">
        <v>160</v>
      </c>
      <c r="H4319" s="17" t="s">
        <v>44</v>
      </c>
      <c r="I4319" s="48" t="str">
        <f>INDEX(Orders!$E4319,MATCH(Orders!$F4319,Customers!$B4319,0))</f>
        <v>First Class</v>
      </c>
    </row>
    <row r="4320" spans="1:9" x14ac:dyDescent="0.35">
      <c r="A4320" s="11">
        <v>2569</v>
      </c>
      <c r="B4320" s="13" t="s">
        <v>5407</v>
      </c>
      <c r="C4320" s="13" t="s">
        <v>5408</v>
      </c>
      <c r="D4320" s="13" t="s">
        <v>22</v>
      </c>
      <c r="E4320" s="13" t="s">
        <v>23</v>
      </c>
      <c r="F4320" s="13" t="s">
        <v>218</v>
      </c>
      <c r="G4320" s="13" t="s">
        <v>219</v>
      </c>
      <c r="H4320" s="13" t="s">
        <v>26</v>
      </c>
      <c r="I4320" s="47" t="str">
        <f>INDEX(Orders!$E4320,MATCH(Orders!$F4320,Customers!$B4320,0))</f>
        <v>Standard Class</v>
      </c>
    </row>
    <row r="4321" spans="1:9" x14ac:dyDescent="0.35">
      <c r="A4321" s="12">
        <v>3567</v>
      </c>
      <c r="B4321" s="17" t="s">
        <v>1148</v>
      </c>
      <c r="C4321" s="17" t="s">
        <v>1149</v>
      </c>
      <c r="D4321" s="17" t="s">
        <v>108</v>
      </c>
      <c r="E4321" s="17" t="s">
        <v>23</v>
      </c>
      <c r="F4321" s="17" t="s">
        <v>7435</v>
      </c>
      <c r="G4321" s="17" t="s">
        <v>1151</v>
      </c>
      <c r="H4321" s="17" t="s">
        <v>54</v>
      </c>
      <c r="I4321" s="48" t="str">
        <f>INDEX(Orders!$E4321,MATCH(Orders!$F4321,Customers!$B4321,0))</f>
        <v>Standard Class</v>
      </c>
    </row>
    <row r="4322" spans="1:9" x14ac:dyDescent="0.35">
      <c r="A4322" s="11">
        <v>4154</v>
      </c>
      <c r="B4322" s="13" t="s">
        <v>5247</v>
      </c>
      <c r="C4322" s="13" t="s">
        <v>5248</v>
      </c>
      <c r="D4322" s="13" t="s">
        <v>41</v>
      </c>
      <c r="E4322" s="13" t="s">
        <v>23</v>
      </c>
      <c r="F4322" s="13" t="s">
        <v>86</v>
      </c>
      <c r="G4322" s="13" t="s">
        <v>87</v>
      </c>
      <c r="H4322" s="13" t="s">
        <v>26</v>
      </c>
      <c r="I4322" s="47" t="str">
        <f>INDEX(Orders!$E4322,MATCH(Orders!$F4322,Customers!$B4322,0))</f>
        <v>Standard Class</v>
      </c>
    </row>
    <row r="4323" spans="1:9" x14ac:dyDescent="0.35">
      <c r="A4323" s="12">
        <v>4085</v>
      </c>
      <c r="B4323" s="17" t="s">
        <v>196</v>
      </c>
      <c r="C4323" s="17" t="s">
        <v>197</v>
      </c>
      <c r="D4323" s="17" t="s">
        <v>108</v>
      </c>
      <c r="E4323" s="17" t="s">
        <v>23</v>
      </c>
      <c r="F4323" s="17" t="s">
        <v>1695</v>
      </c>
      <c r="G4323" s="17" t="s">
        <v>465</v>
      </c>
      <c r="H4323" s="17" t="s">
        <v>44</v>
      </c>
      <c r="I4323" s="48" t="str">
        <f>INDEX(Orders!$E4323,MATCH(Orders!$F4323,Customers!$B4323,0))</f>
        <v>First Class</v>
      </c>
    </row>
    <row r="4324" spans="1:9" x14ac:dyDescent="0.35">
      <c r="A4324" s="11">
        <v>5280</v>
      </c>
      <c r="B4324" s="13" t="s">
        <v>188</v>
      </c>
      <c r="C4324" s="13" t="s">
        <v>189</v>
      </c>
      <c r="D4324" s="13" t="s">
        <v>41</v>
      </c>
      <c r="E4324" s="13" t="s">
        <v>23</v>
      </c>
      <c r="F4324" s="13" t="s">
        <v>677</v>
      </c>
      <c r="G4324" s="13" t="s">
        <v>126</v>
      </c>
      <c r="H4324" s="13" t="s">
        <v>54</v>
      </c>
      <c r="I4324" s="47" t="str">
        <f>INDEX(Orders!$E4324,MATCH(Orders!$F4324,Customers!$B4324,0))</f>
        <v>Standard Class</v>
      </c>
    </row>
    <row r="4325" spans="1:9" x14ac:dyDescent="0.35">
      <c r="A4325" s="12">
        <v>4153</v>
      </c>
      <c r="B4325" s="17" t="s">
        <v>5247</v>
      </c>
      <c r="C4325" s="17" t="s">
        <v>5248</v>
      </c>
      <c r="D4325" s="17" t="s">
        <v>41</v>
      </c>
      <c r="E4325" s="17" t="s">
        <v>23</v>
      </c>
      <c r="F4325" s="17" t="s">
        <v>86</v>
      </c>
      <c r="G4325" s="17" t="s">
        <v>87</v>
      </c>
      <c r="H4325" s="17" t="s">
        <v>26</v>
      </c>
      <c r="I4325" s="48" t="str">
        <f>INDEX(Orders!$E4325,MATCH(Orders!$F4325,Customers!$B4325,0))</f>
        <v>Standard Class</v>
      </c>
    </row>
    <row r="4326" spans="1:9" x14ac:dyDescent="0.35">
      <c r="A4326" s="11">
        <v>4152</v>
      </c>
      <c r="B4326" s="13" t="s">
        <v>5247</v>
      </c>
      <c r="C4326" s="13" t="s">
        <v>5248</v>
      </c>
      <c r="D4326" s="13" t="s">
        <v>41</v>
      </c>
      <c r="E4326" s="13" t="s">
        <v>23</v>
      </c>
      <c r="F4326" s="13" t="s">
        <v>86</v>
      </c>
      <c r="G4326" s="13" t="s">
        <v>87</v>
      </c>
      <c r="H4326" s="13" t="s">
        <v>26</v>
      </c>
      <c r="I4326" s="47" t="str">
        <f>INDEX(Orders!$E4326,MATCH(Orders!$F4326,Customers!$B4326,0))</f>
        <v>Standard Class</v>
      </c>
    </row>
    <row r="4327" spans="1:9" x14ac:dyDescent="0.35">
      <c r="A4327" s="12">
        <v>9539</v>
      </c>
      <c r="B4327" s="17" t="s">
        <v>3020</v>
      </c>
      <c r="C4327" s="17" t="s">
        <v>3021</v>
      </c>
      <c r="D4327" s="17" t="s">
        <v>41</v>
      </c>
      <c r="E4327" s="17" t="s">
        <v>23</v>
      </c>
      <c r="F4327" s="17" t="s">
        <v>2818</v>
      </c>
      <c r="G4327" s="17" t="s">
        <v>2194</v>
      </c>
      <c r="H4327" s="17" t="s">
        <v>26</v>
      </c>
      <c r="I4327" s="48" t="str">
        <f>INDEX(Orders!$E4327,MATCH(Orders!$F4327,Customers!$B4327,0))</f>
        <v>First Class</v>
      </c>
    </row>
    <row r="4328" spans="1:9" x14ac:dyDescent="0.35">
      <c r="A4328" s="11">
        <v>5547</v>
      </c>
      <c r="B4328" s="13" t="s">
        <v>2379</v>
      </c>
      <c r="C4328" s="13" t="s">
        <v>2380</v>
      </c>
      <c r="D4328" s="13" t="s">
        <v>41</v>
      </c>
      <c r="E4328" s="13" t="s">
        <v>23</v>
      </c>
      <c r="F4328" s="13" t="s">
        <v>7423</v>
      </c>
      <c r="G4328" s="13" t="s">
        <v>2913</v>
      </c>
      <c r="H4328" s="13" t="s">
        <v>44</v>
      </c>
      <c r="I4328" s="47" t="str">
        <f>INDEX(Orders!$E4328,MATCH(Orders!$F4328,Customers!$B4328,0))</f>
        <v>First Class</v>
      </c>
    </row>
    <row r="4329" spans="1:9" x14ac:dyDescent="0.35">
      <c r="A4329" s="12">
        <v>2099</v>
      </c>
      <c r="B4329" s="17" t="s">
        <v>2779</v>
      </c>
      <c r="C4329" s="17" t="s">
        <v>2780</v>
      </c>
      <c r="D4329" s="17" t="s">
        <v>41</v>
      </c>
      <c r="E4329" s="17" t="s">
        <v>23</v>
      </c>
      <c r="F4329" s="17" t="s">
        <v>3087</v>
      </c>
      <c r="G4329" s="17" t="s">
        <v>1134</v>
      </c>
      <c r="H4329" s="17" t="s">
        <v>44</v>
      </c>
      <c r="I4329" s="48" t="str">
        <f>INDEX(Orders!$E4329,MATCH(Orders!$F4329,Customers!$B4329,0))</f>
        <v>Standard Class</v>
      </c>
    </row>
    <row r="4330" spans="1:9" x14ac:dyDescent="0.35">
      <c r="A4330" s="11">
        <v>6005</v>
      </c>
      <c r="B4330" s="13" t="s">
        <v>5083</v>
      </c>
      <c r="C4330" s="13" t="s">
        <v>5084</v>
      </c>
      <c r="D4330" s="13" t="s">
        <v>41</v>
      </c>
      <c r="E4330" s="13" t="s">
        <v>23</v>
      </c>
      <c r="F4330" s="13" t="s">
        <v>42</v>
      </c>
      <c r="G4330" s="13" t="s">
        <v>43</v>
      </c>
      <c r="H4330" s="13" t="s">
        <v>44</v>
      </c>
      <c r="I4330" s="47" t="str">
        <f>INDEX(Orders!$E4330,MATCH(Orders!$F4330,Customers!$B4330,0))</f>
        <v>Standard Class</v>
      </c>
    </row>
    <row r="4331" spans="1:9" x14ac:dyDescent="0.35">
      <c r="A4331" s="12">
        <v>533</v>
      </c>
      <c r="B4331" s="17" t="s">
        <v>3877</v>
      </c>
      <c r="C4331" s="17" t="s">
        <v>3878</v>
      </c>
      <c r="D4331" s="17" t="s">
        <v>41</v>
      </c>
      <c r="E4331" s="17" t="s">
        <v>23</v>
      </c>
      <c r="F4331" s="17" t="s">
        <v>42</v>
      </c>
      <c r="G4331" s="17" t="s">
        <v>43</v>
      </c>
      <c r="H4331" s="17" t="s">
        <v>44</v>
      </c>
      <c r="I4331" s="48" t="str">
        <f>INDEX(Orders!$E4331,MATCH(Orders!$F4331,Customers!$B4331,0))</f>
        <v>Standard Class</v>
      </c>
    </row>
    <row r="4332" spans="1:9" x14ac:dyDescent="0.35">
      <c r="A4332" s="11">
        <v>9329</v>
      </c>
      <c r="B4332" s="13" t="s">
        <v>2856</v>
      </c>
      <c r="C4332" s="13" t="s">
        <v>2857</v>
      </c>
      <c r="D4332" s="13" t="s">
        <v>41</v>
      </c>
      <c r="E4332" s="13" t="s">
        <v>23</v>
      </c>
      <c r="F4332" s="13" t="s">
        <v>3406</v>
      </c>
      <c r="G4332" s="13" t="s">
        <v>160</v>
      </c>
      <c r="H4332" s="13" t="s">
        <v>44</v>
      </c>
      <c r="I4332" s="47" t="str">
        <f>INDEX(Orders!$E4332,MATCH(Orders!$F4332,Customers!$B4332,0))</f>
        <v>First Class</v>
      </c>
    </row>
    <row r="4333" spans="1:9" x14ac:dyDescent="0.35">
      <c r="A4333" s="12">
        <v>9540</v>
      </c>
      <c r="B4333" s="17" t="s">
        <v>3020</v>
      </c>
      <c r="C4333" s="17" t="s">
        <v>3021</v>
      </c>
      <c r="D4333" s="17" t="s">
        <v>41</v>
      </c>
      <c r="E4333" s="17" t="s">
        <v>23</v>
      </c>
      <c r="F4333" s="17" t="s">
        <v>2818</v>
      </c>
      <c r="G4333" s="17" t="s">
        <v>2194</v>
      </c>
      <c r="H4333" s="17" t="s">
        <v>26</v>
      </c>
      <c r="I4333" s="48" t="str">
        <f>INDEX(Orders!$E4333,MATCH(Orders!$F4333,Customers!$B4333,0))</f>
        <v>First Class</v>
      </c>
    </row>
    <row r="4334" spans="1:9" x14ac:dyDescent="0.35">
      <c r="A4334" s="11">
        <v>3358</v>
      </c>
      <c r="B4334" s="13" t="s">
        <v>7263</v>
      </c>
      <c r="C4334" s="13" t="s">
        <v>7264</v>
      </c>
      <c r="D4334" s="13" t="s">
        <v>108</v>
      </c>
      <c r="E4334" s="13" t="s">
        <v>23</v>
      </c>
      <c r="F4334" s="13" t="s">
        <v>380</v>
      </c>
      <c r="G4334" s="13" t="s">
        <v>381</v>
      </c>
      <c r="H4334" s="13" t="s">
        <v>54</v>
      </c>
      <c r="I4334" s="47" t="str">
        <f>INDEX(Orders!$E4334,MATCH(Orders!$F4334,Customers!$B4334,0))</f>
        <v>Standard Class</v>
      </c>
    </row>
    <row r="4335" spans="1:9" x14ac:dyDescent="0.35">
      <c r="A4335" s="12">
        <v>8325</v>
      </c>
      <c r="B4335" s="17" t="s">
        <v>4572</v>
      </c>
      <c r="C4335" s="17" t="s">
        <v>4573</v>
      </c>
      <c r="D4335" s="17" t="s">
        <v>108</v>
      </c>
      <c r="E4335" s="17" t="s">
        <v>23</v>
      </c>
      <c r="F4335" s="17" t="s">
        <v>2968</v>
      </c>
      <c r="G4335" s="17" t="s">
        <v>98</v>
      </c>
      <c r="H4335" s="17" t="s">
        <v>79</v>
      </c>
      <c r="I4335" s="48" t="str">
        <f>INDEX(Orders!$E4335,MATCH(Orders!$F4335,Customers!$B4335,0))</f>
        <v>First Class</v>
      </c>
    </row>
    <row r="4336" spans="1:9" x14ac:dyDescent="0.35">
      <c r="A4336" s="11">
        <v>4529</v>
      </c>
      <c r="B4336" s="13" t="s">
        <v>6025</v>
      </c>
      <c r="C4336" s="13" t="s">
        <v>6026</v>
      </c>
      <c r="D4336" s="13" t="s">
        <v>22</v>
      </c>
      <c r="E4336" s="13" t="s">
        <v>23</v>
      </c>
      <c r="F4336" s="13" t="s">
        <v>5328</v>
      </c>
      <c r="G4336" s="13" t="s">
        <v>153</v>
      </c>
      <c r="H4336" s="13" t="s">
        <v>26</v>
      </c>
      <c r="I4336" s="47" t="str">
        <f>INDEX(Orders!$E4336,MATCH(Orders!$F4336,Customers!$B4336,0))</f>
        <v>Second Class</v>
      </c>
    </row>
    <row r="4337" spans="1:9" x14ac:dyDescent="0.35">
      <c r="A4337" s="12">
        <v>8326</v>
      </c>
      <c r="B4337" s="17" t="s">
        <v>4572</v>
      </c>
      <c r="C4337" s="17" t="s">
        <v>4573</v>
      </c>
      <c r="D4337" s="17" t="s">
        <v>108</v>
      </c>
      <c r="E4337" s="17" t="s">
        <v>23</v>
      </c>
      <c r="F4337" s="17" t="s">
        <v>2968</v>
      </c>
      <c r="G4337" s="17" t="s">
        <v>98</v>
      </c>
      <c r="H4337" s="17" t="s">
        <v>79</v>
      </c>
      <c r="I4337" s="48" t="str">
        <f>INDEX(Orders!$E4337,MATCH(Orders!$F4337,Customers!$B4337,0))</f>
        <v>First Class</v>
      </c>
    </row>
    <row r="4338" spans="1:9" x14ac:dyDescent="0.35">
      <c r="A4338" s="11">
        <v>6654</v>
      </c>
      <c r="B4338" s="13" t="s">
        <v>2976</v>
      </c>
      <c r="C4338" s="13" t="s">
        <v>2977</v>
      </c>
      <c r="D4338" s="13" t="s">
        <v>22</v>
      </c>
      <c r="E4338" s="13" t="s">
        <v>23</v>
      </c>
      <c r="F4338" s="13" t="s">
        <v>424</v>
      </c>
      <c r="G4338" s="13" t="s">
        <v>53</v>
      </c>
      <c r="H4338" s="13" t="s">
        <v>54</v>
      </c>
      <c r="I4338" s="47" t="str">
        <f>INDEX(Orders!$E4338,MATCH(Orders!$F4338,Customers!$B4338,0))</f>
        <v>First Class</v>
      </c>
    </row>
    <row r="4339" spans="1:9" x14ac:dyDescent="0.35">
      <c r="A4339" s="12">
        <v>3127</v>
      </c>
      <c r="B4339" s="17" t="s">
        <v>4020</v>
      </c>
      <c r="C4339" s="17" t="s">
        <v>4021</v>
      </c>
      <c r="D4339" s="17" t="s">
        <v>41</v>
      </c>
      <c r="E4339" s="17" t="s">
        <v>23</v>
      </c>
      <c r="F4339" s="17" t="s">
        <v>86</v>
      </c>
      <c r="G4339" s="17" t="s">
        <v>87</v>
      </c>
      <c r="H4339" s="17" t="s">
        <v>26</v>
      </c>
      <c r="I4339" s="48" t="str">
        <f>INDEX(Orders!$E4339,MATCH(Orders!$F4339,Customers!$B4339,0))</f>
        <v>Standard Class</v>
      </c>
    </row>
    <row r="4340" spans="1:9" x14ac:dyDescent="0.35">
      <c r="A4340" s="11">
        <v>6650</v>
      </c>
      <c r="B4340" s="13" t="s">
        <v>2976</v>
      </c>
      <c r="C4340" s="13" t="s">
        <v>2977</v>
      </c>
      <c r="D4340" s="13" t="s">
        <v>22</v>
      </c>
      <c r="E4340" s="13" t="s">
        <v>23</v>
      </c>
      <c r="F4340" s="13" t="s">
        <v>424</v>
      </c>
      <c r="G4340" s="13" t="s">
        <v>53</v>
      </c>
      <c r="H4340" s="13" t="s">
        <v>54</v>
      </c>
      <c r="I4340" s="47" t="str">
        <f>INDEX(Orders!$E4340,MATCH(Orders!$F4340,Customers!$B4340,0))</f>
        <v>First Class</v>
      </c>
    </row>
    <row r="4341" spans="1:9" x14ac:dyDescent="0.35">
      <c r="A4341" s="12">
        <v>1714</v>
      </c>
      <c r="B4341" s="17" t="s">
        <v>6559</v>
      </c>
      <c r="C4341" s="17" t="s">
        <v>6560</v>
      </c>
      <c r="D4341" s="17" t="s">
        <v>41</v>
      </c>
      <c r="E4341" s="17" t="s">
        <v>23</v>
      </c>
      <c r="F4341" s="17" t="s">
        <v>380</v>
      </c>
      <c r="G4341" s="17" t="s">
        <v>381</v>
      </c>
      <c r="H4341" s="17" t="s">
        <v>54</v>
      </c>
      <c r="I4341" s="48" t="str">
        <f>INDEX(Orders!$E4341,MATCH(Orders!$F4341,Customers!$B4341,0))</f>
        <v>Second Class</v>
      </c>
    </row>
    <row r="4342" spans="1:9" x14ac:dyDescent="0.35">
      <c r="A4342" s="11">
        <v>6652</v>
      </c>
      <c r="B4342" s="13" t="s">
        <v>2976</v>
      </c>
      <c r="C4342" s="13" t="s">
        <v>2977</v>
      </c>
      <c r="D4342" s="13" t="s">
        <v>22</v>
      </c>
      <c r="E4342" s="13" t="s">
        <v>23</v>
      </c>
      <c r="F4342" s="13" t="s">
        <v>424</v>
      </c>
      <c r="G4342" s="13" t="s">
        <v>53</v>
      </c>
      <c r="H4342" s="13" t="s">
        <v>54</v>
      </c>
      <c r="I4342" s="47" t="str">
        <f>INDEX(Orders!$E4342,MATCH(Orders!$F4342,Customers!$B4342,0))</f>
        <v>First Class</v>
      </c>
    </row>
    <row r="4343" spans="1:9" x14ac:dyDescent="0.35">
      <c r="A4343" s="12">
        <v>3657</v>
      </c>
      <c r="B4343" s="17" t="s">
        <v>6015</v>
      </c>
      <c r="C4343" s="17" t="s">
        <v>6016</v>
      </c>
      <c r="D4343" s="17" t="s">
        <v>22</v>
      </c>
      <c r="E4343" s="17" t="s">
        <v>23</v>
      </c>
      <c r="F4343" s="17" t="s">
        <v>6478</v>
      </c>
      <c r="G4343" s="17" t="s">
        <v>153</v>
      </c>
      <c r="H4343" s="17" t="s">
        <v>26</v>
      </c>
      <c r="I4343" s="48" t="str">
        <f>INDEX(Orders!$E4343,MATCH(Orders!$F4343,Customers!$B4343,0))</f>
        <v>Standard Class</v>
      </c>
    </row>
    <row r="4344" spans="1:9" x14ac:dyDescent="0.35">
      <c r="A4344" s="11">
        <v>6653</v>
      </c>
      <c r="B4344" s="13" t="s">
        <v>2976</v>
      </c>
      <c r="C4344" s="13" t="s">
        <v>2977</v>
      </c>
      <c r="D4344" s="13" t="s">
        <v>22</v>
      </c>
      <c r="E4344" s="13" t="s">
        <v>23</v>
      </c>
      <c r="F4344" s="13" t="s">
        <v>424</v>
      </c>
      <c r="G4344" s="13" t="s">
        <v>53</v>
      </c>
      <c r="H4344" s="13" t="s">
        <v>54</v>
      </c>
      <c r="I4344" s="47" t="str">
        <f>INDEX(Orders!$E4344,MATCH(Orders!$F4344,Customers!$B4344,0))</f>
        <v>First Class</v>
      </c>
    </row>
    <row r="4345" spans="1:9" x14ac:dyDescent="0.35">
      <c r="A4345" s="12">
        <v>6651</v>
      </c>
      <c r="B4345" s="17" t="s">
        <v>2976</v>
      </c>
      <c r="C4345" s="17" t="s">
        <v>2977</v>
      </c>
      <c r="D4345" s="17" t="s">
        <v>22</v>
      </c>
      <c r="E4345" s="17" t="s">
        <v>23</v>
      </c>
      <c r="F4345" s="17" t="s">
        <v>424</v>
      </c>
      <c r="G4345" s="17" t="s">
        <v>53</v>
      </c>
      <c r="H4345" s="17" t="s">
        <v>54</v>
      </c>
      <c r="I4345" s="48" t="str">
        <f>INDEX(Orders!$E4345,MATCH(Orders!$F4345,Customers!$B4345,0))</f>
        <v>First Class</v>
      </c>
    </row>
    <row r="4346" spans="1:9" x14ac:dyDescent="0.35">
      <c r="A4346" s="11">
        <v>6649</v>
      </c>
      <c r="B4346" s="13" t="s">
        <v>2976</v>
      </c>
      <c r="C4346" s="13" t="s">
        <v>2977</v>
      </c>
      <c r="D4346" s="13" t="s">
        <v>22</v>
      </c>
      <c r="E4346" s="13" t="s">
        <v>23</v>
      </c>
      <c r="F4346" s="13" t="s">
        <v>424</v>
      </c>
      <c r="G4346" s="13" t="s">
        <v>53</v>
      </c>
      <c r="H4346" s="13" t="s">
        <v>54</v>
      </c>
      <c r="I4346" s="47" t="str">
        <f>INDEX(Orders!$E4346,MATCH(Orders!$F4346,Customers!$B4346,0))</f>
        <v>First Class</v>
      </c>
    </row>
    <row r="4347" spans="1:9" x14ac:dyDescent="0.35">
      <c r="A4347" s="12">
        <v>8620</v>
      </c>
      <c r="B4347" s="17" t="s">
        <v>4833</v>
      </c>
      <c r="C4347" s="17" t="s">
        <v>4834</v>
      </c>
      <c r="D4347" s="17" t="s">
        <v>22</v>
      </c>
      <c r="E4347" s="17" t="s">
        <v>23</v>
      </c>
      <c r="F4347" s="17" t="s">
        <v>218</v>
      </c>
      <c r="G4347" s="17" t="s">
        <v>219</v>
      </c>
      <c r="H4347" s="17" t="s">
        <v>26</v>
      </c>
      <c r="I4347" s="48" t="str">
        <f>INDEX(Orders!$E4347,MATCH(Orders!$F4347,Customers!$B4347,0))</f>
        <v>Second Class</v>
      </c>
    </row>
    <row r="4348" spans="1:9" x14ac:dyDescent="0.35">
      <c r="A4348" s="11">
        <v>5768</v>
      </c>
      <c r="B4348" s="13" t="s">
        <v>7461</v>
      </c>
      <c r="C4348" s="13" t="s">
        <v>7462</v>
      </c>
      <c r="D4348" s="13" t="s">
        <v>22</v>
      </c>
      <c r="E4348" s="13" t="s">
        <v>23</v>
      </c>
      <c r="F4348" s="13" t="s">
        <v>451</v>
      </c>
      <c r="G4348" s="13" t="s">
        <v>53</v>
      </c>
      <c r="H4348" s="13" t="s">
        <v>54</v>
      </c>
      <c r="I4348" s="47" t="str">
        <f>INDEX(Orders!$E4348,MATCH(Orders!$F4348,Customers!$B4348,0))</f>
        <v>Second Class</v>
      </c>
    </row>
    <row r="4349" spans="1:9" x14ac:dyDescent="0.35">
      <c r="A4349" s="12">
        <v>2401</v>
      </c>
      <c r="B4349" s="17" t="s">
        <v>5035</v>
      </c>
      <c r="C4349" s="17" t="s">
        <v>5036</v>
      </c>
      <c r="D4349" s="17" t="s">
        <v>22</v>
      </c>
      <c r="E4349" s="17" t="s">
        <v>23</v>
      </c>
      <c r="F4349" s="17" t="s">
        <v>2234</v>
      </c>
      <c r="G4349" s="17" t="s">
        <v>2892</v>
      </c>
      <c r="H4349" s="17" t="s">
        <v>79</v>
      </c>
      <c r="I4349" s="48" t="str">
        <f>INDEX(Orders!$E4349,MATCH(Orders!$F4349,Customers!$B4349,0))</f>
        <v>Standard Class</v>
      </c>
    </row>
    <row r="4350" spans="1:9" x14ac:dyDescent="0.35">
      <c r="A4350" s="11">
        <v>5895</v>
      </c>
      <c r="B4350" s="13" t="s">
        <v>4094</v>
      </c>
      <c r="C4350" s="13" t="s">
        <v>4095</v>
      </c>
      <c r="D4350" s="13" t="s">
        <v>22</v>
      </c>
      <c r="E4350" s="13" t="s">
        <v>23</v>
      </c>
      <c r="F4350" s="13" t="s">
        <v>42</v>
      </c>
      <c r="G4350" s="13" t="s">
        <v>43</v>
      </c>
      <c r="H4350" s="13" t="s">
        <v>44</v>
      </c>
      <c r="I4350" s="47" t="str">
        <f>INDEX(Orders!$E4350,MATCH(Orders!$F4350,Customers!$B4350,0))</f>
        <v>Standard Class</v>
      </c>
    </row>
    <row r="4351" spans="1:9" x14ac:dyDescent="0.35">
      <c r="A4351" s="12">
        <v>1217</v>
      </c>
      <c r="B4351" s="17" t="s">
        <v>5407</v>
      </c>
      <c r="C4351" s="17" t="s">
        <v>5408</v>
      </c>
      <c r="D4351" s="17" t="s">
        <v>22</v>
      </c>
      <c r="E4351" s="17" t="s">
        <v>23</v>
      </c>
      <c r="F4351" s="17" t="s">
        <v>86</v>
      </c>
      <c r="G4351" s="17" t="s">
        <v>87</v>
      </c>
      <c r="H4351" s="17" t="s">
        <v>26</v>
      </c>
      <c r="I4351" s="48" t="str">
        <f>INDEX(Orders!$E4351,MATCH(Orders!$F4351,Customers!$B4351,0))</f>
        <v>Standard Class</v>
      </c>
    </row>
    <row r="4352" spans="1:9" x14ac:dyDescent="0.35">
      <c r="A4352" s="11">
        <v>1213</v>
      </c>
      <c r="B4352" s="13" t="s">
        <v>5407</v>
      </c>
      <c r="C4352" s="13" t="s">
        <v>5408</v>
      </c>
      <c r="D4352" s="13" t="s">
        <v>22</v>
      </c>
      <c r="E4352" s="13" t="s">
        <v>23</v>
      </c>
      <c r="F4352" s="13" t="s">
        <v>86</v>
      </c>
      <c r="G4352" s="13" t="s">
        <v>87</v>
      </c>
      <c r="H4352" s="13" t="s">
        <v>26</v>
      </c>
      <c r="I4352" s="47" t="str">
        <f>INDEX(Orders!$E4352,MATCH(Orders!$F4352,Customers!$B4352,0))</f>
        <v>Standard Class</v>
      </c>
    </row>
    <row r="4353" spans="1:9" x14ac:dyDescent="0.35">
      <c r="A4353" s="12">
        <v>7719</v>
      </c>
      <c r="B4353" s="17" t="s">
        <v>5101</v>
      </c>
      <c r="C4353" s="17" t="s">
        <v>5102</v>
      </c>
      <c r="D4353" s="17" t="s">
        <v>22</v>
      </c>
      <c r="E4353" s="17" t="s">
        <v>23</v>
      </c>
      <c r="F4353" s="17" t="s">
        <v>42</v>
      </c>
      <c r="G4353" s="17" t="s">
        <v>43</v>
      </c>
      <c r="H4353" s="17" t="s">
        <v>44</v>
      </c>
      <c r="I4353" s="48" t="str">
        <f>INDEX(Orders!$E4353,MATCH(Orders!$F4353,Customers!$B4353,0))</f>
        <v>Standard Class</v>
      </c>
    </row>
    <row r="4354" spans="1:9" x14ac:dyDescent="0.35">
      <c r="A4354" s="11">
        <v>4624</v>
      </c>
      <c r="B4354" s="13" t="s">
        <v>5786</v>
      </c>
      <c r="C4354" s="13" t="s">
        <v>5787</v>
      </c>
      <c r="D4354" s="13" t="s">
        <v>41</v>
      </c>
      <c r="E4354" s="13" t="s">
        <v>23</v>
      </c>
      <c r="F4354" s="13" t="s">
        <v>1091</v>
      </c>
      <c r="G4354" s="13" t="s">
        <v>514</v>
      </c>
      <c r="H4354" s="13" t="s">
        <v>79</v>
      </c>
      <c r="I4354" s="47" t="str">
        <f>INDEX(Orders!$E4354,MATCH(Orders!$F4354,Customers!$B4354,0))</f>
        <v>Standard Class</v>
      </c>
    </row>
    <row r="4355" spans="1:9" x14ac:dyDescent="0.35">
      <c r="A4355" s="12">
        <v>5580</v>
      </c>
      <c r="B4355" s="17" t="s">
        <v>455</v>
      </c>
      <c r="C4355" s="17" t="s">
        <v>456</v>
      </c>
      <c r="D4355" s="17" t="s">
        <v>41</v>
      </c>
      <c r="E4355" s="17" t="s">
        <v>23</v>
      </c>
      <c r="F4355" s="17" t="s">
        <v>42</v>
      </c>
      <c r="G4355" s="17" t="s">
        <v>43</v>
      </c>
      <c r="H4355" s="17" t="s">
        <v>44</v>
      </c>
      <c r="I4355" s="48" t="str">
        <f>INDEX(Orders!$E4355,MATCH(Orders!$F4355,Customers!$B4355,0))</f>
        <v>Second Class</v>
      </c>
    </row>
    <row r="4356" spans="1:9" x14ac:dyDescent="0.35">
      <c r="A4356" s="11">
        <v>4625</v>
      </c>
      <c r="B4356" s="13" t="s">
        <v>5786</v>
      </c>
      <c r="C4356" s="13" t="s">
        <v>5787</v>
      </c>
      <c r="D4356" s="13" t="s">
        <v>41</v>
      </c>
      <c r="E4356" s="13" t="s">
        <v>23</v>
      </c>
      <c r="F4356" s="13" t="s">
        <v>1091</v>
      </c>
      <c r="G4356" s="13" t="s">
        <v>514</v>
      </c>
      <c r="H4356" s="13" t="s">
        <v>79</v>
      </c>
      <c r="I4356" s="47" t="str">
        <f>INDEX(Orders!$E4356,MATCH(Orders!$F4356,Customers!$B4356,0))</f>
        <v>Standard Class</v>
      </c>
    </row>
    <row r="4357" spans="1:9" x14ac:dyDescent="0.35">
      <c r="A4357" s="12">
        <v>1219</v>
      </c>
      <c r="B4357" s="17" t="s">
        <v>5407</v>
      </c>
      <c r="C4357" s="17" t="s">
        <v>5408</v>
      </c>
      <c r="D4357" s="17" t="s">
        <v>22</v>
      </c>
      <c r="E4357" s="17" t="s">
        <v>23</v>
      </c>
      <c r="F4357" s="17" t="s">
        <v>86</v>
      </c>
      <c r="G4357" s="17" t="s">
        <v>87</v>
      </c>
      <c r="H4357" s="17" t="s">
        <v>26</v>
      </c>
      <c r="I4357" s="48" t="str">
        <f>INDEX(Orders!$E4357,MATCH(Orders!$F4357,Customers!$B4357,0))</f>
        <v>Standard Class</v>
      </c>
    </row>
    <row r="4358" spans="1:9" x14ac:dyDescent="0.35">
      <c r="A4358" s="11">
        <v>2400</v>
      </c>
      <c r="B4358" s="13" t="s">
        <v>5035</v>
      </c>
      <c r="C4358" s="13" t="s">
        <v>5036</v>
      </c>
      <c r="D4358" s="13" t="s">
        <v>22</v>
      </c>
      <c r="E4358" s="13" t="s">
        <v>23</v>
      </c>
      <c r="F4358" s="13" t="s">
        <v>2234</v>
      </c>
      <c r="G4358" s="13" t="s">
        <v>2892</v>
      </c>
      <c r="H4358" s="13" t="s">
        <v>79</v>
      </c>
      <c r="I4358" s="47" t="str">
        <f>INDEX(Orders!$E4358,MATCH(Orders!$F4358,Customers!$B4358,0))</f>
        <v>Standard Class</v>
      </c>
    </row>
    <row r="4359" spans="1:9" x14ac:dyDescent="0.35">
      <c r="A4359" s="12">
        <v>1220</v>
      </c>
      <c r="B4359" s="17" t="s">
        <v>5407</v>
      </c>
      <c r="C4359" s="17" t="s">
        <v>5408</v>
      </c>
      <c r="D4359" s="17" t="s">
        <v>22</v>
      </c>
      <c r="E4359" s="17" t="s">
        <v>23</v>
      </c>
      <c r="F4359" s="17" t="s">
        <v>86</v>
      </c>
      <c r="G4359" s="17" t="s">
        <v>87</v>
      </c>
      <c r="H4359" s="17" t="s">
        <v>26</v>
      </c>
      <c r="I4359" s="48" t="str">
        <f>INDEX(Orders!$E4359,MATCH(Orders!$F4359,Customers!$B4359,0))</f>
        <v>Standard Class</v>
      </c>
    </row>
    <row r="4360" spans="1:9" x14ac:dyDescent="0.35">
      <c r="A4360" s="11">
        <v>1214</v>
      </c>
      <c r="B4360" s="13" t="s">
        <v>5407</v>
      </c>
      <c r="C4360" s="13" t="s">
        <v>5408</v>
      </c>
      <c r="D4360" s="13" t="s">
        <v>22</v>
      </c>
      <c r="E4360" s="13" t="s">
        <v>23</v>
      </c>
      <c r="F4360" s="13" t="s">
        <v>86</v>
      </c>
      <c r="G4360" s="13" t="s">
        <v>87</v>
      </c>
      <c r="H4360" s="13" t="s">
        <v>26</v>
      </c>
      <c r="I4360" s="47" t="str">
        <f>INDEX(Orders!$E4360,MATCH(Orders!$F4360,Customers!$B4360,0))</f>
        <v>Standard Class</v>
      </c>
    </row>
    <row r="4361" spans="1:9" x14ac:dyDescent="0.35">
      <c r="A4361" s="12">
        <v>8756</v>
      </c>
      <c r="B4361" s="17" t="s">
        <v>6624</v>
      </c>
      <c r="C4361" s="17" t="s">
        <v>6625</v>
      </c>
      <c r="D4361" s="17" t="s">
        <v>41</v>
      </c>
      <c r="E4361" s="17" t="s">
        <v>23</v>
      </c>
      <c r="F4361" s="17" t="s">
        <v>152</v>
      </c>
      <c r="G4361" s="17" t="s">
        <v>153</v>
      </c>
      <c r="H4361" s="17" t="s">
        <v>26</v>
      </c>
      <c r="I4361" s="48" t="str">
        <f>INDEX(Orders!$E4361,MATCH(Orders!$F4361,Customers!$B4361,0))</f>
        <v>First Class</v>
      </c>
    </row>
    <row r="4362" spans="1:9" x14ac:dyDescent="0.35">
      <c r="A4362" s="11">
        <v>5442</v>
      </c>
      <c r="B4362" s="13" t="s">
        <v>4904</v>
      </c>
      <c r="C4362" s="13" t="s">
        <v>4905</v>
      </c>
      <c r="D4362" s="13" t="s">
        <v>41</v>
      </c>
      <c r="E4362" s="13" t="s">
        <v>23</v>
      </c>
      <c r="F4362" s="13" t="s">
        <v>853</v>
      </c>
      <c r="G4362" s="13" t="s">
        <v>465</v>
      </c>
      <c r="H4362" s="13" t="s">
        <v>44</v>
      </c>
      <c r="I4362" s="47" t="str">
        <f>INDEX(Orders!$E4362,MATCH(Orders!$F4362,Customers!$B4362,0))</f>
        <v>Standard Class</v>
      </c>
    </row>
    <row r="4363" spans="1:9" x14ac:dyDescent="0.35">
      <c r="A4363" s="12">
        <v>5217</v>
      </c>
      <c r="B4363" s="17" t="s">
        <v>166</v>
      </c>
      <c r="C4363" s="17" t="s">
        <v>167</v>
      </c>
      <c r="D4363" s="17" t="s">
        <v>41</v>
      </c>
      <c r="E4363" s="17" t="s">
        <v>23</v>
      </c>
      <c r="F4363" s="17" t="s">
        <v>2836</v>
      </c>
      <c r="G4363" s="17" t="s">
        <v>880</v>
      </c>
      <c r="H4363" s="17" t="s">
        <v>54</v>
      </c>
      <c r="I4363" s="48" t="str">
        <f>INDEX(Orders!$E4363,MATCH(Orders!$F4363,Customers!$B4363,0))</f>
        <v>Standard Class</v>
      </c>
    </row>
    <row r="4364" spans="1:9" x14ac:dyDescent="0.35">
      <c r="A4364" s="11">
        <v>1218</v>
      </c>
      <c r="B4364" s="13" t="s">
        <v>5407</v>
      </c>
      <c r="C4364" s="13" t="s">
        <v>5408</v>
      </c>
      <c r="D4364" s="13" t="s">
        <v>22</v>
      </c>
      <c r="E4364" s="13" t="s">
        <v>23</v>
      </c>
      <c r="F4364" s="13" t="s">
        <v>86</v>
      </c>
      <c r="G4364" s="13" t="s">
        <v>87</v>
      </c>
      <c r="H4364" s="13" t="s">
        <v>26</v>
      </c>
      <c r="I4364" s="47" t="str">
        <f>INDEX(Orders!$E4364,MATCH(Orders!$F4364,Customers!$B4364,0))</f>
        <v>Standard Class</v>
      </c>
    </row>
    <row r="4365" spans="1:9" x14ac:dyDescent="0.35">
      <c r="A4365" s="12">
        <v>1215</v>
      </c>
      <c r="B4365" s="17" t="s">
        <v>5407</v>
      </c>
      <c r="C4365" s="17" t="s">
        <v>5408</v>
      </c>
      <c r="D4365" s="17" t="s">
        <v>22</v>
      </c>
      <c r="E4365" s="17" t="s">
        <v>23</v>
      </c>
      <c r="F4365" s="17" t="s">
        <v>86</v>
      </c>
      <c r="G4365" s="17" t="s">
        <v>87</v>
      </c>
      <c r="H4365" s="17" t="s">
        <v>26</v>
      </c>
      <c r="I4365" s="48" t="str">
        <f>INDEX(Orders!$E4365,MATCH(Orders!$F4365,Customers!$B4365,0))</f>
        <v>Standard Class</v>
      </c>
    </row>
    <row r="4366" spans="1:9" x14ac:dyDescent="0.35">
      <c r="A4366" s="11">
        <v>5579</v>
      </c>
      <c r="B4366" s="13" t="s">
        <v>455</v>
      </c>
      <c r="C4366" s="13" t="s">
        <v>456</v>
      </c>
      <c r="D4366" s="13" t="s">
        <v>41</v>
      </c>
      <c r="E4366" s="13" t="s">
        <v>23</v>
      </c>
      <c r="F4366" s="13" t="s">
        <v>42</v>
      </c>
      <c r="G4366" s="13" t="s">
        <v>43</v>
      </c>
      <c r="H4366" s="13" t="s">
        <v>44</v>
      </c>
      <c r="I4366" s="47" t="str">
        <f>INDEX(Orders!$E4366,MATCH(Orders!$F4366,Customers!$B4366,0))</f>
        <v>Second Class</v>
      </c>
    </row>
    <row r="4367" spans="1:9" x14ac:dyDescent="0.35">
      <c r="A4367" s="12">
        <v>1216</v>
      </c>
      <c r="B4367" s="17" t="s">
        <v>5407</v>
      </c>
      <c r="C4367" s="17" t="s">
        <v>5408</v>
      </c>
      <c r="D4367" s="17" t="s">
        <v>22</v>
      </c>
      <c r="E4367" s="17" t="s">
        <v>23</v>
      </c>
      <c r="F4367" s="17" t="s">
        <v>86</v>
      </c>
      <c r="G4367" s="17" t="s">
        <v>87</v>
      </c>
      <c r="H4367" s="17" t="s">
        <v>26</v>
      </c>
      <c r="I4367" s="48" t="str">
        <f>INDEX(Orders!$E4367,MATCH(Orders!$F4367,Customers!$B4367,0))</f>
        <v>Standard Class</v>
      </c>
    </row>
    <row r="4368" spans="1:9" x14ac:dyDescent="0.35">
      <c r="A4368" s="11">
        <v>4623</v>
      </c>
      <c r="B4368" s="13" t="s">
        <v>5786</v>
      </c>
      <c r="C4368" s="13" t="s">
        <v>5787</v>
      </c>
      <c r="D4368" s="13" t="s">
        <v>41</v>
      </c>
      <c r="E4368" s="13" t="s">
        <v>23</v>
      </c>
      <c r="F4368" s="13" t="s">
        <v>1091</v>
      </c>
      <c r="G4368" s="13" t="s">
        <v>514</v>
      </c>
      <c r="H4368" s="13" t="s">
        <v>79</v>
      </c>
      <c r="I4368" s="47" t="str">
        <f>INDEX(Orders!$E4368,MATCH(Orders!$F4368,Customers!$B4368,0))</f>
        <v>Standard Class</v>
      </c>
    </row>
    <row r="4369" spans="1:9" x14ac:dyDescent="0.35">
      <c r="A4369" s="12">
        <v>8755</v>
      </c>
      <c r="B4369" s="17" t="s">
        <v>6624</v>
      </c>
      <c r="C4369" s="17" t="s">
        <v>6625</v>
      </c>
      <c r="D4369" s="17" t="s">
        <v>41</v>
      </c>
      <c r="E4369" s="17" t="s">
        <v>23</v>
      </c>
      <c r="F4369" s="17" t="s">
        <v>152</v>
      </c>
      <c r="G4369" s="17" t="s">
        <v>153</v>
      </c>
      <c r="H4369" s="17" t="s">
        <v>26</v>
      </c>
      <c r="I4369" s="48" t="str">
        <f>INDEX(Orders!$E4369,MATCH(Orders!$F4369,Customers!$B4369,0))</f>
        <v>First Class</v>
      </c>
    </row>
    <row r="4370" spans="1:9" x14ac:dyDescent="0.35">
      <c r="A4370" s="11">
        <v>7284</v>
      </c>
      <c r="B4370" s="13" t="s">
        <v>1407</v>
      </c>
      <c r="C4370" s="13" t="s">
        <v>1408</v>
      </c>
      <c r="D4370" s="13" t="s">
        <v>41</v>
      </c>
      <c r="E4370" s="13" t="s">
        <v>23</v>
      </c>
      <c r="F4370" s="13" t="s">
        <v>300</v>
      </c>
      <c r="G4370" s="13" t="s">
        <v>153</v>
      </c>
      <c r="H4370" s="13" t="s">
        <v>26</v>
      </c>
      <c r="I4370" s="47" t="str">
        <f>INDEX(Orders!$E4370,MATCH(Orders!$F4370,Customers!$B4370,0))</f>
        <v>Standard Class</v>
      </c>
    </row>
    <row r="4371" spans="1:9" x14ac:dyDescent="0.35">
      <c r="A4371" s="12">
        <v>7877</v>
      </c>
      <c r="B4371" s="17" t="s">
        <v>1204</v>
      </c>
      <c r="C4371" s="17" t="s">
        <v>1205</v>
      </c>
      <c r="D4371" s="17" t="s">
        <v>22</v>
      </c>
      <c r="E4371" s="17" t="s">
        <v>23</v>
      </c>
      <c r="F4371" s="17" t="s">
        <v>3087</v>
      </c>
      <c r="G4371" s="17" t="s">
        <v>1134</v>
      </c>
      <c r="H4371" s="17" t="s">
        <v>44</v>
      </c>
      <c r="I4371" s="48" t="str">
        <f>INDEX(Orders!$E4371,MATCH(Orders!$F4371,Customers!$B4371,0))</f>
        <v>Standard Class</v>
      </c>
    </row>
    <row r="4372" spans="1:9" x14ac:dyDescent="0.35">
      <c r="A4372" s="11">
        <v>6256</v>
      </c>
      <c r="B4372" s="13" t="s">
        <v>1730</v>
      </c>
      <c r="C4372" s="13" t="s">
        <v>1731</v>
      </c>
      <c r="D4372" s="13" t="s">
        <v>22</v>
      </c>
      <c r="E4372" s="13" t="s">
        <v>23</v>
      </c>
      <c r="F4372" s="13" t="s">
        <v>2822</v>
      </c>
      <c r="G4372" s="13" t="s">
        <v>53</v>
      </c>
      <c r="H4372" s="13" t="s">
        <v>54</v>
      </c>
      <c r="I4372" s="47" t="str">
        <f>INDEX(Orders!$E4372,MATCH(Orders!$F4372,Customers!$B4372,0))</f>
        <v>Standard Class</v>
      </c>
    </row>
    <row r="4373" spans="1:9" x14ac:dyDescent="0.35">
      <c r="A4373" s="12">
        <v>8754</v>
      </c>
      <c r="B4373" s="17" t="s">
        <v>6624</v>
      </c>
      <c r="C4373" s="17" t="s">
        <v>6625</v>
      </c>
      <c r="D4373" s="17" t="s">
        <v>41</v>
      </c>
      <c r="E4373" s="17" t="s">
        <v>23</v>
      </c>
      <c r="F4373" s="17" t="s">
        <v>152</v>
      </c>
      <c r="G4373" s="17" t="s">
        <v>153</v>
      </c>
      <c r="H4373" s="17" t="s">
        <v>26</v>
      </c>
      <c r="I4373" s="48" t="str">
        <f>INDEX(Orders!$E4373,MATCH(Orders!$F4373,Customers!$B4373,0))</f>
        <v>First Class</v>
      </c>
    </row>
    <row r="4374" spans="1:9" x14ac:dyDescent="0.35">
      <c r="A4374" s="11">
        <v>4626</v>
      </c>
      <c r="B4374" s="13" t="s">
        <v>5786</v>
      </c>
      <c r="C4374" s="13" t="s">
        <v>5787</v>
      </c>
      <c r="D4374" s="13" t="s">
        <v>41</v>
      </c>
      <c r="E4374" s="13" t="s">
        <v>23</v>
      </c>
      <c r="F4374" s="13" t="s">
        <v>1091</v>
      </c>
      <c r="G4374" s="13" t="s">
        <v>514</v>
      </c>
      <c r="H4374" s="13" t="s">
        <v>79</v>
      </c>
      <c r="I4374" s="47" t="str">
        <f>INDEX(Orders!$E4374,MATCH(Orders!$F4374,Customers!$B4374,0))</f>
        <v>Standard Class</v>
      </c>
    </row>
    <row r="4375" spans="1:9" x14ac:dyDescent="0.35">
      <c r="A4375" s="12">
        <v>7876</v>
      </c>
      <c r="B4375" s="17" t="s">
        <v>1204</v>
      </c>
      <c r="C4375" s="17" t="s">
        <v>1205</v>
      </c>
      <c r="D4375" s="17" t="s">
        <v>22</v>
      </c>
      <c r="E4375" s="17" t="s">
        <v>23</v>
      </c>
      <c r="F4375" s="17" t="s">
        <v>3087</v>
      </c>
      <c r="G4375" s="17" t="s">
        <v>1134</v>
      </c>
      <c r="H4375" s="17" t="s">
        <v>44</v>
      </c>
      <c r="I4375" s="48" t="str">
        <f>INDEX(Orders!$E4375,MATCH(Orders!$F4375,Customers!$B4375,0))</f>
        <v>Standard Class</v>
      </c>
    </row>
    <row r="4376" spans="1:9" x14ac:dyDescent="0.35">
      <c r="A4376" s="11">
        <v>7285</v>
      </c>
      <c r="B4376" s="13" t="s">
        <v>1407</v>
      </c>
      <c r="C4376" s="13" t="s">
        <v>1408</v>
      </c>
      <c r="D4376" s="13" t="s">
        <v>41</v>
      </c>
      <c r="E4376" s="13" t="s">
        <v>23</v>
      </c>
      <c r="F4376" s="13" t="s">
        <v>300</v>
      </c>
      <c r="G4376" s="13" t="s">
        <v>153</v>
      </c>
      <c r="H4376" s="13" t="s">
        <v>26</v>
      </c>
      <c r="I4376" s="47" t="str">
        <f>INDEX(Orders!$E4376,MATCH(Orders!$F4376,Customers!$B4376,0))</f>
        <v>Standard Class</v>
      </c>
    </row>
    <row r="4377" spans="1:9" x14ac:dyDescent="0.35">
      <c r="A4377" s="12">
        <v>5581</v>
      </c>
      <c r="B4377" s="17" t="s">
        <v>455</v>
      </c>
      <c r="C4377" s="17" t="s">
        <v>456</v>
      </c>
      <c r="D4377" s="17" t="s">
        <v>41</v>
      </c>
      <c r="E4377" s="17" t="s">
        <v>23</v>
      </c>
      <c r="F4377" s="17" t="s">
        <v>42</v>
      </c>
      <c r="G4377" s="17" t="s">
        <v>43</v>
      </c>
      <c r="H4377" s="17" t="s">
        <v>44</v>
      </c>
      <c r="I4377" s="48" t="str">
        <f>INDEX(Orders!$E4377,MATCH(Orders!$F4377,Customers!$B4377,0))</f>
        <v>Second Class</v>
      </c>
    </row>
    <row r="4378" spans="1:9" x14ac:dyDescent="0.35">
      <c r="A4378" s="11">
        <v>5370</v>
      </c>
      <c r="B4378" s="13" t="s">
        <v>3274</v>
      </c>
      <c r="C4378" s="13" t="s">
        <v>3275</v>
      </c>
      <c r="D4378" s="13" t="s">
        <v>22</v>
      </c>
      <c r="E4378" s="13" t="s">
        <v>23</v>
      </c>
      <c r="F4378" s="13" t="s">
        <v>3487</v>
      </c>
      <c r="G4378" s="13" t="s">
        <v>153</v>
      </c>
      <c r="H4378" s="13" t="s">
        <v>26</v>
      </c>
      <c r="I4378" s="47" t="str">
        <f>INDEX(Orders!$E4378,MATCH(Orders!$F4378,Customers!$B4378,0))</f>
        <v>First Class</v>
      </c>
    </row>
    <row r="4379" spans="1:9" x14ac:dyDescent="0.35">
      <c r="A4379" s="12">
        <v>1962</v>
      </c>
      <c r="B4379" s="17" t="s">
        <v>2363</v>
      </c>
      <c r="C4379" s="17" t="s">
        <v>2364</v>
      </c>
      <c r="D4379" s="17" t="s">
        <v>41</v>
      </c>
      <c r="E4379" s="17" t="s">
        <v>23</v>
      </c>
      <c r="F4379" s="17" t="s">
        <v>174</v>
      </c>
      <c r="G4379" s="17" t="s">
        <v>1151</v>
      </c>
      <c r="H4379" s="17" t="s">
        <v>54</v>
      </c>
      <c r="I4379" s="48" t="str">
        <f>INDEX(Orders!$E4379,MATCH(Orders!$F4379,Customers!$B4379,0))</f>
        <v>Second Class</v>
      </c>
    </row>
    <row r="4380" spans="1:9" x14ac:dyDescent="0.35">
      <c r="A4380" s="11">
        <v>42</v>
      </c>
      <c r="B4380" s="13" t="s">
        <v>2185</v>
      </c>
      <c r="C4380" s="13" t="s">
        <v>2186</v>
      </c>
      <c r="D4380" s="13" t="s">
        <v>22</v>
      </c>
      <c r="E4380" s="13" t="s">
        <v>23</v>
      </c>
      <c r="F4380" s="13" t="s">
        <v>7482</v>
      </c>
      <c r="G4380" s="13" t="s">
        <v>381</v>
      </c>
      <c r="H4380" s="13" t="s">
        <v>54</v>
      </c>
      <c r="I4380" s="47" t="str">
        <f>INDEX(Orders!$E4380,MATCH(Orders!$F4380,Customers!$B4380,0))</f>
        <v>Standard Class</v>
      </c>
    </row>
    <row r="4381" spans="1:9" x14ac:dyDescent="0.35">
      <c r="A4381" s="12">
        <v>6887</v>
      </c>
      <c r="B4381" s="17" t="s">
        <v>4200</v>
      </c>
      <c r="C4381" s="17" t="s">
        <v>4201</v>
      </c>
      <c r="D4381" s="17" t="s">
        <v>41</v>
      </c>
      <c r="E4381" s="17" t="s">
        <v>23</v>
      </c>
      <c r="F4381" s="17" t="s">
        <v>174</v>
      </c>
      <c r="G4381" s="17" t="s">
        <v>153</v>
      </c>
      <c r="H4381" s="17" t="s">
        <v>26</v>
      </c>
      <c r="I4381" s="48" t="str">
        <f>INDEX(Orders!$E4381,MATCH(Orders!$F4381,Customers!$B4381,0))</f>
        <v>Standard Class</v>
      </c>
    </row>
    <row r="4382" spans="1:9" x14ac:dyDescent="0.35">
      <c r="A4382" s="11">
        <v>1965</v>
      </c>
      <c r="B4382" s="13" t="s">
        <v>2363</v>
      </c>
      <c r="C4382" s="13" t="s">
        <v>2364</v>
      </c>
      <c r="D4382" s="13" t="s">
        <v>41</v>
      </c>
      <c r="E4382" s="13" t="s">
        <v>23</v>
      </c>
      <c r="F4382" s="13" t="s">
        <v>174</v>
      </c>
      <c r="G4382" s="13" t="s">
        <v>1151</v>
      </c>
      <c r="H4382" s="13" t="s">
        <v>54</v>
      </c>
      <c r="I4382" s="47" t="str">
        <f>INDEX(Orders!$E4382,MATCH(Orders!$F4382,Customers!$B4382,0))</f>
        <v>Second Class</v>
      </c>
    </row>
    <row r="4383" spans="1:9" x14ac:dyDescent="0.35">
      <c r="A4383" s="12">
        <v>1961</v>
      </c>
      <c r="B4383" s="17" t="s">
        <v>2363</v>
      </c>
      <c r="C4383" s="17" t="s">
        <v>2364</v>
      </c>
      <c r="D4383" s="17" t="s">
        <v>41</v>
      </c>
      <c r="E4383" s="17" t="s">
        <v>23</v>
      </c>
      <c r="F4383" s="17" t="s">
        <v>174</v>
      </c>
      <c r="G4383" s="17" t="s">
        <v>1151</v>
      </c>
      <c r="H4383" s="17" t="s">
        <v>54</v>
      </c>
      <c r="I4383" s="48" t="str">
        <f>INDEX(Orders!$E4383,MATCH(Orders!$F4383,Customers!$B4383,0))</f>
        <v>Second Class</v>
      </c>
    </row>
    <row r="4384" spans="1:9" x14ac:dyDescent="0.35">
      <c r="A4384" s="11">
        <v>1848</v>
      </c>
      <c r="B4384" s="13" t="s">
        <v>4187</v>
      </c>
      <c r="C4384" s="13" t="s">
        <v>4188</v>
      </c>
      <c r="D4384" s="13" t="s">
        <v>22</v>
      </c>
      <c r="E4384" s="13" t="s">
        <v>23</v>
      </c>
      <c r="F4384" s="13" t="s">
        <v>42</v>
      </c>
      <c r="G4384" s="13" t="s">
        <v>43</v>
      </c>
      <c r="H4384" s="13" t="s">
        <v>44</v>
      </c>
      <c r="I4384" s="47" t="str">
        <f>INDEX(Orders!$E4384,MATCH(Orders!$F4384,Customers!$B4384,0))</f>
        <v>Same Day</v>
      </c>
    </row>
    <row r="4385" spans="1:9" x14ac:dyDescent="0.35">
      <c r="A4385" s="12">
        <v>2847</v>
      </c>
      <c r="B4385" s="17" t="s">
        <v>2834</v>
      </c>
      <c r="C4385" s="17" t="s">
        <v>2835</v>
      </c>
      <c r="D4385" s="17" t="s">
        <v>108</v>
      </c>
      <c r="E4385" s="17" t="s">
        <v>23</v>
      </c>
      <c r="F4385" s="17" t="s">
        <v>380</v>
      </c>
      <c r="G4385" s="17" t="s">
        <v>381</v>
      </c>
      <c r="H4385" s="17" t="s">
        <v>54</v>
      </c>
      <c r="I4385" s="48" t="str">
        <f>INDEX(Orders!$E4385,MATCH(Orders!$F4385,Customers!$B4385,0))</f>
        <v>Standard Class</v>
      </c>
    </row>
    <row r="4386" spans="1:9" x14ac:dyDescent="0.35">
      <c r="A4386" s="11">
        <v>5894</v>
      </c>
      <c r="B4386" s="13" t="s">
        <v>7487</v>
      </c>
      <c r="C4386" s="13" t="s">
        <v>7488</v>
      </c>
      <c r="D4386" s="13" t="s">
        <v>41</v>
      </c>
      <c r="E4386" s="13" t="s">
        <v>23</v>
      </c>
      <c r="F4386" s="13" t="s">
        <v>416</v>
      </c>
      <c r="G4386" s="13" t="s">
        <v>251</v>
      </c>
      <c r="H4386" s="13" t="s">
        <v>79</v>
      </c>
      <c r="I4386" s="47" t="str">
        <f>INDEX(Orders!$E4386,MATCH(Orders!$F4386,Customers!$B4386,0))</f>
        <v>Standard Class</v>
      </c>
    </row>
    <row r="4387" spans="1:9" x14ac:dyDescent="0.35">
      <c r="A4387" s="12">
        <v>3178</v>
      </c>
      <c r="B4387" s="17" t="s">
        <v>5536</v>
      </c>
      <c r="C4387" s="17" t="s">
        <v>5537</v>
      </c>
      <c r="D4387" s="17" t="s">
        <v>41</v>
      </c>
      <c r="E4387" s="17" t="s">
        <v>23</v>
      </c>
      <c r="F4387" s="17" t="s">
        <v>218</v>
      </c>
      <c r="G4387" s="17" t="s">
        <v>219</v>
      </c>
      <c r="H4387" s="17" t="s">
        <v>26</v>
      </c>
      <c r="I4387" s="48" t="str">
        <f>INDEX(Orders!$E4387,MATCH(Orders!$F4387,Customers!$B4387,0))</f>
        <v>Same Day</v>
      </c>
    </row>
    <row r="4388" spans="1:9" x14ac:dyDescent="0.35">
      <c r="A4388" s="11">
        <v>1849</v>
      </c>
      <c r="B4388" s="13" t="s">
        <v>4187</v>
      </c>
      <c r="C4388" s="13" t="s">
        <v>4188</v>
      </c>
      <c r="D4388" s="13" t="s">
        <v>22</v>
      </c>
      <c r="E4388" s="13" t="s">
        <v>23</v>
      </c>
      <c r="F4388" s="13" t="s">
        <v>42</v>
      </c>
      <c r="G4388" s="13" t="s">
        <v>43</v>
      </c>
      <c r="H4388" s="13" t="s">
        <v>44</v>
      </c>
      <c r="I4388" s="47" t="str">
        <f>INDEX(Orders!$E4388,MATCH(Orders!$F4388,Customers!$B4388,0))</f>
        <v>Same Day</v>
      </c>
    </row>
    <row r="4389" spans="1:9" x14ac:dyDescent="0.35">
      <c r="A4389" s="12">
        <v>1959</v>
      </c>
      <c r="B4389" s="17" t="s">
        <v>2363</v>
      </c>
      <c r="C4389" s="17" t="s">
        <v>2364</v>
      </c>
      <c r="D4389" s="17" t="s">
        <v>41</v>
      </c>
      <c r="E4389" s="17" t="s">
        <v>23</v>
      </c>
      <c r="F4389" s="17" t="s">
        <v>174</v>
      </c>
      <c r="G4389" s="17" t="s">
        <v>1151</v>
      </c>
      <c r="H4389" s="17" t="s">
        <v>54</v>
      </c>
      <c r="I4389" s="48" t="str">
        <f>INDEX(Orders!$E4389,MATCH(Orders!$F4389,Customers!$B4389,0))</f>
        <v>Second Class</v>
      </c>
    </row>
    <row r="4390" spans="1:9" x14ac:dyDescent="0.35">
      <c r="A4390" s="11">
        <v>1964</v>
      </c>
      <c r="B4390" s="13" t="s">
        <v>2363</v>
      </c>
      <c r="C4390" s="13" t="s">
        <v>2364</v>
      </c>
      <c r="D4390" s="13" t="s">
        <v>41</v>
      </c>
      <c r="E4390" s="13" t="s">
        <v>23</v>
      </c>
      <c r="F4390" s="13" t="s">
        <v>174</v>
      </c>
      <c r="G4390" s="13" t="s">
        <v>1151</v>
      </c>
      <c r="H4390" s="13" t="s">
        <v>54</v>
      </c>
      <c r="I4390" s="47" t="str">
        <f>INDEX(Orders!$E4390,MATCH(Orders!$F4390,Customers!$B4390,0))</f>
        <v>Second Class</v>
      </c>
    </row>
    <row r="4391" spans="1:9" x14ac:dyDescent="0.35">
      <c r="A4391" s="12">
        <v>1963</v>
      </c>
      <c r="B4391" s="17" t="s">
        <v>2363</v>
      </c>
      <c r="C4391" s="17" t="s">
        <v>2364</v>
      </c>
      <c r="D4391" s="17" t="s">
        <v>41</v>
      </c>
      <c r="E4391" s="17" t="s">
        <v>23</v>
      </c>
      <c r="F4391" s="17" t="s">
        <v>174</v>
      </c>
      <c r="G4391" s="17" t="s">
        <v>1151</v>
      </c>
      <c r="H4391" s="17" t="s">
        <v>54</v>
      </c>
      <c r="I4391" s="48" t="str">
        <f>INDEX(Orders!$E4391,MATCH(Orders!$F4391,Customers!$B4391,0))</f>
        <v>Second Class</v>
      </c>
    </row>
    <row r="4392" spans="1:9" x14ac:dyDescent="0.35">
      <c r="A4392" s="11">
        <v>1966</v>
      </c>
      <c r="B4392" s="13" t="s">
        <v>2363</v>
      </c>
      <c r="C4392" s="13" t="s">
        <v>2364</v>
      </c>
      <c r="D4392" s="13" t="s">
        <v>41</v>
      </c>
      <c r="E4392" s="13" t="s">
        <v>23</v>
      </c>
      <c r="F4392" s="13" t="s">
        <v>174</v>
      </c>
      <c r="G4392" s="13" t="s">
        <v>1151</v>
      </c>
      <c r="H4392" s="13" t="s">
        <v>54</v>
      </c>
      <c r="I4392" s="47" t="str">
        <f>INDEX(Orders!$E4392,MATCH(Orders!$F4392,Customers!$B4392,0))</f>
        <v>Second Class</v>
      </c>
    </row>
    <row r="4393" spans="1:9" x14ac:dyDescent="0.35">
      <c r="A4393" s="12">
        <v>4926</v>
      </c>
      <c r="B4393" s="17" t="s">
        <v>7461</v>
      </c>
      <c r="C4393" s="17" t="s">
        <v>7462</v>
      </c>
      <c r="D4393" s="17" t="s">
        <v>22</v>
      </c>
      <c r="E4393" s="17" t="s">
        <v>23</v>
      </c>
      <c r="F4393" s="17" t="s">
        <v>4233</v>
      </c>
      <c r="G4393" s="17" t="s">
        <v>893</v>
      </c>
      <c r="H4393" s="17" t="s">
        <v>26</v>
      </c>
      <c r="I4393" s="48" t="str">
        <f>INDEX(Orders!$E4393,MATCH(Orders!$F4393,Customers!$B4393,0))</f>
        <v>First Class</v>
      </c>
    </row>
    <row r="4394" spans="1:9" x14ac:dyDescent="0.35">
      <c r="A4394" s="11">
        <v>6886</v>
      </c>
      <c r="B4394" s="13" t="s">
        <v>4200</v>
      </c>
      <c r="C4394" s="13" t="s">
        <v>4201</v>
      </c>
      <c r="D4394" s="13" t="s">
        <v>41</v>
      </c>
      <c r="E4394" s="13" t="s">
        <v>23</v>
      </c>
      <c r="F4394" s="13" t="s">
        <v>174</v>
      </c>
      <c r="G4394" s="13" t="s">
        <v>153</v>
      </c>
      <c r="H4394" s="13" t="s">
        <v>26</v>
      </c>
      <c r="I4394" s="47" t="str">
        <f>INDEX(Orders!$E4394,MATCH(Orders!$F4394,Customers!$B4394,0))</f>
        <v>Standard Class</v>
      </c>
    </row>
    <row r="4395" spans="1:9" x14ac:dyDescent="0.35">
      <c r="A4395" s="12">
        <v>1960</v>
      </c>
      <c r="B4395" s="17" t="s">
        <v>2363</v>
      </c>
      <c r="C4395" s="17" t="s">
        <v>2364</v>
      </c>
      <c r="D4395" s="17" t="s">
        <v>41</v>
      </c>
      <c r="E4395" s="17" t="s">
        <v>23</v>
      </c>
      <c r="F4395" s="17" t="s">
        <v>174</v>
      </c>
      <c r="G4395" s="17" t="s">
        <v>1151</v>
      </c>
      <c r="H4395" s="17" t="s">
        <v>54</v>
      </c>
      <c r="I4395" s="48" t="str">
        <f>INDEX(Orders!$E4395,MATCH(Orders!$F4395,Customers!$B4395,0))</f>
        <v>Second Class</v>
      </c>
    </row>
    <row r="4396" spans="1:9" x14ac:dyDescent="0.35">
      <c r="A4396" s="11">
        <v>6234</v>
      </c>
      <c r="B4396" s="13" t="s">
        <v>7498</v>
      </c>
      <c r="C4396" s="13" t="s">
        <v>7499</v>
      </c>
      <c r="D4396" s="13" t="s">
        <v>41</v>
      </c>
      <c r="E4396" s="13" t="s">
        <v>23</v>
      </c>
      <c r="F4396" s="13" t="s">
        <v>159</v>
      </c>
      <c r="G4396" s="13" t="s">
        <v>160</v>
      </c>
      <c r="H4396" s="13" t="s">
        <v>44</v>
      </c>
      <c r="I4396" s="47" t="str">
        <f>INDEX(Orders!$E4396,MATCH(Orders!$F4396,Customers!$B4396,0))</f>
        <v>Same Day</v>
      </c>
    </row>
    <row r="4397" spans="1:9" x14ac:dyDescent="0.35">
      <c r="A4397" s="12">
        <v>9081</v>
      </c>
      <c r="B4397" s="17" t="s">
        <v>3274</v>
      </c>
      <c r="C4397" s="17" t="s">
        <v>3275</v>
      </c>
      <c r="D4397" s="17" t="s">
        <v>22</v>
      </c>
      <c r="E4397" s="17" t="s">
        <v>23</v>
      </c>
      <c r="F4397" s="17" t="s">
        <v>2284</v>
      </c>
      <c r="G4397" s="17" t="s">
        <v>43</v>
      </c>
      <c r="H4397" s="17" t="s">
        <v>44</v>
      </c>
      <c r="I4397" s="48" t="str">
        <f>INDEX(Orders!$E4397,MATCH(Orders!$F4397,Customers!$B4397,0))</f>
        <v>Second Class</v>
      </c>
    </row>
    <row r="4398" spans="1:9" x14ac:dyDescent="0.35">
      <c r="A4398" s="11">
        <v>2902</v>
      </c>
      <c r="B4398" s="13" t="s">
        <v>1319</v>
      </c>
      <c r="C4398" s="13" t="s">
        <v>1320</v>
      </c>
      <c r="D4398" s="13" t="s">
        <v>108</v>
      </c>
      <c r="E4398" s="13" t="s">
        <v>23</v>
      </c>
      <c r="F4398" s="13" t="s">
        <v>184</v>
      </c>
      <c r="G4398" s="13" t="s">
        <v>251</v>
      </c>
      <c r="H4398" s="13" t="s">
        <v>79</v>
      </c>
      <c r="I4398" s="47" t="str">
        <f>INDEX(Orders!$E4398,MATCH(Orders!$F4398,Customers!$B4398,0))</f>
        <v>Standard Class</v>
      </c>
    </row>
    <row r="4399" spans="1:9" x14ac:dyDescent="0.35">
      <c r="A4399" s="12">
        <v>6232</v>
      </c>
      <c r="B4399" s="17" t="s">
        <v>7498</v>
      </c>
      <c r="C4399" s="17" t="s">
        <v>7499</v>
      </c>
      <c r="D4399" s="17" t="s">
        <v>41</v>
      </c>
      <c r="E4399" s="17" t="s">
        <v>23</v>
      </c>
      <c r="F4399" s="17" t="s">
        <v>159</v>
      </c>
      <c r="G4399" s="17" t="s">
        <v>160</v>
      </c>
      <c r="H4399" s="17" t="s">
        <v>44</v>
      </c>
      <c r="I4399" s="48" t="str">
        <f>INDEX(Orders!$E4399,MATCH(Orders!$F4399,Customers!$B4399,0))</f>
        <v>Same Day</v>
      </c>
    </row>
    <row r="4400" spans="1:9" x14ac:dyDescent="0.35">
      <c r="A4400" s="11">
        <v>9333</v>
      </c>
      <c r="B4400" s="13" t="s">
        <v>7487</v>
      </c>
      <c r="C4400" s="13" t="s">
        <v>7488</v>
      </c>
      <c r="D4400" s="13" t="s">
        <v>41</v>
      </c>
      <c r="E4400" s="13" t="s">
        <v>23</v>
      </c>
      <c r="F4400" s="13" t="s">
        <v>3840</v>
      </c>
      <c r="G4400" s="13" t="s">
        <v>458</v>
      </c>
      <c r="H4400" s="13" t="s">
        <v>79</v>
      </c>
      <c r="I4400" s="47" t="str">
        <f>INDEX(Orders!$E4400,MATCH(Orders!$F4400,Customers!$B4400,0))</f>
        <v>Second Class</v>
      </c>
    </row>
    <row r="4401" spans="1:9" x14ac:dyDescent="0.35">
      <c r="A4401" s="12">
        <v>5271</v>
      </c>
      <c r="B4401" s="17" t="s">
        <v>5247</v>
      </c>
      <c r="C4401" s="17" t="s">
        <v>5248</v>
      </c>
      <c r="D4401" s="17" t="s">
        <v>41</v>
      </c>
      <c r="E4401" s="17" t="s">
        <v>23</v>
      </c>
      <c r="F4401" s="17" t="s">
        <v>358</v>
      </c>
      <c r="G4401" s="17" t="s">
        <v>43</v>
      </c>
      <c r="H4401" s="17" t="s">
        <v>44</v>
      </c>
      <c r="I4401" s="48" t="str">
        <f>INDEX(Orders!$E4401,MATCH(Orders!$F4401,Customers!$B4401,0))</f>
        <v>Same Day</v>
      </c>
    </row>
    <row r="4402" spans="1:9" x14ac:dyDescent="0.35">
      <c r="A4402" s="11">
        <v>7494</v>
      </c>
      <c r="B4402" s="13" t="s">
        <v>1834</v>
      </c>
      <c r="C4402" s="13" t="s">
        <v>1835</v>
      </c>
      <c r="D4402" s="13" t="s">
        <v>41</v>
      </c>
      <c r="E4402" s="13" t="s">
        <v>23</v>
      </c>
      <c r="F4402" s="13" t="s">
        <v>451</v>
      </c>
      <c r="G4402" s="13" t="s">
        <v>53</v>
      </c>
      <c r="H4402" s="13" t="s">
        <v>54</v>
      </c>
      <c r="I4402" s="47" t="str">
        <f>INDEX(Orders!$E4402,MATCH(Orders!$F4402,Customers!$B4402,0))</f>
        <v>Standard Class</v>
      </c>
    </row>
    <row r="4403" spans="1:9" x14ac:dyDescent="0.35">
      <c r="A4403" s="12">
        <v>6235</v>
      </c>
      <c r="B4403" s="17" t="s">
        <v>7498</v>
      </c>
      <c r="C4403" s="17" t="s">
        <v>7499</v>
      </c>
      <c r="D4403" s="17" t="s">
        <v>41</v>
      </c>
      <c r="E4403" s="17" t="s">
        <v>23</v>
      </c>
      <c r="F4403" s="17" t="s">
        <v>159</v>
      </c>
      <c r="G4403" s="17" t="s">
        <v>160</v>
      </c>
      <c r="H4403" s="17" t="s">
        <v>44</v>
      </c>
      <c r="I4403" s="48" t="str">
        <f>INDEX(Orders!$E4403,MATCH(Orders!$F4403,Customers!$B4403,0))</f>
        <v>Same Day</v>
      </c>
    </row>
    <row r="4404" spans="1:9" x14ac:dyDescent="0.35">
      <c r="A4404" s="11">
        <v>3044</v>
      </c>
      <c r="B4404" s="13" t="s">
        <v>913</v>
      </c>
      <c r="C4404" s="13" t="s">
        <v>914</v>
      </c>
      <c r="D4404" s="13" t="s">
        <v>108</v>
      </c>
      <c r="E4404" s="13" t="s">
        <v>23</v>
      </c>
      <c r="F4404" s="13" t="s">
        <v>627</v>
      </c>
      <c r="G4404" s="13" t="s">
        <v>43</v>
      </c>
      <c r="H4404" s="13" t="s">
        <v>44</v>
      </c>
      <c r="I4404" s="47" t="str">
        <f>INDEX(Orders!$E4404,MATCH(Orders!$F4404,Customers!$B4404,0))</f>
        <v>Same Day</v>
      </c>
    </row>
    <row r="4405" spans="1:9" x14ac:dyDescent="0.35">
      <c r="A4405" s="12">
        <v>7495</v>
      </c>
      <c r="B4405" s="17" t="s">
        <v>1834</v>
      </c>
      <c r="C4405" s="17" t="s">
        <v>1835</v>
      </c>
      <c r="D4405" s="17" t="s">
        <v>41</v>
      </c>
      <c r="E4405" s="17" t="s">
        <v>23</v>
      </c>
      <c r="F4405" s="17" t="s">
        <v>451</v>
      </c>
      <c r="G4405" s="17" t="s">
        <v>53</v>
      </c>
      <c r="H4405" s="17" t="s">
        <v>54</v>
      </c>
      <c r="I4405" s="48" t="str">
        <f>INDEX(Orders!$E4405,MATCH(Orders!$F4405,Customers!$B4405,0))</f>
        <v>Standard Class</v>
      </c>
    </row>
    <row r="4406" spans="1:9" x14ac:dyDescent="0.35">
      <c r="A4406" s="11">
        <v>9334</v>
      </c>
      <c r="B4406" s="13" t="s">
        <v>7487</v>
      </c>
      <c r="C4406" s="13" t="s">
        <v>7488</v>
      </c>
      <c r="D4406" s="13" t="s">
        <v>41</v>
      </c>
      <c r="E4406" s="13" t="s">
        <v>23</v>
      </c>
      <c r="F4406" s="13" t="s">
        <v>3840</v>
      </c>
      <c r="G4406" s="13" t="s">
        <v>458</v>
      </c>
      <c r="H4406" s="13" t="s">
        <v>79</v>
      </c>
      <c r="I4406" s="47" t="str">
        <f>INDEX(Orders!$E4406,MATCH(Orders!$F4406,Customers!$B4406,0))</f>
        <v>Second Class</v>
      </c>
    </row>
    <row r="4407" spans="1:9" x14ac:dyDescent="0.35">
      <c r="A4407" s="12">
        <v>4368</v>
      </c>
      <c r="B4407" s="17" t="s">
        <v>3426</v>
      </c>
      <c r="C4407" s="17" t="s">
        <v>3427</v>
      </c>
      <c r="D4407" s="17" t="s">
        <v>41</v>
      </c>
      <c r="E4407" s="17" t="s">
        <v>23</v>
      </c>
      <c r="F4407" s="17" t="s">
        <v>380</v>
      </c>
      <c r="G4407" s="17" t="s">
        <v>381</v>
      </c>
      <c r="H4407" s="17" t="s">
        <v>54</v>
      </c>
      <c r="I4407" s="48" t="str">
        <f>INDEX(Orders!$E4407,MATCH(Orders!$F4407,Customers!$B4407,0))</f>
        <v>Second Class</v>
      </c>
    </row>
    <row r="4408" spans="1:9" x14ac:dyDescent="0.35">
      <c r="A4408" s="11">
        <v>6233</v>
      </c>
      <c r="B4408" s="13" t="s">
        <v>7498</v>
      </c>
      <c r="C4408" s="13" t="s">
        <v>7499</v>
      </c>
      <c r="D4408" s="13" t="s">
        <v>41</v>
      </c>
      <c r="E4408" s="13" t="s">
        <v>23</v>
      </c>
      <c r="F4408" s="13" t="s">
        <v>159</v>
      </c>
      <c r="G4408" s="13" t="s">
        <v>160</v>
      </c>
      <c r="H4408" s="13" t="s">
        <v>44</v>
      </c>
      <c r="I4408" s="47" t="str">
        <f>INDEX(Orders!$E4408,MATCH(Orders!$F4408,Customers!$B4408,0))</f>
        <v>Same Day</v>
      </c>
    </row>
    <row r="4409" spans="1:9" x14ac:dyDescent="0.35">
      <c r="A4409" s="12">
        <v>9082</v>
      </c>
      <c r="B4409" s="17" t="s">
        <v>3274</v>
      </c>
      <c r="C4409" s="17" t="s">
        <v>3275</v>
      </c>
      <c r="D4409" s="17" t="s">
        <v>22</v>
      </c>
      <c r="E4409" s="17" t="s">
        <v>23</v>
      </c>
      <c r="F4409" s="17" t="s">
        <v>2284</v>
      </c>
      <c r="G4409" s="17" t="s">
        <v>43</v>
      </c>
      <c r="H4409" s="17" t="s">
        <v>44</v>
      </c>
      <c r="I4409" s="48" t="str">
        <f>INDEX(Orders!$E4409,MATCH(Orders!$F4409,Customers!$B4409,0))</f>
        <v>Second Class</v>
      </c>
    </row>
    <row r="4410" spans="1:9" x14ac:dyDescent="0.35">
      <c r="A4410" s="11">
        <v>3043</v>
      </c>
      <c r="B4410" s="13" t="s">
        <v>913</v>
      </c>
      <c r="C4410" s="13" t="s">
        <v>914</v>
      </c>
      <c r="D4410" s="13" t="s">
        <v>108</v>
      </c>
      <c r="E4410" s="13" t="s">
        <v>23</v>
      </c>
      <c r="F4410" s="13" t="s">
        <v>627</v>
      </c>
      <c r="G4410" s="13" t="s">
        <v>43</v>
      </c>
      <c r="H4410" s="13" t="s">
        <v>44</v>
      </c>
      <c r="I4410" s="47" t="str">
        <f>INDEX(Orders!$E4410,MATCH(Orders!$F4410,Customers!$B4410,0))</f>
        <v>Same Day</v>
      </c>
    </row>
    <row r="4411" spans="1:9" x14ac:dyDescent="0.35">
      <c r="A4411" s="12">
        <v>553</v>
      </c>
      <c r="B4411" s="17" t="s">
        <v>4034</v>
      </c>
      <c r="C4411" s="17" t="s">
        <v>4035</v>
      </c>
      <c r="D4411" s="17" t="s">
        <v>41</v>
      </c>
      <c r="E4411" s="17" t="s">
        <v>23</v>
      </c>
      <c r="F4411" s="17" t="s">
        <v>97</v>
      </c>
      <c r="G4411" s="17" t="s">
        <v>98</v>
      </c>
      <c r="H4411" s="17" t="s">
        <v>79</v>
      </c>
      <c r="I4411" s="48" t="str">
        <f>INDEX(Orders!$E4411,MATCH(Orders!$F4411,Customers!$B4411,0))</f>
        <v>First Class</v>
      </c>
    </row>
    <row r="4412" spans="1:9" x14ac:dyDescent="0.35">
      <c r="A4412" s="11">
        <v>3042</v>
      </c>
      <c r="B4412" s="13" t="s">
        <v>913</v>
      </c>
      <c r="C4412" s="13" t="s">
        <v>914</v>
      </c>
      <c r="D4412" s="13" t="s">
        <v>108</v>
      </c>
      <c r="E4412" s="13" t="s">
        <v>23</v>
      </c>
      <c r="F4412" s="13" t="s">
        <v>627</v>
      </c>
      <c r="G4412" s="13" t="s">
        <v>43</v>
      </c>
      <c r="H4412" s="13" t="s">
        <v>44</v>
      </c>
      <c r="I4412" s="47" t="str">
        <f>INDEX(Orders!$E4412,MATCH(Orders!$F4412,Customers!$B4412,0))</f>
        <v>Same Day</v>
      </c>
    </row>
    <row r="4413" spans="1:9" x14ac:dyDescent="0.35">
      <c r="A4413" s="12">
        <v>5270</v>
      </c>
      <c r="B4413" s="17" t="s">
        <v>5247</v>
      </c>
      <c r="C4413" s="17" t="s">
        <v>5248</v>
      </c>
      <c r="D4413" s="17" t="s">
        <v>41</v>
      </c>
      <c r="E4413" s="17" t="s">
        <v>23</v>
      </c>
      <c r="F4413" s="17" t="s">
        <v>358</v>
      </c>
      <c r="G4413" s="17" t="s">
        <v>43</v>
      </c>
      <c r="H4413" s="17" t="s">
        <v>44</v>
      </c>
      <c r="I4413" s="48" t="str">
        <f>INDEX(Orders!$E4413,MATCH(Orders!$F4413,Customers!$B4413,0))</f>
        <v>Same Day</v>
      </c>
    </row>
    <row r="4414" spans="1:9" x14ac:dyDescent="0.35">
      <c r="A4414" s="11">
        <v>4369</v>
      </c>
      <c r="B4414" s="13" t="s">
        <v>3426</v>
      </c>
      <c r="C4414" s="13" t="s">
        <v>3427</v>
      </c>
      <c r="D4414" s="13" t="s">
        <v>41</v>
      </c>
      <c r="E4414" s="13" t="s">
        <v>23</v>
      </c>
      <c r="F4414" s="13" t="s">
        <v>380</v>
      </c>
      <c r="G4414" s="13" t="s">
        <v>381</v>
      </c>
      <c r="H4414" s="13" t="s">
        <v>54</v>
      </c>
      <c r="I4414" s="47" t="str">
        <f>INDEX(Orders!$E4414,MATCH(Orders!$F4414,Customers!$B4414,0))</f>
        <v>Second Class</v>
      </c>
    </row>
    <row r="4415" spans="1:9" x14ac:dyDescent="0.35">
      <c r="A4415" s="12">
        <v>7493</v>
      </c>
      <c r="B4415" s="17" t="s">
        <v>1834</v>
      </c>
      <c r="C4415" s="17" t="s">
        <v>1835</v>
      </c>
      <c r="D4415" s="17" t="s">
        <v>41</v>
      </c>
      <c r="E4415" s="17" t="s">
        <v>23</v>
      </c>
      <c r="F4415" s="17" t="s">
        <v>451</v>
      </c>
      <c r="G4415" s="17" t="s">
        <v>53</v>
      </c>
      <c r="H4415" s="17" t="s">
        <v>54</v>
      </c>
      <c r="I4415" s="48" t="str">
        <f>INDEX(Orders!$E4415,MATCH(Orders!$F4415,Customers!$B4415,0))</f>
        <v>Standard Class</v>
      </c>
    </row>
    <row r="4416" spans="1:9" x14ac:dyDescent="0.35">
      <c r="A4416" s="11">
        <v>9282</v>
      </c>
      <c r="B4416" s="13" t="s">
        <v>5247</v>
      </c>
      <c r="C4416" s="13" t="s">
        <v>5248</v>
      </c>
      <c r="D4416" s="13" t="s">
        <v>41</v>
      </c>
      <c r="E4416" s="13" t="s">
        <v>23</v>
      </c>
      <c r="F4416" s="13" t="s">
        <v>457</v>
      </c>
      <c r="G4416" s="13" t="s">
        <v>425</v>
      </c>
      <c r="H4416" s="13" t="s">
        <v>79</v>
      </c>
      <c r="I4416" s="47" t="str">
        <f>INDEX(Orders!$E4416,MATCH(Orders!$F4416,Customers!$B4416,0))</f>
        <v>Standard Class</v>
      </c>
    </row>
    <row r="4417" spans="1:9" x14ac:dyDescent="0.35">
      <c r="A4417" s="12">
        <v>6236</v>
      </c>
      <c r="B4417" s="17" t="s">
        <v>7498</v>
      </c>
      <c r="C4417" s="17" t="s">
        <v>7499</v>
      </c>
      <c r="D4417" s="17" t="s">
        <v>41</v>
      </c>
      <c r="E4417" s="17" t="s">
        <v>23</v>
      </c>
      <c r="F4417" s="17" t="s">
        <v>159</v>
      </c>
      <c r="G4417" s="17" t="s">
        <v>160</v>
      </c>
      <c r="H4417" s="17" t="s">
        <v>44</v>
      </c>
      <c r="I4417" s="48" t="str">
        <f>INDEX(Orders!$E4417,MATCH(Orders!$F4417,Customers!$B4417,0))</f>
        <v>Same Day</v>
      </c>
    </row>
    <row r="4418" spans="1:9" x14ac:dyDescent="0.35">
      <c r="A4418" s="11">
        <v>2078</v>
      </c>
      <c r="B4418" s="13" t="s">
        <v>7514</v>
      </c>
      <c r="C4418" s="13" t="s">
        <v>7515</v>
      </c>
      <c r="D4418" s="13" t="s">
        <v>41</v>
      </c>
      <c r="E4418" s="13" t="s">
        <v>23</v>
      </c>
      <c r="F4418" s="13" t="s">
        <v>1539</v>
      </c>
      <c r="G4418" s="13" t="s">
        <v>25</v>
      </c>
      <c r="H4418" s="13" t="s">
        <v>26</v>
      </c>
      <c r="I4418" s="47" t="str">
        <f>INDEX(Orders!$E4418,MATCH(Orders!$F4418,Customers!$B4418,0))</f>
        <v>First Class</v>
      </c>
    </row>
    <row r="4419" spans="1:9" x14ac:dyDescent="0.35">
      <c r="A4419" s="12">
        <v>2079</v>
      </c>
      <c r="B4419" s="17" t="s">
        <v>7514</v>
      </c>
      <c r="C4419" s="17" t="s">
        <v>7515</v>
      </c>
      <c r="D4419" s="17" t="s">
        <v>41</v>
      </c>
      <c r="E4419" s="17" t="s">
        <v>23</v>
      </c>
      <c r="F4419" s="17" t="s">
        <v>1539</v>
      </c>
      <c r="G4419" s="17" t="s">
        <v>25</v>
      </c>
      <c r="H4419" s="17" t="s">
        <v>26</v>
      </c>
      <c r="I4419" s="48" t="str">
        <f>INDEX(Orders!$E4419,MATCH(Orders!$F4419,Customers!$B4419,0))</f>
        <v>First Class</v>
      </c>
    </row>
    <row r="4420" spans="1:9" x14ac:dyDescent="0.35">
      <c r="A4420" s="11">
        <v>5225</v>
      </c>
      <c r="B4420" s="13" t="s">
        <v>5294</v>
      </c>
      <c r="C4420" s="13" t="s">
        <v>5295</v>
      </c>
      <c r="D4420" s="13" t="s">
        <v>41</v>
      </c>
      <c r="E4420" s="13" t="s">
        <v>23</v>
      </c>
      <c r="F4420" s="13" t="s">
        <v>42</v>
      </c>
      <c r="G4420" s="13" t="s">
        <v>43</v>
      </c>
      <c r="H4420" s="13" t="s">
        <v>44</v>
      </c>
      <c r="I4420" s="47" t="str">
        <f>INDEX(Orders!$E4420,MATCH(Orders!$F4420,Customers!$B4420,0))</f>
        <v>Second Class</v>
      </c>
    </row>
    <row r="4421" spans="1:9" x14ac:dyDescent="0.35">
      <c r="A4421" s="12">
        <v>1510</v>
      </c>
      <c r="B4421" s="17" t="s">
        <v>1603</v>
      </c>
      <c r="C4421" s="17" t="s">
        <v>1604</v>
      </c>
      <c r="D4421" s="17" t="s">
        <v>41</v>
      </c>
      <c r="E4421" s="17" t="s">
        <v>23</v>
      </c>
      <c r="F4421" s="17" t="s">
        <v>42</v>
      </c>
      <c r="G4421" s="17" t="s">
        <v>43</v>
      </c>
      <c r="H4421" s="17" t="s">
        <v>44</v>
      </c>
      <c r="I4421" s="48" t="str">
        <f>INDEX(Orders!$E4421,MATCH(Orders!$F4421,Customers!$B4421,0))</f>
        <v>First Class</v>
      </c>
    </row>
    <row r="4422" spans="1:9" x14ac:dyDescent="0.35">
      <c r="A4422" s="11">
        <v>2077</v>
      </c>
      <c r="B4422" s="13" t="s">
        <v>7514</v>
      </c>
      <c r="C4422" s="13" t="s">
        <v>7515</v>
      </c>
      <c r="D4422" s="13" t="s">
        <v>41</v>
      </c>
      <c r="E4422" s="13" t="s">
        <v>23</v>
      </c>
      <c r="F4422" s="13" t="s">
        <v>1539</v>
      </c>
      <c r="G4422" s="13" t="s">
        <v>25</v>
      </c>
      <c r="H4422" s="13" t="s">
        <v>26</v>
      </c>
      <c r="I4422" s="47" t="str">
        <f>INDEX(Orders!$E4422,MATCH(Orders!$F4422,Customers!$B4422,0))</f>
        <v>First Class</v>
      </c>
    </row>
    <row r="4423" spans="1:9" x14ac:dyDescent="0.35">
      <c r="A4423" s="12">
        <v>5183</v>
      </c>
      <c r="B4423" s="17" t="s">
        <v>3631</v>
      </c>
      <c r="C4423" s="17" t="s">
        <v>3632</v>
      </c>
      <c r="D4423" s="17" t="s">
        <v>22</v>
      </c>
      <c r="E4423" s="17" t="s">
        <v>23</v>
      </c>
      <c r="F4423" s="17" t="s">
        <v>7519</v>
      </c>
      <c r="G4423" s="17" t="s">
        <v>2194</v>
      </c>
      <c r="H4423" s="17" t="s">
        <v>26</v>
      </c>
      <c r="I4423" s="48" t="str">
        <f>INDEX(Orders!$E4423,MATCH(Orders!$F4423,Customers!$B4423,0))</f>
        <v>First Class</v>
      </c>
    </row>
    <row r="4424" spans="1:9" x14ac:dyDescent="0.35">
      <c r="A4424" s="11">
        <v>5182</v>
      </c>
      <c r="B4424" s="13" t="s">
        <v>3631</v>
      </c>
      <c r="C4424" s="13" t="s">
        <v>3632</v>
      </c>
      <c r="D4424" s="13" t="s">
        <v>22</v>
      </c>
      <c r="E4424" s="13" t="s">
        <v>23</v>
      </c>
      <c r="F4424" s="13" t="s">
        <v>7519</v>
      </c>
      <c r="G4424" s="13" t="s">
        <v>2194</v>
      </c>
      <c r="H4424" s="13" t="s">
        <v>26</v>
      </c>
      <c r="I4424" s="47" t="str">
        <f>INDEX(Orders!$E4424,MATCH(Orders!$F4424,Customers!$B4424,0))</f>
        <v>First Class</v>
      </c>
    </row>
    <row r="4425" spans="1:9" x14ac:dyDescent="0.35">
      <c r="A4425" s="12">
        <v>7664</v>
      </c>
      <c r="B4425" s="17" t="s">
        <v>6458</v>
      </c>
      <c r="C4425" s="17" t="s">
        <v>6459</v>
      </c>
      <c r="D4425" s="17" t="s">
        <v>41</v>
      </c>
      <c r="E4425" s="17" t="s">
        <v>23</v>
      </c>
      <c r="F4425" s="17" t="s">
        <v>2175</v>
      </c>
      <c r="G4425" s="17" t="s">
        <v>78</v>
      </c>
      <c r="H4425" s="17" t="s">
        <v>79</v>
      </c>
      <c r="I4425" s="48" t="str">
        <f>INDEX(Orders!$E4425,MATCH(Orders!$F4425,Customers!$B4425,0))</f>
        <v>Standard Class</v>
      </c>
    </row>
    <row r="4426" spans="1:9" x14ac:dyDescent="0.35">
      <c r="A4426" s="11">
        <v>8773</v>
      </c>
      <c r="B4426" s="13" t="s">
        <v>6015</v>
      </c>
      <c r="C4426" s="13" t="s">
        <v>6016</v>
      </c>
      <c r="D4426" s="13" t="s">
        <v>22</v>
      </c>
      <c r="E4426" s="13" t="s">
        <v>23</v>
      </c>
      <c r="F4426" s="13" t="s">
        <v>134</v>
      </c>
      <c r="G4426" s="13" t="s">
        <v>78</v>
      </c>
      <c r="H4426" s="13" t="s">
        <v>79</v>
      </c>
      <c r="I4426" s="47" t="str">
        <f>INDEX(Orders!$E4426,MATCH(Orders!$F4426,Customers!$B4426,0))</f>
        <v>First Class</v>
      </c>
    </row>
    <row r="4427" spans="1:9" x14ac:dyDescent="0.35">
      <c r="A4427" s="12">
        <v>9580</v>
      </c>
      <c r="B4427" s="17" t="s">
        <v>7523</v>
      </c>
      <c r="C4427" s="17" t="s">
        <v>7524</v>
      </c>
      <c r="D4427" s="17" t="s">
        <v>108</v>
      </c>
      <c r="E4427" s="17" t="s">
        <v>23</v>
      </c>
      <c r="F4427" s="17" t="s">
        <v>218</v>
      </c>
      <c r="G4427" s="17" t="s">
        <v>219</v>
      </c>
      <c r="H4427" s="17" t="s">
        <v>26</v>
      </c>
      <c r="I4427" s="48" t="str">
        <f>INDEX(Orders!$E4427,MATCH(Orders!$F4427,Customers!$B4427,0))</f>
        <v>First Class</v>
      </c>
    </row>
    <row r="4428" spans="1:9" x14ac:dyDescent="0.35">
      <c r="A4428" s="11">
        <v>6222</v>
      </c>
      <c r="B4428" s="13" t="s">
        <v>166</v>
      </c>
      <c r="C4428" s="13" t="s">
        <v>167</v>
      </c>
      <c r="D4428" s="13" t="s">
        <v>41</v>
      </c>
      <c r="E4428" s="13" t="s">
        <v>23</v>
      </c>
      <c r="F4428" s="13" t="s">
        <v>42</v>
      </c>
      <c r="G4428" s="13" t="s">
        <v>43</v>
      </c>
      <c r="H4428" s="13" t="s">
        <v>44</v>
      </c>
      <c r="I4428" s="47" t="str">
        <f>INDEX(Orders!$E4428,MATCH(Orders!$F4428,Customers!$B4428,0))</f>
        <v>Second Class</v>
      </c>
    </row>
    <row r="4429" spans="1:9" x14ac:dyDescent="0.35">
      <c r="A4429" s="12">
        <v>6814</v>
      </c>
      <c r="B4429" s="17" t="s">
        <v>890</v>
      </c>
      <c r="C4429" s="17" t="s">
        <v>891</v>
      </c>
      <c r="D4429" s="17" t="s">
        <v>41</v>
      </c>
      <c r="E4429" s="17" t="s">
        <v>23</v>
      </c>
      <c r="F4429" s="17" t="s">
        <v>86</v>
      </c>
      <c r="G4429" s="17" t="s">
        <v>87</v>
      </c>
      <c r="H4429" s="17" t="s">
        <v>26</v>
      </c>
      <c r="I4429" s="48" t="str">
        <f>INDEX(Orders!$E4429,MATCH(Orders!$F4429,Customers!$B4429,0))</f>
        <v>First Class</v>
      </c>
    </row>
    <row r="4430" spans="1:9" x14ac:dyDescent="0.35">
      <c r="A4430" s="11">
        <v>6812</v>
      </c>
      <c r="B4430" s="13" t="s">
        <v>890</v>
      </c>
      <c r="C4430" s="13" t="s">
        <v>891</v>
      </c>
      <c r="D4430" s="13" t="s">
        <v>41</v>
      </c>
      <c r="E4430" s="13" t="s">
        <v>23</v>
      </c>
      <c r="F4430" s="13" t="s">
        <v>86</v>
      </c>
      <c r="G4430" s="13" t="s">
        <v>87</v>
      </c>
      <c r="H4430" s="13" t="s">
        <v>26</v>
      </c>
      <c r="I4430" s="47" t="str">
        <f>INDEX(Orders!$E4430,MATCH(Orders!$F4430,Customers!$B4430,0))</f>
        <v>First Class</v>
      </c>
    </row>
    <row r="4431" spans="1:9" x14ac:dyDescent="0.35">
      <c r="A4431" s="12">
        <v>6815</v>
      </c>
      <c r="B4431" s="17" t="s">
        <v>890</v>
      </c>
      <c r="C4431" s="17" t="s">
        <v>891</v>
      </c>
      <c r="D4431" s="17" t="s">
        <v>41</v>
      </c>
      <c r="E4431" s="17" t="s">
        <v>23</v>
      </c>
      <c r="F4431" s="17" t="s">
        <v>86</v>
      </c>
      <c r="G4431" s="17" t="s">
        <v>87</v>
      </c>
      <c r="H4431" s="17" t="s">
        <v>26</v>
      </c>
      <c r="I4431" s="48" t="str">
        <f>INDEX(Orders!$E4431,MATCH(Orders!$F4431,Customers!$B4431,0))</f>
        <v>First Class</v>
      </c>
    </row>
    <row r="4432" spans="1:9" x14ac:dyDescent="0.35">
      <c r="A4432" s="11">
        <v>9582</v>
      </c>
      <c r="B4432" s="13" t="s">
        <v>7523</v>
      </c>
      <c r="C4432" s="13" t="s">
        <v>7524</v>
      </c>
      <c r="D4432" s="13" t="s">
        <v>108</v>
      </c>
      <c r="E4432" s="13" t="s">
        <v>23</v>
      </c>
      <c r="F4432" s="13" t="s">
        <v>218</v>
      </c>
      <c r="G4432" s="13" t="s">
        <v>219</v>
      </c>
      <c r="H4432" s="13" t="s">
        <v>26</v>
      </c>
      <c r="I4432" s="47" t="str">
        <f>INDEX(Orders!$E4432,MATCH(Orders!$F4432,Customers!$B4432,0))</f>
        <v>First Class</v>
      </c>
    </row>
    <row r="4433" spans="1:9" x14ac:dyDescent="0.35">
      <c r="A4433" s="12">
        <v>9834</v>
      </c>
      <c r="B4433" s="17" t="s">
        <v>3497</v>
      </c>
      <c r="C4433" s="17" t="s">
        <v>3498</v>
      </c>
      <c r="D4433" s="17" t="s">
        <v>22</v>
      </c>
      <c r="E4433" s="17" t="s">
        <v>23</v>
      </c>
      <c r="F4433" s="17" t="s">
        <v>174</v>
      </c>
      <c r="G4433" s="17" t="s">
        <v>153</v>
      </c>
      <c r="H4433" s="17" t="s">
        <v>26</v>
      </c>
      <c r="I4433" s="48" t="str">
        <f>INDEX(Orders!$E4433,MATCH(Orders!$F4433,Customers!$B4433,0))</f>
        <v>Standard Class</v>
      </c>
    </row>
    <row r="4434" spans="1:9" x14ac:dyDescent="0.35">
      <c r="A4434" s="11">
        <v>8772</v>
      </c>
      <c r="B4434" s="13" t="s">
        <v>6015</v>
      </c>
      <c r="C4434" s="13" t="s">
        <v>6016</v>
      </c>
      <c r="D4434" s="13" t="s">
        <v>22</v>
      </c>
      <c r="E4434" s="13" t="s">
        <v>23</v>
      </c>
      <c r="F4434" s="13" t="s">
        <v>134</v>
      </c>
      <c r="G4434" s="13" t="s">
        <v>78</v>
      </c>
      <c r="H4434" s="13" t="s">
        <v>79</v>
      </c>
      <c r="I4434" s="47" t="str">
        <f>INDEX(Orders!$E4434,MATCH(Orders!$F4434,Customers!$B4434,0))</f>
        <v>First Class</v>
      </c>
    </row>
    <row r="4435" spans="1:9" x14ac:dyDescent="0.35">
      <c r="A4435" s="12">
        <v>9579</v>
      </c>
      <c r="B4435" s="17" t="s">
        <v>7523</v>
      </c>
      <c r="C4435" s="17" t="s">
        <v>7524</v>
      </c>
      <c r="D4435" s="17" t="s">
        <v>108</v>
      </c>
      <c r="E4435" s="17" t="s">
        <v>23</v>
      </c>
      <c r="F4435" s="17" t="s">
        <v>218</v>
      </c>
      <c r="G4435" s="17" t="s">
        <v>219</v>
      </c>
      <c r="H4435" s="17" t="s">
        <v>26</v>
      </c>
      <c r="I4435" s="48" t="str">
        <f>INDEX(Orders!$E4435,MATCH(Orders!$F4435,Customers!$B4435,0))</f>
        <v>First Class</v>
      </c>
    </row>
    <row r="4436" spans="1:9" x14ac:dyDescent="0.35">
      <c r="A4436" s="11">
        <v>6810</v>
      </c>
      <c r="B4436" s="13" t="s">
        <v>890</v>
      </c>
      <c r="C4436" s="13" t="s">
        <v>891</v>
      </c>
      <c r="D4436" s="13" t="s">
        <v>41</v>
      </c>
      <c r="E4436" s="13" t="s">
        <v>23</v>
      </c>
      <c r="F4436" s="13" t="s">
        <v>86</v>
      </c>
      <c r="G4436" s="13" t="s">
        <v>87</v>
      </c>
      <c r="H4436" s="13" t="s">
        <v>26</v>
      </c>
      <c r="I4436" s="47" t="str">
        <f>INDEX(Orders!$E4436,MATCH(Orders!$F4436,Customers!$B4436,0))</f>
        <v>First Class</v>
      </c>
    </row>
    <row r="4437" spans="1:9" x14ac:dyDescent="0.35">
      <c r="A4437" s="12">
        <v>9594</v>
      </c>
      <c r="B4437" s="17" t="s">
        <v>1031</v>
      </c>
      <c r="C4437" s="17" t="s">
        <v>1032</v>
      </c>
      <c r="D4437" s="17" t="s">
        <v>41</v>
      </c>
      <c r="E4437" s="17" t="s">
        <v>23</v>
      </c>
      <c r="F4437" s="17" t="s">
        <v>218</v>
      </c>
      <c r="G4437" s="17" t="s">
        <v>219</v>
      </c>
      <c r="H4437" s="17" t="s">
        <v>26</v>
      </c>
      <c r="I4437" s="48" t="str">
        <f>INDEX(Orders!$E4437,MATCH(Orders!$F4437,Customers!$B4437,0))</f>
        <v>Standard Class</v>
      </c>
    </row>
    <row r="4438" spans="1:9" x14ac:dyDescent="0.35">
      <c r="A4438" s="11">
        <v>9595</v>
      </c>
      <c r="B4438" s="13" t="s">
        <v>1031</v>
      </c>
      <c r="C4438" s="13" t="s">
        <v>1032</v>
      </c>
      <c r="D4438" s="13" t="s">
        <v>41</v>
      </c>
      <c r="E4438" s="13" t="s">
        <v>23</v>
      </c>
      <c r="F4438" s="13" t="s">
        <v>218</v>
      </c>
      <c r="G4438" s="13" t="s">
        <v>219</v>
      </c>
      <c r="H4438" s="13" t="s">
        <v>26</v>
      </c>
      <c r="I4438" s="47" t="str">
        <f>INDEX(Orders!$E4438,MATCH(Orders!$F4438,Customers!$B4438,0))</f>
        <v>Standard Class</v>
      </c>
    </row>
    <row r="4439" spans="1:9" x14ac:dyDescent="0.35">
      <c r="A4439" s="12">
        <v>9581</v>
      </c>
      <c r="B4439" s="17" t="s">
        <v>7523</v>
      </c>
      <c r="C4439" s="17" t="s">
        <v>7524</v>
      </c>
      <c r="D4439" s="17" t="s">
        <v>108</v>
      </c>
      <c r="E4439" s="17" t="s">
        <v>23</v>
      </c>
      <c r="F4439" s="17" t="s">
        <v>218</v>
      </c>
      <c r="G4439" s="17" t="s">
        <v>219</v>
      </c>
      <c r="H4439" s="17" t="s">
        <v>26</v>
      </c>
      <c r="I4439" s="48" t="str">
        <f>INDEX(Orders!$E4439,MATCH(Orders!$F4439,Customers!$B4439,0))</f>
        <v>First Class</v>
      </c>
    </row>
    <row r="4440" spans="1:9" x14ac:dyDescent="0.35">
      <c r="A4440" s="11">
        <v>6811</v>
      </c>
      <c r="B4440" s="13" t="s">
        <v>890</v>
      </c>
      <c r="C4440" s="13" t="s">
        <v>891</v>
      </c>
      <c r="D4440" s="13" t="s">
        <v>41</v>
      </c>
      <c r="E4440" s="13" t="s">
        <v>23</v>
      </c>
      <c r="F4440" s="13" t="s">
        <v>86</v>
      </c>
      <c r="G4440" s="13" t="s">
        <v>87</v>
      </c>
      <c r="H4440" s="13" t="s">
        <v>26</v>
      </c>
      <c r="I4440" s="47" t="str">
        <f>INDEX(Orders!$E4440,MATCH(Orders!$F4440,Customers!$B4440,0))</f>
        <v>First Class</v>
      </c>
    </row>
    <row r="4441" spans="1:9" x14ac:dyDescent="0.35">
      <c r="A4441" s="12">
        <v>72</v>
      </c>
      <c r="B4441" s="17" t="s">
        <v>462</v>
      </c>
      <c r="C4441" s="17" t="s">
        <v>463</v>
      </c>
      <c r="D4441" s="17" t="s">
        <v>41</v>
      </c>
      <c r="E4441" s="17" t="s">
        <v>23</v>
      </c>
      <c r="F4441" s="17" t="s">
        <v>581</v>
      </c>
      <c r="G4441" s="17" t="s">
        <v>880</v>
      </c>
      <c r="H4441" s="17" t="s">
        <v>54</v>
      </c>
      <c r="I4441" s="48" t="str">
        <f>INDEX(Orders!$E4441,MATCH(Orders!$F4441,Customers!$B4441,0))</f>
        <v>Second Class</v>
      </c>
    </row>
    <row r="4442" spans="1:9" x14ac:dyDescent="0.35">
      <c r="A4442" s="11">
        <v>6813</v>
      </c>
      <c r="B4442" s="13" t="s">
        <v>890</v>
      </c>
      <c r="C4442" s="13" t="s">
        <v>891</v>
      </c>
      <c r="D4442" s="13" t="s">
        <v>41</v>
      </c>
      <c r="E4442" s="13" t="s">
        <v>23</v>
      </c>
      <c r="F4442" s="13" t="s">
        <v>86</v>
      </c>
      <c r="G4442" s="13" t="s">
        <v>87</v>
      </c>
      <c r="H4442" s="13" t="s">
        <v>26</v>
      </c>
      <c r="I4442" s="47" t="str">
        <f>INDEX(Orders!$E4442,MATCH(Orders!$F4442,Customers!$B4442,0))</f>
        <v>First Class</v>
      </c>
    </row>
    <row r="4443" spans="1:9" x14ac:dyDescent="0.35">
      <c r="A4443" s="12">
        <v>4430</v>
      </c>
      <c r="B4443" s="17" t="s">
        <v>982</v>
      </c>
      <c r="C4443" s="17" t="s">
        <v>983</v>
      </c>
      <c r="D4443" s="17" t="s">
        <v>41</v>
      </c>
      <c r="E4443" s="17" t="s">
        <v>23</v>
      </c>
      <c r="F4443" s="17" t="s">
        <v>4173</v>
      </c>
      <c r="G4443" s="17" t="s">
        <v>199</v>
      </c>
      <c r="H4443" s="17" t="s">
        <v>26</v>
      </c>
      <c r="I4443" s="48" t="str">
        <f>INDEX(Orders!$E4443,MATCH(Orders!$F4443,Customers!$B4443,0))</f>
        <v>Same Day</v>
      </c>
    </row>
    <row r="4444" spans="1:9" x14ac:dyDescent="0.35">
      <c r="A4444" s="11">
        <v>6759</v>
      </c>
      <c r="B4444" s="13" t="s">
        <v>7536</v>
      </c>
      <c r="C4444" s="13" t="s">
        <v>7537</v>
      </c>
      <c r="D4444" s="13" t="s">
        <v>22</v>
      </c>
      <c r="E4444" s="13" t="s">
        <v>23</v>
      </c>
      <c r="F4444" s="13" t="s">
        <v>1387</v>
      </c>
      <c r="G4444" s="13" t="s">
        <v>199</v>
      </c>
      <c r="H4444" s="13" t="s">
        <v>26</v>
      </c>
      <c r="I4444" s="47" t="str">
        <f>INDEX(Orders!$E4444,MATCH(Orders!$F4444,Customers!$B4444,0))</f>
        <v>Standard Class</v>
      </c>
    </row>
    <row r="4445" spans="1:9" x14ac:dyDescent="0.35">
      <c r="A4445" s="12">
        <v>6518</v>
      </c>
      <c r="B4445" s="17" t="s">
        <v>805</v>
      </c>
      <c r="C4445" s="17" t="s">
        <v>806</v>
      </c>
      <c r="D4445" s="17" t="s">
        <v>41</v>
      </c>
      <c r="E4445" s="17" t="s">
        <v>23</v>
      </c>
      <c r="F4445" s="17" t="s">
        <v>358</v>
      </c>
      <c r="G4445" s="17" t="s">
        <v>43</v>
      </c>
      <c r="H4445" s="17" t="s">
        <v>44</v>
      </c>
      <c r="I4445" s="48" t="str">
        <f>INDEX(Orders!$E4445,MATCH(Orders!$F4445,Customers!$B4445,0))</f>
        <v>Standard Class</v>
      </c>
    </row>
    <row r="4446" spans="1:9" x14ac:dyDescent="0.35">
      <c r="A4446" s="11">
        <v>6519</v>
      </c>
      <c r="B4446" s="13" t="s">
        <v>805</v>
      </c>
      <c r="C4446" s="13" t="s">
        <v>806</v>
      </c>
      <c r="D4446" s="13" t="s">
        <v>41</v>
      </c>
      <c r="E4446" s="13" t="s">
        <v>23</v>
      </c>
      <c r="F4446" s="13" t="s">
        <v>358</v>
      </c>
      <c r="G4446" s="13" t="s">
        <v>43</v>
      </c>
      <c r="H4446" s="13" t="s">
        <v>44</v>
      </c>
      <c r="I4446" s="47" t="str">
        <f>INDEX(Orders!$E4446,MATCH(Orders!$F4446,Customers!$B4446,0))</f>
        <v>Standard Class</v>
      </c>
    </row>
    <row r="4447" spans="1:9" x14ac:dyDescent="0.35">
      <c r="A4447" s="12">
        <v>6133</v>
      </c>
      <c r="B4447" s="17" t="s">
        <v>6260</v>
      </c>
      <c r="C4447" s="17" t="s">
        <v>6261</v>
      </c>
      <c r="D4447" s="17" t="s">
        <v>41</v>
      </c>
      <c r="E4447" s="17" t="s">
        <v>23</v>
      </c>
      <c r="F4447" s="17" t="s">
        <v>4643</v>
      </c>
      <c r="G4447" s="17" t="s">
        <v>514</v>
      </c>
      <c r="H4447" s="17" t="s">
        <v>79</v>
      </c>
      <c r="I4447" s="48" t="str">
        <f>INDEX(Orders!$E4447,MATCH(Orders!$F4447,Customers!$B4447,0))</f>
        <v>Standard Class</v>
      </c>
    </row>
    <row r="4448" spans="1:9" x14ac:dyDescent="0.35">
      <c r="A4448" s="11">
        <v>5993</v>
      </c>
      <c r="B4448" s="13" t="s">
        <v>2558</v>
      </c>
      <c r="C4448" s="13" t="s">
        <v>2559</v>
      </c>
      <c r="D4448" s="13" t="s">
        <v>41</v>
      </c>
      <c r="E4448" s="13" t="s">
        <v>23</v>
      </c>
      <c r="F4448" s="13" t="s">
        <v>42</v>
      </c>
      <c r="G4448" s="13" t="s">
        <v>43</v>
      </c>
      <c r="H4448" s="13" t="s">
        <v>44</v>
      </c>
      <c r="I4448" s="47" t="str">
        <f>INDEX(Orders!$E4448,MATCH(Orders!$F4448,Customers!$B4448,0))</f>
        <v>Standard Class</v>
      </c>
    </row>
    <row r="4449" spans="1:9" x14ac:dyDescent="0.35">
      <c r="A4449" s="12">
        <v>6516</v>
      </c>
      <c r="B4449" s="17" t="s">
        <v>805</v>
      </c>
      <c r="C4449" s="17" t="s">
        <v>806</v>
      </c>
      <c r="D4449" s="17" t="s">
        <v>41</v>
      </c>
      <c r="E4449" s="17" t="s">
        <v>23</v>
      </c>
      <c r="F4449" s="17" t="s">
        <v>358</v>
      </c>
      <c r="G4449" s="17" t="s">
        <v>43</v>
      </c>
      <c r="H4449" s="17" t="s">
        <v>44</v>
      </c>
      <c r="I4449" s="48" t="str">
        <f>INDEX(Orders!$E4449,MATCH(Orders!$F4449,Customers!$B4449,0))</f>
        <v>Standard Class</v>
      </c>
    </row>
    <row r="4450" spans="1:9" x14ac:dyDescent="0.35">
      <c r="A4450" s="11">
        <v>1541</v>
      </c>
      <c r="B4450" s="13" t="s">
        <v>5312</v>
      </c>
      <c r="C4450" s="13" t="s">
        <v>5313</v>
      </c>
      <c r="D4450" s="13" t="s">
        <v>41</v>
      </c>
      <c r="E4450" s="13" t="s">
        <v>23</v>
      </c>
      <c r="F4450" s="13" t="s">
        <v>6581</v>
      </c>
      <c r="G4450" s="13" t="s">
        <v>893</v>
      </c>
      <c r="H4450" s="13" t="s">
        <v>26</v>
      </c>
      <c r="I4450" s="47" t="str">
        <f>INDEX(Orders!$E4450,MATCH(Orders!$F4450,Customers!$B4450,0))</f>
        <v>Second Class</v>
      </c>
    </row>
    <row r="4451" spans="1:9" x14ac:dyDescent="0.35">
      <c r="A4451" s="12">
        <v>8045</v>
      </c>
      <c r="B4451" s="17" t="s">
        <v>7282</v>
      </c>
      <c r="C4451" s="17" t="s">
        <v>7283</v>
      </c>
      <c r="D4451" s="17" t="s">
        <v>41</v>
      </c>
      <c r="E4451" s="17" t="s">
        <v>23</v>
      </c>
      <c r="F4451" s="17" t="s">
        <v>4547</v>
      </c>
      <c r="G4451" s="17" t="s">
        <v>2913</v>
      </c>
      <c r="H4451" s="17" t="s">
        <v>44</v>
      </c>
      <c r="I4451" s="48" t="str">
        <f>INDEX(Orders!$E4451,MATCH(Orders!$F4451,Customers!$B4451,0))</f>
        <v>Second Class</v>
      </c>
    </row>
    <row r="4452" spans="1:9" x14ac:dyDescent="0.35">
      <c r="A4452" s="11">
        <v>8696</v>
      </c>
      <c r="B4452" s="13" t="s">
        <v>2024</v>
      </c>
      <c r="C4452" s="13" t="s">
        <v>2025</v>
      </c>
      <c r="D4452" s="13" t="s">
        <v>108</v>
      </c>
      <c r="E4452" s="13" t="s">
        <v>23</v>
      </c>
      <c r="F4452" s="13" t="s">
        <v>358</v>
      </c>
      <c r="G4452" s="13" t="s">
        <v>43</v>
      </c>
      <c r="H4452" s="13" t="s">
        <v>44</v>
      </c>
      <c r="I4452" s="47" t="str">
        <f>INDEX(Orders!$E4452,MATCH(Orders!$F4452,Customers!$B4452,0))</f>
        <v>Second Class</v>
      </c>
    </row>
    <row r="4453" spans="1:9" x14ac:dyDescent="0.35">
      <c r="A4453" s="12">
        <v>903</v>
      </c>
      <c r="B4453" s="17" t="s">
        <v>1110</v>
      </c>
      <c r="C4453" s="17" t="s">
        <v>1111</v>
      </c>
      <c r="D4453" s="17" t="s">
        <v>41</v>
      </c>
      <c r="E4453" s="17" t="s">
        <v>23</v>
      </c>
      <c r="F4453" s="17" t="s">
        <v>380</v>
      </c>
      <c r="G4453" s="17" t="s">
        <v>381</v>
      </c>
      <c r="H4453" s="17" t="s">
        <v>54</v>
      </c>
      <c r="I4453" s="48" t="str">
        <f>INDEX(Orders!$E4453,MATCH(Orders!$F4453,Customers!$B4453,0))</f>
        <v>First Class</v>
      </c>
    </row>
    <row r="4454" spans="1:9" x14ac:dyDescent="0.35">
      <c r="A4454" s="11">
        <v>5992</v>
      </c>
      <c r="B4454" s="13" t="s">
        <v>2558</v>
      </c>
      <c r="C4454" s="13" t="s">
        <v>2559</v>
      </c>
      <c r="D4454" s="13" t="s">
        <v>41</v>
      </c>
      <c r="E4454" s="13" t="s">
        <v>23</v>
      </c>
      <c r="F4454" s="13" t="s">
        <v>42</v>
      </c>
      <c r="G4454" s="13" t="s">
        <v>43</v>
      </c>
      <c r="H4454" s="13" t="s">
        <v>44</v>
      </c>
      <c r="I4454" s="47" t="str">
        <f>INDEX(Orders!$E4454,MATCH(Orders!$F4454,Customers!$B4454,0))</f>
        <v>Standard Class</v>
      </c>
    </row>
    <row r="4455" spans="1:9" x14ac:dyDescent="0.35">
      <c r="A4455" s="12">
        <v>6758</v>
      </c>
      <c r="B4455" s="17" t="s">
        <v>7536</v>
      </c>
      <c r="C4455" s="17" t="s">
        <v>7537</v>
      </c>
      <c r="D4455" s="17" t="s">
        <v>22</v>
      </c>
      <c r="E4455" s="17" t="s">
        <v>23</v>
      </c>
      <c r="F4455" s="17" t="s">
        <v>1387</v>
      </c>
      <c r="G4455" s="17" t="s">
        <v>199</v>
      </c>
      <c r="H4455" s="17" t="s">
        <v>26</v>
      </c>
      <c r="I4455" s="48" t="str">
        <f>INDEX(Orders!$E4455,MATCH(Orders!$F4455,Customers!$B4455,0))</f>
        <v>Standard Class</v>
      </c>
    </row>
    <row r="4456" spans="1:9" x14ac:dyDescent="0.35">
      <c r="A4456" s="11">
        <v>6517</v>
      </c>
      <c r="B4456" s="13" t="s">
        <v>805</v>
      </c>
      <c r="C4456" s="13" t="s">
        <v>806</v>
      </c>
      <c r="D4456" s="13" t="s">
        <v>41</v>
      </c>
      <c r="E4456" s="13" t="s">
        <v>23</v>
      </c>
      <c r="F4456" s="13" t="s">
        <v>358</v>
      </c>
      <c r="G4456" s="13" t="s">
        <v>43</v>
      </c>
      <c r="H4456" s="13" t="s">
        <v>44</v>
      </c>
      <c r="I4456" s="47" t="str">
        <f>INDEX(Orders!$E4456,MATCH(Orders!$F4456,Customers!$B4456,0))</f>
        <v>Standard Class</v>
      </c>
    </row>
    <row r="4457" spans="1:9" x14ac:dyDescent="0.35">
      <c r="A4457" s="12">
        <v>6757</v>
      </c>
      <c r="B4457" s="17" t="s">
        <v>7536</v>
      </c>
      <c r="C4457" s="17" t="s">
        <v>7537</v>
      </c>
      <c r="D4457" s="17" t="s">
        <v>22</v>
      </c>
      <c r="E4457" s="17" t="s">
        <v>23</v>
      </c>
      <c r="F4457" s="17" t="s">
        <v>1387</v>
      </c>
      <c r="G4457" s="17" t="s">
        <v>199</v>
      </c>
      <c r="H4457" s="17" t="s">
        <v>26</v>
      </c>
      <c r="I4457" s="48" t="str">
        <f>INDEX(Orders!$E4457,MATCH(Orders!$F4457,Customers!$B4457,0))</f>
        <v>Standard Class</v>
      </c>
    </row>
    <row r="4458" spans="1:9" x14ac:dyDescent="0.35">
      <c r="A4458" s="11">
        <v>1540</v>
      </c>
      <c r="B4458" s="13" t="s">
        <v>5312</v>
      </c>
      <c r="C4458" s="13" t="s">
        <v>5313</v>
      </c>
      <c r="D4458" s="13" t="s">
        <v>41</v>
      </c>
      <c r="E4458" s="13" t="s">
        <v>23</v>
      </c>
      <c r="F4458" s="13" t="s">
        <v>6581</v>
      </c>
      <c r="G4458" s="13" t="s">
        <v>893</v>
      </c>
      <c r="H4458" s="13" t="s">
        <v>26</v>
      </c>
      <c r="I4458" s="47" t="str">
        <f>INDEX(Orders!$E4458,MATCH(Orders!$F4458,Customers!$B4458,0))</f>
        <v>Second Class</v>
      </c>
    </row>
    <row r="4459" spans="1:9" x14ac:dyDescent="0.35">
      <c r="A4459" s="12">
        <v>5991</v>
      </c>
      <c r="B4459" s="17" t="s">
        <v>2558</v>
      </c>
      <c r="C4459" s="17" t="s">
        <v>2559</v>
      </c>
      <c r="D4459" s="17" t="s">
        <v>41</v>
      </c>
      <c r="E4459" s="17" t="s">
        <v>23</v>
      </c>
      <c r="F4459" s="17" t="s">
        <v>42</v>
      </c>
      <c r="G4459" s="17" t="s">
        <v>43</v>
      </c>
      <c r="H4459" s="17" t="s">
        <v>44</v>
      </c>
      <c r="I4459" s="48" t="str">
        <f>INDEX(Orders!$E4459,MATCH(Orders!$F4459,Customers!$B4459,0))</f>
        <v>Standard Class</v>
      </c>
    </row>
    <row r="4460" spans="1:9" x14ac:dyDescent="0.35">
      <c r="A4460" s="11">
        <v>6520</v>
      </c>
      <c r="B4460" s="13" t="s">
        <v>805</v>
      </c>
      <c r="C4460" s="13" t="s">
        <v>806</v>
      </c>
      <c r="D4460" s="13" t="s">
        <v>41</v>
      </c>
      <c r="E4460" s="13" t="s">
        <v>23</v>
      </c>
      <c r="F4460" s="13" t="s">
        <v>358</v>
      </c>
      <c r="G4460" s="13" t="s">
        <v>43</v>
      </c>
      <c r="H4460" s="13" t="s">
        <v>44</v>
      </c>
      <c r="I4460" s="47" t="str">
        <f>INDEX(Orders!$E4460,MATCH(Orders!$F4460,Customers!$B4460,0))</f>
        <v>Standard Class</v>
      </c>
    </row>
    <row r="4461" spans="1:9" x14ac:dyDescent="0.35">
      <c r="A4461" s="12">
        <v>6975</v>
      </c>
      <c r="B4461" s="17" t="s">
        <v>3421</v>
      </c>
      <c r="C4461" s="17" t="s">
        <v>3422</v>
      </c>
      <c r="D4461" s="17" t="s">
        <v>41</v>
      </c>
      <c r="E4461" s="17" t="s">
        <v>23</v>
      </c>
      <c r="F4461" s="17" t="s">
        <v>451</v>
      </c>
      <c r="G4461" s="17" t="s">
        <v>53</v>
      </c>
      <c r="H4461" s="17" t="s">
        <v>54</v>
      </c>
      <c r="I4461" s="48" t="str">
        <f>INDEX(Orders!$E4461,MATCH(Orders!$F4461,Customers!$B4461,0))</f>
        <v>Standard Class</v>
      </c>
    </row>
    <row r="4462" spans="1:9" x14ac:dyDescent="0.35">
      <c r="A4462" s="11">
        <v>7735</v>
      </c>
      <c r="B4462" s="13" t="s">
        <v>1946</v>
      </c>
      <c r="C4462" s="13" t="s">
        <v>1947</v>
      </c>
      <c r="D4462" s="13" t="s">
        <v>41</v>
      </c>
      <c r="E4462" s="13" t="s">
        <v>23</v>
      </c>
      <c r="F4462" s="13" t="s">
        <v>159</v>
      </c>
      <c r="G4462" s="13" t="s">
        <v>160</v>
      </c>
      <c r="H4462" s="13" t="s">
        <v>44</v>
      </c>
      <c r="I4462" s="47" t="str">
        <f>INDEX(Orders!$E4462,MATCH(Orders!$F4462,Customers!$B4462,0))</f>
        <v>Standard Class</v>
      </c>
    </row>
    <row r="4463" spans="1:9" x14ac:dyDescent="0.35">
      <c r="A4463" s="12">
        <v>627</v>
      </c>
      <c r="B4463" s="17" t="s">
        <v>3716</v>
      </c>
      <c r="C4463" s="17" t="s">
        <v>3717</v>
      </c>
      <c r="D4463" s="17" t="s">
        <v>108</v>
      </c>
      <c r="E4463" s="17" t="s">
        <v>23</v>
      </c>
      <c r="F4463" s="17" t="s">
        <v>218</v>
      </c>
      <c r="G4463" s="17" t="s">
        <v>219</v>
      </c>
      <c r="H4463" s="17" t="s">
        <v>26</v>
      </c>
      <c r="I4463" s="48" t="str">
        <f>INDEX(Orders!$E4463,MATCH(Orders!$F4463,Customers!$B4463,0))</f>
        <v>Standard Class</v>
      </c>
    </row>
    <row r="4464" spans="1:9" x14ac:dyDescent="0.35">
      <c r="A4464" s="11">
        <v>1539</v>
      </c>
      <c r="B4464" s="13" t="s">
        <v>5312</v>
      </c>
      <c r="C4464" s="13" t="s">
        <v>5313</v>
      </c>
      <c r="D4464" s="13" t="s">
        <v>41</v>
      </c>
      <c r="E4464" s="13" t="s">
        <v>23</v>
      </c>
      <c r="F4464" s="13" t="s">
        <v>6581</v>
      </c>
      <c r="G4464" s="13" t="s">
        <v>893</v>
      </c>
      <c r="H4464" s="13" t="s">
        <v>26</v>
      </c>
      <c r="I4464" s="47" t="str">
        <f>INDEX(Orders!$E4464,MATCH(Orders!$F4464,Customers!$B4464,0))</f>
        <v>Second Class</v>
      </c>
    </row>
    <row r="4465" spans="1:9" x14ac:dyDescent="0.35">
      <c r="A4465" s="12">
        <v>7920</v>
      </c>
      <c r="B4465" s="17" t="s">
        <v>196</v>
      </c>
      <c r="C4465" s="17" t="s">
        <v>197</v>
      </c>
      <c r="D4465" s="17" t="s">
        <v>108</v>
      </c>
      <c r="E4465" s="17" t="s">
        <v>23</v>
      </c>
      <c r="F4465" s="17" t="s">
        <v>2126</v>
      </c>
      <c r="G4465" s="17" t="s">
        <v>212</v>
      </c>
      <c r="H4465" s="17" t="s">
        <v>26</v>
      </c>
      <c r="I4465" s="48" t="str">
        <f>INDEX(Orders!$E4465,MATCH(Orders!$F4465,Customers!$B4465,0))</f>
        <v>Standard Class</v>
      </c>
    </row>
    <row r="4466" spans="1:9" x14ac:dyDescent="0.35">
      <c r="A4466" s="11">
        <v>439</v>
      </c>
      <c r="B4466" s="13" t="s">
        <v>4931</v>
      </c>
      <c r="C4466" s="13" t="s">
        <v>4932</v>
      </c>
      <c r="D4466" s="13" t="s">
        <v>22</v>
      </c>
      <c r="E4466" s="13" t="s">
        <v>23</v>
      </c>
      <c r="F4466" s="13" t="s">
        <v>451</v>
      </c>
      <c r="G4466" s="13" t="s">
        <v>53</v>
      </c>
      <c r="H4466" s="13" t="s">
        <v>54</v>
      </c>
      <c r="I4466" s="47" t="str">
        <f>INDEX(Orders!$E4466,MATCH(Orders!$F4466,Customers!$B4466,0))</f>
        <v>Standard Class</v>
      </c>
    </row>
    <row r="4467" spans="1:9" x14ac:dyDescent="0.35">
      <c r="A4467" s="12">
        <v>7921</v>
      </c>
      <c r="B4467" s="17" t="s">
        <v>196</v>
      </c>
      <c r="C4467" s="17" t="s">
        <v>197</v>
      </c>
      <c r="D4467" s="17" t="s">
        <v>108</v>
      </c>
      <c r="E4467" s="17" t="s">
        <v>23</v>
      </c>
      <c r="F4467" s="17" t="s">
        <v>2126</v>
      </c>
      <c r="G4467" s="17" t="s">
        <v>212</v>
      </c>
      <c r="H4467" s="17" t="s">
        <v>26</v>
      </c>
      <c r="I4467" s="48" t="str">
        <f>INDEX(Orders!$E4467,MATCH(Orders!$F4467,Customers!$B4467,0))</f>
        <v>Standard Class</v>
      </c>
    </row>
    <row r="4468" spans="1:9" x14ac:dyDescent="0.35">
      <c r="A4468" s="11">
        <v>6756</v>
      </c>
      <c r="B4468" s="13" t="s">
        <v>7536</v>
      </c>
      <c r="C4468" s="13" t="s">
        <v>7537</v>
      </c>
      <c r="D4468" s="13" t="s">
        <v>22</v>
      </c>
      <c r="E4468" s="13" t="s">
        <v>23</v>
      </c>
      <c r="F4468" s="13" t="s">
        <v>1387</v>
      </c>
      <c r="G4468" s="13" t="s">
        <v>199</v>
      </c>
      <c r="H4468" s="13" t="s">
        <v>26</v>
      </c>
      <c r="I4468" s="47" t="str">
        <f>INDEX(Orders!$E4468,MATCH(Orders!$F4468,Customers!$B4468,0))</f>
        <v>Standard Class</v>
      </c>
    </row>
    <row r="4469" spans="1:9" x14ac:dyDescent="0.35">
      <c r="A4469" s="12">
        <v>1538</v>
      </c>
      <c r="B4469" s="17" t="s">
        <v>5312</v>
      </c>
      <c r="C4469" s="17" t="s">
        <v>5313</v>
      </c>
      <c r="D4469" s="17" t="s">
        <v>41</v>
      </c>
      <c r="E4469" s="17" t="s">
        <v>23</v>
      </c>
      <c r="F4469" s="17" t="s">
        <v>6581</v>
      </c>
      <c r="G4469" s="17" t="s">
        <v>893</v>
      </c>
      <c r="H4469" s="17" t="s">
        <v>26</v>
      </c>
      <c r="I4469" s="48" t="str">
        <f>INDEX(Orders!$E4469,MATCH(Orders!$F4469,Customers!$B4469,0))</f>
        <v>Second Class</v>
      </c>
    </row>
    <row r="4470" spans="1:9" x14ac:dyDescent="0.35">
      <c r="A4470" s="11">
        <v>3457</v>
      </c>
      <c r="B4470" s="13" t="s">
        <v>1841</v>
      </c>
      <c r="C4470" s="13" t="s">
        <v>1842</v>
      </c>
      <c r="D4470" s="13" t="s">
        <v>41</v>
      </c>
      <c r="E4470" s="13" t="s">
        <v>23</v>
      </c>
      <c r="F4470" s="13" t="s">
        <v>86</v>
      </c>
      <c r="G4470" s="13" t="s">
        <v>87</v>
      </c>
      <c r="H4470" s="13" t="s">
        <v>26</v>
      </c>
      <c r="I4470" s="47" t="str">
        <f>INDEX(Orders!$E4470,MATCH(Orders!$F4470,Customers!$B4470,0))</f>
        <v>First Class</v>
      </c>
    </row>
    <row r="4471" spans="1:9" x14ac:dyDescent="0.35">
      <c r="A4471" s="12">
        <v>3460</v>
      </c>
      <c r="B4471" s="17" t="s">
        <v>1841</v>
      </c>
      <c r="C4471" s="17" t="s">
        <v>1842</v>
      </c>
      <c r="D4471" s="17" t="s">
        <v>41</v>
      </c>
      <c r="E4471" s="17" t="s">
        <v>23</v>
      </c>
      <c r="F4471" s="17" t="s">
        <v>86</v>
      </c>
      <c r="G4471" s="17" t="s">
        <v>87</v>
      </c>
      <c r="H4471" s="17" t="s">
        <v>26</v>
      </c>
      <c r="I4471" s="48" t="str">
        <f>INDEX(Orders!$E4471,MATCH(Orders!$F4471,Customers!$B4471,0))</f>
        <v>First Class</v>
      </c>
    </row>
    <row r="4472" spans="1:9" x14ac:dyDescent="0.35">
      <c r="A4472" s="11">
        <v>276</v>
      </c>
      <c r="B4472" s="13" t="s">
        <v>1294</v>
      </c>
      <c r="C4472" s="13" t="s">
        <v>1295</v>
      </c>
      <c r="D4472" s="13" t="s">
        <v>22</v>
      </c>
      <c r="E4472" s="13" t="s">
        <v>23</v>
      </c>
      <c r="F4472" s="13" t="s">
        <v>7319</v>
      </c>
      <c r="G4472" s="13" t="s">
        <v>43</v>
      </c>
      <c r="H4472" s="13" t="s">
        <v>44</v>
      </c>
      <c r="I4472" s="47" t="str">
        <f>INDEX(Orders!$E4472,MATCH(Orders!$F4472,Customers!$B4472,0))</f>
        <v>First Class</v>
      </c>
    </row>
    <row r="4473" spans="1:9" x14ac:dyDescent="0.35">
      <c r="A4473" s="12">
        <v>9337</v>
      </c>
      <c r="B4473" s="17" t="s">
        <v>3497</v>
      </c>
      <c r="C4473" s="17" t="s">
        <v>3498</v>
      </c>
      <c r="D4473" s="17" t="s">
        <v>22</v>
      </c>
      <c r="E4473" s="17" t="s">
        <v>23</v>
      </c>
      <c r="F4473" s="17" t="s">
        <v>358</v>
      </c>
      <c r="G4473" s="17" t="s">
        <v>43</v>
      </c>
      <c r="H4473" s="17" t="s">
        <v>44</v>
      </c>
      <c r="I4473" s="48" t="str">
        <f>INDEX(Orders!$E4473,MATCH(Orders!$F4473,Customers!$B4473,0))</f>
        <v>Standard Class</v>
      </c>
    </row>
    <row r="4474" spans="1:9" x14ac:dyDescent="0.35">
      <c r="A4474" s="11">
        <v>9961</v>
      </c>
      <c r="B4474" s="13" t="s">
        <v>1768</v>
      </c>
      <c r="C4474" s="13" t="s">
        <v>1769</v>
      </c>
      <c r="D4474" s="13" t="s">
        <v>108</v>
      </c>
      <c r="E4474" s="13" t="s">
        <v>23</v>
      </c>
      <c r="F4474" s="13" t="s">
        <v>2234</v>
      </c>
      <c r="G4474" s="13" t="s">
        <v>458</v>
      </c>
      <c r="H4474" s="13" t="s">
        <v>79</v>
      </c>
      <c r="I4474" s="47" t="str">
        <f>INDEX(Orders!$E4474,MATCH(Orders!$F4474,Customers!$B4474,0))</f>
        <v>Second Class</v>
      </c>
    </row>
    <row r="4475" spans="1:9" x14ac:dyDescent="0.35">
      <c r="A4475" s="12">
        <v>3034</v>
      </c>
      <c r="B4475" s="17" t="s">
        <v>991</v>
      </c>
      <c r="C4475" s="17" t="s">
        <v>992</v>
      </c>
      <c r="D4475" s="17" t="s">
        <v>108</v>
      </c>
      <c r="E4475" s="17" t="s">
        <v>23</v>
      </c>
      <c r="F4475" s="17" t="s">
        <v>86</v>
      </c>
      <c r="G4475" s="17" t="s">
        <v>87</v>
      </c>
      <c r="H4475" s="17" t="s">
        <v>26</v>
      </c>
      <c r="I4475" s="48" t="str">
        <f>INDEX(Orders!$E4475,MATCH(Orders!$F4475,Customers!$B4475,0))</f>
        <v>Standard Class</v>
      </c>
    </row>
    <row r="4476" spans="1:9" x14ac:dyDescent="0.35">
      <c r="A4476" s="11">
        <v>726</v>
      </c>
      <c r="B4476" s="13" t="s">
        <v>2905</v>
      </c>
      <c r="C4476" s="13" t="s">
        <v>2906</v>
      </c>
      <c r="D4476" s="13" t="s">
        <v>41</v>
      </c>
      <c r="E4476" s="13" t="s">
        <v>23</v>
      </c>
      <c r="F4476" s="13" t="s">
        <v>2013</v>
      </c>
      <c r="G4476" s="13" t="s">
        <v>53</v>
      </c>
      <c r="H4476" s="13" t="s">
        <v>54</v>
      </c>
      <c r="I4476" s="47" t="str">
        <f>INDEX(Orders!$E4476,MATCH(Orders!$F4476,Customers!$B4476,0))</f>
        <v>Standard Class</v>
      </c>
    </row>
    <row r="4477" spans="1:9" x14ac:dyDescent="0.35">
      <c r="A4477" s="12">
        <v>275</v>
      </c>
      <c r="B4477" s="17" t="s">
        <v>1294</v>
      </c>
      <c r="C4477" s="17" t="s">
        <v>1295</v>
      </c>
      <c r="D4477" s="17" t="s">
        <v>22</v>
      </c>
      <c r="E4477" s="17" t="s">
        <v>23</v>
      </c>
      <c r="F4477" s="17" t="s">
        <v>7319</v>
      </c>
      <c r="G4477" s="17" t="s">
        <v>43</v>
      </c>
      <c r="H4477" s="17" t="s">
        <v>44</v>
      </c>
      <c r="I4477" s="48" t="str">
        <f>INDEX(Orders!$E4477,MATCH(Orders!$F4477,Customers!$B4477,0))</f>
        <v>First Class</v>
      </c>
    </row>
    <row r="4478" spans="1:9" x14ac:dyDescent="0.35">
      <c r="A4478" s="11">
        <v>3459</v>
      </c>
      <c r="B4478" s="13" t="s">
        <v>1841</v>
      </c>
      <c r="C4478" s="13" t="s">
        <v>1842</v>
      </c>
      <c r="D4478" s="13" t="s">
        <v>41</v>
      </c>
      <c r="E4478" s="13" t="s">
        <v>23</v>
      </c>
      <c r="F4478" s="13" t="s">
        <v>86</v>
      </c>
      <c r="G4478" s="13" t="s">
        <v>87</v>
      </c>
      <c r="H4478" s="13" t="s">
        <v>26</v>
      </c>
      <c r="I4478" s="47" t="str">
        <f>INDEX(Orders!$E4478,MATCH(Orders!$F4478,Customers!$B4478,0))</f>
        <v>First Class</v>
      </c>
    </row>
    <row r="4479" spans="1:9" x14ac:dyDescent="0.35">
      <c r="A4479" s="12">
        <v>3458</v>
      </c>
      <c r="B4479" s="17" t="s">
        <v>1841</v>
      </c>
      <c r="C4479" s="17" t="s">
        <v>1842</v>
      </c>
      <c r="D4479" s="17" t="s">
        <v>41</v>
      </c>
      <c r="E4479" s="17" t="s">
        <v>23</v>
      </c>
      <c r="F4479" s="17" t="s">
        <v>86</v>
      </c>
      <c r="G4479" s="17" t="s">
        <v>87</v>
      </c>
      <c r="H4479" s="17" t="s">
        <v>26</v>
      </c>
      <c r="I4479" s="48" t="str">
        <f>INDEX(Orders!$E4479,MATCH(Orders!$F4479,Customers!$B4479,0))</f>
        <v>First Class</v>
      </c>
    </row>
    <row r="4480" spans="1:9" x14ac:dyDescent="0.35">
      <c r="A4480" s="11">
        <v>3461</v>
      </c>
      <c r="B4480" s="13" t="s">
        <v>1841</v>
      </c>
      <c r="C4480" s="13" t="s">
        <v>1842</v>
      </c>
      <c r="D4480" s="13" t="s">
        <v>41</v>
      </c>
      <c r="E4480" s="13" t="s">
        <v>23</v>
      </c>
      <c r="F4480" s="13" t="s">
        <v>86</v>
      </c>
      <c r="G4480" s="13" t="s">
        <v>87</v>
      </c>
      <c r="H4480" s="13" t="s">
        <v>26</v>
      </c>
      <c r="I4480" s="47" t="str">
        <f>INDEX(Orders!$E4480,MATCH(Orders!$F4480,Customers!$B4480,0))</f>
        <v>First Class</v>
      </c>
    </row>
    <row r="4481" spans="1:9" x14ac:dyDescent="0.35">
      <c r="A4481" s="12">
        <v>5984</v>
      </c>
      <c r="B4481" s="17" t="s">
        <v>1344</v>
      </c>
      <c r="C4481" s="17" t="s">
        <v>1345</v>
      </c>
      <c r="D4481" s="17" t="s">
        <v>41</v>
      </c>
      <c r="E4481" s="17" t="s">
        <v>23</v>
      </c>
      <c r="F4481" s="17" t="s">
        <v>86</v>
      </c>
      <c r="G4481" s="17" t="s">
        <v>87</v>
      </c>
      <c r="H4481" s="17" t="s">
        <v>26</v>
      </c>
      <c r="I4481" s="48" t="str">
        <f>INDEX(Orders!$E4481,MATCH(Orders!$F4481,Customers!$B4481,0))</f>
        <v>Second Class</v>
      </c>
    </row>
    <row r="4482" spans="1:9" x14ac:dyDescent="0.35">
      <c r="A4482" s="11">
        <v>727</v>
      </c>
      <c r="B4482" s="13" t="s">
        <v>2905</v>
      </c>
      <c r="C4482" s="13" t="s">
        <v>2906</v>
      </c>
      <c r="D4482" s="13" t="s">
        <v>41</v>
      </c>
      <c r="E4482" s="13" t="s">
        <v>23</v>
      </c>
      <c r="F4482" s="13" t="s">
        <v>2013</v>
      </c>
      <c r="G4482" s="13" t="s">
        <v>53</v>
      </c>
      <c r="H4482" s="13" t="s">
        <v>54</v>
      </c>
      <c r="I4482" s="47" t="str">
        <f>INDEX(Orders!$E4482,MATCH(Orders!$F4482,Customers!$B4482,0))</f>
        <v>Standard Class</v>
      </c>
    </row>
    <row r="4483" spans="1:9" x14ac:dyDescent="0.35">
      <c r="A4483" s="12">
        <v>9726</v>
      </c>
      <c r="B4483" s="17" t="s">
        <v>4339</v>
      </c>
      <c r="C4483" s="17" t="s">
        <v>4340</v>
      </c>
      <c r="D4483" s="17" t="s">
        <v>41</v>
      </c>
      <c r="E4483" s="17" t="s">
        <v>23</v>
      </c>
      <c r="F4483" s="17" t="s">
        <v>7572</v>
      </c>
      <c r="G4483" s="17" t="s">
        <v>1220</v>
      </c>
      <c r="H4483" s="17" t="s">
        <v>44</v>
      </c>
      <c r="I4483" s="48" t="str">
        <f>INDEX(Orders!$E4483,MATCH(Orders!$F4483,Customers!$B4483,0))</f>
        <v>First Class</v>
      </c>
    </row>
    <row r="4484" spans="1:9" x14ac:dyDescent="0.35">
      <c r="A4484" s="11">
        <v>2305</v>
      </c>
      <c r="B4484" s="13" t="s">
        <v>3716</v>
      </c>
      <c r="C4484" s="13" t="s">
        <v>3717</v>
      </c>
      <c r="D4484" s="13" t="s">
        <v>108</v>
      </c>
      <c r="E4484" s="13" t="s">
        <v>23</v>
      </c>
      <c r="F4484" s="13" t="s">
        <v>5972</v>
      </c>
      <c r="G4484" s="13" t="s">
        <v>251</v>
      </c>
      <c r="H4484" s="13" t="s">
        <v>79</v>
      </c>
      <c r="I4484" s="47" t="str">
        <f>INDEX(Orders!$E4484,MATCH(Orders!$F4484,Customers!$B4484,0))</f>
        <v>Second Class</v>
      </c>
    </row>
    <row r="4485" spans="1:9" x14ac:dyDescent="0.35">
      <c r="A4485" s="12">
        <v>2654</v>
      </c>
      <c r="B4485" s="17" t="s">
        <v>5325</v>
      </c>
      <c r="C4485" s="17" t="s">
        <v>5326</v>
      </c>
      <c r="D4485" s="17" t="s">
        <v>22</v>
      </c>
      <c r="E4485" s="17" t="s">
        <v>23</v>
      </c>
      <c r="F4485" s="17" t="s">
        <v>3081</v>
      </c>
      <c r="G4485" s="17" t="s">
        <v>2913</v>
      </c>
      <c r="H4485" s="17" t="s">
        <v>44</v>
      </c>
      <c r="I4485" s="48" t="str">
        <f>INDEX(Orders!$E4485,MATCH(Orders!$F4485,Customers!$B4485,0))</f>
        <v>Second Class</v>
      </c>
    </row>
    <row r="4486" spans="1:9" x14ac:dyDescent="0.35">
      <c r="A4486" s="11">
        <v>2657</v>
      </c>
      <c r="B4486" s="13" t="s">
        <v>5325</v>
      </c>
      <c r="C4486" s="13" t="s">
        <v>5326</v>
      </c>
      <c r="D4486" s="13" t="s">
        <v>22</v>
      </c>
      <c r="E4486" s="13" t="s">
        <v>23</v>
      </c>
      <c r="F4486" s="13" t="s">
        <v>3081</v>
      </c>
      <c r="G4486" s="13" t="s">
        <v>2913</v>
      </c>
      <c r="H4486" s="13" t="s">
        <v>44</v>
      </c>
      <c r="I4486" s="47" t="str">
        <f>INDEX(Orders!$E4486,MATCH(Orders!$F4486,Customers!$B4486,0))</f>
        <v>Second Class</v>
      </c>
    </row>
    <row r="4487" spans="1:9" x14ac:dyDescent="0.35">
      <c r="A4487" s="12">
        <v>7451</v>
      </c>
      <c r="B4487" s="17" t="s">
        <v>869</v>
      </c>
      <c r="C4487" s="17" t="s">
        <v>870</v>
      </c>
      <c r="D4487" s="17" t="s">
        <v>108</v>
      </c>
      <c r="E4487" s="17" t="s">
        <v>23</v>
      </c>
      <c r="F4487" s="17" t="s">
        <v>451</v>
      </c>
      <c r="G4487" s="17" t="s">
        <v>53</v>
      </c>
      <c r="H4487" s="17" t="s">
        <v>54</v>
      </c>
      <c r="I4487" s="48" t="str">
        <f>INDEX(Orders!$E4487,MATCH(Orders!$F4487,Customers!$B4487,0))</f>
        <v>Second Class</v>
      </c>
    </row>
    <row r="4488" spans="1:9" x14ac:dyDescent="0.35">
      <c r="A4488" s="11">
        <v>8878</v>
      </c>
      <c r="B4488" s="13" t="s">
        <v>1089</v>
      </c>
      <c r="C4488" s="13" t="s">
        <v>1090</v>
      </c>
      <c r="D4488" s="13" t="s">
        <v>41</v>
      </c>
      <c r="E4488" s="13" t="s">
        <v>23</v>
      </c>
      <c r="F4488" s="13" t="s">
        <v>266</v>
      </c>
      <c r="G4488" s="13" t="s">
        <v>199</v>
      </c>
      <c r="H4488" s="13" t="s">
        <v>26</v>
      </c>
      <c r="I4488" s="47" t="str">
        <f>INDEX(Orders!$E4488,MATCH(Orders!$F4488,Customers!$B4488,0))</f>
        <v>Standard Class</v>
      </c>
    </row>
    <row r="4489" spans="1:9" x14ac:dyDescent="0.35">
      <c r="A4489" s="12">
        <v>2304</v>
      </c>
      <c r="B4489" s="17" t="s">
        <v>3716</v>
      </c>
      <c r="C4489" s="17" t="s">
        <v>3717</v>
      </c>
      <c r="D4489" s="17" t="s">
        <v>108</v>
      </c>
      <c r="E4489" s="17" t="s">
        <v>23</v>
      </c>
      <c r="F4489" s="17" t="s">
        <v>5972</v>
      </c>
      <c r="G4489" s="17" t="s">
        <v>251</v>
      </c>
      <c r="H4489" s="17" t="s">
        <v>79</v>
      </c>
      <c r="I4489" s="48" t="str">
        <f>INDEX(Orders!$E4489,MATCH(Orders!$F4489,Customers!$B4489,0))</f>
        <v>Second Class</v>
      </c>
    </row>
    <row r="4490" spans="1:9" x14ac:dyDescent="0.35">
      <c r="A4490" s="11">
        <v>2655</v>
      </c>
      <c r="B4490" s="13" t="s">
        <v>5325</v>
      </c>
      <c r="C4490" s="13" t="s">
        <v>5326</v>
      </c>
      <c r="D4490" s="13" t="s">
        <v>22</v>
      </c>
      <c r="E4490" s="13" t="s">
        <v>23</v>
      </c>
      <c r="F4490" s="13" t="s">
        <v>3081</v>
      </c>
      <c r="G4490" s="13" t="s">
        <v>2913</v>
      </c>
      <c r="H4490" s="13" t="s">
        <v>44</v>
      </c>
      <c r="I4490" s="47" t="str">
        <f>INDEX(Orders!$E4490,MATCH(Orders!$F4490,Customers!$B4490,0))</f>
        <v>Second Class</v>
      </c>
    </row>
    <row r="4491" spans="1:9" x14ac:dyDescent="0.35">
      <c r="A4491" s="12">
        <v>7453</v>
      </c>
      <c r="B4491" s="17" t="s">
        <v>869</v>
      </c>
      <c r="C4491" s="17" t="s">
        <v>870</v>
      </c>
      <c r="D4491" s="17" t="s">
        <v>108</v>
      </c>
      <c r="E4491" s="17" t="s">
        <v>23</v>
      </c>
      <c r="F4491" s="17" t="s">
        <v>451</v>
      </c>
      <c r="G4491" s="17" t="s">
        <v>53</v>
      </c>
      <c r="H4491" s="17" t="s">
        <v>54</v>
      </c>
      <c r="I4491" s="48" t="str">
        <f>INDEX(Orders!$E4491,MATCH(Orders!$F4491,Customers!$B4491,0))</f>
        <v>Second Class</v>
      </c>
    </row>
    <row r="4492" spans="1:9" x14ac:dyDescent="0.35">
      <c r="A4492" s="11">
        <v>2653</v>
      </c>
      <c r="B4492" s="13" t="s">
        <v>5325</v>
      </c>
      <c r="C4492" s="13" t="s">
        <v>5326</v>
      </c>
      <c r="D4492" s="13" t="s">
        <v>22</v>
      </c>
      <c r="E4492" s="13" t="s">
        <v>23</v>
      </c>
      <c r="F4492" s="13" t="s">
        <v>3081</v>
      </c>
      <c r="G4492" s="13" t="s">
        <v>2913</v>
      </c>
      <c r="H4492" s="13" t="s">
        <v>44</v>
      </c>
      <c r="I4492" s="47" t="str">
        <f>INDEX(Orders!$E4492,MATCH(Orders!$F4492,Customers!$B4492,0))</f>
        <v>Second Class</v>
      </c>
    </row>
    <row r="4493" spans="1:9" x14ac:dyDescent="0.35">
      <c r="A4493" s="12">
        <v>7452</v>
      </c>
      <c r="B4493" s="17" t="s">
        <v>869</v>
      </c>
      <c r="C4493" s="17" t="s">
        <v>870</v>
      </c>
      <c r="D4493" s="17" t="s">
        <v>108</v>
      </c>
      <c r="E4493" s="17" t="s">
        <v>23</v>
      </c>
      <c r="F4493" s="17" t="s">
        <v>451</v>
      </c>
      <c r="G4493" s="17" t="s">
        <v>53</v>
      </c>
      <c r="H4493" s="17" t="s">
        <v>54</v>
      </c>
      <c r="I4493" s="48" t="str">
        <f>INDEX(Orders!$E4493,MATCH(Orders!$F4493,Customers!$B4493,0))</f>
        <v>Second Class</v>
      </c>
    </row>
    <row r="4494" spans="1:9" x14ac:dyDescent="0.35">
      <c r="A4494" s="11">
        <v>2658</v>
      </c>
      <c r="B4494" s="13" t="s">
        <v>5325</v>
      </c>
      <c r="C4494" s="13" t="s">
        <v>5326</v>
      </c>
      <c r="D4494" s="13" t="s">
        <v>22</v>
      </c>
      <c r="E4494" s="13" t="s">
        <v>23</v>
      </c>
      <c r="F4494" s="13" t="s">
        <v>3081</v>
      </c>
      <c r="G4494" s="13" t="s">
        <v>2913</v>
      </c>
      <c r="H4494" s="13" t="s">
        <v>44</v>
      </c>
      <c r="I4494" s="47" t="str">
        <f>INDEX(Orders!$E4494,MATCH(Orders!$F4494,Customers!$B4494,0))</f>
        <v>Second Class</v>
      </c>
    </row>
    <row r="4495" spans="1:9" x14ac:dyDescent="0.35">
      <c r="A4495" s="12">
        <v>2656</v>
      </c>
      <c r="B4495" s="17" t="s">
        <v>5325</v>
      </c>
      <c r="C4495" s="17" t="s">
        <v>5326</v>
      </c>
      <c r="D4495" s="17" t="s">
        <v>22</v>
      </c>
      <c r="E4495" s="17" t="s">
        <v>23</v>
      </c>
      <c r="F4495" s="17" t="s">
        <v>3081</v>
      </c>
      <c r="G4495" s="17" t="s">
        <v>2913</v>
      </c>
      <c r="H4495" s="17" t="s">
        <v>44</v>
      </c>
      <c r="I4495" s="48" t="str">
        <f>INDEX(Orders!$E4495,MATCH(Orders!$F4495,Customers!$B4495,0))</f>
        <v>Second Class</v>
      </c>
    </row>
    <row r="4496" spans="1:9" x14ac:dyDescent="0.35">
      <c r="A4496" s="11">
        <v>7450</v>
      </c>
      <c r="B4496" s="13" t="s">
        <v>869</v>
      </c>
      <c r="C4496" s="13" t="s">
        <v>870</v>
      </c>
      <c r="D4496" s="13" t="s">
        <v>108</v>
      </c>
      <c r="E4496" s="13" t="s">
        <v>23</v>
      </c>
      <c r="F4496" s="13" t="s">
        <v>451</v>
      </c>
      <c r="G4496" s="13" t="s">
        <v>53</v>
      </c>
      <c r="H4496" s="13" t="s">
        <v>54</v>
      </c>
      <c r="I4496" s="47" t="str">
        <f>INDEX(Orders!$E4496,MATCH(Orders!$F4496,Customers!$B4496,0))</f>
        <v>Second Class</v>
      </c>
    </row>
    <row r="4497" spans="1:9" x14ac:dyDescent="0.35">
      <c r="A4497" s="12">
        <v>8879</v>
      </c>
      <c r="B4497" s="17" t="s">
        <v>1089</v>
      </c>
      <c r="C4497" s="17" t="s">
        <v>1090</v>
      </c>
      <c r="D4497" s="17" t="s">
        <v>41</v>
      </c>
      <c r="E4497" s="17" t="s">
        <v>23</v>
      </c>
      <c r="F4497" s="17" t="s">
        <v>266</v>
      </c>
      <c r="G4497" s="17" t="s">
        <v>199</v>
      </c>
      <c r="H4497" s="17" t="s">
        <v>26</v>
      </c>
      <c r="I4497" s="48" t="str">
        <f>INDEX(Orders!$E4497,MATCH(Orders!$F4497,Customers!$B4497,0))</f>
        <v>Standard Class</v>
      </c>
    </row>
    <row r="4498" spans="1:9" x14ac:dyDescent="0.35">
      <c r="A4498" s="11">
        <v>2652</v>
      </c>
      <c r="B4498" s="13" t="s">
        <v>5325</v>
      </c>
      <c r="C4498" s="13" t="s">
        <v>5326</v>
      </c>
      <c r="D4498" s="13" t="s">
        <v>22</v>
      </c>
      <c r="E4498" s="13" t="s">
        <v>23</v>
      </c>
      <c r="F4498" s="13" t="s">
        <v>3081</v>
      </c>
      <c r="G4498" s="13" t="s">
        <v>2913</v>
      </c>
      <c r="H4498" s="13" t="s">
        <v>44</v>
      </c>
      <c r="I4498" s="47" t="str">
        <f>INDEX(Orders!$E4498,MATCH(Orders!$F4498,Customers!$B4498,0))</f>
        <v>Second Class</v>
      </c>
    </row>
    <row r="4499" spans="1:9" x14ac:dyDescent="0.35">
      <c r="A4499" s="12">
        <v>2268</v>
      </c>
      <c r="B4499" s="17" t="s">
        <v>3704</v>
      </c>
      <c r="C4499" s="17" t="s">
        <v>3705</v>
      </c>
      <c r="D4499" s="17" t="s">
        <v>41</v>
      </c>
      <c r="E4499" s="17" t="s">
        <v>23</v>
      </c>
      <c r="F4499" s="17" t="s">
        <v>159</v>
      </c>
      <c r="G4499" s="17" t="s">
        <v>160</v>
      </c>
      <c r="H4499" s="17" t="s">
        <v>44</v>
      </c>
      <c r="I4499" s="48" t="str">
        <f>INDEX(Orders!$E4499,MATCH(Orders!$F4499,Customers!$B4499,0))</f>
        <v>Same Day</v>
      </c>
    </row>
    <row r="4500" spans="1:9" x14ac:dyDescent="0.35">
      <c r="A4500" s="11">
        <v>5413</v>
      </c>
      <c r="B4500" s="13" t="s">
        <v>4305</v>
      </c>
      <c r="C4500" s="13" t="s">
        <v>4306</v>
      </c>
      <c r="D4500" s="13" t="s">
        <v>41</v>
      </c>
      <c r="E4500" s="13" t="s">
        <v>23</v>
      </c>
      <c r="F4500" s="13" t="s">
        <v>7587</v>
      </c>
      <c r="G4500" s="13" t="s">
        <v>5020</v>
      </c>
      <c r="H4500" s="13" t="s">
        <v>44</v>
      </c>
      <c r="I4500" s="47" t="str">
        <f>INDEX(Orders!$E4500,MATCH(Orders!$F4500,Customers!$B4500,0))</f>
        <v>Standard Class</v>
      </c>
    </row>
    <row r="4501" spans="1:9" x14ac:dyDescent="0.35">
      <c r="A4501" s="12">
        <v>6890</v>
      </c>
      <c r="B4501" s="17" t="s">
        <v>5659</v>
      </c>
      <c r="C4501" s="17" t="s">
        <v>5660</v>
      </c>
      <c r="D4501" s="17" t="s">
        <v>22</v>
      </c>
      <c r="E4501" s="17" t="s">
        <v>23</v>
      </c>
      <c r="F4501" s="17" t="s">
        <v>184</v>
      </c>
      <c r="G4501" s="17" t="s">
        <v>251</v>
      </c>
      <c r="H4501" s="17" t="s">
        <v>79</v>
      </c>
      <c r="I4501" s="48" t="str">
        <f>INDEX(Orders!$E4501,MATCH(Orders!$F4501,Customers!$B4501,0))</f>
        <v>Standard Class</v>
      </c>
    </row>
    <row r="4502" spans="1:9" x14ac:dyDescent="0.35">
      <c r="A4502" s="11">
        <v>7732</v>
      </c>
      <c r="B4502" s="13" t="s">
        <v>4671</v>
      </c>
      <c r="C4502" s="13" t="s">
        <v>4672</v>
      </c>
      <c r="D4502" s="13" t="s">
        <v>108</v>
      </c>
      <c r="E4502" s="13" t="s">
        <v>23</v>
      </c>
      <c r="F4502" s="13" t="s">
        <v>404</v>
      </c>
      <c r="G4502" s="13" t="s">
        <v>53</v>
      </c>
      <c r="H4502" s="13" t="s">
        <v>54</v>
      </c>
      <c r="I4502" s="47" t="str">
        <f>INDEX(Orders!$E4502,MATCH(Orders!$F4502,Customers!$B4502,0))</f>
        <v>First Class</v>
      </c>
    </row>
    <row r="4503" spans="1:9" x14ac:dyDescent="0.35">
      <c r="A4503" s="12">
        <v>6892</v>
      </c>
      <c r="B4503" s="17" t="s">
        <v>5659</v>
      </c>
      <c r="C4503" s="17" t="s">
        <v>5660</v>
      </c>
      <c r="D4503" s="17" t="s">
        <v>22</v>
      </c>
      <c r="E4503" s="17" t="s">
        <v>23</v>
      </c>
      <c r="F4503" s="17" t="s">
        <v>184</v>
      </c>
      <c r="G4503" s="17" t="s">
        <v>251</v>
      </c>
      <c r="H4503" s="17" t="s">
        <v>79</v>
      </c>
      <c r="I4503" s="48" t="str">
        <f>INDEX(Orders!$E4503,MATCH(Orders!$F4503,Customers!$B4503,0))</f>
        <v>Standard Class</v>
      </c>
    </row>
    <row r="4504" spans="1:9" x14ac:dyDescent="0.35">
      <c r="A4504" s="11">
        <v>144</v>
      </c>
      <c r="B4504" s="13" t="s">
        <v>2204</v>
      </c>
      <c r="C4504" s="13" t="s">
        <v>2205</v>
      </c>
      <c r="D4504" s="13" t="s">
        <v>22</v>
      </c>
      <c r="E4504" s="13" t="s">
        <v>23</v>
      </c>
      <c r="F4504" s="13" t="s">
        <v>358</v>
      </c>
      <c r="G4504" s="13" t="s">
        <v>43</v>
      </c>
      <c r="H4504" s="13" t="s">
        <v>44</v>
      </c>
      <c r="I4504" s="47" t="str">
        <f>INDEX(Orders!$E4504,MATCH(Orders!$F4504,Customers!$B4504,0))</f>
        <v>Standard Class</v>
      </c>
    </row>
    <row r="4505" spans="1:9" x14ac:dyDescent="0.35">
      <c r="A4505" s="12">
        <v>6897</v>
      </c>
      <c r="B4505" s="17" t="s">
        <v>5659</v>
      </c>
      <c r="C4505" s="17" t="s">
        <v>5660</v>
      </c>
      <c r="D4505" s="17" t="s">
        <v>22</v>
      </c>
      <c r="E4505" s="17" t="s">
        <v>23</v>
      </c>
      <c r="F4505" s="17" t="s">
        <v>184</v>
      </c>
      <c r="G4505" s="17" t="s">
        <v>251</v>
      </c>
      <c r="H4505" s="17" t="s">
        <v>79</v>
      </c>
      <c r="I4505" s="48" t="str">
        <f>INDEX(Orders!$E4505,MATCH(Orders!$F4505,Customers!$B4505,0))</f>
        <v>Standard Class</v>
      </c>
    </row>
    <row r="4506" spans="1:9" x14ac:dyDescent="0.35">
      <c r="A4506" s="11">
        <v>6895</v>
      </c>
      <c r="B4506" s="13" t="s">
        <v>5659</v>
      </c>
      <c r="C4506" s="13" t="s">
        <v>5660</v>
      </c>
      <c r="D4506" s="13" t="s">
        <v>22</v>
      </c>
      <c r="E4506" s="13" t="s">
        <v>23</v>
      </c>
      <c r="F4506" s="13" t="s">
        <v>184</v>
      </c>
      <c r="G4506" s="13" t="s">
        <v>251</v>
      </c>
      <c r="H4506" s="13" t="s">
        <v>79</v>
      </c>
      <c r="I4506" s="47" t="str">
        <f>INDEX(Orders!$E4506,MATCH(Orders!$F4506,Customers!$B4506,0))</f>
        <v>Standard Class</v>
      </c>
    </row>
    <row r="4507" spans="1:9" x14ac:dyDescent="0.35">
      <c r="A4507" s="12">
        <v>3914</v>
      </c>
      <c r="B4507" s="17" t="s">
        <v>1042</v>
      </c>
      <c r="C4507" s="17" t="s">
        <v>1043</v>
      </c>
      <c r="D4507" s="17" t="s">
        <v>22</v>
      </c>
      <c r="E4507" s="17" t="s">
        <v>23</v>
      </c>
      <c r="F4507" s="17" t="s">
        <v>218</v>
      </c>
      <c r="G4507" s="17" t="s">
        <v>219</v>
      </c>
      <c r="H4507" s="17" t="s">
        <v>26</v>
      </c>
      <c r="I4507" s="48" t="str">
        <f>INDEX(Orders!$E4507,MATCH(Orders!$F4507,Customers!$B4507,0))</f>
        <v>Standard Class</v>
      </c>
    </row>
    <row r="4508" spans="1:9" x14ac:dyDescent="0.35">
      <c r="A4508" s="11">
        <v>5412</v>
      </c>
      <c r="B4508" s="13" t="s">
        <v>4305</v>
      </c>
      <c r="C4508" s="13" t="s">
        <v>4306</v>
      </c>
      <c r="D4508" s="13" t="s">
        <v>41</v>
      </c>
      <c r="E4508" s="13" t="s">
        <v>23</v>
      </c>
      <c r="F4508" s="13" t="s">
        <v>7587</v>
      </c>
      <c r="G4508" s="13" t="s">
        <v>5020</v>
      </c>
      <c r="H4508" s="13" t="s">
        <v>44</v>
      </c>
      <c r="I4508" s="47" t="str">
        <f>INDEX(Orders!$E4508,MATCH(Orders!$F4508,Customers!$B4508,0))</f>
        <v>Standard Class</v>
      </c>
    </row>
    <row r="4509" spans="1:9" x14ac:dyDescent="0.35">
      <c r="A4509" s="12">
        <v>3913</v>
      </c>
      <c r="B4509" s="17" t="s">
        <v>1042</v>
      </c>
      <c r="C4509" s="17" t="s">
        <v>1043</v>
      </c>
      <c r="D4509" s="17" t="s">
        <v>22</v>
      </c>
      <c r="E4509" s="17" t="s">
        <v>23</v>
      </c>
      <c r="F4509" s="17" t="s">
        <v>218</v>
      </c>
      <c r="G4509" s="17" t="s">
        <v>219</v>
      </c>
      <c r="H4509" s="17" t="s">
        <v>26</v>
      </c>
      <c r="I4509" s="48" t="str">
        <f>INDEX(Orders!$E4509,MATCH(Orders!$F4509,Customers!$B4509,0))</f>
        <v>Standard Class</v>
      </c>
    </row>
    <row r="4510" spans="1:9" x14ac:dyDescent="0.35">
      <c r="A4510" s="11">
        <v>142</v>
      </c>
      <c r="B4510" s="13" t="s">
        <v>2204</v>
      </c>
      <c r="C4510" s="13" t="s">
        <v>2205</v>
      </c>
      <c r="D4510" s="13" t="s">
        <v>22</v>
      </c>
      <c r="E4510" s="13" t="s">
        <v>23</v>
      </c>
      <c r="F4510" s="13" t="s">
        <v>358</v>
      </c>
      <c r="G4510" s="13" t="s">
        <v>43</v>
      </c>
      <c r="H4510" s="13" t="s">
        <v>44</v>
      </c>
      <c r="I4510" s="47" t="str">
        <f>INDEX(Orders!$E4510,MATCH(Orders!$F4510,Customers!$B4510,0))</f>
        <v>Standard Class</v>
      </c>
    </row>
    <row r="4511" spans="1:9" x14ac:dyDescent="0.35">
      <c r="A4511" s="12">
        <v>5324</v>
      </c>
      <c r="B4511" s="17" t="s">
        <v>5824</v>
      </c>
      <c r="C4511" s="17" t="s">
        <v>5825</v>
      </c>
      <c r="D4511" s="17" t="s">
        <v>41</v>
      </c>
      <c r="E4511" s="17" t="s">
        <v>23</v>
      </c>
      <c r="F4511" s="17" t="s">
        <v>7593</v>
      </c>
      <c r="G4511" s="17" t="s">
        <v>1599</v>
      </c>
      <c r="H4511" s="17" t="s">
        <v>54</v>
      </c>
      <c r="I4511" s="48" t="str">
        <f>INDEX(Orders!$E4511,MATCH(Orders!$F4511,Customers!$B4511,0))</f>
        <v>Second Class</v>
      </c>
    </row>
    <row r="4512" spans="1:9" x14ac:dyDescent="0.35">
      <c r="A4512" s="11">
        <v>2823</v>
      </c>
      <c r="B4512" s="13" t="s">
        <v>1193</v>
      </c>
      <c r="C4512" s="13" t="s">
        <v>1194</v>
      </c>
      <c r="D4512" s="13" t="s">
        <v>41</v>
      </c>
      <c r="E4512" s="13" t="s">
        <v>23</v>
      </c>
      <c r="F4512" s="13" t="s">
        <v>424</v>
      </c>
      <c r="G4512" s="13" t="s">
        <v>53</v>
      </c>
      <c r="H4512" s="13" t="s">
        <v>54</v>
      </c>
      <c r="I4512" s="47" t="str">
        <f>INDEX(Orders!$E4512,MATCH(Orders!$F4512,Customers!$B4512,0))</f>
        <v>First Class</v>
      </c>
    </row>
    <row r="4513" spans="1:9" x14ac:dyDescent="0.35">
      <c r="A4513" s="12">
        <v>760</v>
      </c>
      <c r="B4513" s="17" t="s">
        <v>2976</v>
      </c>
      <c r="C4513" s="17" t="s">
        <v>2977</v>
      </c>
      <c r="D4513" s="17" t="s">
        <v>22</v>
      </c>
      <c r="E4513" s="17" t="s">
        <v>23</v>
      </c>
      <c r="F4513" s="17" t="s">
        <v>1051</v>
      </c>
      <c r="G4513" s="17" t="s">
        <v>126</v>
      </c>
      <c r="H4513" s="17" t="s">
        <v>54</v>
      </c>
      <c r="I4513" s="48" t="str">
        <f>INDEX(Orders!$E4513,MATCH(Orders!$F4513,Customers!$B4513,0))</f>
        <v>Standard Class</v>
      </c>
    </row>
    <row r="4514" spans="1:9" x14ac:dyDescent="0.35">
      <c r="A4514" s="11">
        <v>143</v>
      </c>
      <c r="B4514" s="13" t="s">
        <v>2204</v>
      </c>
      <c r="C4514" s="13" t="s">
        <v>2205</v>
      </c>
      <c r="D4514" s="13" t="s">
        <v>22</v>
      </c>
      <c r="E4514" s="13" t="s">
        <v>23</v>
      </c>
      <c r="F4514" s="13" t="s">
        <v>358</v>
      </c>
      <c r="G4514" s="13" t="s">
        <v>43</v>
      </c>
      <c r="H4514" s="13" t="s">
        <v>44</v>
      </c>
      <c r="I4514" s="47" t="str">
        <f>INDEX(Orders!$E4514,MATCH(Orders!$F4514,Customers!$B4514,0))</f>
        <v>Standard Class</v>
      </c>
    </row>
    <row r="4515" spans="1:9" x14ac:dyDescent="0.35">
      <c r="A4515" s="12">
        <v>6894</v>
      </c>
      <c r="B4515" s="17" t="s">
        <v>5659</v>
      </c>
      <c r="C4515" s="17" t="s">
        <v>5660</v>
      </c>
      <c r="D4515" s="17" t="s">
        <v>22</v>
      </c>
      <c r="E4515" s="17" t="s">
        <v>23</v>
      </c>
      <c r="F4515" s="17" t="s">
        <v>184</v>
      </c>
      <c r="G4515" s="17" t="s">
        <v>251</v>
      </c>
      <c r="H4515" s="17" t="s">
        <v>79</v>
      </c>
      <c r="I4515" s="48" t="str">
        <f>INDEX(Orders!$E4515,MATCH(Orders!$F4515,Customers!$B4515,0))</f>
        <v>Standard Class</v>
      </c>
    </row>
    <row r="4516" spans="1:9" x14ac:dyDescent="0.35">
      <c r="A4516" s="11">
        <v>6893</v>
      </c>
      <c r="B4516" s="13" t="s">
        <v>5659</v>
      </c>
      <c r="C4516" s="13" t="s">
        <v>5660</v>
      </c>
      <c r="D4516" s="13" t="s">
        <v>22</v>
      </c>
      <c r="E4516" s="13" t="s">
        <v>23</v>
      </c>
      <c r="F4516" s="13" t="s">
        <v>184</v>
      </c>
      <c r="G4516" s="13" t="s">
        <v>251</v>
      </c>
      <c r="H4516" s="13" t="s">
        <v>79</v>
      </c>
      <c r="I4516" s="47" t="str">
        <f>INDEX(Orders!$E4516,MATCH(Orders!$F4516,Customers!$B4516,0))</f>
        <v>Standard Class</v>
      </c>
    </row>
    <row r="4517" spans="1:9" x14ac:dyDescent="0.35">
      <c r="A4517" s="12">
        <v>2824</v>
      </c>
      <c r="B4517" s="17" t="s">
        <v>1193</v>
      </c>
      <c r="C4517" s="17" t="s">
        <v>1194</v>
      </c>
      <c r="D4517" s="17" t="s">
        <v>41</v>
      </c>
      <c r="E4517" s="17" t="s">
        <v>23</v>
      </c>
      <c r="F4517" s="17" t="s">
        <v>424</v>
      </c>
      <c r="G4517" s="17" t="s">
        <v>53</v>
      </c>
      <c r="H4517" s="17" t="s">
        <v>54</v>
      </c>
      <c r="I4517" s="48" t="str">
        <f>INDEX(Orders!$E4517,MATCH(Orders!$F4517,Customers!$B4517,0))</f>
        <v>First Class</v>
      </c>
    </row>
    <row r="4518" spans="1:9" x14ac:dyDescent="0.35">
      <c r="A4518" s="11">
        <v>6896</v>
      </c>
      <c r="B4518" s="13" t="s">
        <v>5659</v>
      </c>
      <c r="C4518" s="13" t="s">
        <v>5660</v>
      </c>
      <c r="D4518" s="13" t="s">
        <v>22</v>
      </c>
      <c r="E4518" s="13" t="s">
        <v>23</v>
      </c>
      <c r="F4518" s="13" t="s">
        <v>184</v>
      </c>
      <c r="G4518" s="13" t="s">
        <v>251</v>
      </c>
      <c r="H4518" s="13" t="s">
        <v>79</v>
      </c>
      <c r="I4518" s="47" t="str">
        <f>INDEX(Orders!$E4518,MATCH(Orders!$F4518,Customers!$B4518,0))</f>
        <v>Standard Class</v>
      </c>
    </row>
    <row r="4519" spans="1:9" x14ac:dyDescent="0.35">
      <c r="A4519" s="12">
        <v>6891</v>
      </c>
      <c r="B4519" s="17" t="s">
        <v>5659</v>
      </c>
      <c r="C4519" s="17" t="s">
        <v>5660</v>
      </c>
      <c r="D4519" s="17" t="s">
        <v>22</v>
      </c>
      <c r="E4519" s="17" t="s">
        <v>23</v>
      </c>
      <c r="F4519" s="17" t="s">
        <v>184</v>
      </c>
      <c r="G4519" s="17" t="s">
        <v>251</v>
      </c>
      <c r="H4519" s="17" t="s">
        <v>79</v>
      </c>
      <c r="I4519" s="48" t="str">
        <f>INDEX(Orders!$E4519,MATCH(Orders!$F4519,Customers!$B4519,0))</f>
        <v>Standard Class</v>
      </c>
    </row>
    <row r="4520" spans="1:9" x14ac:dyDescent="0.35">
      <c r="A4520" s="11">
        <v>6122</v>
      </c>
      <c r="B4520" s="13" t="s">
        <v>544</v>
      </c>
      <c r="C4520" s="13" t="s">
        <v>545</v>
      </c>
      <c r="D4520" s="13" t="s">
        <v>22</v>
      </c>
      <c r="E4520" s="13" t="s">
        <v>23</v>
      </c>
      <c r="F4520" s="13" t="s">
        <v>174</v>
      </c>
      <c r="G4520" s="13" t="s">
        <v>1134</v>
      </c>
      <c r="H4520" s="13" t="s">
        <v>44</v>
      </c>
      <c r="I4520" s="47" t="str">
        <f>INDEX(Orders!$E4520,MATCH(Orders!$F4520,Customers!$B4520,0))</f>
        <v>Standard Class</v>
      </c>
    </row>
    <row r="4521" spans="1:9" x14ac:dyDescent="0.35">
      <c r="A4521" s="12">
        <v>6972</v>
      </c>
      <c r="B4521" s="17" t="s">
        <v>434</v>
      </c>
      <c r="C4521" s="17" t="s">
        <v>435</v>
      </c>
      <c r="D4521" s="17" t="s">
        <v>41</v>
      </c>
      <c r="E4521" s="17" t="s">
        <v>23</v>
      </c>
      <c r="F4521" s="17" t="s">
        <v>1695</v>
      </c>
      <c r="G4521" s="17" t="s">
        <v>465</v>
      </c>
      <c r="H4521" s="17" t="s">
        <v>44</v>
      </c>
      <c r="I4521" s="48" t="str">
        <f>INDEX(Orders!$E4521,MATCH(Orders!$F4521,Customers!$B4521,0))</f>
        <v>Standard Class</v>
      </c>
    </row>
    <row r="4522" spans="1:9" x14ac:dyDescent="0.35">
      <c r="A4522" s="11">
        <v>44</v>
      </c>
      <c r="B4522" s="13" t="s">
        <v>1385</v>
      </c>
      <c r="C4522" s="13" t="s">
        <v>1386</v>
      </c>
      <c r="D4522" s="13" t="s">
        <v>22</v>
      </c>
      <c r="E4522" s="13" t="s">
        <v>23</v>
      </c>
      <c r="F4522" s="13" t="s">
        <v>7603</v>
      </c>
      <c r="G4522" s="13" t="s">
        <v>98</v>
      </c>
      <c r="H4522" s="13" t="s">
        <v>79</v>
      </c>
      <c r="I4522" s="47" t="str">
        <f>INDEX(Orders!$E4522,MATCH(Orders!$F4522,Customers!$B4522,0))</f>
        <v>Standard Class</v>
      </c>
    </row>
    <row r="4523" spans="1:9" x14ac:dyDescent="0.35">
      <c r="A4523" s="12">
        <v>6721</v>
      </c>
      <c r="B4523" s="17" t="s">
        <v>2730</v>
      </c>
      <c r="C4523" s="17" t="s">
        <v>2731</v>
      </c>
      <c r="D4523" s="17" t="s">
        <v>22</v>
      </c>
      <c r="E4523" s="17" t="s">
        <v>23</v>
      </c>
      <c r="F4523" s="17" t="s">
        <v>42</v>
      </c>
      <c r="G4523" s="17" t="s">
        <v>43</v>
      </c>
      <c r="H4523" s="17" t="s">
        <v>44</v>
      </c>
      <c r="I4523" s="48" t="str">
        <f>INDEX(Orders!$E4523,MATCH(Orders!$F4523,Customers!$B4523,0))</f>
        <v>Standard Class</v>
      </c>
    </row>
    <row r="4524" spans="1:9" x14ac:dyDescent="0.35">
      <c r="A4524" s="11">
        <v>6119</v>
      </c>
      <c r="B4524" s="13" t="s">
        <v>544</v>
      </c>
      <c r="C4524" s="13" t="s">
        <v>545</v>
      </c>
      <c r="D4524" s="13" t="s">
        <v>22</v>
      </c>
      <c r="E4524" s="13" t="s">
        <v>23</v>
      </c>
      <c r="F4524" s="13" t="s">
        <v>174</v>
      </c>
      <c r="G4524" s="13" t="s">
        <v>1134</v>
      </c>
      <c r="H4524" s="13" t="s">
        <v>44</v>
      </c>
      <c r="I4524" s="47" t="str">
        <f>INDEX(Orders!$E4524,MATCH(Orders!$F4524,Customers!$B4524,0))</f>
        <v>Standard Class</v>
      </c>
    </row>
    <row r="4525" spans="1:9" x14ac:dyDescent="0.35">
      <c r="A4525" s="12">
        <v>6121</v>
      </c>
      <c r="B4525" s="17" t="s">
        <v>544</v>
      </c>
      <c r="C4525" s="17" t="s">
        <v>545</v>
      </c>
      <c r="D4525" s="17" t="s">
        <v>22</v>
      </c>
      <c r="E4525" s="17" t="s">
        <v>23</v>
      </c>
      <c r="F4525" s="17" t="s">
        <v>174</v>
      </c>
      <c r="G4525" s="17" t="s">
        <v>1134</v>
      </c>
      <c r="H4525" s="17" t="s">
        <v>44</v>
      </c>
      <c r="I4525" s="48" t="str">
        <f>INDEX(Orders!$E4525,MATCH(Orders!$F4525,Customers!$B4525,0))</f>
        <v>Standard Class</v>
      </c>
    </row>
    <row r="4526" spans="1:9" x14ac:dyDescent="0.35">
      <c r="A4526" s="11">
        <v>6973</v>
      </c>
      <c r="B4526" s="13" t="s">
        <v>434</v>
      </c>
      <c r="C4526" s="13" t="s">
        <v>435</v>
      </c>
      <c r="D4526" s="13" t="s">
        <v>41</v>
      </c>
      <c r="E4526" s="13" t="s">
        <v>23</v>
      </c>
      <c r="F4526" s="13" t="s">
        <v>1695</v>
      </c>
      <c r="G4526" s="13" t="s">
        <v>465</v>
      </c>
      <c r="H4526" s="13" t="s">
        <v>44</v>
      </c>
      <c r="I4526" s="47" t="str">
        <f>INDEX(Orders!$E4526,MATCH(Orders!$F4526,Customers!$B4526,0))</f>
        <v>Standard Class</v>
      </c>
    </row>
    <row r="4527" spans="1:9" x14ac:dyDescent="0.35">
      <c r="A4527" s="12">
        <v>7791</v>
      </c>
      <c r="B4527" s="17" t="s">
        <v>7052</v>
      </c>
      <c r="C4527" s="17" t="s">
        <v>7053</v>
      </c>
      <c r="D4527" s="17" t="s">
        <v>108</v>
      </c>
      <c r="E4527" s="17" t="s">
        <v>23</v>
      </c>
      <c r="F4527" s="17" t="s">
        <v>86</v>
      </c>
      <c r="G4527" s="17" t="s">
        <v>87</v>
      </c>
      <c r="H4527" s="17" t="s">
        <v>26</v>
      </c>
      <c r="I4527" s="48" t="str">
        <f>INDEX(Orders!$E4527,MATCH(Orders!$F4527,Customers!$B4527,0))</f>
        <v>Same Day</v>
      </c>
    </row>
    <row r="4528" spans="1:9" x14ac:dyDescent="0.35">
      <c r="A4528" s="11">
        <v>6723</v>
      </c>
      <c r="B4528" s="13" t="s">
        <v>2730</v>
      </c>
      <c r="C4528" s="13" t="s">
        <v>2731</v>
      </c>
      <c r="D4528" s="13" t="s">
        <v>22</v>
      </c>
      <c r="E4528" s="13" t="s">
        <v>23</v>
      </c>
      <c r="F4528" s="13" t="s">
        <v>42</v>
      </c>
      <c r="G4528" s="13" t="s">
        <v>43</v>
      </c>
      <c r="H4528" s="13" t="s">
        <v>44</v>
      </c>
      <c r="I4528" s="47" t="str">
        <f>INDEX(Orders!$E4528,MATCH(Orders!$F4528,Customers!$B4528,0))</f>
        <v>Standard Class</v>
      </c>
    </row>
    <row r="4529" spans="1:9" x14ac:dyDescent="0.35">
      <c r="A4529" s="12">
        <v>6974</v>
      </c>
      <c r="B4529" s="17" t="s">
        <v>434</v>
      </c>
      <c r="C4529" s="17" t="s">
        <v>435</v>
      </c>
      <c r="D4529" s="17" t="s">
        <v>41</v>
      </c>
      <c r="E4529" s="17" t="s">
        <v>23</v>
      </c>
      <c r="F4529" s="17" t="s">
        <v>1695</v>
      </c>
      <c r="G4529" s="17" t="s">
        <v>465</v>
      </c>
      <c r="H4529" s="17" t="s">
        <v>44</v>
      </c>
      <c r="I4529" s="48" t="str">
        <f>INDEX(Orders!$E4529,MATCH(Orders!$F4529,Customers!$B4529,0))</f>
        <v>Standard Class</v>
      </c>
    </row>
    <row r="4530" spans="1:9" x14ac:dyDescent="0.35">
      <c r="A4530" s="11">
        <v>6971</v>
      </c>
      <c r="B4530" s="13" t="s">
        <v>434</v>
      </c>
      <c r="C4530" s="13" t="s">
        <v>435</v>
      </c>
      <c r="D4530" s="13" t="s">
        <v>41</v>
      </c>
      <c r="E4530" s="13" t="s">
        <v>23</v>
      </c>
      <c r="F4530" s="13" t="s">
        <v>1695</v>
      </c>
      <c r="G4530" s="13" t="s">
        <v>465</v>
      </c>
      <c r="H4530" s="13" t="s">
        <v>44</v>
      </c>
      <c r="I4530" s="47" t="str">
        <f>INDEX(Orders!$E4530,MATCH(Orders!$F4530,Customers!$B4530,0))</f>
        <v>Standard Class</v>
      </c>
    </row>
    <row r="4531" spans="1:9" x14ac:dyDescent="0.35">
      <c r="A4531" s="12">
        <v>6722</v>
      </c>
      <c r="B4531" s="17" t="s">
        <v>2730</v>
      </c>
      <c r="C4531" s="17" t="s">
        <v>2731</v>
      </c>
      <c r="D4531" s="17" t="s">
        <v>22</v>
      </c>
      <c r="E4531" s="17" t="s">
        <v>23</v>
      </c>
      <c r="F4531" s="17" t="s">
        <v>42</v>
      </c>
      <c r="G4531" s="17" t="s">
        <v>43</v>
      </c>
      <c r="H4531" s="17" t="s">
        <v>44</v>
      </c>
      <c r="I4531" s="48" t="str">
        <f>INDEX(Orders!$E4531,MATCH(Orders!$F4531,Customers!$B4531,0))</f>
        <v>Standard Class</v>
      </c>
    </row>
    <row r="4532" spans="1:9" x14ac:dyDescent="0.35">
      <c r="A4532" s="11">
        <v>6120</v>
      </c>
      <c r="B4532" s="13" t="s">
        <v>544</v>
      </c>
      <c r="C4532" s="13" t="s">
        <v>545</v>
      </c>
      <c r="D4532" s="13" t="s">
        <v>22</v>
      </c>
      <c r="E4532" s="13" t="s">
        <v>23</v>
      </c>
      <c r="F4532" s="13" t="s">
        <v>174</v>
      </c>
      <c r="G4532" s="13" t="s">
        <v>1134</v>
      </c>
      <c r="H4532" s="13" t="s">
        <v>44</v>
      </c>
      <c r="I4532" s="47" t="str">
        <f>INDEX(Orders!$E4532,MATCH(Orders!$F4532,Customers!$B4532,0))</f>
        <v>Standard Class</v>
      </c>
    </row>
    <row r="4533" spans="1:9" x14ac:dyDescent="0.35">
      <c r="A4533" s="12">
        <v>6490</v>
      </c>
      <c r="B4533" s="17" t="s">
        <v>1603</v>
      </c>
      <c r="C4533" s="17" t="s">
        <v>1604</v>
      </c>
      <c r="D4533" s="17" t="s">
        <v>41</v>
      </c>
      <c r="E4533" s="17" t="s">
        <v>23</v>
      </c>
      <c r="F4533" s="17" t="s">
        <v>218</v>
      </c>
      <c r="G4533" s="17" t="s">
        <v>219</v>
      </c>
      <c r="H4533" s="17" t="s">
        <v>26</v>
      </c>
      <c r="I4533" s="48" t="str">
        <f>INDEX(Orders!$E4533,MATCH(Orders!$F4533,Customers!$B4533,0))</f>
        <v>Standard Class</v>
      </c>
    </row>
    <row r="4534" spans="1:9" x14ac:dyDescent="0.35">
      <c r="A4534" s="11">
        <v>6770</v>
      </c>
      <c r="B4534" s="13" t="s">
        <v>941</v>
      </c>
      <c r="C4534" s="13" t="s">
        <v>942</v>
      </c>
      <c r="D4534" s="13" t="s">
        <v>108</v>
      </c>
      <c r="E4534" s="13" t="s">
        <v>23</v>
      </c>
      <c r="F4534" s="13" t="s">
        <v>184</v>
      </c>
      <c r="G4534" s="13" t="s">
        <v>251</v>
      </c>
      <c r="H4534" s="13" t="s">
        <v>79</v>
      </c>
      <c r="I4534" s="47" t="str">
        <f>INDEX(Orders!$E4534,MATCH(Orders!$F4534,Customers!$B4534,0))</f>
        <v>Standard Class</v>
      </c>
    </row>
    <row r="4535" spans="1:9" x14ac:dyDescent="0.35">
      <c r="A4535" s="12">
        <v>6094</v>
      </c>
      <c r="B4535" s="17" t="s">
        <v>2568</v>
      </c>
      <c r="C4535" s="17" t="s">
        <v>2569</v>
      </c>
      <c r="D4535" s="17" t="s">
        <v>41</v>
      </c>
      <c r="E4535" s="17" t="s">
        <v>23</v>
      </c>
      <c r="F4535" s="17" t="s">
        <v>218</v>
      </c>
      <c r="G4535" s="17" t="s">
        <v>219</v>
      </c>
      <c r="H4535" s="17" t="s">
        <v>26</v>
      </c>
      <c r="I4535" s="48" t="str">
        <f>INDEX(Orders!$E4535,MATCH(Orders!$F4535,Customers!$B4535,0))</f>
        <v>Standard Class</v>
      </c>
    </row>
    <row r="4536" spans="1:9" x14ac:dyDescent="0.35">
      <c r="A4536" s="11">
        <v>6097</v>
      </c>
      <c r="B4536" s="13" t="s">
        <v>2568</v>
      </c>
      <c r="C4536" s="13" t="s">
        <v>2569</v>
      </c>
      <c r="D4536" s="13" t="s">
        <v>41</v>
      </c>
      <c r="E4536" s="13" t="s">
        <v>23</v>
      </c>
      <c r="F4536" s="13" t="s">
        <v>218</v>
      </c>
      <c r="G4536" s="13" t="s">
        <v>219</v>
      </c>
      <c r="H4536" s="13" t="s">
        <v>26</v>
      </c>
      <c r="I4536" s="47" t="str">
        <f>INDEX(Orders!$E4536,MATCH(Orders!$F4536,Customers!$B4536,0))</f>
        <v>Standard Class</v>
      </c>
    </row>
    <row r="4537" spans="1:9" x14ac:dyDescent="0.35">
      <c r="A4537" s="12">
        <v>6103</v>
      </c>
      <c r="B4537" s="17" t="s">
        <v>2568</v>
      </c>
      <c r="C4537" s="17" t="s">
        <v>2569</v>
      </c>
      <c r="D4537" s="17" t="s">
        <v>41</v>
      </c>
      <c r="E4537" s="17" t="s">
        <v>23</v>
      </c>
      <c r="F4537" s="17" t="s">
        <v>218</v>
      </c>
      <c r="G4537" s="17" t="s">
        <v>219</v>
      </c>
      <c r="H4537" s="17" t="s">
        <v>26</v>
      </c>
      <c r="I4537" s="48" t="str">
        <f>INDEX(Orders!$E4537,MATCH(Orders!$F4537,Customers!$B4537,0))</f>
        <v>Standard Class</v>
      </c>
    </row>
    <row r="4538" spans="1:9" x14ac:dyDescent="0.35">
      <c r="A4538" s="11">
        <v>6092</v>
      </c>
      <c r="B4538" s="13" t="s">
        <v>2568</v>
      </c>
      <c r="C4538" s="13" t="s">
        <v>2569</v>
      </c>
      <c r="D4538" s="13" t="s">
        <v>41</v>
      </c>
      <c r="E4538" s="13" t="s">
        <v>23</v>
      </c>
      <c r="F4538" s="13" t="s">
        <v>218</v>
      </c>
      <c r="G4538" s="13" t="s">
        <v>219</v>
      </c>
      <c r="H4538" s="13" t="s">
        <v>26</v>
      </c>
      <c r="I4538" s="47" t="str">
        <f>INDEX(Orders!$E4538,MATCH(Orders!$F4538,Customers!$B4538,0))</f>
        <v>Standard Class</v>
      </c>
    </row>
    <row r="4539" spans="1:9" x14ac:dyDescent="0.35">
      <c r="A4539" s="12">
        <v>6091</v>
      </c>
      <c r="B4539" s="17" t="s">
        <v>2568</v>
      </c>
      <c r="C4539" s="17" t="s">
        <v>2569</v>
      </c>
      <c r="D4539" s="17" t="s">
        <v>41</v>
      </c>
      <c r="E4539" s="17" t="s">
        <v>23</v>
      </c>
      <c r="F4539" s="17" t="s">
        <v>218</v>
      </c>
      <c r="G4539" s="17" t="s">
        <v>219</v>
      </c>
      <c r="H4539" s="17" t="s">
        <v>26</v>
      </c>
      <c r="I4539" s="48" t="str">
        <f>INDEX(Orders!$E4539,MATCH(Orders!$F4539,Customers!$B4539,0))</f>
        <v>Standard Class</v>
      </c>
    </row>
    <row r="4540" spans="1:9" x14ac:dyDescent="0.35">
      <c r="A4540" s="11">
        <v>6101</v>
      </c>
      <c r="B4540" s="13" t="s">
        <v>2568</v>
      </c>
      <c r="C4540" s="13" t="s">
        <v>2569</v>
      </c>
      <c r="D4540" s="13" t="s">
        <v>41</v>
      </c>
      <c r="E4540" s="13" t="s">
        <v>23</v>
      </c>
      <c r="F4540" s="13" t="s">
        <v>218</v>
      </c>
      <c r="G4540" s="13" t="s">
        <v>219</v>
      </c>
      <c r="H4540" s="13" t="s">
        <v>26</v>
      </c>
      <c r="I4540" s="47" t="str">
        <f>INDEX(Orders!$E4540,MATCH(Orders!$F4540,Customers!$B4540,0))</f>
        <v>Standard Class</v>
      </c>
    </row>
    <row r="4541" spans="1:9" x14ac:dyDescent="0.35">
      <c r="A4541" s="12">
        <v>6102</v>
      </c>
      <c r="B4541" s="17" t="s">
        <v>2568</v>
      </c>
      <c r="C4541" s="17" t="s">
        <v>2569</v>
      </c>
      <c r="D4541" s="17" t="s">
        <v>41</v>
      </c>
      <c r="E4541" s="17" t="s">
        <v>23</v>
      </c>
      <c r="F4541" s="17" t="s">
        <v>218</v>
      </c>
      <c r="G4541" s="17" t="s">
        <v>219</v>
      </c>
      <c r="H4541" s="17" t="s">
        <v>26</v>
      </c>
      <c r="I4541" s="48" t="str">
        <f>INDEX(Orders!$E4541,MATCH(Orders!$F4541,Customers!$B4541,0))</f>
        <v>Standard Class</v>
      </c>
    </row>
    <row r="4542" spans="1:9" x14ac:dyDescent="0.35">
      <c r="A4542" s="11">
        <v>6100</v>
      </c>
      <c r="B4542" s="13" t="s">
        <v>2568</v>
      </c>
      <c r="C4542" s="13" t="s">
        <v>2569</v>
      </c>
      <c r="D4542" s="13" t="s">
        <v>41</v>
      </c>
      <c r="E4542" s="13" t="s">
        <v>23</v>
      </c>
      <c r="F4542" s="13" t="s">
        <v>218</v>
      </c>
      <c r="G4542" s="13" t="s">
        <v>219</v>
      </c>
      <c r="H4542" s="13" t="s">
        <v>26</v>
      </c>
      <c r="I4542" s="47" t="str">
        <f>INDEX(Orders!$E4542,MATCH(Orders!$F4542,Customers!$B4542,0))</f>
        <v>Standard Class</v>
      </c>
    </row>
    <row r="4543" spans="1:9" x14ac:dyDescent="0.35">
      <c r="A4543" s="12">
        <v>6098</v>
      </c>
      <c r="B4543" s="17" t="s">
        <v>2568</v>
      </c>
      <c r="C4543" s="17" t="s">
        <v>2569</v>
      </c>
      <c r="D4543" s="17" t="s">
        <v>41</v>
      </c>
      <c r="E4543" s="17" t="s">
        <v>23</v>
      </c>
      <c r="F4543" s="17" t="s">
        <v>218</v>
      </c>
      <c r="G4543" s="17" t="s">
        <v>219</v>
      </c>
      <c r="H4543" s="17" t="s">
        <v>26</v>
      </c>
      <c r="I4543" s="48" t="str">
        <f>INDEX(Orders!$E4543,MATCH(Orders!$F4543,Customers!$B4543,0))</f>
        <v>Standard Class</v>
      </c>
    </row>
    <row r="4544" spans="1:9" x14ac:dyDescent="0.35">
      <c r="A4544" s="11">
        <v>6099</v>
      </c>
      <c r="B4544" s="13" t="s">
        <v>2568</v>
      </c>
      <c r="C4544" s="13" t="s">
        <v>2569</v>
      </c>
      <c r="D4544" s="13" t="s">
        <v>41</v>
      </c>
      <c r="E4544" s="13" t="s">
        <v>23</v>
      </c>
      <c r="F4544" s="13" t="s">
        <v>218</v>
      </c>
      <c r="G4544" s="13" t="s">
        <v>219</v>
      </c>
      <c r="H4544" s="13" t="s">
        <v>26</v>
      </c>
      <c r="I4544" s="47" t="str">
        <f>INDEX(Orders!$E4544,MATCH(Orders!$F4544,Customers!$B4544,0))</f>
        <v>Standard Class</v>
      </c>
    </row>
    <row r="4545" spans="1:9" x14ac:dyDescent="0.35">
      <c r="A4545" s="12">
        <v>6096</v>
      </c>
      <c r="B4545" s="17" t="s">
        <v>2568</v>
      </c>
      <c r="C4545" s="17" t="s">
        <v>2569</v>
      </c>
      <c r="D4545" s="17" t="s">
        <v>41</v>
      </c>
      <c r="E4545" s="17" t="s">
        <v>23</v>
      </c>
      <c r="F4545" s="17" t="s">
        <v>218</v>
      </c>
      <c r="G4545" s="17" t="s">
        <v>219</v>
      </c>
      <c r="H4545" s="17" t="s">
        <v>26</v>
      </c>
      <c r="I4545" s="48" t="str">
        <f>INDEX(Orders!$E4545,MATCH(Orders!$F4545,Customers!$B4545,0))</f>
        <v>Standard Class</v>
      </c>
    </row>
    <row r="4546" spans="1:9" x14ac:dyDescent="0.35">
      <c r="A4546" s="11">
        <v>6093</v>
      </c>
      <c r="B4546" s="13" t="s">
        <v>2568</v>
      </c>
      <c r="C4546" s="13" t="s">
        <v>2569</v>
      </c>
      <c r="D4546" s="13" t="s">
        <v>41</v>
      </c>
      <c r="E4546" s="13" t="s">
        <v>23</v>
      </c>
      <c r="F4546" s="13" t="s">
        <v>218</v>
      </c>
      <c r="G4546" s="13" t="s">
        <v>219</v>
      </c>
      <c r="H4546" s="13" t="s">
        <v>26</v>
      </c>
      <c r="I4546" s="47" t="str">
        <f>INDEX(Orders!$E4546,MATCH(Orders!$F4546,Customers!$B4546,0))</f>
        <v>Standard Class</v>
      </c>
    </row>
    <row r="4547" spans="1:9" x14ac:dyDescent="0.35">
      <c r="A4547" s="12">
        <v>6104</v>
      </c>
      <c r="B4547" s="17" t="s">
        <v>2568</v>
      </c>
      <c r="C4547" s="17" t="s">
        <v>2569</v>
      </c>
      <c r="D4547" s="17" t="s">
        <v>41</v>
      </c>
      <c r="E4547" s="17" t="s">
        <v>23</v>
      </c>
      <c r="F4547" s="17" t="s">
        <v>218</v>
      </c>
      <c r="G4547" s="17" t="s">
        <v>219</v>
      </c>
      <c r="H4547" s="17" t="s">
        <v>26</v>
      </c>
      <c r="I4547" s="48" t="str">
        <f>INDEX(Orders!$E4547,MATCH(Orders!$F4547,Customers!$B4547,0))</f>
        <v>Standard Class</v>
      </c>
    </row>
    <row r="4548" spans="1:9" x14ac:dyDescent="0.35">
      <c r="A4548" s="11">
        <v>6095</v>
      </c>
      <c r="B4548" s="13" t="s">
        <v>2568</v>
      </c>
      <c r="C4548" s="13" t="s">
        <v>2569</v>
      </c>
      <c r="D4548" s="13" t="s">
        <v>41</v>
      </c>
      <c r="E4548" s="13" t="s">
        <v>23</v>
      </c>
      <c r="F4548" s="13" t="s">
        <v>218</v>
      </c>
      <c r="G4548" s="13" t="s">
        <v>219</v>
      </c>
      <c r="H4548" s="13" t="s">
        <v>26</v>
      </c>
      <c r="I4548" s="47" t="str">
        <f>INDEX(Orders!$E4548,MATCH(Orders!$F4548,Customers!$B4548,0))</f>
        <v>Standard Class</v>
      </c>
    </row>
    <row r="4549" spans="1:9" x14ac:dyDescent="0.35">
      <c r="A4549" s="12">
        <v>5402</v>
      </c>
      <c r="B4549" s="17" t="s">
        <v>7612</v>
      </c>
      <c r="C4549" s="17" t="s">
        <v>7613</v>
      </c>
      <c r="D4549" s="17" t="s">
        <v>41</v>
      </c>
      <c r="E4549" s="17" t="s">
        <v>23</v>
      </c>
      <c r="F4549" s="17" t="s">
        <v>159</v>
      </c>
      <c r="G4549" s="17" t="s">
        <v>160</v>
      </c>
      <c r="H4549" s="17" t="s">
        <v>44</v>
      </c>
      <c r="I4549" s="48" t="str">
        <f>INDEX(Orders!$E4549,MATCH(Orders!$F4549,Customers!$B4549,0))</f>
        <v>First Class</v>
      </c>
    </row>
    <row r="4550" spans="1:9" x14ac:dyDescent="0.35">
      <c r="A4550" s="11">
        <v>4263</v>
      </c>
      <c r="B4550" s="13" t="s">
        <v>3996</v>
      </c>
      <c r="C4550" s="13" t="s">
        <v>3997</v>
      </c>
      <c r="D4550" s="13" t="s">
        <v>41</v>
      </c>
      <c r="E4550" s="13" t="s">
        <v>23</v>
      </c>
      <c r="F4550" s="13" t="s">
        <v>184</v>
      </c>
      <c r="G4550" s="13" t="s">
        <v>251</v>
      </c>
      <c r="H4550" s="13" t="s">
        <v>79</v>
      </c>
      <c r="I4550" s="47" t="str">
        <f>INDEX(Orders!$E4550,MATCH(Orders!$F4550,Customers!$B4550,0))</f>
        <v>Standard Class</v>
      </c>
    </row>
    <row r="4551" spans="1:9" x14ac:dyDescent="0.35">
      <c r="A4551" s="12">
        <v>4757</v>
      </c>
      <c r="B4551" s="17" t="s">
        <v>4417</v>
      </c>
      <c r="C4551" s="17" t="s">
        <v>4418</v>
      </c>
      <c r="D4551" s="17" t="s">
        <v>41</v>
      </c>
      <c r="E4551" s="17" t="s">
        <v>23</v>
      </c>
      <c r="F4551" s="17" t="s">
        <v>86</v>
      </c>
      <c r="G4551" s="17" t="s">
        <v>87</v>
      </c>
      <c r="H4551" s="17" t="s">
        <v>26</v>
      </c>
      <c r="I4551" s="48" t="str">
        <f>INDEX(Orders!$E4551,MATCH(Orders!$F4551,Customers!$B4551,0))</f>
        <v>Standard Class</v>
      </c>
    </row>
    <row r="4552" spans="1:9" x14ac:dyDescent="0.35">
      <c r="A4552" s="11">
        <v>6004</v>
      </c>
      <c r="B4552" s="13" t="s">
        <v>699</v>
      </c>
      <c r="C4552" s="13" t="s">
        <v>700</v>
      </c>
      <c r="D4552" s="13" t="s">
        <v>41</v>
      </c>
      <c r="E4552" s="13" t="s">
        <v>23</v>
      </c>
      <c r="F4552" s="13" t="s">
        <v>801</v>
      </c>
      <c r="G4552" s="13" t="s">
        <v>98</v>
      </c>
      <c r="H4552" s="13" t="s">
        <v>79</v>
      </c>
      <c r="I4552" s="47" t="str">
        <f>INDEX(Orders!$E4552,MATCH(Orders!$F4552,Customers!$B4552,0))</f>
        <v>Standard Class</v>
      </c>
    </row>
    <row r="4553" spans="1:9" x14ac:dyDescent="0.35">
      <c r="A4553" s="12">
        <v>7338</v>
      </c>
      <c r="B4553" s="17" t="s">
        <v>20</v>
      </c>
      <c r="C4553" s="17" t="s">
        <v>21</v>
      </c>
      <c r="D4553" s="17" t="s">
        <v>22</v>
      </c>
      <c r="E4553" s="17" t="s">
        <v>23</v>
      </c>
      <c r="F4553" s="17" t="s">
        <v>42</v>
      </c>
      <c r="G4553" s="17" t="s">
        <v>43</v>
      </c>
      <c r="H4553" s="17" t="s">
        <v>44</v>
      </c>
      <c r="I4553" s="48" t="str">
        <f>INDEX(Orders!$E4553,MATCH(Orders!$F4553,Customers!$B4553,0))</f>
        <v>First Class</v>
      </c>
    </row>
    <row r="4554" spans="1:9" x14ac:dyDescent="0.35">
      <c r="A4554" s="11">
        <v>796</v>
      </c>
      <c r="B4554" s="13" t="s">
        <v>7230</v>
      </c>
      <c r="C4554" s="13" t="s">
        <v>7231</v>
      </c>
      <c r="D4554" s="13" t="s">
        <v>41</v>
      </c>
      <c r="E4554" s="13" t="s">
        <v>23</v>
      </c>
      <c r="F4554" s="13" t="s">
        <v>2711</v>
      </c>
      <c r="G4554" s="13" t="s">
        <v>933</v>
      </c>
      <c r="H4554" s="13" t="s">
        <v>54</v>
      </c>
      <c r="I4554" s="47" t="str">
        <f>INDEX(Orders!$E4554,MATCH(Orders!$F4554,Customers!$B4554,0))</f>
        <v>Standard Class</v>
      </c>
    </row>
    <row r="4555" spans="1:9" x14ac:dyDescent="0.35">
      <c r="A4555" s="12">
        <v>8524</v>
      </c>
      <c r="B4555" s="17" t="s">
        <v>4484</v>
      </c>
      <c r="C4555" s="17" t="s">
        <v>4485</v>
      </c>
      <c r="D4555" s="17" t="s">
        <v>41</v>
      </c>
      <c r="E4555" s="17" t="s">
        <v>23</v>
      </c>
      <c r="F4555" s="17" t="s">
        <v>358</v>
      </c>
      <c r="G4555" s="17" t="s">
        <v>43</v>
      </c>
      <c r="H4555" s="17" t="s">
        <v>44</v>
      </c>
      <c r="I4555" s="48" t="str">
        <f>INDEX(Orders!$E4555,MATCH(Orders!$F4555,Customers!$B4555,0))</f>
        <v>Standard Class</v>
      </c>
    </row>
    <row r="4556" spans="1:9" x14ac:dyDescent="0.35">
      <c r="A4556" s="11">
        <v>5401</v>
      </c>
      <c r="B4556" s="13" t="s">
        <v>7612</v>
      </c>
      <c r="C4556" s="13" t="s">
        <v>7613</v>
      </c>
      <c r="D4556" s="13" t="s">
        <v>41</v>
      </c>
      <c r="E4556" s="13" t="s">
        <v>23</v>
      </c>
      <c r="F4556" s="13" t="s">
        <v>159</v>
      </c>
      <c r="G4556" s="13" t="s">
        <v>160</v>
      </c>
      <c r="H4556" s="13" t="s">
        <v>44</v>
      </c>
      <c r="I4556" s="47" t="str">
        <f>INDEX(Orders!$E4556,MATCH(Orders!$F4556,Customers!$B4556,0))</f>
        <v>First Class</v>
      </c>
    </row>
    <row r="4557" spans="1:9" x14ac:dyDescent="0.35">
      <c r="A4557" s="12">
        <v>5546</v>
      </c>
      <c r="B4557" s="17" t="s">
        <v>794</v>
      </c>
      <c r="C4557" s="17" t="s">
        <v>795</v>
      </c>
      <c r="D4557" s="17" t="s">
        <v>108</v>
      </c>
      <c r="E4557" s="17" t="s">
        <v>23</v>
      </c>
      <c r="F4557" s="17" t="s">
        <v>190</v>
      </c>
      <c r="G4557" s="17" t="s">
        <v>241</v>
      </c>
      <c r="H4557" s="17" t="s">
        <v>26</v>
      </c>
      <c r="I4557" s="48" t="str">
        <f>INDEX(Orders!$E4557,MATCH(Orders!$F4557,Customers!$B4557,0))</f>
        <v>Standard Class</v>
      </c>
    </row>
    <row r="4558" spans="1:9" x14ac:dyDescent="0.35">
      <c r="A4558" s="11">
        <v>1805</v>
      </c>
      <c r="B4558" s="13" t="s">
        <v>3747</v>
      </c>
      <c r="C4558" s="13" t="s">
        <v>3748</v>
      </c>
      <c r="D4558" s="13" t="s">
        <v>41</v>
      </c>
      <c r="E4558" s="13" t="s">
        <v>23</v>
      </c>
      <c r="F4558" s="13" t="s">
        <v>86</v>
      </c>
      <c r="G4558" s="13" t="s">
        <v>87</v>
      </c>
      <c r="H4558" s="13" t="s">
        <v>26</v>
      </c>
      <c r="I4558" s="47" t="str">
        <f>INDEX(Orders!$E4558,MATCH(Orders!$F4558,Customers!$B4558,0))</f>
        <v>Second Class</v>
      </c>
    </row>
    <row r="4559" spans="1:9" x14ac:dyDescent="0.35">
      <c r="A4559" s="12">
        <v>1787</v>
      </c>
      <c r="B4559" s="17" t="s">
        <v>2219</v>
      </c>
      <c r="C4559" s="17" t="s">
        <v>2220</v>
      </c>
      <c r="D4559" s="17" t="s">
        <v>22</v>
      </c>
      <c r="E4559" s="17" t="s">
        <v>23</v>
      </c>
      <c r="F4559" s="17" t="s">
        <v>677</v>
      </c>
      <c r="G4559" s="17" t="s">
        <v>126</v>
      </c>
      <c r="H4559" s="17" t="s">
        <v>54</v>
      </c>
      <c r="I4559" s="48" t="str">
        <f>INDEX(Orders!$E4559,MATCH(Orders!$F4559,Customers!$B4559,0))</f>
        <v>Standard Class</v>
      </c>
    </row>
    <row r="4560" spans="1:9" x14ac:dyDescent="0.35">
      <c r="A4560" s="11">
        <v>1785</v>
      </c>
      <c r="B4560" s="13" t="s">
        <v>2219</v>
      </c>
      <c r="C4560" s="13" t="s">
        <v>2220</v>
      </c>
      <c r="D4560" s="13" t="s">
        <v>22</v>
      </c>
      <c r="E4560" s="13" t="s">
        <v>23</v>
      </c>
      <c r="F4560" s="13" t="s">
        <v>677</v>
      </c>
      <c r="G4560" s="13" t="s">
        <v>126</v>
      </c>
      <c r="H4560" s="13" t="s">
        <v>54</v>
      </c>
      <c r="I4560" s="47" t="str">
        <f>INDEX(Orders!$E4560,MATCH(Orders!$F4560,Customers!$B4560,0))</f>
        <v>Standard Class</v>
      </c>
    </row>
    <row r="4561" spans="1:9" x14ac:dyDescent="0.35">
      <c r="A4561" s="12">
        <v>2123</v>
      </c>
      <c r="B4561" s="17" t="s">
        <v>1791</v>
      </c>
      <c r="C4561" s="17" t="s">
        <v>1792</v>
      </c>
      <c r="D4561" s="17" t="s">
        <v>108</v>
      </c>
      <c r="E4561" s="17" t="s">
        <v>23</v>
      </c>
      <c r="F4561" s="17" t="s">
        <v>4712</v>
      </c>
      <c r="G4561" s="17" t="s">
        <v>880</v>
      </c>
      <c r="H4561" s="17" t="s">
        <v>54</v>
      </c>
      <c r="I4561" s="48" t="str">
        <f>INDEX(Orders!$E4561,MATCH(Orders!$F4561,Customers!$B4561,0))</f>
        <v>Second Class</v>
      </c>
    </row>
    <row r="4562" spans="1:9" x14ac:dyDescent="0.35">
      <c r="A4562" s="11">
        <v>1784</v>
      </c>
      <c r="B4562" s="13" t="s">
        <v>2219</v>
      </c>
      <c r="C4562" s="13" t="s">
        <v>2220</v>
      </c>
      <c r="D4562" s="13" t="s">
        <v>22</v>
      </c>
      <c r="E4562" s="13" t="s">
        <v>23</v>
      </c>
      <c r="F4562" s="13" t="s">
        <v>677</v>
      </c>
      <c r="G4562" s="13" t="s">
        <v>126</v>
      </c>
      <c r="H4562" s="13" t="s">
        <v>54</v>
      </c>
      <c r="I4562" s="47" t="str">
        <f>INDEX(Orders!$E4562,MATCH(Orders!$F4562,Customers!$B4562,0))</f>
        <v>Standard Class</v>
      </c>
    </row>
    <row r="4563" spans="1:9" x14ac:dyDescent="0.35">
      <c r="A4563" s="12">
        <v>5065</v>
      </c>
      <c r="B4563" s="17" t="s">
        <v>518</v>
      </c>
      <c r="C4563" s="17" t="s">
        <v>519</v>
      </c>
      <c r="D4563" s="17" t="s">
        <v>41</v>
      </c>
      <c r="E4563" s="17" t="s">
        <v>23</v>
      </c>
      <c r="F4563" s="17" t="s">
        <v>2365</v>
      </c>
      <c r="G4563" s="17" t="s">
        <v>743</v>
      </c>
      <c r="H4563" s="17" t="s">
        <v>26</v>
      </c>
      <c r="I4563" s="48" t="str">
        <f>INDEX(Orders!$E4563,MATCH(Orders!$F4563,Customers!$B4563,0))</f>
        <v>First Class</v>
      </c>
    </row>
    <row r="4564" spans="1:9" x14ac:dyDescent="0.35">
      <c r="A4564" s="11">
        <v>3849</v>
      </c>
      <c r="B4564" s="13" t="s">
        <v>4478</v>
      </c>
      <c r="C4564" s="13" t="s">
        <v>4479</v>
      </c>
      <c r="D4564" s="13" t="s">
        <v>41</v>
      </c>
      <c r="E4564" s="13" t="s">
        <v>23</v>
      </c>
      <c r="F4564" s="13" t="s">
        <v>273</v>
      </c>
      <c r="G4564" s="13" t="s">
        <v>1444</v>
      </c>
      <c r="H4564" s="13" t="s">
        <v>79</v>
      </c>
      <c r="I4564" s="47" t="str">
        <f>INDEX(Orders!$E4564,MATCH(Orders!$F4564,Customers!$B4564,0))</f>
        <v>First Class</v>
      </c>
    </row>
    <row r="4565" spans="1:9" x14ac:dyDescent="0.35">
      <c r="A4565" s="12">
        <v>9408</v>
      </c>
      <c r="B4565" s="17" t="s">
        <v>1407</v>
      </c>
      <c r="C4565" s="17" t="s">
        <v>1408</v>
      </c>
      <c r="D4565" s="17" t="s">
        <v>41</v>
      </c>
      <c r="E4565" s="17" t="s">
        <v>23</v>
      </c>
      <c r="F4565" s="17" t="s">
        <v>218</v>
      </c>
      <c r="G4565" s="17" t="s">
        <v>219</v>
      </c>
      <c r="H4565" s="17" t="s">
        <v>26</v>
      </c>
      <c r="I4565" s="48" t="str">
        <f>INDEX(Orders!$E4565,MATCH(Orders!$F4565,Customers!$B4565,0))</f>
        <v>Second Class</v>
      </c>
    </row>
    <row r="4566" spans="1:9" x14ac:dyDescent="0.35">
      <c r="A4566" s="11">
        <v>1804</v>
      </c>
      <c r="B4566" s="13" t="s">
        <v>3747</v>
      </c>
      <c r="C4566" s="13" t="s">
        <v>3748</v>
      </c>
      <c r="D4566" s="13" t="s">
        <v>41</v>
      </c>
      <c r="E4566" s="13" t="s">
        <v>23</v>
      </c>
      <c r="F4566" s="13" t="s">
        <v>86</v>
      </c>
      <c r="G4566" s="13" t="s">
        <v>87</v>
      </c>
      <c r="H4566" s="13" t="s">
        <v>26</v>
      </c>
      <c r="I4566" s="47" t="str">
        <f>INDEX(Orders!$E4566,MATCH(Orders!$F4566,Customers!$B4566,0))</f>
        <v>Second Class</v>
      </c>
    </row>
    <row r="4567" spans="1:9" x14ac:dyDescent="0.35">
      <c r="A4567" s="12">
        <v>7039</v>
      </c>
      <c r="B4567" s="17" t="s">
        <v>1142</v>
      </c>
      <c r="C4567" s="17" t="s">
        <v>1143</v>
      </c>
      <c r="D4567" s="17" t="s">
        <v>41</v>
      </c>
      <c r="E4567" s="17" t="s">
        <v>23</v>
      </c>
      <c r="F4567" s="17" t="s">
        <v>480</v>
      </c>
      <c r="G4567" s="17" t="s">
        <v>251</v>
      </c>
      <c r="H4567" s="17" t="s">
        <v>79</v>
      </c>
      <c r="I4567" s="48" t="str">
        <f>INDEX(Orders!$E4567,MATCH(Orders!$F4567,Customers!$B4567,0))</f>
        <v>Standard Class</v>
      </c>
    </row>
    <row r="4568" spans="1:9" x14ac:dyDescent="0.35">
      <c r="A4568" s="11">
        <v>7038</v>
      </c>
      <c r="B4568" s="13" t="s">
        <v>1142</v>
      </c>
      <c r="C4568" s="13" t="s">
        <v>1143</v>
      </c>
      <c r="D4568" s="13" t="s">
        <v>41</v>
      </c>
      <c r="E4568" s="13" t="s">
        <v>23</v>
      </c>
      <c r="F4568" s="13" t="s">
        <v>480</v>
      </c>
      <c r="G4568" s="13" t="s">
        <v>251</v>
      </c>
      <c r="H4568" s="13" t="s">
        <v>79</v>
      </c>
      <c r="I4568" s="47" t="str">
        <f>INDEX(Orders!$E4568,MATCH(Orders!$F4568,Customers!$B4568,0))</f>
        <v>Standard Class</v>
      </c>
    </row>
    <row r="4569" spans="1:9" x14ac:dyDescent="0.35">
      <c r="A4569" s="12">
        <v>3211</v>
      </c>
      <c r="B4569" s="17" t="s">
        <v>2204</v>
      </c>
      <c r="C4569" s="17" t="s">
        <v>2205</v>
      </c>
      <c r="D4569" s="17" t="s">
        <v>22</v>
      </c>
      <c r="E4569" s="17" t="s">
        <v>23</v>
      </c>
      <c r="F4569" s="17" t="s">
        <v>6781</v>
      </c>
      <c r="G4569" s="17" t="s">
        <v>53</v>
      </c>
      <c r="H4569" s="17" t="s">
        <v>54</v>
      </c>
      <c r="I4569" s="48" t="str">
        <f>INDEX(Orders!$E4569,MATCH(Orders!$F4569,Customers!$B4569,0))</f>
        <v>Standard Class</v>
      </c>
    </row>
    <row r="4570" spans="1:9" x14ac:dyDescent="0.35">
      <c r="A4570" s="11">
        <v>1803</v>
      </c>
      <c r="B4570" s="13" t="s">
        <v>3747</v>
      </c>
      <c r="C4570" s="13" t="s">
        <v>3748</v>
      </c>
      <c r="D4570" s="13" t="s">
        <v>41</v>
      </c>
      <c r="E4570" s="13" t="s">
        <v>23</v>
      </c>
      <c r="F4570" s="13" t="s">
        <v>86</v>
      </c>
      <c r="G4570" s="13" t="s">
        <v>87</v>
      </c>
      <c r="H4570" s="13" t="s">
        <v>26</v>
      </c>
      <c r="I4570" s="47" t="str">
        <f>INDEX(Orders!$E4570,MATCH(Orders!$F4570,Customers!$B4570,0))</f>
        <v>Second Class</v>
      </c>
    </row>
    <row r="4571" spans="1:9" x14ac:dyDescent="0.35">
      <c r="A4571" s="12">
        <v>9055</v>
      </c>
      <c r="B4571" s="17" t="s">
        <v>4937</v>
      </c>
      <c r="C4571" s="17" t="s">
        <v>4938</v>
      </c>
      <c r="D4571" s="17" t="s">
        <v>41</v>
      </c>
      <c r="E4571" s="17" t="s">
        <v>23</v>
      </c>
      <c r="F4571" s="17" t="s">
        <v>2284</v>
      </c>
      <c r="G4571" s="17" t="s">
        <v>43</v>
      </c>
      <c r="H4571" s="17" t="s">
        <v>44</v>
      </c>
      <c r="I4571" s="48" t="str">
        <f>INDEX(Orders!$E4571,MATCH(Orders!$F4571,Customers!$B4571,0))</f>
        <v>Standard Class</v>
      </c>
    </row>
    <row r="4572" spans="1:9" x14ac:dyDescent="0.35">
      <c r="A4572" s="11">
        <v>3212</v>
      </c>
      <c r="B4572" s="13" t="s">
        <v>2204</v>
      </c>
      <c r="C4572" s="13" t="s">
        <v>2205</v>
      </c>
      <c r="D4572" s="13" t="s">
        <v>22</v>
      </c>
      <c r="E4572" s="13" t="s">
        <v>23</v>
      </c>
      <c r="F4572" s="13" t="s">
        <v>6781</v>
      </c>
      <c r="G4572" s="13" t="s">
        <v>53</v>
      </c>
      <c r="H4572" s="13" t="s">
        <v>54</v>
      </c>
      <c r="I4572" s="47" t="str">
        <f>INDEX(Orders!$E4572,MATCH(Orders!$F4572,Customers!$B4572,0))</f>
        <v>Standard Class</v>
      </c>
    </row>
    <row r="4573" spans="1:9" x14ac:dyDescent="0.35">
      <c r="A4573" s="12">
        <v>3850</v>
      </c>
      <c r="B4573" s="17" t="s">
        <v>4478</v>
      </c>
      <c r="C4573" s="17" t="s">
        <v>4479</v>
      </c>
      <c r="D4573" s="17" t="s">
        <v>41</v>
      </c>
      <c r="E4573" s="17" t="s">
        <v>23</v>
      </c>
      <c r="F4573" s="17" t="s">
        <v>273</v>
      </c>
      <c r="G4573" s="17" t="s">
        <v>1444</v>
      </c>
      <c r="H4573" s="17" t="s">
        <v>79</v>
      </c>
      <c r="I4573" s="48" t="str">
        <f>INDEX(Orders!$E4573,MATCH(Orders!$F4573,Customers!$B4573,0))</f>
        <v>First Class</v>
      </c>
    </row>
    <row r="4574" spans="1:9" x14ac:dyDescent="0.35">
      <c r="A4574" s="11">
        <v>9409</v>
      </c>
      <c r="B4574" s="13" t="s">
        <v>1407</v>
      </c>
      <c r="C4574" s="13" t="s">
        <v>1408</v>
      </c>
      <c r="D4574" s="13" t="s">
        <v>41</v>
      </c>
      <c r="E4574" s="13" t="s">
        <v>23</v>
      </c>
      <c r="F4574" s="13" t="s">
        <v>218</v>
      </c>
      <c r="G4574" s="13" t="s">
        <v>219</v>
      </c>
      <c r="H4574" s="13" t="s">
        <v>26</v>
      </c>
      <c r="I4574" s="47" t="str">
        <f>INDEX(Orders!$E4574,MATCH(Orders!$F4574,Customers!$B4574,0))</f>
        <v>Second Class</v>
      </c>
    </row>
    <row r="4575" spans="1:9" x14ac:dyDescent="0.35">
      <c r="A4575" s="12">
        <v>5707</v>
      </c>
      <c r="B4575" s="17" t="s">
        <v>7641</v>
      </c>
      <c r="C4575" s="17" t="s">
        <v>7642</v>
      </c>
      <c r="D4575" s="17" t="s">
        <v>22</v>
      </c>
      <c r="E4575" s="17" t="s">
        <v>23</v>
      </c>
      <c r="F4575" s="17" t="s">
        <v>218</v>
      </c>
      <c r="G4575" s="17" t="s">
        <v>219</v>
      </c>
      <c r="H4575" s="17" t="s">
        <v>26</v>
      </c>
      <c r="I4575" s="48" t="str">
        <f>INDEX(Orders!$E4575,MATCH(Orders!$F4575,Customers!$B4575,0))</f>
        <v>Second Class</v>
      </c>
    </row>
    <row r="4576" spans="1:9" x14ac:dyDescent="0.35">
      <c r="A4576" s="11">
        <v>4428</v>
      </c>
      <c r="B4576" s="13" t="s">
        <v>5092</v>
      </c>
      <c r="C4576" s="13" t="s">
        <v>5093</v>
      </c>
      <c r="D4576" s="13" t="s">
        <v>22</v>
      </c>
      <c r="E4576" s="13" t="s">
        <v>23</v>
      </c>
      <c r="F4576" s="13" t="s">
        <v>6106</v>
      </c>
      <c r="G4576" s="13" t="s">
        <v>5020</v>
      </c>
      <c r="H4576" s="13" t="s">
        <v>44</v>
      </c>
      <c r="I4576" s="47" t="str">
        <f>INDEX(Orders!$E4576,MATCH(Orders!$F4576,Customers!$B4576,0))</f>
        <v>Standard Class</v>
      </c>
    </row>
    <row r="4577" spans="1:9" x14ac:dyDescent="0.35">
      <c r="A4577" s="12">
        <v>2124</v>
      </c>
      <c r="B4577" s="17" t="s">
        <v>1791</v>
      </c>
      <c r="C4577" s="17" t="s">
        <v>1792</v>
      </c>
      <c r="D4577" s="17" t="s">
        <v>108</v>
      </c>
      <c r="E4577" s="17" t="s">
        <v>23</v>
      </c>
      <c r="F4577" s="17" t="s">
        <v>4712</v>
      </c>
      <c r="G4577" s="17" t="s">
        <v>880</v>
      </c>
      <c r="H4577" s="17" t="s">
        <v>54</v>
      </c>
      <c r="I4577" s="48" t="str">
        <f>INDEX(Orders!$E4577,MATCH(Orders!$F4577,Customers!$B4577,0))</f>
        <v>Second Class</v>
      </c>
    </row>
    <row r="4578" spans="1:9" x14ac:dyDescent="0.35">
      <c r="A4578" s="11">
        <v>1786</v>
      </c>
      <c r="B4578" s="13" t="s">
        <v>2219</v>
      </c>
      <c r="C4578" s="13" t="s">
        <v>2220</v>
      </c>
      <c r="D4578" s="13" t="s">
        <v>22</v>
      </c>
      <c r="E4578" s="13" t="s">
        <v>23</v>
      </c>
      <c r="F4578" s="13" t="s">
        <v>677</v>
      </c>
      <c r="G4578" s="13" t="s">
        <v>126</v>
      </c>
      <c r="H4578" s="13" t="s">
        <v>54</v>
      </c>
      <c r="I4578" s="47" t="str">
        <f>INDEX(Orders!$E4578,MATCH(Orders!$F4578,Customers!$B4578,0))</f>
        <v>Standard Class</v>
      </c>
    </row>
    <row r="4579" spans="1:9" x14ac:dyDescent="0.35">
      <c r="A4579" s="12">
        <v>9326</v>
      </c>
      <c r="B4579" s="17" t="s">
        <v>5731</v>
      </c>
      <c r="C4579" s="17" t="s">
        <v>5732</v>
      </c>
      <c r="D4579" s="17" t="s">
        <v>41</v>
      </c>
      <c r="E4579" s="17" t="s">
        <v>23</v>
      </c>
      <c r="F4579" s="17" t="s">
        <v>42</v>
      </c>
      <c r="G4579" s="17" t="s">
        <v>43</v>
      </c>
      <c r="H4579" s="17" t="s">
        <v>44</v>
      </c>
      <c r="I4579" s="48" t="str">
        <f>INDEX(Orders!$E4579,MATCH(Orders!$F4579,Customers!$B4579,0))</f>
        <v>Standard Class</v>
      </c>
    </row>
    <row r="4580" spans="1:9" x14ac:dyDescent="0.35">
      <c r="A4580" s="11">
        <v>1078</v>
      </c>
      <c r="B4580" s="13" t="s">
        <v>710</v>
      </c>
      <c r="C4580" s="13" t="s">
        <v>711</v>
      </c>
      <c r="D4580" s="13" t="s">
        <v>41</v>
      </c>
      <c r="E4580" s="13" t="s">
        <v>23</v>
      </c>
      <c r="F4580" s="13" t="s">
        <v>159</v>
      </c>
      <c r="G4580" s="13" t="s">
        <v>160</v>
      </c>
      <c r="H4580" s="13" t="s">
        <v>44</v>
      </c>
      <c r="I4580" s="47" t="str">
        <f>INDEX(Orders!$E4580,MATCH(Orders!$F4580,Customers!$B4580,0))</f>
        <v>Second Class</v>
      </c>
    </row>
    <row r="4581" spans="1:9" x14ac:dyDescent="0.35">
      <c r="A4581" s="12">
        <v>3373</v>
      </c>
      <c r="B4581" s="17" t="s">
        <v>5283</v>
      </c>
      <c r="C4581" s="17" t="s">
        <v>5284</v>
      </c>
      <c r="D4581" s="17" t="s">
        <v>41</v>
      </c>
      <c r="E4581" s="17" t="s">
        <v>23</v>
      </c>
      <c r="F4581" s="17" t="s">
        <v>358</v>
      </c>
      <c r="G4581" s="17" t="s">
        <v>43</v>
      </c>
      <c r="H4581" s="17" t="s">
        <v>44</v>
      </c>
      <c r="I4581" s="48" t="str">
        <f>INDEX(Orders!$E4581,MATCH(Orders!$F4581,Customers!$B4581,0))</f>
        <v>Standard Class</v>
      </c>
    </row>
    <row r="4582" spans="1:9" x14ac:dyDescent="0.35">
      <c r="A4582" s="11">
        <v>9324</v>
      </c>
      <c r="B4582" s="13" t="s">
        <v>5731</v>
      </c>
      <c r="C4582" s="13" t="s">
        <v>5732</v>
      </c>
      <c r="D4582" s="13" t="s">
        <v>41</v>
      </c>
      <c r="E4582" s="13" t="s">
        <v>23</v>
      </c>
      <c r="F4582" s="13" t="s">
        <v>42</v>
      </c>
      <c r="G4582" s="13" t="s">
        <v>43</v>
      </c>
      <c r="H4582" s="13" t="s">
        <v>44</v>
      </c>
      <c r="I4582" s="47" t="str">
        <f>INDEX(Orders!$E4582,MATCH(Orders!$F4582,Customers!$B4582,0))</f>
        <v>Standard Class</v>
      </c>
    </row>
    <row r="4583" spans="1:9" x14ac:dyDescent="0.35">
      <c r="A4583" s="12">
        <v>3176</v>
      </c>
      <c r="B4583" s="17" t="s">
        <v>1567</v>
      </c>
      <c r="C4583" s="17" t="s">
        <v>1568</v>
      </c>
      <c r="D4583" s="17" t="s">
        <v>41</v>
      </c>
      <c r="E4583" s="17" t="s">
        <v>23</v>
      </c>
      <c r="F4583" s="17" t="s">
        <v>3591</v>
      </c>
      <c r="G4583" s="17" t="s">
        <v>737</v>
      </c>
      <c r="H4583" s="17" t="s">
        <v>44</v>
      </c>
      <c r="I4583" s="48" t="str">
        <f>INDEX(Orders!$E4583,MATCH(Orders!$F4583,Customers!$B4583,0))</f>
        <v>Standard Class</v>
      </c>
    </row>
    <row r="4584" spans="1:9" x14ac:dyDescent="0.35">
      <c r="A4584" s="11">
        <v>9253</v>
      </c>
      <c r="B4584" s="13" t="s">
        <v>7282</v>
      </c>
      <c r="C4584" s="13" t="s">
        <v>7283</v>
      </c>
      <c r="D4584" s="13" t="s">
        <v>41</v>
      </c>
      <c r="E4584" s="13" t="s">
        <v>23</v>
      </c>
      <c r="F4584" s="13" t="s">
        <v>7649</v>
      </c>
      <c r="G4584" s="13" t="s">
        <v>1444</v>
      </c>
      <c r="H4584" s="13" t="s">
        <v>79</v>
      </c>
      <c r="I4584" s="47" t="str">
        <f>INDEX(Orders!$E4584,MATCH(Orders!$F4584,Customers!$B4584,0))</f>
        <v>Second Class</v>
      </c>
    </row>
    <row r="4585" spans="1:9" x14ac:dyDescent="0.35">
      <c r="A4585" s="12">
        <v>3798</v>
      </c>
      <c r="B4585" s="17" t="s">
        <v>525</v>
      </c>
      <c r="C4585" s="17" t="s">
        <v>526</v>
      </c>
      <c r="D4585" s="17" t="s">
        <v>41</v>
      </c>
      <c r="E4585" s="17" t="s">
        <v>23</v>
      </c>
      <c r="F4585" s="17" t="s">
        <v>801</v>
      </c>
      <c r="G4585" s="17" t="s">
        <v>98</v>
      </c>
      <c r="H4585" s="17" t="s">
        <v>79</v>
      </c>
      <c r="I4585" s="48" t="str">
        <f>INDEX(Orders!$E4585,MATCH(Orders!$F4585,Customers!$B4585,0))</f>
        <v>First Class</v>
      </c>
    </row>
    <row r="4586" spans="1:9" x14ac:dyDescent="0.35">
      <c r="A4586" s="11">
        <v>9325</v>
      </c>
      <c r="B4586" s="13" t="s">
        <v>5731</v>
      </c>
      <c r="C4586" s="13" t="s">
        <v>5732</v>
      </c>
      <c r="D4586" s="13" t="s">
        <v>41</v>
      </c>
      <c r="E4586" s="13" t="s">
        <v>23</v>
      </c>
      <c r="F4586" s="13" t="s">
        <v>42</v>
      </c>
      <c r="G4586" s="13" t="s">
        <v>43</v>
      </c>
      <c r="H4586" s="13" t="s">
        <v>44</v>
      </c>
      <c r="I4586" s="47" t="str">
        <f>INDEX(Orders!$E4586,MATCH(Orders!$F4586,Customers!$B4586,0))</f>
        <v>Standard Class</v>
      </c>
    </row>
    <row r="4587" spans="1:9" x14ac:dyDescent="0.35">
      <c r="A4587" s="12">
        <v>1080</v>
      </c>
      <c r="B4587" s="17" t="s">
        <v>710</v>
      </c>
      <c r="C4587" s="17" t="s">
        <v>711</v>
      </c>
      <c r="D4587" s="17" t="s">
        <v>41</v>
      </c>
      <c r="E4587" s="17" t="s">
        <v>23</v>
      </c>
      <c r="F4587" s="17" t="s">
        <v>159</v>
      </c>
      <c r="G4587" s="17" t="s">
        <v>160</v>
      </c>
      <c r="H4587" s="17" t="s">
        <v>44</v>
      </c>
      <c r="I4587" s="48" t="str">
        <f>INDEX(Orders!$E4587,MATCH(Orders!$F4587,Customers!$B4587,0))</f>
        <v>Second Class</v>
      </c>
    </row>
    <row r="4588" spans="1:9" x14ac:dyDescent="0.35">
      <c r="A4588" s="11">
        <v>9627</v>
      </c>
      <c r="B4588" s="13" t="s">
        <v>927</v>
      </c>
      <c r="C4588" s="13" t="s">
        <v>928</v>
      </c>
      <c r="D4588" s="13" t="s">
        <v>22</v>
      </c>
      <c r="E4588" s="13" t="s">
        <v>23</v>
      </c>
      <c r="F4588" s="13" t="s">
        <v>6363</v>
      </c>
      <c r="G4588" s="13" t="s">
        <v>53</v>
      </c>
      <c r="H4588" s="13" t="s">
        <v>54</v>
      </c>
      <c r="I4588" s="47" t="str">
        <f>INDEX(Orders!$E4588,MATCH(Orders!$F4588,Customers!$B4588,0))</f>
        <v>First Class</v>
      </c>
    </row>
    <row r="4589" spans="1:9" x14ac:dyDescent="0.35">
      <c r="A4589" s="12">
        <v>2329</v>
      </c>
      <c r="B4589" s="17" t="s">
        <v>3218</v>
      </c>
      <c r="C4589" s="17" t="s">
        <v>3219</v>
      </c>
      <c r="D4589" s="17" t="s">
        <v>108</v>
      </c>
      <c r="E4589" s="17" t="s">
        <v>23</v>
      </c>
      <c r="F4589" s="17" t="s">
        <v>3591</v>
      </c>
      <c r="G4589" s="17" t="s">
        <v>737</v>
      </c>
      <c r="H4589" s="17" t="s">
        <v>44</v>
      </c>
      <c r="I4589" s="48" t="str">
        <f>INDEX(Orders!$E4589,MATCH(Orders!$F4589,Customers!$B4589,0))</f>
        <v>First Class</v>
      </c>
    </row>
    <row r="4590" spans="1:9" x14ac:dyDescent="0.35">
      <c r="A4590" s="11">
        <v>1079</v>
      </c>
      <c r="B4590" s="13" t="s">
        <v>710</v>
      </c>
      <c r="C4590" s="13" t="s">
        <v>711</v>
      </c>
      <c r="D4590" s="13" t="s">
        <v>41</v>
      </c>
      <c r="E4590" s="13" t="s">
        <v>23</v>
      </c>
      <c r="F4590" s="13" t="s">
        <v>159</v>
      </c>
      <c r="G4590" s="13" t="s">
        <v>160</v>
      </c>
      <c r="H4590" s="13" t="s">
        <v>44</v>
      </c>
      <c r="I4590" s="47" t="str">
        <f>INDEX(Orders!$E4590,MATCH(Orders!$F4590,Customers!$B4590,0))</f>
        <v>Second Class</v>
      </c>
    </row>
    <row r="4591" spans="1:9" x14ac:dyDescent="0.35">
      <c r="A4591" s="12">
        <v>9254</v>
      </c>
      <c r="B4591" s="17" t="s">
        <v>7282</v>
      </c>
      <c r="C4591" s="17" t="s">
        <v>7283</v>
      </c>
      <c r="D4591" s="17" t="s">
        <v>41</v>
      </c>
      <c r="E4591" s="17" t="s">
        <v>23</v>
      </c>
      <c r="F4591" s="17" t="s">
        <v>7649</v>
      </c>
      <c r="G4591" s="17" t="s">
        <v>1444</v>
      </c>
      <c r="H4591" s="17" t="s">
        <v>79</v>
      </c>
      <c r="I4591" s="48" t="str">
        <f>INDEX(Orders!$E4591,MATCH(Orders!$F4591,Customers!$B4591,0))</f>
        <v>Second Class</v>
      </c>
    </row>
    <row r="4592" spans="1:9" x14ac:dyDescent="0.35">
      <c r="A4592" s="11">
        <v>3372</v>
      </c>
      <c r="B4592" s="13" t="s">
        <v>5283</v>
      </c>
      <c r="C4592" s="13" t="s">
        <v>5284</v>
      </c>
      <c r="D4592" s="13" t="s">
        <v>41</v>
      </c>
      <c r="E4592" s="13" t="s">
        <v>23</v>
      </c>
      <c r="F4592" s="13" t="s">
        <v>358</v>
      </c>
      <c r="G4592" s="13" t="s">
        <v>43</v>
      </c>
      <c r="H4592" s="13" t="s">
        <v>44</v>
      </c>
      <c r="I4592" s="47" t="str">
        <f>INDEX(Orders!$E4592,MATCH(Orders!$F4592,Customers!$B4592,0))</f>
        <v>Standard Class</v>
      </c>
    </row>
    <row r="4593" spans="1:9" x14ac:dyDescent="0.35">
      <c r="A4593" s="12">
        <v>5416</v>
      </c>
      <c r="B4593" s="17" t="s">
        <v>715</v>
      </c>
      <c r="C4593" s="17" t="s">
        <v>716</v>
      </c>
      <c r="D4593" s="17" t="s">
        <v>41</v>
      </c>
      <c r="E4593" s="17" t="s">
        <v>23</v>
      </c>
      <c r="F4593" s="17" t="s">
        <v>380</v>
      </c>
      <c r="G4593" s="17" t="s">
        <v>381</v>
      </c>
      <c r="H4593" s="17" t="s">
        <v>54</v>
      </c>
      <c r="I4593" s="48" t="str">
        <f>INDEX(Orders!$E4593,MATCH(Orders!$F4593,Customers!$B4593,0))</f>
        <v>Standard Class</v>
      </c>
    </row>
    <row r="4594" spans="1:9" x14ac:dyDescent="0.35">
      <c r="A4594" s="11">
        <v>3177</v>
      </c>
      <c r="B4594" s="13" t="s">
        <v>1567</v>
      </c>
      <c r="C4594" s="13" t="s">
        <v>1568</v>
      </c>
      <c r="D4594" s="13" t="s">
        <v>41</v>
      </c>
      <c r="E4594" s="13" t="s">
        <v>23</v>
      </c>
      <c r="F4594" s="13" t="s">
        <v>3591</v>
      </c>
      <c r="G4594" s="13" t="s">
        <v>737</v>
      </c>
      <c r="H4594" s="13" t="s">
        <v>44</v>
      </c>
      <c r="I4594" s="47" t="str">
        <f>INDEX(Orders!$E4594,MATCH(Orders!$F4594,Customers!$B4594,0))</f>
        <v>Standard Class</v>
      </c>
    </row>
    <row r="4595" spans="1:9" x14ac:dyDescent="0.35">
      <c r="A4595" s="12">
        <v>5417</v>
      </c>
      <c r="B4595" s="17" t="s">
        <v>715</v>
      </c>
      <c r="C4595" s="17" t="s">
        <v>716</v>
      </c>
      <c r="D4595" s="17" t="s">
        <v>41</v>
      </c>
      <c r="E4595" s="17" t="s">
        <v>23</v>
      </c>
      <c r="F4595" s="17" t="s">
        <v>380</v>
      </c>
      <c r="G4595" s="17" t="s">
        <v>381</v>
      </c>
      <c r="H4595" s="17" t="s">
        <v>54</v>
      </c>
      <c r="I4595" s="48" t="str">
        <f>INDEX(Orders!$E4595,MATCH(Orders!$F4595,Customers!$B4595,0))</f>
        <v>Standard Class</v>
      </c>
    </row>
    <row r="4596" spans="1:9" x14ac:dyDescent="0.35">
      <c r="A4596" s="11">
        <v>1269</v>
      </c>
      <c r="B4596" s="13" t="s">
        <v>2369</v>
      </c>
      <c r="C4596" s="13" t="s">
        <v>2370</v>
      </c>
      <c r="D4596" s="13" t="s">
        <v>22</v>
      </c>
      <c r="E4596" s="13" t="s">
        <v>23</v>
      </c>
      <c r="F4596" s="13" t="s">
        <v>1886</v>
      </c>
      <c r="G4596" s="13" t="s">
        <v>737</v>
      </c>
      <c r="H4596" s="13" t="s">
        <v>44</v>
      </c>
      <c r="I4596" s="47" t="str">
        <f>INDEX(Orders!$E4596,MATCH(Orders!$F4596,Customers!$B4596,0))</f>
        <v>Standard Class</v>
      </c>
    </row>
    <row r="4597" spans="1:9" x14ac:dyDescent="0.35">
      <c r="A4597" s="12">
        <v>5415</v>
      </c>
      <c r="B4597" s="17" t="s">
        <v>715</v>
      </c>
      <c r="C4597" s="17" t="s">
        <v>716</v>
      </c>
      <c r="D4597" s="17" t="s">
        <v>41</v>
      </c>
      <c r="E4597" s="17" t="s">
        <v>23</v>
      </c>
      <c r="F4597" s="17" t="s">
        <v>380</v>
      </c>
      <c r="G4597" s="17" t="s">
        <v>381</v>
      </c>
      <c r="H4597" s="17" t="s">
        <v>54</v>
      </c>
      <c r="I4597" s="48" t="str">
        <f>INDEX(Orders!$E4597,MATCH(Orders!$F4597,Customers!$B4597,0))</f>
        <v>Standard Class</v>
      </c>
    </row>
    <row r="4598" spans="1:9" x14ac:dyDescent="0.35">
      <c r="A4598" s="11">
        <v>8835</v>
      </c>
      <c r="B4598" s="13" t="s">
        <v>913</v>
      </c>
      <c r="C4598" s="13" t="s">
        <v>914</v>
      </c>
      <c r="D4598" s="13" t="s">
        <v>108</v>
      </c>
      <c r="E4598" s="13" t="s">
        <v>23</v>
      </c>
      <c r="F4598" s="13" t="s">
        <v>2896</v>
      </c>
      <c r="G4598" s="13" t="s">
        <v>251</v>
      </c>
      <c r="H4598" s="13" t="s">
        <v>79</v>
      </c>
      <c r="I4598" s="47" t="str">
        <f>INDEX(Orders!$E4598,MATCH(Orders!$F4598,Customers!$B4598,0))</f>
        <v>Standard Class</v>
      </c>
    </row>
    <row r="4599" spans="1:9" x14ac:dyDescent="0.35">
      <c r="A4599" s="12">
        <v>3494</v>
      </c>
      <c r="B4599" s="17" t="s">
        <v>511</v>
      </c>
      <c r="C4599" s="17" t="s">
        <v>512</v>
      </c>
      <c r="D4599" s="17" t="s">
        <v>22</v>
      </c>
      <c r="E4599" s="17" t="s">
        <v>23</v>
      </c>
      <c r="F4599" s="17" t="s">
        <v>7661</v>
      </c>
      <c r="G4599" s="17" t="s">
        <v>933</v>
      </c>
      <c r="H4599" s="17" t="s">
        <v>54</v>
      </c>
      <c r="I4599" s="48" t="str">
        <f>INDEX(Orders!$E4599,MATCH(Orders!$F4599,Customers!$B4599,0))</f>
        <v>Standard Class</v>
      </c>
    </row>
    <row r="4600" spans="1:9" x14ac:dyDescent="0.35">
      <c r="A4600" s="11">
        <v>718</v>
      </c>
      <c r="B4600" s="13" t="s">
        <v>4004</v>
      </c>
      <c r="C4600" s="13" t="s">
        <v>4005</v>
      </c>
      <c r="D4600" s="13" t="s">
        <v>41</v>
      </c>
      <c r="E4600" s="13" t="s">
        <v>23</v>
      </c>
      <c r="F4600" s="13" t="s">
        <v>697</v>
      </c>
      <c r="G4600" s="13" t="s">
        <v>153</v>
      </c>
      <c r="H4600" s="13" t="s">
        <v>26</v>
      </c>
      <c r="I4600" s="47" t="str">
        <f>INDEX(Orders!$E4600,MATCH(Orders!$F4600,Customers!$B4600,0))</f>
        <v>Standard Class</v>
      </c>
    </row>
    <row r="4601" spans="1:9" x14ac:dyDescent="0.35">
      <c r="A4601" s="12">
        <v>8485</v>
      </c>
      <c r="B4601" s="17" t="s">
        <v>1523</v>
      </c>
      <c r="C4601" s="17" t="s">
        <v>1524</v>
      </c>
      <c r="D4601" s="17" t="s">
        <v>41</v>
      </c>
      <c r="E4601" s="17" t="s">
        <v>23</v>
      </c>
      <c r="F4601" s="17" t="s">
        <v>159</v>
      </c>
      <c r="G4601" s="17" t="s">
        <v>160</v>
      </c>
      <c r="H4601" s="17" t="s">
        <v>44</v>
      </c>
      <c r="I4601" s="48" t="str">
        <f>INDEX(Orders!$E4601,MATCH(Orders!$F4601,Customers!$B4601,0))</f>
        <v>Same Day</v>
      </c>
    </row>
    <row r="4602" spans="1:9" x14ac:dyDescent="0.35">
      <c r="A4602" s="11">
        <v>635</v>
      </c>
      <c r="B4602" s="13" t="s">
        <v>1491</v>
      </c>
      <c r="C4602" s="13" t="s">
        <v>1492</v>
      </c>
      <c r="D4602" s="13" t="s">
        <v>41</v>
      </c>
      <c r="E4602" s="13" t="s">
        <v>23</v>
      </c>
      <c r="F4602" s="13" t="s">
        <v>801</v>
      </c>
      <c r="G4602" s="13" t="s">
        <v>98</v>
      </c>
      <c r="H4602" s="13" t="s">
        <v>79</v>
      </c>
      <c r="I4602" s="47" t="str">
        <f>INDEX(Orders!$E4602,MATCH(Orders!$F4602,Customers!$B4602,0))</f>
        <v>Second Class</v>
      </c>
    </row>
    <row r="4603" spans="1:9" x14ac:dyDescent="0.35">
      <c r="A4603" s="12">
        <v>5595</v>
      </c>
      <c r="B4603" s="17" t="s">
        <v>4664</v>
      </c>
      <c r="C4603" s="17" t="s">
        <v>4665</v>
      </c>
      <c r="D4603" s="17" t="s">
        <v>22</v>
      </c>
      <c r="E4603" s="17" t="s">
        <v>23</v>
      </c>
      <c r="F4603" s="17" t="s">
        <v>4233</v>
      </c>
      <c r="G4603" s="17" t="s">
        <v>893</v>
      </c>
      <c r="H4603" s="17" t="s">
        <v>26</v>
      </c>
      <c r="I4603" s="48" t="str">
        <f>INDEX(Orders!$E4603,MATCH(Orders!$F4603,Customers!$B4603,0))</f>
        <v>Same Day</v>
      </c>
    </row>
    <row r="4604" spans="1:9" x14ac:dyDescent="0.35">
      <c r="A4604" s="11">
        <v>7923</v>
      </c>
      <c r="B4604" s="13" t="s">
        <v>478</v>
      </c>
      <c r="C4604" s="13" t="s">
        <v>479</v>
      </c>
      <c r="D4604" s="13" t="s">
        <v>108</v>
      </c>
      <c r="E4604" s="13" t="s">
        <v>23</v>
      </c>
      <c r="F4604" s="13" t="s">
        <v>3694</v>
      </c>
      <c r="G4604" s="13" t="s">
        <v>98</v>
      </c>
      <c r="H4604" s="13" t="s">
        <v>79</v>
      </c>
      <c r="I4604" s="47" t="str">
        <f>INDEX(Orders!$E4604,MATCH(Orders!$F4604,Customers!$B4604,0))</f>
        <v>Standard Class</v>
      </c>
    </row>
    <row r="4605" spans="1:9" x14ac:dyDescent="0.35">
      <c r="A4605" s="12">
        <v>5596</v>
      </c>
      <c r="B4605" s="17" t="s">
        <v>4664</v>
      </c>
      <c r="C4605" s="17" t="s">
        <v>4665</v>
      </c>
      <c r="D4605" s="17" t="s">
        <v>22</v>
      </c>
      <c r="E4605" s="17" t="s">
        <v>23</v>
      </c>
      <c r="F4605" s="17" t="s">
        <v>4233</v>
      </c>
      <c r="G4605" s="17" t="s">
        <v>893</v>
      </c>
      <c r="H4605" s="17" t="s">
        <v>26</v>
      </c>
      <c r="I4605" s="48" t="str">
        <f>INDEX(Orders!$E4605,MATCH(Orders!$F4605,Customers!$B4605,0))</f>
        <v>Same Day</v>
      </c>
    </row>
    <row r="4606" spans="1:9" x14ac:dyDescent="0.35">
      <c r="A4606" s="11">
        <v>6042</v>
      </c>
      <c r="B4606" s="13" t="s">
        <v>5111</v>
      </c>
      <c r="C4606" s="13" t="s">
        <v>5112</v>
      </c>
      <c r="D4606" s="13" t="s">
        <v>22</v>
      </c>
      <c r="E4606" s="13" t="s">
        <v>23</v>
      </c>
      <c r="F4606" s="13" t="s">
        <v>42</v>
      </c>
      <c r="G4606" s="13" t="s">
        <v>43</v>
      </c>
      <c r="H4606" s="13" t="s">
        <v>44</v>
      </c>
      <c r="I4606" s="47" t="str">
        <f>INDEX(Orders!$E4606,MATCH(Orders!$F4606,Customers!$B4606,0))</f>
        <v>Standard Class</v>
      </c>
    </row>
    <row r="4607" spans="1:9" x14ac:dyDescent="0.35">
      <c r="A4607" s="12">
        <v>9353</v>
      </c>
      <c r="B4607" s="17" t="s">
        <v>1104</v>
      </c>
      <c r="C4607" s="17" t="s">
        <v>1105</v>
      </c>
      <c r="D4607" s="17" t="s">
        <v>41</v>
      </c>
      <c r="E4607" s="17" t="s">
        <v>23</v>
      </c>
      <c r="F4607" s="17" t="s">
        <v>380</v>
      </c>
      <c r="G4607" s="17" t="s">
        <v>381</v>
      </c>
      <c r="H4607" s="17" t="s">
        <v>54</v>
      </c>
      <c r="I4607" s="48" t="str">
        <f>INDEX(Orders!$E4607,MATCH(Orders!$F4607,Customers!$B4607,0))</f>
        <v>First Class</v>
      </c>
    </row>
    <row r="4608" spans="1:9" x14ac:dyDescent="0.35">
      <c r="A4608" s="11">
        <v>3496</v>
      </c>
      <c r="B4608" s="13" t="s">
        <v>511</v>
      </c>
      <c r="C4608" s="13" t="s">
        <v>512</v>
      </c>
      <c r="D4608" s="13" t="s">
        <v>22</v>
      </c>
      <c r="E4608" s="13" t="s">
        <v>23</v>
      </c>
      <c r="F4608" s="13" t="s">
        <v>7661</v>
      </c>
      <c r="G4608" s="13" t="s">
        <v>933</v>
      </c>
      <c r="H4608" s="13" t="s">
        <v>54</v>
      </c>
      <c r="I4608" s="47" t="str">
        <f>INDEX(Orders!$E4608,MATCH(Orders!$F4608,Customers!$B4608,0))</f>
        <v>Standard Class</v>
      </c>
    </row>
    <row r="4609" spans="1:9" x14ac:dyDescent="0.35">
      <c r="A4609" s="12">
        <v>3495</v>
      </c>
      <c r="B4609" s="17" t="s">
        <v>511</v>
      </c>
      <c r="C4609" s="17" t="s">
        <v>512</v>
      </c>
      <c r="D4609" s="17" t="s">
        <v>22</v>
      </c>
      <c r="E4609" s="17" t="s">
        <v>23</v>
      </c>
      <c r="F4609" s="17" t="s">
        <v>7661</v>
      </c>
      <c r="G4609" s="17" t="s">
        <v>933</v>
      </c>
      <c r="H4609" s="17" t="s">
        <v>54</v>
      </c>
      <c r="I4609" s="48" t="str">
        <f>INDEX(Orders!$E4609,MATCH(Orders!$F4609,Customers!$B4609,0))</f>
        <v>Standard Class</v>
      </c>
    </row>
    <row r="4610" spans="1:9" x14ac:dyDescent="0.35">
      <c r="A4610" s="11">
        <v>6041</v>
      </c>
      <c r="B4610" s="13" t="s">
        <v>5111</v>
      </c>
      <c r="C4610" s="13" t="s">
        <v>5112</v>
      </c>
      <c r="D4610" s="13" t="s">
        <v>22</v>
      </c>
      <c r="E4610" s="13" t="s">
        <v>23</v>
      </c>
      <c r="F4610" s="13" t="s">
        <v>42</v>
      </c>
      <c r="G4610" s="13" t="s">
        <v>43</v>
      </c>
      <c r="H4610" s="13" t="s">
        <v>44</v>
      </c>
      <c r="I4610" s="47" t="str">
        <f>INDEX(Orders!$E4610,MATCH(Orders!$F4610,Customers!$B4610,0))</f>
        <v>Standard Class</v>
      </c>
    </row>
    <row r="4611" spans="1:9" x14ac:dyDescent="0.35">
      <c r="A4611" s="12">
        <v>3588</v>
      </c>
      <c r="B4611" s="17" t="s">
        <v>3598</v>
      </c>
      <c r="C4611" s="17" t="s">
        <v>3599</v>
      </c>
      <c r="D4611" s="17" t="s">
        <v>108</v>
      </c>
      <c r="E4611" s="17" t="s">
        <v>23</v>
      </c>
      <c r="F4611" s="17" t="s">
        <v>527</v>
      </c>
      <c r="G4611" s="17" t="s">
        <v>153</v>
      </c>
      <c r="H4611" s="17" t="s">
        <v>26</v>
      </c>
      <c r="I4611" s="48" t="str">
        <f>INDEX(Orders!$E4611,MATCH(Orders!$F4611,Customers!$B4611,0))</f>
        <v>Standard Class</v>
      </c>
    </row>
    <row r="4612" spans="1:9" x14ac:dyDescent="0.35">
      <c r="A4612" s="11">
        <v>9695</v>
      </c>
      <c r="B4612" s="13" t="s">
        <v>3162</v>
      </c>
      <c r="C4612" s="13" t="s">
        <v>3163</v>
      </c>
      <c r="D4612" s="13" t="s">
        <v>108</v>
      </c>
      <c r="E4612" s="13" t="s">
        <v>23</v>
      </c>
      <c r="F4612" s="13" t="s">
        <v>358</v>
      </c>
      <c r="G4612" s="13" t="s">
        <v>43</v>
      </c>
      <c r="H4612" s="13" t="s">
        <v>44</v>
      </c>
      <c r="I4612" s="47" t="str">
        <f>INDEX(Orders!$E4612,MATCH(Orders!$F4612,Customers!$B4612,0))</f>
        <v>Second Class</v>
      </c>
    </row>
    <row r="4613" spans="1:9" x14ac:dyDescent="0.35">
      <c r="A4613" s="12">
        <v>9354</v>
      </c>
      <c r="B4613" s="17" t="s">
        <v>1104</v>
      </c>
      <c r="C4613" s="17" t="s">
        <v>1105</v>
      </c>
      <c r="D4613" s="17" t="s">
        <v>41</v>
      </c>
      <c r="E4613" s="17" t="s">
        <v>23</v>
      </c>
      <c r="F4613" s="17" t="s">
        <v>380</v>
      </c>
      <c r="G4613" s="17" t="s">
        <v>381</v>
      </c>
      <c r="H4613" s="17" t="s">
        <v>54</v>
      </c>
      <c r="I4613" s="48" t="str">
        <f>INDEX(Orders!$E4613,MATCH(Orders!$F4613,Customers!$B4613,0))</f>
        <v>First Class</v>
      </c>
    </row>
    <row r="4614" spans="1:9" x14ac:dyDescent="0.35">
      <c r="A4614" s="11">
        <v>8837</v>
      </c>
      <c r="B4614" s="13" t="s">
        <v>913</v>
      </c>
      <c r="C4614" s="13" t="s">
        <v>914</v>
      </c>
      <c r="D4614" s="13" t="s">
        <v>108</v>
      </c>
      <c r="E4614" s="13" t="s">
        <v>23</v>
      </c>
      <c r="F4614" s="13" t="s">
        <v>2896</v>
      </c>
      <c r="G4614" s="13" t="s">
        <v>251</v>
      </c>
      <c r="H4614" s="13" t="s">
        <v>79</v>
      </c>
      <c r="I4614" s="47" t="str">
        <f>INDEX(Orders!$E4614,MATCH(Orders!$F4614,Customers!$B4614,0))</f>
        <v>Standard Class</v>
      </c>
    </row>
    <row r="4615" spans="1:9" x14ac:dyDescent="0.35">
      <c r="A4615" s="12">
        <v>7924</v>
      </c>
      <c r="B4615" s="17" t="s">
        <v>478</v>
      </c>
      <c r="C4615" s="17" t="s">
        <v>479</v>
      </c>
      <c r="D4615" s="17" t="s">
        <v>108</v>
      </c>
      <c r="E4615" s="17" t="s">
        <v>23</v>
      </c>
      <c r="F4615" s="17" t="s">
        <v>3694</v>
      </c>
      <c r="G4615" s="17" t="s">
        <v>98</v>
      </c>
      <c r="H4615" s="17" t="s">
        <v>79</v>
      </c>
      <c r="I4615" s="48" t="str">
        <f>INDEX(Orders!$E4615,MATCH(Orders!$F4615,Customers!$B4615,0))</f>
        <v>Standard Class</v>
      </c>
    </row>
    <row r="4616" spans="1:9" x14ac:dyDescent="0.35">
      <c r="A4616" s="11">
        <v>8838</v>
      </c>
      <c r="B4616" s="13" t="s">
        <v>913</v>
      </c>
      <c r="C4616" s="13" t="s">
        <v>914</v>
      </c>
      <c r="D4616" s="13" t="s">
        <v>108</v>
      </c>
      <c r="E4616" s="13" t="s">
        <v>23</v>
      </c>
      <c r="F4616" s="13" t="s">
        <v>2896</v>
      </c>
      <c r="G4616" s="13" t="s">
        <v>251</v>
      </c>
      <c r="H4616" s="13" t="s">
        <v>79</v>
      </c>
      <c r="I4616" s="47" t="str">
        <f>INDEX(Orders!$E4616,MATCH(Orders!$F4616,Customers!$B4616,0))</f>
        <v>Standard Class</v>
      </c>
    </row>
    <row r="4617" spans="1:9" x14ac:dyDescent="0.35">
      <c r="A4617" s="12">
        <v>8836</v>
      </c>
      <c r="B4617" s="17" t="s">
        <v>913</v>
      </c>
      <c r="C4617" s="17" t="s">
        <v>914</v>
      </c>
      <c r="D4617" s="17" t="s">
        <v>108</v>
      </c>
      <c r="E4617" s="17" t="s">
        <v>23</v>
      </c>
      <c r="F4617" s="17" t="s">
        <v>2896</v>
      </c>
      <c r="G4617" s="17" t="s">
        <v>251</v>
      </c>
      <c r="H4617" s="17" t="s">
        <v>79</v>
      </c>
      <c r="I4617" s="48" t="str">
        <f>INDEX(Orders!$E4617,MATCH(Orders!$F4617,Customers!$B4617,0))</f>
        <v>Standard Class</v>
      </c>
    </row>
    <row r="4618" spans="1:9" x14ac:dyDescent="0.35">
      <c r="A4618" s="11">
        <v>8834</v>
      </c>
      <c r="B4618" s="13" t="s">
        <v>913</v>
      </c>
      <c r="C4618" s="13" t="s">
        <v>914</v>
      </c>
      <c r="D4618" s="13" t="s">
        <v>108</v>
      </c>
      <c r="E4618" s="13" t="s">
        <v>23</v>
      </c>
      <c r="F4618" s="13" t="s">
        <v>2896</v>
      </c>
      <c r="G4618" s="13" t="s">
        <v>251</v>
      </c>
      <c r="H4618" s="13" t="s">
        <v>79</v>
      </c>
      <c r="I4618" s="47" t="str">
        <f>INDEX(Orders!$E4618,MATCH(Orders!$F4618,Customers!$B4618,0))</f>
        <v>Standard Class</v>
      </c>
    </row>
    <row r="4619" spans="1:9" x14ac:dyDescent="0.35">
      <c r="A4619" s="12">
        <v>634</v>
      </c>
      <c r="B4619" s="17" t="s">
        <v>1491</v>
      </c>
      <c r="C4619" s="17" t="s">
        <v>1492</v>
      </c>
      <c r="D4619" s="17" t="s">
        <v>41</v>
      </c>
      <c r="E4619" s="17" t="s">
        <v>23</v>
      </c>
      <c r="F4619" s="17" t="s">
        <v>801</v>
      </c>
      <c r="G4619" s="17" t="s">
        <v>98</v>
      </c>
      <c r="H4619" s="17" t="s">
        <v>79</v>
      </c>
      <c r="I4619" s="48" t="str">
        <f>INDEX(Orders!$E4619,MATCH(Orders!$F4619,Customers!$B4619,0))</f>
        <v>Second Class</v>
      </c>
    </row>
    <row r="4620" spans="1:9" x14ac:dyDescent="0.35">
      <c r="A4620" s="11">
        <v>5184</v>
      </c>
      <c r="B4620" s="13" t="s">
        <v>188</v>
      </c>
      <c r="C4620" s="13" t="s">
        <v>189</v>
      </c>
      <c r="D4620" s="13" t="s">
        <v>41</v>
      </c>
      <c r="E4620" s="13" t="s">
        <v>23</v>
      </c>
      <c r="F4620" s="13" t="s">
        <v>184</v>
      </c>
      <c r="G4620" s="13" t="s">
        <v>251</v>
      </c>
      <c r="H4620" s="13" t="s">
        <v>79</v>
      </c>
      <c r="I4620" s="47" t="str">
        <f>INDEX(Orders!$E4620,MATCH(Orders!$F4620,Customers!$B4620,0))</f>
        <v>First Class</v>
      </c>
    </row>
    <row r="4621" spans="1:9" x14ac:dyDescent="0.35">
      <c r="A4621" s="12">
        <v>5185</v>
      </c>
      <c r="B4621" s="17" t="s">
        <v>188</v>
      </c>
      <c r="C4621" s="17" t="s">
        <v>189</v>
      </c>
      <c r="D4621" s="17" t="s">
        <v>41</v>
      </c>
      <c r="E4621" s="17" t="s">
        <v>23</v>
      </c>
      <c r="F4621" s="17" t="s">
        <v>184</v>
      </c>
      <c r="G4621" s="17" t="s">
        <v>251</v>
      </c>
      <c r="H4621" s="17" t="s">
        <v>79</v>
      </c>
      <c r="I4621" s="48" t="str">
        <f>INDEX(Orders!$E4621,MATCH(Orders!$F4621,Customers!$B4621,0))</f>
        <v>First Class</v>
      </c>
    </row>
    <row r="4622" spans="1:9" x14ac:dyDescent="0.35">
      <c r="A4622" s="11">
        <v>9694</v>
      </c>
      <c r="B4622" s="13" t="s">
        <v>3162</v>
      </c>
      <c r="C4622" s="13" t="s">
        <v>3163</v>
      </c>
      <c r="D4622" s="13" t="s">
        <v>108</v>
      </c>
      <c r="E4622" s="13" t="s">
        <v>23</v>
      </c>
      <c r="F4622" s="13" t="s">
        <v>358</v>
      </c>
      <c r="G4622" s="13" t="s">
        <v>43</v>
      </c>
      <c r="H4622" s="13" t="s">
        <v>44</v>
      </c>
      <c r="I4622" s="47" t="str">
        <f>INDEX(Orders!$E4622,MATCH(Orders!$F4622,Customers!$B4622,0))</f>
        <v>Second Class</v>
      </c>
    </row>
    <row r="4623" spans="1:9" x14ac:dyDescent="0.35">
      <c r="A4623" s="12">
        <v>3143</v>
      </c>
      <c r="B4623" s="17" t="s">
        <v>1282</v>
      </c>
      <c r="C4623" s="17" t="s">
        <v>1283</v>
      </c>
      <c r="D4623" s="17" t="s">
        <v>41</v>
      </c>
      <c r="E4623" s="17" t="s">
        <v>23</v>
      </c>
      <c r="F4623" s="17" t="s">
        <v>2058</v>
      </c>
      <c r="G4623" s="17" t="s">
        <v>153</v>
      </c>
      <c r="H4623" s="17" t="s">
        <v>26</v>
      </c>
      <c r="I4623" s="48" t="str">
        <f>INDEX(Orders!$E4623,MATCH(Orders!$F4623,Customers!$B4623,0))</f>
        <v>Second Class</v>
      </c>
    </row>
    <row r="4624" spans="1:9" x14ac:dyDescent="0.35">
      <c r="A4624" s="11">
        <v>5715</v>
      </c>
      <c r="B4624" s="13" t="s">
        <v>2124</v>
      </c>
      <c r="C4624" s="13" t="s">
        <v>2125</v>
      </c>
      <c r="D4624" s="13" t="s">
        <v>41</v>
      </c>
      <c r="E4624" s="13" t="s">
        <v>23</v>
      </c>
      <c r="F4624" s="13" t="s">
        <v>457</v>
      </c>
      <c r="G4624" s="13" t="s">
        <v>425</v>
      </c>
      <c r="H4624" s="13" t="s">
        <v>79</v>
      </c>
      <c r="I4624" s="47" t="str">
        <f>INDEX(Orders!$E4624,MATCH(Orders!$F4624,Customers!$B4624,0))</f>
        <v>Standard Class</v>
      </c>
    </row>
    <row r="4625" spans="1:9" x14ac:dyDescent="0.35">
      <c r="A4625" s="12">
        <v>7087</v>
      </c>
      <c r="B4625" s="17" t="s">
        <v>2840</v>
      </c>
      <c r="C4625" s="17" t="s">
        <v>2841</v>
      </c>
      <c r="D4625" s="17" t="s">
        <v>22</v>
      </c>
      <c r="E4625" s="17" t="s">
        <v>23</v>
      </c>
      <c r="F4625" s="17" t="s">
        <v>6084</v>
      </c>
      <c r="G4625" s="17" t="s">
        <v>87</v>
      </c>
      <c r="H4625" s="17" t="s">
        <v>26</v>
      </c>
      <c r="I4625" s="48" t="str">
        <f>INDEX(Orders!$E4625,MATCH(Orders!$F4625,Customers!$B4625,0))</f>
        <v>First Class</v>
      </c>
    </row>
    <row r="4626" spans="1:9" x14ac:dyDescent="0.35">
      <c r="A4626" s="11">
        <v>2036</v>
      </c>
      <c r="B4626" s="13" t="s">
        <v>3474</v>
      </c>
      <c r="C4626" s="13" t="s">
        <v>3475</v>
      </c>
      <c r="D4626" s="13" t="s">
        <v>41</v>
      </c>
      <c r="E4626" s="13" t="s">
        <v>23</v>
      </c>
      <c r="F4626" s="13" t="s">
        <v>2711</v>
      </c>
      <c r="G4626" s="13" t="s">
        <v>933</v>
      </c>
      <c r="H4626" s="13" t="s">
        <v>54</v>
      </c>
      <c r="I4626" s="47" t="str">
        <f>INDEX(Orders!$E4626,MATCH(Orders!$F4626,Customers!$B4626,0))</f>
        <v>Standard Class</v>
      </c>
    </row>
    <row r="4627" spans="1:9" x14ac:dyDescent="0.35">
      <c r="A4627" s="12">
        <v>363</v>
      </c>
      <c r="B4627" s="17" t="s">
        <v>4710</v>
      </c>
      <c r="C4627" s="17" t="s">
        <v>4711</v>
      </c>
      <c r="D4627" s="17" t="s">
        <v>41</v>
      </c>
      <c r="E4627" s="17" t="s">
        <v>23</v>
      </c>
      <c r="F4627" s="17" t="s">
        <v>218</v>
      </c>
      <c r="G4627" s="17" t="s">
        <v>219</v>
      </c>
      <c r="H4627" s="17" t="s">
        <v>26</v>
      </c>
      <c r="I4627" s="48" t="str">
        <f>INDEX(Orders!$E4627,MATCH(Orders!$F4627,Customers!$B4627,0))</f>
        <v>Standard Class</v>
      </c>
    </row>
    <row r="4628" spans="1:9" x14ac:dyDescent="0.35">
      <c r="A4628" s="11">
        <v>2035</v>
      </c>
      <c r="B4628" s="13" t="s">
        <v>3474</v>
      </c>
      <c r="C4628" s="13" t="s">
        <v>3475</v>
      </c>
      <c r="D4628" s="13" t="s">
        <v>41</v>
      </c>
      <c r="E4628" s="13" t="s">
        <v>23</v>
      </c>
      <c r="F4628" s="13" t="s">
        <v>2711</v>
      </c>
      <c r="G4628" s="13" t="s">
        <v>933</v>
      </c>
      <c r="H4628" s="13" t="s">
        <v>54</v>
      </c>
      <c r="I4628" s="47" t="str">
        <f>INDEX(Orders!$E4628,MATCH(Orders!$F4628,Customers!$B4628,0))</f>
        <v>Standard Class</v>
      </c>
    </row>
    <row r="4629" spans="1:9" x14ac:dyDescent="0.35">
      <c r="A4629" s="12">
        <v>7086</v>
      </c>
      <c r="B4629" s="17" t="s">
        <v>2840</v>
      </c>
      <c r="C4629" s="17" t="s">
        <v>2841</v>
      </c>
      <c r="D4629" s="17" t="s">
        <v>22</v>
      </c>
      <c r="E4629" s="17" t="s">
        <v>23</v>
      </c>
      <c r="F4629" s="17" t="s">
        <v>6084</v>
      </c>
      <c r="G4629" s="17" t="s">
        <v>87</v>
      </c>
      <c r="H4629" s="17" t="s">
        <v>26</v>
      </c>
      <c r="I4629" s="48" t="str">
        <f>INDEX(Orders!$E4629,MATCH(Orders!$F4629,Customers!$B4629,0))</f>
        <v>First Class</v>
      </c>
    </row>
    <row r="4630" spans="1:9" x14ac:dyDescent="0.35">
      <c r="A4630" s="11">
        <v>364</v>
      </c>
      <c r="B4630" s="13" t="s">
        <v>4710</v>
      </c>
      <c r="C4630" s="13" t="s">
        <v>4711</v>
      </c>
      <c r="D4630" s="13" t="s">
        <v>41</v>
      </c>
      <c r="E4630" s="13" t="s">
        <v>23</v>
      </c>
      <c r="F4630" s="13" t="s">
        <v>218</v>
      </c>
      <c r="G4630" s="13" t="s">
        <v>219</v>
      </c>
      <c r="H4630" s="13" t="s">
        <v>26</v>
      </c>
      <c r="I4630" s="47" t="str">
        <f>INDEX(Orders!$E4630,MATCH(Orders!$F4630,Customers!$B4630,0))</f>
        <v>Standard Class</v>
      </c>
    </row>
    <row r="4631" spans="1:9" x14ac:dyDescent="0.35">
      <c r="A4631" s="12">
        <v>3144</v>
      </c>
      <c r="B4631" s="17" t="s">
        <v>1282</v>
      </c>
      <c r="C4631" s="17" t="s">
        <v>1283</v>
      </c>
      <c r="D4631" s="17" t="s">
        <v>41</v>
      </c>
      <c r="E4631" s="17" t="s">
        <v>23</v>
      </c>
      <c r="F4631" s="17" t="s">
        <v>2058</v>
      </c>
      <c r="G4631" s="17" t="s">
        <v>153</v>
      </c>
      <c r="H4631" s="17" t="s">
        <v>26</v>
      </c>
      <c r="I4631" s="48" t="str">
        <f>INDEX(Orders!$E4631,MATCH(Orders!$F4631,Customers!$B4631,0))</f>
        <v>Second Class</v>
      </c>
    </row>
    <row r="4632" spans="1:9" x14ac:dyDescent="0.35">
      <c r="A4632" s="11">
        <v>362</v>
      </c>
      <c r="B4632" s="13" t="s">
        <v>4710</v>
      </c>
      <c r="C4632" s="13" t="s">
        <v>4711</v>
      </c>
      <c r="D4632" s="13" t="s">
        <v>41</v>
      </c>
      <c r="E4632" s="13" t="s">
        <v>23</v>
      </c>
      <c r="F4632" s="13" t="s">
        <v>218</v>
      </c>
      <c r="G4632" s="13" t="s">
        <v>219</v>
      </c>
      <c r="H4632" s="13" t="s">
        <v>26</v>
      </c>
      <c r="I4632" s="47" t="str">
        <f>INDEX(Orders!$E4632,MATCH(Orders!$F4632,Customers!$B4632,0))</f>
        <v>Standard Class</v>
      </c>
    </row>
    <row r="4633" spans="1:9" x14ac:dyDescent="0.35">
      <c r="A4633" s="12">
        <v>7871</v>
      </c>
      <c r="B4633" s="17" t="s">
        <v>5607</v>
      </c>
      <c r="C4633" s="17" t="s">
        <v>5608</v>
      </c>
      <c r="D4633" s="17" t="s">
        <v>22</v>
      </c>
      <c r="E4633" s="17" t="s">
        <v>23</v>
      </c>
      <c r="F4633" s="17" t="s">
        <v>1387</v>
      </c>
      <c r="G4633" s="17" t="s">
        <v>153</v>
      </c>
      <c r="H4633" s="17" t="s">
        <v>26</v>
      </c>
      <c r="I4633" s="48" t="str">
        <f>INDEX(Orders!$E4633,MATCH(Orders!$F4633,Customers!$B4633,0))</f>
        <v>Standard Class</v>
      </c>
    </row>
    <row r="4634" spans="1:9" x14ac:dyDescent="0.35">
      <c r="A4634" s="11">
        <v>5152</v>
      </c>
      <c r="B4634" s="13" t="s">
        <v>5148</v>
      </c>
      <c r="C4634" s="13" t="s">
        <v>5149</v>
      </c>
      <c r="D4634" s="13" t="s">
        <v>22</v>
      </c>
      <c r="E4634" s="13" t="s">
        <v>23</v>
      </c>
      <c r="F4634" s="13" t="s">
        <v>7683</v>
      </c>
      <c r="G4634" s="13" t="s">
        <v>5844</v>
      </c>
      <c r="H4634" s="13" t="s">
        <v>44</v>
      </c>
      <c r="I4634" s="47" t="str">
        <f>INDEX(Orders!$E4634,MATCH(Orders!$F4634,Customers!$B4634,0))</f>
        <v>First Class</v>
      </c>
    </row>
    <row r="4635" spans="1:9" x14ac:dyDescent="0.35">
      <c r="A4635" s="12">
        <v>365</v>
      </c>
      <c r="B4635" s="17" t="s">
        <v>4710</v>
      </c>
      <c r="C4635" s="17" t="s">
        <v>4711</v>
      </c>
      <c r="D4635" s="17" t="s">
        <v>41</v>
      </c>
      <c r="E4635" s="17" t="s">
        <v>23</v>
      </c>
      <c r="F4635" s="17" t="s">
        <v>218</v>
      </c>
      <c r="G4635" s="17" t="s">
        <v>219</v>
      </c>
      <c r="H4635" s="17" t="s">
        <v>26</v>
      </c>
      <c r="I4635" s="48" t="str">
        <f>INDEX(Orders!$E4635,MATCH(Orders!$F4635,Customers!$B4635,0))</f>
        <v>Standard Class</v>
      </c>
    </row>
    <row r="4636" spans="1:9" x14ac:dyDescent="0.35">
      <c r="A4636" s="11">
        <v>4564</v>
      </c>
      <c r="B4636" s="13" t="s">
        <v>869</v>
      </c>
      <c r="C4636" s="13" t="s">
        <v>870</v>
      </c>
      <c r="D4636" s="13" t="s">
        <v>108</v>
      </c>
      <c r="E4636" s="13" t="s">
        <v>23</v>
      </c>
      <c r="F4636" s="13" t="s">
        <v>7685</v>
      </c>
      <c r="G4636" s="13" t="s">
        <v>98</v>
      </c>
      <c r="H4636" s="13" t="s">
        <v>79</v>
      </c>
      <c r="I4636" s="47" t="str">
        <f>INDEX(Orders!$E4636,MATCH(Orders!$F4636,Customers!$B4636,0))</f>
        <v>Standard Class</v>
      </c>
    </row>
    <row r="4637" spans="1:9" x14ac:dyDescent="0.35">
      <c r="A4637" s="12">
        <v>7531</v>
      </c>
      <c r="B4637" s="17" t="s">
        <v>3108</v>
      </c>
      <c r="C4637" s="17" t="s">
        <v>3109</v>
      </c>
      <c r="D4637" s="17" t="s">
        <v>22</v>
      </c>
      <c r="E4637" s="17" t="s">
        <v>23</v>
      </c>
      <c r="F4637" s="17" t="s">
        <v>358</v>
      </c>
      <c r="G4637" s="17" t="s">
        <v>43</v>
      </c>
      <c r="H4637" s="17" t="s">
        <v>44</v>
      </c>
      <c r="I4637" s="48" t="str">
        <f>INDEX(Orders!$E4637,MATCH(Orders!$F4637,Customers!$B4637,0))</f>
        <v>Same Day</v>
      </c>
    </row>
    <row r="4638" spans="1:9" x14ac:dyDescent="0.35">
      <c r="A4638" s="11">
        <v>7763</v>
      </c>
      <c r="B4638" s="13" t="s">
        <v>5469</v>
      </c>
      <c r="C4638" s="13" t="s">
        <v>5470</v>
      </c>
      <c r="D4638" s="13" t="s">
        <v>108</v>
      </c>
      <c r="E4638" s="13" t="s">
        <v>23</v>
      </c>
      <c r="F4638" s="13" t="s">
        <v>1133</v>
      </c>
      <c r="G4638" s="13" t="s">
        <v>1134</v>
      </c>
      <c r="H4638" s="13" t="s">
        <v>44</v>
      </c>
      <c r="I4638" s="47" t="str">
        <f>INDEX(Orders!$E4638,MATCH(Orders!$F4638,Customers!$B4638,0))</f>
        <v>First Class</v>
      </c>
    </row>
    <row r="4639" spans="1:9" x14ac:dyDescent="0.35">
      <c r="A4639" s="12">
        <v>7528</v>
      </c>
      <c r="B4639" s="17" t="s">
        <v>3108</v>
      </c>
      <c r="C4639" s="17" t="s">
        <v>3109</v>
      </c>
      <c r="D4639" s="17" t="s">
        <v>22</v>
      </c>
      <c r="E4639" s="17" t="s">
        <v>23</v>
      </c>
      <c r="F4639" s="17" t="s">
        <v>358</v>
      </c>
      <c r="G4639" s="17" t="s">
        <v>43</v>
      </c>
      <c r="H4639" s="17" t="s">
        <v>44</v>
      </c>
      <c r="I4639" s="48" t="str">
        <f>INDEX(Orders!$E4639,MATCH(Orders!$F4639,Customers!$B4639,0))</f>
        <v>Same Day</v>
      </c>
    </row>
    <row r="4640" spans="1:9" x14ac:dyDescent="0.35">
      <c r="A4640" s="11">
        <v>7530</v>
      </c>
      <c r="B4640" s="13" t="s">
        <v>3108</v>
      </c>
      <c r="C4640" s="13" t="s">
        <v>3109</v>
      </c>
      <c r="D4640" s="13" t="s">
        <v>22</v>
      </c>
      <c r="E4640" s="13" t="s">
        <v>23</v>
      </c>
      <c r="F4640" s="13" t="s">
        <v>358</v>
      </c>
      <c r="G4640" s="13" t="s">
        <v>43</v>
      </c>
      <c r="H4640" s="13" t="s">
        <v>44</v>
      </c>
      <c r="I4640" s="47" t="str">
        <f>INDEX(Orders!$E4640,MATCH(Orders!$F4640,Customers!$B4640,0))</f>
        <v>Same Day</v>
      </c>
    </row>
    <row r="4641" spans="1:9" x14ac:dyDescent="0.35">
      <c r="A4641" s="12">
        <v>7529</v>
      </c>
      <c r="B4641" s="17" t="s">
        <v>3108</v>
      </c>
      <c r="C4641" s="17" t="s">
        <v>3109</v>
      </c>
      <c r="D4641" s="17" t="s">
        <v>22</v>
      </c>
      <c r="E4641" s="17" t="s">
        <v>23</v>
      </c>
      <c r="F4641" s="17" t="s">
        <v>358</v>
      </c>
      <c r="G4641" s="17" t="s">
        <v>43</v>
      </c>
      <c r="H4641" s="17" t="s">
        <v>44</v>
      </c>
      <c r="I4641" s="48" t="str">
        <f>INDEX(Orders!$E4641,MATCH(Orders!$F4641,Customers!$B4641,0))</f>
        <v>Same Day</v>
      </c>
    </row>
    <row r="4642" spans="1:9" x14ac:dyDescent="0.35">
      <c r="A4642" s="11">
        <v>7527</v>
      </c>
      <c r="B4642" s="13" t="s">
        <v>3108</v>
      </c>
      <c r="C4642" s="13" t="s">
        <v>3109</v>
      </c>
      <c r="D4642" s="13" t="s">
        <v>22</v>
      </c>
      <c r="E4642" s="13" t="s">
        <v>23</v>
      </c>
      <c r="F4642" s="13" t="s">
        <v>358</v>
      </c>
      <c r="G4642" s="13" t="s">
        <v>43</v>
      </c>
      <c r="H4642" s="13" t="s">
        <v>44</v>
      </c>
      <c r="I4642" s="47" t="str">
        <f>INDEX(Orders!$E4642,MATCH(Orders!$F4642,Customers!$B4642,0))</f>
        <v>Same Day</v>
      </c>
    </row>
    <row r="4643" spans="1:9" x14ac:dyDescent="0.35">
      <c r="A4643" s="12">
        <v>4463</v>
      </c>
      <c r="B4643" s="17" t="s">
        <v>5829</v>
      </c>
      <c r="C4643" s="17" t="s">
        <v>5830</v>
      </c>
      <c r="D4643" s="17" t="s">
        <v>108</v>
      </c>
      <c r="E4643" s="17" t="s">
        <v>23</v>
      </c>
      <c r="F4643" s="17" t="s">
        <v>1715</v>
      </c>
      <c r="G4643" s="17" t="s">
        <v>737</v>
      </c>
      <c r="H4643" s="17" t="s">
        <v>44</v>
      </c>
      <c r="I4643" s="48" t="str">
        <f>INDEX(Orders!$E4643,MATCH(Orders!$F4643,Customers!$B4643,0))</f>
        <v>First Class</v>
      </c>
    </row>
    <row r="4644" spans="1:9" x14ac:dyDescent="0.35">
      <c r="A4644" s="11">
        <v>4461</v>
      </c>
      <c r="B4644" s="13" t="s">
        <v>5829</v>
      </c>
      <c r="C4644" s="13" t="s">
        <v>5830</v>
      </c>
      <c r="D4644" s="13" t="s">
        <v>108</v>
      </c>
      <c r="E4644" s="13" t="s">
        <v>23</v>
      </c>
      <c r="F4644" s="13" t="s">
        <v>1715</v>
      </c>
      <c r="G4644" s="13" t="s">
        <v>737</v>
      </c>
      <c r="H4644" s="13" t="s">
        <v>44</v>
      </c>
      <c r="I4644" s="47" t="str">
        <f>INDEX(Orders!$E4644,MATCH(Orders!$F4644,Customers!$B4644,0))</f>
        <v>First Class</v>
      </c>
    </row>
    <row r="4645" spans="1:9" x14ac:dyDescent="0.35">
      <c r="A4645" s="12">
        <v>4465</v>
      </c>
      <c r="B4645" s="17" t="s">
        <v>5829</v>
      </c>
      <c r="C4645" s="17" t="s">
        <v>5830</v>
      </c>
      <c r="D4645" s="17" t="s">
        <v>108</v>
      </c>
      <c r="E4645" s="17" t="s">
        <v>23</v>
      </c>
      <c r="F4645" s="17" t="s">
        <v>1715</v>
      </c>
      <c r="G4645" s="17" t="s">
        <v>737</v>
      </c>
      <c r="H4645" s="17" t="s">
        <v>44</v>
      </c>
      <c r="I4645" s="48" t="str">
        <f>INDEX(Orders!$E4645,MATCH(Orders!$F4645,Customers!$B4645,0))</f>
        <v>First Class</v>
      </c>
    </row>
    <row r="4646" spans="1:9" x14ac:dyDescent="0.35">
      <c r="A4646" s="11">
        <v>5462</v>
      </c>
      <c r="B4646" s="13" t="s">
        <v>695</v>
      </c>
      <c r="C4646" s="13" t="s">
        <v>696</v>
      </c>
      <c r="D4646" s="13" t="s">
        <v>41</v>
      </c>
      <c r="E4646" s="13" t="s">
        <v>23</v>
      </c>
      <c r="F4646" s="13" t="s">
        <v>42</v>
      </c>
      <c r="G4646" s="13" t="s">
        <v>43</v>
      </c>
      <c r="H4646" s="13" t="s">
        <v>44</v>
      </c>
      <c r="I4646" s="47" t="str">
        <f>INDEX(Orders!$E4646,MATCH(Orders!$F4646,Customers!$B4646,0))</f>
        <v>Standard Class</v>
      </c>
    </row>
    <row r="4647" spans="1:9" x14ac:dyDescent="0.35">
      <c r="A4647" s="12">
        <v>6321</v>
      </c>
      <c r="B4647" s="17" t="s">
        <v>5178</v>
      </c>
      <c r="C4647" s="17" t="s">
        <v>5179</v>
      </c>
      <c r="D4647" s="17" t="s">
        <v>22</v>
      </c>
      <c r="E4647" s="17" t="s">
        <v>23</v>
      </c>
      <c r="F4647" s="17" t="s">
        <v>97</v>
      </c>
      <c r="G4647" s="17" t="s">
        <v>98</v>
      </c>
      <c r="H4647" s="17" t="s">
        <v>79</v>
      </c>
      <c r="I4647" s="48" t="str">
        <f>INDEX(Orders!$E4647,MATCH(Orders!$F4647,Customers!$B4647,0))</f>
        <v>Standard Class</v>
      </c>
    </row>
    <row r="4648" spans="1:9" x14ac:dyDescent="0.35">
      <c r="A4648" s="11">
        <v>8054</v>
      </c>
      <c r="B4648" s="13" t="s">
        <v>4734</v>
      </c>
      <c r="C4648" s="13" t="s">
        <v>4735</v>
      </c>
      <c r="D4648" s="13" t="s">
        <v>22</v>
      </c>
      <c r="E4648" s="13" t="s">
        <v>23</v>
      </c>
      <c r="F4648" s="13" t="s">
        <v>86</v>
      </c>
      <c r="G4648" s="13" t="s">
        <v>87</v>
      </c>
      <c r="H4648" s="13" t="s">
        <v>26</v>
      </c>
      <c r="I4648" s="47" t="str">
        <f>INDEX(Orders!$E4648,MATCH(Orders!$F4648,Customers!$B4648,0))</f>
        <v>Standard Class</v>
      </c>
    </row>
    <row r="4649" spans="1:9" x14ac:dyDescent="0.35">
      <c r="A4649" s="12">
        <v>4464</v>
      </c>
      <c r="B4649" s="17" t="s">
        <v>5829</v>
      </c>
      <c r="C4649" s="17" t="s">
        <v>5830</v>
      </c>
      <c r="D4649" s="17" t="s">
        <v>108</v>
      </c>
      <c r="E4649" s="17" t="s">
        <v>23</v>
      </c>
      <c r="F4649" s="17" t="s">
        <v>1715</v>
      </c>
      <c r="G4649" s="17" t="s">
        <v>737</v>
      </c>
      <c r="H4649" s="17" t="s">
        <v>44</v>
      </c>
      <c r="I4649" s="48" t="str">
        <f>INDEX(Orders!$E4649,MATCH(Orders!$F4649,Customers!$B4649,0))</f>
        <v>First Class</v>
      </c>
    </row>
    <row r="4650" spans="1:9" x14ac:dyDescent="0.35">
      <c r="A4650" s="11">
        <v>1069</v>
      </c>
      <c r="B4650" s="13" t="s">
        <v>4608</v>
      </c>
      <c r="C4650" s="13" t="s">
        <v>4609</v>
      </c>
      <c r="D4650" s="13" t="s">
        <v>41</v>
      </c>
      <c r="E4650" s="13" t="s">
        <v>23</v>
      </c>
      <c r="F4650" s="13" t="s">
        <v>7694</v>
      </c>
      <c r="G4650" s="13" t="s">
        <v>53</v>
      </c>
      <c r="H4650" s="13" t="s">
        <v>54</v>
      </c>
      <c r="I4650" s="47" t="str">
        <f>INDEX(Orders!$E4650,MATCH(Orders!$F4650,Customers!$B4650,0))</f>
        <v>Second Class</v>
      </c>
    </row>
    <row r="4651" spans="1:9" x14ac:dyDescent="0.35">
      <c r="A4651" s="12">
        <v>4462</v>
      </c>
      <c r="B4651" s="17" t="s">
        <v>5829</v>
      </c>
      <c r="C4651" s="17" t="s">
        <v>5830</v>
      </c>
      <c r="D4651" s="17" t="s">
        <v>108</v>
      </c>
      <c r="E4651" s="17" t="s">
        <v>23</v>
      </c>
      <c r="F4651" s="17" t="s">
        <v>1715</v>
      </c>
      <c r="G4651" s="17" t="s">
        <v>737</v>
      </c>
      <c r="H4651" s="17" t="s">
        <v>44</v>
      </c>
      <c r="I4651" s="48" t="str">
        <f>INDEX(Orders!$E4651,MATCH(Orders!$F4651,Customers!$B4651,0))</f>
        <v>First Class</v>
      </c>
    </row>
    <row r="4652" spans="1:9" x14ac:dyDescent="0.35">
      <c r="A4652" s="11">
        <v>4460</v>
      </c>
      <c r="B4652" s="13" t="s">
        <v>5829</v>
      </c>
      <c r="C4652" s="13" t="s">
        <v>5830</v>
      </c>
      <c r="D4652" s="13" t="s">
        <v>108</v>
      </c>
      <c r="E4652" s="13" t="s">
        <v>23</v>
      </c>
      <c r="F4652" s="13" t="s">
        <v>1715</v>
      </c>
      <c r="G4652" s="13" t="s">
        <v>737</v>
      </c>
      <c r="H4652" s="13" t="s">
        <v>44</v>
      </c>
      <c r="I4652" s="47" t="str">
        <f>INDEX(Orders!$E4652,MATCH(Orders!$F4652,Customers!$B4652,0))</f>
        <v>First Class</v>
      </c>
    </row>
    <row r="4653" spans="1:9" x14ac:dyDescent="0.35">
      <c r="A4653" s="12">
        <v>4472</v>
      </c>
      <c r="B4653" s="17" t="s">
        <v>6787</v>
      </c>
      <c r="C4653" s="17" t="s">
        <v>6788</v>
      </c>
      <c r="D4653" s="17" t="s">
        <v>108</v>
      </c>
      <c r="E4653" s="17" t="s">
        <v>23</v>
      </c>
      <c r="F4653" s="17" t="s">
        <v>7696</v>
      </c>
      <c r="G4653" s="17" t="s">
        <v>153</v>
      </c>
      <c r="H4653" s="17" t="s">
        <v>26</v>
      </c>
      <c r="I4653" s="48" t="str">
        <f>INDEX(Orders!$E4653,MATCH(Orders!$F4653,Customers!$B4653,0))</f>
        <v>Same Day</v>
      </c>
    </row>
    <row r="4654" spans="1:9" x14ac:dyDescent="0.35">
      <c r="A4654" s="11">
        <v>5794</v>
      </c>
      <c r="B4654" s="13" t="s">
        <v>585</v>
      </c>
      <c r="C4654" s="13" t="s">
        <v>586</v>
      </c>
      <c r="D4654" s="13" t="s">
        <v>41</v>
      </c>
      <c r="E4654" s="13" t="s">
        <v>23</v>
      </c>
      <c r="F4654" s="13" t="s">
        <v>1471</v>
      </c>
      <c r="G4654" s="13" t="s">
        <v>43</v>
      </c>
      <c r="H4654" s="13" t="s">
        <v>44</v>
      </c>
      <c r="I4654" s="47" t="str">
        <f>INDEX(Orders!$E4654,MATCH(Orders!$F4654,Customers!$B4654,0))</f>
        <v>First Class</v>
      </c>
    </row>
    <row r="4655" spans="1:9" x14ac:dyDescent="0.35">
      <c r="A4655" s="12">
        <v>9802</v>
      </c>
      <c r="B4655" s="17" t="s">
        <v>2173</v>
      </c>
      <c r="C4655" s="17" t="s">
        <v>2174</v>
      </c>
      <c r="D4655" s="17" t="s">
        <v>41</v>
      </c>
      <c r="E4655" s="17" t="s">
        <v>23</v>
      </c>
      <c r="F4655" s="17" t="s">
        <v>7699</v>
      </c>
      <c r="G4655" s="17" t="s">
        <v>43</v>
      </c>
      <c r="H4655" s="17" t="s">
        <v>44</v>
      </c>
      <c r="I4655" s="48" t="str">
        <f>INDEX(Orders!$E4655,MATCH(Orders!$F4655,Customers!$B4655,0))</f>
        <v>Standard Class</v>
      </c>
    </row>
    <row r="4656" spans="1:9" x14ac:dyDescent="0.35">
      <c r="A4656" s="11">
        <v>5793</v>
      </c>
      <c r="B4656" s="13" t="s">
        <v>585</v>
      </c>
      <c r="C4656" s="13" t="s">
        <v>586</v>
      </c>
      <c r="D4656" s="13" t="s">
        <v>41</v>
      </c>
      <c r="E4656" s="13" t="s">
        <v>23</v>
      </c>
      <c r="F4656" s="13" t="s">
        <v>1471</v>
      </c>
      <c r="G4656" s="13" t="s">
        <v>43</v>
      </c>
      <c r="H4656" s="13" t="s">
        <v>44</v>
      </c>
      <c r="I4656" s="47" t="str">
        <f>INDEX(Orders!$E4656,MATCH(Orders!$F4656,Customers!$B4656,0))</f>
        <v>First Class</v>
      </c>
    </row>
    <row r="4657" spans="1:9" x14ac:dyDescent="0.35">
      <c r="A4657" s="12">
        <v>7663</v>
      </c>
      <c r="B4657" s="17" t="s">
        <v>6916</v>
      </c>
      <c r="C4657" s="17" t="s">
        <v>6917</v>
      </c>
      <c r="D4657" s="17" t="s">
        <v>41</v>
      </c>
      <c r="E4657" s="17" t="s">
        <v>23</v>
      </c>
      <c r="F4657" s="17" t="s">
        <v>42</v>
      </c>
      <c r="G4657" s="17" t="s">
        <v>43</v>
      </c>
      <c r="H4657" s="17" t="s">
        <v>44</v>
      </c>
      <c r="I4657" s="48" t="str">
        <f>INDEX(Orders!$E4657,MATCH(Orders!$F4657,Customers!$B4657,0))</f>
        <v>First Class</v>
      </c>
    </row>
    <row r="4658" spans="1:9" x14ac:dyDescent="0.35">
      <c r="A4658" s="11">
        <v>4473</v>
      </c>
      <c r="B4658" s="13" t="s">
        <v>6787</v>
      </c>
      <c r="C4658" s="13" t="s">
        <v>6788</v>
      </c>
      <c r="D4658" s="13" t="s">
        <v>108</v>
      </c>
      <c r="E4658" s="13" t="s">
        <v>23</v>
      </c>
      <c r="F4658" s="13" t="s">
        <v>7696</v>
      </c>
      <c r="G4658" s="13" t="s">
        <v>153</v>
      </c>
      <c r="H4658" s="13" t="s">
        <v>26</v>
      </c>
      <c r="I4658" s="47" t="str">
        <f>INDEX(Orders!$E4658,MATCH(Orders!$F4658,Customers!$B4658,0))</f>
        <v>Same Day</v>
      </c>
    </row>
    <row r="4659" spans="1:9" x14ac:dyDescent="0.35">
      <c r="A4659" s="12">
        <v>4843</v>
      </c>
      <c r="B4659" s="17" t="s">
        <v>1646</v>
      </c>
      <c r="C4659" s="17" t="s">
        <v>1647</v>
      </c>
      <c r="D4659" s="17" t="s">
        <v>41</v>
      </c>
      <c r="E4659" s="17" t="s">
        <v>23</v>
      </c>
      <c r="F4659" s="17" t="s">
        <v>1106</v>
      </c>
      <c r="G4659" s="17" t="s">
        <v>514</v>
      </c>
      <c r="H4659" s="17" t="s">
        <v>79</v>
      </c>
      <c r="I4659" s="48" t="str">
        <f>INDEX(Orders!$E4659,MATCH(Orders!$F4659,Customers!$B4659,0))</f>
        <v>Standard Class</v>
      </c>
    </row>
    <row r="4660" spans="1:9" x14ac:dyDescent="0.35">
      <c r="A4660" s="11">
        <v>987</v>
      </c>
      <c r="B4660" s="13" t="s">
        <v>4224</v>
      </c>
      <c r="C4660" s="13" t="s">
        <v>4225</v>
      </c>
      <c r="D4660" s="13" t="s">
        <v>108</v>
      </c>
      <c r="E4660" s="13" t="s">
        <v>23</v>
      </c>
      <c r="F4660" s="13" t="s">
        <v>2606</v>
      </c>
      <c r="G4660" s="13" t="s">
        <v>53</v>
      </c>
      <c r="H4660" s="13" t="s">
        <v>54</v>
      </c>
      <c r="I4660" s="47" t="str">
        <f>INDEX(Orders!$E4660,MATCH(Orders!$F4660,Customers!$B4660,0))</f>
        <v>Standard Class</v>
      </c>
    </row>
    <row r="4661" spans="1:9" x14ac:dyDescent="0.35">
      <c r="A4661" s="12">
        <v>4474</v>
      </c>
      <c r="B4661" s="17" t="s">
        <v>6787</v>
      </c>
      <c r="C4661" s="17" t="s">
        <v>6788</v>
      </c>
      <c r="D4661" s="17" t="s">
        <v>108</v>
      </c>
      <c r="E4661" s="17" t="s">
        <v>23</v>
      </c>
      <c r="F4661" s="17" t="s">
        <v>7696</v>
      </c>
      <c r="G4661" s="17" t="s">
        <v>153</v>
      </c>
      <c r="H4661" s="17" t="s">
        <v>26</v>
      </c>
      <c r="I4661" s="48" t="str">
        <f>INDEX(Orders!$E4661,MATCH(Orders!$F4661,Customers!$B4661,0))</f>
        <v>Same Day</v>
      </c>
    </row>
    <row r="4662" spans="1:9" x14ac:dyDescent="0.35">
      <c r="A4662" s="11">
        <v>4475</v>
      </c>
      <c r="B4662" s="13" t="s">
        <v>6787</v>
      </c>
      <c r="C4662" s="13" t="s">
        <v>6788</v>
      </c>
      <c r="D4662" s="13" t="s">
        <v>108</v>
      </c>
      <c r="E4662" s="13" t="s">
        <v>23</v>
      </c>
      <c r="F4662" s="13" t="s">
        <v>7696</v>
      </c>
      <c r="G4662" s="13" t="s">
        <v>153</v>
      </c>
      <c r="H4662" s="13" t="s">
        <v>26</v>
      </c>
      <c r="I4662" s="47" t="str">
        <f>INDEX(Orders!$E4662,MATCH(Orders!$F4662,Customers!$B4662,0))</f>
        <v>Same Day</v>
      </c>
    </row>
    <row r="4663" spans="1:9" x14ac:dyDescent="0.35">
      <c r="A4663" s="12">
        <v>985</v>
      </c>
      <c r="B4663" s="17" t="s">
        <v>4224</v>
      </c>
      <c r="C4663" s="17" t="s">
        <v>4225</v>
      </c>
      <c r="D4663" s="17" t="s">
        <v>108</v>
      </c>
      <c r="E4663" s="17" t="s">
        <v>23</v>
      </c>
      <c r="F4663" s="17" t="s">
        <v>2606</v>
      </c>
      <c r="G4663" s="17" t="s">
        <v>53</v>
      </c>
      <c r="H4663" s="17" t="s">
        <v>54</v>
      </c>
      <c r="I4663" s="48" t="str">
        <f>INDEX(Orders!$E4663,MATCH(Orders!$F4663,Customers!$B4663,0))</f>
        <v>Standard Class</v>
      </c>
    </row>
    <row r="4664" spans="1:9" x14ac:dyDescent="0.35">
      <c r="A4664" s="11">
        <v>8591</v>
      </c>
      <c r="B4664" s="13" t="s">
        <v>5306</v>
      </c>
      <c r="C4664" s="13" t="s">
        <v>5307</v>
      </c>
      <c r="D4664" s="13" t="s">
        <v>22</v>
      </c>
      <c r="E4664" s="13" t="s">
        <v>23</v>
      </c>
      <c r="F4664" s="13" t="s">
        <v>5392</v>
      </c>
      <c r="G4664" s="13" t="s">
        <v>219</v>
      </c>
      <c r="H4664" s="13" t="s">
        <v>26</v>
      </c>
      <c r="I4664" s="47" t="str">
        <f>INDEX(Orders!$E4664,MATCH(Orders!$F4664,Customers!$B4664,0))</f>
        <v>First Class</v>
      </c>
    </row>
    <row r="4665" spans="1:9" x14ac:dyDescent="0.35">
      <c r="A4665" s="12">
        <v>5139</v>
      </c>
      <c r="B4665" s="17" t="s">
        <v>3747</v>
      </c>
      <c r="C4665" s="17" t="s">
        <v>3748</v>
      </c>
      <c r="D4665" s="17" t="s">
        <v>41</v>
      </c>
      <c r="E4665" s="17" t="s">
        <v>23</v>
      </c>
      <c r="F4665" s="17" t="s">
        <v>6647</v>
      </c>
      <c r="G4665" s="17" t="s">
        <v>219</v>
      </c>
      <c r="H4665" s="17" t="s">
        <v>26</v>
      </c>
      <c r="I4665" s="48" t="str">
        <f>INDEX(Orders!$E4665,MATCH(Orders!$F4665,Customers!$B4665,0))</f>
        <v>Standard Class</v>
      </c>
    </row>
    <row r="4666" spans="1:9" x14ac:dyDescent="0.35">
      <c r="A4666" s="11">
        <v>986</v>
      </c>
      <c r="B4666" s="13" t="s">
        <v>4224</v>
      </c>
      <c r="C4666" s="13" t="s">
        <v>4225</v>
      </c>
      <c r="D4666" s="13" t="s">
        <v>108</v>
      </c>
      <c r="E4666" s="13" t="s">
        <v>23</v>
      </c>
      <c r="F4666" s="13" t="s">
        <v>2606</v>
      </c>
      <c r="G4666" s="13" t="s">
        <v>53</v>
      </c>
      <c r="H4666" s="13" t="s">
        <v>54</v>
      </c>
      <c r="I4666" s="47" t="str">
        <f>INDEX(Orders!$E4666,MATCH(Orders!$F4666,Customers!$B4666,0))</f>
        <v>Standard Class</v>
      </c>
    </row>
    <row r="4667" spans="1:9" x14ac:dyDescent="0.35">
      <c r="A4667" s="12">
        <v>4476</v>
      </c>
      <c r="B4667" s="17" t="s">
        <v>6787</v>
      </c>
      <c r="C4667" s="17" t="s">
        <v>6788</v>
      </c>
      <c r="D4667" s="17" t="s">
        <v>108</v>
      </c>
      <c r="E4667" s="17" t="s">
        <v>23</v>
      </c>
      <c r="F4667" s="17" t="s">
        <v>7696</v>
      </c>
      <c r="G4667" s="17" t="s">
        <v>153</v>
      </c>
      <c r="H4667" s="17" t="s">
        <v>26</v>
      </c>
      <c r="I4667" s="48" t="str">
        <f>INDEX(Orders!$E4667,MATCH(Orders!$F4667,Customers!$B4667,0))</f>
        <v>Same Day</v>
      </c>
    </row>
    <row r="4668" spans="1:9" x14ac:dyDescent="0.35">
      <c r="A4668" s="11">
        <v>4477</v>
      </c>
      <c r="B4668" s="13" t="s">
        <v>6787</v>
      </c>
      <c r="C4668" s="13" t="s">
        <v>6788</v>
      </c>
      <c r="D4668" s="13" t="s">
        <v>108</v>
      </c>
      <c r="E4668" s="13" t="s">
        <v>23</v>
      </c>
      <c r="F4668" s="13" t="s">
        <v>7696</v>
      </c>
      <c r="G4668" s="13" t="s">
        <v>153</v>
      </c>
      <c r="H4668" s="13" t="s">
        <v>26</v>
      </c>
      <c r="I4668" s="47" t="str">
        <f>INDEX(Orders!$E4668,MATCH(Orders!$F4668,Customers!$B4668,0))</f>
        <v>Same Day</v>
      </c>
    </row>
    <row r="4669" spans="1:9" x14ac:dyDescent="0.35">
      <c r="A4669" s="12">
        <v>5140</v>
      </c>
      <c r="B4669" s="17" t="s">
        <v>3747</v>
      </c>
      <c r="C4669" s="17" t="s">
        <v>3748</v>
      </c>
      <c r="D4669" s="17" t="s">
        <v>41</v>
      </c>
      <c r="E4669" s="17" t="s">
        <v>23</v>
      </c>
      <c r="F4669" s="17" t="s">
        <v>6647</v>
      </c>
      <c r="G4669" s="17" t="s">
        <v>219</v>
      </c>
      <c r="H4669" s="17" t="s">
        <v>26</v>
      </c>
      <c r="I4669" s="48" t="str">
        <f>INDEX(Orders!$E4669,MATCH(Orders!$F4669,Customers!$B4669,0))</f>
        <v>Standard Class</v>
      </c>
    </row>
    <row r="4670" spans="1:9" x14ac:dyDescent="0.35">
      <c r="A4670" s="11">
        <v>5795</v>
      </c>
      <c r="B4670" s="13" t="s">
        <v>585</v>
      </c>
      <c r="C4670" s="13" t="s">
        <v>586</v>
      </c>
      <c r="D4670" s="13" t="s">
        <v>41</v>
      </c>
      <c r="E4670" s="13" t="s">
        <v>23</v>
      </c>
      <c r="F4670" s="13" t="s">
        <v>1471</v>
      </c>
      <c r="G4670" s="13" t="s">
        <v>43</v>
      </c>
      <c r="H4670" s="13" t="s">
        <v>44</v>
      </c>
      <c r="I4670" s="47" t="str">
        <f>INDEX(Orders!$E4670,MATCH(Orders!$F4670,Customers!$B4670,0))</f>
        <v>First Class</v>
      </c>
    </row>
    <row r="4671" spans="1:9" x14ac:dyDescent="0.35">
      <c r="A4671" s="12">
        <v>5791</v>
      </c>
      <c r="B4671" s="17" t="s">
        <v>585</v>
      </c>
      <c r="C4671" s="17" t="s">
        <v>586</v>
      </c>
      <c r="D4671" s="17" t="s">
        <v>41</v>
      </c>
      <c r="E4671" s="17" t="s">
        <v>23</v>
      </c>
      <c r="F4671" s="17" t="s">
        <v>1471</v>
      </c>
      <c r="G4671" s="17" t="s">
        <v>43</v>
      </c>
      <c r="H4671" s="17" t="s">
        <v>44</v>
      </c>
      <c r="I4671" s="48" t="str">
        <f>INDEX(Orders!$E4671,MATCH(Orders!$F4671,Customers!$B4671,0))</f>
        <v>First Class</v>
      </c>
    </row>
    <row r="4672" spans="1:9" x14ac:dyDescent="0.35">
      <c r="A4672" s="11">
        <v>6209</v>
      </c>
      <c r="B4672" s="13" t="s">
        <v>7711</v>
      </c>
      <c r="C4672" s="13" t="s">
        <v>7712</v>
      </c>
      <c r="D4672" s="13" t="s">
        <v>22</v>
      </c>
      <c r="E4672" s="13" t="s">
        <v>23</v>
      </c>
      <c r="F4672" s="13" t="s">
        <v>5328</v>
      </c>
      <c r="G4672" s="13" t="s">
        <v>153</v>
      </c>
      <c r="H4672" s="13" t="s">
        <v>26</v>
      </c>
      <c r="I4672" s="47" t="str">
        <f>INDEX(Orders!$E4672,MATCH(Orders!$F4672,Customers!$B4672,0))</f>
        <v>Standard Class</v>
      </c>
    </row>
    <row r="4673" spans="1:9" x14ac:dyDescent="0.35">
      <c r="A4673" s="12">
        <v>5792</v>
      </c>
      <c r="B4673" s="17" t="s">
        <v>585</v>
      </c>
      <c r="C4673" s="17" t="s">
        <v>586</v>
      </c>
      <c r="D4673" s="17" t="s">
        <v>41</v>
      </c>
      <c r="E4673" s="17" t="s">
        <v>23</v>
      </c>
      <c r="F4673" s="17" t="s">
        <v>1471</v>
      </c>
      <c r="G4673" s="17" t="s">
        <v>43</v>
      </c>
      <c r="H4673" s="17" t="s">
        <v>44</v>
      </c>
      <c r="I4673" s="48" t="str">
        <f>INDEX(Orders!$E4673,MATCH(Orders!$F4673,Customers!$B4673,0))</f>
        <v>First Class</v>
      </c>
    </row>
    <row r="4674" spans="1:9" x14ac:dyDescent="0.35">
      <c r="A4674" s="11">
        <v>6694</v>
      </c>
      <c r="B4674" s="13" t="s">
        <v>1834</v>
      </c>
      <c r="C4674" s="13" t="s">
        <v>1835</v>
      </c>
      <c r="D4674" s="13" t="s">
        <v>41</v>
      </c>
      <c r="E4674" s="13" t="s">
        <v>23</v>
      </c>
      <c r="F4674" s="13" t="s">
        <v>1539</v>
      </c>
      <c r="G4674" s="13" t="s">
        <v>25</v>
      </c>
      <c r="H4674" s="13" t="s">
        <v>26</v>
      </c>
      <c r="I4674" s="47" t="str">
        <f>INDEX(Orders!$E4674,MATCH(Orders!$F4674,Customers!$B4674,0))</f>
        <v>Second Class</v>
      </c>
    </row>
    <row r="4675" spans="1:9" x14ac:dyDescent="0.35">
      <c r="A4675" s="12">
        <v>5267</v>
      </c>
      <c r="B4675" s="17" t="s">
        <v>5930</v>
      </c>
      <c r="C4675" s="17" t="s">
        <v>5931</v>
      </c>
      <c r="D4675" s="17" t="s">
        <v>22</v>
      </c>
      <c r="E4675" s="17" t="s">
        <v>23</v>
      </c>
      <c r="F4675" s="17" t="s">
        <v>159</v>
      </c>
      <c r="G4675" s="17" t="s">
        <v>160</v>
      </c>
      <c r="H4675" s="17" t="s">
        <v>44</v>
      </c>
      <c r="I4675" s="48" t="str">
        <f>INDEX(Orders!$E4675,MATCH(Orders!$F4675,Customers!$B4675,0))</f>
        <v>First Class</v>
      </c>
    </row>
    <row r="4676" spans="1:9" x14ac:dyDescent="0.35">
      <c r="A4676" s="11">
        <v>9141</v>
      </c>
      <c r="B4676" s="13" t="s">
        <v>298</v>
      </c>
      <c r="C4676" s="13" t="s">
        <v>299</v>
      </c>
      <c r="D4676" s="13" t="s">
        <v>108</v>
      </c>
      <c r="E4676" s="13" t="s">
        <v>23</v>
      </c>
      <c r="F4676" s="13" t="s">
        <v>42</v>
      </c>
      <c r="G4676" s="13" t="s">
        <v>43</v>
      </c>
      <c r="H4676" s="13" t="s">
        <v>44</v>
      </c>
      <c r="I4676" s="47" t="str">
        <f>INDEX(Orders!$E4676,MATCH(Orders!$F4676,Customers!$B4676,0))</f>
        <v>Second Class</v>
      </c>
    </row>
    <row r="4677" spans="1:9" x14ac:dyDescent="0.35">
      <c r="A4677" s="12">
        <v>5266</v>
      </c>
      <c r="B4677" s="17" t="s">
        <v>5930</v>
      </c>
      <c r="C4677" s="17" t="s">
        <v>5931</v>
      </c>
      <c r="D4677" s="17" t="s">
        <v>22</v>
      </c>
      <c r="E4677" s="17" t="s">
        <v>23</v>
      </c>
      <c r="F4677" s="17" t="s">
        <v>159</v>
      </c>
      <c r="G4677" s="17" t="s">
        <v>160</v>
      </c>
      <c r="H4677" s="17" t="s">
        <v>44</v>
      </c>
      <c r="I4677" s="48" t="str">
        <f>INDEX(Orders!$E4677,MATCH(Orders!$F4677,Customers!$B4677,0))</f>
        <v>First Class</v>
      </c>
    </row>
    <row r="4678" spans="1:9" x14ac:dyDescent="0.35">
      <c r="A4678" s="11">
        <v>5268</v>
      </c>
      <c r="B4678" s="13" t="s">
        <v>5930</v>
      </c>
      <c r="C4678" s="13" t="s">
        <v>5931</v>
      </c>
      <c r="D4678" s="13" t="s">
        <v>22</v>
      </c>
      <c r="E4678" s="13" t="s">
        <v>23</v>
      </c>
      <c r="F4678" s="13" t="s">
        <v>159</v>
      </c>
      <c r="G4678" s="13" t="s">
        <v>160</v>
      </c>
      <c r="H4678" s="13" t="s">
        <v>44</v>
      </c>
      <c r="I4678" s="47" t="str">
        <f>INDEX(Orders!$E4678,MATCH(Orders!$F4678,Customers!$B4678,0))</f>
        <v>First Class</v>
      </c>
    </row>
    <row r="4679" spans="1:9" x14ac:dyDescent="0.35">
      <c r="A4679" s="12">
        <v>9688</v>
      </c>
      <c r="B4679" s="17" t="s">
        <v>395</v>
      </c>
      <c r="C4679" s="17" t="s">
        <v>396</v>
      </c>
      <c r="D4679" s="17" t="s">
        <v>108</v>
      </c>
      <c r="E4679" s="17" t="s">
        <v>23</v>
      </c>
      <c r="F4679" s="17" t="s">
        <v>424</v>
      </c>
      <c r="G4679" s="17" t="s">
        <v>53</v>
      </c>
      <c r="H4679" s="17" t="s">
        <v>54</v>
      </c>
      <c r="I4679" s="48" t="str">
        <f>INDEX(Orders!$E4679,MATCH(Orders!$F4679,Customers!$B4679,0))</f>
        <v>Standard Class</v>
      </c>
    </row>
    <row r="4680" spans="1:9" x14ac:dyDescent="0.35">
      <c r="A4680" s="11">
        <v>9215</v>
      </c>
      <c r="B4680" s="13" t="s">
        <v>5095</v>
      </c>
      <c r="C4680" s="13" t="s">
        <v>5096</v>
      </c>
      <c r="D4680" s="13" t="s">
        <v>22</v>
      </c>
      <c r="E4680" s="13" t="s">
        <v>23</v>
      </c>
      <c r="F4680" s="13" t="s">
        <v>86</v>
      </c>
      <c r="G4680" s="13" t="s">
        <v>87</v>
      </c>
      <c r="H4680" s="13" t="s">
        <v>26</v>
      </c>
      <c r="I4680" s="47" t="str">
        <f>INDEX(Orders!$E4680,MATCH(Orders!$F4680,Customers!$B4680,0))</f>
        <v>First Class</v>
      </c>
    </row>
    <row r="4681" spans="1:9" x14ac:dyDescent="0.35">
      <c r="A4681" s="12">
        <v>567</v>
      </c>
      <c r="B4681" s="17" t="s">
        <v>5361</v>
      </c>
      <c r="C4681" s="17" t="s">
        <v>5362</v>
      </c>
      <c r="D4681" s="17" t="s">
        <v>22</v>
      </c>
      <c r="E4681" s="17" t="s">
        <v>23</v>
      </c>
      <c r="F4681" s="17" t="s">
        <v>159</v>
      </c>
      <c r="G4681" s="17" t="s">
        <v>160</v>
      </c>
      <c r="H4681" s="17" t="s">
        <v>44</v>
      </c>
      <c r="I4681" s="48" t="str">
        <f>INDEX(Orders!$E4681,MATCH(Orders!$F4681,Customers!$B4681,0))</f>
        <v>Standard Class</v>
      </c>
    </row>
    <row r="4682" spans="1:9" x14ac:dyDescent="0.35">
      <c r="A4682" s="11">
        <v>568</v>
      </c>
      <c r="B4682" s="13" t="s">
        <v>5361</v>
      </c>
      <c r="C4682" s="13" t="s">
        <v>5362</v>
      </c>
      <c r="D4682" s="13" t="s">
        <v>22</v>
      </c>
      <c r="E4682" s="13" t="s">
        <v>23</v>
      </c>
      <c r="F4682" s="13" t="s">
        <v>159</v>
      </c>
      <c r="G4682" s="13" t="s">
        <v>160</v>
      </c>
      <c r="H4682" s="13" t="s">
        <v>44</v>
      </c>
      <c r="I4682" s="47" t="str">
        <f>INDEX(Orders!$E4682,MATCH(Orders!$F4682,Customers!$B4682,0))</f>
        <v>Standard Class</v>
      </c>
    </row>
    <row r="4683" spans="1:9" x14ac:dyDescent="0.35">
      <c r="A4683" s="12">
        <v>2217</v>
      </c>
      <c r="B4683" s="17" t="s">
        <v>5164</v>
      </c>
      <c r="C4683" s="17" t="s">
        <v>5165</v>
      </c>
      <c r="D4683" s="17" t="s">
        <v>41</v>
      </c>
      <c r="E4683" s="17" t="s">
        <v>23</v>
      </c>
      <c r="F4683" s="17" t="s">
        <v>2972</v>
      </c>
      <c r="G4683" s="17" t="s">
        <v>43</v>
      </c>
      <c r="H4683" s="17" t="s">
        <v>44</v>
      </c>
      <c r="I4683" s="48" t="str">
        <f>INDEX(Orders!$E4683,MATCH(Orders!$F4683,Customers!$B4683,0))</f>
        <v>First Class</v>
      </c>
    </row>
    <row r="4684" spans="1:9" x14ac:dyDescent="0.35">
      <c r="A4684" s="11">
        <v>3582</v>
      </c>
      <c r="B4684" s="13" t="s">
        <v>567</v>
      </c>
      <c r="C4684" s="13" t="s">
        <v>568</v>
      </c>
      <c r="D4684" s="13" t="s">
        <v>41</v>
      </c>
      <c r="E4684" s="13" t="s">
        <v>23</v>
      </c>
      <c r="F4684" s="13" t="s">
        <v>5438</v>
      </c>
      <c r="G4684" s="13" t="s">
        <v>1599</v>
      </c>
      <c r="H4684" s="13" t="s">
        <v>54</v>
      </c>
      <c r="I4684" s="47" t="str">
        <f>INDEX(Orders!$E4684,MATCH(Orders!$F4684,Customers!$B4684,0))</f>
        <v>Standard Class</v>
      </c>
    </row>
    <row r="4685" spans="1:9" x14ac:dyDescent="0.35">
      <c r="A4685" s="12">
        <v>8992</v>
      </c>
      <c r="B4685" s="17" t="s">
        <v>1693</v>
      </c>
      <c r="C4685" s="17" t="s">
        <v>1694</v>
      </c>
      <c r="D4685" s="17" t="s">
        <v>108</v>
      </c>
      <c r="E4685" s="17" t="s">
        <v>23</v>
      </c>
      <c r="F4685" s="17" t="s">
        <v>358</v>
      </c>
      <c r="G4685" s="17" t="s">
        <v>43</v>
      </c>
      <c r="H4685" s="17" t="s">
        <v>44</v>
      </c>
      <c r="I4685" s="48" t="str">
        <f>INDEX(Orders!$E4685,MATCH(Orders!$F4685,Customers!$B4685,0))</f>
        <v>Standard Class</v>
      </c>
    </row>
    <row r="4686" spans="1:9" x14ac:dyDescent="0.35">
      <c r="A4686" s="11">
        <v>2216</v>
      </c>
      <c r="B4686" s="13" t="s">
        <v>5164</v>
      </c>
      <c r="C4686" s="13" t="s">
        <v>5165</v>
      </c>
      <c r="D4686" s="13" t="s">
        <v>41</v>
      </c>
      <c r="E4686" s="13" t="s">
        <v>23</v>
      </c>
      <c r="F4686" s="13" t="s">
        <v>2972</v>
      </c>
      <c r="G4686" s="13" t="s">
        <v>43</v>
      </c>
      <c r="H4686" s="13" t="s">
        <v>44</v>
      </c>
      <c r="I4686" s="47" t="str">
        <f>INDEX(Orders!$E4686,MATCH(Orders!$F4686,Customers!$B4686,0))</f>
        <v>First Class</v>
      </c>
    </row>
    <row r="4687" spans="1:9" x14ac:dyDescent="0.35">
      <c r="A4687" s="12">
        <v>570</v>
      </c>
      <c r="B4687" s="17" t="s">
        <v>5361</v>
      </c>
      <c r="C4687" s="17" t="s">
        <v>5362</v>
      </c>
      <c r="D4687" s="17" t="s">
        <v>22</v>
      </c>
      <c r="E4687" s="17" t="s">
        <v>23</v>
      </c>
      <c r="F4687" s="17" t="s">
        <v>159</v>
      </c>
      <c r="G4687" s="17" t="s">
        <v>160</v>
      </c>
      <c r="H4687" s="17" t="s">
        <v>44</v>
      </c>
      <c r="I4687" s="48" t="str">
        <f>INDEX(Orders!$E4687,MATCH(Orders!$F4687,Customers!$B4687,0))</f>
        <v>Standard Class</v>
      </c>
    </row>
    <row r="4688" spans="1:9" x14ac:dyDescent="0.35">
      <c r="A4688" s="11">
        <v>3296</v>
      </c>
      <c r="B4688" s="13" t="s">
        <v>3413</v>
      </c>
      <c r="C4688" s="13" t="s">
        <v>3414</v>
      </c>
      <c r="D4688" s="13" t="s">
        <v>108</v>
      </c>
      <c r="E4688" s="13" t="s">
        <v>23</v>
      </c>
      <c r="F4688" s="13" t="s">
        <v>218</v>
      </c>
      <c r="G4688" s="13" t="s">
        <v>219</v>
      </c>
      <c r="H4688" s="13" t="s">
        <v>26</v>
      </c>
      <c r="I4688" s="47" t="str">
        <f>INDEX(Orders!$E4688,MATCH(Orders!$F4688,Customers!$B4688,0))</f>
        <v>First Class</v>
      </c>
    </row>
    <row r="4689" spans="1:9" x14ac:dyDescent="0.35">
      <c r="A4689" s="12">
        <v>2214</v>
      </c>
      <c r="B4689" s="17" t="s">
        <v>5164</v>
      </c>
      <c r="C4689" s="17" t="s">
        <v>5165</v>
      </c>
      <c r="D4689" s="17" t="s">
        <v>41</v>
      </c>
      <c r="E4689" s="17" t="s">
        <v>23</v>
      </c>
      <c r="F4689" s="17" t="s">
        <v>2972</v>
      </c>
      <c r="G4689" s="17" t="s">
        <v>43</v>
      </c>
      <c r="H4689" s="17" t="s">
        <v>44</v>
      </c>
      <c r="I4689" s="48" t="str">
        <f>INDEX(Orders!$E4689,MATCH(Orders!$F4689,Customers!$B4689,0))</f>
        <v>First Class</v>
      </c>
    </row>
    <row r="4690" spans="1:9" x14ac:dyDescent="0.35">
      <c r="A4690" s="11">
        <v>569</v>
      </c>
      <c r="B4690" s="13" t="s">
        <v>5361</v>
      </c>
      <c r="C4690" s="13" t="s">
        <v>5362</v>
      </c>
      <c r="D4690" s="13" t="s">
        <v>22</v>
      </c>
      <c r="E4690" s="13" t="s">
        <v>23</v>
      </c>
      <c r="F4690" s="13" t="s">
        <v>159</v>
      </c>
      <c r="G4690" s="13" t="s">
        <v>160</v>
      </c>
      <c r="H4690" s="13" t="s">
        <v>44</v>
      </c>
      <c r="I4690" s="47" t="str">
        <f>INDEX(Orders!$E4690,MATCH(Orders!$F4690,Customers!$B4690,0))</f>
        <v>Standard Class</v>
      </c>
    </row>
    <row r="4691" spans="1:9" x14ac:dyDescent="0.35">
      <c r="A4691" s="12">
        <v>429</v>
      </c>
      <c r="B4691" s="17" t="s">
        <v>3274</v>
      </c>
      <c r="C4691" s="17" t="s">
        <v>3275</v>
      </c>
      <c r="D4691" s="17" t="s">
        <v>22</v>
      </c>
      <c r="E4691" s="17" t="s">
        <v>23</v>
      </c>
      <c r="F4691" s="17" t="s">
        <v>52</v>
      </c>
      <c r="G4691" s="17" t="s">
        <v>53</v>
      </c>
      <c r="H4691" s="17" t="s">
        <v>54</v>
      </c>
      <c r="I4691" s="48" t="str">
        <f>INDEX(Orders!$E4691,MATCH(Orders!$F4691,Customers!$B4691,0))</f>
        <v>Standard Class</v>
      </c>
    </row>
    <row r="4692" spans="1:9" x14ac:dyDescent="0.35">
      <c r="A4692" s="11">
        <v>2215</v>
      </c>
      <c r="B4692" s="13" t="s">
        <v>5164</v>
      </c>
      <c r="C4692" s="13" t="s">
        <v>5165</v>
      </c>
      <c r="D4692" s="13" t="s">
        <v>41</v>
      </c>
      <c r="E4692" s="13" t="s">
        <v>23</v>
      </c>
      <c r="F4692" s="13" t="s">
        <v>2972</v>
      </c>
      <c r="G4692" s="13" t="s">
        <v>43</v>
      </c>
      <c r="H4692" s="13" t="s">
        <v>44</v>
      </c>
      <c r="I4692" s="47" t="str">
        <f>INDEX(Orders!$E4692,MATCH(Orders!$F4692,Customers!$B4692,0))</f>
        <v>First Class</v>
      </c>
    </row>
    <row r="4693" spans="1:9" x14ac:dyDescent="0.35">
      <c r="A4693" s="12">
        <v>752</v>
      </c>
      <c r="B4693" s="17" t="s">
        <v>2868</v>
      </c>
      <c r="C4693" s="17" t="s">
        <v>2869</v>
      </c>
      <c r="D4693" s="17" t="s">
        <v>41</v>
      </c>
      <c r="E4693" s="17" t="s">
        <v>23</v>
      </c>
      <c r="F4693" s="17" t="s">
        <v>4590</v>
      </c>
      <c r="G4693" s="17" t="s">
        <v>880</v>
      </c>
      <c r="H4693" s="17" t="s">
        <v>54</v>
      </c>
      <c r="I4693" s="48" t="str">
        <f>INDEX(Orders!$E4693,MATCH(Orders!$F4693,Customers!$B4693,0))</f>
        <v>Standard Class</v>
      </c>
    </row>
    <row r="4694" spans="1:9" x14ac:dyDescent="0.35">
      <c r="A4694" s="11">
        <v>3192</v>
      </c>
      <c r="B4694" s="13" t="s">
        <v>817</v>
      </c>
      <c r="C4694" s="13" t="s">
        <v>818</v>
      </c>
      <c r="D4694" s="13" t="s">
        <v>22</v>
      </c>
      <c r="E4694" s="13" t="s">
        <v>23</v>
      </c>
      <c r="F4694" s="13" t="s">
        <v>218</v>
      </c>
      <c r="G4694" s="13" t="s">
        <v>219</v>
      </c>
      <c r="H4694" s="13" t="s">
        <v>26</v>
      </c>
      <c r="I4694" s="47" t="str">
        <f>INDEX(Orders!$E4694,MATCH(Orders!$F4694,Customers!$B4694,0))</f>
        <v>Standard Class</v>
      </c>
    </row>
    <row r="4695" spans="1:9" x14ac:dyDescent="0.35">
      <c r="A4695" s="12">
        <v>3979</v>
      </c>
      <c r="B4695" s="17" t="s">
        <v>7052</v>
      </c>
      <c r="C4695" s="17" t="s">
        <v>7053</v>
      </c>
      <c r="D4695" s="17" t="s">
        <v>108</v>
      </c>
      <c r="E4695" s="17" t="s">
        <v>23</v>
      </c>
      <c r="F4695" s="17" t="s">
        <v>159</v>
      </c>
      <c r="G4695" s="17" t="s">
        <v>160</v>
      </c>
      <c r="H4695" s="17" t="s">
        <v>44</v>
      </c>
      <c r="I4695" s="48" t="str">
        <f>INDEX(Orders!$E4695,MATCH(Orders!$F4695,Customers!$B4695,0))</f>
        <v>Standard Class</v>
      </c>
    </row>
    <row r="4696" spans="1:9" x14ac:dyDescent="0.35">
      <c r="A4696" s="11">
        <v>5788</v>
      </c>
      <c r="B4696" s="13" t="s">
        <v>7734</v>
      </c>
      <c r="C4696" s="13" t="s">
        <v>7735</v>
      </c>
      <c r="D4696" s="13" t="s">
        <v>41</v>
      </c>
      <c r="E4696" s="13" t="s">
        <v>23</v>
      </c>
      <c r="F4696" s="13" t="s">
        <v>174</v>
      </c>
      <c r="G4696" s="13" t="s">
        <v>1134</v>
      </c>
      <c r="H4696" s="13" t="s">
        <v>44</v>
      </c>
      <c r="I4696" s="47" t="str">
        <f>INDEX(Orders!$E4696,MATCH(Orders!$F4696,Customers!$B4696,0))</f>
        <v>Standard Class</v>
      </c>
    </row>
    <row r="4697" spans="1:9" x14ac:dyDescent="0.35">
      <c r="A4697" s="12">
        <v>4136</v>
      </c>
      <c r="B4697" s="17" t="s">
        <v>675</v>
      </c>
      <c r="C4697" s="17" t="s">
        <v>676</v>
      </c>
      <c r="D4697" s="17" t="s">
        <v>108</v>
      </c>
      <c r="E4697" s="17" t="s">
        <v>23</v>
      </c>
      <c r="F4697" s="17" t="s">
        <v>42</v>
      </c>
      <c r="G4697" s="17" t="s">
        <v>43</v>
      </c>
      <c r="H4697" s="17" t="s">
        <v>44</v>
      </c>
      <c r="I4697" s="48" t="str">
        <f>INDEX(Orders!$E4697,MATCH(Orders!$F4697,Customers!$B4697,0))</f>
        <v>Standard Class</v>
      </c>
    </row>
    <row r="4698" spans="1:9" x14ac:dyDescent="0.35">
      <c r="A4698" s="11">
        <v>751</v>
      </c>
      <c r="B4698" s="13" t="s">
        <v>2868</v>
      </c>
      <c r="C4698" s="13" t="s">
        <v>2869</v>
      </c>
      <c r="D4698" s="13" t="s">
        <v>41</v>
      </c>
      <c r="E4698" s="13" t="s">
        <v>23</v>
      </c>
      <c r="F4698" s="13" t="s">
        <v>4590</v>
      </c>
      <c r="G4698" s="13" t="s">
        <v>880</v>
      </c>
      <c r="H4698" s="13" t="s">
        <v>54</v>
      </c>
      <c r="I4698" s="47" t="str">
        <f>INDEX(Orders!$E4698,MATCH(Orders!$F4698,Customers!$B4698,0))</f>
        <v>Standard Class</v>
      </c>
    </row>
    <row r="4699" spans="1:9" x14ac:dyDescent="0.35">
      <c r="A4699" s="12">
        <v>5785</v>
      </c>
      <c r="B4699" s="17" t="s">
        <v>7734</v>
      </c>
      <c r="C4699" s="17" t="s">
        <v>7735</v>
      </c>
      <c r="D4699" s="17" t="s">
        <v>41</v>
      </c>
      <c r="E4699" s="17" t="s">
        <v>23</v>
      </c>
      <c r="F4699" s="17" t="s">
        <v>174</v>
      </c>
      <c r="G4699" s="17" t="s">
        <v>1134</v>
      </c>
      <c r="H4699" s="17" t="s">
        <v>44</v>
      </c>
      <c r="I4699" s="48" t="str">
        <f>INDEX(Orders!$E4699,MATCH(Orders!$F4699,Customers!$B4699,0))</f>
        <v>Standard Class</v>
      </c>
    </row>
    <row r="4700" spans="1:9" x14ac:dyDescent="0.35">
      <c r="A4700" s="11">
        <v>7207</v>
      </c>
      <c r="B4700" s="13" t="s">
        <v>6280</v>
      </c>
      <c r="C4700" s="13" t="s">
        <v>6281</v>
      </c>
      <c r="D4700" s="13" t="s">
        <v>41</v>
      </c>
      <c r="E4700" s="13" t="s">
        <v>23</v>
      </c>
      <c r="F4700" s="13" t="s">
        <v>358</v>
      </c>
      <c r="G4700" s="13" t="s">
        <v>43</v>
      </c>
      <c r="H4700" s="13" t="s">
        <v>44</v>
      </c>
      <c r="I4700" s="47" t="str">
        <f>INDEX(Orders!$E4700,MATCH(Orders!$F4700,Customers!$B4700,0))</f>
        <v>Standard Class</v>
      </c>
    </row>
    <row r="4701" spans="1:9" x14ac:dyDescent="0.35">
      <c r="A4701" s="12">
        <v>4137</v>
      </c>
      <c r="B4701" s="17" t="s">
        <v>675</v>
      </c>
      <c r="C4701" s="17" t="s">
        <v>676</v>
      </c>
      <c r="D4701" s="17" t="s">
        <v>108</v>
      </c>
      <c r="E4701" s="17" t="s">
        <v>23</v>
      </c>
      <c r="F4701" s="17" t="s">
        <v>42</v>
      </c>
      <c r="G4701" s="17" t="s">
        <v>43</v>
      </c>
      <c r="H4701" s="17" t="s">
        <v>44</v>
      </c>
      <c r="I4701" s="48" t="str">
        <f>INDEX(Orders!$E4701,MATCH(Orders!$F4701,Customers!$B4701,0))</f>
        <v>Standard Class</v>
      </c>
    </row>
    <row r="4702" spans="1:9" x14ac:dyDescent="0.35">
      <c r="A4702" s="11">
        <v>5321</v>
      </c>
      <c r="B4702" s="13" t="s">
        <v>196</v>
      </c>
      <c r="C4702" s="13" t="s">
        <v>197</v>
      </c>
      <c r="D4702" s="13" t="s">
        <v>108</v>
      </c>
      <c r="E4702" s="13" t="s">
        <v>23</v>
      </c>
      <c r="F4702" s="13" t="s">
        <v>3834</v>
      </c>
      <c r="G4702" s="13" t="s">
        <v>514</v>
      </c>
      <c r="H4702" s="13" t="s">
        <v>79</v>
      </c>
      <c r="I4702" s="47" t="str">
        <f>INDEX(Orders!$E4702,MATCH(Orders!$F4702,Customers!$B4702,0))</f>
        <v>First Class</v>
      </c>
    </row>
    <row r="4703" spans="1:9" x14ac:dyDescent="0.35">
      <c r="A4703" s="12">
        <v>753</v>
      </c>
      <c r="B4703" s="17" t="s">
        <v>2868</v>
      </c>
      <c r="C4703" s="17" t="s">
        <v>2869</v>
      </c>
      <c r="D4703" s="17" t="s">
        <v>41</v>
      </c>
      <c r="E4703" s="17" t="s">
        <v>23</v>
      </c>
      <c r="F4703" s="17" t="s">
        <v>4590</v>
      </c>
      <c r="G4703" s="17" t="s">
        <v>880</v>
      </c>
      <c r="H4703" s="17" t="s">
        <v>54</v>
      </c>
      <c r="I4703" s="48" t="str">
        <f>INDEX(Orders!$E4703,MATCH(Orders!$F4703,Customers!$B4703,0))</f>
        <v>Standard Class</v>
      </c>
    </row>
    <row r="4704" spans="1:9" x14ac:dyDescent="0.35">
      <c r="A4704" s="11">
        <v>3978</v>
      </c>
      <c r="B4704" s="13" t="s">
        <v>7052</v>
      </c>
      <c r="C4704" s="13" t="s">
        <v>7053</v>
      </c>
      <c r="D4704" s="13" t="s">
        <v>108</v>
      </c>
      <c r="E4704" s="13" t="s">
        <v>23</v>
      </c>
      <c r="F4704" s="13" t="s">
        <v>159</v>
      </c>
      <c r="G4704" s="13" t="s">
        <v>160</v>
      </c>
      <c r="H4704" s="13" t="s">
        <v>44</v>
      </c>
      <c r="I4704" s="47" t="str">
        <f>INDEX(Orders!$E4704,MATCH(Orders!$F4704,Customers!$B4704,0))</f>
        <v>Standard Class</v>
      </c>
    </row>
    <row r="4705" spans="1:9" x14ac:dyDescent="0.35">
      <c r="A4705" s="12">
        <v>5318</v>
      </c>
      <c r="B4705" s="17" t="s">
        <v>196</v>
      </c>
      <c r="C4705" s="17" t="s">
        <v>197</v>
      </c>
      <c r="D4705" s="17" t="s">
        <v>108</v>
      </c>
      <c r="E4705" s="17" t="s">
        <v>23</v>
      </c>
      <c r="F4705" s="17" t="s">
        <v>3834</v>
      </c>
      <c r="G4705" s="17" t="s">
        <v>514</v>
      </c>
      <c r="H4705" s="17" t="s">
        <v>79</v>
      </c>
      <c r="I4705" s="48" t="str">
        <f>INDEX(Orders!$E4705,MATCH(Orders!$F4705,Customers!$B4705,0))</f>
        <v>First Class</v>
      </c>
    </row>
    <row r="4706" spans="1:9" x14ac:dyDescent="0.35">
      <c r="A4706" s="11">
        <v>9420</v>
      </c>
      <c r="B4706" s="13" t="s">
        <v>2966</v>
      </c>
      <c r="C4706" s="13" t="s">
        <v>2967</v>
      </c>
      <c r="D4706" s="13" t="s">
        <v>22</v>
      </c>
      <c r="E4706" s="13" t="s">
        <v>23</v>
      </c>
      <c r="F4706" s="13" t="s">
        <v>451</v>
      </c>
      <c r="G4706" s="13" t="s">
        <v>53</v>
      </c>
      <c r="H4706" s="13" t="s">
        <v>54</v>
      </c>
      <c r="I4706" s="47" t="str">
        <f>INDEX(Orders!$E4706,MATCH(Orders!$F4706,Customers!$B4706,0))</f>
        <v>Second Class</v>
      </c>
    </row>
    <row r="4707" spans="1:9" x14ac:dyDescent="0.35">
      <c r="A4707" s="12">
        <v>5323</v>
      </c>
      <c r="B4707" s="17" t="s">
        <v>196</v>
      </c>
      <c r="C4707" s="17" t="s">
        <v>197</v>
      </c>
      <c r="D4707" s="17" t="s">
        <v>108</v>
      </c>
      <c r="E4707" s="17" t="s">
        <v>23</v>
      </c>
      <c r="F4707" s="17" t="s">
        <v>3834</v>
      </c>
      <c r="G4707" s="17" t="s">
        <v>514</v>
      </c>
      <c r="H4707" s="17" t="s">
        <v>79</v>
      </c>
      <c r="I4707" s="48" t="str">
        <f>INDEX(Orders!$E4707,MATCH(Orders!$F4707,Customers!$B4707,0))</f>
        <v>First Class</v>
      </c>
    </row>
    <row r="4708" spans="1:9" x14ac:dyDescent="0.35">
      <c r="A4708" s="11">
        <v>5317</v>
      </c>
      <c r="B4708" s="13" t="s">
        <v>196</v>
      </c>
      <c r="C4708" s="13" t="s">
        <v>197</v>
      </c>
      <c r="D4708" s="13" t="s">
        <v>108</v>
      </c>
      <c r="E4708" s="13" t="s">
        <v>23</v>
      </c>
      <c r="F4708" s="13" t="s">
        <v>3834</v>
      </c>
      <c r="G4708" s="13" t="s">
        <v>514</v>
      </c>
      <c r="H4708" s="13" t="s">
        <v>79</v>
      </c>
      <c r="I4708" s="47" t="str">
        <f>INDEX(Orders!$E4708,MATCH(Orders!$F4708,Customers!$B4708,0))</f>
        <v>First Class</v>
      </c>
    </row>
    <row r="4709" spans="1:9" x14ac:dyDescent="0.35">
      <c r="A4709" s="12">
        <v>5320</v>
      </c>
      <c r="B4709" s="17" t="s">
        <v>196</v>
      </c>
      <c r="C4709" s="17" t="s">
        <v>197</v>
      </c>
      <c r="D4709" s="17" t="s">
        <v>108</v>
      </c>
      <c r="E4709" s="17" t="s">
        <v>23</v>
      </c>
      <c r="F4709" s="17" t="s">
        <v>3834</v>
      </c>
      <c r="G4709" s="17" t="s">
        <v>514</v>
      </c>
      <c r="H4709" s="17" t="s">
        <v>79</v>
      </c>
      <c r="I4709" s="48" t="str">
        <f>INDEX(Orders!$E4709,MATCH(Orders!$F4709,Customers!$B4709,0))</f>
        <v>First Class</v>
      </c>
    </row>
    <row r="4710" spans="1:9" x14ac:dyDescent="0.35">
      <c r="A4710" s="11">
        <v>5786</v>
      </c>
      <c r="B4710" s="13" t="s">
        <v>7734</v>
      </c>
      <c r="C4710" s="13" t="s">
        <v>7735</v>
      </c>
      <c r="D4710" s="13" t="s">
        <v>41</v>
      </c>
      <c r="E4710" s="13" t="s">
        <v>23</v>
      </c>
      <c r="F4710" s="13" t="s">
        <v>174</v>
      </c>
      <c r="G4710" s="13" t="s">
        <v>1134</v>
      </c>
      <c r="H4710" s="13" t="s">
        <v>44</v>
      </c>
      <c r="I4710" s="47" t="str">
        <f>INDEX(Orders!$E4710,MATCH(Orders!$F4710,Customers!$B4710,0))</f>
        <v>Standard Class</v>
      </c>
    </row>
    <row r="4711" spans="1:9" x14ac:dyDescent="0.35">
      <c r="A4711" s="12">
        <v>5787</v>
      </c>
      <c r="B4711" s="17" t="s">
        <v>7734</v>
      </c>
      <c r="C4711" s="17" t="s">
        <v>7735</v>
      </c>
      <c r="D4711" s="17" t="s">
        <v>41</v>
      </c>
      <c r="E4711" s="17" t="s">
        <v>23</v>
      </c>
      <c r="F4711" s="17" t="s">
        <v>174</v>
      </c>
      <c r="G4711" s="17" t="s">
        <v>1134</v>
      </c>
      <c r="H4711" s="17" t="s">
        <v>44</v>
      </c>
      <c r="I4711" s="48" t="str">
        <f>INDEX(Orders!$E4711,MATCH(Orders!$F4711,Customers!$B4711,0))</f>
        <v>Standard Class</v>
      </c>
    </row>
    <row r="4712" spans="1:9" x14ac:dyDescent="0.35">
      <c r="A4712" s="11">
        <v>9421</v>
      </c>
      <c r="B4712" s="13" t="s">
        <v>2966</v>
      </c>
      <c r="C4712" s="13" t="s">
        <v>2967</v>
      </c>
      <c r="D4712" s="13" t="s">
        <v>22</v>
      </c>
      <c r="E4712" s="13" t="s">
        <v>23</v>
      </c>
      <c r="F4712" s="13" t="s">
        <v>451</v>
      </c>
      <c r="G4712" s="13" t="s">
        <v>53</v>
      </c>
      <c r="H4712" s="13" t="s">
        <v>54</v>
      </c>
      <c r="I4712" s="47" t="str">
        <f>INDEX(Orders!$E4712,MATCH(Orders!$F4712,Customers!$B4712,0))</f>
        <v>Second Class</v>
      </c>
    </row>
    <row r="4713" spans="1:9" x14ac:dyDescent="0.35">
      <c r="A4713" s="12">
        <v>5556</v>
      </c>
      <c r="B4713" s="17" t="s">
        <v>4161</v>
      </c>
      <c r="C4713" s="17" t="s">
        <v>4162</v>
      </c>
      <c r="D4713" s="17" t="s">
        <v>22</v>
      </c>
      <c r="E4713" s="17" t="s">
        <v>23</v>
      </c>
      <c r="F4713" s="17" t="s">
        <v>2346</v>
      </c>
      <c r="G4713" s="17" t="s">
        <v>2235</v>
      </c>
      <c r="H4713" s="17" t="s">
        <v>79</v>
      </c>
      <c r="I4713" s="48" t="str">
        <f>INDEX(Orders!$E4713,MATCH(Orders!$F4713,Customers!$B4713,0))</f>
        <v>Second Class</v>
      </c>
    </row>
    <row r="4714" spans="1:9" x14ac:dyDescent="0.35">
      <c r="A4714" s="11">
        <v>5319</v>
      </c>
      <c r="B4714" s="13" t="s">
        <v>196</v>
      </c>
      <c r="C4714" s="13" t="s">
        <v>197</v>
      </c>
      <c r="D4714" s="13" t="s">
        <v>108</v>
      </c>
      <c r="E4714" s="13" t="s">
        <v>23</v>
      </c>
      <c r="F4714" s="13" t="s">
        <v>3834</v>
      </c>
      <c r="G4714" s="13" t="s">
        <v>514</v>
      </c>
      <c r="H4714" s="13" t="s">
        <v>79</v>
      </c>
      <c r="I4714" s="47" t="str">
        <f>INDEX(Orders!$E4714,MATCH(Orders!$F4714,Customers!$B4714,0))</f>
        <v>First Class</v>
      </c>
    </row>
    <row r="4715" spans="1:9" x14ac:dyDescent="0.35">
      <c r="A4715" s="12">
        <v>3128</v>
      </c>
      <c r="B4715" s="17" t="s">
        <v>2878</v>
      </c>
      <c r="C4715" s="17" t="s">
        <v>2879</v>
      </c>
      <c r="D4715" s="17" t="s">
        <v>41</v>
      </c>
      <c r="E4715" s="17" t="s">
        <v>23</v>
      </c>
      <c r="F4715" s="17" t="s">
        <v>218</v>
      </c>
      <c r="G4715" s="17" t="s">
        <v>219</v>
      </c>
      <c r="H4715" s="17" t="s">
        <v>26</v>
      </c>
      <c r="I4715" s="48" t="str">
        <f>INDEX(Orders!$E4715,MATCH(Orders!$F4715,Customers!$B4715,0))</f>
        <v>Standard Class</v>
      </c>
    </row>
    <row r="4716" spans="1:9" x14ac:dyDescent="0.35">
      <c r="A4716" s="11">
        <v>7206</v>
      </c>
      <c r="B4716" s="13" t="s">
        <v>6280</v>
      </c>
      <c r="C4716" s="13" t="s">
        <v>6281</v>
      </c>
      <c r="D4716" s="13" t="s">
        <v>41</v>
      </c>
      <c r="E4716" s="13" t="s">
        <v>23</v>
      </c>
      <c r="F4716" s="13" t="s">
        <v>358</v>
      </c>
      <c r="G4716" s="13" t="s">
        <v>43</v>
      </c>
      <c r="H4716" s="13" t="s">
        <v>44</v>
      </c>
      <c r="I4716" s="47" t="str">
        <f>INDEX(Orders!$E4716,MATCH(Orders!$F4716,Customers!$B4716,0))</f>
        <v>Standard Class</v>
      </c>
    </row>
    <row r="4717" spans="1:9" x14ac:dyDescent="0.35">
      <c r="A4717" s="12">
        <v>5322</v>
      </c>
      <c r="B4717" s="17" t="s">
        <v>196</v>
      </c>
      <c r="C4717" s="17" t="s">
        <v>197</v>
      </c>
      <c r="D4717" s="17" t="s">
        <v>108</v>
      </c>
      <c r="E4717" s="17" t="s">
        <v>23</v>
      </c>
      <c r="F4717" s="17" t="s">
        <v>3834</v>
      </c>
      <c r="G4717" s="17" t="s">
        <v>514</v>
      </c>
      <c r="H4717" s="17" t="s">
        <v>79</v>
      </c>
      <c r="I4717" s="48" t="str">
        <f>INDEX(Orders!$E4717,MATCH(Orders!$F4717,Customers!$B4717,0))</f>
        <v>First Class</v>
      </c>
    </row>
    <row r="4718" spans="1:9" x14ac:dyDescent="0.35">
      <c r="A4718" s="11">
        <v>750</v>
      </c>
      <c r="B4718" s="13" t="s">
        <v>2868</v>
      </c>
      <c r="C4718" s="13" t="s">
        <v>2869</v>
      </c>
      <c r="D4718" s="13" t="s">
        <v>41</v>
      </c>
      <c r="E4718" s="13" t="s">
        <v>23</v>
      </c>
      <c r="F4718" s="13" t="s">
        <v>4590</v>
      </c>
      <c r="G4718" s="13" t="s">
        <v>880</v>
      </c>
      <c r="H4718" s="13" t="s">
        <v>54</v>
      </c>
      <c r="I4718" s="47" t="str">
        <f>INDEX(Orders!$E4718,MATCH(Orders!$F4718,Customers!$B4718,0))</f>
        <v>Standard Class</v>
      </c>
    </row>
    <row r="4719" spans="1:9" x14ac:dyDescent="0.35">
      <c r="A4719" s="12">
        <v>6372</v>
      </c>
      <c r="B4719" s="17" t="s">
        <v>239</v>
      </c>
      <c r="C4719" s="17" t="s">
        <v>240</v>
      </c>
      <c r="D4719" s="17" t="s">
        <v>108</v>
      </c>
      <c r="E4719" s="17" t="s">
        <v>23</v>
      </c>
      <c r="F4719" s="17" t="s">
        <v>218</v>
      </c>
      <c r="G4719" s="17" t="s">
        <v>219</v>
      </c>
      <c r="H4719" s="17" t="s">
        <v>26</v>
      </c>
      <c r="I4719" s="48" t="str">
        <f>INDEX(Orders!$E4719,MATCH(Orders!$F4719,Customers!$B4719,0))</f>
        <v>Second Class</v>
      </c>
    </row>
    <row r="4720" spans="1:9" x14ac:dyDescent="0.35">
      <c r="A4720" s="11">
        <v>3040</v>
      </c>
      <c r="B4720" s="13" t="s">
        <v>1231</v>
      </c>
      <c r="C4720" s="13" t="s">
        <v>1232</v>
      </c>
      <c r="D4720" s="13" t="s">
        <v>22</v>
      </c>
      <c r="E4720" s="13" t="s">
        <v>23</v>
      </c>
      <c r="F4720" s="13" t="s">
        <v>2606</v>
      </c>
      <c r="G4720" s="13" t="s">
        <v>43</v>
      </c>
      <c r="H4720" s="13" t="s">
        <v>44</v>
      </c>
      <c r="I4720" s="47" t="str">
        <f>INDEX(Orders!$E4720,MATCH(Orders!$F4720,Customers!$B4720,0))</f>
        <v>Standard Class</v>
      </c>
    </row>
    <row r="4721" spans="1:9" x14ac:dyDescent="0.35">
      <c r="A4721" s="12">
        <v>6374</v>
      </c>
      <c r="B4721" s="17" t="s">
        <v>239</v>
      </c>
      <c r="C4721" s="17" t="s">
        <v>240</v>
      </c>
      <c r="D4721" s="17" t="s">
        <v>108</v>
      </c>
      <c r="E4721" s="17" t="s">
        <v>23</v>
      </c>
      <c r="F4721" s="17" t="s">
        <v>218</v>
      </c>
      <c r="G4721" s="17" t="s">
        <v>219</v>
      </c>
      <c r="H4721" s="17" t="s">
        <v>26</v>
      </c>
      <c r="I4721" s="48" t="str">
        <f>INDEX(Orders!$E4721,MATCH(Orders!$F4721,Customers!$B4721,0))</f>
        <v>Second Class</v>
      </c>
    </row>
    <row r="4722" spans="1:9" x14ac:dyDescent="0.35">
      <c r="A4722" s="11">
        <v>1897</v>
      </c>
      <c r="B4722" s="13" t="s">
        <v>4216</v>
      </c>
      <c r="C4722" s="13" t="s">
        <v>4217</v>
      </c>
      <c r="D4722" s="13" t="s">
        <v>41</v>
      </c>
      <c r="E4722" s="13" t="s">
        <v>23</v>
      </c>
      <c r="F4722" s="13" t="s">
        <v>2541</v>
      </c>
      <c r="G4722" s="13" t="s">
        <v>933</v>
      </c>
      <c r="H4722" s="13" t="s">
        <v>54</v>
      </c>
      <c r="I4722" s="47" t="str">
        <f>INDEX(Orders!$E4722,MATCH(Orders!$F4722,Customers!$B4722,0))</f>
        <v>First Class</v>
      </c>
    </row>
    <row r="4723" spans="1:9" x14ac:dyDescent="0.35">
      <c r="A4723" s="12">
        <v>4330</v>
      </c>
      <c r="B4723" s="17" t="s">
        <v>3724</v>
      </c>
      <c r="C4723" s="17" t="s">
        <v>3725</v>
      </c>
      <c r="D4723" s="17" t="s">
        <v>41</v>
      </c>
      <c r="E4723" s="17" t="s">
        <v>23</v>
      </c>
      <c r="F4723" s="17" t="s">
        <v>2968</v>
      </c>
      <c r="G4723" s="17" t="s">
        <v>98</v>
      </c>
      <c r="H4723" s="17" t="s">
        <v>79</v>
      </c>
      <c r="I4723" s="48" t="str">
        <f>INDEX(Orders!$E4723,MATCH(Orders!$F4723,Customers!$B4723,0))</f>
        <v>Standard Class</v>
      </c>
    </row>
    <row r="4724" spans="1:9" x14ac:dyDescent="0.35">
      <c r="A4724" s="11">
        <v>8115</v>
      </c>
      <c r="B4724" s="13" t="s">
        <v>5651</v>
      </c>
      <c r="C4724" s="13" t="s">
        <v>5652</v>
      </c>
      <c r="D4724" s="13" t="s">
        <v>22</v>
      </c>
      <c r="E4724" s="13" t="s">
        <v>23</v>
      </c>
      <c r="F4724" s="13" t="s">
        <v>2606</v>
      </c>
      <c r="G4724" s="13" t="s">
        <v>53</v>
      </c>
      <c r="H4724" s="13" t="s">
        <v>54</v>
      </c>
      <c r="I4724" s="47" t="str">
        <f>INDEX(Orders!$E4724,MATCH(Orders!$F4724,Customers!$B4724,0))</f>
        <v>Second Class</v>
      </c>
    </row>
    <row r="4725" spans="1:9" x14ac:dyDescent="0.35">
      <c r="A4725" s="12">
        <v>6373</v>
      </c>
      <c r="B4725" s="17" t="s">
        <v>239</v>
      </c>
      <c r="C4725" s="17" t="s">
        <v>240</v>
      </c>
      <c r="D4725" s="17" t="s">
        <v>108</v>
      </c>
      <c r="E4725" s="17" t="s">
        <v>23</v>
      </c>
      <c r="F4725" s="17" t="s">
        <v>218</v>
      </c>
      <c r="G4725" s="17" t="s">
        <v>219</v>
      </c>
      <c r="H4725" s="17" t="s">
        <v>26</v>
      </c>
      <c r="I4725" s="48" t="str">
        <f>INDEX(Orders!$E4725,MATCH(Orders!$F4725,Customers!$B4725,0))</f>
        <v>Second Class</v>
      </c>
    </row>
    <row r="4726" spans="1:9" x14ac:dyDescent="0.35">
      <c r="A4726" s="11">
        <v>4331</v>
      </c>
      <c r="B4726" s="13" t="s">
        <v>3724</v>
      </c>
      <c r="C4726" s="13" t="s">
        <v>3725</v>
      </c>
      <c r="D4726" s="13" t="s">
        <v>41</v>
      </c>
      <c r="E4726" s="13" t="s">
        <v>23</v>
      </c>
      <c r="F4726" s="13" t="s">
        <v>2968</v>
      </c>
      <c r="G4726" s="13" t="s">
        <v>98</v>
      </c>
      <c r="H4726" s="13" t="s">
        <v>79</v>
      </c>
      <c r="I4726" s="47" t="str">
        <f>INDEX(Orders!$E4726,MATCH(Orders!$F4726,Customers!$B4726,0))</f>
        <v>Standard Class</v>
      </c>
    </row>
    <row r="4727" spans="1:9" x14ac:dyDescent="0.35">
      <c r="A4727" s="12">
        <v>2978</v>
      </c>
      <c r="B4727" s="17" t="s">
        <v>2794</v>
      </c>
      <c r="C4727" s="17" t="s">
        <v>2795</v>
      </c>
      <c r="D4727" s="17" t="s">
        <v>41</v>
      </c>
      <c r="E4727" s="17" t="s">
        <v>23</v>
      </c>
      <c r="F4727" s="17" t="s">
        <v>2711</v>
      </c>
      <c r="G4727" s="17" t="s">
        <v>219</v>
      </c>
      <c r="H4727" s="17" t="s">
        <v>26</v>
      </c>
      <c r="I4727" s="48" t="str">
        <f>INDEX(Orders!$E4727,MATCH(Orders!$F4727,Customers!$B4727,0))</f>
        <v>Second Class</v>
      </c>
    </row>
    <row r="4728" spans="1:9" x14ac:dyDescent="0.35">
      <c r="A4728" s="11">
        <v>5582</v>
      </c>
      <c r="B4728" s="13" t="s">
        <v>1993</v>
      </c>
      <c r="C4728" s="13" t="s">
        <v>1994</v>
      </c>
      <c r="D4728" s="13" t="s">
        <v>108</v>
      </c>
      <c r="E4728" s="13" t="s">
        <v>23</v>
      </c>
      <c r="F4728" s="13" t="s">
        <v>569</v>
      </c>
      <c r="G4728" s="13" t="s">
        <v>25</v>
      </c>
      <c r="H4728" s="13" t="s">
        <v>26</v>
      </c>
      <c r="I4728" s="47" t="str">
        <f>INDEX(Orders!$E4728,MATCH(Orders!$F4728,Customers!$B4728,0))</f>
        <v>Standard Class</v>
      </c>
    </row>
    <row r="4729" spans="1:9" x14ac:dyDescent="0.35">
      <c r="A4729" s="12">
        <v>7959</v>
      </c>
      <c r="B4729" s="17" t="s">
        <v>3531</v>
      </c>
      <c r="C4729" s="17" t="s">
        <v>3532</v>
      </c>
      <c r="D4729" s="17" t="s">
        <v>22</v>
      </c>
      <c r="E4729" s="17" t="s">
        <v>23</v>
      </c>
      <c r="F4729" s="17" t="s">
        <v>7754</v>
      </c>
      <c r="G4729" s="17" t="s">
        <v>43</v>
      </c>
      <c r="H4729" s="17" t="s">
        <v>44</v>
      </c>
      <c r="I4729" s="48" t="str">
        <f>INDEX(Orders!$E4729,MATCH(Orders!$F4729,Customers!$B4729,0))</f>
        <v>Standard Class</v>
      </c>
    </row>
    <row r="4730" spans="1:9" x14ac:dyDescent="0.35">
      <c r="A4730" s="11">
        <v>6339</v>
      </c>
      <c r="B4730" s="13" t="s">
        <v>6574</v>
      </c>
      <c r="C4730" s="13" t="s">
        <v>6575</v>
      </c>
      <c r="D4730" s="13" t="s">
        <v>22</v>
      </c>
      <c r="E4730" s="13" t="s">
        <v>23</v>
      </c>
      <c r="F4730" s="13" t="s">
        <v>218</v>
      </c>
      <c r="G4730" s="13" t="s">
        <v>219</v>
      </c>
      <c r="H4730" s="13" t="s">
        <v>26</v>
      </c>
      <c r="I4730" s="47" t="str">
        <f>INDEX(Orders!$E4730,MATCH(Orders!$F4730,Customers!$B4730,0))</f>
        <v>Standard Class</v>
      </c>
    </row>
    <row r="4731" spans="1:9" x14ac:dyDescent="0.35">
      <c r="A4731" s="12">
        <v>975</v>
      </c>
      <c r="B4731" s="17" t="s">
        <v>7759</v>
      </c>
      <c r="C4731" s="17" t="s">
        <v>7760</v>
      </c>
      <c r="D4731" s="17" t="s">
        <v>108</v>
      </c>
      <c r="E4731" s="17" t="s">
        <v>23</v>
      </c>
      <c r="F4731" s="17" t="s">
        <v>218</v>
      </c>
      <c r="G4731" s="17" t="s">
        <v>219</v>
      </c>
      <c r="H4731" s="17" t="s">
        <v>26</v>
      </c>
      <c r="I4731" s="48" t="str">
        <f>INDEX(Orders!$E4731,MATCH(Orders!$F4731,Customers!$B4731,0))</f>
        <v>Second Class</v>
      </c>
    </row>
    <row r="4732" spans="1:9" x14ac:dyDescent="0.35">
      <c r="A4732" s="11">
        <v>7960</v>
      </c>
      <c r="B4732" s="13" t="s">
        <v>3531</v>
      </c>
      <c r="C4732" s="13" t="s">
        <v>3532</v>
      </c>
      <c r="D4732" s="13" t="s">
        <v>22</v>
      </c>
      <c r="E4732" s="13" t="s">
        <v>23</v>
      </c>
      <c r="F4732" s="13" t="s">
        <v>7754</v>
      </c>
      <c r="G4732" s="13" t="s">
        <v>43</v>
      </c>
      <c r="H4732" s="13" t="s">
        <v>44</v>
      </c>
      <c r="I4732" s="47" t="str">
        <f>INDEX(Orders!$E4732,MATCH(Orders!$F4732,Customers!$B4732,0))</f>
        <v>Standard Class</v>
      </c>
    </row>
    <row r="4733" spans="1:9" x14ac:dyDescent="0.35">
      <c r="A4733" s="12">
        <v>6340</v>
      </c>
      <c r="B4733" s="17" t="s">
        <v>6574</v>
      </c>
      <c r="C4733" s="17" t="s">
        <v>6575</v>
      </c>
      <c r="D4733" s="17" t="s">
        <v>22</v>
      </c>
      <c r="E4733" s="17" t="s">
        <v>23</v>
      </c>
      <c r="F4733" s="17" t="s">
        <v>218</v>
      </c>
      <c r="G4733" s="17" t="s">
        <v>219</v>
      </c>
      <c r="H4733" s="17" t="s">
        <v>26</v>
      </c>
      <c r="I4733" s="48" t="str">
        <f>INDEX(Orders!$E4733,MATCH(Orders!$F4733,Customers!$B4733,0))</f>
        <v>Standard Class</v>
      </c>
    </row>
    <row r="4734" spans="1:9" x14ac:dyDescent="0.35">
      <c r="A4734" s="11">
        <v>7956</v>
      </c>
      <c r="B4734" s="13" t="s">
        <v>3531</v>
      </c>
      <c r="C4734" s="13" t="s">
        <v>3532</v>
      </c>
      <c r="D4734" s="13" t="s">
        <v>22</v>
      </c>
      <c r="E4734" s="13" t="s">
        <v>23</v>
      </c>
      <c r="F4734" s="13" t="s">
        <v>7754</v>
      </c>
      <c r="G4734" s="13" t="s">
        <v>43</v>
      </c>
      <c r="H4734" s="13" t="s">
        <v>44</v>
      </c>
      <c r="I4734" s="47" t="str">
        <f>INDEX(Orders!$E4734,MATCH(Orders!$F4734,Customers!$B4734,0))</f>
        <v>Standard Class</v>
      </c>
    </row>
    <row r="4735" spans="1:9" x14ac:dyDescent="0.35">
      <c r="A4735" s="12">
        <v>6341</v>
      </c>
      <c r="B4735" s="17" t="s">
        <v>6574</v>
      </c>
      <c r="C4735" s="17" t="s">
        <v>6575</v>
      </c>
      <c r="D4735" s="17" t="s">
        <v>22</v>
      </c>
      <c r="E4735" s="17" t="s">
        <v>23</v>
      </c>
      <c r="F4735" s="17" t="s">
        <v>218</v>
      </c>
      <c r="G4735" s="17" t="s">
        <v>219</v>
      </c>
      <c r="H4735" s="17" t="s">
        <v>26</v>
      </c>
      <c r="I4735" s="48" t="str">
        <f>INDEX(Orders!$E4735,MATCH(Orders!$F4735,Customers!$B4735,0))</f>
        <v>Standard Class</v>
      </c>
    </row>
    <row r="4736" spans="1:9" x14ac:dyDescent="0.35">
      <c r="A4736" s="11">
        <v>7958</v>
      </c>
      <c r="B4736" s="13" t="s">
        <v>3531</v>
      </c>
      <c r="C4736" s="13" t="s">
        <v>3532</v>
      </c>
      <c r="D4736" s="13" t="s">
        <v>22</v>
      </c>
      <c r="E4736" s="13" t="s">
        <v>23</v>
      </c>
      <c r="F4736" s="13" t="s">
        <v>7754</v>
      </c>
      <c r="G4736" s="13" t="s">
        <v>43</v>
      </c>
      <c r="H4736" s="13" t="s">
        <v>44</v>
      </c>
      <c r="I4736" s="47" t="str">
        <f>INDEX(Orders!$E4736,MATCH(Orders!$F4736,Customers!$B4736,0))</f>
        <v>Standard Class</v>
      </c>
    </row>
    <row r="4737" spans="1:9" x14ac:dyDescent="0.35">
      <c r="A4737" s="12">
        <v>7961</v>
      </c>
      <c r="B4737" s="17" t="s">
        <v>3531</v>
      </c>
      <c r="C4737" s="17" t="s">
        <v>3532</v>
      </c>
      <c r="D4737" s="17" t="s">
        <v>22</v>
      </c>
      <c r="E4737" s="17" t="s">
        <v>23</v>
      </c>
      <c r="F4737" s="17" t="s">
        <v>7754</v>
      </c>
      <c r="G4737" s="17" t="s">
        <v>43</v>
      </c>
      <c r="H4737" s="17" t="s">
        <v>44</v>
      </c>
      <c r="I4737" s="48" t="str">
        <f>INDEX(Orders!$E4737,MATCH(Orders!$F4737,Customers!$B4737,0))</f>
        <v>Standard Class</v>
      </c>
    </row>
    <row r="4738" spans="1:9" x14ac:dyDescent="0.35">
      <c r="A4738" s="11">
        <v>7957</v>
      </c>
      <c r="B4738" s="13" t="s">
        <v>3531</v>
      </c>
      <c r="C4738" s="13" t="s">
        <v>3532</v>
      </c>
      <c r="D4738" s="13" t="s">
        <v>22</v>
      </c>
      <c r="E4738" s="13" t="s">
        <v>23</v>
      </c>
      <c r="F4738" s="13" t="s">
        <v>7754</v>
      </c>
      <c r="G4738" s="13" t="s">
        <v>43</v>
      </c>
      <c r="H4738" s="13" t="s">
        <v>44</v>
      </c>
      <c r="I4738" s="47" t="str">
        <f>INDEX(Orders!$E4738,MATCH(Orders!$F4738,Customers!$B4738,0))</f>
        <v>Standard Class</v>
      </c>
    </row>
    <row r="4739" spans="1:9" x14ac:dyDescent="0.35">
      <c r="A4739" s="12">
        <v>4835</v>
      </c>
      <c r="B4739" s="17" t="s">
        <v>5389</v>
      </c>
      <c r="C4739" s="17" t="s">
        <v>5390</v>
      </c>
      <c r="D4739" s="17" t="s">
        <v>108</v>
      </c>
      <c r="E4739" s="17" t="s">
        <v>23</v>
      </c>
      <c r="F4739" s="17" t="s">
        <v>358</v>
      </c>
      <c r="G4739" s="17" t="s">
        <v>43</v>
      </c>
      <c r="H4739" s="17" t="s">
        <v>44</v>
      </c>
      <c r="I4739" s="48" t="str">
        <f>INDEX(Orders!$E4739,MATCH(Orders!$F4739,Customers!$B4739,0))</f>
        <v>Standard Class</v>
      </c>
    </row>
    <row r="4740" spans="1:9" x14ac:dyDescent="0.35">
      <c r="A4740" s="11">
        <v>4837</v>
      </c>
      <c r="B4740" s="13" t="s">
        <v>5389</v>
      </c>
      <c r="C4740" s="13" t="s">
        <v>5390</v>
      </c>
      <c r="D4740" s="13" t="s">
        <v>108</v>
      </c>
      <c r="E4740" s="13" t="s">
        <v>23</v>
      </c>
      <c r="F4740" s="13" t="s">
        <v>358</v>
      </c>
      <c r="G4740" s="13" t="s">
        <v>43</v>
      </c>
      <c r="H4740" s="13" t="s">
        <v>44</v>
      </c>
      <c r="I4740" s="47" t="str">
        <f>INDEX(Orders!$E4740,MATCH(Orders!$F4740,Customers!$B4740,0))</f>
        <v>Standard Class</v>
      </c>
    </row>
    <row r="4741" spans="1:9" x14ac:dyDescent="0.35">
      <c r="A4741" s="12">
        <v>4836</v>
      </c>
      <c r="B4741" s="17" t="s">
        <v>5389</v>
      </c>
      <c r="C4741" s="17" t="s">
        <v>5390</v>
      </c>
      <c r="D4741" s="17" t="s">
        <v>108</v>
      </c>
      <c r="E4741" s="17" t="s">
        <v>23</v>
      </c>
      <c r="F4741" s="17" t="s">
        <v>358</v>
      </c>
      <c r="G4741" s="17" t="s">
        <v>43</v>
      </c>
      <c r="H4741" s="17" t="s">
        <v>44</v>
      </c>
      <c r="I4741" s="48" t="str">
        <f>INDEX(Orders!$E4741,MATCH(Orders!$F4741,Customers!$B4741,0))</f>
        <v>Standard Class</v>
      </c>
    </row>
    <row r="4742" spans="1:9" x14ac:dyDescent="0.35">
      <c r="A4742" s="11">
        <v>976</v>
      </c>
      <c r="B4742" s="13" t="s">
        <v>7759</v>
      </c>
      <c r="C4742" s="13" t="s">
        <v>7760</v>
      </c>
      <c r="D4742" s="13" t="s">
        <v>108</v>
      </c>
      <c r="E4742" s="13" t="s">
        <v>23</v>
      </c>
      <c r="F4742" s="13" t="s">
        <v>218</v>
      </c>
      <c r="G4742" s="13" t="s">
        <v>219</v>
      </c>
      <c r="H4742" s="13" t="s">
        <v>26</v>
      </c>
      <c r="I4742" s="47" t="str">
        <f>INDEX(Orders!$E4742,MATCH(Orders!$F4742,Customers!$B4742,0))</f>
        <v>Second Class</v>
      </c>
    </row>
    <row r="4743" spans="1:9" x14ac:dyDescent="0.35">
      <c r="A4743" s="12">
        <v>7564</v>
      </c>
      <c r="B4743" s="17" t="s">
        <v>1543</v>
      </c>
      <c r="C4743" s="17" t="s">
        <v>1544</v>
      </c>
      <c r="D4743" s="17" t="s">
        <v>108</v>
      </c>
      <c r="E4743" s="17" t="s">
        <v>23</v>
      </c>
      <c r="F4743" s="17" t="s">
        <v>736</v>
      </c>
      <c r="G4743" s="17" t="s">
        <v>737</v>
      </c>
      <c r="H4743" s="17" t="s">
        <v>44</v>
      </c>
      <c r="I4743" s="48" t="str">
        <f>INDEX(Orders!$E4743,MATCH(Orders!$F4743,Customers!$B4743,0))</f>
        <v>First Class</v>
      </c>
    </row>
    <row r="4744" spans="1:9" x14ac:dyDescent="0.35">
      <c r="A4744" s="11">
        <v>8329</v>
      </c>
      <c r="B4744" s="13" t="s">
        <v>3661</v>
      </c>
      <c r="C4744" s="13" t="s">
        <v>3662</v>
      </c>
      <c r="D4744" s="13" t="s">
        <v>41</v>
      </c>
      <c r="E4744" s="13" t="s">
        <v>23</v>
      </c>
      <c r="F4744" s="13" t="s">
        <v>603</v>
      </c>
      <c r="G4744" s="13" t="s">
        <v>199</v>
      </c>
      <c r="H4744" s="13" t="s">
        <v>26</v>
      </c>
      <c r="I4744" s="47" t="str">
        <f>INDEX(Orders!$E4744,MATCH(Orders!$F4744,Customers!$B4744,0))</f>
        <v>Standard Class</v>
      </c>
    </row>
    <row r="4745" spans="1:9" x14ac:dyDescent="0.35">
      <c r="A4745" s="12">
        <v>3052</v>
      </c>
      <c r="B4745" s="17" t="s">
        <v>2924</v>
      </c>
      <c r="C4745" s="17" t="s">
        <v>2925</v>
      </c>
      <c r="D4745" s="17" t="s">
        <v>108</v>
      </c>
      <c r="E4745" s="17" t="s">
        <v>23</v>
      </c>
      <c r="F4745" s="17" t="s">
        <v>7765</v>
      </c>
      <c r="G4745" s="17" t="s">
        <v>1220</v>
      </c>
      <c r="H4745" s="17" t="s">
        <v>44</v>
      </c>
      <c r="I4745" s="48" t="str">
        <f>INDEX(Orders!$E4745,MATCH(Orders!$F4745,Customers!$B4745,0))</f>
        <v>Standard Class</v>
      </c>
    </row>
    <row r="4746" spans="1:9" x14ac:dyDescent="0.35">
      <c r="A4746" s="11">
        <v>9872</v>
      </c>
      <c r="B4746" s="13" t="s">
        <v>5209</v>
      </c>
      <c r="C4746" s="13" t="s">
        <v>5210</v>
      </c>
      <c r="D4746" s="13" t="s">
        <v>41</v>
      </c>
      <c r="E4746" s="13" t="s">
        <v>23</v>
      </c>
      <c r="F4746" s="13" t="s">
        <v>380</v>
      </c>
      <c r="G4746" s="13" t="s">
        <v>381</v>
      </c>
      <c r="H4746" s="13" t="s">
        <v>54</v>
      </c>
      <c r="I4746" s="47" t="str">
        <f>INDEX(Orders!$E4746,MATCH(Orders!$F4746,Customers!$B4746,0))</f>
        <v>Same Day</v>
      </c>
    </row>
    <row r="4747" spans="1:9" x14ac:dyDescent="0.35">
      <c r="A4747" s="12">
        <v>4182</v>
      </c>
      <c r="B4747" s="17" t="s">
        <v>5956</v>
      </c>
      <c r="C4747" s="17" t="s">
        <v>5957</v>
      </c>
      <c r="D4747" s="17" t="s">
        <v>108</v>
      </c>
      <c r="E4747" s="17" t="s">
        <v>23</v>
      </c>
      <c r="F4747" s="17" t="s">
        <v>218</v>
      </c>
      <c r="G4747" s="17" t="s">
        <v>219</v>
      </c>
      <c r="H4747" s="17" t="s">
        <v>26</v>
      </c>
      <c r="I4747" s="48" t="str">
        <f>INDEX(Orders!$E4747,MATCH(Orders!$F4747,Customers!$B4747,0))</f>
        <v>Standard Class</v>
      </c>
    </row>
    <row r="4748" spans="1:9" x14ac:dyDescent="0.35">
      <c r="A4748" s="11">
        <v>4184</v>
      </c>
      <c r="B4748" s="13" t="s">
        <v>5956</v>
      </c>
      <c r="C4748" s="13" t="s">
        <v>5957</v>
      </c>
      <c r="D4748" s="13" t="s">
        <v>108</v>
      </c>
      <c r="E4748" s="13" t="s">
        <v>23</v>
      </c>
      <c r="F4748" s="13" t="s">
        <v>218</v>
      </c>
      <c r="G4748" s="13" t="s">
        <v>219</v>
      </c>
      <c r="H4748" s="13" t="s">
        <v>26</v>
      </c>
      <c r="I4748" s="47" t="str">
        <f>INDEX(Orders!$E4748,MATCH(Orders!$F4748,Customers!$B4748,0))</f>
        <v>Standard Class</v>
      </c>
    </row>
    <row r="4749" spans="1:9" x14ac:dyDescent="0.35">
      <c r="A4749" s="12">
        <v>9960</v>
      </c>
      <c r="B4749" s="17" t="s">
        <v>5044</v>
      </c>
      <c r="C4749" s="17" t="s">
        <v>5045</v>
      </c>
      <c r="D4749" s="17" t="s">
        <v>41</v>
      </c>
      <c r="E4749" s="17" t="s">
        <v>23</v>
      </c>
      <c r="F4749" s="17" t="s">
        <v>6464</v>
      </c>
      <c r="G4749" s="17" t="s">
        <v>465</v>
      </c>
      <c r="H4749" s="17" t="s">
        <v>44</v>
      </c>
      <c r="I4749" s="48" t="str">
        <f>INDEX(Orders!$E4749,MATCH(Orders!$F4749,Customers!$B4749,0))</f>
        <v>Standard Class</v>
      </c>
    </row>
    <row r="4750" spans="1:9" x14ac:dyDescent="0.35">
      <c r="A4750" s="11">
        <v>4183</v>
      </c>
      <c r="B4750" s="13" t="s">
        <v>5956</v>
      </c>
      <c r="C4750" s="13" t="s">
        <v>5957</v>
      </c>
      <c r="D4750" s="13" t="s">
        <v>108</v>
      </c>
      <c r="E4750" s="13" t="s">
        <v>23</v>
      </c>
      <c r="F4750" s="13" t="s">
        <v>218</v>
      </c>
      <c r="G4750" s="13" t="s">
        <v>219</v>
      </c>
      <c r="H4750" s="13" t="s">
        <v>26</v>
      </c>
      <c r="I4750" s="47" t="str">
        <f>INDEX(Orders!$E4750,MATCH(Orders!$F4750,Customers!$B4750,0))</f>
        <v>Standard Class</v>
      </c>
    </row>
    <row r="4751" spans="1:9" x14ac:dyDescent="0.35">
      <c r="A4751" s="12">
        <v>8330</v>
      </c>
      <c r="B4751" s="17" t="s">
        <v>3661</v>
      </c>
      <c r="C4751" s="17" t="s">
        <v>3662</v>
      </c>
      <c r="D4751" s="17" t="s">
        <v>41</v>
      </c>
      <c r="E4751" s="17" t="s">
        <v>23</v>
      </c>
      <c r="F4751" s="17" t="s">
        <v>603</v>
      </c>
      <c r="G4751" s="17" t="s">
        <v>199</v>
      </c>
      <c r="H4751" s="17" t="s">
        <v>26</v>
      </c>
      <c r="I4751" s="48" t="str">
        <f>INDEX(Orders!$E4751,MATCH(Orders!$F4751,Customers!$B4751,0))</f>
        <v>Standard Class</v>
      </c>
    </row>
    <row r="4752" spans="1:9" x14ac:dyDescent="0.35">
      <c r="A4752" s="11">
        <v>3051</v>
      </c>
      <c r="B4752" s="13" t="s">
        <v>2924</v>
      </c>
      <c r="C4752" s="13" t="s">
        <v>2925</v>
      </c>
      <c r="D4752" s="13" t="s">
        <v>108</v>
      </c>
      <c r="E4752" s="13" t="s">
        <v>23</v>
      </c>
      <c r="F4752" s="13" t="s">
        <v>7765</v>
      </c>
      <c r="G4752" s="13" t="s">
        <v>1220</v>
      </c>
      <c r="H4752" s="13" t="s">
        <v>44</v>
      </c>
      <c r="I4752" s="47" t="str">
        <f>INDEX(Orders!$E4752,MATCH(Orders!$F4752,Customers!$B4752,0))</f>
        <v>Standard Class</v>
      </c>
    </row>
    <row r="4753" spans="1:9" x14ac:dyDescent="0.35">
      <c r="A4753" s="12">
        <v>9873</v>
      </c>
      <c r="B4753" s="17" t="s">
        <v>5209</v>
      </c>
      <c r="C4753" s="17" t="s">
        <v>5210</v>
      </c>
      <c r="D4753" s="17" t="s">
        <v>41</v>
      </c>
      <c r="E4753" s="17" t="s">
        <v>23</v>
      </c>
      <c r="F4753" s="17" t="s">
        <v>380</v>
      </c>
      <c r="G4753" s="17" t="s">
        <v>381</v>
      </c>
      <c r="H4753" s="17" t="s">
        <v>54</v>
      </c>
      <c r="I4753" s="48" t="str">
        <f>INDEX(Orders!$E4753,MATCH(Orders!$F4753,Customers!$B4753,0))</f>
        <v>Same Day</v>
      </c>
    </row>
    <row r="4754" spans="1:9" x14ac:dyDescent="0.35">
      <c r="A4754" s="11">
        <v>5653</v>
      </c>
      <c r="B4754" s="13" t="s">
        <v>1042</v>
      </c>
      <c r="C4754" s="13" t="s">
        <v>1043</v>
      </c>
      <c r="D4754" s="13" t="s">
        <v>22</v>
      </c>
      <c r="E4754" s="13" t="s">
        <v>23</v>
      </c>
      <c r="F4754" s="13" t="s">
        <v>218</v>
      </c>
      <c r="G4754" s="13" t="s">
        <v>219</v>
      </c>
      <c r="H4754" s="13" t="s">
        <v>26</v>
      </c>
      <c r="I4754" s="47" t="str">
        <f>INDEX(Orders!$E4754,MATCH(Orders!$F4754,Customers!$B4754,0))</f>
        <v>Standard Class</v>
      </c>
    </row>
    <row r="4755" spans="1:9" x14ac:dyDescent="0.35">
      <c r="A4755" s="12">
        <v>3053</v>
      </c>
      <c r="B4755" s="17" t="s">
        <v>2924</v>
      </c>
      <c r="C4755" s="17" t="s">
        <v>2925</v>
      </c>
      <c r="D4755" s="17" t="s">
        <v>108</v>
      </c>
      <c r="E4755" s="17" t="s">
        <v>23</v>
      </c>
      <c r="F4755" s="17" t="s">
        <v>7765</v>
      </c>
      <c r="G4755" s="17" t="s">
        <v>1220</v>
      </c>
      <c r="H4755" s="17" t="s">
        <v>44</v>
      </c>
      <c r="I4755" s="48" t="str">
        <f>INDEX(Orders!$E4755,MATCH(Orders!$F4755,Customers!$B4755,0))</f>
        <v>Standard Class</v>
      </c>
    </row>
    <row r="4756" spans="1:9" x14ac:dyDescent="0.35">
      <c r="A4756" s="11">
        <v>5281</v>
      </c>
      <c r="B4756" s="13" t="s">
        <v>1210</v>
      </c>
      <c r="C4756" s="13" t="s">
        <v>1211</v>
      </c>
      <c r="D4756" s="13" t="s">
        <v>41</v>
      </c>
      <c r="E4756" s="13" t="s">
        <v>23</v>
      </c>
      <c r="F4756" s="13" t="s">
        <v>1457</v>
      </c>
      <c r="G4756" s="13" t="s">
        <v>880</v>
      </c>
      <c r="H4756" s="13" t="s">
        <v>54</v>
      </c>
      <c r="I4756" s="47" t="str">
        <f>INDEX(Orders!$E4756,MATCH(Orders!$F4756,Customers!$B4756,0))</f>
        <v>Standard Class</v>
      </c>
    </row>
    <row r="4757" spans="1:9" x14ac:dyDescent="0.35">
      <c r="A4757" s="12">
        <v>2407</v>
      </c>
      <c r="B4757" s="17" t="s">
        <v>7143</v>
      </c>
      <c r="C4757" s="17" t="s">
        <v>7144</v>
      </c>
      <c r="D4757" s="17" t="s">
        <v>41</v>
      </c>
      <c r="E4757" s="17" t="s">
        <v>23</v>
      </c>
      <c r="F4757" s="17" t="s">
        <v>42</v>
      </c>
      <c r="G4757" s="17" t="s">
        <v>43</v>
      </c>
      <c r="H4757" s="17" t="s">
        <v>44</v>
      </c>
      <c r="I4757" s="48" t="str">
        <f>INDEX(Orders!$E4757,MATCH(Orders!$F4757,Customers!$B4757,0))</f>
        <v>Standard Class</v>
      </c>
    </row>
    <row r="4758" spans="1:9" x14ac:dyDescent="0.35">
      <c r="A4758" s="11">
        <v>2406</v>
      </c>
      <c r="B4758" s="13" t="s">
        <v>7143</v>
      </c>
      <c r="C4758" s="13" t="s">
        <v>7144</v>
      </c>
      <c r="D4758" s="13" t="s">
        <v>41</v>
      </c>
      <c r="E4758" s="13" t="s">
        <v>23</v>
      </c>
      <c r="F4758" s="13" t="s">
        <v>42</v>
      </c>
      <c r="G4758" s="13" t="s">
        <v>43</v>
      </c>
      <c r="H4758" s="13" t="s">
        <v>44</v>
      </c>
      <c r="I4758" s="47" t="str">
        <f>INDEX(Orders!$E4758,MATCH(Orders!$F4758,Customers!$B4758,0))</f>
        <v>Standard Class</v>
      </c>
    </row>
    <row r="4759" spans="1:9" x14ac:dyDescent="0.35">
      <c r="A4759" s="12">
        <v>3390</v>
      </c>
      <c r="B4759" s="17" t="s">
        <v>196</v>
      </c>
      <c r="C4759" s="17" t="s">
        <v>197</v>
      </c>
      <c r="D4759" s="17" t="s">
        <v>108</v>
      </c>
      <c r="E4759" s="17" t="s">
        <v>23</v>
      </c>
      <c r="F4759" s="17" t="s">
        <v>77</v>
      </c>
      <c r="G4759" s="17" t="s">
        <v>78</v>
      </c>
      <c r="H4759" s="17" t="s">
        <v>79</v>
      </c>
      <c r="I4759" s="48" t="str">
        <f>INDEX(Orders!$E4759,MATCH(Orders!$F4759,Customers!$B4759,0))</f>
        <v>Standard Class</v>
      </c>
    </row>
    <row r="4760" spans="1:9" x14ac:dyDescent="0.35">
      <c r="A4760" s="11">
        <v>3388</v>
      </c>
      <c r="B4760" s="13" t="s">
        <v>196</v>
      </c>
      <c r="C4760" s="13" t="s">
        <v>197</v>
      </c>
      <c r="D4760" s="13" t="s">
        <v>108</v>
      </c>
      <c r="E4760" s="13" t="s">
        <v>23</v>
      </c>
      <c r="F4760" s="13" t="s">
        <v>77</v>
      </c>
      <c r="G4760" s="13" t="s">
        <v>78</v>
      </c>
      <c r="H4760" s="13" t="s">
        <v>79</v>
      </c>
      <c r="I4760" s="47" t="str">
        <f>INDEX(Orders!$E4760,MATCH(Orders!$F4760,Customers!$B4760,0))</f>
        <v>Standard Class</v>
      </c>
    </row>
    <row r="4761" spans="1:9" x14ac:dyDescent="0.35">
      <c r="A4761" s="12">
        <v>1715</v>
      </c>
      <c r="B4761" s="17" t="s">
        <v>4877</v>
      </c>
      <c r="C4761" s="17" t="s">
        <v>4878</v>
      </c>
      <c r="D4761" s="17" t="s">
        <v>41</v>
      </c>
      <c r="E4761" s="17" t="s">
        <v>23</v>
      </c>
      <c r="F4761" s="17" t="s">
        <v>358</v>
      </c>
      <c r="G4761" s="17" t="s">
        <v>43</v>
      </c>
      <c r="H4761" s="17" t="s">
        <v>44</v>
      </c>
      <c r="I4761" s="48" t="str">
        <f>INDEX(Orders!$E4761,MATCH(Orders!$F4761,Customers!$B4761,0))</f>
        <v>Standard Class</v>
      </c>
    </row>
    <row r="4762" spans="1:9" x14ac:dyDescent="0.35">
      <c r="A4762" s="11">
        <v>3386</v>
      </c>
      <c r="B4762" s="13" t="s">
        <v>196</v>
      </c>
      <c r="C4762" s="13" t="s">
        <v>197</v>
      </c>
      <c r="D4762" s="13" t="s">
        <v>108</v>
      </c>
      <c r="E4762" s="13" t="s">
        <v>23</v>
      </c>
      <c r="F4762" s="13" t="s">
        <v>77</v>
      </c>
      <c r="G4762" s="13" t="s">
        <v>78</v>
      </c>
      <c r="H4762" s="13" t="s">
        <v>79</v>
      </c>
      <c r="I4762" s="47" t="str">
        <f>INDEX(Orders!$E4762,MATCH(Orders!$F4762,Customers!$B4762,0))</f>
        <v>Standard Class</v>
      </c>
    </row>
    <row r="4763" spans="1:9" x14ac:dyDescent="0.35">
      <c r="A4763" s="12">
        <v>2405</v>
      </c>
      <c r="B4763" s="17" t="s">
        <v>7143</v>
      </c>
      <c r="C4763" s="17" t="s">
        <v>7144</v>
      </c>
      <c r="D4763" s="17" t="s">
        <v>41</v>
      </c>
      <c r="E4763" s="17" t="s">
        <v>23</v>
      </c>
      <c r="F4763" s="17" t="s">
        <v>42</v>
      </c>
      <c r="G4763" s="17" t="s">
        <v>43</v>
      </c>
      <c r="H4763" s="17" t="s">
        <v>44</v>
      </c>
      <c r="I4763" s="48" t="str">
        <f>INDEX(Orders!$E4763,MATCH(Orders!$F4763,Customers!$B4763,0))</f>
        <v>Standard Class</v>
      </c>
    </row>
    <row r="4764" spans="1:9" x14ac:dyDescent="0.35">
      <c r="A4764" s="11">
        <v>4181</v>
      </c>
      <c r="B4764" s="13" t="s">
        <v>2173</v>
      </c>
      <c r="C4764" s="13" t="s">
        <v>2174</v>
      </c>
      <c r="D4764" s="13" t="s">
        <v>41</v>
      </c>
      <c r="E4764" s="13" t="s">
        <v>23</v>
      </c>
      <c r="F4764" s="13" t="s">
        <v>451</v>
      </c>
      <c r="G4764" s="13" t="s">
        <v>53</v>
      </c>
      <c r="H4764" s="13" t="s">
        <v>54</v>
      </c>
      <c r="I4764" s="47" t="str">
        <f>INDEX(Orders!$E4764,MATCH(Orders!$F4764,Customers!$B4764,0))</f>
        <v>Standard Class</v>
      </c>
    </row>
    <row r="4765" spans="1:9" x14ac:dyDescent="0.35">
      <c r="A4765" s="12">
        <v>3389</v>
      </c>
      <c r="B4765" s="17" t="s">
        <v>196</v>
      </c>
      <c r="C4765" s="17" t="s">
        <v>197</v>
      </c>
      <c r="D4765" s="17" t="s">
        <v>108</v>
      </c>
      <c r="E4765" s="17" t="s">
        <v>23</v>
      </c>
      <c r="F4765" s="17" t="s">
        <v>77</v>
      </c>
      <c r="G4765" s="17" t="s">
        <v>78</v>
      </c>
      <c r="H4765" s="17" t="s">
        <v>79</v>
      </c>
      <c r="I4765" s="48" t="str">
        <f>INDEX(Orders!$E4765,MATCH(Orders!$F4765,Customers!$B4765,0))</f>
        <v>Standard Class</v>
      </c>
    </row>
    <row r="4766" spans="1:9" x14ac:dyDescent="0.35">
      <c r="A4766" s="11">
        <v>3387</v>
      </c>
      <c r="B4766" s="13" t="s">
        <v>196</v>
      </c>
      <c r="C4766" s="13" t="s">
        <v>197</v>
      </c>
      <c r="D4766" s="13" t="s">
        <v>108</v>
      </c>
      <c r="E4766" s="13" t="s">
        <v>23</v>
      </c>
      <c r="F4766" s="13" t="s">
        <v>77</v>
      </c>
      <c r="G4766" s="13" t="s">
        <v>78</v>
      </c>
      <c r="H4766" s="13" t="s">
        <v>79</v>
      </c>
      <c r="I4766" s="47" t="str">
        <f>INDEX(Orders!$E4766,MATCH(Orders!$F4766,Customers!$B4766,0))</f>
        <v>Standard Class</v>
      </c>
    </row>
    <row r="4767" spans="1:9" x14ac:dyDescent="0.35">
      <c r="A4767" s="12">
        <v>5481</v>
      </c>
      <c r="B4767" s="17" t="s">
        <v>2873</v>
      </c>
      <c r="C4767" s="17" t="s">
        <v>2874</v>
      </c>
      <c r="D4767" s="17" t="s">
        <v>22</v>
      </c>
      <c r="E4767" s="17" t="s">
        <v>23</v>
      </c>
      <c r="F4767" s="17" t="s">
        <v>257</v>
      </c>
      <c r="G4767" s="17" t="s">
        <v>43</v>
      </c>
      <c r="H4767" s="17" t="s">
        <v>44</v>
      </c>
      <c r="I4767" s="48" t="str">
        <f>INDEX(Orders!$E4767,MATCH(Orders!$F4767,Customers!$B4767,0))</f>
        <v>Standard Class</v>
      </c>
    </row>
    <row r="4768" spans="1:9" x14ac:dyDescent="0.35">
      <c r="A4768" s="11">
        <v>7171</v>
      </c>
      <c r="B4768" s="13" t="s">
        <v>5345</v>
      </c>
      <c r="C4768" s="13" t="s">
        <v>5346</v>
      </c>
      <c r="D4768" s="13" t="s">
        <v>41</v>
      </c>
      <c r="E4768" s="13" t="s">
        <v>23</v>
      </c>
      <c r="F4768" s="13" t="s">
        <v>218</v>
      </c>
      <c r="G4768" s="13" t="s">
        <v>219</v>
      </c>
      <c r="H4768" s="13" t="s">
        <v>26</v>
      </c>
      <c r="I4768" s="47" t="str">
        <f>INDEX(Orders!$E4768,MATCH(Orders!$F4768,Customers!$B4768,0))</f>
        <v>Standard Class</v>
      </c>
    </row>
    <row r="4769" spans="1:9" x14ac:dyDescent="0.35">
      <c r="A4769" s="12">
        <v>5483</v>
      </c>
      <c r="B4769" s="17" t="s">
        <v>2873</v>
      </c>
      <c r="C4769" s="17" t="s">
        <v>2874</v>
      </c>
      <c r="D4769" s="17" t="s">
        <v>22</v>
      </c>
      <c r="E4769" s="17" t="s">
        <v>23</v>
      </c>
      <c r="F4769" s="17" t="s">
        <v>257</v>
      </c>
      <c r="G4769" s="17" t="s">
        <v>43</v>
      </c>
      <c r="H4769" s="17" t="s">
        <v>44</v>
      </c>
      <c r="I4769" s="48" t="str">
        <f>INDEX(Orders!$E4769,MATCH(Orders!$F4769,Customers!$B4769,0))</f>
        <v>Standard Class</v>
      </c>
    </row>
    <row r="4770" spans="1:9" x14ac:dyDescent="0.35">
      <c r="A4770" s="11">
        <v>5482</v>
      </c>
      <c r="B4770" s="13" t="s">
        <v>2873</v>
      </c>
      <c r="C4770" s="13" t="s">
        <v>2874</v>
      </c>
      <c r="D4770" s="13" t="s">
        <v>22</v>
      </c>
      <c r="E4770" s="13" t="s">
        <v>23</v>
      </c>
      <c r="F4770" s="13" t="s">
        <v>257</v>
      </c>
      <c r="G4770" s="13" t="s">
        <v>43</v>
      </c>
      <c r="H4770" s="13" t="s">
        <v>44</v>
      </c>
      <c r="I4770" s="47" t="str">
        <f>INDEX(Orders!$E4770,MATCH(Orders!$F4770,Customers!$B4770,0))</f>
        <v>Standard Class</v>
      </c>
    </row>
    <row r="4771" spans="1:9" x14ac:dyDescent="0.35">
      <c r="A4771" s="12">
        <v>5888</v>
      </c>
      <c r="B4771" s="17" t="s">
        <v>5196</v>
      </c>
      <c r="C4771" s="17" t="s">
        <v>5197</v>
      </c>
      <c r="D4771" s="17" t="s">
        <v>22</v>
      </c>
      <c r="E4771" s="17" t="s">
        <v>23</v>
      </c>
      <c r="F4771" s="17" t="s">
        <v>6918</v>
      </c>
      <c r="G4771" s="17" t="s">
        <v>2194</v>
      </c>
      <c r="H4771" s="17" t="s">
        <v>26</v>
      </c>
      <c r="I4771" s="48" t="str">
        <f>INDEX(Orders!$E4771,MATCH(Orders!$F4771,Customers!$B4771,0))</f>
        <v>First Class</v>
      </c>
    </row>
    <row r="4772" spans="1:9" x14ac:dyDescent="0.35">
      <c r="A4772" s="11">
        <v>5484</v>
      </c>
      <c r="B4772" s="13" t="s">
        <v>2873</v>
      </c>
      <c r="C4772" s="13" t="s">
        <v>2874</v>
      </c>
      <c r="D4772" s="13" t="s">
        <v>22</v>
      </c>
      <c r="E4772" s="13" t="s">
        <v>23</v>
      </c>
      <c r="F4772" s="13" t="s">
        <v>257</v>
      </c>
      <c r="G4772" s="13" t="s">
        <v>43</v>
      </c>
      <c r="H4772" s="13" t="s">
        <v>44</v>
      </c>
      <c r="I4772" s="47" t="str">
        <f>INDEX(Orders!$E4772,MATCH(Orders!$F4772,Customers!$B4772,0))</f>
        <v>Standard Class</v>
      </c>
    </row>
    <row r="4773" spans="1:9" x14ac:dyDescent="0.35">
      <c r="A4773" s="12">
        <v>3821</v>
      </c>
      <c r="B4773" s="17" t="s">
        <v>5001</v>
      </c>
      <c r="C4773" s="17" t="s">
        <v>5002</v>
      </c>
      <c r="D4773" s="17" t="s">
        <v>41</v>
      </c>
      <c r="E4773" s="17" t="s">
        <v>23</v>
      </c>
      <c r="F4773" s="17" t="s">
        <v>7784</v>
      </c>
      <c r="G4773" s="17" t="s">
        <v>53</v>
      </c>
      <c r="H4773" s="17" t="s">
        <v>54</v>
      </c>
      <c r="I4773" s="48" t="str">
        <f>INDEX(Orders!$E4773,MATCH(Orders!$F4773,Customers!$B4773,0))</f>
        <v>Second Class</v>
      </c>
    </row>
    <row r="4774" spans="1:9" x14ac:dyDescent="0.35">
      <c r="A4774" s="11">
        <v>1395</v>
      </c>
      <c r="B4774" s="13" t="s">
        <v>6174</v>
      </c>
      <c r="C4774" s="13" t="s">
        <v>6175</v>
      </c>
      <c r="D4774" s="13" t="s">
        <v>41</v>
      </c>
      <c r="E4774" s="13" t="s">
        <v>23</v>
      </c>
      <c r="F4774" s="13" t="s">
        <v>218</v>
      </c>
      <c r="G4774" s="13" t="s">
        <v>219</v>
      </c>
      <c r="H4774" s="13" t="s">
        <v>26</v>
      </c>
      <c r="I4774" s="47" t="str">
        <f>INDEX(Orders!$E4774,MATCH(Orders!$F4774,Customers!$B4774,0))</f>
        <v>Standard Class</v>
      </c>
    </row>
    <row r="4775" spans="1:9" x14ac:dyDescent="0.35">
      <c r="A4775" s="12">
        <v>1324</v>
      </c>
      <c r="B4775" s="17" t="s">
        <v>422</v>
      </c>
      <c r="C4775" s="17" t="s">
        <v>423</v>
      </c>
      <c r="D4775" s="17" t="s">
        <v>22</v>
      </c>
      <c r="E4775" s="17" t="s">
        <v>23</v>
      </c>
      <c r="F4775" s="17" t="s">
        <v>1715</v>
      </c>
      <c r="G4775" s="17" t="s">
        <v>381</v>
      </c>
      <c r="H4775" s="17" t="s">
        <v>54</v>
      </c>
      <c r="I4775" s="48" t="str">
        <f>INDEX(Orders!$E4775,MATCH(Orders!$F4775,Customers!$B4775,0))</f>
        <v>Standard Class</v>
      </c>
    </row>
    <row r="4776" spans="1:9" x14ac:dyDescent="0.35">
      <c r="A4776" s="11">
        <v>3822</v>
      </c>
      <c r="B4776" s="13" t="s">
        <v>4809</v>
      </c>
      <c r="C4776" s="13" t="s">
        <v>4810</v>
      </c>
      <c r="D4776" s="13" t="s">
        <v>41</v>
      </c>
      <c r="E4776" s="13" t="s">
        <v>23</v>
      </c>
      <c r="F4776" s="13" t="s">
        <v>2365</v>
      </c>
      <c r="G4776" s="13" t="s">
        <v>78</v>
      </c>
      <c r="H4776" s="13" t="s">
        <v>79</v>
      </c>
      <c r="I4776" s="47" t="str">
        <f>INDEX(Orders!$E4776,MATCH(Orders!$F4776,Customers!$B4776,0))</f>
        <v>First Class</v>
      </c>
    </row>
    <row r="4777" spans="1:9" x14ac:dyDescent="0.35">
      <c r="A4777" s="12">
        <v>3820</v>
      </c>
      <c r="B4777" s="17" t="s">
        <v>6174</v>
      </c>
      <c r="C4777" s="17" t="s">
        <v>6175</v>
      </c>
      <c r="D4777" s="17" t="s">
        <v>41</v>
      </c>
      <c r="E4777" s="17" t="s">
        <v>23</v>
      </c>
      <c r="F4777" s="17" t="s">
        <v>218</v>
      </c>
      <c r="G4777" s="17" t="s">
        <v>219</v>
      </c>
      <c r="H4777" s="17" t="s">
        <v>26</v>
      </c>
      <c r="I4777" s="48" t="str">
        <f>INDEX(Orders!$E4777,MATCH(Orders!$F4777,Customers!$B4777,0))</f>
        <v>Standard Class</v>
      </c>
    </row>
    <row r="4778" spans="1:9" x14ac:dyDescent="0.35">
      <c r="A4778" s="11">
        <v>3823</v>
      </c>
      <c r="B4778" s="13" t="s">
        <v>6174</v>
      </c>
      <c r="C4778" s="13" t="s">
        <v>6175</v>
      </c>
      <c r="D4778" s="13" t="s">
        <v>41</v>
      </c>
      <c r="E4778" s="13" t="s">
        <v>23</v>
      </c>
      <c r="F4778" s="13" t="s">
        <v>218</v>
      </c>
      <c r="G4778" s="13" t="s">
        <v>219</v>
      </c>
      <c r="H4778" s="13" t="s">
        <v>26</v>
      </c>
      <c r="I4778" s="47" t="str">
        <f>INDEX(Orders!$E4778,MATCH(Orders!$F4778,Customers!$B4778,0))</f>
        <v>Standard Class</v>
      </c>
    </row>
    <row r="4779" spans="1:9" x14ac:dyDescent="0.35">
      <c r="A4779" s="12">
        <v>5259</v>
      </c>
      <c r="B4779" s="17" t="s">
        <v>6174</v>
      </c>
      <c r="C4779" s="17" t="s">
        <v>6175</v>
      </c>
      <c r="D4779" s="17" t="s">
        <v>41</v>
      </c>
      <c r="E4779" s="17" t="s">
        <v>23</v>
      </c>
      <c r="F4779" s="17" t="s">
        <v>218</v>
      </c>
      <c r="G4779" s="17" t="s">
        <v>219</v>
      </c>
      <c r="H4779" s="17" t="s">
        <v>26</v>
      </c>
      <c r="I4779" s="48" t="str">
        <f>INDEX(Orders!$E4779,MATCH(Orders!$F4779,Customers!$B4779,0))</f>
        <v>Standard Class</v>
      </c>
    </row>
    <row r="4780" spans="1:9" x14ac:dyDescent="0.35">
      <c r="A4780" s="11">
        <v>2712</v>
      </c>
      <c r="B4780" s="13" t="s">
        <v>3661</v>
      </c>
      <c r="C4780" s="13" t="s">
        <v>3662</v>
      </c>
      <c r="D4780" s="13" t="s">
        <v>41</v>
      </c>
      <c r="E4780" s="13" t="s">
        <v>23</v>
      </c>
      <c r="F4780" s="13" t="s">
        <v>42</v>
      </c>
      <c r="G4780" s="13" t="s">
        <v>43</v>
      </c>
      <c r="H4780" s="13" t="s">
        <v>44</v>
      </c>
      <c r="I4780" s="47" t="str">
        <f>INDEX(Orders!$E4780,MATCH(Orders!$F4780,Customers!$B4780,0))</f>
        <v>First Class</v>
      </c>
    </row>
    <row r="4781" spans="1:9" x14ac:dyDescent="0.35">
      <c r="A4781" s="12">
        <v>4917</v>
      </c>
      <c r="B4781" s="17" t="s">
        <v>1264</v>
      </c>
      <c r="C4781" s="17" t="s">
        <v>1265</v>
      </c>
      <c r="D4781" s="17" t="s">
        <v>22</v>
      </c>
      <c r="E4781" s="17" t="s">
        <v>23</v>
      </c>
      <c r="F4781" s="17" t="s">
        <v>1387</v>
      </c>
      <c r="G4781" s="17" t="s">
        <v>153</v>
      </c>
      <c r="H4781" s="17" t="s">
        <v>26</v>
      </c>
      <c r="I4781" s="48" t="str">
        <f>INDEX(Orders!$E4781,MATCH(Orders!$F4781,Customers!$B4781,0))</f>
        <v>First Class</v>
      </c>
    </row>
    <row r="4782" spans="1:9" x14ac:dyDescent="0.35">
      <c r="A4782" s="11">
        <v>1396</v>
      </c>
      <c r="B4782" s="13" t="s">
        <v>5001</v>
      </c>
      <c r="C4782" s="13" t="s">
        <v>5002</v>
      </c>
      <c r="D4782" s="13" t="s">
        <v>41</v>
      </c>
      <c r="E4782" s="13" t="s">
        <v>23</v>
      </c>
      <c r="F4782" s="13" t="s">
        <v>7784</v>
      </c>
      <c r="G4782" s="13" t="s">
        <v>53</v>
      </c>
      <c r="H4782" s="13" t="s">
        <v>54</v>
      </c>
      <c r="I4782" s="47" t="str">
        <f>INDEX(Orders!$E4782,MATCH(Orders!$F4782,Customers!$B4782,0))</f>
        <v>Second Class</v>
      </c>
    </row>
    <row r="4783" spans="1:9" x14ac:dyDescent="0.35">
      <c r="A4783" s="12">
        <v>8944</v>
      </c>
      <c r="B4783" s="17" t="s">
        <v>422</v>
      </c>
      <c r="C4783" s="17" t="s">
        <v>423</v>
      </c>
      <c r="D4783" s="17" t="s">
        <v>22</v>
      </c>
      <c r="E4783" s="17" t="s">
        <v>23</v>
      </c>
      <c r="F4783" s="17" t="s">
        <v>1715</v>
      </c>
      <c r="G4783" s="17" t="s">
        <v>381</v>
      </c>
      <c r="H4783" s="17" t="s">
        <v>54</v>
      </c>
      <c r="I4783" s="48" t="str">
        <f>INDEX(Orders!$E4783,MATCH(Orders!$F4783,Customers!$B4783,0))</f>
        <v>Standard Class</v>
      </c>
    </row>
    <row r="4784" spans="1:9" x14ac:dyDescent="0.35">
      <c r="A4784" s="11">
        <v>2418</v>
      </c>
      <c r="B4784" s="13" t="s">
        <v>969</v>
      </c>
      <c r="C4784" s="13" t="s">
        <v>970</v>
      </c>
      <c r="D4784" s="13" t="s">
        <v>41</v>
      </c>
      <c r="E4784" s="13" t="s">
        <v>23</v>
      </c>
      <c r="F4784" s="13" t="s">
        <v>1715</v>
      </c>
      <c r="G4784" s="13" t="s">
        <v>381</v>
      </c>
      <c r="H4784" s="13" t="s">
        <v>54</v>
      </c>
      <c r="I4784" s="47" t="str">
        <f>INDEX(Orders!$E4784,MATCH(Orders!$F4784,Customers!$B4784,0))</f>
        <v>Standard Class</v>
      </c>
    </row>
    <row r="4785" spans="1:9" x14ac:dyDescent="0.35">
      <c r="A4785" s="12">
        <v>2763</v>
      </c>
      <c r="B4785" s="17" t="s">
        <v>6216</v>
      </c>
      <c r="C4785" s="17" t="s">
        <v>6217</v>
      </c>
      <c r="D4785" s="17" t="s">
        <v>22</v>
      </c>
      <c r="E4785" s="17" t="s">
        <v>23</v>
      </c>
      <c r="F4785" s="17" t="s">
        <v>6106</v>
      </c>
      <c r="G4785" s="17" t="s">
        <v>5020</v>
      </c>
      <c r="H4785" s="17" t="s">
        <v>44</v>
      </c>
      <c r="I4785" s="48" t="str">
        <f>INDEX(Orders!$E4785,MATCH(Orders!$F4785,Customers!$B4785,0))</f>
        <v>Standard Class</v>
      </c>
    </row>
    <row r="4786" spans="1:9" x14ac:dyDescent="0.35">
      <c r="A4786" s="11">
        <v>1046</v>
      </c>
      <c r="B4786" s="13" t="s">
        <v>3162</v>
      </c>
      <c r="C4786" s="13" t="s">
        <v>3163</v>
      </c>
      <c r="D4786" s="13" t="s">
        <v>108</v>
      </c>
      <c r="E4786" s="13" t="s">
        <v>23</v>
      </c>
      <c r="F4786" s="13" t="s">
        <v>358</v>
      </c>
      <c r="G4786" s="13" t="s">
        <v>43</v>
      </c>
      <c r="H4786" s="13" t="s">
        <v>44</v>
      </c>
      <c r="I4786" s="47" t="str">
        <f>INDEX(Orders!$E4786,MATCH(Orders!$F4786,Customers!$B4786,0))</f>
        <v>First Class</v>
      </c>
    </row>
    <row r="4787" spans="1:9" x14ac:dyDescent="0.35">
      <c r="A4787" s="12">
        <v>9099</v>
      </c>
      <c r="B4787" s="17" t="s">
        <v>2081</v>
      </c>
      <c r="C4787" s="17" t="s">
        <v>2082</v>
      </c>
      <c r="D4787" s="17" t="s">
        <v>108</v>
      </c>
      <c r="E4787" s="17" t="s">
        <v>23</v>
      </c>
      <c r="F4787" s="17" t="s">
        <v>387</v>
      </c>
      <c r="G4787" s="17" t="s">
        <v>381</v>
      </c>
      <c r="H4787" s="17" t="s">
        <v>54</v>
      </c>
      <c r="I4787" s="48" t="str">
        <f>INDEX(Orders!$E4787,MATCH(Orders!$F4787,Customers!$B4787,0))</f>
        <v>Standard Class</v>
      </c>
    </row>
    <row r="4788" spans="1:9" x14ac:dyDescent="0.35">
      <c r="A4788" s="11">
        <v>5941</v>
      </c>
      <c r="B4788" s="13" t="s">
        <v>5151</v>
      </c>
      <c r="C4788" s="13" t="s">
        <v>5152</v>
      </c>
      <c r="D4788" s="13" t="s">
        <v>108</v>
      </c>
      <c r="E4788" s="13" t="s">
        <v>23</v>
      </c>
      <c r="F4788" s="13" t="s">
        <v>404</v>
      </c>
      <c r="G4788" s="13" t="s">
        <v>53</v>
      </c>
      <c r="H4788" s="13" t="s">
        <v>54</v>
      </c>
      <c r="I4788" s="47" t="str">
        <f>INDEX(Orders!$E4788,MATCH(Orders!$F4788,Customers!$B4788,0))</f>
        <v>Standard Class</v>
      </c>
    </row>
    <row r="4789" spans="1:9" x14ac:dyDescent="0.35">
      <c r="A4789" s="12">
        <v>2417</v>
      </c>
      <c r="B4789" s="17" t="s">
        <v>2363</v>
      </c>
      <c r="C4789" s="17" t="s">
        <v>2364</v>
      </c>
      <c r="D4789" s="17" t="s">
        <v>41</v>
      </c>
      <c r="E4789" s="17" t="s">
        <v>23</v>
      </c>
      <c r="F4789" s="17" t="s">
        <v>42</v>
      </c>
      <c r="G4789" s="17" t="s">
        <v>43</v>
      </c>
      <c r="H4789" s="17" t="s">
        <v>44</v>
      </c>
      <c r="I4789" s="48" t="str">
        <f>INDEX(Orders!$E4789,MATCH(Orders!$F4789,Customers!$B4789,0))</f>
        <v>Second Class</v>
      </c>
    </row>
    <row r="4790" spans="1:9" x14ac:dyDescent="0.35">
      <c r="A4790" s="11">
        <v>9487</v>
      </c>
      <c r="B4790" s="13" t="s">
        <v>6216</v>
      </c>
      <c r="C4790" s="13" t="s">
        <v>6217</v>
      </c>
      <c r="D4790" s="13" t="s">
        <v>22</v>
      </c>
      <c r="E4790" s="13" t="s">
        <v>23</v>
      </c>
      <c r="F4790" s="13" t="s">
        <v>6106</v>
      </c>
      <c r="G4790" s="13" t="s">
        <v>5020</v>
      </c>
      <c r="H4790" s="13" t="s">
        <v>44</v>
      </c>
      <c r="I4790" s="47" t="str">
        <f>INDEX(Orders!$E4790,MATCH(Orders!$F4790,Customers!$B4790,0))</f>
        <v>Standard Class</v>
      </c>
    </row>
    <row r="4791" spans="1:9" x14ac:dyDescent="0.35">
      <c r="A4791" s="12">
        <v>9101</v>
      </c>
      <c r="B4791" s="17" t="s">
        <v>3536</v>
      </c>
      <c r="C4791" s="17" t="s">
        <v>3537</v>
      </c>
      <c r="D4791" s="17" t="s">
        <v>41</v>
      </c>
      <c r="E4791" s="17" t="s">
        <v>23</v>
      </c>
      <c r="F4791" s="17" t="s">
        <v>3960</v>
      </c>
      <c r="G4791" s="17" t="s">
        <v>6908</v>
      </c>
      <c r="H4791" s="17" t="s">
        <v>26</v>
      </c>
      <c r="I4791" s="48" t="str">
        <f>INDEX(Orders!$E4791,MATCH(Orders!$F4791,Customers!$B4791,0))</f>
        <v>Same Day</v>
      </c>
    </row>
    <row r="4792" spans="1:9" x14ac:dyDescent="0.35">
      <c r="A4792" s="11">
        <v>8425</v>
      </c>
      <c r="B4792" s="13" t="s">
        <v>5151</v>
      </c>
      <c r="C4792" s="13" t="s">
        <v>5152</v>
      </c>
      <c r="D4792" s="13" t="s">
        <v>108</v>
      </c>
      <c r="E4792" s="13" t="s">
        <v>23</v>
      </c>
      <c r="F4792" s="13" t="s">
        <v>404</v>
      </c>
      <c r="G4792" s="13" t="s">
        <v>53</v>
      </c>
      <c r="H4792" s="13" t="s">
        <v>54</v>
      </c>
      <c r="I4792" s="47" t="str">
        <f>INDEX(Orders!$E4792,MATCH(Orders!$F4792,Customers!$B4792,0))</f>
        <v>Standard Class</v>
      </c>
    </row>
    <row r="4793" spans="1:9" x14ac:dyDescent="0.35">
      <c r="A4793" s="12">
        <v>9100</v>
      </c>
      <c r="B4793" s="17" t="s">
        <v>3157</v>
      </c>
      <c r="C4793" s="17" t="s">
        <v>3158</v>
      </c>
      <c r="D4793" s="17" t="s">
        <v>41</v>
      </c>
      <c r="E4793" s="17" t="s">
        <v>23</v>
      </c>
      <c r="F4793" s="17" t="s">
        <v>1387</v>
      </c>
      <c r="G4793" s="17" t="s">
        <v>199</v>
      </c>
      <c r="H4793" s="17" t="s">
        <v>26</v>
      </c>
      <c r="I4793" s="48" t="str">
        <f>INDEX(Orders!$E4793,MATCH(Orders!$F4793,Customers!$B4793,0))</f>
        <v>Standard Class</v>
      </c>
    </row>
    <row r="4794" spans="1:9" x14ac:dyDescent="0.35">
      <c r="A4794" s="11">
        <v>8423</v>
      </c>
      <c r="B4794" s="13" t="s">
        <v>5151</v>
      </c>
      <c r="C4794" s="13" t="s">
        <v>5152</v>
      </c>
      <c r="D4794" s="13" t="s">
        <v>108</v>
      </c>
      <c r="E4794" s="13" t="s">
        <v>23</v>
      </c>
      <c r="F4794" s="13" t="s">
        <v>404</v>
      </c>
      <c r="G4794" s="13" t="s">
        <v>53</v>
      </c>
      <c r="H4794" s="13" t="s">
        <v>54</v>
      </c>
      <c r="I4794" s="47" t="str">
        <f>INDEX(Orders!$E4794,MATCH(Orders!$F4794,Customers!$B4794,0))</f>
        <v>Standard Class</v>
      </c>
    </row>
    <row r="4795" spans="1:9" x14ac:dyDescent="0.35">
      <c r="A4795" s="12">
        <v>2762</v>
      </c>
      <c r="B4795" s="17" t="s">
        <v>3157</v>
      </c>
      <c r="C4795" s="17" t="s">
        <v>3158</v>
      </c>
      <c r="D4795" s="17" t="s">
        <v>41</v>
      </c>
      <c r="E4795" s="17" t="s">
        <v>23</v>
      </c>
      <c r="F4795" s="17" t="s">
        <v>1387</v>
      </c>
      <c r="G4795" s="17" t="s">
        <v>199</v>
      </c>
      <c r="H4795" s="17" t="s">
        <v>26</v>
      </c>
      <c r="I4795" s="48" t="str">
        <f>INDEX(Orders!$E4795,MATCH(Orders!$F4795,Customers!$B4795,0))</f>
        <v>Standard Class</v>
      </c>
    </row>
    <row r="4796" spans="1:9" x14ac:dyDescent="0.35">
      <c r="A4796" s="11">
        <v>2267</v>
      </c>
      <c r="B4796" s="13" t="s">
        <v>3162</v>
      </c>
      <c r="C4796" s="13" t="s">
        <v>3163</v>
      </c>
      <c r="D4796" s="13" t="s">
        <v>108</v>
      </c>
      <c r="E4796" s="13" t="s">
        <v>23</v>
      </c>
      <c r="F4796" s="13" t="s">
        <v>358</v>
      </c>
      <c r="G4796" s="13" t="s">
        <v>43</v>
      </c>
      <c r="H4796" s="13" t="s">
        <v>44</v>
      </c>
      <c r="I4796" s="47" t="str">
        <f>INDEX(Orders!$E4796,MATCH(Orders!$F4796,Customers!$B4796,0))</f>
        <v>First Class</v>
      </c>
    </row>
    <row r="4797" spans="1:9" x14ac:dyDescent="0.35">
      <c r="A4797" s="12">
        <v>5942</v>
      </c>
      <c r="B4797" s="17" t="s">
        <v>7045</v>
      </c>
      <c r="C4797" s="17" t="s">
        <v>7046</v>
      </c>
      <c r="D4797" s="17" t="s">
        <v>108</v>
      </c>
      <c r="E4797" s="17" t="s">
        <v>23</v>
      </c>
      <c r="F4797" s="17" t="s">
        <v>951</v>
      </c>
      <c r="G4797" s="17" t="s">
        <v>78</v>
      </c>
      <c r="H4797" s="17" t="s">
        <v>79</v>
      </c>
      <c r="I4797" s="48" t="str">
        <f>INDEX(Orders!$E4797,MATCH(Orders!$F4797,Customers!$B4797,0))</f>
        <v>Same Day</v>
      </c>
    </row>
    <row r="4798" spans="1:9" x14ac:dyDescent="0.35">
      <c r="A4798" s="11">
        <v>8424</v>
      </c>
      <c r="B4798" s="13" t="s">
        <v>2363</v>
      </c>
      <c r="C4798" s="13" t="s">
        <v>2364</v>
      </c>
      <c r="D4798" s="13" t="s">
        <v>41</v>
      </c>
      <c r="E4798" s="13" t="s">
        <v>23</v>
      </c>
      <c r="F4798" s="13" t="s">
        <v>42</v>
      </c>
      <c r="G4798" s="13" t="s">
        <v>43</v>
      </c>
      <c r="H4798" s="13" t="s">
        <v>44</v>
      </c>
      <c r="I4798" s="47" t="str">
        <f>INDEX(Orders!$E4798,MATCH(Orders!$F4798,Customers!$B4798,0))</f>
        <v>Second Class</v>
      </c>
    </row>
    <row r="4799" spans="1:9" x14ac:dyDescent="0.35">
      <c r="A4799" s="12">
        <v>9888</v>
      </c>
      <c r="B4799" s="17" t="s">
        <v>3157</v>
      </c>
      <c r="C4799" s="17" t="s">
        <v>3158</v>
      </c>
      <c r="D4799" s="17" t="s">
        <v>41</v>
      </c>
      <c r="E4799" s="17" t="s">
        <v>23</v>
      </c>
      <c r="F4799" s="17" t="s">
        <v>1387</v>
      </c>
      <c r="G4799" s="17" t="s">
        <v>199</v>
      </c>
      <c r="H4799" s="17" t="s">
        <v>26</v>
      </c>
      <c r="I4799" s="48" t="str">
        <f>INDEX(Orders!$E4799,MATCH(Orders!$F4799,Customers!$B4799,0))</f>
        <v>Standard Class</v>
      </c>
    </row>
    <row r="4800" spans="1:9" x14ac:dyDescent="0.35">
      <c r="A4800" s="11">
        <v>7793</v>
      </c>
      <c r="B4800" s="13" t="s">
        <v>518</v>
      </c>
      <c r="C4800" s="13" t="s">
        <v>519</v>
      </c>
      <c r="D4800" s="13" t="s">
        <v>41</v>
      </c>
      <c r="E4800" s="13" t="s">
        <v>23</v>
      </c>
      <c r="F4800" s="13" t="s">
        <v>218</v>
      </c>
      <c r="G4800" s="13" t="s">
        <v>219</v>
      </c>
      <c r="H4800" s="13" t="s">
        <v>26</v>
      </c>
      <c r="I4800" s="47" t="str">
        <f>INDEX(Orders!$E4800,MATCH(Orders!$F4800,Customers!$B4800,0))</f>
        <v>First Class</v>
      </c>
    </row>
    <row r="4801" spans="1:9" x14ac:dyDescent="0.35">
      <c r="A4801" s="12">
        <v>8422</v>
      </c>
      <c r="B4801" s="17" t="s">
        <v>5178</v>
      </c>
      <c r="C4801" s="17" t="s">
        <v>5179</v>
      </c>
      <c r="D4801" s="17" t="s">
        <v>22</v>
      </c>
      <c r="E4801" s="17" t="s">
        <v>23</v>
      </c>
      <c r="F4801" s="17" t="s">
        <v>404</v>
      </c>
      <c r="G4801" s="17" t="s">
        <v>53</v>
      </c>
      <c r="H4801" s="17" t="s">
        <v>54</v>
      </c>
      <c r="I4801" s="48" t="str">
        <f>INDEX(Orders!$E4801,MATCH(Orders!$F4801,Customers!$B4801,0))</f>
        <v>First Class</v>
      </c>
    </row>
    <row r="4802" spans="1:9" x14ac:dyDescent="0.35">
      <c r="A4802" s="11">
        <v>4255</v>
      </c>
      <c r="B4802" s="13" t="s">
        <v>3157</v>
      </c>
      <c r="C4802" s="13" t="s">
        <v>3158</v>
      </c>
      <c r="D4802" s="13" t="s">
        <v>41</v>
      </c>
      <c r="E4802" s="13" t="s">
        <v>23</v>
      </c>
      <c r="F4802" s="13" t="s">
        <v>1387</v>
      </c>
      <c r="G4802" s="13" t="s">
        <v>199</v>
      </c>
      <c r="H4802" s="13" t="s">
        <v>26</v>
      </c>
      <c r="I4802" s="47" t="str">
        <f>INDEX(Orders!$E4802,MATCH(Orders!$F4802,Customers!$B4802,0))</f>
        <v>Standard Class</v>
      </c>
    </row>
    <row r="4803" spans="1:9" x14ac:dyDescent="0.35">
      <c r="A4803" s="12">
        <v>4256</v>
      </c>
      <c r="B4803" s="17" t="s">
        <v>3979</v>
      </c>
      <c r="C4803" s="17" t="s">
        <v>3980</v>
      </c>
      <c r="D4803" s="17" t="s">
        <v>41</v>
      </c>
      <c r="E4803" s="17" t="s">
        <v>23</v>
      </c>
      <c r="F4803" s="17" t="s">
        <v>7808</v>
      </c>
      <c r="G4803" s="17" t="s">
        <v>381</v>
      </c>
      <c r="H4803" s="17" t="s">
        <v>54</v>
      </c>
      <c r="I4803" s="48" t="str">
        <f>INDEX(Orders!$E4803,MATCH(Orders!$F4803,Customers!$B4803,0))</f>
        <v>First Class</v>
      </c>
    </row>
    <row r="4804" spans="1:9" x14ac:dyDescent="0.35">
      <c r="A4804" s="11">
        <v>8857</v>
      </c>
      <c r="B4804" s="13" t="s">
        <v>3979</v>
      </c>
      <c r="C4804" s="13" t="s">
        <v>3980</v>
      </c>
      <c r="D4804" s="13" t="s">
        <v>41</v>
      </c>
      <c r="E4804" s="13" t="s">
        <v>23</v>
      </c>
      <c r="F4804" s="13" t="s">
        <v>7808</v>
      </c>
      <c r="G4804" s="13" t="s">
        <v>381</v>
      </c>
      <c r="H4804" s="13" t="s">
        <v>54</v>
      </c>
      <c r="I4804" s="47" t="str">
        <f>INDEX(Orders!$E4804,MATCH(Orders!$F4804,Customers!$B4804,0))</f>
        <v>First Class</v>
      </c>
    </row>
    <row r="4805" spans="1:9" x14ac:dyDescent="0.35">
      <c r="A4805" s="12">
        <v>9091</v>
      </c>
      <c r="B4805" s="17" t="s">
        <v>4161</v>
      </c>
      <c r="C4805" s="17" t="s">
        <v>4162</v>
      </c>
      <c r="D4805" s="17" t="s">
        <v>22</v>
      </c>
      <c r="E4805" s="17" t="s">
        <v>23</v>
      </c>
      <c r="F4805" s="17" t="s">
        <v>3387</v>
      </c>
      <c r="G4805" s="17" t="s">
        <v>43</v>
      </c>
      <c r="H4805" s="17" t="s">
        <v>44</v>
      </c>
      <c r="I4805" s="48" t="str">
        <f>INDEX(Orders!$E4805,MATCH(Orders!$F4805,Customers!$B4805,0))</f>
        <v>Standard Class</v>
      </c>
    </row>
    <row r="4806" spans="1:9" x14ac:dyDescent="0.35">
      <c r="A4806" s="11">
        <v>3007</v>
      </c>
      <c r="B4806" s="13" t="s">
        <v>637</v>
      </c>
      <c r="C4806" s="13" t="s">
        <v>638</v>
      </c>
      <c r="D4806" s="13" t="s">
        <v>41</v>
      </c>
      <c r="E4806" s="13" t="s">
        <v>23</v>
      </c>
      <c r="F4806" s="13" t="s">
        <v>1886</v>
      </c>
      <c r="G4806" s="13" t="s">
        <v>458</v>
      </c>
      <c r="H4806" s="13" t="s">
        <v>79</v>
      </c>
      <c r="I4806" s="47" t="str">
        <f>INDEX(Orders!$E4806,MATCH(Orders!$F4806,Customers!$B4806,0))</f>
        <v>First Class</v>
      </c>
    </row>
    <row r="4807" spans="1:9" x14ac:dyDescent="0.35">
      <c r="A4807" s="12">
        <v>9222</v>
      </c>
      <c r="B4807" s="17" t="s">
        <v>2596</v>
      </c>
      <c r="C4807" s="17" t="s">
        <v>2597</v>
      </c>
      <c r="D4807" s="17" t="s">
        <v>41</v>
      </c>
      <c r="E4807" s="17" t="s">
        <v>23</v>
      </c>
      <c r="F4807" s="17" t="s">
        <v>218</v>
      </c>
      <c r="G4807" s="17" t="s">
        <v>219</v>
      </c>
      <c r="H4807" s="17" t="s">
        <v>26</v>
      </c>
      <c r="I4807" s="48" t="str">
        <f>INDEX(Orders!$E4807,MATCH(Orders!$F4807,Customers!$B4807,0))</f>
        <v>First Class</v>
      </c>
    </row>
    <row r="4808" spans="1:9" x14ac:dyDescent="0.35">
      <c r="A4808" s="11">
        <v>8859</v>
      </c>
      <c r="B4808" s="13" t="s">
        <v>6004</v>
      </c>
      <c r="C4808" s="13" t="s">
        <v>6005</v>
      </c>
      <c r="D4808" s="13" t="s">
        <v>41</v>
      </c>
      <c r="E4808" s="13" t="s">
        <v>23</v>
      </c>
      <c r="F4808" s="13" t="s">
        <v>2161</v>
      </c>
      <c r="G4808" s="13" t="s">
        <v>952</v>
      </c>
      <c r="H4808" s="13" t="s">
        <v>79</v>
      </c>
      <c r="I4808" s="47" t="str">
        <f>INDEX(Orders!$E4808,MATCH(Orders!$F4808,Customers!$B4808,0))</f>
        <v>First Class</v>
      </c>
    </row>
    <row r="4809" spans="1:9" x14ac:dyDescent="0.35">
      <c r="A4809" s="12">
        <v>277</v>
      </c>
      <c r="B4809" s="17" t="s">
        <v>4161</v>
      </c>
      <c r="C4809" s="17" t="s">
        <v>4162</v>
      </c>
      <c r="D4809" s="17" t="s">
        <v>22</v>
      </c>
      <c r="E4809" s="17" t="s">
        <v>23</v>
      </c>
      <c r="F4809" s="17" t="s">
        <v>3387</v>
      </c>
      <c r="G4809" s="17" t="s">
        <v>43</v>
      </c>
      <c r="H4809" s="17" t="s">
        <v>44</v>
      </c>
      <c r="I4809" s="48" t="str">
        <f>INDEX(Orders!$E4809,MATCH(Orders!$F4809,Customers!$B4809,0))</f>
        <v>Standard Class</v>
      </c>
    </row>
    <row r="4810" spans="1:9" x14ac:dyDescent="0.35">
      <c r="A4810" s="11">
        <v>4257</v>
      </c>
      <c r="B4810" s="13" t="s">
        <v>4594</v>
      </c>
      <c r="C4810" s="13" t="s">
        <v>4595</v>
      </c>
      <c r="D4810" s="13" t="s">
        <v>22</v>
      </c>
      <c r="E4810" s="13" t="s">
        <v>23</v>
      </c>
      <c r="F4810" s="13" t="s">
        <v>86</v>
      </c>
      <c r="G4810" s="13" t="s">
        <v>87</v>
      </c>
      <c r="H4810" s="13" t="s">
        <v>26</v>
      </c>
      <c r="I4810" s="47" t="str">
        <f>INDEX(Orders!$E4810,MATCH(Orders!$F4810,Customers!$B4810,0))</f>
        <v>Standard Class</v>
      </c>
    </row>
    <row r="4811" spans="1:9" x14ac:dyDescent="0.35">
      <c r="A4811" s="12">
        <v>280</v>
      </c>
      <c r="B4811" s="17" t="s">
        <v>3979</v>
      </c>
      <c r="C4811" s="17" t="s">
        <v>3980</v>
      </c>
      <c r="D4811" s="17" t="s">
        <v>41</v>
      </c>
      <c r="E4811" s="17" t="s">
        <v>23</v>
      </c>
      <c r="F4811" s="17" t="s">
        <v>7808</v>
      </c>
      <c r="G4811" s="17" t="s">
        <v>381</v>
      </c>
      <c r="H4811" s="17" t="s">
        <v>54</v>
      </c>
      <c r="I4811" s="48" t="str">
        <f>INDEX(Orders!$E4811,MATCH(Orders!$F4811,Customers!$B4811,0))</f>
        <v>First Class</v>
      </c>
    </row>
    <row r="4812" spans="1:9" x14ac:dyDescent="0.35">
      <c r="A4812" s="11">
        <v>9221</v>
      </c>
      <c r="B4812" s="13" t="s">
        <v>4594</v>
      </c>
      <c r="C4812" s="13" t="s">
        <v>4595</v>
      </c>
      <c r="D4812" s="13" t="s">
        <v>22</v>
      </c>
      <c r="E4812" s="13" t="s">
        <v>23</v>
      </c>
      <c r="F4812" s="13" t="s">
        <v>86</v>
      </c>
      <c r="G4812" s="13" t="s">
        <v>87</v>
      </c>
      <c r="H4812" s="13" t="s">
        <v>26</v>
      </c>
      <c r="I4812" s="47" t="str">
        <f>INDEX(Orders!$E4812,MATCH(Orders!$F4812,Customers!$B4812,0))</f>
        <v>Standard Class</v>
      </c>
    </row>
    <row r="4813" spans="1:9" x14ac:dyDescent="0.35">
      <c r="A4813" s="12">
        <v>8858</v>
      </c>
      <c r="B4813" s="17" t="s">
        <v>6004</v>
      </c>
      <c r="C4813" s="17" t="s">
        <v>6005</v>
      </c>
      <c r="D4813" s="17" t="s">
        <v>41</v>
      </c>
      <c r="E4813" s="17" t="s">
        <v>23</v>
      </c>
      <c r="F4813" s="17" t="s">
        <v>2161</v>
      </c>
      <c r="G4813" s="17" t="s">
        <v>952</v>
      </c>
      <c r="H4813" s="17" t="s">
        <v>79</v>
      </c>
      <c r="I4813" s="48" t="str">
        <f>INDEX(Orders!$E4813,MATCH(Orders!$F4813,Customers!$B4813,0))</f>
        <v>First Class</v>
      </c>
    </row>
    <row r="4814" spans="1:9" x14ac:dyDescent="0.35">
      <c r="A4814" s="11">
        <v>9223</v>
      </c>
      <c r="B4814" s="13" t="s">
        <v>4161</v>
      </c>
      <c r="C4814" s="13" t="s">
        <v>4162</v>
      </c>
      <c r="D4814" s="13" t="s">
        <v>22</v>
      </c>
      <c r="E4814" s="13" t="s">
        <v>23</v>
      </c>
      <c r="F4814" s="13" t="s">
        <v>3387</v>
      </c>
      <c r="G4814" s="13" t="s">
        <v>43</v>
      </c>
      <c r="H4814" s="13" t="s">
        <v>44</v>
      </c>
      <c r="I4814" s="47" t="str">
        <f>INDEX(Orders!$E4814,MATCH(Orders!$F4814,Customers!$B4814,0))</f>
        <v>Standard Class</v>
      </c>
    </row>
    <row r="4815" spans="1:9" x14ac:dyDescent="0.35">
      <c r="A4815" s="12">
        <v>278</v>
      </c>
      <c r="B4815" s="17" t="s">
        <v>6004</v>
      </c>
      <c r="C4815" s="17" t="s">
        <v>6005</v>
      </c>
      <c r="D4815" s="17" t="s">
        <v>41</v>
      </c>
      <c r="E4815" s="17" t="s">
        <v>23</v>
      </c>
      <c r="F4815" s="17" t="s">
        <v>2161</v>
      </c>
      <c r="G4815" s="17" t="s">
        <v>952</v>
      </c>
      <c r="H4815" s="17" t="s">
        <v>79</v>
      </c>
      <c r="I4815" s="48" t="str">
        <f>INDEX(Orders!$E4815,MATCH(Orders!$F4815,Customers!$B4815,0))</f>
        <v>First Class</v>
      </c>
    </row>
    <row r="4816" spans="1:9" x14ac:dyDescent="0.35">
      <c r="A4816" s="11">
        <v>279</v>
      </c>
      <c r="B4816" s="13" t="s">
        <v>4594</v>
      </c>
      <c r="C4816" s="13" t="s">
        <v>4595</v>
      </c>
      <c r="D4816" s="13" t="s">
        <v>22</v>
      </c>
      <c r="E4816" s="13" t="s">
        <v>23</v>
      </c>
      <c r="F4816" s="13" t="s">
        <v>86</v>
      </c>
      <c r="G4816" s="13" t="s">
        <v>87</v>
      </c>
      <c r="H4816" s="13" t="s">
        <v>26</v>
      </c>
      <c r="I4816" s="47" t="str">
        <f>INDEX(Orders!$E4816,MATCH(Orders!$F4816,Customers!$B4816,0))</f>
        <v>Standard Class</v>
      </c>
    </row>
    <row r="4817" spans="1:9" x14ac:dyDescent="0.35">
      <c r="A4817" s="12">
        <v>1752</v>
      </c>
      <c r="B4817" s="17" t="s">
        <v>4594</v>
      </c>
      <c r="C4817" s="17" t="s">
        <v>4595</v>
      </c>
      <c r="D4817" s="17" t="s">
        <v>22</v>
      </c>
      <c r="E4817" s="17" t="s">
        <v>23</v>
      </c>
      <c r="F4817" s="17" t="s">
        <v>86</v>
      </c>
      <c r="G4817" s="17" t="s">
        <v>87</v>
      </c>
      <c r="H4817" s="17" t="s">
        <v>26</v>
      </c>
      <c r="I4817" s="48" t="str">
        <f>INDEX(Orders!$E4817,MATCH(Orders!$F4817,Customers!$B4817,0))</f>
        <v>Standard Class</v>
      </c>
    </row>
    <row r="4818" spans="1:9" x14ac:dyDescent="0.35">
      <c r="A4818" s="11">
        <v>5698</v>
      </c>
      <c r="B4818" s="13" t="s">
        <v>5689</v>
      </c>
      <c r="C4818" s="13" t="s">
        <v>5690</v>
      </c>
      <c r="D4818" s="13" t="s">
        <v>41</v>
      </c>
      <c r="E4818" s="13" t="s">
        <v>23</v>
      </c>
      <c r="F4818" s="13" t="s">
        <v>109</v>
      </c>
      <c r="G4818" s="13" t="s">
        <v>43</v>
      </c>
      <c r="H4818" s="13" t="s">
        <v>44</v>
      </c>
      <c r="I4818" s="47" t="str">
        <f>INDEX(Orders!$E4818,MATCH(Orders!$F4818,Customers!$B4818,0))</f>
        <v>First Class</v>
      </c>
    </row>
    <row r="4819" spans="1:9" x14ac:dyDescent="0.35">
      <c r="A4819" s="12">
        <v>5697</v>
      </c>
      <c r="B4819" s="17" t="s">
        <v>7820</v>
      </c>
      <c r="C4819" s="17" t="s">
        <v>7821</v>
      </c>
      <c r="D4819" s="17" t="s">
        <v>108</v>
      </c>
      <c r="E4819" s="17" t="s">
        <v>23</v>
      </c>
      <c r="F4819" s="17" t="s">
        <v>380</v>
      </c>
      <c r="G4819" s="17" t="s">
        <v>381</v>
      </c>
      <c r="H4819" s="17" t="s">
        <v>54</v>
      </c>
      <c r="I4819" s="48" t="str">
        <f>INDEX(Orders!$E4819,MATCH(Orders!$F4819,Customers!$B4819,0))</f>
        <v>Standard Class</v>
      </c>
    </row>
    <row r="4820" spans="1:9" x14ac:dyDescent="0.35">
      <c r="A4820" s="11">
        <v>888</v>
      </c>
      <c r="B4820" s="13" t="s">
        <v>7820</v>
      </c>
      <c r="C4820" s="13" t="s">
        <v>7821</v>
      </c>
      <c r="D4820" s="13" t="s">
        <v>108</v>
      </c>
      <c r="E4820" s="13" t="s">
        <v>23</v>
      </c>
      <c r="F4820" s="13" t="s">
        <v>380</v>
      </c>
      <c r="G4820" s="13" t="s">
        <v>381</v>
      </c>
      <c r="H4820" s="13" t="s">
        <v>54</v>
      </c>
      <c r="I4820" s="47" t="str">
        <f>INDEX(Orders!$E4820,MATCH(Orders!$F4820,Customers!$B4820,0))</f>
        <v>Standard Class</v>
      </c>
    </row>
    <row r="4821" spans="1:9" x14ac:dyDescent="0.35">
      <c r="A4821" s="12">
        <v>7286</v>
      </c>
      <c r="B4821" s="17" t="s">
        <v>1707</v>
      </c>
      <c r="C4821" s="17" t="s">
        <v>1708</v>
      </c>
      <c r="D4821" s="17" t="s">
        <v>108</v>
      </c>
      <c r="E4821" s="17" t="s">
        <v>23</v>
      </c>
      <c r="F4821" s="17" t="s">
        <v>1091</v>
      </c>
      <c r="G4821" s="17" t="s">
        <v>25</v>
      </c>
      <c r="H4821" s="17" t="s">
        <v>26</v>
      </c>
      <c r="I4821" s="48" t="str">
        <f>INDEX(Orders!$E4821,MATCH(Orders!$F4821,Customers!$B4821,0))</f>
        <v>Standard Class</v>
      </c>
    </row>
    <row r="4822" spans="1:9" x14ac:dyDescent="0.35">
      <c r="A4822" s="11">
        <v>1329</v>
      </c>
      <c r="B4822" s="13" t="s">
        <v>4937</v>
      </c>
      <c r="C4822" s="13" t="s">
        <v>4938</v>
      </c>
      <c r="D4822" s="13" t="s">
        <v>41</v>
      </c>
      <c r="E4822" s="13" t="s">
        <v>23</v>
      </c>
      <c r="F4822" s="13" t="s">
        <v>358</v>
      </c>
      <c r="G4822" s="13" t="s">
        <v>43</v>
      </c>
      <c r="H4822" s="13" t="s">
        <v>44</v>
      </c>
      <c r="I4822" s="47" t="str">
        <f>INDEX(Orders!$E4822,MATCH(Orders!$F4822,Customers!$B4822,0))</f>
        <v>Standard Class</v>
      </c>
    </row>
    <row r="4823" spans="1:9" x14ac:dyDescent="0.35">
      <c r="A4823" s="12">
        <v>6836</v>
      </c>
      <c r="B4823" s="17" t="s">
        <v>7052</v>
      </c>
      <c r="C4823" s="17" t="s">
        <v>7053</v>
      </c>
      <c r="D4823" s="17" t="s">
        <v>108</v>
      </c>
      <c r="E4823" s="17" t="s">
        <v>23</v>
      </c>
      <c r="F4823" s="17" t="s">
        <v>358</v>
      </c>
      <c r="G4823" s="17" t="s">
        <v>43</v>
      </c>
      <c r="H4823" s="17" t="s">
        <v>44</v>
      </c>
      <c r="I4823" s="48" t="str">
        <f>INDEX(Orders!$E4823,MATCH(Orders!$F4823,Customers!$B4823,0))</f>
        <v>Second Class</v>
      </c>
    </row>
    <row r="4824" spans="1:9" x14ac:dyDescent="0.35">
      <c r="A4824" s="11">
        <v>3712</v>
      </c>
      <c r="B4824" s="13" t="s">
        <v>249</v>
      </c>
      <c r="C4824" s="13" t="s">
        <v>250</v>
      </c>
      <c r="D4824" s="13" t="s">
        <v>22</v>
      </c>
      <c r="E4824" s="13" t="s">
        <v>23</v>
      </c>
      <c r="F4824" s="13" t="s">
        <v>6808</v>
      </c>
      <c r="G4824" s="13" t="s">
        <v>43</v>
      </c>
      <c r="H4824" s="13" t="s">
        <v>44</v>
      </c>
      <c r="I4824" s="47" t="str">
        <f>INDEX(Orders!$E4824,MATCH(Orders!$F4824,Customers!$B4824,0))</f>
        <v>Standard Class</v>
      </c>
    </row>
    <row r="4825" spans="1:9" x14ac:dyDescent="0.35">
      <c r="A4825" s="12">
        <v>3711</v>
      </c>
      <c r="B4825" s="17" t="s">
        <v>6025</v>
      </c>
      <c r="C4825" s="17" t="s">
        <v>6026</v>
      </c>
      <c r="D4825" s="17" t="s">
        <v>22</v>
      </c>
      <c r="E4825" s="17" t="s">
        <v>23</v>
      </c>
      <c r="F4825" s="17" t="s">
        <v>42</v>
      </c>
      <c r="G4825" s="17" t="s">
        <v>43</v>
      </c>
      <c r="H4825" s="17" t="s">
        <v>44</v>
      </c>
      <c r="I4825" s="48" t="str">
        <f>INDEX(Orders!$E4825,MATCH(Orders!$F4825,Customers!$B4825,0))</f>
        <v>First Class</v>
      </c>
    </row>
    <row r="4826" spans="1:9" x14ac:dyDescent="0.35">
      <c r="A4826" s="11">
        <v>7214</v>
      </c>
      <c r="B4826" s="13" t="s">
        <v>6025</v>
      </c>
      <c r="C4826" s="13" t="s">
        <v>6026</v>
      </c>
      <c r="D4826" s="13" t="s">
        <v>22</v>
      </c>
      <c r="E4826" s="13" t="s">
        <v>23</v>
      </c>
      <c r="F4826" s="13" t="s">
        <v>42</v>
      </c>
      <c r="G4826" s="13" t="s">
        <v>43</v>
      </c>
      <c r="H4826" s="13" t="s">
        <v>44</v>
      </c>
      <c r="I4826" s="47" t="str">
        <f>INDEX(Orders!$E4826,MATCH(Orders!$F4826,Customers!$B4826,0))</f>
        <v>First Class</v>
      </c>
    </row>
    <row r="4827" spans="1:9" x14ac:dyDescent="0.35">
      <c r="A4827" s="12">
        <v>6837</v>
      </c>
      <c r="B4827" s="17" t="s">
        <v>285</v>
      </c>
      <c r="C4827" s="17" t="s">
        <v>286</v>
      </c>
      <c r="D4827" s="17" t="s">
        <v>41</v>
      </c>
      <c r="E4827" s="17" t="s">
        <v>23</v>
      </c>
      <c r="F4827" s="17" t="s">
        <v>7830</v>
      </c>
      <c r="G4827" s="17" t="s">
        <v>43</v>
      </c>
      <c r="H4827" s="17" t="s">
        <v>44</v>
      </c>
      <c r="I4827" s="48" t="str">
        <f>INDEX(Orders!$E4827,MATCH(Orders!$F4827,Customers!$B4827,0))</f>
        <v>Standard Class</v>
      </c>
    </row>
    <row r="4828" spans="1:9" x14ac:dyDescent="0.35">
      <c r="A4828" s="11">
        <v>4261</v>
      </c>
      <c r="B4828" s="13" t="s">
        <v>249</v>
      </c>
      <c r="C4828" s="13" t="s">
        <v>250</v>
      </c>
      <c r="D4828" s="13" t="s">
        <v>22</v>
      </c>
      <c r="E4828" s="13" t="s">
        <v>23</v>
      </c>
      <c r="F4828" s="13" t="s">
        <v>6808</v>
      </c>
      <c r="G4828" s="13" t="s">
        <v>43</v>
      </c>
      <c r="H4828" s="13" t="s">
        <v>44</v>
      </c>
      <c r="I4828" s="47" t="str">
        <f>INDEX(Orders!$E4828,MATCH(Orders!$F4828,Customers!$B4828,0))</f>
        <v>Standard Class</v>
      </c>
    </row>
    <row r="4829" spans="1:9" x14ac:dyDescent="0.35">
      <c r="A4829" s="12">
        <v>7708</v>
      </c>
      <c r="B4829" s="17" t="s">
        <v>1998</v>
      </c>
      <c r="C4829" s="17" t="s">
        <v>1999</v>
      </c>
      <c r="D4829" s="17" t="s">
        <v>22</v>
      </c>
      <c r="E4829" s="17" t="s">
        <v>23</v>
      </c>
      <c r="F4829" s="17" t="s">
        <v>211</v>
      </c>
      <c r="G4829" s="17" t="s">
        <v>212</v>
      </c>
      <c r="H4829" s="17" t="s">
        <v>26</v>
      </c>
      <c r="I4829" s="48" t="str">
        <f>INDEX(Orders!$E4829,MATCH(Orders!$F4829,Customers!$B4829,0))</f>
        <v>Second Class</v>
      </c>
    </row>
    <row r="4830" spans="1:9" x14ac:dyDescent="0.35">
      <c r="A4830" s="11">
        <v>1554</v>
      </c>
      <c r="B4830" s="13" t="s">
        <v>3669</v>
      </c>
      <c r="C4830" s="13" t="s">
        <v>3670</v>
      </c>
      <c r="D4830" s="13" t="s">
        <v>22</v>
      </c>
      <c r="E4830" s="13" t="s">
        <v>23</v>
      </c>
      <c r="F4830" s="13" t="s">
        <v>2995</v>
      </c>
      <c r="G4830" s="13" t="s">
        <v>2913</v>
      </c>
      <c r="H4830" s="13" t="s">
        <v>44</v>
      </c>
      <c r="I4830" s="47" t="str">
        <f>INDEX(Orders!$E4830,MATCH(Orders!$F4830,Customers!$B4830,0))</f>
        <v>Standard Class</v>
      </c>
    </row>
    <row r="4831" spans="1:9" x14ac:dyDescent="0.35">
      <c r="A4831" s="12">
        <v>5338</v>
      </c>
      <c r="B4831" s="17" t="s">
        <v>7836</v>
      </c>
      <c r="C4831" s="17" t="s">
        <v>7837</v>
      </c>
      <c r="D4831" s="17" t="s">
        <v>41</v>
      </c>
      <c r="E4831" s="17" t="s">
        <v>23</v>
      </c>
      <c r="F4831" s="17" t="s">
        <v>457</v>
      </c>
      <c r="G4831" s="17" t="s">
        <v>458</v>
      </c>
      <c r="H4831" s="17" t="s">
        <v>79</v>
      </c>
      <c r="I4831" s="48" t="str">
        <f>INDEX(Orders!$E4831,MATCH(Orders!$F4831,Customers!$B4831,0))</f>
        <v>Standard Class</v>
      </c>
    </row>
    <row r="4832" spans="1:9" x14ac:dyDescent="0.35">
      <c r="A4832" s="11">
        <v>1597</v>
      </c>
      <c r="B4832" s="13" t="s">
        <v>5258</v>
      </c>
      <c r="C4832" s="13" t="s">
        <v>5259</v>
      </c>
      <c r="D4832" s="13" t="s">
        <v>22</v>
      </c>
      <c r="E4832" s="13" t="s">
        <v>23</v>
      </c>
      <c r="F4832" s="13" t="s">
        <v>976</v>
      </c>
      <c r="G4832" s="13" t="s">
        <v>465</v>
      </c>
      <c r="H4832" s="13" t="s">
        <v>44</v>
      </c>
      <c r="I4832" s="47" t="str">
        <f>INDEX(Orders!$E4832,MATCH(Orders!$F4832,Customers!$B4832,0))</f>
        <v>Standard Class</v>
      </c>
    </row>
    <row r="4833" spans="1:9" x14ac:dyDescent="0.35">
      <c r="A4833" s="12">
        <v>7282</v>
      </c>
      <c r="B4833" s="17" t="s">
        <v>2355</v>
      </c>
      <c r="C4833" s="17" t="s">
        <v>2356</v>
      </c>
      <c r="D4833" s="17" t="s">
        <v>22</v>
      </c>
      <c r="E4833" s="17" t="s">
        <v>23</v>
      </c>
      <c r="F4833" s="17" t="s">
        <v>218</v>
      </c>
      <c r="G4833" s="17" t="s">
        <v>219</v>
      </c>
      <c r="H4833" s="17" t="s">
        <v>26</v>
      </c>
      <c r="I4833" s="48" t="str">
        <f>INDEX(Orders!$E4833,MATCH(Orders!$F4833,Customers!$B4833,0))</f>
        <v>First Class</v>
      </c>
    </row>
    <row r="4834" spans="1:9" x14ac:dyDescent="0.35">
      <c r="A4834" s="11">
        <v>8994</v>
      </c>
      <c r="B4834" s="13" t="s">
        <v>3435</v>
      </c>
      <c r="C4834" s="13" t="s">
        <v>3436</v>
      </c>
      <c r="D4834" s="13" t="s">
        <v>108</v>
      </c>
      <c r="E4834" s="13" t="s">
        <v>23</v>
      </c>
      <c r="F4834" s="13" t="s">
        <v>2079</v>
      </c>
      <c r="G4834" s="13" t="s">
        <v>465</v>
      </c>
      <c r="H4834" s="13" t="s">
        <v>44</v>
      </c>
      <c r="I4834" s="47" t="str">
        <f>INDEX(Orders!$E4834,MATCH(Orders!$F4834,Customers!$B4834,0))</f>
        <v>Standard Class</v>
      </c>
    </row>
    <row r="4835" spans="1:9" x14ac:dyDescent="0.35">
      <c r="A4835" s="12">
        <v>8993</v>
      </c>
      <c r="B4835" s="17" t="s">
        <v>2847</v>
      </c>
      <c r="C4835" s="17" t="s">
        <v>2848</v>
      </c>
      <c r="D4835" s="17" t="s">
        <v>22</v>
      </c>
      <c r="E4835" s="17" t="s">
        <v>23</v>
      </c>
      <c r="F4835" s="17" t="s">
        <v>1091</v>
      </c>
      <c r="G4835" s="17" t="s">
        <v>514</v>
      </c>
      <c r="H4835" s="17" t="s">
        <v>79</v>
      </c>
      <c r="I4835" s="48" t="str">
        <f>INDEX(Orders!$E4835,MATCH(Orders!$F4835,Customers!$B4835,0))</f>
        <v>Standard Class</v>
      </c>
    </row>
    <row r="4836" spans="1:9" x14ac:dyDescent="0.35">
      <c r="A4836" s="11">
        <v>3864</v>
      </c>
      <c r="B4836" s="13" t="s">
        <v>2847</v>
      </c>
      <c r="C4836" s="13" t="s">
        <v>2848</v>
      </c>
      <c r="D4836" s="13" t="s">
        <v>22</v>
      </c>
      <c r="E4836" s="13" t="s">
        <v>23</v>
      </c>
      <c r="F4836" s="13" t="s">
        <v>1091</v>
      </c>
      <c r="G4836" s="13" t="s">
        <v>514</v>
      </c>
      <c r="H4836" s="13" t="s">
        <v>79</v>
      </c>
      <c r="I4836" s="47" t="str">
        <f>INDEX(Orders!$E4836,MATCH(Orders!$F4836,Customers!$B4836,0))</f>
        <v>Standard Class</v>
      </c>
    </row>
    <row r="4837" spans="1:9" x14ac:dyDescent="0.35">
      <c r="A4837" s="12">
        <v>397</v>
      </c>
      <c r="B4837" s="17" t="s">
        <v>7844</v>
      </c>
      <c r="C4837" s="17" t="s">
        <v>7845</v>
      </c>
      <c r="D4837" s="17" t="s">
        <v>41</v>
      </c>
      <c r="E4837" s="17" t="s">
        <v>23</v>
      </c>
      <c r="F4837" s="17" t="s">
        <v>257</v>
      </c>
      <c r="G4837" s="17" t="s">
        <v>43</v>
      </c>
      <c r="H4837" s="17" t="s">
        <v>44</v>
      </c>
      <c r="I4837" s="48" t="str">
        <f>INDEX(Orders!$E4837,MATCH(Orders!$F4837,Customers!$B4837,0))</f>
        <v>Second Class</v>
      </c>
    </row>
    <row r="4838" spans="1:9" x14ac:dyDescent="0.35">
      <c r="A4838" s="11">
        <v>396</v>
      </c>
      <c r="B4838" s="13" t="s">
        <v>5659</v>
      </c>
      <c r="C4838" s="13" t="s">
        <v>5660</v>
      </c>
      <c r="D4838" s="13" t="s">
        <v>22</v>
      </c>
      <c r="E4838" s="13" t="s">
        <v>23</v>
      </c>
      <c r="F4838" s="13" t="s">
        <v>2193</v>
      </c>
      <c r="G4838" s="13" t="s">
        <v>2194</v>
      </c>
      <c r="H4838" s="13" t="s">
        <v>26</v>
      </c>
      <c r="I4838" s="47" t="str">
        <f>INDEX(Orders!$E4838,MATCH(Orders!$F4838,Customers!$B4838,0))</f>
        <v>Second Class</v>
      </c>
    </row>
    <row r="4839" spans="1:9" x14ac:dyDescent="0.35">
      <c r="A4839" s="12">
        <v>8019</v>
      </c>
      <c r="B4839" s="17" t="s">
        <v>5659</v>
      </c>
      <c r="C4839" s="17" t="s">
        <v>5660</v>
      </c>
      <c r="D4839" s="17" t="s">
        <v>22</v>
      </c>
      <c r="E4839" s="17" t="s">
        <v>23</v>
      </c>
      <c r="F4839" s="17" t="s">
        <v>2193</v>
      </c>
      <c r="G4839" s="17" t="s">
        <v>2194</v>
      </c>
      <c r="H4839" s="17" t="s">
        <v>26</v>
      </c>
      <c r="I4839" s="48" t="str">
        <f>INDEX(Orders!$E4839,MATCH(Orders!$F4839,Customers!$B4839,0))</f>
        <v>Second Class</v>
      </c>
    </row>
    <row r="4840" spans="1:9" x14ac:dyDescent="0.35">
      <c r="A4840" s="11">
        <v>4927</v>
      </c>
      <c r="B4840" s="13" t="s">
        <v>2976</v>
      </c>
      <c r="C4840" s="13" t="s">
        <v>2977</v>
      </c>
      <c r="D4840" s="13" t="s">
        <v>22</v>
      </c>
      <c r="E4840" s="13" t="s">
        <v>23</v>
      </c>
      <c r="F4840" s="13" t="s">
        <v>7429</v>
      </c>
      <c r="G4840" s="13" t="s">
        <v>43</v>
      </c>
      <c r="H4840" s="13" t="s">
        <v>44</v>
      </c>
      <c r="I4840" s="47" t="str">
        <f>INDEX(Orders!$E4840,MATCH(Orders!$F4840,Customers!$B4840,0))</f>
        <v>Second Class</v>
      </c>
    </row>
    <row r="4841" spans="1:9" x14ac:dyDescent="0.35">
      <c r="A4841" s="12">
        <v>1361</v>
      </c>
      <c r="B4841" s="17" t="s">
        <v>3938</v>
      </c>
      <c r="C4841" s="17" t="s">
        <v>3939</v>
      </c>
      <c r="D4841" s="17" t="s">
        <v>41</v>
      </c>
      <c r="E4841" s="17" t="s">
        <v>23</v>
      </c>
      <c r="F4841" s="17" t="s">
        <v>380</v>
      </c>
      <c r="G4841" s="17" t="s">
        <v>381</v>
      </c>
      <c r="H4841" s="17" t="s">
        <v>54</v>
      </c>
      <c r="I4841" s="48" t="str">
        <f>INDEX(Orders!$E4841,MATCH(Orders!$F4841,Customers!$B4841,0))</f>
        <v>Standard Class</v>
      </c>
    </row>
    <row r="4842" spans="1:9" x14ac:dyDescent="0.35">
      <c r="A4842" s="11">
        <v>1363</v>
      </c>
      <c r="B4842" s="13" t="s">
        <v>2043</v>
      </c>
      <c r="C4842" s="13" t="s">
        <v>2044</v>
      </c>
      <c r="D4842" s="13" t="s">
        <v>22</v>
      </c>
      <c r="E4842" s="13" t="s">
        <v>23</v>
      </c>
      <c r="F4842" s="13" t="s">
        <v>86</v>
      </c>
      <c r="G4842" s="13" t="s">
        <v>87</v>
      </c>
      <c r="H4842" s="13" t="s">
        <v>26</v>
      </c>
      <c r="I4842" s="47" t="str">
        <f>INDEX(Orders!$E4842,MATCH(Orders!$F4842,Customers!$B4842,0))</f>
        <v>Standard Class</v>
      </c>
    </row>
    <row r="4843" spans="1:9" x14ac:dyDescent="0.35">
      <c r="A4843" s="12">
        <v>5176</v>
      </c>
      <c r="B4843" s="17" t="s">
        <v>2043</v>
      </c>
      <c r="C4843" s="17" t="s">
        <v>2044</v>
      </c>
      <c r="D4843" s="17" t="s">
        <v>22</v>
      </c>
      <c r="E4843" s="17" t="s">
        <v>23</v>
      </c>
      <c r="F4843" s="17" t="s">
        <v>86</v>
      </c>
      <c r="G4843" s="17" t="s">
        <v>87</v>
      </c>
      <c r="H4843" s="17" t="s">
        <v>26</v>
      </c>
      <c r="I4843" s="48" t="str">
        <f>INDEX(Orders!$E4843,MATCH(Orders!$F4843,Customers!$B4843,0))</f>
        <v>Standard Class</v>
      </c>
    </row>
    <row r="4844" spans="1:9" x14ac:dyDescent="0.35">
      <c r="A4844" s="11">
        <v>2929</v>
      </c>
      <c r="B4844" s="13" t="s">
        <v>518</v>
      </c>
      <c r="C4844" s="13" t="s">
        <v>519</v>
      </c>
      <c r="D4844" s="13" t="s">
        <v>41</v>
      </c>
      <c r="E4844" s="13" t="s">
        <v>23</v>
      </c>
      <c r="F4844" s="13" t="s">
        <v>3734</v>
      </c>
      <c r="G4844" s="13" t="s">
        <v>53</v>
      </c>
      <c r="H4844" s="13" t="s">
        <v>54</v>
      </c>
      <c r="I4844" s="47" t="str">
        <f>INDEX(Orders!$E4844,MATCH(Orders!$F4844,Customers!$B4844,0))</f>
        <v>Standard Class</v>
      </c>
    </row>
    <row r="4845" spans="1:9" x14ac:dyDescent="0.35">
      <c r="A4845" s="12">
        <v>5175</v>
      </c>
      <c r="B4845" s="17" t="s">
        <v>6941</v>
      </c>
      <c r="C4845" s="17" t="s">
        <v>6942</v>
      </c>
      <c r="D4845" s="17" t="s">
        <v>108</v>
      </c>
      <c r="E4845" s="17" t="s">
        <v>23</v>
      </c>
      <c r="F4845" s="17" t="s">
        <v>318</v>
      </c>
      <c r="G4845" s="17" t="s">
        <v>78</v>
      </c>
      <c r="H4845" s="17" t="s">
        <v>79</v>
      </c>
      <c r="I4845" s="48" t="str">
        <f>INDEX(Orders!$E4845,MATCH(Orders!$F4845,Customers!$B4845,0))</f>
        <v>Standard Class</v>
      </c>
    </row>
    <row r="4846" spans="1:9" x14ac:dyDescent="0.35">
      <c r="A4846" s="11">
        <v>3057</v>
      </c>
      <c r="B4846" s="13" t="s">
        <v>518</v>
      </c>
      <c r="C4846" s="13" t="s">
        <v>519</v>
      </c>
      <c r="D4846" s="13" t="s">
        <v>41</v>
      </c>
      <c r="E4846" s="13" t="s">
        <v>23</v>
      </c>
      <c r="F4846" s="13" t="s">
        <v>3734</v>
      </c>
      <c r="G4846" s="13" t="s">
        <v>53</v>
      </c>
      <c r="H4846" s="13" t="s">
        <v>54</v>
      </c>
      <c r="I4846" s="47" t="str">
        <f>INDEX(Orders!$E4846,MATCH(Orders!$F4846,Customers!$B4846,0))</f>
        <v>Standard Class</v>
      </c>
    </row>
    <row r="4847" spans="1:9" x14ac:dyDescent="0.35">
      <c r="A4847" s="12">
        <v>1362</v>
      </c>
      <c r="B4847" s="17" t="s">
        <v>7857</v>
      </c>
      <c r="C4847" s="17" t="s">
        <v>7858</v>
      </c>
      <c r="D4847" s="17" t="s">
        <v>22</v>
      </c>
      <c r="E4847" s="17" t="s">
        <v>23</v>
      </c>
      <c r="F4847" s="17" t="s">
        <v>358</v>
      </c>
      <c r="G4847" s="17" t="s">
        <v>43</v>
      </c>
      <c r="H4847" s="17" t="s">
        <v>44</v>
      </c>
      <c r="I4847" s="48" t="str">
        <f>INDEX(Orders!$E4847,MATCH(Orders!$F4847,Customers!$B4847,0))</f>
        <v>Second Class</v>
      </c>
    </row>
    <row r="4848" spans="1:9" x14ac:dyDescent="0.35">
      <c r="A4848" s="11">
        <v>3059</v>
      </c>
      <c r="B4848" s="13" t="s">
        <v>2043</v>
      </c>
      <c r="C4848" s="13" t="s">
        <v>2044</v>
      </c>
      <c r="D4848" s="13" t="s">
        <v>22</v>
      </c>
      <c r="E4848" s="13" t="s">
        <v>23</v>
      </c>
      <c r="F4848" s="13" t="s">
        <v>86</v>
      </c>
      <c r="G4848" s="13" t="s">
        <v>87</v>
      </c>
      <c r="H4848" s="13" t="s">
        <v>26</v>
      </c>
      <c r="I4848" s="47" t="str">
        <f>INDEX(Orders!$E4848,MATCH(Orders!$F4848,Customers!$B4848,0))</f>
        <v>Standard Class</v>
      </c>
    </row>
    <row r="4849" spans="1:9" x14ac:dyDescent="0.35">
      <c r="A4849" s="12">
        <v>3060</v>
      </c>
      <c r="B4849" s="17" t="s">
        <v>7857</v>
      </c>
      <c r="C4849" s="17" t="s">
        <v>7858</v>
      </c>
      <c r="D4849" s="17" t="s">
        <v>22</v>
      </c>
      <c r="E4849" s="17" t="s">
        <v>23</v>
      </c>
      <c r="F4849" s="17" t="s">
        <v>358</v>
      </c>
      <c r="G4849" s="17" t="s">
        <v>43</v>
      </c>
      <c r="H4849" s="17" t="s">
        <v>44</v>
      </c>
      <c r="I4849" s="48" t="str">
        <f>INDEX(Orders!$E4849,MATCH(Orders!$F4849,Customers!$B4849,0))</f>
        <v>Second Class</v>
      </c>
    </row>
    <row r="4850" spans="1:9" x14ac:dyDescent="0.35">
      <c r="A4850" s="11">
        <v>1671</v>
      </c>
      <c r="B4850" s="13" t="s">
        <v>7857</v>
      </c>
      <c r="C4850" s="13" t="s">
        <v>7858</v>
      </c>
      <c r="D4850" s="13" t="s">
        <v>22</v>
      </c>
      <c r="E4850" s="13" t="s">
        <v>23</v>
      </c>
      <c r="F4850" s="13" t="s">
        <v>358</v>
      </c>
      <c r="G4850" s="13" t="s">
        <v>43</v>
      </c>
      <c r="H4850" s="13" t="s">
        <v>44</v>
      </c>
      <c r="I4850" s="47" t="str">
        <f>INDEX(Orders!$E4850,MATCH(Orders!$F4850,Customers!$B4850,0))</f>
        <v>Second Class</v>
      </c>
    </row>
    <row r="4851" spans="1:9" x14ac:dyDescent="0.35">
      <c r="A4851" s="12">
        <v>35</v>
      </c>
      <c r="B4851" s="17" t="s">
        <v>805</v>
      </c>
      <c r="C4851" s="17" t="s">
        <v>806</v>
      </c>
      <c r="D4851" s="17" t="s">
        <v>41</v>
      </c>
      <c r="E4851" s="17" t="s">
        <v>23</v>
      </c>
      <c r="F4851" s="17" t="s">
        <v>451</v>
      </c>
      <c r="G4851" s="17" t="s">
        <v>53</v>
      </c>
      <c r="H4851" s="17" t="s">
        <v>54</v>
      </c>
      <c r="I4851" s="48" t="str">
        <f>INDEX(Orders!$E4851,MATCH(Orders!$F4851,Customers!$B4851,0))</f>
        <v>Standard Class</v>
      </c>
    </row>
    <row r="4852" spans="1:9" x14ac:dyDescent="0.35">
      <c r="A4852" s="11">
        <v>424</v>
      </c>
      <c r="B4852" s="13" t="s">
        <v>3540</v>
      </c>
      <c r="C4852" s="13" t="s">
        <v>3541</v>
      </c>
      <c r="D4852" s="13" t="s">
        <v>108</v>
      </c>
      <c r="E4852" s="13" t="s">
        <v>23</v>
      </c>
      <c r="F4852" s="13" t="s">
        <v>451</v>
      </c>
      <c r="G4852" s="13" t="s">
        <v>53</v>
      </c>
      <c r="H4852" s="13" t="s">
        <v>54</v>
      </c>
      <c r="I4852" s="47" t="str">
        <f>INDEX(Orders!$E4852,MATCH(Orders!$F4852,Customers!$B4852,0))</f>
        <v>Second Class</v>
      </c>
    </row>
    <row r="4853" spans="1:9" x14ac:dyDescent="0.35">
      <c r="A4853" s="12">
        <v>3058</v>
      </c>
      <c r="B4853" s="17" t="s">
        <v>4489</v>
      </c>
      <c r="C4853" s="17" t="s">
        <v>4490</v>
      </c>
      <c r="D4853" s="17" t="s">
        <v>22</v>
      </c>
      <c r="E4853" s="17" t="s">
        <v>23</v>
      </c>
      <c r="F4853" s="17" t="s">
        <v>4233</v>
      </c>
      <c r="G4853" s="17" t="s">
        <v>893</v>
      </c>
      <c r="H4853" s="17" t="s">
        <v>26</v>
      </c>
      <c r="I4853" s="48" t="str">
        <f>INDEX(Orders!$E4853,MATCH(Orders!$F4853,Customers!$B4853,0))</f>
        <v>Standard Class</v>
      </c>
    </row>
    <row r="4854" spans="1:9" x14ac:dyDescent="0.35">
      <c r="A4854" s="11">
        <v>9706</v>
      </c>
      <c r="B4854" s="13" t="s">
        <v>7857</v>
      </c>
      <c r="C4854" s="13" t="s">
        <v>7858</v>
      </c>
      <c r="D4854" s="13" t="s">
        <v>22</v>
      </c>
      <c r="E4854" s="13" t="s">
        <v>23</v>
      </c>
      <c r="F4854" s="13" t="s">
        <v>358</v>
      </c>
      <c r="G4854" s="13" t="s">
        <v>43</v>
      </c>
      <c r="H4854" s="13" t="s">
        <v>44</v>
      </c>
      <c r="I4854" s="47" t="str">
        <f>INDEX(Orders!$E4854,MATCH(Orders!$F4854,Customers!$B4854,0))</f>
        <v>Second Class</v>
      </c>
    </row>
    <row r="4855" spans="1:9" x14ac:dyDescent="0.35">
      <c r="A4855" s="12">
        <v>423</v>
      </c>
      <c r="B4855" s="17" t="s">
        <v>3167</v>
      </c>
      <c r="C4855" s="17" t="s">
        <v>3168</v>
      </c>
      <c r="D4855" s="17" t="s">
        <v>41</v>
      </c>
      <c r="E4855" s="17" t="s">
        <v>23</v>
      </c>
      <c r="F4855" s="17" t="s">
        <v>358</v>
      </c>
      <c r="G4855" s="17" t="s">
        <v>43</v>
      </c>
      <c r="H4855" s="17" t="s">
        <v>44</v>
      </c>
      <c r="I4855" s="48" t="str">
        <f>INDEX(Orders!$E4855,MATCH(Orders!$F4855,Customers!$B4855,0))</f>
        <v>Standard Class</v>
      </c>
    </row>
    <row r="4856" spans="1:9" x14ac:dyDescent="0.35">
      <c r="A4856" s="11">
        <v>2800</v>
      </c>
      <c r="B4856" s="13" t="s">
        <v>4489</v>
      </c>
      <c r="C4856" s="13" t="s">
        <v>4490</v>
      </c>
      <c r="D4856" s="13" t="s">
        <v>22</v>
      </c>
      <c r="E4856" s="13" t="s">
        <v>23</v>
      </c>
      <c r="F4856" s="13" t="s">
        <v>4233</v>
      </c>
      <c r="G4856" s="13" t="s">
        <v>893</v>
      </c>
      <c r="H4856" s="13" t="s">
        <v>26</v>
      </c>
      <c r="I4856" s="47" t="str">
        <f>INDEX(Orders!$E4856,MATCH(Orders!$F4856,Customers!$B4856,0))</f>
        <v>Standard Class</v>
      </c>
    </row>
    <row r="4857" spans="1:9" x14ac:dyDescent="0.35">
      <c r="A4857" s="12">
        <v>454</v>
      </c>
      <c r="B4857" s="17" t="s">
        <v>2683</v>
      </c>
      <c r="C4857" s="17" t="s">
        <v>2684</v>
      </c>
      <c r="D4857" s="17" t="s">
        <v>41</v>
      </c>
      <c r="E4857" s="17" t="s">
        <v>23</v>
      </c>
      <c r="F4857" s="17" t="s">
        <v>1827</v>
      </c>
      <c r="G4857" s="17" t="s">
        <v>1444</v>
      </c>
      <c r="H4857" s="17" t="s">
        <v>79</v>
      </c>
      <c r="I4857" s="48" t="str">
        <f>INDEX(Orders!$E4857,MATCH(Orders!$F4857,Customers!$B4857,0))</f>
        <v>Standard Class</v>
      </c>
    </row>
    <row r="4858" spans="1:9" x14ac:dyDescent="0.35">
      <c r="A4858" s="11">
        <v>455</v>
      </c>
      <c r="B4858" s="13" t="s">
        <v>840</v>
      </c>
      <c r="C4858" s="13" t="s">
        <v>841</v>
      </c>
      <c r="D4858" s="13" t="s">
        <v>22</v>
      </c>
      <c r="E4858" s="13" t="s">
        <v>23</v>
      </c>
      <c r="F4858" s="13" t="s">
        <v>3487</v>
      </c>
      <c r="G4858" s="13" t="s">
        <v>153</v>
      </c>
      <c r="H4858" s="13" t="s">
        <v>26</v>
      </c>
      <c r="I4858" s="47" t="str">
        <f>INDEX(Orders!$E4858,MATCH(Orders!$F4858,Customers!$B4858,0))</f>
        <v>Standard Class</v>
      </c>
    </row>
    <row r="4859" spans="1:9" x14ac:dyDescent="0.35">
      <c r="A4859" s="12">
        <v>8238</v>
      </c>
      <c r="B4859" s="17" t="s">
        <v>840</v>
      </c>
      <c r="C4859" s="17" t="s">
        <v>841</v>
      </c>
      <c r="D4859" s="17" t="s">
        <v>22</v>
      </c>
      <c r="E4859" s="17" t="s">
        <v>23</v>
      </c>
      <c r="F4859" s="17" t="s">
        <v>3487</v>
      </c>
      <c r="G4859" s="17" t="s">
        <v>153</v>
      </c>
      <c r="H4859" s="17" t="s">
        <v>26</v>
      </c>
      <c r="I4859" s="48" t="str">
        <f>INDEX(Orders!$E4859,MATCH(Orders!$F4859,Customers!$B4859,0))</f>
        <v>Standard Class</v>
      </c>
    </row>
    <row r="4860" spans="1:9" x14ac:dyDescent="0.35">
      <c r="A4860" s="11">
        <v>3189</v>
      </c>
      <c r="B4860" s="13" t="s">
        <v>3908</v>
      </c>
      <c r="C4860" s="13" t="s">
        <v>3909</v>
      </c>
      <c r="D4860" s="13" t="s">
        <v>41</v>
      </c>
      <c r="E4860" s="13" t="s">
        <v>23</v>
      </c>
      <c r="F4860" s="13" t="s">
        <v>97</v>
      </c>
      <c r="G4860" s="13" t="s">
        <v>98</v>
      </c>
      <c r="H4860" s="13" t="s">
        <v>79</v>
      </c>
      <c r="I4860" s="47" t="str">
        <f>INDEX(Orders!$E4860,MATCH(Orders!$F4860,Customers!$B4860,0))</f>
        <v>Same Day</v>
      </c>
    </row>
    <row r="4861" spans="1:9" x14ac:dyDescent="0.35">
      <c r="A4861" s="12">
        <v>2798</v>
      </c>
      <c r="B4861" s="17" t="s">
        <v>5371</v>
      </c>
      <c r="C4861" s="17" t="s">
        <v>5372</v>
      </c>
      <c r="D4861" s="17" t="s">
        <v>22</v>
      </c>
      <c r="E4861" s="17" t="s">
        <v>23</v>
      </c>
      <c r="F4861" s="17" t="s">
        <v>4164</v>
      </c>
      <c r="G4861" s="17" t="s">
        <v>43</v>
      </c>
      <c r="H4861" s="17" t="s">
        <v>44</v>
      </c>
      <c r="I4861" s="48" t="str">
        <f>INDEX(Orders!$E4861,MATCH(Orders!$F4861,Customers!$B4861,0))</f>
        <v>Second Class</v>
      </c>
    </row>
    <row r="4862" spans="1:9" x14ac:dyDescent="0.35">
      <c r="A4862" s="11">
        <v>8883</v>
      </c>
      <c r="B4862" s="13" t="s">
        <v>2683</v>
      </c>
      <c r="C4862" s="13" t="s">
        <v>2684</v>
      </c>
      <c r="D4862" s="13" t="s">
        <v>41</v>
      </c>
      <c r="E4862" s="13" t="s">
        <v>23</v>
      </c>
      <c r="F4862" s="13" t="s">
        <v>1827</v>
      </c>
      <c r="G4862" s="13" t="s">
        <v>1444</v>
      </c>
      <c r="H4862" s="13" t="s">
        <v>79</v>
      </c>
      <c r="I4862" s="47" t="str">
        <f>INDEX(Orders!$E4862,MATCH(Orders!$F4862,Customers!$B4862,0))</f>
        <v>Standard Class</v>
      </c>
    </row>
    <row r="4863" spans="1:9" x14ac:dyDescent="0.35">
      <c r="A4863" s="12">
        <v>8240</v>
      </c>
      <c r="B4863" s="17" t="s">
        <v>1070</v>
      </c>
      <c r="C4863" s="17" t="s">
        <v>1071</v>
      </c>
      <c r="D4863" s="17" t="s">
        <v>22</v>
      </c>
      <c r="E4863" s="17" t="s">
        <v>23</v>
      </c>
      <c r="F4863" s="17" t="s">
        <v>7870</v>
      </c>
      <c r="G4863" s="17" t="s">
        <v>78</v>
      </c>
      <c r="H4863" s="17" t="s">
        <v>79</v>
      </c>
      <c r="I4863" s="48" t="str">
        <f>INDEX(Orders!$E4863,MATCH(Orders!$F4863,Customers!$B4863,0))</f>
        <v>Standard Class</v>
      </c>
    </row>
    <row r="4864" spans="1:9" x14ac:dyDescent="0.35">
      <c r="A4864" s="11">
        <v>8239</v>
      </c>
      <c r="B4864" s="13" t="s">
        <v>3908</v>
      </c>
      <c r="C4864" s="13" t="s">
        <v>3909</v>
      </c>
      <c r="D4864" s="13" t="s">
        <v>41</v>
      </c>
      <c r="E4864" s="13" t="s">
        <v>23</v>
      </c>
      <c r="F4864" s="13" t="s">
        <v>97</v>
      </c>
      <c r="G4864" s="13" t="s">
        <v>98</v>
      </c>
      <c r="H4864" s="13" t="s">
        <v>79</v>
      </c>
      <c r="I4864" s="47" t="str">
        <f>INDEX(Orders!$E4864,MATCH(Orders!$F4864,Customers!$B4864,0))</f>
        <v>Same Day</v>
      </c>
    </row>
    <row r="4865" spans="1:9" x14ac:dyDescent="0.35">
      <c r="A4865" s="12">
        <v>8241</v>
      </c>
      <c r="B4865" s="17" t="s">
        <v>3908</v>
      </c>
      <c r="C4865" s="17" t="s">
        <v>3909</v>
      </c>
      <c r="D4865" s="17" t="s">
        <v>41</v>
      </c>
      <c r="E4865" s="17" t="s">
        <v>23</v>
      </c>
      <c r="F4865" s="17" t="s">
        <v>97</v>
      </c>
      <c r="G4865" s="17" t="s">
        <v>98</v>
      </c>
      <c r="H4865" s="17" t="s">
        <v>79</v>
      </c>
      <c r="I4865" s="48" t="str">
        <f>INDEX(Orders!$E4865,MATCH(Orders!$F4865,Customers!$B4865,0))</f>
        <v>Same Day</v>
      </c>
    </row>
    <row r="4866" spans="1:9" x14ac:dyDescent="0.35">
      <c r="A4866" s="11">
        <v>8884</v>
      </c>
      <c r="B4866" s="13" t="s">
        <v>3908</v>
      </c>
      <c r="C4866" s="13" t="s">
        <v>3909</v>
      </c>
      <c r="D4866" s="13" t="s">
        <v>41</v>
      </c>
      <c r="E4866" s="13" t="s">
        <v>23</v>
      </c>
      <c r="F4866" s="13" t="s">
        <v>97</v>
      </c>
      <c r="G4866" s="13" t="s">
        <v>98</v>
      </c>
      <c r="H4866" s="13" t="s">
        <v>79</v>
      </c>
      <c r="I4866" s="47" t="str">
        <f>INDEX(Orders!$E4866,MATCH(Orders!$F4866,Customers!$B4866,0))</f>
        <v>Same Day</v>
      </c>
    </row>
    <row r="4867" spans="1:9" x14ac:dyDescent="0.35">
      <c r="A4867" s="12">
        <v>6347</v>
      </c>
      <c r="B4867" s="17" t="s">
        <v>1070</v>
      </c>
      <c r="C4867" s="17" t="s">
        <v>1071</v>
      </c>
      <c r="D4867" s="17" t="s">
        <v>22</v>
      </c>
      <c r="E4867" s="17" t="s">
        <v>23</v>
      </c>
      <c r="F4867" s="17" t="s">
        <v>7870</v>
      </c>
      <c r="G4867" s="17" t="s">
        <v>78</v>
      </c>
      <c r="H4867" s="17" t="s">
        <v>79</v>
      </c>
      <c r="I4867" s="48" t="str">
        <f>INDEX(Orders!$E4867,MATCH(Orders!$F4867,Customers!$B4867,0))</f>
        <v>Standard Class</v>
      </c>
    </row>
    <row r="4868" spans="1:9" x14ac:dyDescent="0.35">
      <c r="A4868" s="11">
        <v>3190</v>
      </c>
      <c r="B4868" s="13" t="s">
        <v>884</v>
      </c>
      <c r="C4868" s="13" t="s">
        <v>885</v>
      </c>
      <c r="D4868" s="13" t="s">
        <v>108</v>
      </c>
      <c r="E4868" s="13" t="s">
        <v>23</v>
      </c>
      <c r="F4868" s="13" t="s">
        <v>218</v>
      </c>
      <c r="G4868" s="13" t="s">
        <v>219</v>
      </c>
      <c r="H4868" s="13" t="s">
        <v>26</v>
      </c>
      <c r="I4868" s="47" t="str">
        <f>INDEX(Orders!$E4868,MATCH(Orders!$F4868,Customers!$B4868,0))</f>
        <v>Same Day</v>
      </c>
    </row>
    <row r="4869" spans="1:9" x14ac:dyDescent="0.35">
      <c r="A4869" s="12">
        <v>2799</v>
      </c>
      <c r="B4869" s="17" t="s">
        <v>5371</v>
      </c>
      <c r="C4869" s="17" t="s">
        <v>5372</v>
      </c>
      <c r="D4869" s="17" t="s">
        <v>22</v>
      </c>
      <c r="E4869" s="17" t="s">
        <v>23</v>
      </c>
      <c r="F4869" s="17" t="s">
        <v>4164</v>
      </c>
      <c r="G4869" s="17" t="s">
        <v>43</v>
      </c>
      <c r="H4869" s="17" t="s">
        <v>44</v>
      </c>
      <c r="I4869" s="48" t="str">
        <f>INDEX(Orders!$E4869,MATCH(Orders!$F4869,Customers!$B4869,0))</f>
        <v>Second Class</v>
      </c>
    </row>
    <row r="4870" spans="1:9" x14ac:dyDescent="0.35">
      <c r="A4870" s="11">
        <v>5260</v>
      </c>
      <c r="B4870" s="13" t="s">
        <v>2683</v>
      </c>
      <c r="C4870" s="13" t="s">
        <v>2684</v>
      </c>
      <c r="D4870" s="13" t="s">
        <v>41</v>
      </c>
      <c r="E4870" s="13" t="s">
        <v>23</v>
      </c>
      <c r="F4870" s="13" t="s">
        <v>1827</v>
      </c>
      <c r="G4870" s="13" t="s">
        <v>1444</v>
      </c>
      <c r="H4870" s="13" t="s">
        <v>79</v>
      </c>
      <c r="I4870" s="47" t="str">
        <f>INDEX(Orders!$E4870,MATCH(Orders!$F4870,Customers!$B4870,0))</f>
        <v>Standard Class</v>
      </c>
    </row>
    <row r="4871" spans="1:9" x14ac:dyDescent="0.35">
      <c r="A4871" s="12">
        <v>5431</v>
      </c>
      <c r="B4871" s="17" t="s">
        <v>3540</v>
      </c>
      <c r="C4871" s="17" t="s">
        <v>3541</v>
      </c>
      <c r="D4871" s="17" t="s">
        <v>108</v>
      </c>
      <c r="E4871" s="17" t="s">
        <v>23</v>
      </c>
      <c r="F4871" s="17" t="s">
        <v>86</v>
      </c>
      <c r="G4871" s="17" t="s">
        <v>87</v>
      </c>
      <c r="H4871" s="17" t="s">
        <v>26</v>
      </c>
      <c r="I4871" s="48" t="str">
        <f>INDEX(Orders!$E4871,MATCH(Orders!$F4871,Customers!$B4871,0))</f>
        <v>Standard Class</v>
      </c>
    </row>
    <row r="4872" spans="1:9" x14ac:dyDescent="0.35">
      <c r="A4872" s="11">
        <v>1832</v>
      </c>
      <c r="B4872" s="13" t="s">
        <v>4572</v>
      </c>
      <c r="C4872" s="13" t="s">
        <v>4573</v>
      </c>
      <c r="D4872" s="13" t="s">
        <v>108</v>
      </c>
      <c r="E4872" s="13" t="s">
        <v>23</v>
      </c>
      <c r="F4872" s="13" t="s">
        <v>1387</v>
      </c>
      <c r="G4872" s="13" t="s">
        <v>153</v>
      </c>
      <c r="H4872" s="13" t="s">
        <v>26</v>
      </c>
      <c r="I4872" s="47" t="str">
        <f>INDEX(Orders!$E4872,MATCH(Orders!$F4872,Customers!$B4872,0))</f>
        <v>Standard Class</v>
      </c>
    </row>
    <row r="4873" spans="1:9" x14ac:dyDescent="0.35">
      <c r="A4873" s="12">
        <v>6196</v>
      </c>
      <c r="B4873" s="17" t="s">
        <v>5469</v>
      </c>
      <c r="C4873" s="17" t="s">
        <v>5470</v>
      </c>
      <c r="D4873" s="17" t="s">
        <v>108</v>
      </c>
      <c r="E4873" s="17" t="s">
        <v>23</v>
      </c>
      <c r="F4873" s="17" t="s">
        <v>5986</v>
      </c>
      <c r="G4873" s="17" t="s">
        <v>66</v>
      </c>
      <c r="H4873" s="17" t="s">
        <v>54</v>
      </c>
      <c r="I4873" s="48" t="str">
        <f>INDEX(Orders!$E4873,MATCH(Orders!$F4873,Customers!$B4873,0))</f>
        <v>Same Day</v>
      </c>
    </row>
    <row r="4874" spans="1:9" x14ac:dyDescent="0.35">
      <c r="A4874" s="11">
        <v>1904</v>
      </c>
      <c r="B4874" s="13" t="s">
        <v>4608</v>
      </c>
      <c r="C4874" s="13" t="s">
        <v>4609</v>
      </c>
      <c r="D4874" s="13" t="s">
        <v>41</v>
      </c>
      <c r="E4874" s="13" t="s">
        <v>23</v>
      </c>
      <c r="F4874" s="13" t="s">
        <v>86</v>
      </c>
      <c r="G4874" s="13" t="s">
        <v>87</v>
      </c>
      <c r="H4874" s="13" t="s">
        <v>26</v>
      </c>
      <c r="I4874" s="47" t="str">
        <f>INDEX(Orders!$E4874,MATCH(Orders!$F4874,Customers!$B4874,0))</f>
        <v>Standard Class</v>
      </c>
    </row>
    <row r="4875" spans="1:9" x14ac:dyDescent="0.35">
      <c r="A4875" s="12">
        <v>527</v>
      </c>
      <c r="B4875" s="17" t="s">
        <v>1204</v>
      </c>
      <c r="C4875" s="17" t="s">
        <v>1205</v>
      </c>
      <c r="D4875" s="17" t="s">
        <v>22</v>
      </c>
      <c r="E4875" s="17" t="s">
        <v>23</v>
      </c>
      <c r="F4875" s="17" t="s">
        <v>174</v>
      </c>
      <c r="G4875" s="17" t="s">
        <v>1134</v>
      </c>
      <c r="H4875" s="17" t="s">
        <v>44</v>
      </c>
      <c r="I4875" s="48" t="str">
        <f>INDEX(Orders!$E4875,MATCH(Orders!$F4875,Customers!$B4875,0))</f>
        <v>First Class</v>
      </c>
    </row>
    <row r="4876" spans="1:9" x14ac:dyDescent="0.35">
      <c r="A4876" s="11">
        <v>1906</v>
      </c>
      <c r="B4876" s="13" t="s">
        <v>7880</v>
      </c>
      <c r="C4876" s="13" t="s">
        <v>7881</v>
      </c>
      <c r="D4876" s="13" t="s">
        <v>108</v>
      </c>
      <c r="E4876" s="13" t="s">
        <v>23</v>
      </c>
      <c r="F4876" s="13" t="s">
        <v>3449</v>
      </c>
      <c r="G4876" s="13" t="s">
        <v>98</v>
      </c>
      <c r="H4876" s="13" t="s">
        <v>79</v>
      </c>
      <c r="I4876" s="47" t="str">
        <f>INDEX(Orders!$E4876,MATCH(Orders!$F4876,Customers!$B4876,0))</f>
        <v>Standard Class</v>
      </c>
    </row>
    <row r="4877" spans="1:9" x14ac:dyDescent="0.35">
      <c r="A4877" s="12">
        <v>1831</v>
      </c>
      <c r="B4877" s="17" t="s">
        <v>6713</v>
      </c>
      <c r="C4877" s="17" t="s">
        <v>6714</v>
      </c>
      <c r="D4877" s="17" t="s">
        <v>22</v>
      </c>
      <c r="E4877" s="17" t="s">
        <v>23</v>
      </c>
      <c r="F4877" s="17" t="s">
        <v>5065</v>
      </c>
      <c r="G4877" s="17" t="s">
        <v>762</v>
      </c>
      <c r="H4877" s="17" t="s">
        <v>54</v>
      </c>
      <c r="I4877" s="48" t="str">
        <f>INDEX(Orders!$E4877,MATCH(Orders!$F4877,Customers!$B4877,0))</f>
        <v>First Class</v>
      </c>
    </row>
    <row r="4878" spans="1:9" x14ac:dyDescent="0.35">
      <c r="A4878" s="11">
        <v>4558</v>
      </c>
      <c r="B4878" s="13" t="s">
        <v>5469</v>
      </c>
      <c r="C4878" s="13" t="s">
        <v>5470</v>
      </c>
      <c r="D4878" s="13" t="s">
        <v>108</v>
      </c>
      <c r="E4878" s="13" t="s">
        <v>23</v>
      </c>
      <c r="F4878" s="13" t="s">
        <v>5986</v>
      </c>
      <c r="G4878" s="13" t="s">
        <v>66</v>
      </c>
      <c r="H4878" s="13" t="s">
        <v>54</v>
      </c>
      <c r="I4878" s="47" t="str">
        <f>INDEX(Orders!$E4878,MATCH(Orders!$F4878,Customers!$B4878,0))</f>
        <v>Same Day</v>
      </c>
    </row>
    <row r="4879" spans="1:9" x14ac:dyDescent="0.35">
      <c r="A4879" s="12">
        <v>5433</v>
      </c>
      <c r="B4879" s="17" t="s">
        <v>1884</v>
      </c>
      <c r="C4879" s="17" t="s">
        <v>1885</v>
      </c>
      <c r="D4879" s="17" t="s">
        <v>41</v>
      </c>
      <c r="E4879" s="17" t="s">
        <v>23</v>
      </c>
      <c r="F4879" s="17" t="s">
        <v>853</v>
      </c>
      <c r="G4879" s="17" t="s">
        <v>465</v>
      </c>
      <c r="H4879" s="17" t="s">
        <v>44</v>
      </c>
      <c r="I4879" s="48" t="str">
        <f>INDEX(Orders!$E4879,MATCH(Orders!$F4879,Customers!$B4879,0))</f>
        <v>Standard Class</v>
      </c>
    </row>
    <row r="4880" spans="1:9" x14ac:dyDescent="0.35">
      <c r="A4880" s="11">
        <v>1903</v>
      </c>
      <c r="B4880" s="13" t="s">
        <v>4572</v>
      </c>
      <c r="C4880" s="13" t="s">
        <v>4573</v>
      </c>
      <c r="D4880" s="13" t="s">
        <v>108</v>
      </c>
      <c r="E4880" s="13" t="s">
        <v>23</v>
      </c>
      <c r="F4880" s="13" t="s">
        <v>1387</v>
      </c>
      <c r="G4880" s="13" t="s">
        <v>153</v>
      </c>
      <c r="H4880" s="13" t="s">
        <v>26</v>
      </c>
      <c r="I4880" s="47" t="str">
        <f>INDEX(Orders!$E4880,MATCH(Orders!$F4880,Customers!$B4880,0))</f>
        <v>Standard Class</v>
      </c>
    </row>
    <row r="4881" spans="1:9" x14ac:dyDescent="0.35">
      <c r="A4881" s="12">
        <v>5432</v>
      </c>
      <c r="B4881" s="17" t="s">
        <v>1204</v>
      </c>
      <c r="C4881" s="17" t="s">
        <v>1205</v>
      </c>
      <c r="D4881" s="17" t="s">
        <v>22</v>
      </c>
      <c r="E4881" s="17" t="s">
        <v>23</v>
      </c>
      <c r="F4881" s="17" t="s">
        <v>174</v>
      </c>
      <c r="G4881" s="17" t="s">
        <v>1134</v>
      </c>
      <c r="H4881" s="17" t="s">
        <v>44</v>
      </c>
      <c r="I4881" s="48" t="str">
        <f>INDEX(Orders!$E4881,MATCH(Orders!$F4881,Customers!$B4881,0))</f>
        <v>First Class</v>
      </c>
    </row>
    <row r="4882" spans="1:9" x14ac:dyDescent="0.35">
      <c r="A4882" s="11">
        <v>1905</v>
      </c>
      <c r="B4882" s="13" t="s">
        <v>4572</v>
      </c>
      <c r="C4882" s="13" t="s">
        <v>4573</v>
      </c>
      <c r="D4882" s="13" t="s">
        <v>108</v>
      </c>
      <c r="E4882" s="13" t="s">
        <v>23</v>
      </c>
      <c r="F4882" s="13" t="s">
        <v>1387</v>
      </c>
      <c r="G4882" s="13" t="s">
        <v>153</v>
      </c>
      <c r="H4882" s="13" t="s">
        <v>26</v>
      </c>
      <c r="I4882" s="47" t="str">
        <f>INDEX(Orders!$E4882,MATCH(Orders!$F4882,Customers!$B4882,0))</f>
        <v>Standard Class</v>
      </c>
    </row>
    <row r="4883" spans="1:9" x14ac:dyDescent="0.35">
      <c r="A4883" s="12">
        <v>7351</v>
      </c>
      <c r="B4883" s="17" t="s">
        <v>1204</v>
      </c>
      <c r="C4883" s="17" t="s">
        <v>1205</v>
      </c>
      <c r="D4883" s="17" t="s">
        <v>22</v>
      </c>
      <c r="E4883" s="17" t="s">
        <v>23</v>
      </c>
      <c r="F4883" s="17" t="s">
        <v>174</v>
      </c>
      <c r="G4883" s="17" t="s">
        <v>1134</v>
      </c>
      <c r="H4883" s="17" t="s">
        <v>44</v>
      </c>
      <c r="I4883" s="48" t="str">
        <f>INDEX(Orders!$E4883,MATCH(Orders!$F4883,Customers!$B4883,0))</f>
        <v>First Class</v>
      </c>
    </row>
    <row r="4884" spans="1:9" x14ac:dyDescent="0.35">
      <c r="A4884" s="11">
        <v>4047</v>
      </c>
      <c r="B4884" s="13" t="s">
        <v>473</v>
      </c>
      <c r="C4884" s="13" t="s">
        <v>474</v>
      </c>
      <c r="D4884" s="13" t="s">
        <v>22</v>
      </c>
      <c r="E4884" s="13" t="s">
        <v>23</v>
      </c>
      <c r="F4884" s="13" t="s">
        <v>677</v>
      </c>
      <c r="G4884" s="13" t="s">
        <v>126</v>
      </c>
      <c r="H4884" s="13" t="s">
        <v>54</v>
      </c>
      <c r="I4884" s="47" t="str">
        <f>INDEX(Orders!$E4884,MATCH(Orders!$F4884,Customers!$B4884,0))</f>
        <v>Standard Class</v>
      </c>
    </row>
    <row r="4885" spans="1:9" x14ac:dyDescent="0.35">
      <c r="A4885" s="12">
        <v>2159</v>
      </c>
      <c r="B4885" s="17" t="s">
        <v>1518</v>
      </c>
      <c r="C4885" s="17" t="s">
        <v>1519</v>
      </c>
      <c r="D4885" s="17" t="s">
        <v>41</v>
      </c>
      <c r="E4885" s="17" t="s">
        <v>23</v>
      </c>
      <c r="F4885" s="17" t="s">
        <v>380</v>
      </c>
      <c r="G4885" s="17" t="s">
        <v>381</v>
      </c>
      <c r="H4885" s="17" t="s">
        <v>54</v>
      </c>
      <c r="I4885" s="48" t="str">
        <f>INDEX(Orders!$E4885,MATCH(Orders!$F4885,Customers!$B4885,0))</f>
        <v>Standard Class</v>
      </c>
    </row>
    <row r="4886" spans="1:9" x14ac:dyDescent="0.35">
      <c r="A4886" s="11">
        <v>528</v>
      </c>
      <c r="B4886" s="13" t="s">
        <v>3162</v>
      </c>
      <c r="C4886" s="13" t="s">
        <v>3163</v>
      </c>
      <c r="D4886" s="13" t="s">
        <v>108</v>
      </c>
      <c r="E4886" s="13" t="s">
        <v>23</v>
      </c>
      <c r="F4886" s="13" t="s">
        <v>7887</v>
      </c>
      <c r="G4886" s="13" t="s">
        <v>98</v>
      </c>
      <c r="H4886" s="13" t="s">
        <v>79</v>
      </c>
      <c r="I4886" s="47" t="str">
        <f>INDEX(Orders!$E4886,MATCH(Orders!$F4886,Customers!$B4886,0))</f>
        <v>Standard Class</v>
      </c>
    </row>
    <row r="4887" spans="1:9" x14ac:dyDescent="0.35">
      <c r="A4887" s="12">
        <v>7350</v>
      </c>
      <c r="B4887" s="17" t="s">
        <v>7880</v>
      </c>
      <c r="C4887" s="17" t="s">
        <v>7881</v>
      </c>
      <c r="D4887" s="17" t="s">
        <v>108</v>
      </c>
      <c r="E4887" s="17" t="s">
        <v>23</v>
      </c>
      <c r="F4887" s="17" t="s">
        <v>3449</v>
      </c>
      <c r="G4887" s="17" t="s">
        <v>98</v>
      </c>
      <c r="H4887" s="17" t="s">
        <v>79</v>
      </c>
      <c r="I4887" s="48" t="str">
        <f>INDEX(Orders!$E4887,MATCH(Orders!$F4887,Customers!$B4887,0))</f>
        <v>Standard Class</v>
      </c>
    </row>
    <row r="4888" spans="1:9" x14ac:dyDescent="0.35">
      <c r="A4888" s="11">
        <v>6197</v>
      </c>
      <c r="B4888" s="13" t="s">
        <v>473</v>
      </c>
      <c r="C4888" s="13" t="s">
        <v>474</v>
      </c>
      <c r="D4888" s="13" t="s">
        <v>22</v>
      </c>
      <c r="E4888" s="13" t="s">
        <v>23</v>
      </c>
      <c r="F4888" s="13" t="s">
        <v>677</v>
      </c>
      <c r="G4888" s="13" t="s">
        <v>126</v>
      </c>
      <c r="H4888" s="13" t="s">
        <v>54</v>
      </c>
      <c r="I4888" s="47" t="str">
        <f>INDEX(Orders!$E4888,MATCH(Orders!$F4888,Customers!$B4888,0))</f>
        <v>Standard Class</v>
      </c>
    </row>
    <row r="4889" spans="1:9" x14ac:dyDescent="0.35">
      <c r="A4889" s="12">
        <v>4295</v>
      </c>
      <c r="B4889" s="17" t="s">
        <v>4608</v>
      </c>
      <c r="C4889" s="17" t="s">
        <v>4609</v>
      </c>
      <c r="D4889" s="17" t="s">
        <v>41</v>
      </c>
      <c r="E4889" s="17" t="s">
        <v>23</v>
      </c>
      <c r="F4889" s="17" t="s">
        <v>86</v>
      </c>
      <c r="G4889" s="17" t="s">
        <v>87</v>
      </c>
      <c r="H4889" s="17" t="s">
        <v>26</v>
      </c>
      <c r="I4889" s="48" t="str">
        <f>INDEX(Orders!$E4889,MATCH(Orders!$F4889,Customers!$B4889,0))</f>
        <v>Standard Class</v>
      </c>
    </row>
    <row r="4890" spans="1:9" x14ac:dyDescent="0.35">
      <c r="A4890" s="11">
        <v>4479</v>
      </c>
      <c r="B4890" s="13" t="s">
        <v>5092</v>
      </c>
      <c r="C4890" s="13" t="s">
        <v>5093</v>
      </c>
      <c r="D4890" s="13" t="s">
        <v>22</v>
      </c>
      <c r="E4890" s="13" t="s">
        <v>23</v>
      </c>
      <c r="F4890" s="13" t="s">
        <v>4137</v>
      </c>
      <c r="G4890" s="13" t="s">
        <v>1134</v>
      </c>
      <c r="H4890" s="13" t="s">
        <v>44</v>
      </c>
      <c r="I4890" s="47" t="str">
        <f>INDEX(Orders!$E4890,MATCH(Orders!$F4890,Customers!$B4890,0))</f>
        <v>Standard Class</v>
      </c>
    </row>
    <row r="4891" spans="1:9" x14ac:dyDescent="0.35">
      <c r="A4891" s="12">
        <v>4478</v>
      </c>
      <c r="B4891" s="17" t="s">
        <v>855</v>
      </c>
      <c r="C4891" s="17" t="s">
        <v>856</v>
      </c>
      <c r="D4891" s="17" t="s">
        <v>41</v>
      </c>
      <c r="E4891" s="17" t="s">
        <v>23</v>
      </c>
      <c r="F4891" s="17" t="s">
        <v>7890</v>
      </c>
      <c r="G4891" s="17" t="s">
        <v>66</v>
      </c>
      <c r="H4891" s="17" t="s">
        <v>54</v>
      </c>
      <c r="I4891" s="48" t="str">
        <f>INDEX(Orders!$E4891,MATCH(Orders!$F4891,Customers!$B4891,0))</f>
        <v>Same Day</v>
      </c>
    </row>
    <row r="4892" spans="1:9" x14ac:dyDescent="0.35">
      <c r="A4892" s="11">
        <v>4643</v>
      </c>
      <c r="B4892" s="13" t="s">
        <v>855</v>
      </c>
      <c r="C4892" s="13" t="s">
        <v>856</v>
      </c>
      <c r="D4892" s="13" t="s">
        <v>41</v>
      </c>
      <c r="E4892" s="13" t="s">
        <v>23</v>
      </c>
      <c r="F4892" s="13" t="s">
        <v>7890</v>
      </c>
      <c r="G4892" s="13" t="s">
        <v>66</v>
      </c>
      <c r="H4892" s="13" t="s">
        <v>54</v>
      </c>
      <c r="I4892" s="47" t="str">
        <f>INDEX(Orders!$E4892,MATCH(Orders!$F4892,Customers!$B4892,0))</f>
        <v>Same Day</v>
      </c>
    </row>
    <row r="4893" spans="1:9" x14ac:dyDescent="0.35">
      <c r="A4893" s="12">
        <v>2625</v>
      </c>
      <c r="B4893" s="17" t="s">
        <v>4200</v>
      </c>
      <c r="C4893" s="17" t="s">
        <v>4201</v>
      </c>
      <c r="D4893" s="17" t="s">
        <v>41</v>
      </c>
      <c r="E4893" s="17" t="s">
        <v>23</v>
      </c>
      <c r="F4893" s="17" t="s">
        <v>3591</v>
      </c>
      <c r="G4893" s="17" t="s">
        <v>737</v>
      </c>
      <c r="H4893" s="17" t="s">
        <v>44</v>
      </c>
      <c r="I4893" s="48" t="str">
        <f>INDEX(Orders!$E4893,MATCH(Orders!$F4893,Customers!$B4893,0))</f>
        <v>Second Class</v>
      </c>
    </row>
    <row r="4894" spans="1:9" x14ac:dyDescent="0.35">
      <c r="A4894" s="11">
        <v>2624</v>
      </c>
      <c r="B4894" s="13" t="s">
        <v>3771</v>
      </c>
      <c r="C4894" s="13" t="s">
        <v>3772</v>
      </c>
      <c r="D4894" s="13" t="s">
        <v>108</v>
      </c>
      <c r="E4894" s="13" t="s">
        <v>23</v>
      </c>
      <c r="F4894" s="13" t="s">
        <v>218</v>
      </c>
      <c r="G4894" s="13" t="s">
        <v>219</v>
      </c>
      <c r="H4894" s="13" t="s">
        <v>26</v>
      </c>
      <c r="I4894" s="47" t="str">
        <f>INDEX(Orders!$E4894,MATCH(Orders!$F4894,Customers!$B4894,0))</f>
        <v>First Class</v>
      </c>
    </row>
    <row r="4895" spans="1:9" x14ac:dyDescent="0.35">
      <c r="A4895" s="12">
        <v>4642</v>
      </c>
      <c r="B4895" s="17" t="s">
        <v>3771</v>
      </c>
      <c r="C4895" s="17" t="s">
        <v>3772</v>
      </c>
      <c r="D4895" s="17" t="s">
        <v>108</v>
      </c>
      <c r="E4895" s="17" t="s">
        <v>23</v>
      </c>
      <c r="F4895" s="17" t="s">
        <v>218</v>
      </c>
      <c r="G4895" s="17" t="s">
        <v>219</v>
      </c>
      <c r="H4895" s="17" t="s">
        <v>26</v>
      </c>
      <c r="I4895" s="48" t="str">
        <f>INDEX(Orders!$E4895,MATCH(Orders!$F4895,Customers!$B4895,0))</f>
        <v>First Class</v>
      </c>
    </row>
    <row r="4896" spans="1:9" x14ac:dyDescent="0.35">
      <c r="A4896" s="11">
        <v>7264</v>
      </c>
      <c r="B4896" s="13" t="s">
        <v>4200</v>
      </c>
      <c r="C4896" s="13" t="s">
        <v>4201</v>
      </c>
      <c r="D4896" s="13" t="s">
        <v>41</v>
      </c>
      <c r="E4896" s="13" t="s">
        <v>23</v>
      </c>
      <c r="F4896" s="13" t="s">
        <v>3591</v>
      </c>
      <c r="G4896" s="13" t="s">
        <v>737</v>
      </c>
      <c r="H4896" s="13" t="s">
        <v>44</v>
      </c>
      <c r="I4896" s="47" t="str">
        <f>INDEX(Orders!$E4896,MATCH(Orders!$F4896,Customers!$B4896,0))</f>
        <v>Second Class</v>
      </c>
    </row>
    <row r="4897" spans="1:9" x14ac:dyDescent="0.35">
      <c r="A4897" s="12">
        <v>2627</v>
      </c>
      <c r="B4897" s="17" t="s">
        <v>3874</v>
      </c>
      <c r="C4897" s="17" t="s">
        <v>3875</v>
      </c>
      <c r="D4897" s="17" t="s">
        <v>22</v>
      </c>
      <c r="E4897" s="17" t="s">
        <v>23</v>
      </c>
      <c r="F4897" s="17" t="s">
        <v>86</v>
      </c>
      <c r="G4897" s="17" t="s">
        <v>87</v>
      </c>
      <c r="H4897" s="17" t="s">
        <v>26</v>
      </c>
      <c r="I4897" s="48" t="str">
        <f>INDEX(Orders!$E4897,MATCH(Orders!$F4897,Customers!$B4897,0))</f>
        <v>Standard Class</v>
      </c>
    </row>
    <row r="4898" spans="1:9" x14ac:dyDescent="0.35">
      <c r="A4898" s="11">
        <v>7263</v>
      </c>
      <c r="B4898" s="13" t="s">
        <v>3771</v>
      </c>
      <c r="C4898" s="13" t="s">
        <v>3772</v>
      </c>
      <c r="D4898" s="13" t="s">
        <v>108</v>
      </c>
      <c r="E4898" s="13" t="s">
        <v>23</v>
      </c>
      <c r="F4898" s="13" t="s">
        <v>218</v>
      </c>
      <c r="G4898" s="13" t="s">
        <v>219</v>
      </c>
      <c r="H4898" s="13" t="s">
        <v>26</v>
      </c>
      <c r="I4898" s="47" t="str">
        <f>INDEX(Orders!$E4898,MATCH(Orders!$F4898,Customers!$B4898,0))</f>
        <v>First Class</v>
      </c>
    </row>
    <row r="4899" spans="1:9" x14ac:dyDescent="0.35">
      <c r="A4899" s="12">
        <v>4516</v>
      </c>
      <c r="B4899" s="17" t="s">
        <v>3874</v>
      </c>
      <c r="C4899" s="17" t="s">
        <v>3875</v>
      </c>
      <c r="D4899" s="17" t="s">
        <v>22</v>
      </c>
      <c r="E4899" s="17" t="s">
        <v>23</v>
      </c>
      <c r="F4899" s="17" t="s">
        <v>86</v>
      </c>
      <c r="G4899" s="17" t="s">
        <v>87</v>
      </c>
      <c r="H4899" s="17" t="s">
        <v>26</v>
      </c>
      <c r="I4899" s="48" t="str">
        <f>INDEX(Orders!$E4899,MATCH(Orders!$F4899,Customers!$B4899,0))</f>
        <v>Standard Class</v>
      </c>
    </row>
    <row r="4900" spans="1:9" x14ac:dyDescent="0.35">
      <c r="A4900" s="11">
        <v>2626</v>
      </c>
      <c r="B4900" s="13" t="s">
        <v>1993</v>
      </c>
      <c r="C4900" s="13" t="s">
        <v>1994</v>
      </c>
      <c r="D4900" s="13" t="s">
        <v>108</v>
      </c>
      <c r="E4900" s="13" t="s">
        <v>23</v>
      </c>
      <c r="F4900" s="13" t="s">
        <v>551</v>
      </c>
      <c r="G4900" s="13" t="s">
        <v>66</v>
      </c>
      <c r="H4900" s="13" t="s">
        <v>54</v>
      </c>
      <c r="I4900" s="47" t="str">
        <f>INDEX(Orders!$E4900,MATCH(Orders!$F4900,Customers!$B4900,0))</f>
        <v>Standard Class</v>
      </c>
    </row>
    <row r="4901" spans="1:9" x14ac:dyDescent="0.35">
      <c r="A4901" s="12">
        <v>8448</v>
      </c>
      <c r="B4901" s="17" t="s">
        <v>3771</v>
      </c>
      <c r="C4901" s="17" t="s">
        <v>3772</v>
      </c>
      <c r="D4901" s="17" t="s">
        <v>108</v>
      </c>
      <c r="E4901" s="17" t="s">
        <v>23</v>
      </c>
      <c r="F4901" s="17" t="s">
        <v>218</v>
      </c>
      <c r="G4901" s="17" t="s">
        <v>219</v>
      </c>
      <c r="H4901" s="17" t="s">
        <v>26</v>
      </c>
      <c r="I4901" s="48" t="str">
        <f>INDEX(Orders!$E4901,MATCH(Orders!$F4901,Customers!$B4901,0))</f>
        <v>First Class</v>
      </c>
    </row>
    <row r="4902" spans="1:9" x14ac:dyDescent="0.35">
      <c r="A4902" s="11">
        <v>8446</v>
      </c>
      <c r="B4902" s="13" t="s">
        <v>2840</v>
      </c>
      <c r="C4902" s="13" t="s">
        <v>2841</v>
      </c>
      <c r="D4902" s="13" t="s">
        <v>22</v>
      </c>
      <c r="E4902" s="13" t="s">
        <v>23</v>
      </c>
      <c r="F4902" s="13" t="s">
        <v>6918</v>
      </c>
      <c r="G4902" s="13" t="s">
        <v>2194</v>
      </c>
      <c r="H4902" s="13" t="s">
        <v>26</v>
      </c>
      <c r="I4902" s="47" t="str">
        <f>INDEX(Orders!$E4902,MATCH(Orders!$F4902,Customers!$B4902,0))</f>
        <v>First Class</v>
      </c>
    </row>
    <row r="4903" spans="1:9" x14ac:dyDescent="0.35">
      <c r="A4903" s="12">
        <v>4151</v>
      </c>
      <c r="B4903" s="17" t="s">
        <v>2840</v>
      </c>
      <c r="C4903" s="17" t="s">
        <v>2841</v>
      </c>
      <c r="D4903" s="17" t="s">
        <v>22</v>
      </c>
      <c r="E4903" s="17" t="s">
        <v>23</v>
      </c>
      <c r="F4903" s="17" t="s">
        <v>6918</v>
      </c>
      <c r="G4903" s="17" t="s">
        <v>2194</v>
      </c>
      <c r="H4903" s="17" t="s">
        <v>26</v>
      </c>
      <c r="I4903" s="48" t="str">
        <f>INDEX(Orders!$E4903,MATCH(Orders!$F4903,Customers!$B4903,0))</f>
        <v>First Class</v>
      </c>
    </row>
    <row r="4904" spans="1:9" x14ac:dyDescent="0.35">
      <c r="A4904" s="11">
        <v>8449</v>
      </c>
      <c r="B4904" s="13" t="s">
        <v>7903</v>
      </c>
      <c r="C4904" s="13" t="s">
        <v>7904</v>
      </c>
      <c r="D4904" s="13" t="s">
        <v>41</v>
      </c>
      <c r="E4904" s="13" t="s">
        <v>23</v>
      </c>
      <c r="F4904" s="13" t="s">
        <v>2013</v>
      </c>
      <c r="G4904" s="13" t="s">
        <v>53</v>
      </c>
      <c r="H4904" s="13" t="s">
        <v>54</v>
      </c>
      <c r="I4904" s="47" t="str">
        <f>INDEX(Orders!$E4904,MATCH(Orders!$F4904,Customers!$B4904,0))</f>
        <v>Standard Class</v>
      </c>
    </row>
    <row r="4905" spans="1:9" x14ac:dyDescent="0.35">
      <c r="A4905" s="12">
        <v>3857</v>
      </c>
      <c r="B4905" s="17" t="s">
        <v>2840</v>
      </c>
      <c r="C4905" s="17" t="s">
        <v>2841</v>
      </c>
      <c r="D4905" s="17" t="s">
        <v>22</v>
      </c>
      <c r="E4905" s="17" t="s">
        <v>23</v>
      </c>
      <c r="F4905" s="17" t="s">
        <v>6918</v>
      </c>
      <c r="G4905" s="17" t="s">
        <v>2194</v>
      </c>
      <c r="H4905" s="17" t="s">
        <v>26</v>
      </c>
      <c r="I4905" s="48" t="str">
        <f>INDEX(Orders!$E4905,MATCH(Orders!$F4905,Customers!$B4905,0))</f>
        <v>First Class</v>
      </c>
    </row>
    <row r="4906" spans="1:9" x14ac:dyDescent="0.35">
      <c r="A4906" s="11">
        <v>1261</v>
      </c>
      <c r="B4906" s="13" t="s">
        <v>1903</v>
      </c>
      <c r="C4906" s="13" t="s">
        <v>1904</v>
      </c>
      <c r="D4906" s="13" t="s">
        <v>41</v>
      </c>
      <c r="E4906" s="13" t="s">
        <v>23</v>
      </c>
      <c r="F4906" s="13" t="s">
        <v>52</v>
      </c>
      <c r="G4906" s="13" t="s">
        <v>53</v>
      </c>
      <c r="H4906" s="13" t="s">
        <v>54</v>
      </c>
      <c r="I4906" s="47" t="str">
        <f>INDEX(Orders!$E4906,MATCH(Orders!$F4906,Customers!$B4906,0))</f>
        <v>Second Class</v>
      </c>
    </row>
    <row r="4907" spans="1:9" x14ac:dyDescent="0.35">
      <c r="A4907" s="12">
        <v>3856</v>
      </c>
      <c r="B4907" s="17" t="s">
        <v>7907</v>
      </c>
      <c r="C4907" s="17" t="s">
        <v>7908</v>
      </c>
      <c r="D4907" s="17" t="s">
        <v>41</v>
      </c>
      <c r="E4907" s="17" t="s">
        <v>23</v>
      </c>
      <c r="F4907" s="17" t="s">
        <v>97</v>
      </c>
      <c r="G4907" s="17" t="s">
        <v>98</v>
      </c>
      <c r="H4907" s="17" t="s">
        <v>79</v>
      </c>
      <c r="I4907" s="48" t="str">
        <f>INDEX(Orders!$E4907,MATCH(Orders!$F4907,Customers!$B4907,0))</f>
        <v>Standard Class</v>
      </c>
    </row>
    <row r="4908" spans="1:9" x14ac:dyDescent="0.35">
      <c r="A4908" s="11">
        <v>4149</v>
      </c>
      <c r="B4908" s="13" t="s">
        <v>1903</v>
      </c>
      <c r="C4908" s="13" t="s">
        <v>1904</v>
      </c>
      <c r="D4908" s="13" t="s">
        <v>41</v>
      </c>
      <c r="E4908" s="13" t="s">
        <v>23</v>
      </c>
      <c r="F4908" s="13" t="s">
        <v>52</v>
      </c>
      <c r="G4908" s="13" t="s">
        <v>53</v>
      </c>
      <c r="H4908" s="13" t="s">
        <v>54</v>
      </c>
      <c r="I4908" s="47" t="str">
        <f>INDEX(Orders!$E4908,MATCH(Orders!$F4908,Customers!$B4908,0))</f>
        <v>Second Class</v>
      </c>
    </row>
    <row r="4909" spans="1:9" x14ac:dyDescent="0.35">
      <c r="A4909" s="12">
        <v>2893</v>
      </c>
      <c r="B4909" s="17" t="s">
        <v>7903</v>
      </c>
      <c r="C4909" s="17" t="s">
        <v>7904</v>
      </c>
      <c r="D4909" s="17" t="s">
        <v>41</v>
      </c>
      <c r="E4909" s="17" t="s">
        <v>23</v>
      </c>
      <c r="F4909" s="17" t="s">
        <v>2013</v>
      </c>
      <c r="G4909" s="17" t="s">
        <v>53</v>
      </c>
      <c r="H4909" s="17" t="s">
        <v>54</v>
      </c>
      <c r="I4909" s="48" t="str">
        <f>INDEX(Orders!$E4909,MATCH(Orders!$F4909,Customers!$B4909,0))</f>
        <v>Standard Class</v>
      </c>
    </row>
    <row r="4910" spans="1:9" x14ac:dyDescent="0.35">
      <c r="A4910" s="11">
        <v>8451</v>
      </c>
      <c r="B4910" s="13" t="s">
        <v>7910</v>
      </c>
      <c r="C4910" s="13" t="s">
        <v>7911</v>
      </c>
      <c r="D4910" s="13" t="s">
        <v>22</v>
      </c>
      <c r="E4910" s="13" t="s">
        <v>23</v>
      </c>
      <c r="F4910" s="13" t="s">
        <v>2711</v>
      </c>
      <c r="G4910" s="13" t="s">
        <v>219</v>
      </c>
      <c r="H4910" s="13" t="s">
        <v>26</v>
      </c>
      <c r="I4910" s="47" t="str">
        <f>INDEX(Orders!$E4910,MATCH(Orders!$F4910,Customers!$B4910,0))</f>
        <v>Standard Class</v>
      </c>
    </row>
    <row r="4911" spans="1:9" x14ac:dyDescent="0.35">
      <c r="A4911" s="12">
        <v>8447</v>
      </c>
      <c r="B4911" s="17" t="s">
        <v>2840</v>
      </c>
      <c r="C4911" s="17" t="s">
        <v>2841</v>
      </c>
      <c r="D4911" s="17" t="s">
        <v>22</v>
      </c>
      <c r="E4911" s="17" t="s">
        <v>23</v>
      </c>
      <c r="F4911" s="17" t="s">
        <v>6918</v>
      </c>
      <c r="G4911" s="17" t="s">
        <v>2194</v>
      </c>
      <c r="H4911" s="17" t="s">
        <v>26</v>
      </c>
      <c r="I4911" s="48" t="str">
        <f>INDEX(Orders!$E4911,MATCH(Orders!$F4911,Customers!$B4911,0))</f>
        <v>First Class</v>
      </c>
    </row>
    <row r="4912" spans="1:9" x14ac:dyDescent="0.35">
      <c r="A4912" s="11">
        <v>3858</v>
      </c>
      <c r="B4912" s="13" t="s">
        <v>2840</v>
      </c>
      <c r="C4912" s="13" t="s">
        <v>2841</v>
      </c>
      <c r="D4912" s="13" t="s">
        <v>22</v>
      </c>
      <c r="E4912" s="13" t="s">
        <v>23</v>
      </c>
      <c r="F4912" s="13" t="s">
        <v>6918</v>
      </c>
      <c r="G4912" s="13" t="s">
        <v>2194</v>
      </c>
      <c r="H4912" s="13" t="s">
        <v>26</v>
      </c>
      <c r="I4912" s="47" t="str">
        <f>INDEX(Orders!$E4912,MATCH(Orders!$F4912,Customers!$B4912,0))</f>
        <v>First Class</v>
      </c>
    </row>
    <row r="4913" spans="1:9" x14ac:dyDescent="0.35">
      <c r="A4913" s="12">
        <v>4148</v>
      </c>
      <c r="B4913" s="17" t="s">
        <v>1903</v>
      </c>
      <c r="C4913" s="17" t="s">
        <v>1904</v>
      </c>
      <c r="D4913" s="17" t="s">
        <v>41</v>
      </c>
      <c r="E4913" s="17" t="s">
        <v>23</v>
      </c>
      <c r="F4913" s="17" t="s">
        <v>52</v>
      </c>
      <c r="G4913" s="17" t="s">
        <v>53</v>
      </c>
      <c r="H4913" s="17" t="s">
        <v>54</v>
      </c>
      <c r="I4913" s="48" t="str">
        <f>INDEX(Orders!$E4913,MATCH(Orders!$F4913,Customers!$B4913,0))</f>
        <v>Second Class</v>
      </c>
    </row>
    <row r="4914" spans="1:9" x14ac:dyDescent="0.35">
      <c r="A4914" s="11">
        <v>2896</v>
      </c>
      <c r="B4914" s="13" t="s">
        <v>7903</v>
      </c>
      <c r="C4914" s="13" t="s">
        <v>7904</v>
      </c>
      <c r="D4914" s="13" t="s">
        <v>41</v>
      </c>
      <c r="E4914" s="13" t="s">
        <v>23</v>
      </c>
      <c r="F4914" s="13" t="s">
        <v>2013</v>
      </c>
      <c r="G4914" s="13" t="s">
        <v>53</v>
      </c>
      <c r="H4914" s="13" t="s">
        <v>54</v>
      </c>
      <c r="I4914" s="47" t="str">
        <f>INDEX(Orders!$E4914,MATCH(Orders!$F4914,Customers!$B4914,0))</f>
        <v>Standard Class</v>
      </c>
    </row>
    <row r="4915" spans="1:9" x14ac:dyDescent="0.35">
      <c r="A4915" s="12">
        <v>8450</v>
      </c>
      <c r="B4915" s="17" t="s">
        <v>7910</v>
      </c>
      <c r="C4915" s="17" t="s">
        <v>7911</v>
      </c>
      <c r="D4915" s="17" t="s">
        <v>22</v>
      </c>
      <c r="E4915" s="17" t="s">
        <v>23</v>
      </c>
      <c r="F4915" s="17" t="s">
        <v>2711</v>
      </c>
      <c r="G4915" s="17" t="s">
        <v>219</v>
      </c>
      <c r="H4915" s="17" t="s">
        <v>26</v>
      </c>
      <c r="I4915" s="48" t="str">
        <f>INDEX(Orders!$E4915,MATCH(Orders!$F4915,Customers!$B4915,0))</f>
        <v>Standard Class</v>
      </c>
    </row>
    <row r="4916" spans="1:9" x14ac:dyDescent="0.35">
      <c r="A4916" s="11">
        <v>2894</v>
      </c>
      <c r="B4916" s="13" t="s">
        <v>2840</v>
      </c>
      <c r="C4916" s="13" t="s">
        <v>2841</v>
      </c>
      <c r="D4916" s="13" t="s">
        <v>22</v>
      </c>
      <c r="E4916" s="13" t="s">
        <v>23</v>
      </c>
      <c r="F4916" s="13" t="s">
        <v>6918</v>
      </c>
      <c r="G4916" s="13" t="s">
        <v>2194</v>
      </c>
      <c r="H4916" s="13" t="s">
        <v>26</v>
      </c>
      <c r="I4916" s="47" t="str">
        <f>INDEX(Orders!$E4916,MATCH(Orders!$F4916,Customers!$B4916,0))</f>
        <v>First Class</v>
      </c>
    </row>
    <row r="4917" spans="1:9" x14ac:dyDescent="0.35">
      <c r="A4917" s="12">
        <v>4150</v>
      </c>
      <c r="B4917" s="17" t="s">
        <v>7910</v>
      </c>
      <c r="C4917" s="17" t="s">
        <v>7911</v>
      </c>
      <c r="D4917" s="17" t="s">
        <v>22</v>
      </c>
      <c r="E4917" s="17" t="s">
        <v>23</v>
      </c>
      <c r="F4917" s="17" t="s">
        <v>2711</v>
      </c>
      <c r="G4917" s="17" t="s">
        <v>219</v>
      </c>
      <c r="H4917" s="17" t="s">
        <v>26</v>
      </c>
      <c r="I4917" s="48" t="str">
        <f>INDEX(Orders!$E4917,MATCH(Orders!$F4917,Customers!$B4917,0))</f>
        <v>Standard Class</v>
      </c>
    </row>
    <row r="4918" spans="1:9" x14ac:dyDescent="0.35">
      <c r="A4918" s="11">
        <v>2895</v>
      </c>
      <c r="B4918" s="13" t="s">
        <v>7903</v>
      </c>
      <c r="C4918" s="13" t="s">
        <v>7904</v>
      </c>
      <c r="D4918" s="13" t="s">
        <v>41</v>
      </c>
      <c r="E4918" s="13" t="s">
        <v>23</v>
      </c>
      <c r="F4918" s="13" t="s">
        <v>2013</v>
      </c>
      <c r="G4918" s="13" t="s">
        <v>53</v>
      </c>
      <c r="H4918" s="13" t="s">
        <v>54</v>
      </c>
      <c r="I4918" s="47" t="str">
        <f>INDEX(Orders!$E4918,MATCH(Orders!$F4918,Customers!$B4918,0))</f>
        <v>Standard Class</v>
      </c>
    </row>
    <row r="4919" spans="1:9" x14ac:dyDescent="0.35">
      <c r="A4919" s="12">
        <v>8678</v>
      </c>
      <c r="B4919" s="17" t="s">
        <v>7910</v>
      </c>
      <c r="C4919" s="17" t="s">
        <v>7911</v>
      </c>
      <c r="D4919" s="17" t="s">
        <v>22</v>
      </c>
      <c r="E4919" s="17" t="s">
        <v>23</v>
      </c>
      <c r="F4919" s="17" t="s">
        <v>2711</v>
      </c>
      <c r="G4919" s="17" t="s">
        <v>219</v>
      </c>
      <c r="H4919" s="17" t="s">
        <v>26</v>
      </c>
      <c r="I4919" s="48" t="str">
        <f>INDEX(Orders!$E4919,MATCH(Orders!$F4919,Customers!$B4919,0))</f>
        <v>Standard Class</v>
      </c>
    </row>
    <row r="4920" spans="1:9" x14ac:dyDescent="0.35">
      <c r="A4920" s="11">
        <v>9612</v>
      </c>
      <c r="B4920" s="13" t="s">
        <v>3724</v>
      </c>
      <c r="C4920" s="13" t="s">
        <v>3725</v>
      </c>
      <c r="D4920" s="13" t="s">
        <v>41</v>
      </c>
      <c r="E4920" s="13" t="s">
        <v>23</v>
      </c>
      <c r="F4920" s="13" t="s">
        <v>6565</v>
      </c>
      <c r="G4920" s="13" t="s">
        <v>53</v>
      </c>
      <c r="H4920" s="13" t="s">
        <v>54</v>
      </c>
      <c r="I4920" s="47" t="str">
        <f>INDEX(Orders!$E4920,MATCH(Orders!$F4920,Customers!$B4920,0))</f>
        <v>First Class</v>
      </c>
    </row>
    <row r="4921" spans="1:9" x14ac:dyDescent="0.35">
      <c r="A4921" s="12">
        <v>8809</v>
      </c>
      <c r="B4921" s="17" t="s">
        <v>1270</v>
      </c>
      <c r="C4921" s="17" t="s">
        <v>1271</v>
      </c>
      <c r="D4921" s="17" t="s">
        <v>41</v>
      </c>
      <c r="E4921" s="17" t="s">
        <v>23</v>
      </c>
      <c r="F4921" s="17" t="s">
        <v>581</v>
      </c>
      <c r="G4921" s="17" t="s">
        <v>330</v>
      </c>
      <c r="H4921" s="17" t="s">
        <v>79</v>
      </c>
      <c r="I4921" s="48" t="str">
        <f>INDEX(Orders!$E4921,MATCH(Orders!$F4921,Customers!$B4921,0))</f>
        <v>Standard Class</v>
      </c>
    </row>
    <row r="4922" spans="1:9" x14ac:dyDescent="0.35">
      <c r="A4922" s="11">
        <v>6665</v>
      </c>
      <c r="B4922" s="13" t="s">
        <v>5322</v>
      </c>
      <c r="C4922" s="13" t="s">
        <v>5323</v>
      </c>
      <c r="D4922" s="13" t="s">
        <v>41</v>
      </c>
      <c r="E4922" s="13" t="s">
        <v>23</v>
      </c>
      <c r="F4922" s="13" t="s">
        <v>86</v>
      </c>
      <c r="G4922" s="13" t="s">
        <v>87</v>
      </c>
      <c r="H4922" s="13" t="s">
        <v>26</v>
      </c>
      <c r="I4922" s="47" t="str">
        <f>INDEX(Orders!$E4922,MATCH(Orders!$F4922,Customers!$B4922,0))</f>
        <v>Standard Class</v>
      </c>
    </row>
    <row r="4923" spans="1:9" x14ac:dyDescent="0.35">
      <c r="A4923" s="12">
        <v>6664</v>
      </c>
      <c r="B4923" s="17" t="s">
        <v>2545</v>
      </c>
      <c r="C4923" s="17" t="s">
        <v>2546</v>
      </c>
      <c r="D4923" s="17" t="s">
        <v>41</v>
      </c>
      <c r="E4923" s="17" t="s">
        <v>23</v>
      </c>
      <c r="F4923" s="17" t="s">
        <v>2035</v>
      </c>
      <c r="G4923" s="17" t="s">
        <v>425</v>
      </c>
      <c r="H4923" s="17" t="s">
        <v>79</v>
      </c>
      <c r="I4923" s="48" t="str">
        <f>INDEX(Orders!$E4923,MATCH(Orders!$F4923,Customers!$B4923,0))</f>
        <v>Standard Class</v>
      </c>
    </row>
    <row r="4924" spans="1:9" x14ac:dyDescent="0.35">
      <c r="A4924" s="11">
        <v>88</v>
      </c>
      <c r="B4924" s="13" t="s">
        <v>2545</v>
      </c>
      <c r="C4924" s="13" t="s">
        <v>2546</v>
      </c>
      <c r="D4924" s="13" t="s">
        <v>41</v>
      </c>
      <c r="E4924" s="13" t="s">
        <v>23</v>
      </c>
      <c r="F4924" s="13" t="s">
        <v>2035</v>
      </c>
      <c r="G4924" s="13" t="s">
        <v>425</v>
      </c>
      <c r="H4924" s="13" t="s">
        <v>79</v>
      </c>
      <c r="I4924" s="47" t="str">
        <f>INDEX(Orders!$E4924,MATCH(Orders!$F4924,Customers!$B4924,0))</f>
        <v>Standard Class</v>
      </c>
    </row>
    <row r="4925" spans="1:9" x14ac:dyDescent="0.35">
      <c r="A4925" s="12">
        <v>87</v>
      </c>
      <c r="B4925" s="17" t="s">
        <v>264</v>
      </c>
      <c r="C4925" s="17" t="s">
        <v>265</v>
      </c>
      <c r="D4925" s="17" t="s">
        <v>41</v>
      </c>
      <c r="E4925" s="17" t="s">
        <v>23</v>
      </c>
      <c r="F4925" s="17" t="s">
        <v>2711</v>
      </c>
      <c r="G4925" s="17" t="s">
        <v>933</v>
      </c>
      <c r="H4925" s="17" t="s">
        <v>54</v>
      </c>
      <c r="I4925" s="48" t="str">
        <f>INDEX(Orders!$E4925,MATCH(Orders!$F4925,Customers!$B4925,0))</f>
        <v>Standard Class</v>
      </c>
    </row>
    <row r="4926" spans="1:9" x14ac:dyDescent="0.35">
      <c r="A4926" s="11">
        <v>8810</v>
      </c>
      <c r="B4926" s="13" t="s">
        <v>264</v>
      </c>
      <c r="C4926" s="13" t="s">
        <v>265</v>
      </c>
      <c r="D4926" s="13" t="s">
        <v>41</v>
      </c>
      <c r="E4926" s="13" t="s">
        <v>23</v>
      </c>
      <c r="F4926" s="13" t="s">
        <v>2711</v>
      </c>
      <c r="G4926" s="13" t="s">
        <v>933</v>
      </c>
      <c r="H4926" s="13" t="s">
        <v>54</v>
      </c>
      <c r="I4926" s="47" t="str">
        <f>INDEX(Orders!$E4926,MATCH(Orders!$F4926,Customers!$B4926,0))</f>
        <v>Standard Class</v>
      </c>
    </row>
    <row r="4927" spans="1:9" x14ac:dyDescent="0.35">
      <c r="A4927" s="12">
        <v>8808</v>
      </c>
      <c r="B4927" s="17" t="s">
        <v>5322</v>
      </c>
      <c r="C4927" s="17" t="s">
        <v>5323</v>
      </c>
      <c r="D4927" s="17" t="s">
        <v>41</v>
      </c>
      <c r="E4927" s="17" t="s">
        <v>23</v>
      </c>
      <c r="F4927" s="17" t="s">
        <v>86</v>
      </c>
      <c r="G4927" s="17" t="s">
        <v>87</v>
      </c>
      <c r="H4927" s="17" t="s">
        <v>26</v>
      </c>
      <c r="I4927" s="48" t="str">
        <f>INDEX(Orders!$E4927,MATCH(Orders!$F4927,Customers!$B4927,0))</f>
        <v>Standard Class</v>
      </c>
    </row>
    <row r="4928" spans="1:9" x14ac:dyDescent="0.35">
      <c r="A4928" s="11">
        <v>7332</v>
      </c>
      <c r="B4928" s="13" t="s">
        <v>5322</v>
      </c>
      <c r="C4928" s="13" t="s">
        <v>5323</v>
      </c>
      <c r="D4928" s="13" t="s">
        <v>41</v>
      </c>
      <c r="E4928" s="13" t="s">
        <v>23</v>
      </c>
      <c r="F4928" s="13" t="s">
        <v>86</v>
      </c>
      <c r="G4928" s="13" t="s">
        <v>87</v>
      </c>
      <c r="H4928" s="13" t="s">
        <v>26</v>
      </c>
      <c r="I4928" s="47" t="str">
        <f>INDEX(Orders!$E4928,MATCH(Orders!$F4928,Customers!$B4928,0))</f>
        <v>Standard Class</v>
      </c>
    </row>
    <row r="4929" spans="1:9" x14ac:dyDescent="0.35">
      <c r="A4929" s="12">
        <v>9532</v>
      </c>
      <c r="B4929" s="17" t="s">
        <v>7641</v>
      </c>
      <c r="C4929" s="17" t="s">
        <v>7642</v>
      </c>
      <c r="D4929" s="17" t="s">
        <v>22</v>
      </c>
      <c r="E4929" s="17" t="s">
        <v>23</v>
      </c>
      <c r="F4929" s="17" t="s">
        <v>527</v>
      </c>
      <c r="G4929" s="17" t="s">
        <v>87</v>
      </c>
      <c r="H4929" s="17" t="s">
        <v>26</v>
      </c>
      <c r="I4929" s="48" t="str">
        <f>INDEX(Orders!$E4929,MATCH(Orders!$F4929,Customers!$B4929,0))</f>
        <v>Standard Class</v>
      </c>
    </row>
    <row r="4930" spans="1:9" x14ac:dyDescent="0.35">
      <c r="A4930" s="11">
        <v>7333</v>
      </c>
      <c r="B4930" s="13" t="s">
        <v>2539</v>
      </c>
      <c r="C4930" s="13" t="s">
        <v>2540</v>
      </c>
      <c r="D4930" s="13" t="s">
        <v>108</v>
      </c>
      <c r="E4930" s="13" t="s">
        <v>23</v>
      </c>
      <c r="F4930" s="13" t="s">
        <v>404</v>
      </c>
      <c r="G4930" s="13" t="s">
        <v>53</v>
      </c>
      <c r="H4930" s="13" t="s">
        <v>54</v>
      </c>
      <c r="I4930" s="47" t="str">
        <f>INDEX(Orders!$E4930,MATCH(Orders!$F4930,Customers!$B4930,0))</f>
        <v>Standard Class</v>
      </c>
    </row>
    <row r="4931" spans="1:9" x14ac:dyDescent="0.35">
      <c r="A4931" s="12">
        <v>4025</v>
      </c>
      <c r="B4931" s="17" t="s">
        <v>7641</v>
      </c>
      <c r="C4931" s="17" t="s">
        <v>7642</v>
      </c>
      <c r="D4931" s="17" t="s">
        <v>22</v>
      </c>
      <c r="E4931" s="17" t="s">
        <v>23</v>
      </c>
      <c r="F4931" s="17" t="s">
        <v>527</v>
      </c>
      <c r="G4931" s="17" t="s">
        <v>87</v>
      </c>
      <c r="H4931" s="17" t="s">
        <v>26</v>
      </c>
      <c r="I4931" s="48" t="str">
        <f>INDEX(Orders!$E4931,MATCH(Orders!$F4931,Customers!$B4931,0))</f>
        <v>Standard Class</v>
      </c>
    </row>
    <row r="4932" spans="1:9" x14ac:dyDescent="0.35">
      <c r="A4932" s="11">
        <v>7619</v>
      </c>
      <c r="B4932" s="13" t="s">
        <v>123</v>
      </c>
      <c r="C4932" s="13" t="s">
        <v>124</v>
      </c>
      <c r="D4932" s="13" t="s">
        <v>22</v>
      </c>
      <c r="E4932" s="13" t="s">
        <v>23</v>
      </c>
      <c r="F4932" s="13" t="s">
        <v>358</v>
      </c>
      <c r="G4932" s="13" t="s">
        <v>43</v>
      </c>
      <c r="H4932" s="13" t="s">
        <v>44</v>
      </c>
      <c r="I4932" s="47" t="str">
        <f>INDEX(Orders!$E4932,MATCH(Orders!$F4932,Customers!$B4932,0))</f>
        <v>First Class</v>
      </c>
    </row>
    <row r="4933" spans="1:9" x14ac:dyDescent="0.35">
      <c r="A4933" s="12">
        <v>4024</v>
      </c>
      <c r="B4933" s="17" t="s">
        <v>4706</v>
      </c>
      <c r="C4933" s="17" t="s">
        <v>4707</v>
      </c>
      <c r="D4933" s="17" t="s">
        <v>22</v>
      </c>
      <c r="E4933" s="17" t="s">
        <v>23</v>
      </c>
      <c r="F4933" s="17" t="s">
        <v>42</v>
      </c>
      <c r="G4933" s="17" t="s">
        <v>43</v>
      </c>
      <c r="H4933" s="17" t="s">
        <v>44</v>
      </c>
      <c r="I4933" s="48" t="str">
        <f>INDEX(Orders!$E4933,MATCH(Orders!$F4933,Customers!$B4933,0))</f>
        <v>First Class</v>
      </c>
    </row>
    <row r="4934" spans="1:9" x14ac:dyDescent="0.35">
      <c r="A4934" s="11">
        <v>9241</v>
      </c>
      <c r="B4934" s="13" t="s">
        <v>123</v>
      </c>
      <c r="C4934" s="13" t="s">
        <v>124</v>
      </c>
      <c r="D4934" s="13" t="s">
        <v>22</v>
      </c>
      <c r="E4934" s="13" t="s">
        <v>23</v>
      </c>
      <c r="F4934" s="13" t="s">
        <v>358</v>
      </c>
      <c r="G4934" s="13" t="s">
        <v>43</v>
      </c>
      <c r="H4934" s="13" t="s">
        <v>44</v>
      </c>
      <c r="I4934" s="47" t="str">
        <f>INDEX(Orders!$E4934,MATCH(Orders!$F4934,Customers!$B4934,0))</f>
        <v>First Class</v>
      </c>
    </row>
    <row r="4935" spans="1:9" x14ac:dyDescent="0.35">
      <c r="A4935" s="12">
        <v>5673</v>
      </c>
      <c r="B4935" s="17" t="s">
        <v>1784</v>
      </c>
      <c r="C4935" s="17" t="s">
        <v>1785</v>
      </c>
      <c r="D4935" s="17" t="s">
        <v>22</v>
      </c>
      <c r="E4935" s="17" t="s">
        <v>23</v>
      </c>
      <c r="F4935" s="17" t="s">
        <v>1925</v>
      </c>
      <c r="G4935" s="17" t="s">
        <v>98</v>
      </c>
      <c r="H4935" s="17" t="s">
        <v>79</v>
      </c>
      <c r="I4935" s="48" t="str">
        <f>INDEX(Orders!$E4935,MATCH(Orders!$F4935,Customers!$B4935,0))</f>
        <v>Standard Class</v>
      </c>
    </row>
    <row r="4936" spans="1:9" x14ac:dyDescent="0.35">
      <c r="A4936" s="11">
        <v>5674</v>
      </c>
      <c r="B4936" s="13" t="s">
        <v>2204</v>
      </c>
      <c r="C4936" s="13" t="s">
        <v>2205</v>
      </c>
      <c r="D4936" s="13" t="s">
        <v>22</v>
      </c>
      <c r="E4936" s="13" t="s">
        <v>23</v>
      </c>
      <c r="F4936" s="13" t="s">
        <v>404</v>
      </c>
      <c r="G4936" s="13" t="s">
        <v>53</v>
      </c>
      <c r="H4936" s="13" t="s">
        <v>54</v>
      </c>
      <c r="I4936" s="47" t="str">
        <f>INDEX(Orders!$E4936,MATCH(Orders!$F4936,Customers!$B4936,0))</f>
        <v>Standard Class</v>
      </c>
    </row>
    <row r="4937" spans="1:9" x14ac:dyDescent="0.35">
      <c r="A4937" s="12">
        <v>9242</v>
      </c>
      <c r="B4937" s="17" t="s">
        <v>2204</v>
      </c>
      <c r="C4937" s="17" t="s">
        <v>2205</v>
      </c>
      <c r="D4937" s="17" t="s">
        <v>22</v>
      </c>
      <c r="E4937" s="17" t="s">
        <v>23</v>
      </c>
      <c r="F4937" s="17" t="s">
        <v>404</v>
      </c>
      <c r="G4937" s="17" t="s">
        <v>53</v>
      </c>
      <c r="H4937" s="17" t="s">
        <v>54</v>
      </c>
      <c r="I4937" s="48" t="str">
        <f>INDEX(Orders!$E4937,MATCH(Orders!$F4937,Customers!$B4937,0))</f>
        <v>Standard Class</v>
      </c>
    </row>
    <row r="4938" spans="1:9" x14ac:dyDescent="0.35">
      <c r="A4938" s="11">
        <v>3253</v>
      </c>
      <c r="B4938" s="13" t="s">
        <v>1784</v>
      </c>
      <c r="C4938" s="13" t="s">
        <v>1785</v>
      </c>
      <c r="D4938" s="13" t="s">
        <v>22</v>
      </c>
      <c r="E4938" s="13" t="s">
        <v>23</v>
      </c>
      <c r="F4938" s="13" t="s">
        <v>1925</v>
      </c>
      <c r="G4938" s="13" t="s">
        <v>98</v>
      </c>
      <c r="H4938" s="13" t="s">
        <v>79</v>
      </c>
      <c r="I4938" s="47" t="str">
        <f>INDEX(Orders!$E4938,MATCH(Orders!$F4938,Customers!$B4938,0))</f>
        <v>Standard Class</v>
      </c>
    </row>
    <row r="4939" spans="1:9" x14ac:dyDescent="0.35">
      <c r="A4939" s="12">
        <v>3254</v>
      </c>
      <c r="B4939" s="17" t="s">
        <v>3540</v>
      </c>
      <c r="C4939" s="17" t="s">
        <v>3541</v>
      </c>
      <c r="D4939" s="17" t="s">
        <v>108</v>
      </c>
      <c r="E4939" s="17" t="s">
        <v>23</v>
      </c>
      <c r="F4939" s="17" t="s">
        <v>380</v>
      </c>
      <c r="G4939" s="17" t="s">
        <v>381</v>
      </c>
      <c r="H4939" s="17" t="s">
        <v>54</v>
      </c>
      <c r="I4939" s="48" t="str">
        <f>INDEX(Orders!$E4939,MATCH(Orders!$F4939,Customers!$B4939,0))</f>
        <v>Second Class</v>
      </c>
    </row>
    <row r="4940" spans="1:9" x14ac:dyDescent="0.35">
      <c r="A4940" s="11">
        <v>8477</v>
      </c>
      <c r="B4940" s="13" t="s">
        <v>3540</v>
      </c>
      <c r="C4940" s="13" t="s">
        <v>3541</v>
      </c>
      <c r="D4940" s="13" t="s">
        <v>108</v>
      </c>
      <c r="E4940" s="13" t="s">
        <v>23</v>
      </c>
      <c r="F4940" s="13" t="s">
        <v>380</v>
      </c>
      <c r="G4940" s="13" t="s">
        <v>381</v>
      </c>
      <c r="H4940" s="13" t="s">
        <v>54</v>
      </c>
      <c r="I4940" s="47" t="str">
        <f>INDEX(Orders!$E4940,MATCH(Orders!$F4940,Customers!$B4940,0))</f>
        <v>Second Class</v>
      </c>
    </row>
    <row r="4941" spans="1:9" x14ac:dyDescent="0.35">
      <c r="A4941" s="12">
        <v>9240</v>
      </c>
      <c r="B4941" s="17" t="s">
        <v>974</v>
      </c>
      <c r="C4941" s="17" t="s">
        <v>975</v>
      </c>
      <c r="D4941" s="17" t="s">
        <v>108</v>
      </c>
      <c r="E4941" s="17" t="s">
        <v>23</v>
      </c>
      <c r="F4941" s="17" t="s">
        <v>3022</v>
      </c>
      <c r="G4941" s="17" t="s">
        <v>465</v>
      </c>
      <c r="H4941" s="17" t="s">
        <v>44</v>
      </c>
      <c r="I4941" s="48" t="str">
        <f>INDEX(Orders!$E4941,MATCH(Orders!$F4941,Customers!$B4941,0))</f>
        <v>Standard Class</v>
      </c>
    </row>
    <row r="4942" spans="1:9" x14ac:dyDescent="0.35">
      <c r="A4942" s="11">
        <v>7620</v>
      </c>
      <c r="B4942" s="13" t="s">
        <v>1784</v>
      </c>
      <c r="C4942" s="13" t="s">
        <v>1785</v>
      </c>
      <c r="D4942" s="13" t="s">
        <v>22</v>
      </c>
      <c r="E4942" s="13" t="s">
        <v>23</v>
      </c>
      <c r="F4942" s="13" t="s">
        <v>1925</v>
      </c>
      <c r="G4942" s="13" t="s">
        <v>98</v>
      </c>
      <c r="H4942" s="13" t="s">
        <v>79</v>
      </c>
      <c r="I4942" s="47" t="str">
        <f>INDEX(Orders!$E4942,MATCH(Orders!$F4942,Customers!$B4942,0))</f>
        <v>Standard Class</v>
      </c>
    </row>
    <row r="4943" spans="1:9" x14ac:dyDescent="0.35">
      <c r="A4943" s="12">
        <v>7713</v>
      </c>
      <c r="B4943" s="17" t="s">
        <v>4706</v>
      </c>
      <c r="C4943" s="17" t="s">
        <v>4707</v>
      </c>
      <c r="D4943" s="17" t="s">
        <v>22</v>
      </c>
      <c r="E4943" s="17" t="s">
        <v>23</v>
      </c>
      <c r="F4943" s="17" t="s">
        <v>42</v>
      </c>
      <c r="G4943" s="17" t="s">
        <v>43</v>
      </c>
      <c r="H4943" s="17" t="s">
        <v>44</v>
      </c>
      <c r="I4943" s="48" t="str">
        <f>INDEX(Orders!$E4943,MATCH(Orders!$F4943,Customers!$B4943,0))</f>
        <v>First Class</v>
      </c>
    </row>
    <row r="4944" spans="1:9" x14ac:dyDescent="0.35">
      <c r="A4944" s="11">
        <v>6496</v>
      </c>
      <c r="B4944" s="13" t="s">
        <v>1248</v>
      </c>
      <c r="C4944" s="13" t="s">
        <v>1249</v>
      </c>
      <c r="D4944" s="13" t="s">
        <v>41</v>
      </c>
      <c r="E4944" s="13" t="s">
        <v>23</v>
      </c>
      <c r="F4944" s="13" t="s">
        <v>273</v>
      </c>
      <c r="G4944" s="13" t="s">
        <v>78</v>
      </c>
      <c r="H4944" s="13" t="s">
        <v>79</v>
      </c>
      <c r="I4944" s="47" t="str">
        <f>INDEX(Orders!$E4944,MATCH(Orders!$F4944,Customers!$B4944,0))</f>
        <v>Second Class</v>
      </c>
    </row>
    <row r="4945" spans="1:9" x14ac:dyDescent="0.35">
      <c r="A4945" s="12">
        <v>6497</v>
      </c>
      <c r="B4945" s="17" t="s">
        <v>7931</v>
      </c>
      <c r="C4945" s="17" t="s">
        <v>7932</v>
      </c>
      <c r="D4945" s="17" t="s">
        <v>41</v>
      </c>
      <c r="E4945" s="17" t="s">
        <v>23</v>
      </c>
      <c r="F4945" s="17" t="s">
        <v>451</v>
      </c>
      <c r="G4945" s="17" t="s">
        <v>53</v>
      </c>
      <c r="H4945" s="17" t="s">
        <v>54</v>
      </c>
      <c r="I4945" s="48" t="str">
        <f>INDEX(Orders!$E4945,MATCH(Orders!$F4945,Customers!$B4945,0))</f>
        <v>Second Class</v>
      </c>
    </row>
    <row r="4946" spans="1:9" x14ac:dyDescent="0.35">
      <c r="A4946" s="11">
        <v>8910</v>
      </c>
      <c r="B4946" s="13" t="s">
        <v>7931</v>
      </c>
      <c r="C4946" s="13" t="s">
        <v>7932</v>
      </c>
      <c r="D4946" s="13" t="s">
        <v>41</v>
      </c>
      <c r="E4946" s="13" t="s">
        <v>23</v>
      </c>
      <c r="F4946" s="13" t="s">
        <v>451</v>
      </c>
      <c r="G4946" s="13" t="s">
        <v>53</v>
      </c>
      <c r="H4946" s="13" t="s">
        <v>54</v>
      </c>
      <c r="I4946" s="47" t="str">
        <f>INDEX(Orders!$E4946,MATCH(Orders!$F4946,Customers!$B4946,0))</f>
        <v>Second Class</v>
      </c>
    </row>
    <row r="4947" spans="1:9" x14ac:dyDescent="0.35">
      <c r="A4947" s="12">
        <v>6495</v>
      </c>
      <c r="B4947" s="17" t="s">
        <v>5603</v>
      </c>
      <c r="C4947" s="17" t="s">
        <v>5604</v>
      </c>
      <c r="D4947" s="17" t="s">
        <v>41</v>
      </c>
      <c r="E4947" s="17" t="s">
        <v>23</v>
      </c>
      <c r="F4947" s="17" t="s">
        <v>6581</v>
      </c>
      <c r="G4947" s="17" t="s">
        <v>893</v>
      </c>
      <c r="H4947" s="17" t="s">
        <v>26</v>
      </c>
      <c r="I4947" s="48" t="str">
        <f>INDEX(Orders!$E4947,MATCH(Orders!$F4947,Customers!$B4947,0))</f>
        <v>Standard Class</v>
      </c>
    </row>
    <row r="4948" spans="1:9" x14ac:dyDescent="0.35">
      <c r="A4948" s="11">
        <v>4260</v>
      </c>
      <c r="B4948" s="13" t="s">
        <v>7931</v>
      </c>
      <c r="C4948" s="13" t="s">
        <v>7932</v>
      </c>
      <c r="D4948" s="13" t="s">
        <v>41</v>
      </c>
      <c r="E4948" s="13" t="s">
        <v>23</v>
      </c>
      <c r="F4948" s="13" t="s">
        <v>451</v>
      </c>
      <c r="G4948" s="13" t="s">
        <v>53</v>
      </c>
      <c r="H4948" s="13" t="s">
        <v>54</v>
      </c>
      <c r="I4948" s="47" t="str">
        <f>INDEX(Orders!$E4948,MATCH(Orders!$F4948,Customers!$B4948,0))</f>
        <v>Second Class</v>
      </c>
    </row>
    <row r="4949" spans="1:9" x14ac:dyDescent="0.35">
      <c r="A4949" s="12">
        <v>7712</v>
      </c>
      <c r="B4949" s="17" t="s">
        <v>6719</v>
      </c>
      <c r="C4949" s="17" t="s">
        <v>6720</v>
      </c>
      <c r="D4949" s="17" t="s">
        <v>22</v>
      </c>
      <c r="E4949" s="17" t="s">
        <v>23</v>
      </c>
      <c r="F4949" s="17" t="s">
        <v>218</v>
      </c>
      <c r="G4949" s="17" t="s">
        <v>219</v>
      </c>
      <c r="H4949" s="17" t="s">
        <v>26</v>
      </c>
      <c r="I4949" s="48" t="str">
        <f>INDEX(Orders!$E4949,MATCH(Orders!$F4949,Customers!$B4949,0))</f>
        <v>Second Class</v>
      </c>
    </row>
    <row r="4950" spans="1:9" x14ac:dyDescent="0.35">
      <c r="A4950" s="11">
        <v>7714</v>
      </c>
      <c r="B4950" s="13" t="s">
        <v>1248</v>
      </c>
      <c r="C4950" s="13" t="s">
        <v>1249</v>
      </c>
      <c r="D4950" s="13" t="s">
        <v>41</v>
      </c>
      <c r="E4950" s="13" t="s">
        <v>23</v>
      </c>
      <c r="F4950" s="13" t="s">
        <v>273</v>
      </c>
      <c r="G4950" s="13" t="s">
        <v>78</v>
      </c>
      <c r="H4950" s="13" t="s">
        <v>79</v>
      </c>
      <c r="I4950" s="47" t="str">
        <f>INDEX(Orders!$E4950,MATCH(Orders!$F4950,Customers!$B4950,0))</f>
        <v>Second Class</v>
      </c>
    </row>
    <row r="4951" spans="1:9" x14ac:dyDescent="0.35">
      <c r="A4951" s="12">
        <v>899</v>
      </c>
      <c r="B4951" s="17" t="s">
        <v>1248</v>
      </c>
      <c r="C4951" s="17" t="s">
        <v>1249</v>
      </c>
      <c r="D4951" s="17" t="s">
        <v>41</v>
      </c>
      <c r="E4951" s="17" t="s">
        <v>23</v>
      </c>
      <c r="F4951" s="17" t="s">
        <v>273</v>
      </c>
      <c r="G4951" s="17" t="s">
        <v>78</v>
      </c>
      <c r="H4951" s="17" t="s">
        <v>79</v>
      </c>
      <c r="I4951" s="48" t="str">
        <f>INDEX(Orders!$E4951,MATCH(Orders!$F4951,Customers!$B4951,0))</f>
        <v>Second Class</v>
      </c>
    </row>
    <row r="4952" spans="1:9" x14ac:dyDescent="0.35">
      <c r="A4952" s="11">
        <v>2280</v>
      </c>
      <c r="B4952" s="13" t="s">
        <v>1964</v>
      </c>
      <c r="C4952" s="13" t="s">
        <v>1965</v>
      </c>
      <c r="D4952" s="13" t="s">
        <v>22</v>
      </c>
      <c r="E4952" s="13" t="s">
        <v>23</v>
      </c>
      <c r="F4952" s="13" t="s">
        <v>1284</v>
      </c>
      <c r="G4952" s="13" t="s">
        <v>219</v>
      </c>
      <c r="H4952" s="13" t="s">
        <v>26</v>
      </c>
      <c r="I4952" s="47" t="str">
        <f>INDEX(Orders!$E4952,MATCH(Orders!$F4952,Customers!$B4952,0))</f>
        <v>Second Class</v>
      </c>
    </row>
    <row r="4953" spans="1:9" x14ac:dyDescent="0.35">
      <c r="A4953" s="12">
        <v>3547</v>
      </c>
      <c r="B4953" s="17" t="s">
        <v>7939</v>
      </c>
      <c r="C4953" s="17" t="s">
        <v>7940</v>
      </c>
      <c r="D4953" s="17" t="s">
        <v>41</v>
      </c>
      <c r="E4953" s="17" t="s">
        <v>23</v>
      </c>
      <c r="F4953" s="17" t="s">
        <v>159</v>
      </c>
      <c r="G4953" s="17" t="s">
        <v>160</v>
      </c>
      <c r="H4953" s="17" t="s">
        <v>44</v>
      </c>
      <c r="I4953" s="48" t="str">
        <f>INDEX(Orders!$E4953,MATCH(Orders!$F4953,Customers!$B4953,0))</f>
        <v>First Class</v>
      </c>
    </row>
    <row r="4954" spans="1:9" x14ac:dyDescent="0.35">
      <c r="A4954" s="11">
        <v>1660</v>
      </c>
      <c r="B4954" s="13" t="s">
        <v>562</v>
      </c>
      <c r="C4954" s="13" t="s">
        <v>563</v>
      </c>
      <c r="D4954" s="13" t="s">
        <v>108</v>
      </c>
      <c r="E4954" s="13" t="s">
        <v>23</v>
      </c>
      <c r="F4954" s="13" t="s">
        <v>457</v>
      </c>
      <c r="G4954" s="13" t="s">
        <v>458</v>
      </c>
      <c r="H4954" s="13" t="s">
        <v>79</v>
      </c>
      <c r="I4954" s="47" t="str">
        <f>INDEX(Orders!$E4954,MATCH(Orders!$F4954,Customers!$B4954,0))</f>
        <v>First Class</v>
      </c>
    </row>
    <row r="4955" spans="1:9" x14ac:dyDescent="0.35">
      <c r="A4955" s="12">
        <v>1708</v>
      </c>
      <c r="B4955" s="17" t="s">
        <v>6559</v>
      </c>
      <c r="C4955" s="17" t="s">
        <v>6560</v>
      </c>
      <c r="D4955" s="17" t="s">
        <v>41</v>
      </c>
      <c r="E4955" s="17" t="s">
        <v>23</v>
      </c>
      <c r="F4955" s="17" t="s">
        <v>159</v>
      </c>
      <c r="G4955" s="17" t="s">
        <v>160</v>
      </c>
      <c r="H4955" s="17" t="s">
        <v>44</v>
      </c>
      <c r="I4955" s="48" t="str">
        <f>INDEX(Orders!$E4955,MATCH(Orders!$F4955,Customers!$B4955,0))</f>
        <v>Standard Class</v>
      </c>
    </row>
    <row r="4956" spans="1:9" x14ac:dyDescent="0.35">
      <c r="A4956" s="11">
        <v>2282</v>
      </c>
      <c r="B4956" s="13" t="s">
        <v>4400</v>
      </c>
      <c r="C4956" s="13" t="s">
        <v>4401</v>
      </c>
      <c r="D4956" s="13" t="s">
        <v>41</v>
      </c>
      <c r="E4956" s="13" t="s">
        <v>23</v>
      </c>
      <c r="F4956" s="13" t="s">
        <v>358</v>
      </c>
      <c r="G4956" s="13" t="s">
        <v>43</v>
      </c>
      <c r="H4956" s="13" t="s">
        <v>44</v>
      </c>
      <c r="I4956" s="47" t="str">
        <f>INDEX(Orders!$E4956,MATCH(Orders!$F4956,Customers!$B4956,0))</f>
        <v>Standard Class</v>
      </c>
    </row>
    <row r="4957" spans="1:9" x14ac:dyDescent="0.35">
      <c r="A4957" s="12">
        <v>3439</v>
      </c>
      <c r="B4957" s="17" t="s">
        <v>7939</v>
      </c>
      <c r="C4957" s="17" t="s">
        <v>7940</v>
      </c>
      <c r="D4957" s="17" t="s">
        <v>41</v>
      </c>
      <c r="E4957" s="17" t="s">
        <v>23</v>
      </c>
      <c r="F4957" s="17" t="s">
        <v>159</v>
      </c>
      <c r="G4957" s="17" t="s">
        <v>160</v>
      </c>
      <c r="H4957" s="17" t="s">
        <v>44</v>
      </c>
      <c r="I4957" s="48" t="str">
        <f>INDEX(Orders!$E4957,MATCH(Orders!$F4957,Customers!$B4957,0))</f>
        <v>First Class</v>
      </c>
    </row>
    <row r="4958" spans="1:9" x14ac:dyDescent="0.35">
      <c r="A4958" s="11">
        <v>1745</v>
      </c>
      <c r="B4958" s="13" t="s">
        <v>6875</v>
      </c>
      <c r="C4958" s="13" t="s">
        <v>6876</v>
      </c>
      <c r="D4958" s="13" t="s">
        <v>41</v>
      </c>
      <c r="E4958" s="13" t="s">
        <v>23</v>
      </c>
      <c r="F4958" s="13" t="s">
        <v>404</v>
      </c>
      <c r="G4958" s="13" t="s">
        <v>53</v>
      </c>
      <c r="H4958" s="13" t="s">
        <v>54</v>
      </c>
      <c r="I4958" s="47" t="str">
        <f>INDEX(Orders!$E4958,MATCH(Orders!$F4958,Customers!$B4958,0))</f>
        <v>Same Day</v>
      </c>
    </row>
    <row r="4959" spans="1:9" x14ac:dyDescent="0.35">
      <c r="A4959" s="12">
        <v>2281</v>
      </c>
      <c r="B4959" s="17" t="s">
        <v>4469</v>
      </c>
      <c r="C4959" s="17" t="s">
        <v>4470</v>
      </c>
      <c r="D4959" s="17" t="s">
        <v>41</v>
      </c>
      <c r="E4959" s="17" t="s">
        <v>23</v>
      </c>
      <c r="F4959" s="17" t="s">
        <v>86</v>
      </c>
      <c r="G4959" s="17" t="s">
        <v>87</v>
      </c>
      <c r="H4959" s="17" t="s">
        <v>26</v>
      </c>
      <c r="I4959" s="48" t="str">
        <f>INDEX(Orders!$E4959,MATCH(Orders!$F4959,Customers!$B4959,0))</f>
        <v>Standard Class</v>
      </c>
    </row>
    <row r="4960" spans="1:9" x14ac:dyDescent="0.35">
      <c r="A4960" s="11">
        <v>1712</v>
      </c>
      <c r="B4960" s="13" t="s">
        <v>7939</v>
      </c>
      <c r="C4960" s="13" t="s">
        <v>7940</v>
      </c>
      <c r="D4960" s="13" t="s">
        <v>41</v>
      </c>
      <c r="E4960" s="13" t="s">
        <v>23</v>
      </c>
      <c r="F4960" s="13" t="s">
        <v>159</v>
      </c>
      <c r="G4960" s="13" t="s">
        <v>160</v>
      </c>
      <c r="H4960" s="13" t="s">
        <v>44</v>
      </c>
      <c r="I4960" s="47" t="str">
        <f>INDEX(Orders!$E4960,MATCH(Orders!$F4960,Customers!$B4960,0))</f>
        <v>First Class</v>
      </c>
    </row>
    <row r="4961" spans="1:9" x14ac:dyDescent="0.35">
      <c r="A4961" s="12">
        <v>1494</v>
      </c>
      <c r="B4961" s="17" t="s">
        <v>4400</v>
      </c>
      <c r="C4961" s="17" t="s">
        <v>4401</v>
      </c>
      <c r="D4961" s="17" t="s">
        <v>41</v>
      </c>
      <c r="E4961" s="17" t="s">
        <v>23</v>
      </c>
      <c r="F4961" s="17" t="s">
        <v>358</v>
      </c>
      <c r="G4961" s="17" t="s">
        <v>43</v>
      </c>
      <c r="H4961" s="17" t="s">
        <v>44</v>
      </c>
      <c r="I4961" s="48" t="str">
        <f>INDEX(Orders!$E4961,MATCH(Orders!$F4961,Customers!$B4961,0))</f>
        <v>Standard Class</v>
      </c>
    </row>
    <row r="4962" spans="1:9" x14ac:dyDescent="0.35">
      <c r="A4962" s="11">
        <v>1742</v>
      </c>
      <c r="B4962" s="13" t="s">
        <v>4161</v>
      </c>
      <c r="C4962" s="13" t="s">
        <v>4162</v>
      </c>
      <c r="D4962" s="13" t="s">
        <v>22</v>
      </c>
      <c r="E4962" s="13" t="s">
        <v>23</v>
      </c>
      <c r="F4962" s="13" t="s">
        <v>4974</v>
      </c>
      <c r="G4962" s="13" t="s">
        <v>160</v>
      </c>
      <c r="H4962" s="13" t="s">
        <v>44</v>
      </c>
      <c r="I4962" s="47" t="str">
        <f>INDEX(Orders!$E4962,MATCH(Orders!$F4962,Customers!$B4962,0))</f>
        <v>Standard Class</v>
      </c>
    </row>
    <row r="4963" spans="1:9" x14ac:dyDescent="0.35">
      <c r="A4963" s="12">
        <v>1709</v>
      </c>
      <c r="B4963" s="17" t="s">
        <v>4469</v>
      </c>
      <c r="C4963" s="17" t="s">
        <v>4470</v>
      </c>
      <c r="D4963" s="17" t="s">
        <v>41</v>
      </c>
      <c r="E4963" s="17" t="s">
        <v>23</v>
      </c>
      <c r="F4963" s="17" t="s">
        <v>86</v>
      </c>
      <c r="G4963" s="17" t="s">
        <v>87</v>
      </c>
      <c r="H4963" s="17" t="s">
        <v>26</v>
      </c>
      <c r="I4963" s="48" t="str">
        <f>INDEX(Orders!$E4963,MATCH(Orders!$F4963,Customers!$B4963,0))</f>
        <v>Standard Class</v>
      </c>
    </row>
    <row r="4964" spans="1:9" x14ac:dyDescent="0.35">
      <c r="A4964" s="11">
        <v>1711</v>
      </c>
      <c r="B4964" s="13" t="s">
        <v>4400</v>
      </c>
      <c r="C4964" s="13" t="s">
        <v>4401</v>
      </c>
      <c r="D4964" s="13" t="s">
        <v>41</v>
      </c>
      <c r="E4964" s="13" t="s">
        <v>23</v>
      </c>
      <c r="F4964" s="13" t="s">
        <v>358</v>
      </c>
      <c r="G4964" s="13" t="s">
        <v>43</v>
      </c>
      <c r="H4964" s="13" t="s">
        <v>44</v>
      </c>
      <c r="I4964" s="47" t="str">
        <f>INDEX(Orders!$E4964,MATCH(Orders!$F4964,Customers!$B4964,0))</f>
        <v>Standard Class</v>
      </c>
    </row>
    <row r="4965" spans="1:9" x14ac:dyDescent="0.35">
      <c r="A4965" s="12">
        <v>3438</v>
      </c>
      <c r="B4965" s="17" t="s">
        <v>4400</v>
      </c>
      <c r="C4965" s="17" t="s">
        <v>4401</v>
      </c>
      <c r="D4965" s="17" t="s">
        <v>41</v>
      </c>
      <c r="E4965" s="17" t="s">
        <v>23</v>
      </c>
      <c r="F4965" s="17" t="s">
        <v>358</v>
      </c>
      <c r="G4965" s="17" t="s">
        <v>43</v>
      </c>
      <c r="H4965" s="17" t="s">
        <v>44</v>
      </c>
      <c r="I4965" s="48" t="str">
        <f>INDEX(Orders!$E4965,MATCH(Orders!$F4965,Customers!$B4965,0))</f>
        <v>Standard Class</v>
      </c>
    </row>
    <row r="4966" spans="1:9" x14ac:dyDescent="0.35">
      <c r="A4966" s="11">
        <v>1743</v>
      </c>
      <c r="B4966" s="13" t="s">
        <v>6875</v>
      </c>
      <c r="C4966" s="13" t="s">
        <v>6876</v>
      </c>
      <c r="D4966" s="13" t="s">
        <v>41</v>
      </c>
      <c r="E4966" s="13" t="s">
        <v>23</v>
      </c>
      <c r="F4966" s="13" t="s">
        <v>404</v>
      </c>
      <c r="G4966" s="13" t="s">
        <v>53</v>
      </c>
      <c r="H4966" s="13" t="s">
        <v>54</v>
      </c>
      <c r="I4966" s="47" t="str">
        <f>INDEX(Orders!$E4966,MATCH(Orders!$F4966,Customers!$B4966,0))</f>
        <v>Same Day</v>
      </c>
    </row>
    <row r="4967" spans="1:9" x14ac:dyDescent="0.35">
      <c r="A4967" s="12">
        <v>3549</v>
      </c>
      <c r="B4967" s="17" t="s">
        <v>4469</v>
      </c>
      <c r="C4967" s="17" t="s">
        <v>4470</v>
      </c>
      <c r="D4967" s="17" t="s">
        <v>41</v>
      </c>
      <c r="E4967" s="17" t="s">
        <v>23</v>
      </c>
      <c r="F4967" s="17" t="s">
        <v>86</v>
      </c>
      <c r="G4967" s="17" t="s">
        <v>87</v>
      </c>
      <c r="H4967" s="17" t="s">
        <v>26</v>
      </c>
      <c r="I4967" s="48" t="str">
        <f>INDEX(Orders!$E4967,MATCH(Orders!$F4967,Customers!$B4967,0))</f>
        <v>Standard Class</v>
      </c>
    </row>
    <row r="4968" spans="1:9" x14ac:dyDescent="0.35">
      <c r="A4968" s="11">
        <v>1661</v>
      </c>
      <c r="B4968" s="13" t="s">
        <v>562</v>
      </c>
      <c r="C4968" s="13" t="s">
        <v>563</v>
      </c>
      <c r="D4968" s="13" t="s">
        <v>108</v>
      </c>
      <c r="E4968" s="13" t="s">
        <v>23</v>
      </c>
      <c r="F4968" s="13" t="s">
        <v>457</v>
      </c>
      <c r="G4968" s="13" t="s">
        <v>458</v>
      </c>
      <c r="H4968" s="13" t="s">
        <v>79</v>
      </c>
      <c r="I4968" s="47" t="str">
        <f>INDEX(Orders!$E4968,MATCH(Orders!$F4968,Customers!$B4968,0))</f>
        <v>First Class</v>
      </c>
    </row>
    <row r="4969" spans="1:9" x14ac:dyDescent="0.35">
      <c r="A4969" s="12">
        <v>1744</v>
      </c>
      <c r="B4969" s="17" t="s">
        <v>6559</v>
      </c>
      <c r="C4969" s="17" t="s">
        <v>6560</v>
      </c>
      <c r="D4969" s="17" t="s">
        <v>41</v>
      </c>
      <c r="E4969" s="17" t="s">
        <v>23</v>
      </c>
      <c r="F4969" s="17" t="s">
        <v>159</v>
      </c>
      <c r="G4969" s="17" t="s">
        <v>160</v>
      </c>
      <c r="H4969" s="17" t="s">
        <v>44</v>
      </c>
      <c r="I4969" s="48" t="str">
        <f>INDEX(Orders!$E4969,MATCH(Orders!$F4969,Customers!$B4969,0))</f>
        <v>Standard Class</v>
      </c>
    </row>
    <row r="4970" spans="1:9" x14ac:dyDescent="0.35">
      <c r="A4970" s="11">
        <v>3548</v>
      </c>
      <c r="B4970" s="13" t="s">
        <v>4469</v>
      </c>
      <c r="C4970" s="13" t="s">
        <v>4470</v>
      </c>
      <c r="D4970" s="13" t="s">
        <v>41</v>
      </c>
      <c r="E4970" s="13" t="s">
        <v>23</v>
      </c>
      <c r="F4970" s="13" t="s">
        <v>86</v>
      </c>
      <c r="G4970" s="13" t="s">
        <v>87</v>
      </c>
      <c r="H4970" s="13" t="s">
        <v>26</v>
      </c>
      <c r="I4970" s="47" t="str">
        <f>INDEX(Orders!$E4970,MATCH(Orders!$F4970,Customers!$B4970,0))</f>
        <v>Standard Class</v>
      </c>
    </row>
    <row r="4971" spans="1:9" x14ac:dyDescent="0.35">
      <c r="A4971" s="12">
        <v>3550</v>
      </c>
      <c r="B4971" s="17" t="s">
        <v>562</v>
      </c>
      <c r="C4971" s="17" t="s">
        <v>563</v>
      </c>
      <c r="D4971" s="17" t="s">
        <v>108</v>
      </c>
      <c r="E4971" s="17" t="s">
        <v>23</v>
      </c>
      <c r="F4971" s="17" t="s">
        <v>457</v>
      </c>
      <c r="G4971" s="17" t="s">
        <v>458</v>
      </c>
      <c r="H4971" s="17" t="s">
        <v>79</v>
      </c>
      <c r="I4971" s="48" t="str">
        <f>INDEX(Orders!$E4971,MATCH(Orders!$F4971,Customers!$B4971,0))</f>
        <v>First Class</v>
      </c>
    </row>
    <row r="4972" spans="1:9" x14ac:dyDescent="0.35">
      <c r="A4972" s="11">
        <v>1707</v>
      </c>
      <c r="B4972" s="13" t="s">
        <v>562</v>
      </c>
      <c r="C4972" s="13" t="s">
        <v>563</v>
      </c>
      <c r="D4972" s="13" t="s">
        <v>108</v>
      </c>
      <c r="E4972" s="13" t="s">
        <v>23</v>
      </c>
      <c r="F4972" s="13" t="s">
        <v>457</v>
      </c>
      <c r="G4972" s="13" t="s">
        <v>458</v>
      </c>
      <c r="H4972" s="13" t="s">
        <v>79</v>
      </c>
      <c r="I4972" s="47" t="str">
        <f>INDEX(Orders!$E4972,MATCH(Orders!$F4972,Customers!$B4972,0))</f>
        <v>First Class</v>
      </c>
    </row>
    <row r="4973" spans="1:9" x14ac:dyDescent="0.35">
      <c r="A4973" s="12">
        <v>1710</v>
      </c>
      <c r="B4973" s="17" t="s">
        <v>4400</v>
      </c>
      <c r="C4973" s="17" t="s">
        <v>4401</v>
      </c>
      <c r="D4973" s="17" t="s">
        <v>41</v>
      </c>
      <c r="E4973" s="17" t="s">
        <v>23</v>
      </c>
      <c r="F4973" s="17" t="s">
        <v>358</v>
      </c>
      <c r="G4973" s="17" t="s">
        <v>43</v>
      </c>
      <c r="H4973" s="17" t="s">
        <v>44</v>
      </c>
      <c r="I4973" s="48" t="str">
        <f>INDEX(Orders!$E4973,MATCH(Orders!$F4973,Customers!$B4973,0))</f>
        <v>Standard Class</v>
      </c>
    </row>
    <row r="4974" spans="1:9" x14ac:dyDescent="0.35">
      <c r="A4974" s="11">
        <v>3440</v>
      </c>
      <c r="B4974" s="13" t="s">
        <v>4400</v>
      </c>
      <c r="C4974" s="13" t="s">
        <v>4401</v>
      </c>
      <c r="D4974" s="13" t="s">
        <v>41</v>
      </c>
      <c r="E4974" s="13" t="s">
        <v>23</v>
      </c>
      <c r="F4974" s="13" t="s">
        <v>358</v>
      </c>
      <c r="G4974" s="13" t="s">
        <v>43</v>
      </c>
      <c r="H4974" s="13" t="s">
        <v>44</v>
      </c>
      <c r="I4974" s="47" t="str">
        <f>INDEX(Orders!$E4974,MATCH(Orders!$F4974,Customers!$B4974,0))</f>
        <v>Standard Class</v>
      </c>
    </row>
    <row r="4975" spans="1:9" x14ac:dyDescent="0.35">
      <c r="A4975" s="12">
        <v>7827</v>
      </c>
      <c r="B4975" s="17" t="s">
        <v>6875</v>
      </c>
      <c r="C4975" s="17" t="s">
        <v>6876</v>
      </c>
      <c r="D4975" s="17" t="s">
        <v>41</v>
      </c>
      <c r="E4975" s="17" t="s">
        <v>23</v>
      </c>
      <c r="F4975" s="17" t="s">
        <v>404</v>
      </c>
      <c r="G4975" s="17" t="s">
        <v>53</v>
      </c>
      <c r="H4975" s="17" t="s">
        <v>54</v>
      </c>
      <c r="I4975" s="48" t="str">
        <f>INDEX(Orders!$E4975,MATCH(Orders!$F4975,Customers!$B4975,0))</f>
        <v>Same Day</v>
      </c>
    </row>
    <row r="4976" spans="1:9" x14ac:dyDescent="0.35">
      <c r="A4976" s="11">
        <v>6398</v>
      </c>
      <c r="B4976" s="13" t="s">
        <v>3497</v>
      </c>
      <c r="C4976" s="13" t="s">
        <v>3498</v>
      </c>
      <c r="D4976" s="13" t="s">
        <v>22</v>
      </c>
      <c r="E4976" s="13" t="s">
        <v>23</v>
      </c>
      <c r="F4976" s="13" t="s">
        <v>380</v>
      </c>
      <c r="G4976" s="13" t="s">
        <v>381</v>
      </c>
      <c r="H4976" s="13" t="s">
        <v>54</v>
      </c>
      <c r="I4976" s="47" t="str">
        <f>INDEX(Orders!$E4976,MATCH(Orders!$F4976,Customers!$B4976,0))</f>
        <v>Standard Class</v>
      </c>
    </row>
    <row r="4977" spans="1:9" x14ac:dyDescent="0.35">
      <c r="A4977" s="12">
        <v>7828</v>
      </c>
      <c r="B4977" s="17" t="s">
        <v>2902</v>
      </c>
      <c r="C4977" s="17" t="s">
        <v>2903</v>
      </c>
      <c r="D4977" s="17" t="s">
        <v>108</v>
      </c>
      <c r="E4977" s="17" t="s">
        <v>23</v>
      </c>
      <c r="F4977" s="17" t="s">
        <v>404</v>
      </c>
      <c r="G4977" s="17" t="s">
        <v>53</v>
      </c>
      <c r="H4977" s="17" t="s">
        <v>54</v>
      </c>
      <c r="I4977" s="48" t="str">
        <f>INDEX(Orders!$E4977,MATCH(Orders!$F4977,Customers!$B4977,0))</f>
        <v>Standard Class</v>
      </c>
    </row>
    <row r="4978" spans="1:9" x14ac:dyDescent="0.35">
      <c r="A4978" s="11">
        <v>8226</v>
      </c>
      <c r="B4978" s="13" t="s">
        <v>3497</v>
      </c>
      <c r="C4978" s="13" t="s">
        <v>3498</v>
      </c>
      <c r="D4978" s="13" t="s">
        <v>22</v>
      </c>
      <c r="E4978" s="13" t="s">
        <v>23</v>
      </c>
      <c r="F4978" s="13" t="s">
        <v>380</v>
      </c>
      <c r="G4978" s="13" t="s">
        <v>381</v>
      </c>
      <c r="H4978" s="13" t="s">
        <v>54</v>
      </c>
      <c r="I4978" s="47" t="str">
        <f>INDEX(Orders!$E4978,MATCH(Orders!$F4978,Customers!$B4978,0))</f>
        <v>Standard Class</v>
      </c>
    </row>
    <row r="4979" spans="1:9" x14ac:dyDescent="0.35">
      <c r="A4979" s="12">
        <v>2568</v>
      </c>
      <c r="B4979" s="17" t="s">
        <v>5542</v>
      </c>
      <c r="C4979" s="17" t="s">
        <v>5543</v>
      </c>
      <c r="D4979" s="17" t="s">
        <v>41</v>
      </c>
      <c r="E4979" s="17" t="s">
        <v>23</v>
      </c>
      <c r="F4979" s="17" t="s">
        <v>6581</v>
      </c>
      <c r="G4979" s="17" t="s">
        <v>893</v>
      </c>
      <c r="H4979" s="17" t="s">
        <v>26</v>
      </c>
      <c r="I4979" s="48" t="str">
        <f>INDEX(Orders!$E4979,MATCH(Orders!$F4979,Customers!$B4979,0))</f>
        <v>Second Class</v>
      </c>
    </row>
    <row r="4980" spans="1:9" x14ac:dyDescent="0.35">
      <c r="A4980" s="11">
        <v>2567</v>
      </c>
      <c r="B4980" s="13" t="s">
        <v>1380</v>
      </c>
      <c r="C4980" s="13" t="s">
        <v>1381</v>
      </c>
      <c r="D4980" s="13" t="s">
        <v>41</v>
      </c>
      <c r="E4980" s="13" t="s">
        <v>23</v>
      </c>
      <c r="F4980" s="13" t="s">
        <v>6765</v>
      </c>
      <c r="G4980" s="13" t="s">
        <v>160</v>
      </c>
      <c r="H4980" s="13" t="s">
        <v>44</v>
      </c>
      <c r="I4980" s="47" t="str">
        <f>INDEX(Orders!$E4980,MATCH(Orders!$F4980,Customers!$B4980,0))</f>
        <v>Second Class</v>
      </c>
    </row>
    <row r="4981" spans="1:9" x14ac:dyDescent="0.35">
      <c r="A4981" s="12">
        <v>8227</v>
      </c>
      <c r="B4981" s="17" t="s">
        <v>1380</v>
      </c>
      <c r="C4981" s="17" t="s">
        <v>1381</v>
      </c>
      <c r="D4981" s="17" t="s">
        <v>41</v>
      </c>
      <c r="E4981" s="17" t="s">
        <v>23</v>
      </c>
      <c r="F4981" s="17" t="s">
        <v>6765</v>
      </c>
      <c r="G4981" s="17" t="s">
        <v>160</v>
      </c>
      <c r="H4981" s="17" t="s">
        <v>44</v>
      </c>
      <c r="I4981" s="48" t="str">
        <f>INDEX(Orders!$E4981,MATCH(Orders!$F4981,Customers!$B4981,0))</f>
        <v>Second Class</v>
      </c>
    </row>
    <row r="4982" spans="1:9" x14ac:dyDescent="0.35">
      <c r="A4982" s="11">
        <v>4883</v>
      </c>
      <c r="B4982" s="13" t="s">
        <v>5542</v>
      </c>
      <c r="C4982" s="13" t="s">
        <v>5543</v>
      </c>
      <c r="D4982" s="13" t="s">
        <v>41</v>
      </c>
      <c r="E4982" s="13" t="s">
        <v>23</v>
      </c>
      <c r="F4982" s="13" t="s">
        <v>6581</v>
      </c>
      <c r="G4982" s="13" t="s">
        <v>893</v>
      </c>
      <c r="H4982" s="13" t="s">
        <v>26</v>
      </c>
      <c r="I4982" s="47" t="str">
        <f>INDEX(Orders!$E4982,MATCH(Orders!$F4982,Customers!$B4982,0))</f>
        <v>Second Class</v>
      </c>
    </row>
    <row r="4983" spans="1:9" x14ac:dyDescent="0.35">
      <c r="A4983" s="12">
        <v>8020</v>
      </c>
      <c r="B4983" s="17" t="s">
        <v>1303</v>
      </c>
      <c r="C4983" s="17" t="s">
        <v>1304</v>
      </c>
      <c r="D4983" s="17" t="s">
        <v>22</v>
      </c>
      <c r="E4983" s="17" t="s">
        <v>23</v>
      </c>
      <c r="F4983" s="17" t="s">
        <v>609</v>
      </c>
      <c r="G4983" s="17" t="s">
        <v>458</v>
      </c>
      <c r="H4983" s="17" t="s">
        <v>79</v>
      </c>
      <c r="I4983" s="48" t="str">
        <f>INDEX(Orders!$E4983,MATCH(Orders!$F4983,Customers!$B4983,0))</f>
        <v>Second Class</v>
      </c>
    </row>
    <row r="4984" spans="1:9" x14ac:dyDescent="0.35">
      <c r="A4984" s="11">
        <v>6823</v>
      </c>
      <c r="B4984" s="13" t="s">
        <v>3157</v>
      </c>
      <c r="C4984" s="13" t="s">
        <v>3158</v>
      </c>
      <c r="D4984" s="13" t="s">
        <v>41</v>
      </c>
      <c r="E4984" s="13" t="s">
        <v>23</v>
      </c>
      <c r="F4984" s="13" t="s">
        <v>7955</v>
      </c>
      <c r="G4984" s="13" t="s">
        <v>1151</v>
      </c>
      <c r="H4984" s="13" t="s">
        <v>54</v>
      </c>
      <c r="I4984" s="47" t="str">
        <f>INDEX(Orders!$E4984,MATCH(Orders!$F4984,Customers!$B4984,0))</f>
        <v>First Class</v>
      </c>
    </row>
    <row r="4985" spans="1:9" x14ac:dyDescent="0.35">
      <c r="A4985" s="12">
        <v>8399</v>
      </c>
      <c r="B4985" s="17" t="s">
        <v>4109</v>
      </c>
      <c r="C4985" s="17" t="s">
        <v>4110</v>
      </c>
      <c r="D4985" s="17" t="s">
        <v>41</v>
      </c>
      <c r="E4985" s="17" t="s">
        <v>23</v>
      </c>
      <c r="F4985" s="17" t="s">
        <v>42</v>
      </c>
      <c r="G4985" s="17" t="s">
        <v>43</v>
      </c>
      <c r="H4985" s="17" t="s">
        <v>44</v>
      </c>
      <c r="I4985" s="48" t="str">
        <f>INDEX(Orders!$E4985,MATCH(Orders!$F4985,Customers!$B4985,0))</f>
        <v>Standard Class</v>
      </c>
    </row>
    <row r="4986" spans="1:9" x14ac:dyDescent="0.35">
      <c r="A4986" s="11">
        <v>6258</v>
      </c>
      <c r="B4986" s="13" t="s">
        <v>6409</v>
      </c>
      <c r="C4986" s="13" t="s">
        <v>6410</v>
      </c>
      <c r="D4986" s="13" t="s">
        <v>108</v>
      </c>
      <c r="E4986" s="13" t="s">
        <v>23</v>
      </c>
      <c r="F4986" s="13" t="s">
        <v>174</v>
      </c>
      <c r="G4986" s="13" t="s">
        <v>153</v>
      </c>
      <c r="H4986" s="13" t="s">
        <v>26</v>
      </c>
      <c r="I4986" s="47" t="str">
        <f>INDEX(Orders!$E4986,MATCH(Orders!$F4986,Customers!$B4986,0))</f>
        <v>Second Class</v>
      </c>
    </row>
    <row r="4987" spans="1:9" x14ac:dyDescent="0.35">
      <c r="A4987" s="12">
        <v>4590</v>
      </c>
      <c r="B4987" s="17" t="s">
        <v>2657</v>
      </c>
      <c r="C4987" s="17" t="s">
        <v>2658</v>
      </c>
      <c r="D4987" s="17" t="s">
        <v>22</v>
      </c>
      <c r="E4987" s="17" t="s">
        <v>23</v>
      </c>
      <c r="F4987" s="17" t="s">
        <v>184</v>
      </c>
      <c r="G4987" s="17" t="s">
        <v>153</v>
      </c>
      <c r="H4987" s="17" t="s">
        <v>26</v>
      </c>
      <c r="I4987" s="48" t="str">
        <f>INDEX(Orders!$E4987,MATCH(Orders!$F4987,Customers!$B4987,0))</f>
        <v>Second Class</v>
      </c>
    </row>
    <row r="4988" spans="1:9" x14ac:dyDescent="0.35">
      <c r="A4988" s="11">
        <v>4587</v>
      </c>
      <c r="B4988" s="13" t="s">
        <v>2383</v>
      </c>
      <c r="C4988" s="13" t="s">
        <v>2384</v>
      </c>
      <c r="D4988" s="13" t="s">
        <v>108</v>
      </c>
      <c r="E4988" s="13" t="s">
        <v>23</v>
      </c>
      <c r="F4988" s="13" t="s">
        <v>6498</v>
      </c>
      <c r="G4988" s="13" t="s">
        <v>43</v>
      </c>
      <c r="H4988" s="13" t="s">
        <v>44</v>
      </c>
      <c r="I4988" s="47" t="str">
        <f>INDEX(Orders!$E4988,MATCH(Orders!$F4988,Customers!$B4988,0))</f>
        <v>Second Class</v>
      </c>
    </row>
    <row r="4989" spans="1:9" x14ac:dyDescent="0.35">
      <c r="A4989" s="12">
        <v>5506</v>
      </c>
      <c r="B4989" s="17" t="s">
        <v>2383</v>
      </c>
      <c r="C4989" s="17" t="s">
        <v>2384</v>
      </c>
      <c r="D4989" s="17" t="s">
        <v>108</v>
      </c>
      <c r="E4989" s="17" t="s">
        <v>23</v>
      </c>
      <c r="F4989" s="17" t="s">
        <v>6498</v>
      </c>
      <c r="G4989" s="17" t="s">
        <v>43</v>
      </c>
      <c r="H4989" s="17" t="s">
        <v>44</v>
      </c>
      <c r="I4989" s="48" t="str">
        <f>INDEX(Orders!$E4989,MATCH(Orders!$F4989,Customers!$B4989,0))</f>
        <v>Second Class</v>
      </c>
    </row>
    <row r="4990" spans="1:9" x14ac:dyDescent="0.35">
      <c r="A4990" s="11">
        <v>4881</v>
      </c>
      <c r="B4990" s="13" t="s">
        <v>1629</v>
      </c>
      <c r="C4990" s="13" t="s">
        <v>1630</v>
      </c>
      <c r="D4990" s="13" t="s">
        <v>22</v>
      </c>
      <c r="E4990" s="13" t="s">
        <v>23</v>
      </c>
      <c r="F4990" s="13" t="s">
        <v>86</v>
      </c>
      <c r="G4990" s="13" t="s">
        <v>87</v>
      </c>
      <c r="H4990" s="13" t="s">
        <v>26</v>
      </c>
      <c r="I4990" s="47" t="str">
        <f>INDEX(Orders!$E4990,MATCH(Orders!$F4990,Customers!$B4990,0))</f>
        <v>Standard Class</v>
      </c>
    </row>
    <row r="4991" spans="1:9" x14ac:dyDescent="0.35">
      <c r="A4991" s="12">
        <v>4882</v>
      </c>
      <c r="B4991" s="17" t="s">
        <v>1303</v>
      </c>
      <c r="C4991" s="17" t="s">
        <v>1304</v>
      </c>
      <c r="D4991" s="17" t="s">
        <v>22</v>
      </c>
      <c r="E4991" s="17" t="s">
        <v>23</v>
      </c>
      <c r="F4991" s="17" t="s">
        <v>609</v>
      </c>
      <c r="G4991" s="17" t="s">
        <v>458</v>
      </c>
      <c r="H4991" s="17" t="s">
        <v>79</v>
      </c>
      <c r="I4991" s="48" t="str">
        <f>INDEX(Orders!$E4991,MATCH(Orders!$F4991,Customers!$B4991,0))</f>
        <v>Second Class</v>
      </c>
    </row>
    <row r="4992" spans="1:9" x14ac:dyDescent="0.35">
      <c r="A4992" s="11">
        <v>4880</v>
      </c>
      <c r="B4992" s="13" t="s">
        <v>1303</v>
      </c>
      <c r="C4992" s="13" t="s">
        <v>1304</v>
      </c>
      <c r="D4992" s="13" t="s">
        <v>22</v>
      </c>
      <c r="E4992" s="13" t="s">
        <v>23</v>
      </c>
      <c r="F4992" s="13" t="s">
        <v>609</v>
      </c>
      <c r="G4992" s="13" t="s">
        <v>458</v>
      </c>
      <c r="H4992" s="13" t="s">
        <v>79</v>
      </c>
      <c r="I4992" s="47" t="str">
        <f>INDEX(Orders!$E4992,MATCH(Orders!$F4992,Customers!$B4992,0))</f>
        <v>Second Class</v>
      </c>
    </row>
    <row r="4993" spans="1:9" x14ac:dyDescent="0.35">
      <c r="A4993" s="12">
        <v>9083</v>
      </c>
      <c r="B4993" s="17" t="s">
        <v>1303</v>
      </c>
      <c r="C4993" s="17" t="s">
        <v>1304</v>
      </c>
      <c r="D4993" s="17" t="s">
        <v>22</v>
      </c>
      <c r="E4993" s="17" t="s">
        <v>23</v>
      </c>
      <c r="F4993" s="17" t="s">
        <v>609</v>
      </c>
      <c r="G4993" s="17" t="s">
        <v>458</v>
      </c>
      <c r="H4993" s="17" t="s">
        <v>79</v>
      </c>
      <c r="I4993" s="48" t="str">
        <f>INDEX(Orders!$E4993,MATCH(Orders!$F4993,Customers!$B4993,0))</f>
        <v>Second Class</v>
      </c>
    </row>
    <row r="4994" spans="1:9" x14ac:dyDescent="0.35">
      <c r="A4994" s="11">
        <v>2890</v>
      </c>
      <c r="B4994" s="13" t="s">
        <v>5025</v>
      </c>
      <c r="C4994" s="13" t="s">
        <v>5026</v>
      </c>
      <c r="D4994" s="13" t="s">
        <v>41</v>
      </c>
      <c r="E4994" s="13" t="s">
        <v>23</v>
      </c>
      <c r="F4994" s="13" t="s">
        <v>174</v>
      </c>
      <c r="G4994" s="13" t="s">
        <v>425</v>
      </c>
      <c r="H4994" s="13" t="s">
        <v>79</v>
      </c>
      <c r="I4994" s="47" t="str">
        <f>INDEX(Orders!$E4994,MATCH(Orders!$F4994,Customers!$B4994,0))</f>
        <v>Standard Class</v>
      </c>
    </row>
    <row r="4995" spans="1:9" x14ac:dyDescent="0.35">
      <c r="A4995" s="12">
        <v>8021</v>
      </c>
      <c r="B4995" s="17" t="s">
        <v>3274</v>
      </c>
      <c r="C4995" s="17" t="s">
        <v>3275</v>
      </c>
      <c r="D4995" s="17" t="s">
        <v>22</v>
      </c>
      <c r="E4995" s="17" t="s">
        <v>23</v>
      </c>
      <c r="F4995" s="17" t="s">
        <v>159</v>
      </c>
      <c r="G4995" s="17" t="s">
        <v>160</v>
      </c>
      <c r="H4995" s="17" t="s">
        <v>44</v>
      </c>
      <c r="I4995" s="48" t="str">
        <f>INDEX(Orders!$E4995,MATCH(Orders!$F4995,Customers!$B4995,0))</f>
        <v>Standard Class</v>
      </c>
    </row>
    <row r="4996" spans="1:9" x14ac:dyDescent="0.35">
      <c r="A4996" s="11">
        <v>5505</v>
      </c>
      <c r="B4996" s="13" t="s">
        <v>3157</v>
      </c>
      <c r="C4996" s="13" t="s">
        <v>3158</v>
      </c>
      <c r="D4996" s="13" t="s">
        <v>41</v>
      </c>
      <c r="E4996" s="13" t="s">
        <v>23</v>
      </c>
      <c r="F4996" s="13" t="s">
        <v>7955</v>
      </c>
      <c r="G4996" s="13" t="s">
        <v>1151</v>
      </c>
      <c r="H4996" s="13" t="s">
        <v>54</v>
      </c>
      <c r="I4996" s="47" t="str">
        <f>INDEX(Orders!$E4996,MATCH(Orders!$F4996,Customers!$B4996,0))</f>
        <v>First Class</v>
      </c>
    </row>
    <row r="4997" spans="1:9" x14ac:dyDescent="0.35">
      <c r="A4997" s="12">
        <v>5648</v>
      </c>
      <c r="B4997" s="17" t="s">
        <v>1629</v>
      </c>
      <c r="C4997" s="17" t="s">
        <v>1630</v>
      </c>
      <c r="D4997" s="17" t="s">
        <v>22</v>
      </c>
      <c r="E4997" s="17" t="s">
        <v>23</v>
      </c>
      <c r="F4997" s="17" t="s">
        <v>86</v>
      </c>
      <c r="G4997" s="17" t="s">
        <v>87</v>
      </c>
      <c r="H4997" s="17" t="s">
        <v>26</v>
      </c>
      <c r="I4997" s="48" t="str">
        <f>INDEX(Orders!$E4997,MATCH(Orders!$F4997,Customers!$B4997,0))</f>
        <v>Standard Class</v>
      </c>
    </row>
    <row r="4998" spans="1:9" x14ac:dyDescent="0.35">
      <c r="A4998" s="11">
        <v>4586</v>
      </c>
      <c r="B4998" s="13" t="s">
        <v>166</v>
      </c>
      <c r="C4998" s="13" t="s">
        <v>167</v>
      </c>
      <c r="D4998" s="13" t="s">
        <v>41</v>
      </c>
      <c r="E4998" s="13" t="s">
        <v>23</v>
      </c>
      <c r="F4998" s="13" t="s">
        <v>4547</v>
      </c>
      <c r="G4998" s="13" t="s">
        <v>2913</v>
      </c>
      <c r="H4998" s="13" t="s">
        <v>44</v>
      </c>
      <c r="I4998" s="47" t="str">
        <f>INDEX(Orders!$E4998,MATCH(Orders!$F4998,Customers!$B4998,0))</f>
        <v>Standard Class</v>
      </c>
    </row>
    <row r="4999" spans="1:9" x14ac:dyDescent="0.35">
      <c r="A4999" s="12">
        <v>5503</v>
      </c>
      <c r="B4999" s="17" t="s">
        <v>2383</v>
      </c>
      <c r="C4999" s="17" t="s">
        <v>2384</v>
      </c>
      <c r="D4999" s="17" t="s">
        <v>108</v>
      </c>
      <c r="E4999" s="17" t="s">
        <v>23</v>
      </c>
      <c r="F4999" s="17" t="s">
        <v>6498</v>
      </c>
      <c r="G4999" s="17" t="s">
        <v>43</v>
      </c>
      <c r="H4999" s="17" t="s">
        <v>44</v>
      </c>
      <c r="I4999" s="48" t="str">
        <f>INDEX(Orders!$E4999,MATCH(Orders!$F4999,Customers!$B4999,0))</f>
        <v>Second Class</v>
      </c>
    </row>
    <row r="5000" spans="1:9" x14ac:dyDescent="0.35">
      <c r="A5000" s="11">
        <v>4588</v>
      </c>
      <c r="B5000" s="13" t="s">
        <v>1629</v>
      </c>
      <c r="C5000" s="13" t="s">
        <v>1630</v>
      </c>
      <c r="D5000" s="13" t="s">
        <v>22</v>
      </c>
      <c r="E5000" s="13" t="s">
        <v>23</v>
      </c>
      <c r="F5000" s="13" t="s">
        <v>86</v>
      </c>
      <c r="G5000" s="13" t="s">
        <v>87</v>
      </c>
      <c r="H5000" s="13" t="s">
        <v>26</v>
      </c>
      <c r="I5000" s="47" t="str">
        <f>INDEX(Orders!$E5000,MATCH(Orders!$F5000,Customers!$B5000,0))</f>
        <v>Standard Class</v>
      </c>
    </row>
    <row r="5001" spans="1:9" x14ac:dyDescent="0.35">
      <c r="A5001" s="12">
        <v>3275</v>
      </c>
      <c r="B5001" s="17" t="s">
        <v>2383</v>
      </c>
      <c r="C5001" s="17" t="s">
        <v>2384</v>
      </c>
      <c r="D5001" s="17" t="s">
        <v>108</v>
      </c>
      <c r="E5001" s="17" t="s">
        <v>23</v>
      </c>
      <c r="F5001" s="17" t="s">
        <v>6498</v>
      </c>
      <c r="G5001" s="17" t="s">
        <v>43</v>
      </c>
      <c r="H5001" s="17" t="s">
        <v>44</v>
      </c>
      <c r="I5001" s="48" t="str">
        <f>INDEX(Orders!$E5001,MATCH(Orders!$F5001,Customers!$B5001,0))</f>
        <v>Second Class</v>
      </c>
    </row>
    <row r="5002" spans="1:9" x14ac:dyDescent="0.35">
      <c r="A5002" s="11">
        <v>5504</v>
      </c>
      <c r="B5002" s="13" t="s">
        <v>4898</v>
      </c>
      <c r="C5002" s="13" t="s">
        <v>4899</v>
      </c>
      <c r="D5002" s="13" t="s">
        <v>22</v>
      </c>
      <c r="E5002" s="13" t="s">
        <v>23</v>
      </c>
      <c r="F5002" s="13" t="s">
        <v>5241</v>
      </c>
      <c r="G5002" s="13" t="s">
        <v>2629</v>
      </c>
      <c r="H5002" s="13" t="s">
        <v>54</v>
      </c>
      <c r="I5002" s="47" t="str">
        <f>INDEX(Orders!$E5002,MATCH(Orders!$F5002,Customers!$B5002,0))</f>
        <v>Standard Class</v>
      </c>
    </row>
    <row r="5003" spans="1:9" x14ac:dyDescent="0.35">
      <c r="A5003" s="12">
        <v>3276</v>
      </c>
      <c r="B5003" s="17" t="s">
        <v>1629</v>
      </c>
      <c r="C5003" s="17" t="s">
        <v>1630</v>
      </c>
      <c r="D5003" s="17" t="s">
        <v>22</v>
      </c>
      <c r="E5003" s="17" t="s">
        <v>23</v>
      </c>
      <c r="F5003" s="17" t="s">
        <v>86</v>
      </c>
      <c r="G5003" s="17" t="s">
        <v>87</v>
      </c>
      <c r="H5003" s="17" t="s">
        <v>26</v>
      </c>
      <c r="I5003" s="48" t="str">
        <f>INDEX(Orders!$E5003,MATCH(Orders!$F5003,Customers!$B5003,0))</f>
        <v>Standard Class</v>
      </c>
    </row>
    <row r="5004" spans="1:9" x14ac:dyDescent="0.35">
      <c r="A5004" s="11">
        <v>4589</v>
      </c>
      <c r="B5004" s="13" t="s">
        <v>4898</v>
      </c>
      <c r="C5004" s="13" t="s">
        <v>4899</v>
      </c>
      <c r="D5004" s="13" t="s">
        <v>22</v>
      </c>
      <c r="E5004" s="13" t="s">
        <v>23</v>
      </c>
      <c r="F5004" s="13" t="s">
        <v>5241</v>
      </c>
      <c r="G5004" s="13" t="s">
        <v>2629</v>
      </c>
      <c r="H5004" s="13" t="s">
        <v>54</v>
      </c>
      <c r="I5004" s="47" t="str">
        <f>INDEX(Orders!$E5004,MATCH(Orders!$F5004,Customers!$B5004,0))</f>
        <v>Standard Class</v>
      </c>
    </row>
    <row r="5005" spans="1:9" x14ac:dyDescent="0.35">
      <c r="A5005" s="12">
        <v>7377</v>
      </c>
      <c r="B5005" s="17" t="s">
        <v>2383</v>
      </c>
      <c r="C5005" s="17" t="s">
        <v>2384</v>
      </c>
      <c r="D5005" s="17" t="s">
        <v>108</v>
      </c>
      <c r="E5005" s="17" t="s">
        <v>23</v>
      </c>
      <c r="F5005" s="17" t="s">
        <v>6498</v>
      </c>
      <c r="G5005" s="17" t="s">
        <v>43</v>
      </c>
      <c r="H5005" s="17" t="s">
        <v>44</v>
      </c>
      <c r="I5005" s="48" t="str">
        <f>INDEX(Orders!$E5005,MATCH(Orders!$F5005,Customers!$B5005,0))</f>
        <v>Second Class</v>
      </c>
    </row>
    <row r="5006" spans="1:9" x14ac:dyDescent="0.35">
      <c r="A5006" s="11">
        <v>4585</v>
      </c>
      <c r="B5006" s="13" t="s">
        <v>3531</v>
      </c>
      <c r="C5006" s="13" t="s">
        <v>3532</v>
      </c>
      <c r="D5006" s="13" t="s">
        <v>22</v>
      </c>
      <c r="E5006" s="13" t="s">
        <v>23</v>
      </c>
      <c r="F5006" s="13" t="s">
        <v>761</v>
      </c>
      <c r="G5006" s="13" t="s">
        <v>381</v>
      </c>
      <c r="H5006" s="13" t="s">
        <v>54</v>
      </c>
      <c r="I5006" s="47" t="str">
        <f>INDEX(Orders!$E5006,MATCH(Orders!$F5006,Customers!$B5006,0))</f>
        <v>First Class</v>
      </c>
    </row>
    <row r="5007" spans="1:9" x14ac:dyDescent="0.35">
      <c r="A5007" s="12">
        <v>415</v>
      </c>
      <c r="B5007" s="17" t="s">
        <v>2383</v>
      </c>
      <c r="C5007" s="17" t="s">
        <v>2384</v>
      </c>
      <c r="D5007" s="17" t="s">
        <v>108</v>
      </c>
      <c r="E5007" s="17" t="s">
        <v>23</v>
      </c>
      <c r="F5007" s="17" t="s">
        <v>6498</v>
      </c>
      <c r="G5007" s="17" t="s">
        <v>43</v>
      </c>
      <c r="H5007" s="17" t="s">
        <v>44</v>
      </c>
      <c r="I5007" s="48" t="str">
        <f>INDEX(Orders!$E5007,MATCH(Orders!$F5007,Customers!$B5007,0))</f>
        <v>Second Class</v>
      </c>
    </row>
    <row r="5008" spans="1:9" x14ac:dyDescent="0.35">
      <c r="A5008" s="11">
        <v>7997</v>
      </c>
      <c r="B5008" s="13" t="s">
        <v>2325</v>
      </c>
      <c r="C5008" s="13" t="s">
        <v>2326</v>
      </c>
      <c r="D5008" s="13" t="s">
        <v>22</v>
      </c>
      <c r="E5008" s="13" t="s">
        <v>23</v>
      </c>
      <c r="F5008" s="13" t="s">
        <v>159</v>
      </c>
      <c r="G5008" s="13" t="s">
        <v>160</v>
      </c>
      <c r="H5008" s="13" t="s">
        <v>44</v>
      </c>
      <c r="I5008" s="47" t="str">
        <f>INDEX(Orders!$E5008,MATCH(Orders!$F5008,Customers!$B5008,0))</f>
        <v>Standard Class</v>
      </c>
    </row>
    <row r="5009" spans="1:9" x14ac:dyDescent="0.35">
      <c r="A5009" s="12">
        <v>416</v>
      </c>
      <c r="B5009" s="17" t="s">
        <v>1613</v>
      </c>
      <c r="C5009" s="17" t="s">
        <v>1614</v>
      </c>
      <c r="D5009" s="17" t="s">
        <v>108</v>
      </c>
      <c r="E5009" s="17" t="s">
        <v>23</v>
      </c>
      <c r="F5009" s="17" t="s">
        <v>257</v>
      </c>
      <c r="G5009" s="17" t="s">
        <v>43</v>
      </c>
      <c r="H5009" s="17" t="s">
        <v>44</v>
      </c>
      <c r="I5009" s="48" t="str">
        <f>INDEX(Orders!$E5009,MATCH(Orders!$F5009,Customers!$B5009,0))</f>
        <v>First Class</v>
      </c>
    </row>
    <row r="5010" spans="1:9" x14ac:dyDescent="0.35">
      <c r="A5010" s="11">
        <v>6352</v>
      </c>
      <c r="B5010" s="13" t="s">
        <v>2325</v>
      </c>
      <c r="C5010" s="13" t="s">
        <v>2326</v>
      </c>
      <c r="D5010" s="13" t="s">
        <v>22</v>
      </c>
      <c r="E5010" s="13" t="s">
        <v>23</v>
      </c>
      <c r="F5010" s="13" t="s">
        <v>159</v>
      </c>
      <c r="G5010" s="13" t="s">
        <v>160</v>
      </c>
      <c r="H5010" s="13" t="s">
        <v>44</v>
      </c>
      <c r="I5010" s="47" t="str">
        <f>INDEX(Orders!$E5010,MATCH(Orders!$F5010,Customers!$B5010,0))</f>
        <v>Standard Class</v>
      </c>
    </row>
    <row r="5011" spans="1:9" x14ac:dyDescent="0.35">
      <c r="A5011" s="12">
        <v>8305</v>
      </c>
      <c r="B5011" s="17" t="s">
        <v>7056</v>
      </c>
      <c r="C5011" s="17" t="s">
        <v>7057</v>
      </c>
      <c r="D5011" s="17" t="s">
        <v>22</v>
      </c>
      <c r="E5011" s="17" t="s">
        <v>23</v>
      </c>
      <c r="F5011" s="17" t="s">
        <v>801</v>
      </c>
      <c r="G5011" s="17" t="s">
        <v>98</v>
      </c>
      <c r="H5011" s="17" t="s">
        <v>79</v>
      </c>
      <c r="I5011" s="48" t="str">
        <f>INDEX(Orders!$E5011,MATCH(Orders!$F5011,Customers!$B5011,0))</f>
        <v>Standard Class</v>
      </c>
    </row>
    <row r="5012" spans="1:9" x14ac:dyDescent="0.35">
      <c r="A5012" s="11">
        <v>8821</v>
      </c>
      <c r="B5012" s="13" t="s">
        <v>3729</v>
      </c>
      <c r="C5012" s="13" t="s">
        <v>3730</v>
      </c>
      <c r="D5012" s="13" t="s">
        <v>41</v>
      </c>
      <c r="E5012" s="13" t="s">
        <v>23</v>
      </c>
      <c r="F5012" s="13" t="s">
        <v>1471</v>
      </c>
      <c r="G5012" s="13" t="s">
        <v>43</v>
      </c>
      <c r="H5012" s="13" t="s">
        <v>44</v>
      </c>
      <c r="I5012" s="47" t="str">
        <f>INDEX(Orders!$E5012,MATCH(Orders!$F5012,Customers!$B5012,0))</f>
        <v>Standard Class</v>
      </c>
    </row>
    <row r="5013" spans="1:9" x14ac:dyDescent="0.35">
      <c r="A5013" s="12">
        <v>7998</v>
      </c>
      <c r="B5013" s="17" t="s">
        <v>567</v>
      </c>
      <c r="C5013" s="17" t="s">
        <v>568</v>
      </c>
      <c r="D5013" s="17" t="s">
        <v>41</v>
      </c>
      <c r="E5013" s="17" t="s">
        <v>23</v>
      </c>
      <c r="F5013" s="17" t="s">
        <v>5113</v>
      </c>
      <c r="G5013" s="17" t="s">
        <v>98</v>
      </c>
      <c r="H5013" s="17" t="s">
        <v>79</v>
      </c>
      <c r="I5013" s="48" t="str">
        <f>INDEX(Orders!$E5013,MATCH(Orders!$F5013,Customers!$B5013,0))</f>
        <v>Standard Class</v>
      </c>
    </row>
    <row r="5014" spans="1:9" x14ac:dyDescent="0.35">
      <c r="A5014" s="11">
        <v>2909</v>
      </c>
      <c r="B5014" s="13" t="s">
        <v>1613</v>
      </c>
      <c r="C5014" s="13" t="s">
        <v>1614</v>
      </c>
      <c r="D5014" s="13" t="s">
        <v>108</v>
      </c>
      <c r="E5014" s="13" t="s">
        <v>23</v>
      </c>
      <c r="F5014" s="13" t="s">
        <v>257</v>
      </c>
      <c r="G5014" s="13" t="s">
        <v>43</v>
      </c>
      <c r="H5014" s="13" t="s">
        <v>44</v>
      </c>
      <c r="I5014" s="47" t="str">
        <f>INDEX(Orders!$E5014,MATCH(Orders!$F5014,Customers!$B5014,0))</f>
        <v>First Class</v>
      </c>
    </row>
    <row r="5015" spans="1:9" x14ac:dyDescent="0.35">
      <c r="A5015" s="12">
        <v>8048</v>
      </c>
      <c r="B5015" s="17" t="s">
        <v>7976</v>
      </c>
      <c r="C5015" s="17" t="s">
        <v>7977</v>
      </c>
      <c r="D5015" s="17" t="s">
        <v>41</v>
      </c>
      <c r="E5015" s="17" t="s">
        <v>23</v>
      </c>
      <c r="F5015" s="17" t="s">
        <v>932</v>
      </c>
      <c r="G5015" s="17" t="s">
        <v>933</v>
      </c>
      <c r="H5015" s="17" t="s">
        <v>54</v>
      </c>
      <c r="I5015" s="48" t="str">
        <f>INDEX(Orders!$E5015,MATCH(Orders!$F5015,Customers!$B5015,0))</f>
        <v>Standard Class</v>
      </c>
    </row>
    <row r="5016" spans="1:9" x14ac:dyDescent="0.35">
      <c r="A5016" s="11">
        <v>326</v>
      </c>
      <c r="B5016" s="13" t="s">
        <v>2379</v>
      </c>
      <c r="C5016" s="13" t="s">
        <v>2380</v>
      </c>
      <c r="D5016" s="13" t="s">
        <v>41</v>
      </c>
      <c r="E5016" s="13" t="s">
        <v>23</v>
      </c>
      <c r="F5016" s="13" t="s">
        <v>2365</v>
      </c>
      <c r="G5016" s="13" t="s">
        <v>78</v>
      </c>
      <c r="H5016" s="13" t="s">
        <v>79</v>
      </c>
      <c r="I5016" s="47" t="str">
        <f>INDEX(Orders!$E5016,MATCH(Orders!$F5016,Customers!$B5016,0))</f>
        <v>Second Class</v>
      </c>
    </row>
    <row r="5017" spans="1:9" x14ac:dyDescent="0.35">
      <c r="A5017" s="12">
        <v>8822</v>
      </c>
      <c r="B5017" s="17" t="s">
        <v>3631</v>
      </c>
      <c r="C5017" s="17" t="s">
        <v>3632</v>
      </c>
      <c r="D5017" s="17" t="s">
        <v>22</v>
      </c>
      <c r="E5017" s="17" t="s">
        <v>23</v>
      </c>
      <c r="F5017" s="17" t="s">
        <v>1892</v>
      </c>
      <c r="G5017" s="17" t="s">
        <v>514</v>
      </c>
      <c r="H5017" s="17" t="s">
        <v>79</v>
      </c>
      <c r="I5017" s="48" t="str">
        <f>INDEX(Orders!$E5017,MATCH(Orders!$F5017,Customers!$B5017,0))</f>
        <v>Second Class</v>
      </c>
    </row>
    <row r="5018" spans="1:9" x14ac:dyDescent="0.35">
      <c r="A5018" s="11">
        <v>2907</v>
      </c>
      <c r="B5018" s="13" t="s">
        <v>567</v>
      </c>
      <c r="C5018" s="13" t="s">
        <v>568</v>
      </c>
      <c r="D5018" s="13" t="s">
        <v>41</v>
      </c>
      <c r="E5018" s="13" t="s">
        <v>23</v>
      </c>
      <c r="F5018" s="13" t="s">
        <v>5113</v>
      </c>
      <c r="G5018" s="13" t="s">
        <v>98</v>
      </c>
      <c r="H5018" s="13" t="s">
        <v>79</v>
      </c>
      <c r="I5018" s="47" t="str">
        <f>INDEX(Orders!$E5018,MATCH(Orders!$F5018,Customers!$B5018,0))</f>
        <v>Standard Class</v>
      </c>
    </row>
    <row r="5019" spans="1:9" x14ac:dyDescent="0.35">
      <c r="A5019" s="12">
        <v>5700</v>
      </c>
      <c r="B5019" s="17" t="s">
        <v>7976</v>
      </c>
      <c r="C5019" s="17" t="s">
        <v>7977</v>
      </c>
      <c r="D5019" s="17" t="s">
        <v>41</v>
      </c>
      <c r="E5019" s="17" t="s">
        <v>23</v>
      </c>
      <c r="F5019" s="17" t="s">
        <v>932</v>
      </c>
      <c r="G5019" s="17" t="s">
        <v>933</v>
      </c>
      <c r="H5019" s="17" t="s">
        <v>54</v>
      </c>
      <c r="I5019" s="48" t="str">
        <f>INDEX(Orders!$E5019,MATCH(Orders!$F5019,Customers!$B5019,0))</f>
        <v>Standard Class</v>
      </c>
    </row>
    <row r="5020" spans="1:9" x14ac:dyDescent="0.35">
      <c r="A5020" s="11">
        <v>5424</v>
      </c>
      <c r="B5020" s="13" t="s">
        <v>264</v>
      </c>
      <c r="C5020" s="13" t="s">
        <v>265</v>
      </c>
      <c r="D5020" s="13" t="s">
        <v>41</v>
      </c>
      <c r="E5020" s="13" t="s">
        <v>23</v>
      </c>
      <c r="F5020" s="13" t="s">
        <v>358</v>
      </c>
      <c r="G5020" s="13" t="s">
        <v>43</v>
      </c>
      <c r="H5020" s="13" t="s">
        <v>44</v>
      </c>
      <c r="I5020" s="47" t="str">
        <f>INDEX(Orders!$E5020,MATCH(Orders!$F5020,Customers!$B5020,0))</f>
        <v>Standard Class</v>
      </c>
    </row>
    <row r="5021" spans="1:9" x14ac:dyDescent="0.35">
      <c r="A5021" s="12">
        <v>762</v>
      </c>
      <c r="B5021" s="17" t="s">
        <v>1890</v>
      </c>
      <c r="C5021" s="17" t="s">
        <v>1891</v>
      </c>
      <c r="D5021" s="17" t="s">
        <v>22</v>
      </c>
      <c r="E5021" s="17" t="s">
        <v>23</v>
      </c>
      <c r="F5021" s="17" t="s">
        <v>457</v>
      </c>
      <c r="G5021" s="17" t="s">
        <v>458</v>
      </c>
      <c r="H5021" s="17" t="s">
        <v>79</v>
      </c>
      <c r="I5021" s="48" t="str">
        <f>INDEX(Orders!$E5021,MATCH(Orders!$F5021,Customers!$B5021,0))</f>
        <v>Second Class</v>
      </c>
    </row>
    <row r="5022" spans="1:9" x14ac:dyDescent="0.35">
      <c r="A5022" s="11">
        <v>8294</v>
      </c>
      <c r="B5022" s="13" t="s">
        <v>7910</v>
      </c>
      <c r="C5022" s="13" t="s">
        <v>7911</v>
      </c>
      <c r="D5022" s="13" t="s">
        <v>22</v>
      </c>
      <c r="E5022" s="13" t="s">
        <v>23</v>
      </c>
      <c r="F5022" s="13" t="s">
        <v>416</v>
      </c>
      <c r="G5022" s="13" t="s">
        <v>251</v>
      </c>
      <c r="H5022" s="13" t="s">
        <v>79</v>
      </c>
      <c r="I5022" s="47" t="str">
        <f>INDEX(Orders!$E5022,MATCH(Orders!$F5022,Customers!$B5022,0))</f>
        <v>Standard Class</v>
      </c>
    </row>
    <row r="5023" spans="1:9" x14ac:dyDescent="0.35">
      <c r="A5023" s="12">
        <v>8824</v>
      </c>
      <c r="B5023" s="17" t="s">
        <v>123</v>
      </c>
      <c r="C5023" s="17" t="s">
        <v>124</v>
      </c>
      <c r="D5023" s="17" t="s">
        <v>22</v>
      </c>
      <c r="E5023" s="17" t="s">
        <v>23</v>
      </c>
      <c r="F5023" s="17" t="s">
        <v>159</v>
      </c>
      <c r="G5023" s="17" t="s">
        <v>160</v>
      </c>
      <c r="H5023" s="17" t="s">
        <v>44</v>
      </c>
      <c r="I5023" s="48" t="str">
        <f>INDEX(Orders!$E5023,MATCH(Orders!$F5023,Customers!$B5023,0))</f>
        <v>Standard Class</v>
      </c>
    </row>
    <row r="5024" spans="1:9" x14ac:dyDescent="0.35">
      <c r="A5024" s="11">
        <v>4264</v>
      </c>
      <c r="B5024" s="13" t="s">
        <v>567</v>
      </c>
      <c r="C5024" s="13" t="s">
        <v>568</v>
      </c>
      <c r="D5024" s="13" t="s">
        <v>41</v>
      </c>
      <c r="E5024" s="13" t="s">
        <v>23</v>
      </c>
      <c r="F5024" s="13" t="s">
        <v>5113</v>
      </c>
      <c r="G5024" s="13" t="s">
        <v>98</v>
      </c>
      <c r="H5024" s="13" t="s">
        <v>79</v>
      </c>
      <c r="I5024" s="47" t="str">
        <f>INDEX(Orders!$E5024,MATCH(Orders!$F5024,Customers!$B5024,0))</f>
        <v>Standard Class</v>
      </c>
    </row>
    <row r="5025" spans="1:9" x14ac:dyDescent="0.35">
      <c r="A5025" s="12">
        <v>7716</v>
      </c>
      <c r="B5025" s="17" t="s">
        <v>1903</v>
      </c>
      <c r="C5025" s="17" t="s">
        <v>1904</v>
      </c>
      <c r="D5025" s="17" t="s">
        <v>41</v>
      </c>
      <c r="E5025" s="17" t="s">
        <v>23</v>
      </c>
      <c r="F5025" s="17" t="s">
        <v>86</v>
      </c>
      <c r="G5025" s="17" t="s">
        <v>87</v>
      </c>
      <c r="H5025" s="17" t="s">
        <v>26</v>
      </c>
      <c r="I5025" s="48" t="str">
        <f>INDEX(Orders!$E5025,MATCH(Orders!$F5025,Customers!$B5025,0))</f>
        <v>Standard Class</v>
      </c>
    </row>
    <row r="5026" spans="1:9" x14ac:dyDescent="0.35">
      <c r="A5026" s="11">
        <v>5249</v>
      </c>
      <c r="B5026" s="13" t="s">
        <v>1142</v>
      </c>
      <c r="C5026" s="13" t="s">
        <v>1143</v>
      </c>
      <c r="D5026" s="13" t="s">
        <v>41</v>
      </c>
      <c r="E5026" s="13" t="s">
        <v>23</v>
      </c>
      <c r="F5026" s="13" t="s">
        <v>86</v>
      </c>
      <c r="G5026" s="13" t="s">
        <v>87</v>
      </c>
      <c r="H5026" s="13" t="s">
        <v>26</v>
      </c>
      <c r="I5026" s="47" t="str">
        <f>INDEX(Orders!$E5026,MATCH(Orders!$F5026,Customers!$B5026,0))</f>
        <v>Standard Class</v>
      </c>
    </row>
    <row r="5027" spans="1:9" x14ac:dyDescent="0.35">
      <c r="A5027" s="12">
        <v>2803</v>
      </c>
      <c r="B5027" s="17" t="s">
        <v>5289</v>
      </c>
      <c r="C5027" s="17" t="s">
        <v>5290</v>
      </c>
      <c r="D5027" s="17" t="s">
        <v>41</v>
      </c>
      <c r="E5027" s="17" t="s">
        <v>23</v>
      </c>
      <c r="F5027" s="17" t="s">
        <v>159</v>
      </c>
      <c r="G5027" s="17" t="s">
        <v>160</v>
      </c>
      <c r="H5027" s="17" t="s">
        <v>44</v>
      </c>
      <c r="I5027" s="48" t="str">
        <f>INDEX(Orders!$E5027,MATCH(Orders!$F5027,Customers!$B5027,0))</f>
        <v>Second Class</v>
      </c>
    </row>
    <row r="5028" spans="1:9" x14ac:dyDescent="0.35">
      <c r="A5028" s="11">
        <v>8823</v>
      </c>
      <c r="B5028" s="13" t="s">
        <v>4700</v>
      </c>
      <c r="C5028" s="13" t="s">
        <v>4701</v>
      </c>
      <c r="D5028" s="13" t="s">
        <v>41</v>
      </c>
      <c r="E5028" s="13" t="s">
        <v>23</v>
      </c>
      <c r="F5028" s="13" t="s">
        <v>7990</v>
      </c>
      <c r="G5028" s="13" t="s">
        <v>5020</v>
      </c>
      <c r="H5028" s="13" t="s">
        <v>44</v>
      </c>
      <c r="I5028" s="47" t="str">
        <f>INDEX(Orders!$E5028,MATCH(Orders!$F5028,Customers!$B5028,0))</f>
        <v>Standard Class</v>
      </c>
    </row>
    <row r="5029" spans="1:9" x14ac:dyDescent="0.35">
      <c r="A5029" s="12">
        <v>2908</v>
      </c>
      <c r="B5029" s="17" t="s">
        <v>567</v>
      </c>
      <c r="C5029" s="17" t="s">
        <v>568</v>
      </c>
      <c r="D5029" s="17" t="s">
        <v>41</v>
      </c>
      <c r="E5029" s="17" t="s">
        <v>23</v>
      </c>
      <c r="F5029" s="17" t="s">
        <v>5113</v>
      </c>
      <c r="G5029" s="17" t="s">
        <v>98</v>
      </c>
      <c r="H5029" s="17" t="s">
        <v>79</v>
      </c>
      <c r="I5029" s="48" t="str">
        <f>INDEX(Orders!$E5029,MATCH(Orders!$F5029,Customers!$B5029,0))</f>
        <v>Standard Class</v>
      </c>
    </row>
    <row r="5030" spans="1:9" x14ac:dyDescent="0.35">
      <c r="A5030" s="11">
        <v>8911</v>
      </c>
      <c r="B5030" s="13" t="s">
        <v>7976</v>
      </c>
      <c r="C5030" s="13" t="s">
        <v>7977</v>
      </c>
      <c r="D5030" s="13" t="s">
        <v>41</v>
      </c>
      <c r="E5030" s="13" t="s">
        <v>23</v>
      </c>
      <c r="F5030" s="13" t="s">
        <v>932</v>
      </c>
      <c r="G5030" s="13" t="s">
        <v>933</v>
      </c>
      <c r="H5030" s="13" t="s">
        <v>54</v>
      </c>
      <c r="I5030" s="47" t="str">
        <f>INDEX(Orders!$E5030,MATCH(Orders!$F5030,Customers!$B5030,0))</f>
        <v>Standard Class</v>
      </c>
    </row>
    <row r="5031" spans="1:9" x14ac:dyDescent="0.35">
      <c r="A5031" s="12">
        <v>8912</v>
      </c>
      <c r="B5031" s="17" t="s">
        <v>518</v>
      </c>
      <c r="C5031" s="17" t="s">
        <v>519</v>
      </c>
      <c r="D5031" s="17" t="s">
        <v>41</v>
      </c>
      <c r="E5031" s="17" t="s">
        <v>23</v>
      </c>
      <c r="F5031" s="17" t="s">
        <v>513</v>
      </c>
      <c r="G5031" s="17" t="s">
        <v>514</v>
      </c>
      <c r="H5031" s="17" t="s">
        <v>79</v>
      </c>
      <c r="I5031" s="48" t="str">
        <f>INDEX(Orders!$E5031,MATCH(Orders!$F5031,Customers!$B5031,0))</f>
        <v>Standard Class</v>
      </c>
    </row>
    <row r="5032" spans="1:9" x14ac:dyDescent="0.35">
      <c r="A5032" s="11">
        <v>685</v>
      </c>
      <c r="B5032" s="13" t="s">
        <v>518</v>
      </c>
      <c r="C5032" s="13" t="s">
        <v>519</v>
      </c>
      <c r="D5032" s="13" t="s">
        <v>41</v>
      </c>
      <c r="E5032" s="13" t="s">
        <v>23</v>
      </c>
      <c r="F5032" s="13" t="s">
        <v>513</v>
      </c>
      <c r="G5032" s="13" t="s">
        <v>514</v>
      </c>
      <c r="H5032" s="13" t="s">
        <v>79</v>
      </c>
      <c r="I5032" s="47" t="str">
        <f>INDEX(Orders!$E5032,MATCH(Orders!$F5032,Customers!$B5032,0))</f>
        <v>Standard Class</v>
      </c>
    </row>
    <row r="5033" spans="1:9" x14ac:dyDescent="0.35">
      <c r="A5033" s="12">
        <v>9607</v>
      </c>
      <c r="B5033" s="17" t="s">
        <v>7993</v>
      </c>
      <c r="C5033" s="17" t="s">
        <v>7994</v>
      </c>
      <c r="D5033" s="17" t="s">
        <v>22</v>
      </c>
      <c r="E5033" s="17" t="s">
        <v>23</v>
      </c>
      <c r="F5033" s="17" t="s">
        <v>318</v>
      </c>
      <c r="G5033" s="17" t="s">
        <v>78</v>
      </c>
      <c r="H5033" s="17" t="s">
        <v>79</v>
      </c>
      <c r="I5033" s="48" t="str">
        <f>INDEX(Orders!$E5033,MATCH(Orders!$F5033,Customers!$B5033,0))</f>
        <v>Same Day</v>
      </c>
    </row>
    <row r="5034" spans="1:9" x14ac:dyDescent="0.35">
      <c r="A5034" s="11">
        <v>3799</v>
      </c>
      <c r="B5034" s="13" t="s">
        <v>327</v>
      </c>
      <c r="C5034" s="13" t="s">
        <v>328</v>
      </c>
      <c r="D5034" s="13" t="s">
        <v>22</v>
      </c>
      <c r="E5034" s="13" t="s">
        <v>23</v>
      </c>
      <c r="F5034" s="13" t="s">
        <v>527</v>
      </c>
      <c r="G5034" s="13" t="s">
        <v>153</v>
      </c>
      <c r="H5034" s="13" t="s">
        <v>26</v>
      </c>
      <c r="I5034" s="47" t="str">
        <f>INDEX(Orders!$E5034,MATCH(Orders!$F5034,Customers!$B5034,0))</f>
        <v>Standard Class</v>
      </c>
    </row>
    <row r="5035" spans="1:9" x14ac:dyDescent="0.35">
      <c r="A5035" s="12">
        <v>3800</v>
      </c>
      <c r="B5035" s="17" t="s">
        <v>4244</v>
      </c>
      <c r="C5035" s="17" t="s">
        <v>4245</v>
      </c>
      <c r="D5035" s="17" t="s">
        <v>22</v>
      </c>
      <c r="E5035" s="17" t="s">
        <v>23</v>
      </c>
      <c r="F5035" s="17" t="s">
        <v>1839</v>
      </c>
      <c r="G5035" s="17" t="s">
        <v>78</v>
      </c>
      <c r="H5035" s="17" t="s">
        <v>79</v>
      </c>
      <c r="I5035" s="48" t="str">
        <f>INDEX(Orders!$E5035,MATCH(Orders!$F5035,Customers!$B5035,0))</f>
        <v>First Class</v>
      </c>
    </row>
    <row r="5036" spans="1:9" x14ac:dyDescent="0.35">
      <c r="A5036" s="11">
        <v>684</v>
      </c>
      <c r="B5036" s="13" t="s">
        <v>4244</v>
      </c>
      <c r="C5036" s="13" t="s">
        <v>4245</v>
      </c>
      <c r="D5036" s="13" t="s">
        <v>22</v>
      </c>
      <c r="E5036" s="13" t="s">
        <v>23</v>
      </c>
      <c r="F5036" s="13" t="s">
        <v>1839</v>
      </c>
      <c r="G5036" s="13" t="s">
        <v>78</v>
      </c>
      <c r="H5036" s="13" t="s">
        <v>79</v>
      </c>
      <c r="I5036" s="47" t="str">
        <f>INDEX(Orders!$E5036,MATCH(Orders!$F5036,Customers!$B5036,0))</f>
        <v>First Class</v>
      </c>
    </row>
    <row r="5037" spans="1:9" x14ac:dyDescent="0.35">
      <c r="A5037" s="12">
        <v>9225</v>
      </c>
      <c r="B5037" s="17" t="s">
        <v>7993</v>
      </c>
      <c r="C5037" s="17" t="s">
        <v>7994</v>
      </c>
      <c r="D5037" s="17" t="s">
        <v>22</v>
      </c>
      <c r="E5037" s="17" t="s">
        <v>23</v>
      </c>
      <c r="F5037" s="17" t="s">
        <v>318</v>
      </c>
      <c r="G5037" s="17" t="s">
        <v>78</v>
      </c>
      <c r="H5037" s="17" t="s">
        <v>79</v>
      </c>
      <c r="I5037" s="48" t="str">
        <f>INDEX(Orders!$E5037,MATCH(Orders!$F5037,Customers!$B5037,0))</f>
        <v>Same Day</v>
      </c>
    </row>
    <row r="5038" spans="1:9" x14ac:dyDescent="0.35">
      <c r="A5038" s="11">
        <v>8914</v>
      </c>
      <c r="B5038" s="13" t="s">
        <v>2520</v>
      </c>
      <c r="C5038" s="13" t="s">
        <v>2521</v>
      </c>
      <c r="D5038" s="13" t="s">
        <v>108</v>
      </c>
      <c r="E5038" s="13" t="s">
        <v>23</v>
      </c>
      <c r="F5038" s="13" t="s">
        <v>1072</v>
      </c>
      <c r="G5038" s="13" t="s">
        <v>53</v>
      </c>
      <c r="H5038" s="13" t="s">
        <v>54</v>
      </c>
      <c r="I5038" s="47" t="str">
        <f>INDEX(Orders!$E5038,MATCH(Orders!$F5038,Customers!$B5038,0))</f>
        <v>Same Day</v>
      </c>
    </row>
    <row r="5039" spans="1:9" x14ac:dyDescent="0.35">
      <c r="A5039" s="12">
        <v>838</v>
      </c>
      <c r="B5039" s="17" t="s">
        <v>518</v>
      </c>
      <c r="C5039" s="17" t="s">
        <v>519</v>
      </c>
      <c r="D5039" s="17" t="s">
        <v>41</v>
      </c>
      <c r="E5039" s="17" t="s">
        <v>23</v>
      </c>
      <c r="F5039" s="17" t="s">
        <v>513</v>
      </c>
      <c r="G5039" s="17" t="s">
        <v>514</v>
      </c>
      <c r="H5039" s="17" t="s">
        <v>79</v>
      </c>
      <c r="I5039" s="48" t="str">
        <f>INDEX(Orders!$E5039,MATCH(Orders!$F5039,Customers!$B5039,0))</f>
        <v>Standard Class</v>
      </c>
    </row>
    <row r="5040" spans="1:9" x14ac:dyDescent="0.35">
      <c r="A5040" s="11">
        <v>1411</v>
      </c>
      <c r="B5040" s="13" t="s">
        <v>2664</v>
      </c>
      <c r="C5040" s="13" t="s">
        <v>2665</v>
      </c>
      <c r="D5040" s="13" t="s">
        <v>108</v>
      </c>
      <c r="E5040" s="13" t="s">
        <v>23</v>
      </c>
      <c r="F5040" s="13" t="s">
        <v>1091</v>
      </c>
      <c r="G5040" s="13" t="s">
        <v>514</v>
      </c>
      <c r="H5040" s="13" t="s">
        <v>79</v>
      </c>
      <c r="I5040" s="47" t="str">
        <f>INDEX(Orders!$E5040,MATCH(Orders!$F5040,Customers!$B5040,0))</f>
        <v>Standard Class</v>
      </c>
    </row>
    <row r="5041" spans="1:9" x14ac:dyDescent="0.35">
      <c r="A5041" s="12">
        <v>9761</v>
      </c>
      <c r="B5041" s="17" t="s">
        <v>3765</v>
      </c>
      <c r="C5041" s="17" t="s">
        <v>3766</v>
      </c>
      <c r="D5041" s="17" t="s">
        <v>108</v>
      </c>
      <c r="E5041" s="17" t="s">
        <v>23</v>
      </c>
      <c r="F5041" s="17" t="s">
        <v>3091</v>
      </c>
      <c r="G5041" s="17" t="s">
        <v>53</v>
      </c>
      <c r="H5041" s="17" t="s">
        <v>54</v>
      </c>
      <c r="I5041" s="48" t="str">
        <f>INDEX(Orders!$E5041,MATCH(Orders!$F5041,Customers!$B5041,0))</f>
        <v>Standard Class</v>
      </c>
    </row>
    <row r="5042" spans="1:9" x14ac:dyDescent="0.35">
      <c r="A5042" s="11">
        <v>9224</v>
      </c>
      <c r="B5042" s="13" t="s">
        <v>3282</v>
      </c>
      <c r="C5042" s="13" t="s">
        <v>3283</v>
      </c>
      <c r="D5042" s="13" t="s">
        <v>108</v>
      </c>
      <c r="E5042" s="13" t="s">
        <v>23</v>
      </c>
      <c r="F5042" s="13" t="s">
        <v>8005</v>
      </c>
      <c r="G5042" s="13" t="s">
        <v>1444</v>
      </c>
      <c r="H5042" s="13" t="s">
        <v>79</v>
      </c>
      <c r="I5042" s="47" t="str">
        <f>INDEX(Orders!$E5042,MATCH(Orders!$F5042,Customers!$B5042,0))</f>
        <v>Standard Class</v>
      </c>
    </row>
    <row r="5043" spans="1:9" x14ac:dyDescent="0.35">
      <c r="A5043" s="12">
        <v>8913</v>
      </c>
      <c r="B5043" s="17" t="s">
        <v>2520</v>
      </c>
      <c r="C5043" s="17" t="s">
        <v>2521</v>
      </c>
      <c r="D5043" s="17" t="s">
        <v>108</v>
      </c>
      <c r="E5043" s="17" t="s">
        <v>23</v>
      </c>
      <c r="F5043" s="17" t="s">
        <v>1072</v>
      </c>
      <c r="G5043" s="17" t="s">
        <v>53</v>
      </c>
      <c r="H5043" s="17" t="s">
        <v>54</v>
      </c>
      <c r="I5043" s="48" t="str">
        <f>INDEX(Orders!$E5043,MATCH(Orders!$F5043,Customers!$B5043,0))</f>
        <v>Same Day</v>
      </c>
    </row>
    <row r="5044" spans="1:9" x14ac:dyDescent="0.35">
      <c r="A5044" s="11">
        <v>9226</v>
      </c>
      <c r="B5044" s="13" t="s">
        <v>518</v>
      </c>
      <c r="C5044" s="13" t="s">
        <v>519</v>
      </c>
      <c r="D5044" s="13" t="s">
        <v>41</v>
      </c>
      <c r="E5044" s="13" t="s">
        <v>23</v>
      </c>
      <c r="F5044" s="13" t="s">
        <v>513</v>
      </c>
      <c r="G5044" s="13" t="s">
        <v>514</v>
      </c>
      <c r="H5044" s="13" t="s">
        <v>79</v>
      </c>
      <c r="I5044" s="47" t="str">
        <f>INDEX(Orders!$E5044,MATCH(Orders!$F5044,Customers!$B5044,0))</f>
        <v>Standard Class</v>
      </c>
    </row>
    <row r="5045" spans="1:9" x14ac:dyDescent="0.35">
      <c r="A5045" s="12">
        <v>9227</v>
      </c>
      <c r="B5045" s="17" t="s">
        <v>2520</v>
      </c>
      <c r="C5045" s="17" t="s">
        <v>2521</v>
      </c>
      <c r="D5045" s="17" t="s">
        <v>108</v>
      </c>
      <c r="E5045" s="17" t="s">
        <v>23</v>
      </c>
      <c r="F5045" s="17" t="s">
        <v>1072</v>
      </c>
      <c r="G5045" s="17" t="s">
        <v>53</v>
      </c>
      <c r="H5045" s="17" t="s">
        <v>54</v>
      </c>
      <c r="I5045" s="48" t="str">
        <f>INDEX(Orders!$E5045,MATCH(Orders!$F5045,Customers!$B5045,0))</f>
        <v>Same Day</v>
      </c>
    </row>
    <row r="5046" spans="1:9" x14ac:dyDescent="0.35">
      <c r="A5046" s="11">
        <v>9606</v>
      </c>
      <c r="B5046" s="13" t="s">
        <v>2520</v>
      </c>
      <c r="C5046" s="13" t="s">
        <v>2521</v>
      </c>
      <c r="D5046" s="13" t="s">
        <v>108</v>
      </c>
      <c r="E5046" s="13" t="s">
        <v>23</v>
      </c>
      <c r="F5046" s="13" t="s">
        <v>1072</v>
      </c>
      <c r="G5046" s="13" t="s">
        <v>53</v>
      </c>
      <c r="H5046" s="13" t="s">
        <v>54</v>
      </c>
      <c r="I5046" s="47" t="str">
        <f>INDEX(Orders!$E5046,MATCH(Orders!$F5046,Customers!$B5046,0))</f>
        <v>Same Day</v>
      </c>
    </row>
    <row r="5047" spans="1:9" x14ac:dyDescent="0.35">
      <c r="A5047" s="12">
        <v>9500</v>
      </c>
      <c r="B5047" s="17" t="s">
        <v>327</v>
      </c>
      <c r="C5047" s="17" t="s">
        <v>328</v>
      </c>
      <c r="D5047" s="17" t="s">
        <v>22</v>
      </c>
      <c r="E5047" s="17" t="s">
        <v>23</v>
      </c>
      <c r="F5047" s="17" t="s">
        <v>527</v>
      </c>
      <c r="G5047" s="17" t="s">
        <v>153</v>
      </c>
      <c r="H5047" s="17" t="s">
        <v>26</v>
      </c>
      <c r="I5047" s="48" t="str">
        <f>INDEX(Orders!$E5047,MATCH(Orders!$F5047,Customers!$B5047,0))</f>
        <v>Standard Class</v>
      </c>
    </row>
    <row r="5048" spans="1:9" x14ac:dyDescent="0.35">
      <c r="A5048" s="11">
        <v>9471</v>
      </c>
      <c r="B5048" s="13" t="s">
        <v>991</v>
      </c>
      <c r="C5048" s="13" t="s">
        <v>992</v>
      </c>
      <c r="D5048" s="13" t="s">
        <v>108</v>
      </c>
      <c r="E5048" s="13" t="s">
        <v>23</v>
      </c>
      <c r="F5048" s="13" t="s">
        <v>5451</v>
      </c>
      <c r="G5048" s="13" t="s">
        <v>762</v>
      </c>
      <c r="H5048" s="13" t="s">
        <v>54</v>
      </c>
      <c r="I5048" s="47" t="str">
        <f>INDEX(Orders!$E5048,MATCH(Orders!$F5048,Customers!$B5048,0))</f>
        <v>First Class</v>
      </c>
    </row>
    <row r="5049" spans="1:9" x14ac:dyDescent="0.35">
      <c r="A5049" s="12">
        <v>9474</v>
      </c>
      <c r="B5049" s="17" t="s">
        <v>8008</v>
      </c>
      <c r="C5049" s="17" t="s">
        <v>8009</v>
      </c>
      <c r="D5049" s="17" t="s">
        <v>41</v>
      </c>
      <c r="E5049" s="17" t="s">
        <v>23</v>
      </c>
      <c r="F5049" s="17" t="s">
        <v>218</v>
      </c>
      <c r="G5049" s="17" t="s">
        <v>219</v>
      </c>
      <c r="H5049" s="17" t="s">
        <v>26</v>
      </c>
      <c r="I5049" s="48" t="str">
        <f>INDEX(Orders!$E5049,MATCH(Orders!$F5049,Customers!$B5049,0))</f>
        <v>Second Class</v>
      </c>
    </row>
    <row r="5050" spans="1:9" x14ac:dyDescent="0.35">
      <c r="A5050" s="11">
        <v>9470</v>
      </c>
      <c r="B5050" s="13" t="s">
        <v>8008</v>
      </c>
      <c r="C5050" s="13" t="s">
        <v>8009</v>
      </c>
      <c r="D5050" s="13" t="s">
        <v>41</v>
      </c>
      <c r="E5050" s="13" t="s">
        <v>23</v>
      </c>
      <c r="F5050" s="13" t="s">
        <v>218</v>
      </c>
      <c r="G5050" s="13" t="s">
        <v>219</v>
      </c>
      <c r="H5050" s="13" t="s">
        <v>26</v>
      </c>
      <c r="I5050" s="47" t="str">
        <f>INDEX(Orders!$E5050,MATCH(Orders!$F5050,Customers!$B5050,0))</f>
        <v>Second Class</v>
      </c>
    </row>
    <row r="5051" spans="1:9" x14ac:dyDescent="0.35">
      <c r="A5051" s="12">
        <v>9473</v>
      </c>
      <c r="B5051" s="17" t="s">
        <v>8008</v>
      </c>
      <c r="C5051" s="17" t="s">
        <v>8009</v>
      </c>
      <c r="D5051" s="17" t="s">
        <v>41</v>
      </c>
      <c r="E5051" s="17" t="s">
        <v>23</v>
      </c>
      <c r="F5051" s="17" t="s">
        <v>218</v>
      </c>
      <c r="G5051" s="17" t="s">
        <v>219</v>
      </c>
      <c r="H5051" s="17" t="s">
        <v>26</v>
      </c>
      <c r="I5051" s="48" t="str">
        <f>INDEX(Orders!$E5051,MATCH(Orders!$F5051,Customers!$B5051,0))</f>
        <v>Second Class</v>
      </c>
    </row>
    <row r="5052" spans="1:9" x14ac:dyDescent="0.35">
      <c r="A5052" s="11">
        <v>9499</v>
      </c>
      <c r="B5052" s="13" t="s">
        <v>8008</v>
      </c>
      <c r="C5052" s="13" t="s">
        <v>8009</v>
      </c>
      <c r="D5052" s="13" t="s">
        <v>41</v>
      </c>
      <c r="E5052" s="13" t="s">
        <v>23</v>
      </c>
      <c r="F5052" s="13" t="s">
        <v>218</v>
      </c>
      <c r="G5052" s="13" t="s">
        <v>219</v>
      </c>
      <c r="H5052" s="13" t="s">
        <v>26</v>
      </c>
      <c r="I5052" s="47" t="str">
        <f>INDEX(Orders!$E5052,MATCH(Orders!$F5052,Customers!$B5052,0))</f>
        <v>Second Class</v>
      </c>
    </row>
    <row r="5053" spans="1:9" x14ac:dyDescent="0.35">
      <c r="A5053" s="12">
        <v>938</v>
      </c>
      <c r="B5053" s="17" t="s">
        <v>991</v>
      </c>
      <c r="C5053" s="17" t="s">
        <v>992</v>
      </c>
      <c r="D5053" s="17" t="s">
        <v>108</v>
      </c>
      <c r="E5053" s="17" t="s">
        <v>23</v>
      </c>
      <c r="F5053" s="17" t="s">
        <v>5451</v>
      </c>
      <c r="G5053" s="17" t="s">
        <v>762</v>
      </c>
      <c r="H5053" s="17" t="s">
        <v>54</v>
      </c>
      <c r="I5053" s="48" t="str">
        <f>INDEX(Orders!$E5053,MATCH(Orders!$F5053,Customers!$B5053,0))</f>
        <v>First Class</v>
      </c>
    </row>
    <row r="5054" spans="1:9" x14ac:dyDescent="0.35">
      <c r="A5054" s="11">
        <v>9467</v>
      </c>
      <c r="B5054" s="13" t="s">
        <v>3108</v>
      </c>
      <c r="C5054" s="13" t="s">
        <v>3109</v>
      </c>
      <c r="D5054" s="13" t="s">
        <v>22</v>
      </c>
      <c r="E5054" s="13" t="s">
        <v>23</v>
      </c>
      <c r="F5054" s="13" t="s">
        <v>6990</v>
      </c>
      <c r="G5054" s="13" t="s">
        <v>5020</v>
      </c>
      <c r="H5054" s="13" t="s">
        <v>44</v>
      </c>
      <c r="I5054" s="47" t="str">
        <f>INDEX(Orders!$E5054,MATCH(Orders!$F5054,Customers!$B5054,0))</f>
        <v>First Class</v>
      </c>
    </row>
    <row r="5055" spans="1:9" x14ac:dyDescent="0.35">
      <c r="A5055" s="12">
        <v>9468</v>
      </c>
      <c r="B5055" s="17" t="s">
        <v>8008</v>
      </c>
      <c r="C5055" s="17" t="s">
        <v>8009</v>
      </c>
      <c r="D5055" s="17" t="s">
        <v>41</v>
      </c>
      <c r="E5055" s="17" t="s">
        <v>23</v>
      </c>
      <c r="F5055" s="17" t="s">
        <v>218</v>
      </c>
      <c r="G5055" s="17" t="s">
        <v>219</v>
      </c>
      <c r="H5055" s="17" t="s">
        <v>26</v>
      </c>
      <c r="I5055" s="48" t="str">
        <f>INDEX(Orders!$E5055,MATCH(Orders!$F5055,Customers!$B5055,0))</f>
        <v>Second Class</v>
      </c>
    </row>
    <row r="5056" spans="1:9" x14ac:dyDescent="0.35">
      <c r="A5056" s="11">
        <v>128</v>
      </c>
      <c r="B5056" s="13" t="s">
        <v>8008</v>
      </c>
      <c r="C5056" s="13" t="s">
        <v>8009</v>
      </c>
      <c r="D5056" s="13" t="s">
        <v>41</v>
      </c>
      <c r="E5056" s="13" t="s">
        <v>23</v>
      </c>
      <c r="F5056" s="13" t="s">
        <v>218</v>
      </c>
      <c r="G5056" s="13" t="s">
        <v>219</v>
      </c>
      <c r="H5056" s="13" t="s">
        <v>26</v>
      </c>
      <c r="I5056" s="47" t="str">
        <f>INDEX(Orders!$E5056,MATCH(Orders!$F5056,Customers!$B5056,0))</f>
        <v>Second Class</v>
      </c>
    </row>
    <row r="5057" spans="1:9" x14ac:dyDescent="0.35">
      <c r="A5057" s="12">
        <v>2308</v>
      </c>
      <c r="B5057" s="17" t="s">
        <v>3979</v>
      </c>
      <c r="C5057" s="17" t="s">
        <v>3980</v>
      </c>
      <c r="D5057" s="17" t="s">
        <v>41</v>
      </c>
      <c r="E5057" s="17" t="s">
        <v>23</v>
      </c>
      <c r="F5057" s="17" t="s">
        <v>1695</v>
      </c>
      <c r="G5057" s="17" t="s">
        <v>465</v>
      </c>
      <c r="H5057" s="17" t="s">
        <v>44</v>
      </c>
      <c r="I5057" s="48" t="str">
        <f>INDEX(Orders!$E5057,MATCH(Orders!$F5057,Customers!$B5057,0))</f>
        <v>Standard Class</v>
      </c>
    </row>
    <row r="5058" spans="1:9" x14ac:dyDescent="0.35">
      <c r="A5058" s="11">
        <v>3462</v>
      </c>
      <c r="B5058" s="13" t="s">
        <v>1121</v>
      </c>
      <c r="C5058" s="13" t="s">
        <v>1122</v>
      </c>
      <c r="D5058" s="13" t="s">
        <v>41</v>
      </c>
      <c r="E5058" s="13" t="s">
        <v>23</v>
      </c>
      <c r="F5058" s="13" t="s">
        <v>218</v>
      </c>
      <c r="G5058" s="13" t="s">
        <v>219</v>
      </c>
      <c r="H5058" s="13" t="s">
        <v>26</v>
      </c>
      <c r="I5058" s="47" t="str">
        <f>INDEX(Orders!$E5058,MATCH(Orders!$F5058,Customers!$B5058,0))</f>
        <v>Standard Class</v>
      </c>
    </row>
    <row r="5059" spans="1:9" x14ac:dyDescent="0.35">
      <c r="A5059" s="12">
        <v>9498</v>
      </c>
      <c r="B5059" s="17" t="s">
        <v>3692</v>
      </c>
      <c r="C5059" s="17" t="s">
        <v>3693</v>
      </c>
      <c r="D5059" s="17" t="s">
        <v>22</v>
      </c>
      <c r="E5059" s="17" t="s">
        <v>23</v>
      </c>
      <c r="F5059" s="17" t="s">
        <v>404</v>
      </c>
      <c r="G5059" s="17" t="s">
        <v>53</v>
      </c>
      <c r="H5059" s="17" t="s">
        <v>54</v>
      </c>
      <c r="I5059" s="48" t="str">
        <f>INDEX(Orders!$E5059,MATCH(Orders!$F5059,Customers!$B5059,0))</f>
        <v>Second Class</v>
      </c>
    </row>
    <row r="5060" spans="1:9" x14ac:dyDescent="0.35">
      <c r="A5060" s="11">
        <v>127</v>
      </c>
      <c r="B5060" s="13" t="s">
        <v>991</v>
      </c>
      <c r="C5060" s="13" t="s">
        <v>992</v>
      </c>
      <c r="D5060" s="13" t="s">
        <v>108</v>
      </c>
      <c r="E5060" s="13" t="s">
        <v>23</v>
      </c>
      <c r="F5060" s="13" t="s">
        <v>5451</v>
      </c>
      <c r="G5060" s="13" t="s">
        <v>762</v>
      </c>
      <c r="H5060" s="13" t="s">
        <v>54</v>
      </c>
      <c r="I5060" s="47" t="str">
        <f>INDEX(Orders!$E5060,MATCH(Orders!$F5060,Customers!$B5060,0))</f>
        <v>First Class</v>
      </c>
    </row>
    <row r="5061" spans="1:9" x14ac:dyDescent="0.35">
      <c r="A5061" s="12">
        <v>7490</v>
      </c>
      <c r="B5061" s="17" t="s">
        <v>3979</v>
      </c>
      <c r="C5061" s="17" t="s">
        <v>3980</v>
      </c>
      <c r="D5061" s="17" t="s">
        <v>41</v>
      </c>
      <c r="E5061" s="17" t="s">
        <v>23</v>
      </c>
      <c r="F5061" s="17" t="s">
        <v>1695</v>
      </c>
      <c r="G5061" s="17" t="s">
        <v>465</v>
      </c>
      <c r="H5061" s="17" t="s">
        <v>44</v>
      </c>
      <c r="I5061" s="48" t="str">
        <f>INDEX(Orders!$E5061,MATCH(Orders!$F5061,Customers!$B5061,0))</f>
        <v>Standard Class</v>
      </c>
    </row>
    <row r="5062" spans="1:9" x14ac:dyDescent="0.35">
      <c r="A5062" s="11">
        <v>9472</v>
      </c>
      <c r="B5062" s="13" t="s">
        <v>2954</v>
      </c>
      <c r="C5062" s="13" t="s">
        <v>2955</v>
      </c>
      <c r="D5062" s="13" t="s">
        <v>41</v>
      </c>
      <c r="E5062" s="13" t="s">
        <v>23</v>
      </c>
      <c r="F5062" s="13" t="s">
        <v>257</v>
      </c>
      <c r="G5062" s="13" t="s">
        <v>43</v>
      </c>
      <c r="H5062" s="13" t="s">
        <v>44</v>
      </c>
      <c r="I5062" s="47" t="str">
        <f>INDEX(Orders!$E5062,MATCH(Orders!$F5062,Customers!$B5062,0))</f>
        <v>Standard Class</v>
      </c>
    </row>
    <row r="5063" spans="1:9" x14ac:dyDescent="0.35">
      <c r="A5063" s="12">
        <v>3349</v>
      </c>
      <c r="B5063" s="17" t="s">
        <v>8008</v>
      </c>
      <c r="C5063" s="17" t="s">
        <v>8009</v>
      </c>
      <c r="D5063" s="17" t="s">
        <v>41</v>
      </c>
      <c r="E5063" s="17" t="s">
        <v>23</v>
      </c>
      <c r="F5063" s="17" t="s">
        <v>218</v>
      </c>
      <c r="G5063" s="17" t="s">
        <v>219</v>
      </c>
      <c r="H5063" s="17" t="s">
        <v>26</v>
      </c>
      <c r="I5063" s="48" t="str">
        <f>INDEX(Orders!$E5063,MATCH(Orders!$F5063,Customers!$B5063,0))</f>
        <v>Second Class</v>
      </c>
    </row>
    <row r="5064" spans="1:9" x14ac:dyDescent="0.35">
      <c r="A5064" s="11">
        <v>9469</v>
      </c>
      <c r="B5064" s="13" t="s">
        <v>5563</v>
      </c>
      <c r="C5064" s="13" t="s">
        <v>5564</v>
      </c>
      <c r="D5064" s="13" t="s">
        <v>22</v>
      </c>
      <c r="E5064" s="13" t="s">
        <v>23</v>
      </c>
      <c r="F5064" s="13" t="s">
        <v>380</v>
      </c>
      <c r="G5064" s="13" t="s">
        <v>381</v>
      </c>
      <c r="H5064" s="13" t="s">
        <v>54</v>
      </c>
      <c r="I5064" s="47" t="str">
        <f>INDEX(Orders!$E5064,MATCH(Orders!$F5064,Customers!$B5064,0))</f>
        <v>First Class</v>
      </c>
    </row>
    <row r="5065" spans="1:9" x14ac:dyDescent="0.35">
      <c r="A5065" s="12">
        <v>8171</v>
      </c>
      <c r="B5065" s="17" t="s">
        <v>8008</v>
      </c>
      <c r="C5065" s="17" t="s">
        <v>8009</v>
      </c>
      <c r="D5065" s="17" t="s">
        <v>41</v>
      </c>
      <c r="E5065" s="17" t="s">
        <v>23</v>
      </c>
      <c r="F5065" s="17" t="s">
        <v>218</v>
      </c>
      <c r="G5065" s="17" t="s">
        <v>219</v>
      </c>
      <c r="H5065" s="17" t="s">
        <v>26</v>
      </c>
      <c r="I5065" s="48" t="str">
        <f>INDEX(Orders!$E5065,MATCH(Orders!$F5065,Customers!$B5065,0))</f>
        <v>Second Class</v>
      </c>
    </row>
    <row r="5066" spans="1:9" x14ac:dyDescent="0.35">
      <c r="A5066" s="11">
        <v>3675</v>
      </c>
      <c r="B5066" s="13" t="s">
        <v>991</v>
      </c>
      <c r="C5066" s="13" t="s">
        <v>992</v>
      </c>
      <c r="D5066" s="13" t="s">
        <v>108</v>
      </c>
      <c r="E5066" s="13" t="s">
        <v>23</v>
      </c>
      <c r="F5066" s="13" t="s">
        <v>159</v>
      </c>
      <c r="G5066" s="13" t="s">
        <v>160</v>
      </c>
      <c r="H5066" s="13" t="s">
        <v>44</v>
      </c>
      <c r="I5066" s="47" t="str">
        <f>INDEX(Orders!$E5066,MATCH(Orders!$F5066,Customers!$B5066,0))</f>
        <v>Standard Class</v>
      </c>
    </row>
    <row r="5067" spans="1:9" x14ac:dyDescent="0.35">
      <c r="A5067" s="12">
        <v>2973</v>
      </c>
      <c r="B5067" s="17" t="s">
        <v>4386</v>
      </c>
      <c r="C5067" s="17" t="s">
        <v>4387</v>
      </c>
      <c r="D5067" s="17" t="s">
        <v>41</v>
      </c>
      <c r="E5067" s="17" t="s">
        <v>23</v>
      </c>
      <c r="F5067" s="17" t="s">
        <v>86</v>
      </c>
      <c r="G5067" s="17" t="s">
        <v>87</v>
      </c>
      <c r="H5067" s="17" t="s">
        <v>26</v>
      </c>
      <c r="I5067" s="48" t="str">
        <f>INDEX(Orders!$E5067,MATCH(Orders!$F5067,Customers!$B5067,0))</f>
        <v>Standard Class</v>
      </c>
    </row>
    <row r="5068" spans="1:9" x14ac:dyDescent="0.35">
      <c r="A5068" s="11">
        <v>7099</v>
      </c>
      <c r="B5068" s="13" t="s">
        <v>615</v>
      </c>
      <c r="C5068" s="13" t="s">
        <v>616</v>
      </c>
      <c r="D5068" s="13" t="s">
        <v>41</v>
      </c>
      <c r="E5068" s="13" t="s">
        <v>23</v>
      </c>
      <c r="F5068" s="13" t="s">
        <v>273</v>
      </c>
      <c r="G5068" s="13" t="s">
        <v>78</v>
      </c>
      <c r="H5068" s="13" t="s">
        <v>79</v>
      </c>
      <c r="I5068" s="47" t="str">
        <f>INDEX(Orders!$E5068,MATCH(Orders!$F5068,Customers!$B5068,0))</f>
        <v>Second Class</v>
      </c>
    </row>
    <row r="5069" spans="1:9" x14ac:dyDescent="0.35">
      <c r="A5069" s="12">
        <v>8170</v>
      </c>
      <c r="B5069" s="17" t="s">
        <v>5171</v>
      </c>
      <c r="C5069" s="17" t="s">
        <v>5172</v>
      </c>
      <c r="D5069" s="17" t="s">
        <v>41</v>
      </c>
      <c r="E5069" s="17" t="s">
        <v>23</v>
      </c>
      <c r="F5069" s="17" t="s">
        <v>218</v>
      </c>
      <c r="G5069" s="17" t="s">
        <v>219</v>
      </c>
      <c r="H5069" s="17" t="s">
        <v>26</v>
      </c>
      <c r="I5069" s="48" t="str">
        <f>INDEX(Orders!$E5069,MATCH(Orders!$F5069,Customers!$B5069,0))</f>
        <v>Standard Class</v>
      </c>
    </row>
    <row r="5070" spans="1:9" x14ac:dyDescent="0.35">
      <c r="A5070" s="11">
        <v>2969</v>
      </c>
      <c r="B5070" s="13" t="s">
        <v>991</v>
      </c>
      <c r="C5070" s="13" t="s">
        <v>992</v>
      </c>
      <c r="D5070" s="13" t="s">
        <v>108</v>
      </c>
      <c r="E5070" s="13" t="s">
        <v>23</v>
      </c>
      <c r="F5070" s="13" t="s">
        <v>159</v>
      </c>
      <c r="G5070" s="13" t="s">
        <v>160</v>
      </c>
      <c r="H5070" s="13" t="s">
        <v>44</v>
      </c>
      <c r="I5070" s="47" t="str">
        <f>INDEX(Orders!$E5070,MATCH(Orders!$F5070,Customers!$B5070,0))</f>
        <v>Standard Class</v>
      </c>
    </row>
    <row r="5071" spans="1:9" x14ac:dyDescent="0.35">
      <c r="A5071" s="12">
        <v>8169</v>
      </c>
      <c r="B5071" s="17" t="s">
        <v>615</v>
      </c>
      <c r="C5071" s="17" t="s">
        <v>616</v>
      </c>
      <c r="D5071" s="17" t="s">
        <v>41</v>
      </c>
      <c r="E5071" s="17" t="s">
        <v>23</v>
      </c>
      <c r="F5071" s="17" t="s">
        <v>273</v>
      </c>
      <c r="G5071" s="17" t="s">
        <v>78</v>
      </c>
      <c r="H5071" s="17" t="s">
        <v>79</v>
      </c>
      <c r="I5071" s="48" t="str">
        <f>INDEX(Orders!$E5071,MATCH(Orders!$F5071,Customers!$B5071,0))</f>
        <v>Second Class</v>
      </c>
    </row>
    <row r="5072" spans="1:9" x14ac:dyDescent="0.35">
      <c r="A5072" s="11">
        <v>8966</v>
      </c>
      <c r="B5072" s="13" t="s">
        <v>991</v>
      </c>
      <c r="C5072" s="13" t="s">
        <v>992</v>
      </c>
      <c r="D5072" s="13" t="s">
        <v>108</v>
      </c>
      <c r="E5072" s="13" t="s">
        <v>23</v>
      </c>
      <c r="F5072" s="13" t="s">
        <v>159</v>
      </c>
      <c r="G5072" s="13" t="s">
        <v>160</v>
      </c>
      <c r="H5072" s="13" t="s">
        <v>44</v>
      </c>
      <c r="I5072" s="47" t="str">
        <f>INDEX(Orders!$E5072,MATCH(Orders!$F5072,Customers!$B5072,0))</f>
        <v>Standard Class</v>
      </c>
    </row>
    <row r="5073" spans="1:9" x14ac:dyDescent="0.35">
      <c r="A5073" s="12">
        <v>419</v>
      </c>
      <c r="B5073" s="17" t="s">
        <v>2239</v>
      </c>
      <c r="C5073" s="17" t="s">
        <v>2240</v>
      </c>
      <c r="D5073" s="17" t="s">
        <v>41</v>
      </c>
      <c r="E5073" s="17" t="s">
        <v>23</v>
      </c>
      <c r="F5073" s="17" t="s">
        <v>451</v>
      </c>
      <c r="G5073" s="17" t="s">
        <v>53</v>
      </c>
      <c r="H5073" s="17" t="s">
        <v>54</v>
      </c>
      <c r="I5073" s="48" t="str">
        <f>INDEX(Orders!$E5073,MATCH(Orders!$F5073,Customers!$B5073,0))</f>
        <v>Standard Class</v>
      </c>
    </row>
    <row r="5074" spans="1:9" x14ac:dyDescent="0.35">
      <c r="A5074" s="11">
        <v>96</v>
      </c>
      <c r="B5074" s="13" t="s">
        <v>4703</v>
      </c>
      <c r="C5074" s="13" t="s">
        <v>4704</v>
      </c>
      <c r="D5074" s="13" t="s">
        <v>22</v>
      </c>
      <c r="E5074" s="13" t="s">
        <v>23</v>
      </c>
      <c r="F5074" s="13" t="s">
        <v>457</v>
      </c>
      <c r="G5074" s="13" t="s">
        <v>458</v>
      </c>
      <c r="H5074" s="13" t="s">
        <v>79</v>
      </c>
      <c r="I5074" s="47" t="str">
        <f>INDEX(Orders!$E5074,MATCH(Orders!$F5074,Customers!$B5074,0))</f>
        <v>Standard Class</v>
      </c>
    </row>
    <row r="5075" spans="1:9" x14ac:dyDescent="0.35">
      <c r="A5075" s="12">
        <v>1231</v>
      </c>
      <c r="B5075" s="17" t="s">
        <v>7523</v>
      </c>
      <c r="C5075" s="17" t="s">
        <v>7524</v>
      </c>
      <c r="D5075" s="17" t="s">
        <v>108</v>
      </c>
      <c r="E5075" s="17" t="s">
        <v>23</v>
      </c>
      <c r="F5075" s="17" t="s">
        <v>3087</v>
      </c>
      <c r="G5075" s="17" t="s">
        <v>1134</v>
      </c>
      <c r="H5075" s="17" t="s">
        <v>44</v>
      </c>
      <c r="I5075" s="48" t="str">
        <f>INDEX(Orders!$E5075,MATCH(Orders!$F5075,Customers!$B5075,0))</f>
        <v>Standard Class</v>
      </c>
    </row>
    <row r="5076" spans="1:9" x14ac:dyDescent="0.35">
      <c r="A5076" s="11">
        <v>3046</v>
      </c>
      <c r="B5076" s="13" t="s">
        <v>846</v>
      </c>
      <c r="C5076" s="13" t="s">
        <v>847</v>
      </c>
      <c r="D5076" s="13" t="s">
        <v>41</v>
      </c>
      <c r="E5076" s="13" t="s">
        <v>23</v>
      </c>
      <c r="F5076" s="13" t="s">
        <v>42</v>
      </c>
      <c r="G5076" s="13" t="s">
        <v>43</v>
      </c>
      <c r="H5076" s="13" t="s">
        <v>44</v>
      </c>
      <c r="I5076" s="47" t="str">
        <f>INDEX(Orders!$E5076,MATCH(Orders!$F5076,Customers!$B5076,0))</f>
        <v>Standard Class</v>
      </c>
    </row>
    <row r="5077" spans="1:9" x14ac:dyDescent="0.35">
      <c r="A5077" s="12">
        <v>2972</v>
      </c>
      <c r="B5077" s="17" t="s">
        <v>239</v>
      </c>
      <c r="C5077" s="17" t="s">
        <v>240</v>
      </c>
      <c r="D5077" s="17" t="s">
        <v>108</v>
      </c>
      <c r="E5077" s="17" t="s">
        <v>23</v>
      </c>
      <c r="F5077" s="17" t="s">
        <v>2541</v>
      </c>
      <c r="G5077" s="17" t="s">
        <v>933</v>
      </c>
      <c r="H5077" s="17" t="s">
        <v>54</v>
      </c>
      <c r="I5077" s="48" t="str">
        <f>INDEX(Orders!$E5077,MATCH(Orders!$F5077,Customers!$B5077,0))</f>
        <v>Second Class</v>
      </c>
    </row>
    <row r="5078" spans="1:9" x14ac:dyDescent="0.35">
      <c r="A5078" s="11">
        <v>5905</v>
      </c>
      <c r="B5078" s="13" t="s">
        <v>615</v>
      </c>
      <c r="C5078" s="13" t="s">
        <v>616</v>
      </c>
      <c r="D5078" s="13" t="s">
        <v>41</v>
      </c>
      <c r="E5078" s="13" t="s">
        <v>23</v>
      </c>
      <c r="F5078" s="13" t="s">
        <v>273</v>
      </c>
      <c r="G5078" s="13" t="s">
        <v>78</v>
      </c>
      <c r="H5078" s="13" t="s">
        <v>79</v>
      </c>
      <c r="I5078" s="47" t="str">
        <f>INDEX(Orders!$E5078,MATCH(Orders!$F5078,Customers!$B5078,0))</f>
        <v>Second Class</v>
      </c>
    </row>
    <row r="5079" spans="1:9" x14ac:dyDescent="0.35">
      <c r="A5079" s="12">
        <v>3047</v>
      </c>
      <c r="B5079" s="17" t="s">
        <v>2520</v>
      </c>
      <c r="C5079" s="17" t="s">
        <v>2521</v>
      </c>
      <c r="D5079" s="17" t="s">
        <v>108</v>
      </c>
      <c r="E5079" s="17" t="s">
        <v>23</v>
      </c>
      <c r="F5079" s="17" t="s">
        <v>358</v>
      </c>
      <c r="G5079" s="17" t="s">
        <v>43</v>
      </c>
      <c r="H5079" s="17" t="s">
        <v>44</v>
      </c>
      <c r="I5079" s="48" t="str">
        <f>INDEX(Orders!$E5079,MATCH(Orders!$F5079,Customers!$B5079,0))</f>
        <v>Same Day</v>
      </c>
    </row>
    <row r="5080" spans="1:9" x14ac:dyDescent="0.35">
      <c r="A5080" s="11">
        <v>1229</v>
      </c>
      <c r="B5080" s="13" t="s">
        <v>239</v>
      </c>
      <c r="C5080" s="13" t="s">
        <v>240</v>
      </c>
      <c r="D5080" s="13" t="s">
        <v>108</v>
      </c>
      <c r="E5080" s="13" t="s">
        <v>23</v>
      </c>
      <c r="F5080" s="13" t="s">
        <v>2541</v>
      </c>
      <c r="G5080" s="13" t="s">
        <v>933</v>
      </c>
      <c r="H5080" s="13" t="s">
        <v>54</v>
      </c>
      <c r="I5080" s="47" t="str">
        <f>INDEX(Orders!$E5080,MATCH(Orders!$F5080,Customers!$B5080,0))</f>
        <v>Second Class</v>
      </c>
    </row>
    <row r="5081" spans="1:9" x14ac:dyDescent="0.35">
      <c r="A5081" s="12">
        <v>9482</v>
      </c>
      <c r="B5081" s="17" t="s">
        <v>846</v>
      </c>
      <c r="C5081" s="17" t="s">
        <v>847</v>
      </c>
      <c r="D5081" s="17" t="s">
        <v>41</v>
      </c>
      <c r="E5081" s="17" t="s">
        <v>23</v>
      </c>
      <c r="F5081" s="17" t="s">
        <v>42</v>
      </c>
      <c r="G5081" s="17" t="s">
        <v>43</v>
      </c>
      <c r="H5081" s="17" t="s">
        <v>44</v>
      </c>
      <c r="I5081" s="48" t="str">
        <f>INDEX(Orders!$E5081,MATCH(Orders!$F5081,Customers!$B5081,0))</f>
        <v>Standard Class</v>
      </c>
    </row>
    <row r="5082" spans="1:9" x14ac:dyDescent="0.35">
      <c r="A5082" s="11">
        <v>1230</v>
      </c>
      <c r="B5082" s="13" t="s">
        <v>6174</v>
      </c>
      <c r="C5082" s="13" t="s">
        <v>6175</v>
      </c>
      <c r="D5082" s="13" t="s">
        <v>41</v>
      </c>
      <c r="E5082" s="13" t="s">
        <v>23</v>
      </c>
      <c r="F5082" s="13" t="s">
        <v>404</v>
      </c>
      <c r="G5082" s="13" t="s">
        <v>53</v>
      </c>
      <c r="H5082" s="13" t="s">
        <v>54</v>
      </c>
      <c r="I5082" s="47" t="str">
        <f>INDEX(Orders!$E5082,MATCH(Orders!$F5082,Customers!$B5082,0))</f>
        <v>Standard Class</v>
      </c>
    </row>
    <row r="5083" spans="1:9" x14ac:dyDescent="0.35">
      <c r="A5083" s="12">
        <v>5906</v>
      </c>
      <c r="B5083" s="17" t="s">
        <v>846</v>
      </c>
      <c r="C5083" s="17" t="s">
        <v>847</v>
      </c>
      <c r="D5083" s="17" t="s">
        <v>41</v>
      </c>
      <c r="E5083" s="17" t="s">
        <v>23</v>
      </c>
      <c r="F5083" s="17" t="s">
        <v>42</v>
      </c>
      <c r="G5083" s="17" t="s">
        <v>43</v>
      </c>
      <c r="H5083" s="17" t="s">
        <v>44</v>
      </c>
      <c r="I5083" s="48" t="str">
        <f>INDEX(Orders!$E5083,MATCH(Orders!$F5083,Customers!$B5083,0))</f>
        <v>Standard Class</v>
      </c>
    </row>
    <row r="5084" spans="1:9" x14ac:dyDescent="0.35">
      <c r="A5084" s="11">
        <v>2971</v>
      </c>
      <c r="B5084" s="13" t="s">
        <v>2520</v>
      </c>
      <c r="C5084" s="13" t="s">
        <v>2521</v>
      </c>
      <c r="D5084" s="13" t="s">
        <v>108</v>
      </c>
      <c r="E5084" s="13" t="s">
        <v>23</v>
      </c>
      <c r="F5084" s="13" t="s">
        <v>358</v>
      </c>
      <c r="G5084" s="13" t="s">
        <v>43</v>
      </c>
      <c r="H5084" s="13" t="s">
        <v>44</v>
      </c>
      <c r="I5084" s="47" t="str">
        <f>INDEX(Orders!$E5084,MATCH(Orders!$F5084,Customers!$B5084,0))</f>
        <v>Same Day</v>
      </c>
    </row>
    <row r="5085" spans="1:9" x14ac:dyDescent="0.35">
      <c r="A5085" s="12">
        <v>5904</v>
      </c>
      <c r="B5085" s="17" t="s">
        <v>615</v>
      </c>
      <c r="C5085" s="17" t="s">
        <v>616</v>
      </c>
      <c r="D5085" s="17" t="s">
        <v>41</v>
      </c>
      <c r="E5085" s="17" t="s">
        <v>23</v>
      </c>
      <c r="F5085" s="17" t="s">
        <v>273</v>
      </c>
      <c r="G5085" s="17" t="s">
        <v>78</v>
      </c>
      <c r="H5085" s="17" t="s">
        <v>79</v>
      </c>
      <c r="I5085" s="48" t="str">
        <f>INDEX(Orders!$E5085,MATCH(Orders!$F5085,Customers!$B5085,0))</f>
        <v>Second Class</v>
      </c>
    </row>
    <row r="5086" spans="1:9" x14ac:dyDescent="0.35">
      <c r="A5086" s="11">
        <v>5907</v>
      </c>
      <c r="B5086" s="13" t="s">
        <v>2520</v>
      </c>
      <c r="C5086" s="13" t="s">
        <v>2521</v>
      </c>
      <c r="D5086" s="13" t="s">
        <v>108</v>
      </c>
      <c r="E5086" s="13" t="s">
        <v>23</v>
      </c>
      <c r="F5086" s="13" t="s">
        <v>358</v>
      </c>
      <c r="G5086" s="13" t="s">
        <v>43</v>
      </c>
      <c r="H5086" s="13" t="s">
        <v>44</v>
      </c>
      <c r="I5086" s="47" t="str">
        <f>INDEX(Orders!$E5086,MATCH(Orders!$F5086,Customers!$B5086,0))</f>
        <v>Same Day</v>
      </c>
    </row>
    <row r="5087" spans="1:9" x14ac:dyDescent="0.35">
      <c r="A5087" s="12">
        <v>2970</v>
      </c>
      <c r="B5087" s="17" t="s">
        <v>2520</v>
      </c>
      <c r="C5087" s="17" t="s">
        <v>2521</v>
      </c>
      <c r="D5087" s="17" t="s">
        <v>108</v>
      </c>
      <c r="E5087" s="17" t="s">
        <v>23</v>
      </c>
      <c r="F5087" s="17" t="s">
        <v>358</v>
      </c>
      <c r="G5087" s="17" t="s">
        <v>43</v>
      </c>
      <c r="H5087" s="17" t="s">
        <v>44</v>
      </c>
      <c r="I5087" s="48" t="str">
        <f>INDEX(Orders!$E5087,MATCH(Orders!$F5087,Customers!$B5087,0))</f>
        <v>Same Day</v>
      </c>
    </row>
    <row r="5088" spans="1:9" x14ac:dyDescent="0.35">
      <c r="A5088" s="11">
        <v>3676</v>
      </c>
      <c r="B5088" s="13" t="s">
        <v>615</v>
      </c>
      <c r="C5088" s="13" t="s">
        <v>616</v>
      </c>
      <c r="D5088" s="13" t="s">
        <v>41</v>
      </c>
      <c r="E5088" s="13" t="s">
        <v>23</v>
      </c>
      <c r="F5088" s="13" t="s">
        <v>273</v>
      </c>
      <c r="G5088" s="13" t="s">
        <v>78</v>
      </c>
      <c r="H5088" s="13" t="s">
        <v>79</v>
      </c>
      <c r="I5088" s="47" t="str">
        <f>INDEX(Orders!$E5088,MATCH(Orders!$F5088,Customers!$B5088,0))</f>
        <v>Second Class</v>
      </c>
    </row>
    <row r="5089" spans="1:9" x14ac:dyDescent="0.35">
      <c r="A5089" s="12">
        <v>198</v>
      </c>
      <c r="B5089" s="17" t="s">
        <v>4386</v>
      </c>
      <c r="C5089" s="17" t="s">
        <v>4387</v>
      </c>
      <c r="D5089" s="17" t="s">
        <v>41</v>
      </c>
      <c r="E5089" s="17" t="s">
        <v>23</v>
      </c>
      <c r="F5089" s="17" t="s">
        <v>86</v>
      </c>
      <c r="G5089" s="17" t="s">
        <v>87</v>
      </c>
      <c r="H5089" s="17" t="s">
        <v>26</v>
      </c>
      <c r="I5089" s="48" t="str">
        <f>INDEX(Orders!$E5089,MATCH(Orders!$F5089,Customers!$B5089,0))</f>
        <v>Standard Class</v>
      </c>
    </row>
    <row r="5090" spans="1:9" x14ac:dyDescent="0.35">
      <c r="A5090" s="11">
        <v>8621</v>
      </c>
      <c r="B5090" s="13" t="s">
        <v>1367</v>
      </c>
      <c r="C5090" s="13" t="s">
        <v>1368</v>
      </c>
      <c r="D5090" s="13" t="s">
        <v>108</v>
      </c>
      <c r="E5090" s="13" t="s">
        <v>23</v>
      </c>
      <c r="F5090" s="13" t="s">
        <v>198</v>
      </c>
      <c r="G5090" s="13" t="s">
        <v>199</v>
      </c>
      <c r="H5090" s="13" t="s">
        <v>26</v>
      </c>
      <c r="I5090" s="47" t="str">
        <f>INDEX(Orders!$E5090,MATCH(Orders!$F5090,Customers!$B5090,0))</f>
        <v>Standard Class</v>
      </c>
    </row>
    <row r="5091" spans="1:9" x14ac:dyDescent="0.35">
      <c r="A5091" s="12">
        <v>5903</v>
      </c>
      <c r="B5091" s="17" t="s">
        <v>455</v>
      </c>
      <c r="C5091" s="17" t="s">
        <v>456</v>
      </c>
      <c r="D5091" s="17" t="s">
        <v>41</v>
      </c>
      <c r="E5091" s="17" t="s">
        <v>23</v>
      </c>
      <c r="F5091" s="17" t="s">
        <v>404</v>
      </c>
      <c r="G5091" s="17" t="s">
        <v>53</v>
      </c>
      <c r="H5091" s="17" t="s">
        <v>54</v>
      </c>
      <c r="I5091" s="48" t="str">
        <f>INDEX(Orders!$E5091,MATCH(Orders!$F5091,Customers!$B5091,0))</f>
        <v>Second Class</v>
      </c>
    </row>
    <row r="5092" spans="1:9" x14ac:dyDescent="0.35">
      <c r="A5092" s="11">
        <v>4779</v>
      </c>
      <c r="B5092" s="13" t="s">
        <v>2520</v>
      </c>
      <c r="C5092" s="13" t="s">
        <v>2521</v>
      </c>
      <c r="D5092" s="13" t="s">
        <v>108</v>
      </c>
      <c r="E5092" s="13" t="s">
        <v>23</v>
      </c>
      <c r="F5092" s="13" t="s">
        <v>358</v>
      </c>
      <c r="G5092" s="13" t="s">
        <v>43</v>
      </c>
      <c r="H5092" s="13" t="s">
        <v>44</v>
      </c>
      <c r="I5092" s="47" t="str">
        <f>INDEX(Orders!$E5092,MATCH(Orders!$F5092,Customers!$B5092,0))</f>
        <v>Same Day</v>
      </c>
    </row>
    <row r="5093" spans="1:9" x14ac:dyDescent="0.35">
      <c r="A5093" s="12">
        <v>9370</v>
      </c>
      <c r="B5093" s="17" t="s">
        <v>1586</v>
      </c>
      <c r="C5093" s="17" t="s">
        <v>1587</v>
      </c>
      <c r="D5093" s="17" t="s">
        <v>41</v>
      </c>
      <c r="E5093" s="17" t="s">
        <v>23</v>
      </c>
      <c r="F5093" s="17" t="s">
        <v>697</v>
      </c>
      <c r="G5093" s="17" t="s">
        <v>743</v>
      </c>
      <c r="H5093" s="17" t="s">
        <v>26</v>
      </c>
      <c r="I5093" s="48" t="str">
        <f>INDEX(Orders!$E5093,MATCH(Orders!$F5093,Customers!$B5093,0))</f>
        <v>Standard Class</v>
      </c>
    </row>
    <row r="5094" spans="1:9" x14ac:dyDescent="0.35">
      <c r="A5094" s="11">
        <v>2727</v>
      </c>
      <c r="B5094" s="13" t="s">
        <v>6422</v>
      </c>
      <c r="C5094" s="13" t="s">
        <v>6423</v>
      </c>
      <c r="D5094" s="13" t="s">
        <v>22</v>
      </c>
      <c r="E5094" s="13" t="s">
        <v>23</v>
      </c>
      <c r="F5094" s="13" t="s">
        <v>569</v>
      </c>
      <c r="G5094" s="13" t="s">
        <v>25</v>
      </c>
      <c r="H5094" s="13" t="s">
        <v>26</v>
      </c>
      <c r="I5094" s="47" t="str">
        <f>INDEX(Orders!$E5094,MATCH(Orders!$F5094,Customers!$B5094,0))</f>
        <v>Second Class</v>
      </c>
    </row>
    <row r="5095" spans="1:9" x14ac:dyDescent="0.35">
      <c r="A5095" s="12">
        <v>2726</v>
      </c>
      <c r="B5095" s="17" t="s">
        <v>4505</v>
      </c>
      <c r="C5095" s="17" t="s">
        <v>4506</v>
      </c>
      <c r="D5095" s="17" t="s">
        <v>41</v>
      </c>
      <c r="E5095" s="17" t="s">
        <v>23</v>
      </c>
      <c r="F5095" s="17" t="s">
        <v>86</v>
      </c>
      <c r="G5095" s="17" t="s">
        <v>87</v>
      </c>
      <c r="H5095" s="17" t="s">
        <v>26</v>
      </c>
      <c r="I5095" s="48" t="str">
        <f>INDEX(Orders!$E5095,MATCH(Orders!$F5095,Customers!$B5095,0))</f>
        <v>Standard Class</v>
      </c>
    </row>
    <row r="5096" spans="1:9" x14ac:dyDescent="0.35">
      <c r="A5096" s="11">
        <v>3560</v>
      </c>
      <c r="B5096" s="13" t="s">
        <v>4505</v>
      </c>
      <c r="C5096" s="13" t="s">
        <v>4506</v>
      </c>
      <c r="D5096" s="13" t="s">
        <v>41</v>
      </c>
      <c r="E5096" s="13" t="s">
        <v>23</v>
      </c>
      <c r="F5096" s="13" t="s">
        <v>86</v>
      </c>
      <c r="G5096" s="13" t="s">
        <v>87</v>
      </c>
      <c r="H5096" s="13" t="s">
        <v>26</v>
      </c>
      <c r="I5096" s="47" t="str">
        <f>INDEX(Orders!$E5096,MATCH(Orders!$F5096,Customers!$B5096,0))</f>
        <v>Standard Class</v>
      </c>
    </row>
    <row r="5097" spans="1:9" x14ac:dyDescent="0.35">
      <c r="A5097" s="12">
        <v>2075</v>
      </c>
      <c r="B5097" s="17" t="s">
        <v>4305</v>
      </c>
      <c r="C5097" s="17" t="s">
        <v>4306</v>
      </c>
      <c r="D5097" s="17" t="s">
        <v>41</v>
      </c>
      <c r="E5097" s="17" t="s">
        <v>23</v>
      </c>
      <c r="F5097" s="17" t="s">
        <v>358</v>
      </c>
      <c r="G5097" s="17" t="s">
        <v>43</v>
      </c>
      <c r="H5097" s="17" t="s">
        <v>44</v>
      </c>
      <c r="I5097" s="48" t="str">
        <f>INDEX(Orders!$E5097,MATCH(Orders!$F5097,Customers!$B5097,0))</f>
        <v>Standard Class</v>
      </c>
    </row>
    <row r="5098" spans="1:9" x14ac:dyDescent="0.35">
      <c r="A5098" s="11">
        <v>8331</v>
      </c>
      <c r="B5098" s="13" t="s">
        <v>3456</v>
      </c>
      <c r="C5098" s="13" t="s">
        <v>3457</v>
      </c>
      <c r="D5098" s="13" t="s">
        <v>108</v>
      </c>
      <c r="E5098" s="13" t="s">
        <v>23</v>
      </c>
      <c r="F5098" s="13" t="s">
        <v>7249</v>
      </c>
      <c r="G5098" s="13" t="s">
        <v>43</v>
      </c>
      <c r="H5098" s="13" t="s">
        <v>44</v>
      </c>
      <c r="I5098" s="47" t="str">
        <f>INDEX(Orders!$E5098,MATCH(Orders!$F5098,Customers!$B5098,0))</f>
        <v>Second Class</v>
      </c>
    </row>
    <row r="5099" spans="1:9" x14ac:dyDescent="0.35">
      <c r="A5099" s="12">
        <v>3559</v>
      </c>
      <c r="B5099" s="17" t="s">
        <v>290</v>
      </c>
      <c r="C5099" s="17" t="s">
        <v>291</v>
      </c>
      <c r="D5099" s="17" t="s">
        <v>41</v>
      </c>
      <c r="E5099" s="17" t="s">
        <v>23</v>
      </c>
      <c r="F5099" s="17" t="s">
        <v>218</v>
      </c>
      <c r="G5099" s="17" t="s">
        <v>219</v>
      </c>
      <c r="H5099" s="17" t="s">
        <v>26</v>
      </c>
      <c r="I5099" s="48" t="str">
        <f>INDEX(Orders!$E5099,MATCH(Orders!$F5099,Customers!$B5099,0))</f>
        <v>Standard Class</v>
      </c>
    </row>
    <row r="5100" spans="1:9" x14ac:dyDescent="0.35">
      <c r="A5100" s="11">
        <v>9493</v>
      </c>
      <c r="B5100" s="13" t="s">
        <v>4305</v>
      </c>
      <c r="C5100" s="13" t="s">
        <v>4306</v>
      </c>
      <c r="D5100" s="13" t="s">
        <v>41</v>
      </c>
      <c r="E5100" s="13" t="s">
        <v>23</v>
      </c>
      <c r="F5100" s="13" t="s">
        <v>358</v>
      </c>
      <c r="G5100" s="13" t="s">
        <v>43</v>
      </c>
      <c r="H5100" s="13" t="s">
        <v>44</v>
      </c>
      <c r="I5100" s="47" t="str">
        <f>INDEX(Orders!$E5100,MATCH(Orders!$F5100,Customers!$B5100,0))</f>
        <v>Standard Class</v>
      </c>
    </row>
    <row r="5101" spans="1:9" x14ac:dyDescent="0.35">
      <c r="A5101" s="12">
        <v>2074</v>
      </c>
      <c r="B5101" s="17" t="s">
        <v>5503</v>
      </c>
      <c r="C5101" s="17" t="s">
        <v>5504</v>
      </c>
      <c r="D5101" s="17" t="s">
        <v>41</v>
      </c>
      <c r="E5101" s="17" t="s">
        <v>23</v>
      </c>
      <c r="F5101" s="17" t="s">
        <v>2752</v>
      </c>
      <c r="G5101" s="17" t="s">
        <v>66</v>
      </c>
      <c r="H5101" s="17" t="s">
        <v>54</v>
      </c>
      <c r="I5101" s="48" t="str">
        <f>INDEX(Orders!$E5101,MATCH(Orders!$F5101,Customers!$B5101,0))</f>
        <v>Same Day</v>
      </c>
    </row>
    <row r="5102" spans="1:9" x14ac:dyDescent="0.35">
      <c r="A5102" s="11">
        <v>8093</v>
      </c>
      <c r="B5102" s="13" t="s">
        <v>3456</v>
      </c>
      <c r="C5102" s="13" t="s">
        <v>3457</v>
      </c>
      <c r="D5102" s="13" t="s">
        <v>108</v>
      </c>
      <c r="E5102" s="13" t="s">
        <v>23</v>
      </c>
      <c r="F5102" s="13" t="s">
        <v>7249</v>
      </c>
      <c r="G5102" s="13" t="s">
        <v>43</v>
      </c>
      <c r="H5102" s="13" t="s">
        <v>44</v>
      </c>
      <c r="I5102" s="47" t="str">
        <f>INDEX(Orders!$E5102,MATCH(Orders!$F5102,Customers!$B5102,0))</f>
        <v>Second Class</v>
      </c>
    </row>
    <row r="5103" spans="1:9" x14ac:dyDescent="0.35">
      <c r="A5103" s="12">
        <v>8432</v>
      </c>
      <c r="B5103" s="17" t="s">
        <v>6409</v>
      </c>
      <c r="C5103" s="17" t="s">
        <v>6410</v>
      </c>
      <c r="D5103" s="17" t="s">
        <v>108</v>
      </c>
      <c r="E5103" s="17" t="s">
        <v>23</v>
      </c>
      <c r="F5103" s="17" t="s">
        <v>218</v>
      </c>
      <c r="G5103" s="17" t="s">
        <v>219</v>
      </c>
      <c r="H5103" s="17" t="s">
        <v>26</v>
      </c>
      <c r="I5103" s="48" t="str">
        <f>INDEX(Orders!$E5103,MATCH(Orders!$F5103,Customers!$B5103,0))</f>
        <v>Second Class</v>
      </c>
    </row>
    <row r="5104" spans="1:9" x14ac:dyDescent="0.35">
      <c r="A5104" s="11">
        <v>2421</v>
      </c>
      <c r="B5104" s="13" t="s">
        <v>8046</v>
      </c>
      <c r="C5104" s="13" t="s">
        <v>8047</v>
      </c>
      <c r="D5104" s="13" t="s">
        <v>22</v>
      </c>
      <c r="E5104" s="13" t="s">
        <v>23</v>
      </c>
      <c r="F5104" s="13" t="s">
        <v>1539</v>
      </c>
      <c r="G5104" s="13" t="s">
        <v>25</v>
      </c>
      <c r="H5104" s="13" t="s">
        <v>26</v>
      </c>
      <c r="I5104" s="47" t="str">
        <f>INDEX(Orders!$E5104,MATCH(Orders!$F5104,Customers!$B5104,0))</f>
        <v>Standard Class</v>
      </c>
    </row>
    <row r="5105" spans="1:9" x14ac:dyDescent="0.35">
      <c r="A5105" s="12">
        <v>97</v>
      </c>
      <c r="B5105" s="17" t="s">
        <v>3111</v>
      </c>
      <c r="C5105" s="17" t="s">
        <v>3112</v>
      </c>
      <c r="D5105" s="17" t="s">
        <v>22</v>
      </c>
      <c r="E5105" s="17" t="s">
        <v>23</v>
      </c>
      <c r="F5105" s="17" t="s">
        <v>8049</v>
      </c>
      <c r="G5105" s="17" t="s">
        <v>43</v>
      </c>
      <c r="H5105" s="17" t="s">
        <v>44</v>
      </c>
      <c r="I5105" s="48" t="str">
        <f>INDEX(Orders!$E5105,MATCH(Orders!$F5105,Customers!$B5105,0))</f>
        <v>Standard Class</v>
      </c>
    </row>
    <row r="5106" spans="1:9" x14ac:dyDescent="0.35">
      <c r="A5106" s="11">
        <v>8594</v>
      </c>
      <c r="B5106" s="13" t="s">
        <v>3989</v>
      </c>
      <c r="C5106" s="13" t="s">
        <v>3990</v>
      </c>
      <c r="D5106" s="13" t="s">
        <v>108</v>
      </c>
      <c r="E5106" s="13" t="s">
        <v>23</v>
      </c>
      <c r="F5106" s="13" t="s">
        <v>218</v>
      </c>
      <c r="G5106" s="13" t="s">
        <v>219</v>
      </c>
      <c r="H5106" s="13" t="s">
        <v>26</v>
      </c>
      <c r="I5106" s="47" t="str">
        <f>INDEX(Orders!$E5106,MATCH(Orders!$F5106,Customers!$B5106,0))</f>
        <v>Second Class</v>
      </c>
    </row>
    <row r="5107" spans="1:9" x14ac:dyDescent="0.35">
      <c r="A5107" s="12">
        <v>2122</v>
      </c>
      <c r="B5107" s="17" t="s">
        <v>4481</v>
      </c>
      <c r="C5107" s="17" t="s">
        <v>4482</v>
      </c>
      <c r="D5107" s="17" t="s">
        <v>108</v>
      </c>
      <c r="E5107" s="17" t="s">
        <v>23</v>
      </c>
      <c r="F5107" s="17" t="s">
        <v>97</v>
      </c>
      <c r="G5107" s="17" t="s">
        <v>98</v>
      </c>
      <c r="H5107" s="17" t="s">
        <v>79</v>
      </c>
      <c r="I5107" s="48" t="str">
        <f>INDEX(Orders!$E5107,MATCH(Orders!$F5107,Customers!$B5107,0))</f>
        <v>Standard Class</v>
      </c>
    </row>
    <row r="5108" spans="1:9" x14ac:dyDescent="0.35">
      <c r="A5108" s="11">
        <v>8595</v>
      </c>
      <c r="B5108" s="13" t="s">
        <v>473</v>
      </c>
      <c r="C5108" s="13" t="s">
        <v>474</v>
      </c>
      <c r="D5108" s="13" t="s">
        <v>22</v>
      </c>
      <c r="E5108" s="13" t="s">
        <v>23</v>
      </c>
      <c r="F5108" s="13" t="s">
        <v>8053</v>
      </c>
      <c r="G5108" s="13" t="s">
        <v>43</v>
      </c>
      <c r="H5108" s="13" t="s">
        <v>44</v>
      </c>
      <c r="I5108" s="47" t="str">
        <f>INDEX(Orders!$E5108,MATCH(Orders!$F5108,Customers!$B5108,0))</f>
        <v>First Class</v>
      </c>
    </row>
    <row r="5109" spans="1:9" x14ac:dyDescent="0.35">
      <c r="A5109" s="12">
        <v>7036</v>
      </c>
      <c r="B5109" s="17" t="s">
        <v>4481</v>
      </c>
      <c r="C5109" s="17" t="s">
        <v>4482</v>
      </c>
      <c r="D5109" s="17" t="s">
        <v>108</v>
      </c>
      <c r="E5109" s="17" t="s">
        <v>23</v>
      </c>
      <c r="F5109" s="17" t="s">
        <v>97</v>
      </c>
      <c r="G5109" s="17" t="s">
        <v>98</v>
      </c>
      <c r="H5109" s="17" t="s">
        <v>79</v>
      </c>
      <c r="I5109" s="48" t="str">
        <f>INDEX(Orders!$E5109,MATCH(Orders!$F5109,Customers!$B5109,0))</f>
        <v>Standard Class</v>
      </c>
    </row>
    <row r="5110" spans="1:9" x14ac:dyDescent="0.35">
      <c r="A5110" s="11">
        <v>3185</v>
      </c>
      <c r="B5110" s="13" t="s">
        <v>2219</v>
      </c>
      <c r="C5110" s="13" t="s">
        <v>2220</v>
      </c>
      <c r="D5110" s="13" t="s">
        <v>22</v>
      </c>
      <c r="E5110" s="13" t="s">
        <v>23</v>
      </c>
      <c r="F5110" s="13" t="s">
        <v>257</v>
      </c>
      <c r="G5110" s="13" t="s">
        <v>43</v>
      </c>
      <c r="H5110" s="13" t="s">
        <v>44</v>
      </c>
      <c r="I5110" s="47" t="str">
        <f>INDEX(Orders!$E5110,MATCH(Orders!$F5110,Customers!$B5110,0))</f>
        <v>Standard Class</v>
      </c>
    </row>
    <row r="5111" spans="1:9" x14ac:dyDescent="0.35">
      <c r="A5111" s="12">
        <v>3183</v>
      </c>
      <c r="B5111" s="17" t="s">
        <v>4356</v>
      </c>
      <c r="C5111" s="17" t="s">
        <v>4357</v>
      </c>
      <c r="D5111" s="17" t="s">
        <v>22</v>
      </c>
      <c r="E5111" s="17" t="s">
        <v>23</v>
      </c>
      <c r="F5111" s="17" t="s">
        <v>1091</v>
      </c>
      <c r="G5111" s="17" t="s">
        <v>25</v>
      </c>
      <c r="H5111" s="17" t="s">
        <v>26</v>
      </c>
      <c r="I5111" s="48" t="str">
        <f>INDEX(Orders!$E5111,MATCH(Orders!$F5111,Customers!$B5111,0))</f>
        <v>Second Class</v>
      </c>
    </row>
    <row r="5112" spans="1:9" x14ac:dyDescent="0.35">
      <c r="A5112" s="11">
        <v>3184</v>
      </c>
      <c r="B5112" s="13" t="s">
        <v>4356</v>
      </c>
      <c r="C5112" s="13" t="s">
        <v>4357</v>
      </c>
      <c r="D5112" s="13" t="s">
        <v>22</v>
      </c>
      <c r="E5112" s="13" t="s">
        <v>23</v>
      </c>
      <c r="F5112" s="13" t="s">
        <v>1091</v>
      </c>
      <c r="G5112" s="13" t="s">
        <v>25</v>
      </c>
      <c r="H5112" s="13" t="s">
        <v>26</v>
      </c>
      <c r="I5112" s="47" t="str">
        <f>INDEX(Orders!$E5112,MATCH(Orders!$F5112,Customers!$B5112,0))</f>
        <v>Second Class</v>
      </c>
    </row>
    <row r="5113" spans="1:9" x14ac:dyDescent="0.35">
      <c r="A5113" s="12">
        <v>3182</v>
      </c>
      <c r="B5113" s="17" t="s">
        <v>4356</v>
      </c>
      <c r="C5113" s="17" t="s">
        <v>4357</v>
      </c>
      <c r="D5113" s="17" t="s">
        <v>22</v>
      </c>
      <c r="E5113" s="17" t="s">
        <v>23</v>
      </c>
      <c r="F5113" s="17" t="s">
        <v>1091</v>
      </c>
      <c r="G5113" s="17" t="s">
        <v>25</v>
      </c>
      <c r="H5113" s="17" t="s">
        <v>26</v>
      </c>
      <c r="I5113" s="48" t="str">
        <f>INDEX(Orders!$E5113,MATCH(Orders!$F5113,Customers!$B5113,0))</f>
        <v>Second Class</v>
      </c>
    </row>
    <row r="5114" spans="1:9" x14ac:dyDescent="0.35">
      <c r="A5114" s="11">
        <v>2420</v>
      </c>
      <c r="B5114" s="13" t="s">
        <v>4356</v>
      </c>
      <c r="C5114" s="13" t="s">
        <v>4357</v>
      </c>
      <c r="D5114" s="13" t="s">
        <v>22</v>
      </c>
      <c r="E5114" s="13" t="s">
        <v>23</v>
      </c>
      <c r="F5114" s="13" t="s">
        <v>1091</v>
      </c>
      <c r="G5114" s="13" t="s">
        <v>25</v>
      </c>
      <c r="H5114" s="13" t="s">
        <v>26</v>
      </c>
      <c r="I5114" s="47" t="str">
        <f>INDEX(Orders!$E5114,MATCH(Orders!$F5114,Customers!$B5114,0))</f>
        <v>Second Class</v>
      </c>
    </row>
    <row r="5115" spans="1:9" x14ac:dyDescent="0.35">
      <c r="A5115" s="12">
        <v>4611</v>
      </c>
      <c r="B5115" s="17" t="s">
        <v>3111</v>
      </c>
      <c r="C5115" s="17" t="s">
        <v>3112</v>
      </c>
      <c r="D5115" s="17" t="s">
        <v>22</v>
      </c>
      <c r="E5115" s="17" t="s">
        <v>23</v>
      </c>
      <c r="F5115" s="17" t="s">
        <v>8049</v>
      </c>
      <c r="G5115" s="17" t="s">
        <v>43</v>
      </c>
      <c r="H5115" s="17" t="s">
        <v>44</v>
      </c>
      <c r="I5115" s="48" t="str">
        <f>INDEX(Orders!$E5115,MATCH(Orders!$F5115,Customers!$B5115,0))</f>
        <v>Standard Class</v>
      </c>
    </row>
    <row r="5116" spans="1:9" x14ac:dyDescent="0.35">
      <c r="A5116" s="11">
        <v>7352</v>
      </c>
      <c r="B5116" s="13" t="s">
        <v>4478</v>
      </c>
      <c r="C5116" s="13" t="s">
        <v>4479</v>
      </c>
      <c r="D5116" s="13" t="s">
        <v>41</v>
      </c>
      <c r="E5116" s="13" t="s">
        <v>23</v>
      </c>
      <c r="F5116" s="13" t="s">
        <v>656</v>
      </c>
      <c r="G5116" s="13" t="s">
        <v>43</v>
      </c>
      <c r="H5116" s="13" t="s">
        <v>44</v>
      </c>
      <c r="I5116" s="47" t="str">
        <f>INDEX(Orders!$E5116,MATCH(Orders!$F5116,Customers!$B5116,0))</f>
        <v>Standard Class</v>
      </c>
    </row>
    <row r="5117" spans="1:9" x14ac:dyDescent="0.35">
      <c r="A5117" s="12">
        <v>1365</v>
      </c>
      <c r="B5117" s="17" t="s">
        <v>8060</v>
      </c>
      <c r="C5117" s="17" t="s">
        <v>8061</v>
      </c>
      <c r="D5117" s="17" t="s">
        <v>41</v>
      </c>
      <c r="E5117" s="17" t="s">
        <v>23</v>
      </c>
      <c r="F5117" s="17" t="s">
        <v>7429</v>
      </c>
      <c r="G5117" s="17" t="s">
        <v>43</v>
      </c>
      <c r="H5117" s="17" t="s">
        <v>44</v>
      </c>
      <c r="I5117" s="48" t="str">
        <f>INDEX(Orders!$E5117,MATCH(Orders!$F5117,Customers!$B5117,0))</f>
        <v>Standard Class</v>
      </c>
    </row>
    <row r="5118" spans="1:9" x14ac:dyDescent="0.35">
      <c r="A5118" s="11">
        <v>1367</v>
      </c>
      <c r="B5118" s="13" t="s">
        <v>8063</v>
      </c>
      <c r="C5118" s="13" t="s">
        <v>8064</v>
      </c>
      <c r="D5118" s="13" t="s">
        <v>22</v>
      </c>
      <c r="E5118" s="13" t="s">
        <v>23</v>
      </c>
      <c r="F5118" s="13" t="s">
        <v>3038</v>
      </c>
      <c r="G5118" s="13" t="s">
        <v>465</v>
      </c>
      <c r="H5118" s="13" t="s">
        <v>44</v>
      </c>
      <c r="I5118" s="47" t="str">
        <f>INDEX(Orders!$E5118,MATCH(Orders!$F5118,Customers!$B5118,0))</f>
        <v>First Class</v>
      </c>
    </row>
    <row r="5119" spans="1:9" x14ac:dyDescent="0.35">
      <c r="A5119" s="12">
        <v>1366</v>
      </c>
      <c r="B5119" s="17" t="s">
        <v>8063</v>
      </c>
      <c r="C5119" s="17" t="s">
        <v>8064</v>
      </c>
      <c r="D5119" s="17" t="s">
        <v>22</v>
      </c>
      <c r="E5119" s="17" t="s">
        <v>23</v>
      </c>
      <c r="F5119" s="17" t="s">
        <v>3038</v>
      </c>
      <c r="G5119" s="17" t="s">
        <v>465</v>
      </c>
      <c r="H5119" s="17" t="s">
        <v>44</v>
      </c>
      <c r="I5119" s="48" t="str">
        <f>INDEX(Orders!$E5119,MATCH(Orders!$F5119,Customers!$B5119,0))</f>
        <v>First Class</v>
      </c>
    </row>
    <row r="5120" spans="1:9" x14ac:dyDescent="0.35">
      <c r="A5120" s="11">
        <v>8530</v>
      </c>
      <c r="B5120" s="13" t="s">
        <v>8063</v>
      </c>
      <c r="C5120" s="13" t="s">
        <v>8064</v>
      </c>
      <c r="D5120" s="13" t="s">
        <v>22</v>
      </c>
      <c r="E5120" s="13" t="s">
        <v>23</v>
      </c>
      <c r="F5120" s="13" t="s">
        <v>3038</v>
      </c>
      <c r="G5120" s="13" t="s">
        <v>465</v>
      </c>
      <c r="H5120" s="13" t="s">
        <v>44</v>
      </c>
      <c r="I5120" s="47" t="str">
        <f>INDEX(Orders!$E5120,MATCH(Orders!$F5120,Customers!$B5120,0))</f>
        <v>First Class</v>
      </c>
    </row>
    <row r="5121" spans="1:9" x14ac:dyDescent="0.35">
      <c r="A5121" s="12">
        <v>3317</v>
      </c>
      <c r="B5121" s="17" t="s">
        <v>1241</v>
      </c>
      <c r="C5121" s="17" t="s">
        <v>1242</v>
      </c>
      <c r="D5121" s="17" t="s">
        <v>108</v>
      </c>
      <c r="E5121" s="17" t="s">
        <v>23</v>
      </c>
      <c r="F5121" s="17" t="s">
        <v>42</v>
      </c>
      <c r="G5121" s="17" t="s">
        <v>43</v>
      </c>
      <c r="H5121" s="17" t="s">
        <v>44</v>
      </c>
      <c r="I5121" s="48" t="str">
        <f>INDEX(Orders!$E5121,MATCH(Orders!$F5121,Customers!$B5121,0))</f>
        <v>Standard Class</v>
      </c>
    </row>
    <row r="5122" spans="1:9" x14ac:dyDescent="0.35">
      <c r="A5122" s="11">
        <v>7326</v>
      </c>
      <c r="B5122" s="13" t="s">
        <v>1450</v>
      </c>
      <c r="C5122" s="13" t="s">
        <v>1451</v>
      </c>
      <c r="D5122" s="13" t="s">
        <v>22</v>
      </c>
      <c r="E5122" s="13" t="s">
        <v>23</v>
      </c>
      <c r="F5122" s="13" t="s">
        <v>784</v>
      </c>
      <c r="G5122" s="13" t="s">
        <v>53</v>
      </c>
      <c r="H5122" s="13" t="s">
        <v>54</v>
      </c>
      <c r="I5122" s="47" t="str">
        <f>INDEX(Orders!$E5122,MATCH(Orders!$F5122,Customers!$B5122,0))</f>
        <v>Second Class</v>
      </c>
    </row>
    <row r="5123" spans="1:9" x14ac:dyDescent="0.35">
      <c r="A5123" s="12">
        <v>3219</v>
      </c>
      <c r="B5123" s="17" t="s">
        <v>4854</v>
      </c>
      <c r="C5123" s="17" t="s">
        <v>4855</v>
      </c>
      <c r="D5123" s="17" t="s">
        <v>41</v>
      </c>
      <c r="E5123" s="17" t="s">
        <v>23</v>
      </c>
      <c r="F5123" s="17" t="s">
        <v>8072</v>
      </c>
      <c r="G5123" s="17" t="s">
        <v>160</v>
      </c>
      <c r="H5123" s="17" t="s">
        <v>44</v>
      </c>
      <c r="I5123" s="48" t="str">
        <f>INDEX(Orders!$E5123,MATCH(Orders!$F5123,Customers!$B5123,0))</f>
        <v>Standard Class</v>
      </c>
    </row>
    <row r="5124" spans="1:9" x14ac:dyDescent="0.35">
      <c r="A5124" s="11">
        <v>1368</v>
      </c>
      <c r="B5124" s="13" t="s">
        <v>4187</v>
      </c>
      <c r="C5124" s="13" t="s">
        <v>4188</v>
      </c>
      <c r="D5124" s="13" t="s">
        <v>22</v>
      </c>
      <c r="E5124" s="13" t="s">
        <v>23</v>
      </c>
      <c r="F5124" s="13" t="s">
        <v>218</v>
      </c>
      <c r="G5124" s="13" t="s">
        <v>219</v>
      </c>
      <c r="H5124" s="13" t="s">
        <v>26</v>
      </c>
      <c r="I5124" s="47" t="str">
        <f>INDEX(Orders!$E5124,MATCH(Orders!$F5124,Customers!$B5124,0))</f>
        <v>Standard Class</v>
      </c>
    </row>
    <row r="5125" spans="1:9" x14ac:dyDescent="0.35">
      <c r="A5125" s="12">
        <v>3218</v>
      </c>
      <c r="B5125" s="17" t="s">
        <v>8063</v>
      </c>
      <c r="C5125" s="17" t="s">
        <v>8064</v>
      </c>
      <c r="D5125" s="17" t="s">
        <v>22</v>
      </c>
      <c r="E5125" s="17" t="s">
        <v>23</v>
      </c>
      <c r="F5125" s="17" t="s">
        <v>3038</v>
      </c>
      <c r="G5125" s="17" t="s">
        <v>465</v>
      </c>
      <c r="H5125" s="17" t="s">
        <v>44</v>
      </c>
      <c r="I5125" s="48" t="str">
        <f>INDEX(Orders!$E5125,MATCH(Orders!$F5125,Customers!$B5125,0))</f>
        <v>First Class</v>
      </c>
    </row>
    <row r="5126" spans="1:9" x14ac:dyDescent="0.35">
      <c r="A5126" s="11">
        <v>6962</v>
      </c>
      <c r="B5126" s="13" t="s">
        <v>4187</v>
      </c>
      <c r="C5126" s="13" t="s">
        <v>4188</v>
      </c>
      <c r="D5126" s="13" t="s">
        <v>22</v>
      </c>
      <c r="E5126" s="13" t="s">
        <v>23</v>
      </c>
      <c r="F5126" s="13" t="s">
        <v>218</v>
      </c>
      <c r="G5126" s="13" t="s">
        <v>219</v>
      </c>
      <c r="H5126" s="13" t="s">
        <v>26</v>
      </c>
      <c r="I5126" s="47" t="str">
        <f>INDEX(Orders!$E5126,MATCH(Orders!$F5126,Customers!$B5126,0))</f>
        <v>Standard Class</v>
      </c>
    </row>
    <row r="5127" spans="1:9" x14ac:dyDescent="0.35">
      <c r="A5127" s="12">
        <v>7327</v>
      </c>
      <c r="B5127" s="17" t="s">
        <v>8075</v>
      </c>
      <c r="C5127" s="17" t="s">
        <v>8076</v>
      </c>
      <c r="D5127" s="17" t="s">
        <v>108</v>
      </c>
      <c r="E5127" s="17" t="s">
        <v>23</v>
      </c>
      <c r="F5127" s="17" t="s">
        <v>1027</v>
      </c>
      <c r="G5127" s="17" t="s">
        <v>43</v>
      </c>
      <c r="H5127" s="17" t="s">
        <v>44</v>
      </c>
      <c r="I5127" s="48" t="str">
        <f>INDEX(Orders!$E5127,MATCH(Orders!$F5127,Customers!$B5127,0))</f>
        <v>Same Day</v>
      </c>
    </row>
    <row r="5128" spans="1:9" x14ac:dyDescent="0.35">
      <c r="A5128" s="11">
        <v>5391</v>
      </c>
      <c r="B5128" s="13" t="s">
        <v>4854</v>
      </c>
      <c r="C5128" s="13" t="s">
        <v>4855</v>
      </c>
      <c r="D5128" s="13" t="s">
        <v>41</v>
      </c>
      <c r="E5128" s="13" t="s">
        <v>23</v>
      </c>
      <c r="F5128" s="13" t="s">
        <v>8072</v>
      </c>
      <c r="G5128" s="13" t="s">
        <v>160</v>
      </c>
      <c r="H5128" s="13" t="s">
        <v>44</v>
      </c>
      <c r="I5128" s="47" t="str">
        <f>INDEX(Orders!$E5128,MATCH(Orders!$F5128,Customers!$B5128,0))</f>
        <v>Standard Class</v>
      </c>
    </row>
    <row r="5129" spans="1:9" x14ac:dyDescent="0.35">
      <c r="A5129" s="12">
        <v>6415</v>
      </c>
      <c r="B5129" s="17" t="s">
        <v>5275</v>
      </c>
      <c r="C5129" s="17" t="s">
        <v>5276</v>
      </c>
      <c r="D5129" s="17" t="s">
        <v>22</v>
      </c>
      <c r="E5129" s="17" t="s">
        <v>23</v>
      </c>
      <c r="F5129" s="17" t="s">
        <v>159</v>
      </c>
      <c r="G5129" s="17" t="s">
        <v>160</v>
      </c>
      <c r="H5129" s="17" t="s">
        <v>44</v>
      </c>
      <c r="I5129" s="48" t="str">
        <f>INDEX(Orders!$E5129,MATCH(Orders!$F5129,Customers!$B5129,0))</f>
        <v>Second Class</v>
      </c>
    </row>
    <row r="5130" spans="1:9" x14ac:dyDescent="0.35">
      <c r="A5130" s="11">
        <v>1364</v>
      </c>
      <c r="B5130" s="13" t="s">
        <v>4435</v>
      </c>
      <c r="C5130" s="13" t="s">
        <v>4436</v>
      </c>
      <c r="D5130" s="13" t="s">
        <v>108</v>
      </c>
      <c r="E5130" s="13" t="s">
        <v>23</v>
      </c>
      <c r="F5130" s="13" t="s">
        <v>3694</v>
      </c>
      <c r="G5130" s="13" t="s">
        <v>98</v>
      </c>
      <c r="H5130" s="13" t="s">
        <v>79</v>
      </c>
      <c r="I5130" s="47" t="str">
        <f>INDEX(Orders!$E5130,MATCH(Orders!$F5130,Customers!$B5130,0))</f>
        <v>Second Class</v>
      </c>
    </row>
    <row r="5131" spans="1:9" x14ac:dyDescent="0.35">
      <c r="A5131" s="12">
        <v>7449</v>
      </c>
      <c r="B5131" s="17" t="s">
        <v>8063</v>
      </c>
      <c r="C5131" s="17" t="s">
        <v>8064</v>
      </c>
      <c r="D5131" s="17" t="s">
        <v>22</v>
      </c>
      <c r="E5131" s="17" t="s">
        <v>23</v>
      </c>
      <c r="F5131" s="17" t="s">
        <v>3038</v>
      </c>
      <c r="G5131" s="17" t="s">
        <v>465</v>
      </c>
      <c r="H5131" s="17" t="s">
        <v>44</v>
      </c>
      <c r="I5131" s="48" t="str">
        <f>INDEX(Orders!$E5131,MATCH(Orders!$F5131,Customers!$B5131,0))</f>
        <v>First Class</v>
      </c>
    </row>
    <row r="5132" spans="1:9" x14ac:dyDescent="0.35">
      <c r="A5132" s="11">
        <v>2838</v>
      </c>
      <c r="B5132" s="13" t="s">
        <v>6004</v>
      </c>
      <c r="C5132" s="13" t="s">
        <v>6005</v>
      </c>
      <c r="D5132" s="13" t="s">
        <v>41</v>
      </c>
      <c r="E5132" s="13" t="s">
        <v>23</v>
      </c>
      <c r="F5132" s="13" t="s">
        <v>3834</v>
      </c>
      <c r="G5132" s="13" t="s">
        <v>514</v>
      </c>
      <c r="H5132" s="13" t="s">
        <v>79</v>
      </c>
      <c r="I5132" s="47" t="str">
        <f>INDEX(Orders!$E5132,MATCH(Orders!$F5132,Customers!$B5132,0))</f>
        <v>First Class</v>
      </c>
    </row>
    <row r="5133" spans="1:9" x14ac:dyDescent="0.35">
      <c r="A5133" s="12">
        <v>3175</v>
      </c>
      <c r="B5133" s="17" t="s">
        <v>5745</v>
      </c>
      <c r="C5133" s="17" t="s">
        <v>5746</v>
      </c>
      <c r="D5133" s="17" t="s">
        <v>41</v>
      </c>
      <c r="E5133" s="17" t="s">
        <v>23</v>
      </c>
      <c r="F5133" s="17" t="s">
        <v>42</v>
      </c>
      <c r="G5133" s="17" t="s">
        <v>43</v>
      </c>
      <c r="H5133" s="17" t="s">
        <v>44</v>
      </c>
      <c r="I5133" s="48" t="str">
        <f>INDEX(Orders!$E5133,MATCH(Orders!$F5133,Customers!$B5133,0))</f>
        <v>Standard Class</v>
      </c>
    </row>
    <row r="5134" spans="1:9" x14ac:dyDescent="0.35">
      <c r="A5134" s="11">
        <v>6989</v>
      </c>
      <c r="B5134" s="13" t="s">
        <v>4505</v>
      </c>
      <c r="C5134" s="13" t="s">
        <v>4506</v>
      </c>
      <c r="D5134" s="13" t="s">
        <v>41</v>
      </c>
      <c r="E5134" s="13" t="s">
        <v>23</v>
      </c>
      <c r="F5134" s="13" t="s">
        <v>1457</v>
      </c>
      <c r="G5134" s="13" t="s">
        <v>880</v>
      </c>
      <c r="H5134" s="13" t="s">
        <v>54</v>
      </c>
      <c r="I5134" s="47" t="str">
        <f>INDEX(Orders!$E5134,MATCH(Orders!$F5134,Customers!$B5134,0))</f>
        <v>Standard Class</v>
      </c>
    </row>
    <row r="5135" spans="1:9" x14ac:dyDescent="0.35">
      <c r="A5135" s="12">
        <v>2775</v>
      </c>
      <c r="B5135" s="17" t="s">
        <v>4931</v>
      </c>
      <c r="C5135" s="17" t="s">
        <v>4932</v>
      </c>
      <c r="D5135" s="17" t="s">
        <v>22</v>
      </c>
      <c r="E5135" s="17" t="s">
        <v>23</v>
      </c>
      <c r="F5135" s="17" t="s">
        <v>2095</v>
      </c>
      <c r="G5135" s="17" t="s">
        <v>98</v>
      </c>
      <c r="H5135" s="17" t="s">
        <v>79</v>
      </c>
      <c r="I5135" s="48" t="str">
        <f>INDEX(Orders!$E5135,MATCH(Orders!$F5135,Customers!$B5135,0))</f>
        <v>Second Class</v>
      </c>
    </row>
    <row r="5136" spans="1:9" x14ac:dyDescent="0.35">
      <c r="A5136" s="11">
        <v>901</v>
      </c>
      <c r="B5136" s="13" t="s">
        <v>3373</v>
      </c>
      <c r="C5136" s="13" t="s">
        <v>3374</v>
      </c>
      <c r="D5136" s="13" t="s">
        <v>108</v>
      </c>
      <c r="E5136" s="13" t="s">
        <v>23</v>
      </c>
      <c r="F5136" s="13" t="s">
        <v>174</v>
      </c>
      <c r="G5136" s="13" t="s">
        <v>153</v>
      </c>
      <c r="H5136" s="13" t="s">
        <v>26</v>
      </c>
      <c r="I5136" s="47" t="str">
        <f>INDEX(Orders!$E5136,MATCH(Orders!$F5136,Customers!$B5136,0))</f>
        <v>Standard Class</v>
      </c>
    </row>
    <row r="5137" spans="1:9" x14ac:dyDescent="0.35">
      <c r="A5137" s="12">
        <v>5079</v>
      </c>
      <c r="B5137" s="17" t="s">
        <v>255</v>
      </c>
      <c r="C5137" s="17" t="s">
        <v>256</v>
      </c>
      <c r="D5137" s="17" t="s">
        <v>41</v>
      </c>
      <c r="E5137" s="17" t="s">
        <v>23</v>
      </c>
      <c r="F5137" s="17" t="s">
        <v>7408</v>
      </c>
      <c r="G5137" s="17" t="s">
        <v>53</v>
      </c>
      <c r="H5137" s="17" t="s">
        <v>54</v>
      </c>
      <c r="I5137" s="48" t="str">
        <f>INDEX(Orders!$E5137,MATCH(Orders!$F5137,Customers!$B5137,0))</f>
        <v>First Class</v>
      </c>
    </row>
    <row r="5138" spans="1:9" x14ac:dyDescent="0.35">
      <c r="A5138" s="11">
        <v>2837</v>
      </c>
      <c r="B5138" s="13" t="s">
        <v>2738</v>
      </c>
      <c r="C5138" s="13" t="s">
        <v>2739</v>
      </c>
      <c r="D5138" s="13" t="s">
        <v>108</v>
      </c>
      <c r="E5138" s="13" t="s">
        <v>23</v>
      </c>
      <c r="F5138" s="13" t="s">
        <v>677</v>
      </c>
      <c r="G5138" s="13" t="s">
        <v>126</v>
      </c>
      <c r="H5138" s="13" t="s">
        <v>54</v>
      </c>
      <c r="I5138" s="47" t="str">
        <f>INDEX(Orders!$E5138,MATCH(Orders!$F5138,Customers!$B5138,0))</f>
        <v>Standard Class</v>
      </c>
    </row>
    <row r="5139" spans="1:9" x14ac:dyDescent="0.35">
      <c r="A5139" s="12">
        <v>902</v>
      </c>
      <c r="B5139" s="17" t="s">
        <v>5745</v>
      </c>
      <c r="C5139" s="17" t="s">
        <v>5746</v>
      </c>
      <c r="D5139" s="17" t="s">
        <v>41</v>
      </c>
      <c r="E5139" s="17" t="s">
        <v>23</v>
      </c>
      <c r="F5139" s="17" t="s">
        <v>42</v>
      </c>
      <c r="G5139" s="17" t="s">
        <v>43</v>
      </c>
      <c r="H5139" s="17" t="s">
        <v>44</v>
      </c>
      <c r="I5139" s="48" t="str">
        <f>INDEX(Orders!$E5139,MATCH(Orders!$F5139,Customers!$B5139,0))</f>
        <v>Standard Class</v>
      </c>
    </row>
    <row r="5140" spans="1:9" x14ac:dyDescent="0.35">
      <c r="A5140" s="11">
        <v>9261</v>
      </c>
      <c r="B5140" s="13" t="s">
        <v>255</v>
      </c>
      <c r="C5140" s="13" t="s">
        <v>256</v>
      </c>
      <c r="D5140" s="13" t="s">
        <v>41</v>
      </c>
      <c r="E5140" s="13" t="s">
        <v>23</v>
      </c>
      <c r="F5140" s="13" t="s">
        <v>7408</v>
      </c>
      <c r="G5140" s="13" t="s">
        <v>53</v>
      </c>
      <c r="H5140" s="13" t="s">
        <v>54</v>
      </c>
      <c r="I5140" s="47" t="str">
        <f>INDEX(Orders!$E5140,MATCH(Orders!$F5140,Customers!$B5140,0))</f>
        <v>First Class</v>
      </c>
    </row>
    <row r="5141" spans="1:9" x14ac:dyDescent="0.35">
      <c r="A5141" s="12">
        <v>2836</v>
      </c>
      <c r="B5141" s="17" t="s">
        <v>1398</v>
      </c>
      <c r="C5141" s="17" t="s">
        <v>1399</v>
      </c>
      <c r="D5141" s="17" t="s">
        <v>41</v>
      </c>
      <c r="E5141" s="17" t="s">
        <v>23</v>
      </c>
      <c r="F5141" s="17" t="s">
        <v>8087</v>
      </c>
      <c r="G5141" s="17" t="s">
        <v>7105</v>
      </c>
      <c r="H5141" s="17" t="s">
        <v>54</v>
      </c>
      <c r="I5141" s="48" t="str">
        <f>INDEX(Orders!$E5141,MATCH(Orders!$F5141,Customers!$B5141,0))</f>
        <v>Second Class</v>
      </c>
    </row>
    <row r="5142" spans="1:9" x14ac:dyDescent="0.35">
      <c r="A5142" s="11">
        <v>5117</v>
      </c>
      <c r="B5142" s="13" t="s">
        <v>5745</v>
      </c>
      <c r="C5142" s="13" t="s">
        <v>5746</v>
      </c>
      <c r="D5142" s="13" t="s">
        <v>41</v>
      </c>
      <c r="E5142" s="13" t="s">
        <v>23</v>
      </c>
      <c r="F5142" s="13" t="s">
        <v>42</v>
      </c>
      <c r="G5142" s="13" t="s">
        <v>43</v>
      </c>
      <c r="H5142" s="13" t="s">
        <v>44</v>
      </c>
      <c r="I5142" s="47" t="str">
        <f>INDEX(Orders!$E5142,MATCH(Orders!$F5142,Customers!$B5142,0))</f>
        <v>Standard Class</v>
      </c>
    </row>
    <row r="5143" spans="1:9" x14ac:dyDescent="0.35">
      <c r="A5143" s="12">
        <v>8997</v>
      </c>
      <c r="B5143" s="17" t="s">
        <v>3277</v>
      </c>
      <c r="C5143" s="17" t="s">
        <v>3278</v>
      </c>
      <c r="D5143" s="17" t="s">
        <v>41</v>
      </c>
      <c r="E5143" s="17" t="s">
        <v>23</v>
      </c>
      <c r="F5143" s="17" t="s">
        <v>218</v>
      </c>
      <c r="G5143" s="17" t="s">
        <v>219</v>
      </c>
      <c r="H5143" s="17" t="s">
        <v>26</v>
      </c>
      <c r="I5143" s="48" t="str">
        <f>INDEX(Orders!$E5143,MATCH(Orders!$F5143,Customers!$B5143,0))</f>
        <v>Standard Class</v>
      </c>
    </row>
    <row r="5144" spans="1:9" x14ac:dyDescent="0.35">
      <c r="A5144" s="11">
        <v>4227</v>
      </c>
      <c r="B5144" s="13" t="s">
        <v>585</v>
      </c>
      <c r="C5144" s="13" t="s">
        <v>586</v>
      </c>
      <c r="D5144" s="13" t="s">
        <v>41</v>
      </c>
      <c r="E5144" s="13" t="s">
        <v>23</v>
      </c>
      <c r="F5144" s="13" t="s">
        <v>404</v>
      </c>
      <c r="G5144" s="13" t="s">
        <v>53</v>
      </c>
      <c r="H5144" s="13" t="s">
        <v>54</v>
      </c>
      <c r="I5144" s="47" t="str">
        <f>INDEX(Orders!$E5144,MATCH(Orders!$F5144,Customers!$B5144,0))</f>
        <v>First Class</v>
      </c>
    </row>
    <row r="5145" spans="1:9" x14ac:dyDescent="0.35">
      <c r="A5145" s="12">
        <v>7468</v>
      </c>
      <c r="B5145" s="17" t="s">
        <v>216</v>
      </c>
      <c r="C5145" s="17" t="s">
        <v>217</v>
      </c>
      <c r="D5145" s="17" t="s">
        <v>41</v>
      </c>
      <c r="E5145" s="17" t="s">
        <v>23</v>
      </c>
      <c r="F5145" s="17" t="s">
        <v>4741</v>
      </c>
      <c r="G5145" s="17" t="s">
        <v>3443</v>
      </c>
      <c r="H5145" s="17" t="s">
        <v>54</v>
      </c>
      <c r="I5145" s="48" t="str">
        <f>INDEX(Orders!$E5145,MATCH(Orders!$F5145,Customers!$B5145,0))</f>
        <v>Standard Class</v>
      </c>
    </row>
    <row r="5146" spans="1:9" x14ac:dyDescent="0.35">
      <c r="A5146" s="11">
        <v>3137</v>
      </c>
      <c r="B5146" s="13" t="s">
        <v>8075</v>
      </c>
      <c r="C5146" s="13" t="s">
        <v>8076</v>
      </c>
      <c r="D5146" s="13" t="s">
        <v>108</v>
      </c>
      <c r="E5146" s="13" t="s">
        <v>23</v>
      </c>
      <c r="F5146" s="13" t="s">
        <v>42</v>
      </c>
      <c r="G5146" s="13" t="s">
        <v>43</v>
      </c>
      <c r="H5146" s="13" t="s">
        <v>44</v>
      </c>
      <c r="I5146" s="47" t="str">
        <f>INDEX(Orders!$E5146,MATCH(Orders!$F5146,Customers!$B5146,0))</f>
        <v>Second Class</v>
      </c>
    </row>
    <row r="5147" spans="1:9" x14ac:dyDescent="0.35">
      <c r="A5147" s="12">
        <v>8429</v>
      </c>
      <c r="B5147" s="17" t="s">
        <v>3333</v>
      </c>
      <c r="C5147" s="17" t="s">
        <v>3334</v>
      </c>
      <c r="D5147" s="17" t="s">
        <v>108</v>
      </c>
      <c r="E5147" s="17" t="s">
        <v>23</v>
      </c>
      <c r="F5147" s="17" t="s">
        <v>404</v>
      </c>
      <c r="G5147" s="17" t="s">
        <v>53</v>
      </c>
      <c r="H5147" s="17" t="s">
        <v>54</v>
      </c>
      <c r="I5147" s="48" t="str">
        <f>INDEX(Orders!$E5147,MATCH(Orders!$F5147,Customers!$B5147,0))</f>
        <v>Standard Class</v>
      </c>
    </row>
    <row r="5148" spans="1:9" x14ac:dyDescent="0.35">
      <c r="A5148" s="11">
        <v>3136</v>
      </c>
      <c r="B5148" s="13" t="s">
        <v>3631</v>
      </c>
      <c r="C5148" s="13" t="s">
        <v>3632</v>
      </c>
      <c r="D5148" s="13" t="s">
        <v>22</v>
      </c>
      <c r="E5148" s="13" t="s">
        <v>23</v>
      </c>
      <c r="F5148" s="13" t="s">
        <v>4580</v>
      </c>
      <c r="G5148" s="13" t="s">
        <v>465</v>
      </c>
      <c r="H5148" s="13" t="s">
        <v>44</v>
      </c>
      <c r="I5148" s="47" t="str">
        <f>INDEX(Orders!$E5148,MATCH(Orders!$F5148,Customers!$B5148,0))</f>
        <v>Standard Class</v>
      </c>
    </row>
    <row r="5149" spans="1:9" x14ac:dyDescent="0.35">
      <c r="A5149" s="12">
        <v>6214</v>
      </c>
      <c r="B5149" s="17" t="s">
        <v>3333</v>
      </c>
      <c r="C5149" s="17" t="s">
        <v>3334</v>
      </c>
      <c r="D5149" s="17" t="s">
        <v>108</v>
      </c>
      <c r="E5149" s="17" t="s">
        <v>23</v>
      </c>
      <c r="F5149" s="17" t="s">
        <v>404</v>
      </c>
      <c r="G5149" s="17" t="s">
        <v>53</v>
      </c>
      <c r="H5149" s="17" t="s">
        <v>54</v>
      </c>
      <c r="I5149" s="48" t="str">
        <f>INDEX(Orders!$E5149,MATCH(Orders!$F5149,Customers!$B5149,0))</f>
        <v>Standard Class</v>
      </c>
    </row>
    <row r="5150" spans="1:9" x14ac:dyDescent="0.35">
      <c r="A5150" s="11">
        <v>2952</v>
      </c>
      <c r="B5150" s="13" t="s">
        <v>5001</v>
      </c>
      <c r="C5150" s="13" t="s">
        <v>5002</v>
      </c>
      <c r="D5150" s="13" t="s">
        <v>41</v>
      </c>
      <c r="E5150" s="13" t="s">
        <v>23</v>
      </c>
      <c r="F5150" s="13" t="s">
        <v>168</v>
      </c>
      <c r="G5150" s="13" t="s">
        <v>160</v>
      </c>
      <c r="H5150" s="13" t="s">
        <v>44</v>
      </c>
      <c r="I5150" s="47" t="str">
        <f>INDEX(Orders!$E5150,MATCH(Orders!$F5150,Customers!$B5150,0))</f>
        <v>Second Class</v>
      </c>
    </row>
    <row r="5151" spans="1:9" x14ac:dyDescent="0.35">
      <c r="A5151" s="12">
        <v>2953</v>
      </c>
      <c r="B5151" s="17" t="s">
        <v>2388</v>
      </c>
      <c r="C5151" s="17" t="s">
        <v>2389</v>
      </c>
      <c r="D5151" s="17" t="s">
        <v>108</v>
      </c>
      <c r="E5151" s="17" t="s">
        <v>23</v>
      </c>
      <c r="F5151" s="17" t="s">
        <v>853</v>
      </c>
      <c r="G5151" s="17" t="s">
        <v>465</v>
      </c>
      <c r="H5151" s="17" t="s">
        <v>44</v>
      </c>
      <c r="I5151" s="48" t="str">
        <f>INDEX(Orders!$E5151,MATCH(Orders!$F5151,Customers!$B5151,0))</f>
        <v>Same Day</v>
      </c>
    </row>
    <row r="5152" spans="1:9" x14ac:dyDescent="0.35">
      <c r="A5152" s="11">
        <v>1501</v>
      </c>
      <c r="B5152" s="13" t="s">
        <v>2388</v>
      </c>
      <c r="C5152" s="13" t="s">
        <v>2389</v>
      </c>
      <c r="D5152" s="13" t="s">
        <v>108</v>
      </c>
      <c r="E5152" s="13" t="s">
        <v>23</v>
      </c>
      <c r="F5152" s="13" t="s">
        <v>853</v>
      </c>
      <c r="G5152" s="13" t="s">
        <v>465</v>
      </c>
      <c r="H5152" s="13" t="s">
        <v>44</v>
      </c>
      <c r="I5152" s="47" t="str">
        <f>INDEX(Orders!$E5152,MATCH(Orders!$F5152,Customers!$B5152,0))</f>
        <v>Same Day</v>
      </c>
    </row>
    <row r="5153" spans="1:9" x14ac:dyDescent="0.35">
      <c r="A5153" s="12">
        <v>9720</v>
      </c>
      <c r="B5153" s="17" t="s">
        <v>8099</v>
      </c>
      <c r="C5153" s="17" t="s">
        <v>8100</v>
      </c>
      <c r="D5153" s="17" t="s">
        <v>41</v>
      </c>
      <c r="E5153" s="17" t="s">
        <v>23</v>
      </c>
      <c r="F5153" s="17" t="s">
        <v>2013</v>
      </c>
      <c r="G5153" s="17" t="s">
        <v>53</v>
      </c>
      <c r="H5153" s="17" t="s">
        <v>54</v>
      </c>
      <c r="I5153" s="48" t="str">
        <f>INDEX(Orders!$E5153,MATCH(Orders!$F5153,Customers!$B5153,0))</f>
        <v>Standard Class</v>
      </c>
    </row>
    <row r="5154" spans="1:9" x14ac:dyDescent="0.35">
      <c r="A5154" s="11">
        <v>1866</v>
      </c>
      <c r="B5154" s="13" t="s">
        <v>3124</v>
      </c>
      <c r="C5154" s="13" t="s">
        <v>3125</v>
      </c>
      <c r="D5154" s="13" t="s">
        <v>41</v>
      </c>
      <c r="E5154" s="13" t="s">
        <v>23</v>
      </c>
      <c r="F5154" s="13" t="s">
        <v>527</v>
      </c>
      <c r="G5154" s="13" t="s">
        <v>87</v>
      </c>
      <c r="H5154" s="13" t="s">
        <v>26</v>
      </c>
      <c r="I5154" s="47" t="str">
        <f>INDEX(Orders!$E5154,MATCH(Orders!$F5154,Customers!$B5154,0))</f>
        <v>Second Class</v>
      </c>
    </row>
    <row r="5155" spans="1:9" x14ac:dyDescent="0.35">
      <c r="A5155" s="12">
        <v>1502</v>
      </c>
      <c r="B5155" s="17" t="s">
        <v>5946</v>
      </c>
      <c r="C5155" s="17" t="s">
        <v>5947</v>
      </c>
      <c r="D5155" s="17" t="s">
        <v>22</v>
      </c>
      <c r="E5155" s="17" t="s">
        <v>23</v>
      </c>
      <c r="F5155" s="17" t="s">
        <v>697</v>
      </c>
      <c r="G5155" s="17" t="s">
        <v>153</v>
      </c>
      <c r="H5155" s="17" t="s">
        <v>26</v>
      </c>
      <c r="I5155" s="48" t="str">
        <f>INDEX(Orders!$E5155,MATCH(Orders!$F5155,Customers!$B5155,0))</f>
        <v>Same Day</v>
      </c>
    </row>
    <row r="5156" spans="1:9" x14ac:dyDescent="0.35">
      <c r="A5156" s="11">
        <v>2955</v>
      </c>
      <c r="B5156" s="13" t="s">
        <v>8099</v>
      </c>
      <c r="C5156" s="13" t="s">
        <v>8100</v>
      </c>
      <c r="D5156" s="13" t="s">
        <v>41</v>
      </c>
      <c r="E5156" s="13" t="s">
        <v>23</v>
      </c>
      <c r="F5156" s="13" t="s">
        <v>2013</v>
      </c>
      <c r="G5156" s="13" t="s">
        <v>53</v>
      </c>
      <c r="H5156" s="13" t="s">
        <v>54</v>
      </c>
      <c r="I5156" s="47" t="str">
        <f>INDEX(Orders!$E5156,MATCH(Orders!$F5156,Customers!$B5156,0))</f>
        <v>Standard Class</v>
      </c>
    </row>
    <row r="5157" spans="1:9" x14ac:dyDescent="0.35">
      <c r="A5157" s="12">
        <v>4742</v>
      </c>
      <c r="B5157" s="17" t="s">
        <v>2388</v>
      </c>
      <c r="C5157" s="17" t="s">
        <v>2389</v>
      </c>
      <c r="D5157" s="17" t="s">
        <v>108</v>
      </c>
      <c r="E5157" s="17" t="s">
        <v>23</v>
      </c>
      <c r="F5157" s="17" t="s">
        <v>853</v>
      </c>
      <c r="G5157" s="17" t="s">
        <v>465</v>
      </c>
      <c r="H5157" s="17" t="s">
        <v>44</v>
      </c>
      <c r="I5157" s="48" t="str">
        <f>INDEX(Orders!$E5157,MATCH(Orders!$F5157,Customers!$B5157,0))</f>
        <v>Same Day</v>
      </c>
    </row>
    <row r="5158" spans="1:9" x14ac:dyDescent="0.35">
      <c r="A5158" s="11">
        <v>2954</v>
      </c>
      <c r="B5158" s="13" t="s">
        <v>1078</v>
      </c>
      <c r="C5158" s="13" t="s">
        <v>1079</v>
      </c>
      <c r="D5158" s="13" t="s">
        <v>41</v>
      </c>
      <c r="E5158" s="13" t="s">
        <v>23</v>
      </c>
      <c r="F5158" s="13" t="s">
        <v>159</v>
      </c>
      <c r="G5158" s="13" t="s">
        <v>160</v>
      </c>
      <c r="H5158" s="13" t="s">
        <v>44</v>
      </c>
      <c r="I5158" s="47" t="str">
        <f>INDEX(Orders!$E5158,MATCH(Orders!$F5158,Customers!$B5158,0))</f>
        <v>Standard Class</v>
      </c>
    </row>
    <row r="5159" spans="1:9" x14ac:dyDescent="0.35">
      <c r="A5159" s="12">
        <v>9639</v>
      </c>
      <c r="B5159" s="17" t="s">
        <v>2388</v>
      </c>
      <c r="C5159" s="17" t="s">
        <v>2389</v>
      </c>
      <c r="D5159" s="17" t="s">
        <v>108</v>
      </c>
      <c r="E5159" s="17" t="s">
        <v>23</v>
      </c>
      <c r="F5159" s="17" t="s">
        <v>853</v>
      </c>
      <c r="G5159" s="17" t="s">
        <v>465</v>
      </c>
      <c r="H5159" s="17" t="s">
        <v>44</v>
      </c>
      <c r="I5159" s="48" t="str">
        <f>INDEX(Orders!$E5159,MATCH(Orders!$F5159,Customers!$B5159,0))</f>
        <v>Same Day</v>
      </c>
    </row>
    <row r="5160" spans="1:9" x14ac:dyDescent="0.35">
      <c r="A5160" s="11">
        <v>1500</v>
      </c>
      <c r="B5160" s="13" t="s">
        <v>4505</v>
      </c>
      <c r="C5160" s="13" t="s">
        <v>4506</v>
      </c>
      <c r="D5160" s="13" t="s">
        <v>41</v>
      </c>
      <c r="E5160" s="13" t="s">
        <v>23</v>
      </c>
      <c r="F5160" s="13" t="s">
        <v>42</v>
      </c>
      <c r="G5160" s="13" t="s">
        <v>43</v>
      </c>
      <c r="H5160" s="13" t="s">
        <v>44</v>
      </c>
      <c r="I5160" s="47" t="str">
        <f>INDEX(Orders!$E5160,MATCH(Orders!$F5160,Customers!$B5160,0))</f>
        <v>Second Class</v>
      </c>
    </row>
    <row r="5161" spans="1:9" x14ac:dyDescent="0.35">
      <c r="A5161" s="12">
        <v>4827</v>
      </c>
      <c r="B5161" s="17" t="s">
        <v>8099</v>
      </c>
      <c r="C5161" s="17" t="s">
        <v>8100</v>
      </c>
      <c r="D5161" s="17" t="s">
        <v>41</v>
      </c>
      <c r="E5161" s="17" t="s">
        <v>23</v>
      </c>
      <c r="F5161" s="17" t="s">
        <v>2013</v>
      </c>
      <c r="G5161" s="17" t="s">
        <v>53</v>
      </c>
      <c r="H5161" s="17" t="s">
        <v>54</v>
      </c>
      <c r="I5161" s="48" t="str">
        <f>INDEX(Orders!$E5161,MATCH(Orders!$F5161,Customers!$B5161,0))</f>
        <v>Standard Class</v>
      </c>
    </row>
    <row r="5162" spans="1:9" x14ac:dyDescent="0.35">
      <c r="A5162" s="11">
        <v>237</v>
      </c>
      <c r="B5162" s="13" t="s">
        <v>2219</v>
      </c>
      <c r="C5162" s="13" t="s">
        <v>2220</v>
      </c>
      <c r="D5162" s="13" t="s">
        <v>22</v>
      </c>
      <c r="E5162" s="13" t="s">
        <v>23</v>
      </c>
      <c r="F5162" s="13" t="s">
        <v>42</v>
      </c>
      <c r="G5162" s="13" t="s">
        <v>43</v>
      </c>
      <c r="H5162" s="13" t="s">
        <v>44</v>
      </c>
      <c r="I5162" s="47" t="str">
        <f>INDEX(Orders!$E5162,MATCH(Orders!$F5162,Customers!$B5162,0))</f>
        <v>First Class</v>
      </c>
    </row>
    <row r="5163" spans="1:9" x14ac:dyDescent="0.35">
      <c r="A5163" s="12">
        <v>7769</v>
      </c>
      <c r="B5163" s="17" t="s">
        <v>5772</v>
      </c>
      <c r="C5163" s="17" t="s">
        <v>5773</v>
      </c>
      <c r="D5163" s="17" t="s">
        <v>22</v>
      </c>
      <c r="E5163" s="17" t="s">
        <v>23</v>
      </c>
      <c r="F5163" s="17" t="s">
        <v>2476</v>
      </c>
      <c r="G5163" s="17" t="s">
        <v>43</v>
      </c>
      <c r="H5163" s="17" t="s">
        <v>44</v>
      </c>
      <c r="I5163" s="48" t="str">
        <f>INDEX(Orders!$E5163,MATCH(Orders!$F5163,Customers!$B5163,0))</f>
        <v>Standard Class</v>
      </c>
    </row>
    <row r="5164" spans="1:9" x14ac:dyDescent="0.35">
      <c r="A5164" s="11">
        <v>3140</v>
      </c>
      <c r="B5164" s="13" t="s">
        <v>3268</v>
      </c>
      <c r="C5164" s="13" t="s">
        <v>3269</v>
      </c>
      <c r="D5164" s="13" t="s">
        <v>41</v>
      </c>
      <c r="E5164" s="13" t="s">
        <v>23</v>
      </c>
      <c r="F5164" s="13" t="s">
        <v>1925</v>
      </c>
      <c r="G5164" s="13" t="s">
        <v>98</v>
      </c>
      <c r="H5164" s="13" t="s">
        <v>79</v>
      </c>
      <c r="I5164" s="47" t="str">
        <f>INDEX(Orders!$E5164,MATCH(Orders!$F5164,Customers!$B5164,0))</f>
        <v>Standard Class</v>
      </c>
    </row>
    <row r="5165" spans="1:9" x14ac:dyDescent="0.35">
      <c r="A5165" s="12">
        <v>3138</v>
      </c>
      <c r="B5165" s="17" t="s">
        <v>3333</v>
      </c>
      <c r="C5165" s="17" t="s">
        <v>3334</v>
      </c>
      <c r="D5165" s="17" t="s">
        <v>108</v>
      </c>
      <c r="E5165" s="17" t="s">
        <v>23</v>
      </c>
      <c r="F5165" s="17" t="s">
        <v>404</v>
      </c>
      <c r="G5165" s="17" t="s">
        <v>53</v>
      </c>
      <c r="H5165" s="17" t="s">
        <v>54</v>
      </c>
      <c r="I5165" s="48" t="str">
        <f>INDEX(Orders!$E5165,MATCH(Orders!$F5165,Customers!$B5165,0))</f>
        <v>Standard Class</v>
      </c>
    </row>
    <row r="5166" spans="1:9" x14ac:dyDescent="0.35">
      <c r="A5166" s="11">
        <v>3473</v>
      </c>
      <c r="B5166" s="13" t="s">
        <v>3333</v>
      </c>
      <c r="C5166" s="13" t="s">
        <v>3334</v>
      </c>
      <c r="D5166" s="13" t="s">
        <v>108</v>
      </c>
      <c r="E5166" s="13" t="s">
        <v>23</v>
      </c>
      <c r="F5166" s="13" t="s">
        <v>404</v>
      </c>
      <c r="G5166" s="13" t="s">
        <v>53</v>
      </c>
      <c r="H5166" s="13" t="s">
        <v>54</v>
      </c>
      <c r="I5166" s="47" t="str">
        <f>INDEX(Orders!$E5166,MATCH(Orders!$F5166,Customers!$B5166,0))</f>
        <v>Standard Class</v>
      </c>
    </row>
    <row r="5167" spans="1:9" x14ac:dyDescent="0.35">
      <c r="A5167" s="12">
        <v>4741</v>
      </c>
      <c r="B5167" s="17" t="s">
        <v>4734</v>
      </c>
      <c r="C5167" s="17" t="s">
        <v>4735</v>
      </c>
      <c r="D5167" s="17" t="s">
        <v>22</v>
      </c>
      <c r="E5167" s="17" t="s">
        <v>23</v>
      </c>
      <c r="F5167" s="17" t="s">
        <v>184</v>
      </c>
      <c r="G5167" s="17" t="s">
        <v>153</v>
      </c>
      <c r="H5167" s="17" t="s">
        <v>26</v>
      </c>
      <c r="I5167" s="48" t="str">
        <f>INDEX(Orders!$E5167,MATCH(Orders!$F5167,Customers!$B5167,0))</f>
        <v>Standard Class</v>
      </c>
    </row>
    <row r="5168" spans="1:9" x14ac:dyDescent="0.35">
      <c r="A5168" s="11">
        <v>506</v>
      </c>
      <c r="B5168" s="13" t="s">
        <v>1078</v>
      </c>
      <c r="C5168" s="13" t="s">
        <v>1079</v>
      </c>
      <c r="D5168" s="13" t="s">
        <v>41</v>
      </c>
      <c r="E5168" s="13" t="s">
        <v>23</v>
      </c>
      <c r="F5168" s="13" t="s">
        <v>159</v>
      </c>
      <c r="G5168" s="13" t="s">
        <v>160</v>
      </c>
      <c r="H5168" s="13" t="s">
        <v>44</v>
      </c>
      <c r="I5168" s="47" t="str">
        <f>INDEX(Orders!$E5168,MATCH(Orders!$F5168,Customers!$B5168,0))</f>
        <v>Standard Class</v>
      </c>
    </row>
    <row r="5169" spans="1:9" x14ac:dyDescent="0.35">
      <c r="A5169" s="12">
        <v>3472</v>
      </c>
      <c r="B5169" s="17" t="s">
        <v>840</v>
      </c>
      <c r="C5169" s="17" t="s">
        <v>841</v>
      </c>
      <c r="D5169" s="17" t="s">
        <v>22</v>
      </c>
      <c r="E5169" s="17" t="s">
        <v>23</v>
      </c>
      <c r="F5169" s="17" t="s">
        <v>218</v>
      </c>
      <c r="G5169" s="17" t="s">
        <v>219</v>
      </c>
      <c r="H5169" s="17" t="s">
        <v>26</v>
      </c>
      <c r="I5169" s="48" t="str">
        <f>INDEX(Orders!$E5169,MATCH(Orders!$F5169,Customers!$B5169,0))</f>
        <v>Second Class</v>
      </c>
    </row>
    <row r="5170" spans="1:9" x14ac:dyDescent="0.35">
      <c r="A5170" s="11">
        <v>6213</v>
      </c>
      <c r="B5170" s="13" t="s">
        <v>4734</v>
      </c>
      <c r="C5170" s="13" t="s">
        <v>4735</v>
      </c>
      <c r="D5170" s="13" t="s">
        <v>22</v>
      </c>
      <c r="E5170" s="13" t="s">
        <v>23</v>
      </c>
      <c r="F5170" s="13" t="s">
        <v>184</v>
      </c>
      <c r="G5170" s="13" t="s">
        <v>153</v>
      </c>
      <c r="H5170" s="13" t="s">
        <v>26</v>
      </c>
      <c r="I5170" s="47" t="str">
        <f>INDEX(Orders!$E5170,MATCH(Orders!$F5170,Customers!$B5170,0))</f>
        <v>Standard Class</v>
      </c>
    </row>
    <row r="5171" spans="1:9" x14ac:dyDescent="0.35">
      <c r="A5171" s="12">
        <v>2950</v>
      </c>
      <c r="B5171" s="17" t="s">
        <v>5001</v>
      </c>
      <c r="C5171" s="17" t="s">
        <v>5002</v>
      </c>
      <c r="D5171" s="17" t="s">
        <v>41</v>
      </c>
      <c r="E5171" s="17" t="s">
        <v>23</v>
      </c>
      <c r="F5171" s="17" t="s">
        <v>168</v>
      </c>
      <c r="G5171" s="17" t="s">
        <v>160</v>
      </c>
      <c r="H5171" s="17" t="s">
        <v>44</v>
      </c>
      <c r="I5171" s="48" t="str">
        <f>INDEX(Orders!$E5171,MATCH(Orders!$F5171,Customers!$B5171,0))</f>
        <v>Second Class</v>
      </c>
    </row>
    <row r="5172" spans="1:9" x14ac:dyDescent="0.35">
      <c r="A5172" s="11">
        <v>2951</v>
      </c>
      <c r="B5172" s="13" t="s">
        <v>2388</v>
      </c>
      <c r="C5172" s="13" t="s">
        <v>2389</v>
      </c>
      <c r="D5172" s="13" t="s">
        <v>108</v>
      </c>
      <c r="E5172" s="13" t="s">
        <v>23</v>
      </c>
      <c r="F5172" s="13" t="s">
        <v>853</v>
      </c>
      <c r="G5172" s="13" t="s">
        <v>465</v>
      </c>
      <c r="H5172" s="13" t="s">
        <v>44</v>
      </c>
      <c r="I5172" s="47" t="str">
        <f>INDEX(Orders!$E5172,MATCH(Orders!$F5172,Customers!$B5172,0))</f>
        <v>Same Day</v>
      </c>
    </row>
    <row r="5173" spans="1:9" x14ac:dyDescent="0.35">
      <c r="A5173" s="12">
        <v>4743</v>
      </c>
      <c r="B5173" s="17" t="s">
        <v>2388</v>
      </c>
      <c r="C5173" s="17" t="s">
        <v>2389</v>
      </c>
      <c r="D5173" s="17" t="s">
        <v>108</v>
      </c>
      <c r="E5173" s="17" t="s">
        <v>23</v>
      </c>
      <c r="F5173" s="17" t="s">
        <v>853</v>
      </c>
      <c r="G5173" s="17" t="s">
        <v>465</v>
      </c>
      <c r="H5173" s="17" t="s">
        <v>44</v>
      </c>
      <c r="I5173" s="48" t="str">
        <f>INDEX(Orders!$E5173,MATCH(Orders!$F5173,Customers!$B5173,0))</f>
        <v>Same Day</v>
      </c>
    </row>
    <row r="5174" spans="1:9" x14ac:dyDescent="0.35">
      <c r="A5174" s="11">
        <v>3135</v>
      </c>
      <c r="B5174" s="13" t="s">
        <v>1078</v>
      </c>
      <c r="C5174" s="13" t="s">
        <v>1079</v>
      </c>
      <c r="D5174" s="13" t="s">
        <v>41</v>
      </c>
      <c r="E5174" s="13" t="s">
        <v>23</v>
      </c>
      <c r="F5174" s="13" t="s">
        <v>159</v>
      </c>
      <c r="G5174" s="13" t="s">
        <v>160</v>
      </c>
      <c r="H5174" s="13" t="s">
        <v>44</v>
      </c>
      <c r="I5174" s="47" t="str">
        <f>INDEX(Orders!$E5174,MATCH(Orders!$F5174,Customers!$B5174,0))</f>
        <v>Standard Class</v>
      </c>
    </row>
    <row r="5175" spans="1:9" x14ac:dyDescent="0.35">
      <c r="A5175" s="12">
        <v>3139</v>
      </c>
      <c r="B5175" s="17" t="s">
        <v>3333</v>
      </c>
      <c r="C5175" s="17" t="s">
        <v>3334</v>
      </c>
      <c r="D5175" s="17" t="s">
        <v>108</v>
      </c>
      <c r="E5175" s="17" t="s">
        <v>23</v>
      </c>
      <c r="F5175" s="17" t="s">
        <v>404</v>
      </c>
      <c r="G5175" s="17" t="s">
        <v>53</v>
      </c>
      <c r="H5175" s="17" t="s">
        <v>54</v>
      </c>
      <c r="I5175" s="48" t="str">
        <f>INDEX(Orders!$E5175,MATCH(Orders!$F5175,Customers!$B5175,0))</f>
        <v>Standard Class</v>
      </c>
    </row>
    <row r="5176" spans="1:9" x14ac:dyDescent="0.35">
      <c r="A5176" s="11">
        <v>5805</v>
      </c>
      <c r="B5176" s="13" t="s">
        <v>3333</v>
      </c>
      <c r="C5176" s="13" t="s">
        <v>3334</v>
      </c>
      <c r="D5176" s="13" t="s">
        <v>108</v>
      </c>
      <c r="E5176" s="13" t="s">
        <v>23</v>
      </c>
      <c r="F5176" s="13" t="s">
        <v>404</v>
      </c>
      <c r="G5176" s="13" t="s">
        <v>53</v>
      </c>
      <c r="H5176" s="13" t="s">
        <v>54</v>
      </c>
      <c r="I5176" s="47" t="str">
        <f>INDEX(Orders!$E5176,MATCH(Orders!$F5176,Customers!$B5176,0))</f>
        <v>Standard Class</v>
      </c>
    </row>
    <row r="5177" spans="1:9" x14ac:dyDescent="0.35">
      <c r="A5177" s="12">
        <v>7759</v>
      </c>
      <c r="B5177" s="17" t="s">
        <v>4293</v>
      </c>
      <c r="C5177" s="17" t="s">
        <v>4294</v>
      </c>
      <c r="D5177" s="17" t="s">
        <v>22</v>
      </c>
      <c r="E5177" s="17" t="s">
        <v>23</v>
      </c>
      <c r="F5177" s="17" t="s">
        <v>404</v>
      </c>
      <c r="G5177" s="17" t="s">
        <v>53</v>
      </c>
      <c r="H5177" s="17" t="s">
        <v>54</v>
      </c>
      <c r="I5177" s="48" t="str">
        <f>INDEX(Orders!$E5177,MATCH(Orders!$F5177,Customers!$B5177,0))</f>
        <v>Standard Class</v>
      </c>
    </row>
    <row r="5178" spans="1:9" x14ac:dyDescent="0.35">
      <c r="A5178" s="11">
        <v>3700</v>
      </c>
      <c r="B5178" s="13" t="s">
        <v>5407</v>
      </c>
      <c r="C5178" s="13" t="s">
        <v>5408</v>
      </c>
      <c r="D5178" s="13" t="s">
        <v>22</v>
      </c>
      <c r="E5178" s="13" t="s">
        <v>23</v>
      </c>
      <c r="F5178" s="13" t="s">
        <v>2775</v>
      </c>
      <c r="G5178" s="13" t="s">
        <v>219</v>
      </c>
      <c r="H5178" s="13" t="s">
        <v>26</v>
      </c>
      <c r="I5178" s="47" t="str">
        <f>INDEX(Orders!$E5178,MATCH(Orders!$F5178,Customers!$B5178,0))</f>
        <v>Second Class</v>
      </c>
    </row>
    <row r="5179" spans="1:9" x14ac:dyDescent="0.35">
      <c r="A5179" s="12">
        <v>5806</v>
      </c>
      <c r="B5179" s="17" t="s">
        <v>5841</v>
      </c>
      <c r="C5179" s="17" t="s">
        <v>5842</v>
      </c>
      <c r="D5179" s="17" t="s">
        <v>108</v>
      </c>
      <c r="E5179" s="17" t="s">
        <v>23</v>
      </c>
      <c r="F5179" s="17" t="s">
        <v>727</v>
      </c>
      <c r="G5179" s="17" t="s">
        <v>219</v>
      </c>
      <c r="H5179" s="17" t="s">
        <v>26</v>
      </c>
      <c r="I5179" s="48" t="str">
        <f>INDEX(Orders!$E5179,MATCH(Orders!$F5179,Customers!$B5179,0))</f>
        <v>Second Class</v>
      </c>
    </row>
    <row r="5180" spans="1:9" x14ac:dyDescent="0.35">
      <c r="A5180" s="11">
        <v>8554</v>
      </c>
      <c r="B5180" s="13" t="s">
        <v>4293</v>
      </c>
      <c r="C5180" s="13" t="s">
        <v>4294</v>
      </c>
      <c r="D5180" s="13" t="s">
        <v>22</v>
      </c>
      <c r="E5180" s="13" t="s">
        <v>23</v>
      </c>
      <c r="F5180" s="13" t="s">
        <v>404</v>
      </c>
      <c r="G5180" s="13" t="s">
        <v>53</v>
      </c>
      <c r="H5180" s="13" t="s">
        <v>54</v>
      </c>
      <c r="I5180" s="47" t="str">
        <f>INDEX(Orders!$E5180,MATCH(Orders!$F5180,Customers!$B5180,0))</f>
        <v>Standard Class</v>
      </c>
    </row>
    <row r="5181" spans="1:9" x14ac:dyDescent="0.35">
      <c r="A5181" s="12">
        <v>85</v>
      </c>
      <c r="B5181" s="17" t="s">
        <v>5247</v>
      </c>
      <c r="C5181" s="17" t="s">
        <v>5248</v>
      </c>
      <c r="D5181" s="17" t="s">
        <v>41</v>
      </c>
      <c r="E5181" s="17" t="s">
        <v>23</v>
      </c>
      <c r="F5181" s="17" t="s">
        <v>2413</v>
      </c>
      <c r="G5181" s="17" t="s">
        <v>2235</v>
      </c>
      <c r="H5181" s="17" t="s">
        <v>79</v>
      </c>
      <c r="I5181" s="48" t="str">
        <f>INDEX(Orders!$E5181,MATCH(Orders!$F5181,Customers!$B5181,0))</f>
        <v>Standard Class</v>
      </c>
    </row>
    <row r="5182" spans="1:9" x14ac:dyDescent="0.35">
      <c r="A5182" s="11">
        <v>4868</v>
      </c>
      <c r="B5182" s="13" t="s">
        <v>2024</v>
      </c>
      <c r="C5182" s="13" t="s">
        <v>2025</v>
      </c>
      <c r="D5182" s="13" t="s">
        <v>108</v>
      </c>
      <c r="E5182" s="13" t="s">
        <v>23</v>
      </c>
      <c r="F5182" s="13" t="s">
        <v>380</v>
      </c>
      <c r="G5182" s="13" t="s">
        <v>381</v>
      </c>
      <c r="H5182" s="13" t="s">
        <v>54</v>
      </c>
      <c r="I5182" s="47" t="str">
        <f>INDEX(Orders!$E5182,MATCH(Orders!$F5182,Customers!$B5182,0))</f>
        <v>First Class</v>
      </c>
    </row>
    <row r="5183" spans="1:9" x14ac:dyDescent="0.35">
      <c r="A5183" s="12">
        <v>4867</v>
      </c>
      <c r="B5183" s="17" t="s">
        <v>2032</v>
      </c>
      <c r="C5183" s="17" t="s">
        <v>2033</v>
      </c>
      <c r="D5183" s="17" t="s">
        <v>41</v>
      </c>
      <c r="E5183" s="17" t="s">
        <v>23</v>
      </c>
      <c r="F5183" s="17" t="s">
        <v>159</v>
      </c>
      <c r="G5183" s="17" t="s">
        <v>160</v>
      </c>
      <c r="H5183" s="17" t="s">
        <v>44</v>
      </c>
      <c r="I5183" s="48" t="str">
        <f>INDEX(Orders!$E5183,MATCH(Orders!$F5183,Customers!$B5183,0))</f>
        <v>Standard Class</v>
      </c>
    </row>
    <row r="5184" spans="1:9" x14ac:dyDescent="0.35">
      <c r="A5184" s="11">
        <v>6747</v>
      </c>
      <c r="B5184" s="13" t="s">
        <v>2032</v>
      </c>
      <c r="C5184" s="13" t="s">
        <v>2033</v>
      </c>
      <c r="D5184" s="13" t="s">
        <v>41</v>
      </c>
      <c r="E5184" s="13" t="s">
        <v>23</v>
      </c>
      <c r="F5184" s="13" t="s">
        <v>159</v>
      </c>
      <c r="G5184" s="13" t="s">
        <v>160</v>
      </c>
      <c r="H5184" s="13" t="s">
        <v>44</v>
      </c>
      <c r="I5184" s="47" t="str">
        <f>INDEX(Orders!$E5184,MATCH(Orders!$F5184,Customers!$B5184,0))</f>
        <v>Standard Class</v>
      </c>
    </row>
    <row r="5185" spans="1:9" x14ac:dyDescent="0.35">
      <c r="A5185" s="12">
        <v>2629</v>
      </c>
      <c r="B5185" s="17" t="s">
        <v>2481</v>
      </c>
      <c r="C5185" s="17" t="s">
        <v>2482</v>
      </c>
      <c r="D5185" s="17" t="s">
        <v>22</v>
      </c>
      <c r="E5185" s="17" t="s">
        <v>23</v>
      </c>
      <c r="F5185" s="17" t="s">
        <v>218</v>
      </c>
      <c r="G5185" s="17" t="s">
        <v>219</v>
      </c>
      <c r="H5185" s="17" t="s">
        <v>26</v>
      </c>
      <c r="I5185" s="48" t="str">
        <f>INDEX(Orders!$E5185,MATCH(Orders!$F5185,Customers!$B5185,0))</f>
        <v>First Class</v>
      </c>
    </row>
    <row r="5186" spans="1:9" x14ac:dyDescent="0.35">
      <c r="A5186" s="11">
        <v>3784</v>
      </c>
      <c r="B5186" s="13" t="s">
        <v>5035</v>
      </c>
      <c r="C5186" s="13" t="s">
        <v>5036</v>
      </c>
      <c r="D5186" s="13" t="s">
        <v>22</v>
      </c>
      <c r="E5186" s="13" t="s">
        <v>23</v>
      </c>
      <c r="F5186" s="13" t="s">
        <v>174</v>
      </c>
      <c r="G5186" s="13" t="s">
        <v>153</v>
      </c>
      <c r="H5186" s="13" t="s">
        <v>26</v>
      </c>
      <c r="I5186" s="47" t="str">
        <f>INDEX(Orders!$E5186,MATCH(Orders!$F5186,Customers!$B5186,0))</f>
        <v>First Class</v>
      </c>
    </row>
    <row r="5187" spans="1:9" x14ac:dyDescent="0.35">
      <c r="A5187" s="12">
        <v>4866</v>
      </c>
      <c r="B5187" s="17" t="s">
        <v>2099</v>
      </c>
      <c r="C5187" s="17" t="s">
        <v>2100</v>
      </c>
      <c r="D5187" s="17" t="s">
        <v>41</v>
      </c>
      <c r="E5187" s="17" t="s">
        <v>23</v>
      </c>
      <c r="F5187" s="17" t="s">
        <v>1106</v>
      </c>
      <c r="G5187" s="17" t="s">
        <v>514</v>
      </c>
      <c r="H5187" s="17" t="s">
        <v>79</v>
      </c>
      <c r="I5187" s="48" t="str">
        <f>INDEX(Orders!$E5187,MATCH(Orders!$F5187,Customers!$B5187,0))</f>
        <v>Second Class</v>
      </c>
    </row>
    <row r="5188" spans="1:9" x14ac:dyDescent="0.35">
      <c r="A5188" s="11">
        <v>3783</v>
      </c>
      <c r="B5188" s="13" t="s">
        <v>2032</v>
      </c>
      <c r="C5188" s="13" t="s">
        <v>2033</v>
      </c>
      <c r="D5188" s="13" t="s">
        <v>41</v>
      </c>
      <c r="E5188" s="13" t="s">
        <v>23</v>
      </c>
      <c r="F5188" s="13" t="s">
        <v>159</v>
      </c>
      <c r="G5188" s="13" t="s">
        <v>160</v>
      </c>
      <c r="H5188" s="13" t="s">
        <v>44</v>
      </c>
      <c r="I5188" s="47" t="str">
        <f>INDEX(Orders!$E5188,MATCH(Orders!$F5188,Customers!$B5188,0))</f>
        <v>Standard Class</v>
      </c>
    </row>
    <row r="5189" spans="1:9" x14ac:dyDescent="0.35">
      <c r="A5189" s="12">
        <v>5441</v>
      </c>
      <c r="B5189" s="17" t="s">
        <v>2099</v>
      </c>
      <c r="C5189" s="17" t="s">
        <v>2100</v>
      </c>
      <c r="D5189" s="17" t="s">
        <v>41</v>
      </c>
      <c r="E5189" s="17" t="s">
        <v>23</v>
      </c>
      <c r="F5189" s="17" t="s">
        <v>1106</v>
      </c>
      <c r="G5189" s="17" t="s">
        <v>514</v>
      </c>
      <c r="H5189" s="17" t="s">
        <v>79</v>
      </c>
      <c r="I5189" s="48" t="str">
        <f>INDEX(Orders!$E5189,MATCH(Orders!$F5189,Customers!$B5189,0))</f>
        <v>Second Class</v>
      </c>
    </row>
    <row r="5190" spans="1:9" x14ac:dyDescent="0.35">
      <c r="A5190" s="11">
        <v>2630</v>
      </c>
      <c r="B5190" s="13" t="s">
        <v>2531</v>
      </c>
      <c r="C5190" s="13" t="s">
        <v>2532</v>
      </c>
      <c r="D5190" s="13" t="s">
        <v>41</v>
      </c>
      <c r="E5190" s="13" t="s">
        <v>23</v>
      </c>
      <c r="F5190" s="13" t="s">
        <v>8126</v>
      </c>
      <c r="G5190" s="13" t="s">
        <v>98</v>
      </c>
      <c r="H5190" s="13" t="s">
        <v>79</v>
      </c>
      <c r="I5190" s="47" t="str">
        <f>INDEX(Orders!$E5190,MATCH(Orders!$F5190,Customers!$B5190,0))</f>
        <v>Second Class</v>
      </c>
    </row>
    <row r="5191" spans="1:9" x14ac:dyDescent="0.35">
      <c r="A5191" s="12">
        <v>4869</v>
      </c>
      <c r="B5191" s="17" t="s">
        <v>5035</v>
      </c>
      <c r="C5191" s="17" t="s">
        <v>5036</v>
      </c>
      <c r="D5191" s="17" t="s">
        <v>22</v>
      </c>
      <c r="E5191" s="17" t="s">
        <v>23</v>
      </c>
      <c r="F5191" s="17" t="s">
        <v>174</v>
      </c>
      <c r="G5191" s="17" t="s">
        <v>153</v>
      </c>
      <c r="H5191" s="17" t="s">
        <v>26</v>
      </c>
      <c r="I5191" s="48" t="str">
        <f>INDEX(Orders!$E5191,MATCH(Orders!$F5191,Customers!$B5191,0))</f>
        <v>First Class</v>
      </c>
    </row>
    <row r="5192" spans="1:9" x14ac:dyDescent="0.35">
      <c r="A5192" s="11">
        <v>1551</v>
      </c>
      <c r="B5192" s="13" t="s">
        <v>2032</v>
      </c>
      <c r="C5192" s="13" t="s">
        <v>2033</v>
      </c>
      <c r="D5192" s="13" t="s">
        <v>41</v>
      </c>
      <c r="E5192" s="13" t="s">
        <v>23</v>
      </c>
      <c r="F5192" s="13" t="s">
        <v>159</v>
      </c>
      <c r="G5192" s="13" t="s">
        <v>160</v>
      </c>
      <c r="H5192" s="13" t="s">
        <v>44</v>
      </c>
      <c r="I5192" s="47" t="str">
        <f>INDEX(Orders!$E5192,MATCH(Orders!$F5192,Customers!$B5192,0))</f>
        <v>Standard Class</v>
      </c>
    </row>
    <row r="5193" spans="1:9" x14ac:dyDescent="0.35">
      <c r="A5193" s="12">
        <v>8320</v>
      </c>
      <c r="B5193" s="17" t="s">
        <v>1241</v>
      </c>
      <c r="C5193" s="17" t="s">
        <v>1242</v>
      </c>
      <c r="D5193" s="17" t="s">
        <v>108</v>
      </c>
      <c r="E5193" s="17" t="s">
        <v>23</v>
      </c>
      <c r="F5193" s="17" t="s">
        <v>451</v>
      </c>
      <c r="G5193" s="17" t="s">
        <v>53</v>
      </c>
      <c r="H5193" s="17" t="s">
        <v>54</v>
      </c>
      <c r="I5193" s="48" t="str">
        <f>INDEX(Orders!$E5193,MATCH(Orders!$F5193,Customers!$B5193,0))</f>
        <v>Second Class</v>
      </c>
    </row>
    <row r="5194" spans="1:9" x14ac:dyDescent="0.35">
      <c r="A5194" s="11">
        <v>7758</v>
      </c>
      <c r="B5194" s="13" t="s">
        <v>3459</v>
      </c>
      <c r="C5194" s="13" t="s">
        <v>3460</v>
      </c>
      <c r="D5194" s="13" t="s">
        <v>41</v>
      </c>
      <c r="E5194" s="13" t="s">
        <v>23</v>
      </c>
      <c r="F5194" s="13" t="s">
        <v>218</v>
      </c>
      <c r="G5194" s="13" t="s">
        <v>219</v>
      </c>
      <c r="H5194" s="13" t="s">
        <v>26</v>
      </c>
      <c r="I5194" s="47" t="str">
        <f>INDEX(Orders!$E5194,MATCH(Orders!$F5194,Customers!$B5194,0))</f>
        <v>Standard Class</v>
      </c>
    </row>
    <row r="5195" spans="1:9" x14ac:dyDescent="0.35">
      <c r="A5195" s="12">
        <v>9672</v>
      </c>
      <c r="B5195" s="17" t="s">
        <v>5407</v>
      </c>
      <c r="C5195" s="17" t="s">
        <v>5408</v>
      </c>
      <c r="D5195" s="17" t="s">
        <v>22</v>
      </c>
      <c r="E5195" s="17" t="s">
        <v>23</v>
      </c>
      <c r="F5195" s="17" t="s">
        <v>2775</v>
      </c>
      <c r="G5195" s="17" t="s">
        <v>219</v>
      </c>
      <c r="H5195" s="17" t="s">
        <v>26</v>
      </c>
      <c r="I5195" s="48" t="str">
        <f>INDEX(Orders!$E5195,MATCH(Orders!$F5195,Customers!$B5195,0))</f>
        <v>Second Class</v>
      </c>
    </row>
    <row r="5196" spans="1:9" x14ac:dyDescent="0.35">
      <c r="A5196" s="11">
        <v>2628</v>
      </c>
      <c r="B5196" s="13" t="s">
        <v>2227</v>
      </c>
      <c r="C5196" s="13" t="s">
        <v>2228</v>
      </c>
      <c r="D5196" s="13" t="s">
        <v>41</v>
      </c>
      <c r="E5196" s="13" t="s">
        <v>23</v>
      </c>
      <c r="F5196" s="13" t="s">
        <v>6478</v>
      </c>
      <c r="G5196" s="13" t="s">
        <v>43</v>
      </c>
      <c r="H5196" s="13" t="s">
        <v>44</v>
      </c>
      <c r="I5196" s="47" t="str">
        <f>INDEX(Orders!$E5196,MATCH(Orders!$F5196,Customers!$B5196,0))</f>
        <v>Standard Class</v>
      </c>
    </row>
    <row r="5197" spans="1:9" x14ac:dyDescent="0.35">
      <c r="A5197" s="12">
        <v>8612</v>
      </c>
      <c r="B5197" s="17" t="s">
        <v>5035</v>
      </c>
      <c r="C5197" s="17" t="s">
        <v>5036</v>
      </c>
      <c r="D5197" s="17" t="s">
        <v>22</v>
      </c>
      <c r="E5197" s="17" t="s">
        <v>23</v>
      </c>
      <c r="F5197" s="17" t="s">
        <v>174</v>
      </c>
      <c r="G5197" s="17" t="s">
        <v>153</v>
      </c>
      <c r="H5197" s="17" t="s">
        <v>26</v>
      </c>
      <c r="I5197" s="48" t="str">
        <f>INDEX(Orders!$E5197,MATCH(Orders!$F5197,Customers!$B5197,0))</f>
        <v>First Class</v>
      </c>
    </row>
    <row r="5198" spans="1:9" x14ac:dyDescent="0.35">
      <c r="A5198" s="11">
        <v>8686</v>
      </c>
      <c r="B5198" s="13" t="s">
        <v>439</v>
      </c>
      <c r="C5198" s="13" t="s">
        <v>440</v>
      </c>
      <c r="D5198" s="13" t="s">
        <v>41</v>
      </c>
      <c r="E5198" s="13" t="s">
        <v>23</v>
      </c>
      <c r="F5198" s="13" t="s">
        <v>5287</v>
      </c>
      <c r="G5198" s="13" t="s">
        <v>43</v>
      </c>
      <c r="H5198" s="13" t="s">
        <v>44</v>
      </c>
      <c r="I5198" s="47" t="str">
        <f>INDEX(Orders!$E5198,MATCH(Orders!$F5198,Customers!$B5198,0))</f>
        <v>Second Class</v>
      </c>
    </row>
    <row r="5199" spans="1:9" x14ac:dyDescent="0.35">
      <c r="A5199" s="12">
        <v>615</v>
      </c>
      <c r="B5199" s="17" t="s">
        <v>3595</v>
      </c>
      <c r="C5199" s="17" t="s">
        <v>3596</v>
      </c>
      <c r="D5199" s="17" t="s">
        <v>22</v>
      </c>
      <c r="E5199" s="17" t="s">
        <v>23</v>
      </c>
      <c r="F5199" s="17" t="s">
        <v>5455</v>
      </c>
      <c r="G5199" s="17" t="s">
        <v>219</v>
      </c>
      <c r="H5199" s="17" t="s">
        <v>26</v>
      </c>
      <c r="I5199" s="48" t="str">
        <f>INDEX(Orders!$E5199,MATCH(Orders!$F5199,Customers!$B5199,0))</f>
        <v>Second Class</v>
      </c>
    </row>
    <row r="5200" spans="1:9" x14ac:dyDescent="0.35">
      <c r="A5200" s="11">
        <v>5190</v>
      </c>
      <c r="B5200" s="13" t="s">
        <v>954</v>
      </c>
      <c r="C5200" s="13" t="s">
        <v>955</v>
      </c>
      <c r="D5200" s="13" t="s">
        <v>41</v>
      </c>
      <c r="E5200" s="13" t="s">
        <v>23</v>
      </c>
      <c r="F5200" s="13" t="s">
        <v>8133</v>
      </c>
      <c r="G5200" s="13" t="s">
        <v>153</v>
      </c>
      <c r="H5200" s="13" t="s">
        <v>26</v>
      </c>
      <c r="I5200" s="47" t="str">
        <f>INDEX(Orders!$E5200,MATCH(Orders!$F5200,Customers!$B5200,0))</f>
        <v>Second Class</v>
      </c>
    </row>
    <row r="5201" spans="1:9" x14ac:dyDescent="0.35">
      <c r="A5201" s="12">
        <v>961</v>
      </c>
      <c r="B5201" s="17" t="s">
        <v>3661</v>
      </c>
      <c r="C5201" s="17" t="s">
        <v>3662</v>
      </c>
      <c r="D5201" s="17" t="s">
        <v>41</v>
      </c>
      <c r="E5201" s="17" t="s">
        <v>23</v>
      </c>
      <c r="F5201" s="17" t="s">
        <v>2606</v>
      </c>
      <c r="G5201" s="17" t="s">
        <v>53</v>
      </c>
      <c r="H5201" s="17" t="s">
        <v>54</v>
      </c>
      <c r="I5201" s="48" t="str">
        <f>INDEX(Orders!$E5201,MATCH(Orders!$F5201,Customers!$B5201,0))</f>
        <v>Standard Class</v>
      </c>
    </row>
    <row r="5202" spans="1:9" x14ac:dyDescent="0.35">
      <c r="A5202" s="11">
        <v>616</v>
      </c>
      <c r="B5202" s="13" t="s">
        <v>1918</v>
      </c>
      <c r="C5202" s="13" t="s">
        <v>1919</v>
      </c>
      <c r="D5202" s="13" t="s">
        <v>22</v>
      </c>
      <c r="E5202" s="13" t="s">
        <v>23</v>
      </c>
      <c r="F5202" s="13" t="s">
        <v>358</v>
      </c>
      <c r="G5202" s="13" t="s">
        <v>43</v>
      </c>
      <c r="H5202" s="13" t="s">
        <v>44</v>
      </c>
      <c r="I5202" s="47" t="str">
        <f>INDEX(Orders!$E5202,MATCH(Orders!$F5202,Customers!$B5202,0))</f>
        <v>Standard Class</v>
      </c>
    </row>
    <row r="5203" spans="1:9" x14ac:dyDescent="0.35">
      <c r="A5203" s="12">
        <v>8875</v>
      </c>
      <c r="B5203" s="17" t="s">
        <v>954</v>
      </c>
      <c r="C5203" s="17" t="s">
        <v>955</v>
      </c>
      <c r="D5203" s="17" t="s">
        <v>41</v>
      </c>
      <c r="E5203" s="17" t="s">
        <v>23</v>
      </c>
      <c r="F5203" s="17" t="s">
        <v>8133</v>
      </c>
      <c r="G5203" s="17" t="s">
        <v>153</v>
      </c>
      <c r="H5203" s="17" t="s">
        <v>26</v>
      </c>
      <c r="I5203" s="48" t="str">
        <f>INDEX(Orders!$E5203,MATCH(Orders!$F5203,Customers!$B5203,0))</f>
        <v>Second Class</v>
      </c>
    </row>
    <row r="5204" spans="1:9" x14ac:dyDescent="0.35">
      <c r="A5204" s="11">
        <v>1073</v>
      </c>
      <c r="B5204" s="13" t="s">
        <v>2531</v>
      </c>
      <c r="C5204" s="13" t="s">
        <v>2532</v>
      </c>
      <c r="D5204" s="13" t="s">
        <v>41</v>
      </c>
      <c r="E5204" s="13" t="s">
        <v>23</v>
      </c>
      <c r="F5204" s="13" t="s">
        <v>451</v>
      </c>
      <c r="G5204" s="13" t="s">
        <v>53</v>
      </c>
      <c r="H5204" s="13" t="s">
        <v>54</v>
      </c>
      <c r="I5204" s="47" t="str">
        <f>INDEX(Orders!$E5204,MATCH(Orders!$F5204,Customers!$B5204,0))</f>
        <v>Second Class</v>
      </c>
    </row>
    <row r="5205" spans="1:9" x14ac:dyDescent="0.35">
      <c r="A5205" s="12">
        <v>9732</v>
      </c>
      <c r="B5205" s="17" t="s">
        <v>4726</v>
      </c>
      <c r="C5205" s="17" t="s">
        <v>4727</v>
      </c>
      <c r="D5205" s="17" t="s">
        <v>41</v>
      </c>
      <c r="E5205" s="17" t="s">
        <v>23</v>
      </c>
      <c r="F5205" s="17" t="s">
        <v>218</v>
      </c>
      <c r="G5205" s="17" t="s">
        <v>219</v>
      </c>
      <c r="H5205" s="17" t="s">
        <v>26</v>
      </c>
      <c r="I5205" s="48" t="str">
        <f>INDEX(Orders!$E5205,MATCH(Orders!$F5205,Customers!$B5205,0))</f>
        <v>Standard Class</v>
      </c>
    </row>
    <row r="5206" spans="1:9" x14ac:dyDescent="0.35">
      <c r="A5206" s="11">
        <v>9218</v>
      </c>
      <c r="B5206" s="13" t="s">
        <v>3000</v>
      </c>
      <c r="C5206" s="13" t="s">
        <v>3001</v>
      </c>
      <c r="D5206" s="13" t="s">
        <v>41</v>
      </c>
      <c r="E5206" s="13" t="s">
        <v>23</v>
      </c>
      <c r="F5206" s="13" t="s">
        <v>42</v>
      </c>
      <c r="G5206" s="13" t="s">
        <v>43</v>
      </c>
      <c r="H5206" s="13" t="s">
        <v>44</v>
      </c>
      <c r="I5206" s="47" t="str">
        <f>INDEX(Orders!$E5206,MATCH(Orders!$F5206,Customers!$B5206,0))</f>
        <v>Standard Class</v>
      </c>
    </row>
    <row r="5207" spans="1:9" x14ac:dyDescent="0.35">
      <c r="A5207" s="12">
        <v>5191</v>
      </c>
      <c r="B5207" s="17" t="s">
        <v>2608</v>
      </c>
      <c r="C5207" s="17" t="s">
        <v>2609</v>
      </c>
      <c r="D5207" s="17" t="s">
        <v>108</v>
      </c>
      <c r="E5207" s="17" t="s">
        <v>23</v>
      </c>
      <c r="F5207" s="17" t="s">
        <v>2541</v>
      </c>
      <c r="G5207" s="17" t="s">
        <v>933</v>
      </c>
      <c r="H5207" s="17" t="s">
        <v>54</v>
      </c>
      <c r="I5207" s="48" t="str">
        <f>INDEX(Orders!$E5207,MATCH(Orders!$F5207,Customers!$B5207,0))</f>
        <v>First Class</v>
      </c>
    </row>
    <row r="5208" spans="1:9" x14ac:dyDescent="0.35">
      <c r="A5208" s="11">
        <v>4075</v>
      </c>
      <c r="B5208" s="13" t="s">
        <v>3661</v>
      </c>
      <c r="C5208" s="13" t="s">
        <v>3662</v>
      </c>
      <c r="D5208" s="13" t="s">
        <v>41</v>
      </c>
      <c r="E5208" s="13" t="s">
        <v>23</v>
      </c>
      <c r="F5208" s="13" t="s">
        <v>2606</v>
      </c>
      <c r="G5208" s="13" t="s">
        <v>53</v>
      </c>
      <c r="H5208" s="13" t="s">
        <v>54</v>
      </c>
      <c r="I5208" s="47" t="str">
        <f>INDEX(Orders!$E5208,MATCH(Orders!$F5208,Customers!$B5208,0))</f>
        <v>Standard Class</v>
      </c>
    </row>
    <row r="5209" spans="1:9" x14ac:dyDescent="0.35">
      <c r="A5209" s="12">
        <v>4076</v>
      </c>
      <c r="B5209" s="17" t="s">
        <v>7225</v>
      </c>
      <c r="C5209" s="17" t="s">
        <v>7226</v>
      </c>
      <c r="D5209" s="17" t="s">
        <v>41</v>
      </c>
      <c r="E5209" s="17" t="s">
        <v>23</v>
      </c>
      <c r="F5209" s="17" t="s">
        <v>7685</v>
      </c>
      <c r="G5209" s="17" t="s">
        <v>98</v>
      </c>
      <c r="H5209" s="17" t="s">
        <v>79</v>
      </c>
      <c r="I5209" s="48" t="str">
        <f>INDEX(Orders!$E5209,MATCH(Orders!$F5209,Customers!$B5209,0))</f>
        <v>Standard Class</v>
      </c>
    </row>
    <row r="5210" spans="1:9" x14ac:dyDescent="0.35">
      <c r="A5210" s="11">
        <v>9619</v>
      </c>
      <c r="B5210" s="13" t="s">
        <v>7225</v>
      </c>
      <c r="C5210" s="13" t="s">
        <v>7226</v>
      </c>
      <c r="D5210" s="13" t="s">
        <v>41</v>
      </c>
      <c r="E5210" s="13" t="s">
        <v>23</v>
      </c>
      <c r="F5210" s="13" t="s">
        <v>7685</v>
      </c>
      <c r="G5210" s="13" t="s">
        <v>98</v>
      </c>
      <c r="H5210" s="13" t="s">
        <v>79</v>
      </c>
      <c r="I5210" s="47" t="str">
        <f>INDEX(Orders!$E5210,MATCH(Orders!$F5210,Customers!$B5210,0))</f>
        <v>Standard Class</v>
      </c>
    </row>
    <row r="5211" spans="1:9" x14ac:dyDescent="0.35">
      <c r="A5211" s="12">
        <v>6543</v>
      </c>
      <c r="B5211" s="17" t="s">
        <v>6101</v>
      </c>
      <c r="C5211" s="17" t="s">
        <v>6102</v>
      </c>
      <c r="D5211" s="17" t="s">
        <v>22</v>
      </c>
      <c r="E5211" s="17" t="s">
        <v>23</v>
      </c>
      <c r="F5211" s="17" t="s">
        <v>3147</v>
      </c>
      <c r="G5211" s="17" t="s">
        <v>153</v>
      </c>
      <c r="H5211" s="17" t="s">
        <v>26</v>
      </c>
      <c r="I5211" s="48" t="str">
        <f>INDEX(Orders!$E5211,MATCH(Orders!$F5211,Customers!$B5211,0))</f>
        <v>Standard Class</v>
      </c>
    </row>
    <row r="5212" spans="1:9" x14ac:dyDescent="0.35">
      <c r="A5212" s="11">
        <v>9666</v>
      </c>
      <c r="B5212" s="13" t="s">
        <v>766</v>
      </c>
      <c r="C5212" s="13" t="s">
        <v>767</v>
      </c>
      <c r="D5212" s="13" t="s">
        <v>41</v>
      </c>
      <c r="E5212" s="13" t="s">
        <v>23</v>
      </c>
      <c r="F5212" s="13" t="s">
        <v>159</v>
      </c>
      <c r="G5212" s="13" t="s">
        <v>160</v>
      </c>
      <c r="H5212" s="13" t="s">
        <v>44</v>
      </c>
      <c r="I5212" s="47" t="str">
        <f>INDEX(Orders!$E5212,MATCH(Orders!$F5212,Customers!$B5212,0))</f>
        <v>First Class</v>
      </c>
    </row>
    <row r="5213" spans="1:9" x14ac:dyDescent="0.35">
      <c r="A5213" s="12">
        <v>7492</v>
      </c>
      <c r="B5213" s="17" t="s">
        <v>2694</v>
      </c>
      <c r="C5213" s="17" t="s">
        <v>2695</v>
      </c>
      <c r="D5213" s="17" t="s">
        <v>41</v>
      </c>
      <c r="E5213" s="17" t="s">
        <v>23</v>
      </c>
      <c r="F5213" s="17" t="s">
        <v>42</v>
      </c>
      <c r="G5213" s="17" t="s">
        <v>43</v>
      </c>
      <c r="H5213" s="17" t="s">
        <v>44</v>
      </c>
      <c r="I5213" s="48" t="str">
        <f>INDEX(Orders!$E5213,MATCH(Orders!$F5213,Customers!$B5213,0))</f>
        <v>Standard Class</v>
      </c>
    </row>
    <row r="5214" spans="1:9" x14ac:dyDescent="0.35">
      <c r="A5214" s="11">
        <v>2139</v>
      </c>
      <c r="B5214" s="13" t="s">
        <v>7183</v>
      </c>
      <c r="C5214" s="13" t="s">
        <v>7184</v>
      </c>
      <c r="D5214" s="13" t="s">
        <v>41</v>
      </c>
      <c r="E5214" s="13" t="s">
        <v>23</v>
      </c>
      <c r="F5214" s="13" t="s">
        <v>4052</v>
      </c>
      <c r="G5214" s="13" t="s">
        <v>219</v>
      </c>
      <c r="H5214" s="13" t="s">
        <v>26</v>
      </c>
      <c r="I5214" s="47" t="str">
        <f>INDEX(Orders!$E5214,MATCH(Orders!$F5214,Customers!$B5214,0))</f>
        <v>Same Day</v>
      </c>
    </row>
    <row r="5215" spans="1:9" x14ac:dyDescent="0.35">
      <c r="A5215" s="12">
        <v>9620</v>
      </c>
      <c r="B5215" s="17" t="s">
        <v>311</v>
      </c>
      <c r="C5215" s="17" t="s">
        <v>312</v>
      </c>
      <c r="D5215" s="17" t="s">
        <v>41</v>
      </c>
      <c r="E5215" s="17" t="s">
        <v>23</v>
      </c>
      <c r="F5215" s="17" t="s">
        <v>218</v>
      </c>
      <c r="G5215" s="17" t="s">
        <v>219</v>
      </c>
      <c r="H5215" s="17" t="s">
        <v>26</v>
      </c>
      <c r="I5215" s="48" t="str">
        <f>INDEX(Orders!$E5215,MATCH(Orders!$F5215,Customers!$B5215,0))</f>
        <v>Same Day</v>
      </c>
    </row>
    <row r="5216" spans="1:9" x14ac:dyDescent="0.35">
      <c r="A5216" s="11">
        <v>6542</v>
      </c>
      <c r="B5216" s="13" t="s">
        <v>6101</v>
      </c>
      <c r="C5216" s="13" t="s">
        <v>6102</v>
      </c>
      <c r="D5216" s="13" t="s">
        <v>22</v>
      </c>
      <c r="E5216" s="13" t="s">
        <v>23</v>
      </c>
      <c r="F5216" s="13" t="s">
        <v>3147</v>
      </c>
      <c r="G5216" s="13" t="s">
        <v>153</v>
      </c>
      <c r="H5216" s="13" t="s">
        <v>26</v>
      </c>
      <c r="I5216" s="47" t="str">
        <f>INDEX(Orders!$E5216,MATCH(Orders!$F5216,Customers!$B5216,0))</f>
        <v>Standard Class</v>
      </c>
    </row>
    <row r="5217" spans="1:9" x14ac:dyDescent="0.35">
      <c r="A5217" s="12">
        <v>2874</v>
      </c>
      <c r="B5217" s="17" t="s">
        <v>766</v>
      </c>
      <c r="C5217" s="17" t="s">
        <v>767</v>
      </c>
      <c r="D5217" s="17" t="s">
        <v>41</v>
      </c>
      <c r="E5217" s="17" t="s">
        <v>23</v>
      </c>
      <c r="F5217" s="17" t="s">
        <v>159</v>
      </c>
      <c r="G5217" s="17" t="s">
        <v>160</v>
      </c>
      <c r="H5217" s="17" t="s">
        <v>44</v>
      </c>
      <c r="I5217" s="48" t="str">
        <f>INDEX(Orders!$E5217,MATCH(Orders!$F5217,Customers!$B5217,0))</f>
        <v>First Class</v>
      </c>
    </row>
    <row r="5218" spans="1:9" x14ac:dyDescent="0.35">
      <c r="A5218" s="11">
        <v>9618</v>
      </c>
      <c r="B5218" s="13" t="s">
        <v>4925</v>
      </c>
      <c r="C5218" s="13" t="s">
        <v>4926</v>
      </c>
      <c r="D5218" s="13" t="s">
        <v>41</v>
      </c>
      <c r="E5218" s="13" t="s">
        <v>23</v>
      </c>
      <c r="F5218" s="13" t="s">
        <v>257</v>
      </c>
      <c r="G5218" s="13" t="s">
        <v>43</v>
      </c>
      <c r="H5218" s="13" t="s">
        <v>44</v>
      </c>
      <c r="I5218" s="47" t="str">
        <f>INDEX(Orders!$E5218,MATCH(Orders!$F5218,Customers!$B5218,0))</f>
        <v>Standard Class</v>
      </c>
    </row>
    <row r="5219" spans="1:9" x14ac:dyDescent="0.35">
      <c r="A5219" s="12">
        <v>3299</v>
      </c>
      <c r="B5219" s="17" t="s">
        <v>6101</v>
      </c>
      <c r="C5219" s="17" t="s">
        <v>6102</v>
      </c>
      <c r="D5219" s="17" t="s">
        <v>22</v>
      </c>
      <c r="E5219" s="17" t="s">
        <v>23</v>
      </c>
      <c r="F5219" s="17" t="s">
        <v>3147</v>
      </c>
      <c r="G5219" s="17" t="s">
        <v>153</v>
      </c>
      <c r="H5219" s="17" t="s">
        <v>26</v>
      </c>
      <c r="I5219" s="48" t="str">
        <f>INDEX(Orders!$E5219,MATCH(Orders!$F5219,Customers!$B5219,0))</f>
        <v>Standard Class</v>
      </c>
    </row>
    <row r="5220" spans="1:9" x14ac:dyDescent="0.35">
      <c r="A5220" s="11">
        <v>9667</v>
      </c>
      <c r="B5220" s="13" t="s">
        <v>8148</v>
      </c>
      <c r="C5220" s="13" t="s">
        <v>8149</v>
      </c>
      <c r="D5220" s="13" t="s">
        <v>22</v>
      </c>
      <c r="E5220" s="13" t="s">
        <v>23</v>
      </c>
      <c r="F5220" s="13" t="s">
        <v>358</v>
      </c>
      <c r="G5220" s="13" t="s">
        <v>43</v>
      </c>
      <c r="H5220" s="13" t="s">
        <v>44</v>
      </c>
      <c r="I5220" s="47" t="str">
        <f>INDEX(Orders!$E5220,MATCH(Orders!$F5220,Customers!$B5220,0))</f>
        <v>Same Day</v>
      </c>
    </row>
    <row r="5221" spans="1:9" x14ac:dyDescent="0.35">
      <c r="A5221" s="12">
        <v>8716</v>
      </c>
      <c r="B5221" s="17" t="s">
        <v>2694</v>
      </c>
      <c r="C5221" s="17" t="s">
        <v>2695</v>
      </c>
      <c r="D5221" s="17" t="s">
        <v>41</v>
      </c>
      <c r="E5221" s="17" t="s">
        <v>23</v>
      </c>
      <c r="F5221" s="17" t="s">
        <v>42</v>
      </c>
      <c r="G5221" s="17" t="s">
        <v>43</v>
      </c>
      <c r="H5221" s="17" t="s">
        <v>44</v>
      </c>
      <c r="I5221" s="48" t="str">
        <f>INDEX(Orders!$E5221,MATCH(Orders!$F5221,Customers!$B5221,0))</f>
        <v>Standard Class</v>
      </c>
    </row>
    <row r="5222" spans="1:9" x14ac:dyDescent="0.35">
      <c r="A5222" s="11">
        <v>6544</v>
      </c>
      <c r="B5222" s="13" t="s">
        <v>4356</v>
      </c>
      <c r="C5222" s="13" t="s">
        <v>4357</v>
      </c>
      <c r="D5222" s="13" t="s">
        <v>22</v>
      </c>
      <c r="E5222" s="13" t="s">
        <v>23</v>
      </c>
      <c r="F5222" s="13" t="s">
        <v>8151</v>
      </c>
      <c r="G5222" s="13" t="s">
        <v>153</v>
      </c>
      <c r="H5222" s="13" t="s">
        <v>26</v>
      </c>
      <c r="I5222" s="47" t="str">
        <f>INDEX(Orders!$E5222,MATCH(Orders!$F5222,Customers!$B5222,0))</f>
        <v>Second Class</v>
      </c>
    </row>
    <row r="5223" spans="1:9" x14ac:dyDescent="0.35">
      <c r="A5223" s="12">
        <v>7589</v>
      </c>
      <c r="B5223" s="17" t="s">
        <v>766</v>
      </c>
      <c r="C5223" s="17" t="s">
        <v>767</v>
      </c>
      <c r="D5223" s="17" t="s">
        <v>41</v>
      </c>
      <c r="E5223" s="17" t="s">
        <v>23</v>
      </c>
      <c r="F5223" s="17" t="s">
        <v>159</v>
      </c>
      <c r="G5223" s="17" t="s">
        <v>160</v>
      </c>
      <c r="H5223" s="17" t="s">
        <v>44</v>
      </c>
      <c r="I5223" s="48" t="str">
        <f>INDEX(Orders!$E5223,MATCH(Orders!$F5223,Customers!$B5223,0))</f>
        <v>First Class</v>
      </c>
    </row>
    <row r="5224" spans="1:9" x14ac:dyDescent="0.35">
      <c r="A5224" s="11">
        <v>4776</v>
      </c>
      <c r="B5224" s="13" t="s">
        <v>937</v>
      </c>
      <c r="C5224" s="13" t="s">
        <v>938</v>
      </c>
      <c r="D5224" s="13" t="s">
        <v>41</v>
      </c>
      <c r="E5224" s="13" t="s">
        <v>23</v>
      </c>
      <c r="F5224" s="13" t="s">
        <v>2836</v>
      </c>
      <c r="G5224" s="13" t="s">
        <v>43</v>
      </c>
      <c r="H5224" s="13" t="s">
        <v>44</v>
      </c>
      <c r="I5224" s="47" t="str">
        <f>INDEX(Orders!$E5224,MATCH(Orders!$F5224,Customers!$B5224,0))</f>
        <v>Standard Class</v>
      </c>
    </row>
    <row r="5225" spans="1:9" x14ac:dyDescent="0.35">
      <c r="A5225" s="12">
        <v>4172</v>
      </c>
      <c r="B5225" s="17" t="s">
        <v>8154</v>
      </c>
      <c r="C5225" s="17" t="s">
        <v>8155</v>
      </c>
      <c r="D5225" s="17" t="s">
        <v>108</v>
      </c>
      <c r="E5225" s="17" t="s">
        <v>23</v>
      </c>
      <c r="F5225" s="17" t="s">
        <v>8156</v>
      </c>
      <c r="G5225" s="17" t="s">
        <v>43</v>
      </c>
      <c r="H5225" s="17" t="s">
        <v>44</v>
      </c>
      <c r="I5225" s="48" t="str">
        <f>INDEX(Orders!$E5225,MATCH(Orders!$F5225,Customers!$B5225,0))</f>
        <v>Standard Class</v>
      </c>
    </row>
    <row r="5226" spans="1:9" x14ac:dyDescent="0.35">
      <c r="A5226" s="11">
        <v>6541</v>
      </c>
      <c r="B5226" s="13" t="s">
        <v>3568</v>
      </c>
      <c r="C5226" s="13" t="s">
        <v>3569</v>
      </c>
      <c r="D5226" s="13" t="s">
        <v>41</v>
      </c>
      <c r="E5226" s="13" t="s">
        <v>23</v>
      </c>
      <c r="F5226" s="13" t="s">
        <v>144</v>
      </c>
      <c r="G5226" s="13" t="s">
        <v>43</v>
      </c>
      <c r="H5226" s="13" t="s">
        <v>44</v>
      </c>
      <c r="I5226" s="47" t="str">
        <f>INDEX(Orders!$E5226,MATCH(Orders!$F5226,Customers!$B5226,0))</f>
        <v>Standard Class</v>
      </c>
    </row>
    <row r="5227" spans="1:9" x14ac:dyDescent="0.35">
      <c r="A5227" s="12">
        <v>5269</v>
      </c>
      <c r="B5227" s="17" t="s">
        <v>766</v>
      </c>
      <c r="C5227" s="17" t="s">
        <v>767</v>
      </c>
      <c r="D5227" s="17" t="s">
        <v>41</v>
      </c>
      <c r="E5227" s="17" t="s">
        <v>23</v>
      </c>
      <c r="F5227" s="17" t="s">
        <v>159</v>
      </c>
      <c r="G5227" s="17" t="s">
        <v>160</v>
      </c>
      <c r="H5227" s="17" t="s">
        <v>44</v>
      </c>
      <c r="I5227" s="48" t="str">
        <f>INDEX(Orders!$E5227,MATCH(Orders!$F5227,Customers!$B5227,0))</f>
        <v>First Class</v>
      </c>
    </row>
    <row r="5228" spans="1:9" x14ac:dyDescent="0.35">
      <c r="A5228" s="11">
        <v>8192</v>
      </c>
      <c r="B5228" s="13" t="s">
        <v>3598</v>
      </c>
      <c r="C5228" s="13" t="s">
        <v>3599</v>
      </c>
      <c r="D5228" s="13" t="s">
        <v>108</v>
      </c>
      <c r="E5228" s="13" t="s">
        <v>23</v>
      </c>
      <c r="F5228" s="13" t="s">
        <v>727</v>
      </c>
      <c r="G5228" s="13" t="s">
        <v>219</v>
      </c>
      <c r="H5228" s="13" t="s">
        <v>26</v>
      </c>
      <c r="I5228" s="47" t="str">
        <f>INDEX(Orders!$E5228,MATCH(Orders!$F5228,Customers!$B5228,0))</f>
        <v>Standard Class</v>
      </c>
    </row>
    <row r="5229" spans="1:9" x14ac:dyDescent="0.35">
      <c r="A5229" s="12">
        <v>9989</v>
      </c>
      <c r="B5229" s="17" t="s">
        <v>2239</v>
      </c>
      <c r="C5229" s="17" t="s">
        <v>2240</v>
      </c>
      <c r="D5229" s="17" t="s">
        <v>41</v>
      </c>
      <c r="E5229" s="17" t="s">
        <v>23</v>
      </c>
      <c r="F5229" s="17" t="s">
        <v>218</v>
      </c>
      <c r="G5229" s="17" t="s">
        <v>219</v>
      </c>
      <c r="H5229" s="17" t="s">
        <v>26</v>
      </c>
      <c r="I5229" s="48" t="str">
        <f>INDEX(Orders!$E5229,MATCH(Orders!$F5229,Customers!$B5229,0))</f>
        <v>Standard Class</v>
      </c>
    </row>
    <row r="5230" spans="1:9" x14ac:dyDescent="0.35">
      <c r="A5230" s="11">
        <v>5038</v>
      </c>
      <c r="B5230" s="13" t="s">
        <v>3108</v>
      </c>
      <c r="C5230" s="13" t="s">
        <v>3109</v>
      </c>
      <c r="D5230" s="13" t="s">
        <v>22</v>
      </c>
      <c r="E5230" s="13" t="s">
        <v>23</v>
      </c>
      <c r="F5230" s="13" t="s">
        <v>2217</v>
      </c>
      <c r="G5230" s="13" t="s">
        <v>251</v>
      </c>
      <c r="H5230" s="13" t="s">
        <v>79</v>
      </c>
      <c r="I5230" s="47" t="str">
        <f>INDEX(Orders!$E5230,MATCH(Orders!$F5230,Customers!$B5230,0))</f>
        <v>Standard Class</v>
      </c>
    </row>
    <row r="5231" spans="1:9" x14ac:dyDescent="0.35">
      <c r="A5231" s="12">
        <v>7756</v>
      </c>
      <c r="B5231" s="17" t="s">
        <v>5349</v>
      </c>
      <c r="C5231" s="17" t="s">
        <v>5350</v>
      </c>
      <c r="D5231" s="17" t="s">
        <v>41</v>
      </c>
      <c r="E5231" s="17" t="s">
        <v>23</v>
      </c>
      <c r="F5231" s="17" t="s">
        <v>7482</v>
      </c>
      <c r="G5231" s="17" t="s">
        <v>381</v>
      </c>
      <c r="H5231" s="17" t="s">
        <v>54</v>
      </c>
      <c r="I5231" s="48" t="str">
        <f>INDEX(Orders!$E5231,MATCH(Orders!$F5231,Customers!$B5231,0))</f>
        <v>Second Class</v>
      </c>
    </row>
    <row r="5232" spans="1:9" x14ac:dyDescent="0.35">
      <c r="A5232" s="11">
        <v>3024</v>
      </c>
      <c r="B5232" s="13" t="s">
        <v>954</v>
      </c>
      <c r="C5232" s="13" t="s">
        <v>955</v>
      </c>
      <c r="D5232" s="13" t="s">
        <v>41</v>
      </c>
      <c r="E5232" s="13" t="s">
        <v>23</v>
      </c>
      <c r="F5232" s="13" t="s">
        <v>77</v>
      </c>
      <c r="G5232" s="13" t="s">
        <v>78</v>
      </c>
      <c r="H5232" s="13" t="s">
        <v>79</v>
      </c>
      <c r="I5232" s="47" t="str">
        <f>INDEX(Orders!$E5232,MATCH(Orders!$F5232,Customers!$B5232,0))</f>
        <v>Standard Class</v>
      </c>
    </row>
    <row r="5233" spans="1:9" x14ac:dyDescent="0.35">
      <c r="A5233" s="12">
        <v>7757</v>
      </c>
      <c r="B5233" s="17" t="s">
        <v>166</v>
      </c>
      <c r="C5233" s="17" t="s">
        <v>167</v>
      </c>
      <c r="D5233" s="17" t="s">
        <v>41</v>
      </c>
      <c r="E5233" s="17" t="s">
        <v>23</v>
      </c>
      <c r="F5233" s="17" t="s">
        <v>7694</v>
      </c>
      <c r="G5233" s="17" t="s">
        <v>53</v>
      </c>
      <c r="H5233" s="17" t="s">
        <v>54</v>
      </c>
      <c r="I5233" s="48" t="str">
        <f>INDEX(Orders!$E5233,MATCH(Orders!$F5233,Customers!$B5233,0))</f>
        <v>Standard Class</v>
      </c>
    </row>
    <row r="5234" spans="1:9" x14ac:dyDescent="0.35">
      <c r="A5234" s="11">
        <v>6505</v>
      </c>
      <c r="B5234" s="13" t="s">
        <v>954</v>
      </c>
      <c r="C5234" s="13" t="s">
        <v>955</v>
      </c>
      <c r="D5234" s="13" t="s">
        <v>41</v>
      </c>
      <c r="E5234" s="13" t="s">
        <v>23</v>
      </c>
      <c r="F5234" s="13" t="s">
        <v>77</v>
      </c>
      <c r="G5234" s="13" t="s">
        <v>78</v>
      </c>
      <c r="H5234" s="13" t="s">
        <v>79</v>
      </c>
      <c r="I5234" s="47" t="str">
        <f>INDEX(Orders!$E5234,MATCH(Orders!$F5234,Customers!$B5234,0))</f>
        <v>Standard Class</v>
      </c>
    </row>
    <row r="5235" spans="1:9" x14ac:dyDescent="0.35">
      <c r="A5235" s="12">
        <v>4191</v>
      </c>
      <c r="B5235" s="17" t="s">
        <v>4612</v>
      </c>
      <c r="C5235" s="17" t="s">
        <v>4613</v>
      </c>
      <c r="D5235" s="17" t="s">
        <v>22</v>
      </c>
      <c r="E5235" s="17" t="s">
        <v>23</v>
      </c>
      <c r="F5235" s="17" t="s">
        <v>218</v>
      </c>
      <c r="G5235" s="17" t="s">
        <v>219</v>
      </c>
      <c r="H5235" s="17" t="s">
        <v>26</v>
      </c>
      <c r="I5235" s="48" t="str">
        <f>INDEX(Orders!$E5235,MATCH(Orders!$F5235,Customers!$B5235,0))</f>
        <v>Second Class</v>
      </c>
    </row>
    <row r="5236" spans="1:9" x14ac:dyDescent="0.35">
      <c r="A5236" s="11">
        <v>7120</v>
      </c>
      <c r="B5236" s="13" t="s">
        <v>2794</v>
      </c>
      <c r="C5236" s="13" t="s">
        <v>2795</v>
      </c>
      <c r="D5236" s="13" t="s">
        <v>41</v>
      </c>
      <c r="E5236" s="13" t="s">
        <v>23</v>
      </c>
      <c r="F5236" s="13" t="s">
        <v>697</v>
      </c>
      <c r="G5236" s="13" t="s">
        <v>743</v>
      </c>
      <c r="H5236" s="13" t="s">
        <v>26</v>
      </c>
      <c r="I5236" s="47" t="str">
        <f>INDEX(Orders!$E5236,MATCH(Orders!$F5236,Customers!$B5236,0))</f>
        <v>Standard Class</v>
      </c>
    </row>
    <row r="5237" spans="1:9" x14ac:dyDescent="0.35">
      <c r="A5237" s="12">
        <v>7319</v>
      </c>
      <c r="B5237" s="17" t="s">
        <v>3531</v>
      </c>
      <c r="C5237" s="17" t="s">
        <v>3532</v>
      </c>
      <c r="D5237" s="17" t="s">
        <v>22</v>
      </c>
      <c r="E5237" s="17" t="s">
        <v>23</v>
      </c>
      <c r="F5237" s="17" t="s">
        <v>159</v>
      </c>
      <c r="G5237" s="17" t="s">
        <v>160</v>
      </c>
      <c r="H5237" s="17" t="s">
        <v>44</v>
      </c>
      <c r="I5237" s="48" t="str">
        <f>INDEX(Orders!$E5237,MATCH(Orders!$F5237,Customers!$B5237,0))</f>
        <v>Standard Class</v>
      </c>
    </row>
    <row r="5238" spans="1:9" x14ac:dyDescent="0.35">
      <c r="A5238" s="11">
        <v>7318</v>
      </c>
      <c r="B5238" s="13" t="s">
        <v>2861</v>
      </c>
      <c r="C5238" s="13" t="s">
        <v>2862</v>
      </c>
      <c r="D5238" s="13" t="s">
        <v>22</v>
      </c>
      <c r="E5238" s="13" t="s">
        <v>23</v>
      </c>
      <c r="F5238" s="13" t="s">
        <v>8171</v>
      </c>
      <c r="G5238" s="13" t="s">
        <v>1134</v>
      </c>
      <c r="H5238" s="13" t="s">
        <v>44</v>
      </c>
      <c r="I5238" s="47" t="str">
        <f>INDEX(Orders!$E5238,MATCH(Orders!$F5238,Customers!$B5238,0))</f>
        <v>Standard Class</v>
      </c>
    </row>
    <row r="5239" spans="1:9" x14ac:dyDescent="0.35">
      <c r="A5239" s="12">
        <v>9294</v>
      </c>
      <c r="B5239" s="17" t="s">
        <v>2861</v>
      </c>
      <c r="C5239" s="17" t="s">
        <v>2862</v>
      </c>
      <c r="D5239" s="17" t="s">
        <v>22</v>
      </c>
      <c r="E5239" s="17" t="s">
        <v>23</v>
      </c>
      <c r="F5239" s="17" t="s">
        <v>8171</v>
      </c>
      <c r="G5239" s="17" t="s">
        <v>1134</v>
      </c>
      <c r="H5239" s="17" t="s">
        <v>44</v>
      </c>
      <c r="I5239" s="48" t="str">
        <f>INDEX(Orders!$E5239,MATCH(Orders!$F5239,Customers!$B5239,0))</f>
        <v>Standard Class</v>
      </c>
    </row>
    <row r="5240" spans="1:9" x14ac:dyDescent="0.35">
      <c r="A5240" s="11">
        <v>2287</v>
      </c>
      <c r="B5240" s="13" t="s">
        <v>1980</v>
      </c>
      <c r="C5240" s="13" t="s">
        <v>1981</v>
      </c>
      <c r="D5240" s="13" t="s">
        <v>41</v>
      </c>
      <c r="E5240" s="13" t="s">
        <v>23</v>
      </c>
      <c r="F5240" s="13" t="s">
        <v>8173</v>
      </c>
      <c r="G5240" s="13" t="s">
        <v>25</v>
      </c>
      <c r="H5240" s="13" t="s">
        <v>26</v>
      </c>
      <c r="I5240" s="47" t="str">
        <f>INDEX(Orders!$E5240,MATCH(Orders!$F5240,Customers!$B5240,0))</f>
        <v>Second Class</v>
      </c>
    </row>
    <row r="5241" spans="1:9" x14ac:dyDescent="0.35">
      <c r="A5241" s="12">
        <v>8191</v>
      </c>
      <c r="B5241" s="17" t="s">
        <v>1078</v>
      </c>
      <c r="C5241" s="17" t="s">
        <v>1079</v>
      </c>
      <c r="D5241" s="17" t="s">
        <v>41</v>
      </c>
      <c r="E5241" s="17" t="s">
        <v>23</v>
      </c>
      <c r="F5241" s="17" t="s">
        <v>1133</v>
      </c>
      <c r="G5241" s="17" t="s">
        <v>425</v>
      </c>
      <c r="H5241" s="17" t="s">
        <v>79</v>
      </c>
      <c r="I5241" s="48" t="str">
        <f>INDEX(Orders!$E5241,MATCH(Orders!$F5241,Customers!$B5241,0))</f>
        <v>Standard Class</v>
      </c>
    </row>
    <row r="5242" spans="1:9" x14ac:dyDescent="0.35">
      <c r="A5242" s="11">
        <v>2846</v>
      </c>
      <c r="B5242" s="13" t="s">
        <v>2239</v>
      </c>
      <c r="C5242" s="13" t="s">
        <v>2240</v>
      </c>
      <c r="D5242" s="13" t="s">
        <v>41</v>
      </c>
      <c r="E5242" s="13" t="s">
        <v>23</v>
      </c>
      <c r="F5242" s="13" t="s">
        <v>218</v>
      </c>
      <c r="G5242" s="13" t="s">
        <v>219</v>
      </c>
      <c r="H5242" s="13" t="s">
        <v>26</v>
      </c>
      <c r="I5242" s="47" t="str">
        <f>INDEX(Orders!$E5242,MATCH(Orders!$F5242,Customers!$B5242,0))</f>
        <v>Standard Class</v>
      </c>
    </row>
    <row r="5243" spans="1:9" x14ac:dyDescent="0.35">
      <c r="A5243" s="12">
        <v>9988</v>
      </c>
      <c r="B5243" s="17" t="s">
        <v>3661</v>
      </c>
      <c r="C5243" s="17" t="s">
        <v>3662</v>
      </c>
      <c r="D5243" s="17" t="s">
        <v>41</v>
      </c>
      <c r="E5243" s="17" t="s">
        <v>23</v>
      </c>
      <c r="F5243" s="17" t="s">
        <v>6581</v>
      </c>
      <c r="G5243" s="17" t="s">
        <v>893</v>
      </c>
      <c r="H5243" s="17" t="s">
        <v>26</v>
      </c>
      <c r="I5243" s="48" t="str">
        <f>INDEX(Orders!$E5243,MATCH(Orders!$F5243,Customers!$B5243,0))</f>
        <v>First Class</v>
      </c>
    </row>
    <row r="5244" spans="1:9" x14ac:dyDescent="0.35">
      <c r="A5244" s="11">
        <v>7962</v>
      </c>
      <c r="B5244" s="13" t="s">
        <v>3108</v>
      </c>
      <c r="C5244" s="13" t="s">
        <v>3109</v>
      </c>
      <c r="D5244" s="13" t="s">
        <v>22</v>
      </c>
      <c r="E5244" s="13" t="s">
        <v>23</v>
      </c>
      <c r="F5244" s="13" t="s">
        <v>2217</v>
      </c>
      <c r="G5244" s="13" t="s">
        <v>251</v>
      </c>
      <c r="H5244" s="13" t="s">
        <v>79</v>
      </c>
      <c r="I5244" s="47" t="str">
        <f>INDEX(Orders!$E5244,MATCH(Orders!$F5244,Customers!$B5244,0))</f>
        <v>Standard Class</v>
      </c>
    </row>
    <row r="5245" spans="1:9" x14ac:dyDescent="0.35">
      <c r="A5245" s="12">
        <v>1657</v>
      </c>
      <c r="B5245" s="17" t="s">
        <v>2648</v>
      </c>
      <c r="C5245" s="17" t="s">
        <v>2649</v>
      </c>
      <c r="D5245" s="17" t="s">
        <v>22</v>
      </c>
      <c r="E5245" s="17" t="s">
        <v>23</v>
      </c>
      <c r="F5245" s="17" t="s">
        <v>7685</v>
      </c>
      <c r="G5245" s="17" t="s">
        <v>98</v>
      </c>
      <c r="H5245" s="17" t="s">
        <v>79</v>
      </c>
      <c r="I5245" s="48" t="str">
        <f>INDEX(Orders!$E5245,MATCH(Orders!$F5245,Customers!$B5245,0))</f>
        <v>Second Class</v>
      </c>
    </row>
    <row r="5246" spans="1:9" x14ac:dyDescent="0.35">
      <c r="A5246" s="11">
        <v>9006</v>
      </c>
      <c r="B5246" s="13" t="s">
        <v>8008</v>
      </c>
      <c r="C5246" s="13" t="s">
        <v>8009</v>
      </c>
      <c r="D5246" s="13" t="s">
        <v>41</v>
      </c>
      <c r="E5246" s="13" t="s">
        <v>23</v>
      </c>
      <c r="F5246" s="13" t="s">
        <v>159</v>
      </c>
      <c r="G5246" s="13" t="s">
        <v>160</v>
      </c>
      <c r="H5246" s="13" t="s">
        <v>44</v>
      </c>
      <c r="I5246" s="47" t="str">
        <f>INDEX(Orders!$E5246,MATCH(Orders!$F5246,Customers!$B5246,0))</f>
        <v>First Class</v>
      </c>
    </row>
    <row r="5247" spans="1:9" x14ac:dyDescent="0.35">
      <c r="A5247" s="12">
        <v>1654</v>
      </c>
      <c r="B5247" s="17" t="s">
        <v>1784</v>
      </c>
      <c r="C5247" s="17" t="s">
        <v>1785</v>
      </c>
      <c r="D5247" s="17" t="s">
        <v>22</v>
      </c>
      <c r="E5247" s="17" t="s">
        <v>23</v>
      </c>
      <c r="F5247" s="17" t="s">
        <v>677</v>
      </c>
      <c r="G5247" s="17" t="s">
        <v>126</v>
      </c>
      <c r="H5247" s="17" t="s">
        <v>54</v>
      </c>
      <c r="I5247" s="48" t="str">
        <f>INDEX(Orders!$E5247,MATCH(Orders!$F5247,Customers!$B5247,0))</f>
        <v>Same Day</v>
      </c>
    </row>
    <row r="5248" spans="1:9" x14ac:dyDescent="0.35">
      <c r="A5248" s="11">
        <v>8111</v>
      </c>
      <c r="B5248" s="13" t="s">
        <v>8008</v>
      </c>
      <c r="C5248" s="13" t="s">
        <v>8009</v>
      </c>
      <c r="D5248" s="13" t="s">
        <v>41</v>
      </c>
      <c r="E5248" s="13" t="s">
        <v>23</v>
      </c>
      <c r="F5248" s="13" t="s">
        <v>159</v>
      </c>
      <c r="G5248" s="13" t="s">
        <v>160</v>
      </c>
      <c r="H5248" s="13" t="s">
        <v>44</v>
      </c>
      <c r="I5248" s="47" t="str">
        <f>INDEX(Orders!$E5248,MATCH(Orders!$F5248,Customers!$B5248,0))</f>
        <v>First Class</v>
      </c>
    </row>
    <row r="5249" spans="1:9" x14ac:dyDescent="0.35">
      <c r="A5249" s="12">
        <v>1653</v>
      </c>
      <c r="B5249" s="17" t="s">
        <v>6347</v>
      </c>
      <c r="C5249" s="17" t="s">
        <v>6348</v>
      </c>
      <c r="D5249" s="17" t="s">
        <v>41</v>
      </c>
      <c r="E5249" s="17" t="s">
        <v>23</v>
      </c>
      <c r="F5249" s="17" t="s">
        <v>380</v>
      </c>
      <c r="G5249" s="17" t="s">
        <v>381</v>
      </c>
      <c r="H5249" s="17" t="s">
        <v>54</v>
      </c>
      <c r="I5249" s="48" t="str">
        <f>INDEX(Orders!$E5249,MATCH(Orders!$F5249,Customers!$B5249,0))</f>
        <v>Standard Class</v>
      </c>
    </row>
    <row r="5250" spans="1:9" x14ac:dyDescent="0.35">
      <c r="A5250" s="11">
        <v>7964</v>
      </c>
      <c r="B5250" s="13" t="s">
        <v>8008</v>
      </c>
      <c r="C5250" s="13" t="s">
        <v>8009</v>
      </c>
      <c r="D5250" s="13" t="s">
        <v>41</v>
      </c>
      <c r="E5250" s="13" t="s">
        <v>23</v>
      </c>
      <c r="F5250" s="13" t="s">
        <v>159</v>
      </c>
      <c r="G5250" s="13" t="s">
        <v>160</v>
      </c>
      <c r="H5250" s="13" t="s">
        <v>44</v>
      </c>
      <c r="I5250" s="47" t="str">
        <f>INDEX(Orders!$E5250,MATCH(Orders!$F5250,Customers!$B5250,0))</f>
        <v>First Class</v>
      </c>
    </row>
    <row r="5251" spans="1:9" x14ac:dyDescent="0.35">
      <c r="A5251" s="12">
        <v>9009</v>
      </c>
      <c r="B5251" s="17" t="s">
        <v>2648</v>
      </c>
      <c r="C5251" s="17" t="s">
        <v>2649</v>
      </c>
      <c r="D5251" s="17" t="s">
        <v>22</v>
      </c>
      <c r="E5251" s="17" t="s">
        <v>23</v>
      </c>
      <c r="F5251" s="17" t="s">
        <v>7685</v>
      </c>
      <c r="G5251" s="17" t="s">
        <v>98</v>
      </c>
      <c r="H5251" s="17" t="s">
        <v>79</v>
      </c>
      <c r="I5251" s="48" t="str">
        <f>INDEX(Orders!$E5251,MATCH(Orders!$F5251,Customers!$B5251,0))</f>
        <v>Second Class</v>
      </c>
    </row>
    <row r="5252" spans="1:9" x14ac:dyDescent="0.35">
      <c r="A5252" s="11">
        <v>1655</v>
      </c>
      <c r="B5252" s="13" t="s">
        <v>1784</v>
      </c>
      <c r="C5252" s="13" t="s">
        <v>1785</v>
      </c>
      <c r="D5252" s="13" t="s">
        <v>22</v>
      </c>
      <c r="E5252" s="13" t="s">
        <v>23</v>
      </c>
      <c r="F5252" s="13" t="s">
        <v>677</v>
      </c>
      <c r="G5252" s="13" t="s">
        <v>126</v>
      </c>
      <c r="H5252" s="13" t="s">
        <v>54</v>
      </c>
      <c r="I5252" s="47" t="str">
        <f>INDEX(Orders!$E5252,MATCH(Orders!$F5252,Customers!$B5252,0))</f>
        <v>Same Day</v>
      </c>
    </row>
    <row r="5253" spans="1:9" x14ac:dyDescent="0.35">
      <c r="A5253" s="12">
        <v>9008</v>
      </c>
      <c r="B5253" s="17" t="s">
        <v>8008</v>
      </c>
      <c r="C5253" s="17" t="s">
        <v>8009</v>
      </c>
      <c r="D5253" s="17" t="s">
        <v>41</v>
      </c>
      <c r="E5253" s="17" t="s">
        <v>23</v>
      </c>
      <c r="F5253" s="17" t="s">
        <v>159</v>
      </c>
      <c r="G5253" s="17" t="s">
        <v>160</v>
      </c>
      <c r="H5253" s="17" t="s">
        <v>44</v>
      </c>
      <c r="I5253" s="48" t="str">
        <f>INDEX(Orders!$E5253,MATCH(Orders!$F5253,Customers!$B5253,0))</f>
        <v>First Class</v>
      </c>
    </row>
    <row r="5254" spans="1:9" x14ac:dyDescent="0.35">
      <c r="A5254" s="11">
        <v>2930</v>
      </c>
      <c r="B5254" s="13" t="s">
        <v>1784</v>
      </c>
      <c r="C5254" s="13" t="s">
        <v>1785</v>
      </c>
      <c r="D5254" s="13" t="s">
        <v>22</v>
      </c>
      <c r="E5254" s="13" t="s">
        <v>23</v>
      </c>
      <c r="F5254" s="13" t="s">
        <v>677</v>
      </c>
      <c r="G5254" s="13" t="s">
        <v>126</v>
      </c>
      <c r="H5254" s="13" t="s">
        <v>54</v>
      </c>
      <c r="I5254" s="47" t="str">
        <f>INDEX(Orders!$E5254,MATCH(Orders!$F5254,Customers!$B5254,0))</f>
        <v>Same Day</v>
      </c>
    </row>
    <row r="5255" spans="1:9" x14ac:dyDescent="0.35">
      <c r="A5255" s="12">
        <v>3947</v>
      </c>
      <c r="B5255" s="17" t="s">
        <v>1241</v>
      </c>
      <c r="C5255" s="17" t="s">
        <v>1242</v>
      </c>
      <c r="D5255" s="17" t="s">
        <v>108</v>
      </c>
      <c r="E5255" s="17" t="s">
        <v>23</v>
      </c>
      <c r="F5255" s="17" t="s">
        <v>8181</v>
      </c>
      <c r="G5255" s="17" t="s">
        <v>880</v>
      </c>
      <c r="H5255" s="17" t="s">
        <v>54</v>
      </c>
      <c r="I5255" s="48" t="str">
        <f>INDEX(Orders!$E5255,MATCH(Orders!$F5255,Customers!$B5255,0))</f>
        <v>Standard Class</v>
      </c>
    </row>
    <row r="5256" spans="1:9" x14ac:dyDescent="0.35">
      <c r="A5256" s="11">
        <v>1656</v>
      </c>
      <c r="B5256" s="13" t="s">
        <v>1752</v>
      </c>
      <c r="C5256" s="13" t="s">
        <v>1753</v>
      </c>
      <c r="D5256" s="13" t="s">
        <v>41</v>
      </c>
      <c r="E5256" s="13" t="s">
        <v>23</v>
      </c>
      <c r="F5256" s="13" t="s">
        <v>5487</v>
      </c>
      <c r="G5256" s="13" t="s">
        <v>98</v>
      </c>
      <c r="H5256" s="13" t="s">
        <v>79</v>
      </c>
      <c r="I5256" s="47" t="str">
        <f>INDEX(Orders!$E5256,MATCH(Orders!$F5256,Customers!$B5256,0))</f>
        <v>Standard Class</v>
      </c>
    </row>
    <row r="5257" spans="1:9" x14ac:dyDescent="0.35">
      <c r="A5257" s="12">
        <v>7965</v>
      </c>
      <c r="B5257" s="17" t="s">
        <v>8008</v>
      </c>
      <c r="C5257" s="17" t="s">
        <v>8009</v>
      </c>
      <c r="D5257" s="17" t="s">
        <v>41</v>
      </c>
      <c r="E5257" s="17" t="s">
        <v>23</v>
      </c>
      <c r="F5257" s="17" t="s">
        <v>159</v>
      </c>
      <c r="G5257" s="17" t="s">
        <v>160</v>
      </c>
      <c r="H5257" s="17" t="s">
        <v>44</v>
      </c>
      <c r="I5257" s="48" t="str">
        <f>INDEX(Orders!$E5257,MATCH(Orders!$F5257,Customers!$B5257,0))</f>
        <v>First Class</v>
      </c>
    </row>
    <row r="5258" spans="1:9" x14ac:dyDescent="0.35">
      <c r="A5258" s="11">
        <v>7963</v>
      </c>
      <c r="B5258" s="13" t="s">
        <v>2648</v>
      </c>
      <c r="C5258" s="13" t="s">
        <v>2649</v>
      </c>
      <c r="D5258" s="13" t="s">
        <v>22</v>
      </c>
      <c r="E5258" s="13" t="s">
        <v>23</v>
      </c>
      <c r="F5258" s="13" t="s">
        <v>7685</v>
      </c>
      <c r="G5258" s="13" t="s">
        <v>98</v>
      </c>
      <c r="H5258" s="13" t="s">
        <v>79</v>
      </c>
      <c r="I5258" s="47" t="str">
        <f>INDEX(Orders!$E5258,MATCH(Orders!$F5258,Customers!$B5258,0))</f>
        <v>Second Class</v>
      </c>
    </row>
    <row r="5259" spans="1:9" x14ac:dyDescent="0.35">
      <c r="A5259" s="12">
        <v>7966</v>
      </c>
      <c r="B5259" s="17" t="s">
        <v>2648</v>
      </c>
      <c r="C5259" s="17" t="s">
        <v>2649</v>
      </c>
      <c r="D5259" s="17" t="s">
        <v>22</v>
      </c>
      <c r="E5259" s="17" t="s">
        <v>23</v>
      </c>
      <c r="F5259" s="17" t="s">
        <v>7685</v>
      </c>
      <c r="G5259" s="17" t="s">
        <v>98</v>
      </c>
      <c r="H5259" s="17" t="s">
        <v>79</v>
      </c>
      <c r="I5259" s="48" t="str">
        <f>INDEX(Orders!$E5259,MATCH(Orders!$F5259,Customers!$B5259,0))</f>
        <v>Second Class</v>
      </c>
    </row>
    <row r="5260" spans="1:9" x14ac:dyDescent="0.35">
      <c r="A5260" s="11">
        <v>8110</v>
      </c>
      <c r="B5260" s="13" t="s">
        <v>2648</v>
      </c>
      <c r="C5260" s="13" t="s">
        <v>2649</v>
      </c>
      <c r="D5260" s="13" t="s">
        <v>22</v>
      </c>
      <c r="E5260" s="13" t="s">
        <v>23</v>
      </c>
      <c r="F5260" s="13" t="s">
        <v>7685</v>
      </c>
      <c r="G5260" s="13" t="s">
        <v>98</v>
      </c>
      <c r="H5260" s="13" t="s">
        <v>79</v>
      </c>
      <c r="I5260" s="47" t="str">
        <f>INDEX(Orders!$E5260,MATCH(Orders!$F5260,Customers!$B5260,0))</f>
        <v>Second Class</v>
      </c>
    </row>
    <row r="5261" spans="1:9" x14ac:dyDescent="0.35">
      <c r="A5261" s="12">
        <v>3946</v>
      </c>
      <c r="B5261" s="17" t="s">
        <v>6347</v>
      </c>
      <c r="C5261" s="17" t="s">
        <v>6348</v>
      </c>
      <c r="D5261" s="17" t="s">
        <v>41</v>
      </c>
      <c r="E5261" s="17" t="s">
        <v>23</v>
      </c>
      <c r="F5261" s="17" t="s">
        <v>380</v>
      </c>
      <c r="G5261" s="17" t="s">
        <v>381</v>
      </c>
      <c r="H5261" s="17" t="s">
        <v>54</v>
      </c>
      <c r="I5261" s="48" t="str">
        <f>INDEX(Orders!$E5261,MATCH(Orders!$F5261,Customers!$B5261,0))</f>
        <v>Standard Class</v>
      </c>
    </row>
    <row r="5262" spans="1:9" x14ac:dyDescent="0.35">
      <c r="A5262" s="11">
        <v>9007</v>
      </c>
      <c r="B5262" s="13" t="s">
        <v>1752</v>
      </c>
      <c r="C5262" s="13" t="s">
        <v>1753</v>
      </c>
      <c r="D5262" s="13" t="s">
        <v>41</v>
      </c>
      <c r="E5262" s="13" t="s">
        <v>23</v>
      </c>
      <c r="F5262" s="13" t="s">
        <v>5487</v>
      </c>
      <c r="G5262" s="13" t="s">
        <v>98</v>
      </c>
      <c r="H5262" s="13" t="s">
        <v>79</v>
      </c>
      <c r="I5262" s="47" t="str">
        <f>INDEX(Orders!$E5262,MATCH(Orders!$F5262,Customers!$B5262,0))</f>
        <v>Standard Class</v>
      </c>
    </row>
    <row r="5263" spans="1:9" x14ac:dyDescent="0.35">
      <c r="A5263" s="12">
        <v>2044</v>
      </c>
      <c r="B5263" s="17" t="s">
        <v>1784</v>
      </c>
      <c r="C5263" s="17" t="s">
        <v>1785</v>
      </c>
      <c r="D5263" s="17" t="s">
        <v>22</v>
      </c>
      <c r="E5263" s="17" t="s">
        <v>23</v>
      </c>
      <c r="F5263" s="17" t="s">
        <v>677</v>
      </c>
      <c r="G5263" s="17" t="s">
        <v>126</v>
      </c>
      <c r="H5263" s="17" t="s">
        <v>54</v>
      </c>
      <c r="I5263" s="48" t="str">
        <f>INDEX(Orders!$E5263,MATCH(Orders!$F5263,Customers!$B5263,0))</f>
        <v>Same Day</v>
      </c>
    </row>
    <row r="5264" spans="1:9" x14ac:dyDescent="0.35">
      <c r="A5264" s="11">
        <v>5750</v>
      </c>
      <c r="B5264" s="13" t="s">
        <v>4161</v>
      </c>
      <c r="C5264" s="13" t="s">
        <v>4162</v>
      </c>
      <c r="D5264" s="13" t="s">
        <v>22</v>
      </c>
      <c r="E5264" s="13" t="s">
        <v>23</v>
      </c>
      <c r="F5264" s="13" t="s">
        <v>1387</v>
      </c>
      <c r="G5264" s="13" t="s">
        <v>153</v>
      </c>
      <c r="H5264" s="13" t="s">
        <v>26</v>
      </c>
      <c r="I5264" s="47" t="str">
        <f>INDEX(Orders!$E5264,MATCH(Orders!$F5264,Customers!$B5264,0))</f>
        <v>Standard Class</v>
      </c>
    </row>
    <row r="5265" spans="1:9" x14ac:dyDescent="0.35">
      <c r="A5265" s="12">
        <v>1600</v>
      </c>
      <c r="B5265" s="17" t="s">
        <v>567</v>
      </c>
      <c r="C5265" s="17" t="s">
        <v>568</v>
      </c>
      <c r="D5265" s="17" t="s">
        <v>41</v>
      </c>
      <c r="E5265" s="17" t="s">
        <v>23</v>
      </c>
      <c r="F5265" s="17" t="s">
        <v>627</v>
      </c>
      <c r="G5265" s="17" t="s">
        <v>219</v>
      </c>
      <c r="H5265" s="17" t="s">
        <v>26</v>
      </c>
      <c r="I5265" s="48" t="str">
        <f>INDEX(Orders!$E5265,MATCH(Orders!$F5265,Customers!$B5265,0))</f>
        <v>Standard Class</v>
      </c>
    </row>
    <row r="5266" spans="1:9" x14ac:dyDescent="0.35">
      <c r="A5266" s="11">
        <v>6951</v>
      </c>
      <c r="B5266" s="13" t="s">
        <v>402</v>
      </c>
      <c r="C5266" s="13" t="s">
        <v>403</v>
      </c>
      <c r="D5266" s="13" t="s">
        <v>41</v>
      </c>
      <c r="E5266" s="13" t="s">
        <v>23</v>
      </c>
      <c r="F5266" s="13" t="s">
        <v>2750</v>
      </c>
      <c r="G5266" s="13" t="s">
        <v>53</v>
      </c>
      <c r="H5266" s="13" t="s">
        <v>54</v>
      </c>
      <c r="I5266" s="47" t="str">
        <f>INDEX(Orders!$E5266,MATCH(Orders!$F5266,Customers!$B5266,0))</f>
        <v>Second Class</v>
      </c>
    </row>
    <row r="5267" spans="1:9" x14ac:dyDescent="0.35">
      <c r="A5267" s="12">
        <v>5309</v>
      </c>
      <c r="B5267" s="17" t="s">
        <v>2232</v>
      </c>
      <c r="C5267" s="17" t="s">
        <v>2233</v>
      </c>
      <c r="D5267" s="17" t="s">
        <v>108</v>
      </c>
      <c r="E5267" s="17" t="s">
        <v>23</v>
      </c>
      <c r="F5267" s="17" t="s">
        <v>218</v>
      </c>
      <c r="G5267" s="17" t="s">
        <v>219</v>
      </c>
      <c r="H5267" s="17" t="s">
        <v>26</v>
      </c>
      <c r="I5267" s="48" t="str">
        <f>INDEX(Orders!$E5267,MATCH(Orders!$F5267,Customers!$B5267,0))</f>
        <v>Same Day</v>
      </c>
    </row>
    <row r="5268" spans="1:9" x14ac:dyDescent="0.35">
      <c r="A5268" s="11">
        <v>304</v>
      </c>
      <c r="B5268" s="13" t="s">
        <v>4534</v>
      </c>
      <c r="C5268" s="13" t="s">
        <v>4535</v>
      </c>
      <c r="D5268" s="13" t="s">
        <v>41</v>
      </c>
      <c r="E5268" s="13" t="s">
        <v>23</v>
      </c>
      <c r="F5268" s="13" t="s">
        <v>451</v>
      </c>
      <c r="G5268" s="13" t="s">
        <v>53</v>
      </c>
      <c r="H5268" s="13" t="s">
        <v>54</v>
      </c>
      <c r="I5268" s="47" t="str">
        <f>INDEX(Orders!$E5268,MATCH(Orders!$F5268,Customers!$B5268,0))</f>
        <v>First Class</v>
      </c>
    </row>
    <row r="5269" spans="1:9" x14ac:dyDescent="0.35">
      <c r="A5269" s="12">
        <v>2151</v>
      </c>
      <c r="B5269" s="17" t="s">
        <v>4449</v>
      </c>
      <c r="C5269" s="17" t="s">
        <v>4450</v>
      </c>
      <c r="D5269" s="17" t="s">
        <v>41</v>
      </c>
      <c r="E5269" s="17" t="s">
        <v>23</v>
      </c>
      <c r="F5269" s="17" t="s">
        <v>380</v>
      </c>
      <c r="G5269" s="17" t="s">
        <v>381</v>
      </c>
      <c r="H5269" s="17" t="s">
        <v>54</v>
      </c>
      <c r="I5269" s="48" t="str">
        <f>INDEX(Orders!$E5269,MATCH(Orders!$F5269,Customers!$B5269,0))</f>
        <v>Standard Class</v>
      </c>
    </row>
    <row r="5270" spans="1:9" x14ac:dyDescent="0.35">
      <c r="A5270" s="11">
        <v>2172</v>
      </c>
      <c r="B5270" s="13" t="s">
        <v>1752</v>
      </c>
      <c r="C5270" s="13" t="s">
        <v>1753</v>
      </c>
      <c r="D5270" s="13" t="s">
        <v>41</v>
      </c>
      <c r="E5270" s="13" t="s">
        <v>23</v>
      </c>
      <c r="F5270" s="13" t="s">
        <v>8192</v>
      </c>
      <c r="G5270" s="13" t="s">
        <v>53</v>
      </c>
      <c r="H5270" s="13" t="s">
        <v>54</v>
      </c>
      <c r="I5270" s="47" t="str">
        <f>INDEX(Orders!$E5270,MATCH(Orders!$F5270,Customers!$B5270,0))</f>
        <v>Standard Class</v>
      </c>
    </row>
    <row r="5271" spans="1:9" x14ac:dyDescent="0.35">
      <c r="A5271" s="12">
        <v>2944</v>
      </c>
      <c r="B5271" s="17" t="s">
        <v>2185</v>
      </c>
      <c r="C5271" s="17" t="s">
        <v>2186</v>
      </c>
      <c r="D5271" s="17" t="s">
        <v>22</v>
      </c>
      <c r="E5271" s="17" t="s">
        <v>23</v>
      </c>
      <c r="F5271" s="17" t="s">
        <v>5296</v>
      </c>
      <c r="G5271" s="17" t="s">
        <v>53</v>
      </c>
      <c r="H5271" s="17" t="s">
        <v>54</v>
      </c>
      <c r="I5271" s="48" t="str">
        <f>INDEX(Orders!$E5271,MATCH(Orders!$F5271,Customers!$B5271,0))</f>
        <v>Standard Class</v>
      </c>
    </row>
    <row r="5272" spans="1:9" x14ac:dyDescent="0.35">
      <c r="A5272" s="11">
        <v>3615</v>
      </c>
      <c r="B5272" s="13" t="s">
        <v>4469</v>
      </c>
      <c r="C5272" s="13" t="s">
        <v>4470</v>
      </c>
      <c r="D5272" s="13" t="s">
        <v>41</v>
      </c>
      <c r="E5272" s="13" t="s">
        <v>23</v>
      </c>
      <c r="F5272" s="13" t="s">
        <v>42</v>
      </c>
      <c r="G5272" s="13" t="s">
        <v>43</v>
      </c>
      <c r="H5272" s="13" t="s">
        <v>44</v>
      </c>
      <c r="I5272" s="47" t="str">
        <f>INDEX(Orders!$E5272,MATCH(Orders!$F5272,Customers!$B5272,0))</f>
        <v>Standard Class</v>
      </c>
    </row>
    <row r="5273" spans="1:9" x14ac:dyDescent="0.35">
      <c r="A5273" s="12">
        <v>2552</v>
      </c>
      <c r="B5273" s="17" t="s">
        <v>1006</v>
      </c>
      <c r="C5273" s="17" t="s">
        <v>1007</v>
      </c>
      <c r="D5273" s="17" t="s">
        <v>22</v>
      </c>
      <c r="E5273" s="17" t="s">
        <v>23</v>
      </c>
      <c r="F5273" s="17" t="s">
        <v>52</v>
      </c>
      <c r="G5273" s="17" t="s">
        <v>53</v>
      </c>
      <c r="H5273" s="17" t="s">
        <v>54</v>
      </c>
      <c r="I5273" s="48" t="str">
        <f>INDEX(Orders!$E5273,MATCH(Orders!$F5273,Customers!$B5273,0))</f>
        <v>First Class</v>
      </c>
    </row>
    <row r="5274" spans="1:9" x14ac:dyDescent="0.35">
      <c r="A5274" s="11">
        <v>3444</v>
      </c>
      <c r="B5274" s="13" t="s">
        <v>434</v>
      </c>
      <c r="C5274" s="13" t="s">
        <v>435</v>
      </c>
      <c r="D5274" s="13" t="s">
        <v>41</v>
      </c>
      <c r="E5274" s="13" t="s">
        <v>23</v>
      </c>
      <c r="F5274" s="13" t="s">
        <v>609</v>
      </c>
      <c r="G5274" s="13" t="s">
        <v>458</v>
      </c>
      <c r="H5274" s="13" t="s">
        <v>79</v>
      </c>
      <c r="I5274" s="47" t="str">
        <f>INDEX(Orders!$E5274,MATCH(Orders!$F5274,Customers!$B5274,0))</f>
        <v>Standard Class</v>
      </c>
    </row>
    <row r="5275" spans="1:9" x14ac:dyDescent="0.35">
      <c r="A5275" s="12">
        <v>5311</v>
      </c>
      <c r="B5275" s="17" t="s">
        <v>4080</v>
      </c>
      <c r="C5275" s="17" t="s">
        <v>4081</v>
      </c>
      <c r="D5275" s="17" t="s">
        <v>22</v>
      </c>
      <c r="E5275" s="17" t="s">
        <v>23</v>
      </c>
      <c r="F5275" s="17" t="s">
        <v>218</v>
      </c>
      <c r="G5275" s="17" t="s">
        <v>219</v>
      </c>
      <c r="H5275" s="17" t="s">
        <v>26</v>
      </c>
      <c r="I5275" s="48" t="str">
        <f>INDEX(Orders!$E5275,MATCH(Orders!$F5275,Customers!$B5275,0))</f>
        <v>Standard Class</v>
      </c>
    </row>
    <row r="5276" spans="1:9" x14ac:dyDescent="0.35">
      <c r="A5276" s="11">
        <v>1601</v>
      </c>
      <c r="B5276" s="13" t="s">
        <v>4534</v>
      </c>
      <c r="C5276" s="13" t="s">
        <v>4535</v>
      </c>
      <c r="D5276" s="13" t="s">
        <v>41</v>
      </c>
      <c r="E5276" s="13" t="s">
        <v>23</v>
      </c>
      <c r="F5276" s="13" t="s">
        <v>451</v>
      </c>
      <c r="G5276" s="13" t="s">
        <v>53</v>
      </c>
      <c r="H5276" s="13" t="s">
        <v>54</v>
      </c>
      <c r="I5276" s="47" t="str">
        <f>INDEX(Orders!$E5276,MATCH(Orders!$F5276,Customers!$B5276,0))</f>
        <v>First Class</v>
      </c>
    </row>
    <row r="5277" spans="1:9" x14ac:dyDescent="0.35">
      <c r="A5277" s="12">
        <v>5310</v>
      </c>
      <c r="B5277" s="17" t="s">
        <v>402</v>
      </c>
      <c r="C5277" s="17" t="s">
        <v>403</v>
      </c>
      <c r="D5277" s="17" t="s">
        <v>41</v>
      </c>
      <c r="E5277" s="17" t="s">
        <v>23</v>
      </c>
      <c r="F5277" s="17" t="s">
        <v>2750</v>
      </c>
      <c r="G5277" s="17" t="s">
        <v>53</v>
      </c>
      <c r="H5277" s="17" t="s">
        <v>54</v>
      </c>
      <c r="I5277" s="48" t="str">
        <f>INDEX(Orders!$E5277,MATCH(Orders!$F5277,Customers!$B5277,0))</f>
        <v>Second Class</v>
      </c>
    </row>
    <row r="5278" spans="1:9" x14ac:dyDescent="0.35">
      <c r="A5278" s="11">
        <v>1599</v>
      </c>
      <c r="B5278" s="13" t="s">
        <v>4534</v>
      </c>
      <c r="C5278" s="13" t="s">
        <v>4535</v>
      </c>
      <c r="D5278" s="13" t="s">
        <v>41</v>
      </c>
      <c r="E5278" s="13" t="s">
        <v>23</v>
      </c>
      <c r="F5278" s="13" t="s">
        <v>451</v>
      </c>
      <c r="G5278" s="13" t="s">
        <v>53</v>
      </c>
      <c r="H5278" s="13" t="s">
        <v>54</v>
      </c>
      <c r="I5278" s="47" t="str">
        <f>INDEX(Orders!$E5278,MATCH(Orders!$F5278,Customers!$B5278,0))</f>
        <v>First Class</v>
      </c>
    </row>
    <row r="5279" spans="1:9" x14ac:dyDescent="0.35">
      <c r="A5279" s="12">
        <v>3443</v>
      </c>
      <c r="B5279" s="17" t="s">
        <v>402</v>
      </c>
      <c r="C5279" s="17" t="s">
        <v>403</v>
      </c>
      <c r="D5279" s="17" t="s">
        <v>41</v>
      </c>
      <c r="E5279" s="17" t="s">
        <v>23</v>
      </c>
      <c r="F5279" s="17" t="s">
        <v>2750</v>
      </c>
      <c r="G5279" s="17" t="s">
        <v>53</v>
      </c>
      <c r="H5279" s="17" t="s">
        <v>54</v>
      </c>
      <c r="I5279" s="48" t="str">
        <f>INDEX(Orders!$E5279,MATCH(Orders!$F5279,Customers!$B5279,0))</f>
        <v>Second Class</v>
      </c>
    </row>
    <row r="5280" spans="1:9" x14ac:dyDescent="0.35">
      <c r="A5280" s="11">
        <v>5925</v>
      </c>
      <c r="B5280" s="13" t="s">
        <v>4080</v>
      </c>
      <c r="C5280" s="13" t="s">
        <v>4081</v>
      </c>
      <c r="D5280" s="13" t="s">
        <v>22</v>
      </c>
      <c r="E5280" s="13" t="s">
        <v>23</v>
      </c>
      <c r="F5280" s="13" t="s">
        <v>218</v>
      </c>
      <c r="G5280" s="13" t="s">
        <v>219</v>
      </c>
      <c r="H5280" s="13" t="s">
        <v>26</v>
      </c>
      <c r="I5280" s="47" t="str">
        <f>INDEX(Orders!$E5280,MATCH(Orders!$F5280,Customers!$B5280,0))</f>
        <v>Standard Class</v>
      </c>
    </row>
    <row r="5281" spans="1:9" x14ac:dyDescent="0.35">
      <c r="A5281" s="12">
        <v>548</v>
      </c>
      <c r="B5281" s="17" t="s">
        <v>8201</v>
      </c>
      <c r="C5281" s="17" t="s">
        <v>8202</v>
      </c>
      <c r="D5281" s="17" t="s">
        <v>41</v>
      </c>
      <c r="E5281" s="17" t="s">
        <v>23</v>
      </c>
      <c r="F5281" s="17" t="s">
        <v>174</v>
      </c>
      <c r="G5281" s="17" t="s">
        <v>425</v>
      </c>
      <c r="H5281" s="17" t="s">
        <v>79</v>
      </c>
      <c r="I5281" s="48" t="str">
        <f>INDEX(Orders!$E5281,MATCH(Orders!$F5281,Customers!$B5281,0))</f>
        <v>Second Class</v>
      </c>
    </row>
    <row r="5282" spans="1:9" x14ac:dyDescent="0.35">
      <c r="A5282" s="11">
        <v>4138</v>
      </c>
      <c r="B5282" s="13" t="s">
        <v>4977</v>
      </c>
      <c r="C5282" s="13" t="s">
        <v>4978</v>
      </c>
      <c r="D5282" s="13" t="s">
        <v>108</v>
      </c>
      <c r="E5282" s="13" t="s">
        <v>23</v>
      </c>
      <c r="F5282" s="13" t="s">
        <v>218</v>
      </c>
      <c r="G5282" s="13" t="s">
        <v>219</v>
      </c>
      <c r="H5282" s="13" t="s">
        <v>26</v>
      </c>
      <c r="I5282" s="47" t="str">
        <f>INDEX(Orders!$E5282,MATCH(Orders!$F5282,Customers!$B5282,0))</f>
        <v>First Class</v>
      </c>
    </row>
    <row r="5283" spans="1:9" x14ac:dyDescent="0.35">
      <c r="A5283" s="12">
        <v>1479</v>
      </c>
      <c r="B5283" s="17" t="s">
        <v>3578</v>
      </c>
      <c r="C5283" s="17" t="s">
        <v>3579</v>
      </c>
      <c r="D5283" s="17" t="s">
        <v>41</v>
      </c>
      <c r="E5283" s="17" t="s">
        <v>23</v>
      </c>
      <c r="F5283" s="17" t="s">
        <v>1535</v>
      </c>
      <c r="G5283" s="17" t="s">
        <v>425</v>
      </c>
      <c r="H5283" s="17" t="s">
        <v>79</v>
      </c>
      <c r="I5283" s="48" t="str">
        <f>INDEX(Orders!$E5283,MATCH(Orders!$F5283,Customers!$B5283,0))</f>
        <v>Standard Class</v>
      </c>
    </row>
    <row r="5284" spans="1:9" x14ac:dyDescent="0.35">
      <c r="A5284" s="11">
        <v>2553</v>
      </c>
      <c r="B5284" s="13" t="s">
        <v>6882</v>
      </c>
      <c r="C5284" s="13" t="s">
        <v>6883</v>
      </c>
      <c r="D5284" s="13" t="s">
        <v>41</v>
      </c>
      <c r="E5284" s="13" t="s">
        <v>23</v>
      </c>
      <c r="F5284" s="13" t="s">
        <v>6524</v>
      </c>
      <c r="G5284" s="13" t="s">
        <v>43</v>
      </c>
      <c r="H5284" s="13" t="s">
        <v>44</v>
      </c>
      <c r="I5284" s="47" t="str">
        <f>INDEX(Orders!$E5284,MATCH(Orders!$F5284,Customers!$B5284,0))</f>
        <v>First Class</v>
      </c>
    </row>
    <row r="5285" spans="1:9" x14ac:dyDescent="0.35">
      <c r="A5285" s="12">
        <v>2945</v>
      </c>
      <c r="B5285" s="17" t="s">
        <v>434</v>
      </c>
      <c r="C5285" s="17" t="s">
        <v>435</v>
      </c>
      <c r="D5285" s="17" t="s">
        <v>41</v>
      </c>
      <c r="E5285" s="17" t="s">
        <v>23</v>
      </c>
      <c r="F5285" s="17" t="s">
        <v>609</v>
      </c>
      <c r="G5285" s="17" t="s">
        <v>458</v>
      </c>
      <c r="H5285" s="17" t="s">
        <v>79</v>
      </c>
      <c r="I5285" s="48" t="str">
        <f>INDEX(Orders!$E5285,MATCH(Orders!$F5285,Customers!$B5285,0))</f>
        <v>Standard Class</v>
      </c>
    </row>
    <row r="5286" spans="1:9" x14ac:dyDescent="0.35">
      <c r="A5286" s="11">
        <v>1598</v>
      </c>
      <c r="B5286" s="13" t="s">
        <v>4469</v>
      </c>
      <c r="C5286" s="13" t="s">
        <v>4470</v>
      </c>
      <c r="D5286" s="13" t="s">
        <v>41</v>
      </c>
      <c r="E5286" s="13" t="s">
        <v>23</v>
      </c>
      <c r="F5286" s="13" t="s">
        <v>42</v>
      </c>
      <c r="G5286" s="13" t="s">
        <v>43</v>
      </c>
      <c r="H5286" s="13" t="s">
        <v>44</v>
      </c>
      <c r="I5286" s="47" t="str">
        <f>INDEX(Orders!$E5286,MATCH(Orders!$F5286,Customers!$B5286,0))</f>
        <v>Standard Class</v>
      </c>
    </row>
    <row r="5287" spans="1:9" x14ac:dyDescent="0.35">
      <c r="A5287" s="12">
        <v>547</v>
      </c>
      <c r="B5287" s="17" t="s">
        <v>402</v>
      </c>
      <c r="C5287" s="17" t="s">
        <v>403</v>
      </c>
      <c r="D5287" s="17" t="s">
        <v>41</v>
      </c>
      <c r="E5287" s="17" t="s">
        <v>23</v>
      </c>
      <c r="F5287" s="17" t="s">
        <v>2750</v>
      </c>
      <c r="G5287" s="17" t="s">
        <v>53</v>
      </c>
      <c r="H5287" s="17" t="s">
        <v>54</v>
      </c>
      <c r="I5287" s="48" t="str">
        <f>INDEX(Orders!$E5287,MATCH(Orders!$F5287,Customers!$B5287,0))</f>
        <v>Second Class</v>
      </c>
    </row>
    <row r="5288" spans="1:9" x14ac:dyDescent="0.35">
      <c r="A5288" s="11">
        <v>3616</v>
      </c>
      <c r="B5288" s="13" t="s">
        <v>4977</v>
      </c>
      <c r="C5288" s="13" t="s">
        <v>4978</v>
      </c>
      <c r="D5288" s="13" t="s">
        <v>108</v>
      </c>
      <c r="E5288" s="13" t="s">
        <v>23</v>
      </c>
      <c r="F5288" s="13" t="s">
        <v>218</v>
      </c>
      <c r="G5288" s="13" t="s">
        <v>219</v>
      </c>
      <c r="H5288" s="13" t="s">
        <v>26</v>
      </c>
      <c r="I5288" s="47" t="str">
        <f>INDEX(Orders!$E5288,MATCH(Orders!$F5288,Customers!$B5288,0))</f>
        <v>First Class</v>
      </c>
    </row>
    <row r="5289" spans="1:9" x14ac:dyDescent="0.35">
      <c r="A5289" s="12">
        <v>5594</v>
      </c>
      <c r="B5289" s="17" t="s">
        <v>1006</v>
      </c>
      <c r="C5289" s="17" t="s">
        <v>1007</v>
      </c>
      <c r="D5289" s="17" t="s">
        <v>22</v>
      </c>
      <c r="E5289" s="17" t="s">
        <v>23</v>
      </c>
      <c r="F5289" s="17" t="s">
        <v>52</v>
      </c>
      <c r="G5289" s="17" t="s">
        <v>53</v>
      </c>
      <c r="H5289" s="17" t="s">
        <v>54</v>
      </c>
      <c r="I5289" s="48" t="str">
        <f>INDEX(Orders!$E5289,MATCH(Orders!$F5289,Customers!$B5289,0))</f>
        <v>First Class</v>
      </c>
    </row>
    <row r="5290" spans="1:9" x14ac:dyDescent="0.35">
      <c r="A5290" s="11">
        <v>6950</v>
      </c>
      <c r="B5290" s="13" t="s">
        <v>8211</v>
      </c>
      <c r="C5290" s="13" t="s">
        <v>8212</v>
      </c>
      <c r="D5290" s="13" t="s">
        <v>41</v>
      </c>
      <c r="E5290" s="13" t="s">
        <v>23</v>
      </c>
      <c r="F5290" s="13" t="s">
        <v>300</v>
      </c>
      <c r="G5290" s="13" t="s">
        <v>153</v>
      </c>
      <c r="H5290" s="13" t="s">
        <v>26</v>
      </c>
      <c r="I5290" s="47" t="str">
        <f>INDEX(Orders!$E5290,MATCH(Orders!$F5290,Customers!$B5290,0))</f>
        <v>Standard Class</v>
      </c>
    </row>
    <row r="5291" spans="1:9" x14ac:dyDescent="0.35">
      <c r="A5291" s="12">
        <v>4392</v>
      </c>
      <c r="B5291" s="17" t="s">
        <v>2232</v>
      </c>
      <c r="C5291" s="17" t="s">
        <v>2233</v>
      </c>
      <c r="D5291" s="17" t="s">
        <v>108</v>
      </c>
      <c r="E5291" s="17" t="s">
        <v>23</v>
      </c>
      <c r="F5291" s="17" t="s">
        <v>218</v>
      </c>
      <c r="G5291" s="17" t="s">
        <v>219</v>
      </c>
      <c r="H5291" s="17" t="s">
        <v>26</v>
      </c>
      <c r="I5291" s="48" t="str">
        <f>INDEX(Orders!$E5291,MATCH(Orders!$F5291,Customers!$B5291,0))</f>
        <v>Same Day</v>
      </c>
    </row>
    <row r="5292" spans="1:9" x14ac:dyDescent="0.35">
      <c r="A5292" s="11">
        <v>561</v>
      </c>
      <c r="B5292" s="13" t="s">
        <v>5700</v>
      </c>
      <c r="C5292" s="13" t="s">
        <v>5701</v>
      </c>
      <c r="D5292" s="13" t="s">
        <v>41</v>
      </c>
      <c r="E5292" s="13" t="s">
        <v>23</v>
      </c>
      <c r="F5292" s="13" t="s">
        <v>218</v>
      </c>
      <c r="G5292" s="13" t="s">
        <v>219</v>
      </c>
      <c r="H5292" s="13" t="s">
        <v>26</v>
      </c>
      <c r="I5292" s="47" t="str">
        <f>INDEX(Orders!$E5292,MATCH(Orders!$F5292,Customers!$B5292,0))</f>
        <v>First Class</v>
      </c>
    </row>
    <row r="5293" spans="1:9" x14ac:dyDescent="0.35">
      <c r="A5293" s="12">
        <v>1813</v>
      </c>
      <c r="B5293" s="17" t="s">
        <v>4946</v>
      </c>
      <c r="C5293" s="17" t="s">
        <v>4947</v>
      </c>
      <c r="D5293" s="17" t="s">
        <v>41</v>
      </c>
      <c r="E5293" s="17" t="s">
        <v>23</v>
      </c>
      <c r="F5293" s="17" t="s">
        <v>358</v>
      </c>
      <c r="G5293" s="17" t="s">
        <v>43</v>
      </c>
      <c r="H5293" s="17" t="s">
        <v>44</v>
      </c>
      <c r="I5293" s="48" t="str">
        <f>INDEX(Orders!$E5293,MATCH(Orders!$F5293,Customers!$B5293,0))</f>
        <v>Second Class</v>
      </c>
    </row>
    <row r="5294" spans="1:9" x14ac:dyDescent="0.35">
      <c r="A5294" s="11">
        <v>4390</v>
      </c>
      <c r="B5294" s="13" t="s">
        <v>1475</v>
      </c>
      <c r="C5294" s="13" t="s">
        <v>1476</v>
      </c>
      <c r="D5294" s="13" t="s">
        <v>41</v>
      </c>
      <c r="E5294" s="13" t="s">
        <v>23</v>
      </c>
      <c r="F5294" s="13" t="s">
        <v>697</v>
      </c>
      <c r="G5294" s="13" t="s">
        <v>153</v>
      </c>
      <c r="H5294" s="13" t="s">
        <v>26</v>
      </c>
      <c r="I5294" s="47" t="str">
        <f>INDEX(Orders!$E5294,MATCH(Orders!$F5294,Customers!$B5294,0))</f>
        <v>Standard Class</v>
      </c>
    </row>
    <row r="5295" spans="1:9" x14ac:dyDescent="0.35">
      <c r="A5295" s="12">
        <v>4753</v>
      </c>
      <c r="B5295" s="17" t="s">
        <v>5700</v>
      </c>
      <c r="C5295" s="17" t="s">
        <v>5701</v>
      </c>
      <c r="D5295" s="17" t="s">
        <v>41</v>
      </c>
      <c r="E5295" s="17" t="s">
        <v>23</v>
      </c>
      <c r="F5295" s="17" t="s">
        <v>218</v>
      </c>
      <c r="G5295" s="17" t="s">
        <v>219</v>
      </c>
      <c r="H5295" s="17" t="s">
        <v>26</v>
      </c>
      <c r="I5295" s="48" t="str">
        <f>INDEX(Orders!$E5295,MATCH(Orders!$F5295,Customers!$B5295,0))</f>
        <v>First Class</v>
      </c>
    </row>
    <row r="5296" spans="1:9" x14ac:dyDescent="0.35">
      <c r="A5296" s="11">
        <v>2072</v>
      </c>
      <c r="B5296" s="13" t="s">
        <v>2558</v>
      </c>
      <c r="C5296" s="13" t="s">
        <v>2559</v>
      </c>
      <c r="D5296" s="13" t="s">
        <v>41</v>
      </c>
      <c r="E5296" s="13" t="s">
        <v>23</v>
      </c>
      <c r="F5296" s="13" t="s">
        <v>581</v>
      </c>
      <c r="G5296" s="13" t="s">
        <v>514</v>
      </c>
      <c r="H5296" s="13" t="s">
        <v>79</v>
      </c>
      <c r="I5296" s="47" t="str">
        <f>INDEX(Orders!$E5296,MATCH(Orders!$F5296,Customers!$B5296,0))</f>
        <v>Standard Class</v>
      </c>
    </row>
    <row r="5297" spans="1:9" x14ac:dyDescent="0.35">
      <c r="A5297" s="12">
        <v>7928</v>
      </c>
      <c r="B5297" s="17" t="s">
        <v>5697</v>
      </c>
      <c r="C5297" s="17" t="s">
        <v>5698</v>
      </c>
      <c r="D5297" s="17" t="s">
        <v>41</v>
      </c>
      <c r="E5297" s="17" t="s">
        <v>23</v>
      </c>
      <c r="F5297" s="17" t="s">
        <v>8218</v>
      </c>
      <c r="G5297" s="17" t="s">
        <v>43</v>
      </c>
      <c r="H5297" s="17" t="s">
        <v>44</v>
      </c>
      <c r="I5297" s="48" t="str">
        <f>INDEX(Orders!$E5297,MATCH(Orders!$F5297,Customers!$B5297,0))</f>
        <v>Standard Class</v>
      </c>
    </row>
    <row r="5298" spans="1:9" x14ac:dyDescent="0.35">
      <c r="A5298" s="11">
        <v>4391</v>
      </c>
      <c r="B5298" s="13" t="s">
        <v>2861</v>
      </c>
      <c r="C5298" s="13" t="s">
        <v>2862</v>
      </c>
      <c r="D5298" s="13" t="s">
        <v>22</v>
      </c>
      <c r="E5298" s="13" t="s">
        <v>23</v>
      </c>
      <c r="F5298" s="13" t="s">
        <v>218</v>
      </c>
      <c r="G5298" s="13" t="s">
        <v>219</v>
      </c>
      <c r="H5298" s="13" t="s">
        <v>26</v>
      </c>
      <c r="I5298" s="47" t="str">
        <f>INDEX(Orders!$E5298,MATCH(Orders!$F5298,Customers!$B5298,0))</f>
        <v>Second Class</v>
      </c>
    </row>
    <row r="5299" spans="1:9" x14ac:dyDescent="0.35">
      <c r="A5299" s="12">
        <v>7927</v>
      </c>
      <c r="B5299" s="17" t="s">
        <v>5700</v>
      </c>
      <c r="C5299" s="17" t="s">
        <v>5701</v>
      </c>
      <c r="D5299" s="17" t="s">
        <v>41</v>
      </c>
      <c r="E5299" s="17" t="s">
        <v>23</v>
      </c>
      <c r="F5299" s="17" t="s">
        <v>218</v>
      </c>
      <c r="G5299" s="17" t="s">
        <v>219</v>
      </c>
      <c r="H5299" s="17" t="s">
        <v>26</v>
      </c>
      <c r="I5299" s="48" t="str">
        <f>INDEX(Orders!$E5299,MATCH(Orders!$F5299,Customers!$B5299,0))</f>
        <v>First Class</v>
      </c>
    </row>
    <row r="5300" spans="1:9" x14ac:dyDescent="0.35">
      <c r="A5300" s="11">
        <v>1814</v>
      </c>
      <c r="B5300" s="13" t="s">
        <v>2861</v>
      </c>
      <c r="C5300" s="13" t="s">
        <v>2862</v>
      </c>
      <c r="D5300" s="13" t="s">
        <v>22</v>
      </c>
      <c r="E5300" s="13" t="s">
        <v>23</v>
      </c>
      <c r="F5300" s="13" t="s">
        <v>218</v>
      </c>
      <c r="G5300" s="13" t="s">
        <v>219</v>
      </c>
      <c r="H5300" s="13" t="s">
        <v>26</v>
      </c>
      <c r="I5300" s="47" t="str">
        <f>INDEX(Orders!$E5300,MATCH(Orders!$F5300,Customers!$B5300,0))</f>
        <v>Second Class</v>
      </c>
    </row>
    <row r="5301" spans="1:9" x14ac:dyDescent="0.35">
      <c r="A5301" s="12">
        <v>1039</v>
      </c>
      <c r="B5301" s="17" t="s">
        <v>1475</v>
      </c>
      <c r="C5301" s="17" t="s">
        <v>1476</v>
      </c>
      <c r="D5301" s="17" t="s">
        <v>41</v>
      </c>
      <c r="E5301" s="17" t="s">
        <v>23</v>
      </c>
      <c r="F5301" s="17" t="s">
        <v>697</v>
      </c>
      <c r="G5301" s="17" t="s">
        <v>153</v>
      </c>
      <c r="H5301" s="17" t="s">
        <v>26</v>
      </c>
      <c r="I5301" s="48" t="str">
        <f>INDEX(Orders!$E5301,MATCH(Orders!$F5301,Customers!$B5301,0))</f>
        <v>Standard Class</v>
      </c>
    </row>
    <row r="5302" spans="1:9" x14ac:dyDescent="0.35">
      <c r="A5302" s="11">
        <v>4841</v>
      </c>
      <c r="B5302" s="13" t="s">
        <v>8211</v>
      </c>
      <c r="C5302" s="13" t="s">
        <v>8212</v>
      </c>
      <c r="D5302" s="13" t="s">
        <v>41</v>
      </c>
      <c r="E5302" s="13" t="s">
        <v>23</v>
      </c>
      <c r="F5302" s="13" t="s">
        <v>318</v>
      </c>
      <c r="G5302" s="13" t="s">
        <v>78</v>
      </c>
      <c r="H5302" s="13" t="s">
        <v>79</v>
      </c>
      <c r="I5302" s="47" t="str">
        <f>INDEX(Orders!$E5302,MATCH(Orders!$F5302,Customers!$B5302,0))</f>
        <v>First Class</v>
      </c>
    </row>
    <row r="5303" spans="1:9" x14ac:dyDescent="0.35">
      <c r="A5303" s="12">
        <v>1040</v>
      </c>
      <c r="B5303" s="17" t="s">
        <v>395</v>
      </c>
      <c r="C5303" s="17" t="s">
        <v>396</v>
      </c>
      <c r="D5303" s="17" t="s">
        <v>108</v>
      </c>
      <c r="E5303" s="17" t="s">
        <v>23</v>
      </c>
      <c r="F5303" s="17" t="s">
        <v>609</v>
      </c>
      <c r="G5303" s="17" t="s">
        <v>458</v>
      </c>
      <c r="H5303" s="17" t="s">
        <v>79</v>
      </c>
      <c r="I5303" s="48" t="str">
        <f>INDEX(Orders!$E5303,MATCH(Orders!$F5303,Customers!$B5303,0))</f>
        <v>Standard Class</v>
      </c>
    </row>
    <row r="5304" spans="1:9" x14ac:dyDescent="0.35">
      <c r="A5304" s="11">
        <v>2782</v>
      </c>
      <c r="B5304" s="13" t="s">
        <v>8211</v>
      </c>
      <c r="C5304" s="13" t="s">
        <v>8212</v>
      </c>
      <c r="D5304" s="13" t="s">
        <v>41</v>
      </c>
      <c r="E5304" s="13" t="s">
        <v>23</v>
      </c>
      <c r="F5304" s="13" t="s">
        <v>318</v>
      </c>
      <c r="G5304" s="13" t="s">
        <v>78</v>
      </c>
      <c r="H5304" s="13" t="s">
        <v>79</v>
      </c>
      <c r="I5304" s="47" t="str">
        <f>INDEX(Orders!$E5304,MATCH(Orders!$F5304,Customers!$B5304,0))</f>
        <v>First Class</v>
      </c>
    </row>
    <row r="5305" spans="1:9" x14ac:dyDescent="0.35">
      <c r="A5305" s="12">
        <v>560</v>
      </c>
      <c r="B5305" s="17" t="s">
        <v>3467</v>
      </c>
      <c r="C5305" s="17" t="s">
        <v>3468</v>
      </c>
      <c r="D5305" s="17" t="s">
        <v>41</v>
      </c>
      <c r="E5305" s="17" t="s">
        <v>23</v>
      </c>
      <c r="F5305" s="17" t="s">
        <v>7301</v>
      </c>
      <c r="G5305" s="17" t="s">
        <v>933</v>
      </c>
      <c r="H5305" s="17" t="s">
        <v>54</v>
      </c>
      <c r="I5305" s="48" t="str">
        <f>INDEX(Orders!$E5305,MATCH(Orders!$F5305,Customers!$B5305,0))</f>
        <v>Standard Class</v>
      </c>
    </row>
    <row r="5306" spans="1:9" x14ac:dyDescent="0.35">
      <c r="A5306" s="11">
        <v>4389</v>
      </c>
      <c r="B5306" s="13" t="s">
        <v>4946</v>
      </c>
      <c r="C5306" s="13" t="s">
        <v>4947</v>
      </c>
      <c r="D5306" s="13" t="s">
        <v>41</v>
      </c>
      <c r="E5306" s="13" t="s">
        <v>23</v>
      </c>
      <c r="F5306" s="13" t="s">
        <v>358</v>
      </c>
      <c r="G5306" s="13" t="s">
        <v>43</v>
      </c>
      <c r="H5306" s="13" t="s">
        <v>44</v>
      </c>
      <c r="I5306" s="47" t="str">
        <f>INDEX(Orders!$E5306,MATCH(Orders!$F5306,Customers!$B5306,0))</f>
        <v>Second Class</v>
      </c>
    </row>
    <row r="5307" spans="1:9" x14ac:dyDescent="0.35">
      <c r="A5307" s="12">
        <v>7929</v>
      </c>
      <c r="B5307" s="17" t="s">
        <v>5700</v>
      </c>
      <c r="C5307" s="17" t="s">
        <v>5701</v>
      </c>
      <c r="D5307" s="17" t="s">
        <v>41</v>
      </c>
      <c r="E5307" s="17" t="s">
        <v>23</v>
      </c>
      <c r="F5307" s="17" t="s">
        <v>218</v>
      </c>
      <c r="G5307" s="17" t="s">
        <v>219</v>
      </c>
      <c r="H5307" s="17" t="s">
        <v>26</v>
      </c>
      <c r="I5307" s="48" t="str">
        <f>INDEX(Orders!$E5307,MATCH(Orders!$F5307,Customers!$B5307,0))</f>
        <v>First Class</v>
      </c>
    </row>
    <row r="5308" spans="1:9" x14ac:dyDescent="0.35">
      <c r="A5308" s="11">
        <v>6365</v>
      </c>
      <c r="B5308" s="13" t="s">
        <v>2861</v>
      </c>
      <c r="C5308" s="13" t="s">
        <v>2862</v>
      </c>
      <c r="D5308" s="13" t="s">
        <v>22</v>
      </c>
      <c r="E5308" s="13" t="s">
        <v>23</v>
      </c>
      <c r="F5308" s="13" t="s">
        <v>218</v>
      </c>
      <c r="G5308" s="13" t="s">
        <v>219</v>
      </c>
      <c r="H5308" s="13" t="s">
        <v>26</v>
      </c>
      <c r="I5308" s="47" t="str">
        <f>INDEX(Orders!$E5308,MATCH(Orders!$F5308,Customers!$B5308,0))</f>
        <v>Second Class</v>
      </c>
    </row>
    <row r="5309" spans="1:9" x14ac:dyDescent="0.35">
      <c r="A5309" s="12">
        <v>6363</v>
      </c>
      <c r="B5309" s="17" t="s">
        <v>2474</v>
      </c>
      <c r="C5309" s="17" t="s">
        <v>2475</v>
      </c>
      <c r="D5309" s="17" t="s">
        <v>41</v>
      </c>
      <c r="E5309" s="17" t="s">
        <v>23</v>
      </c>
      <c r="F5309" s="17" t="s">
        <v>8228</v>
      </c>
      <c r="G5309" s="17" t="s">
        <v>160</v>
      </c>
      <c r="H5309" s="17" t="s">
        <v>44</v>
      </c>
      <c r="I5309" s="48" t="str">
        <f>INDEX(Orders!$E5309,MATCH(Orders!$F5309,Customers!$B5309,0))</f>
        <v>Standard Class</v>
      </c>
    </row>
    <row r="5310" spans="1:9" x14ac:dyDescent="0.35">
      <c r="A5310" s="11">
        <v>2247</v>
      </c>
      <c r="B5310" s="13" t="s">
        <v>2474</v>
      </c>
      <c r="C5310" s="13" t="s">
        <v>2475</v>
      </c>
      <c r="D5310" s="13" t="s">
        <v>41</v>
      </c>
      <c r="E5310" s="13" t="s">
        <v>23</v>
      </c>
      <c r="F5310" s="13" t="s">
        <v>8228</v>
      </c>
      <c r="G5310" s="13" t="s">
        <v>160</v>
      </c>
      <c r="H5310" s="13" t="s">
        <v>44</v>
      </c>
      <c r="I5310" s="47" t="str">
        <f>INDEX(Orders!$E5310,MATCH(Orders!$F5310,Customers!$B5310,0))</f>
        <v>Standard Class</v>
      </c>
    </row>
    <row r="5311" spans="1:9" x14ac:dyDescent="0.35">
      <c r="A5311" s="12">
        <v>6364</v>
      </c>
      <c r="B5311" s="17" t="s">
        <v>1896</v>
      </c>
      <c r="C5311" s="17" t="s">
        <v>1897</v>
      </c>
      <c r="D5311" s="17" t="s">
        <v>108</v>
      </c>
      <c r="E5311" s="17" t="s">
        <v>23</v>
      </c>
      <c r="F5311" s="17" t="s">
        <v>2606</v>
      </c>
      <c r="G5311" s="17" t="s">
        <v>43</v>
      </c>
      <c r="H5311" s="17" t="s">
        <v>44</v>
      </c>
      <c r="I5311" s="48" t="str">
        <f>INDEX(Orders!$E5311,MATCH(Orders!$F5311,Customers!$B5311,0))</f>
        <v>Standard Class</v>
      </c>
    </row>
    <row r="5312" spans="1:9" x14ac:dyDescent="0.35">
      <c r="A5312" s="11">
        <v>2244</v>
      </c>
      <c r="B5312" s="13" t="s">
        <v>2474</v>
      </c>
      <c r="C5312" s="13" t="s">
        <v>2475</v>
      </c>
      <c r="D5312" s="13" t="s">
        <v>41</v>
      </c>
      <c r="E5312" s="13" t="s">
        <v>23</v>
      </c>
      <c r="F5312" s="13" t="s">
        <v>8228</v>
      </c>
      <c r="G5312" s="13" t="s">
        <v>160</v>
      </c>
      <c r="H5312" s="13" t="s">
        <v>44</v>
      </c>
      <c r="I5312" s="47" t="str">
        <f>INDEX(Orders!$E5312,MATCH(Orders!$F5312,Customers!$B5312,0))</f>
        <v>Standard Class</v>
      </c>
    </row>
    <row r="5313" spans="1:9" x14ac:dyDescent="0.35">
      <c r="A5313" s="12">
        <v>6147</v>
      </c>
      <c r="B5313" s="17" t="s">
        <v>1896</v>
      </c>
      <c r="C5313" s="17" t="s">
        <v>1897</v>
      </c>
      <c r="D5313" s="17" t="s">
        <v>108</v>
      </c>
      <c r="E5313" s="17" t="s">
        <v>23</v>
      </c>
      <c r="F5313" s="17" t="s">
        <v>2606</v>
      </c>
      <c r="G5313" s="17" t="s">
        <v>43</v>
      </c>
      <c r="H5313" s="17" t="s">
        <v>44</v>
      </c>
      <c r="I5313" s="48" t="str">
        <f>INDEX(Orders!$E5313,MATCH(Orders!$F5313,Customers!$B5313,0))</f>
        <v>Standard Class</v>
      </c>
    </row>
    <row r="5314" spans="1:9" x14ac:dyDescent="0.35">
      <c r="A5314" s="11">
        <v>2246</v>
      </c>
      <c r="B5314" s="13" t="s">
        <v>1890</v>
      </c>
      <c r="C5314" s="13" t="s">
        <v>1891</v>
      </c>
      <c r="D5314" s="13" t="s">
        <v>22</v>
      </c>
      <c r="E5314" s="13" t="s">
        <v>23</v>
      </c>
      <c r="F5314" s="13" t="s">
        <v>358</v>
      </c>
      <c r="G5314" s="13" t="s">
        <v>43</v>
      </c>
      <c r="H5314" s="13" t="s">
        <v>44</v>
      </c>
      <c r="I5314" s="47" t="str">
        <f>INDEX(Orders!$E5314,MATCH(Orders!$F5314,Customers!$B5314,0))</f>
        <v>Standard Class</v>
      </c>
    </row>
    <row r="5315" spans="1:9" x14ac:dyDescent="0.35">
      <c r="A5315" s="12">
        <v>2245</v>
      </c>
      <c r="B5315" s="17" t="s">
        <v>1896</v>
      </c>
      <c r="C5315" s="17" t="s">
        <v>1897</v>
      </c>
      <c r="D5315" s="17" t="s">
        <v>108</v>
      </c>
      <c r="E5315" s="17" t="s">
        <v>23</v>
      </c>
      <c r="F5315" s="17" t="s">
        <v>2606</v>
      </c>
      <c r="G5315" s="17" t="s">
        <v>43</v>
      </c>
      <c r="H5315" s="17" t="s">
        <v>44</v>
      </c>
      <c r="I5315" s="48" t="str">
        <f>INDEX(Orders!$E5315,MATCH(Orders!$F5315,Customers!$B5315,0))</f>
        <v>Standard Class</v>
      </c>
    </row>
    <row r="5316" spans="1:9" x14ac:dyDescent="0.35">
      <c r="A5316" s="11">
        <v>4011</v>
      </c>
      <c r="B5316" s="13" t="s">
        <v>1896</v>
      </c>
      <c r="C5316" s="13" t="s">
        <v>1897</v>
      </c>
      <c r="D5316" s="13" t="s">
        <v>108</v>
      </c>
      <c r="E5316" s="13" t="s">
        <v>23</v>
      </c>
      <c r="F5316" s="13" t="s">
        <v>2606</v>
      </c>
      <c r="G5316" s="13" t="s">
        <v>43</v>
      </c>
      <c r="H5316" s="13" t="s">
        <v>44</v>
      </c>
      <c r="I5316" s="47" t="str">
        <f>INDEX(Orders!$E5316,MATCH(Orders!$F5316,Customers!$B5316,0))</f>
        <v>Standard Class</v>
      </c>
    </row>
    <row r="5317" spans="1:9" x14ac:dyDescent="0.35">
      <c r="A5317" s="12">
        <v>2213</v>
      </c>
      <c r="B5317" s="17" t="s">
        <v>1834</v>
      </c>
      <c r="C5317" s="17" t="s">
        <v>1835</v>
      </c>
      <c r="D5317" s="17" t="s">
        <v>41</v>
      </c>
      <c r="E5317" s="17" t="s">
        <v>23</v>
      </c>
      <c r="F5317" s="17" t="s">
        <v>86</v>
      </c>
      <c r="G5317" s="17" t="s">
        <v>87</v>
      </c>
      <c r="H5317" s="17" t="s">
        <v>26</v>
      </c>
      <c r="I5317" s="48" t="str">
        <f>INDEX(Orders!$E5317,MATCH(Orders!$F5317,Customers!$B5317,0))</f>
        <v>First Class</v>
      </c>
    </row>
    <row r="5318" spans="1:9" x14ac:dyDescent="0.35">
      <c r="A5318" s="11">
        <v>4012</v>
      </c>
      <c r="B5318" s="13" t="s">
        <v>4925</v>
      </c>
      <c r="C5318" s="13" t="s">
        <v>4926</v>
      </c>
      <c r="D5318" s="13" t="s">
        <v>41</v>
      </c>
      <c r="E5318" s="13" t="s">
        <v>23</v>
      </c>
      <c r="F5318" s="13" t="s">
        <v>218</v>
      </c>
      <c r="G5318" s="13" t="s">
        <v>219</v>
      </c>
      <c r="H5318" s="13" t="s">
        <v>26</v>
      </c>
      <c r="I5318" s="47" t="str">
        <f>INDEX(Orders!$E5318,MATCH(Orders!$F5318,Customers!$B5318,0))</f>
        <v>Standard Class</v>
      </c>
    </row>
    <row r="5319" spans="1:9" x14ac:dyDescent="0.35">
      <c r="A5319" s="12">
        <v>9039</v>
      </c>
      <c r="B5319" s="17" t="s">
        <v>1834</v>
      </c>
      <c r="C5319" s="17" t="s">
        <v>1835</v>
      </c>
      <c r="D5319" s="17" t="s">
        <v>41</v>
      </c>
      <c r="E5319" s="17" t="s">
        <v>23</v>
      </c>
      <c r="F5319" s="17" t="s">
        <v>86</v>
      </c>
      <c r="G5319" s="17" t="s">
        <v>87</v>
      </c>
      <c r="H5319" s="17" t="s">
        <v>26</v>
      </c>
      <c r="I5319" s="48" t="str">
        <f>INDEX(Orders!$E5319,MATCH(Orders!$F5319,Customers!$B5319,0))</f>
        <v>First Class</v>
      </c>
    </row>
    <row r="5320" spans="1:9" x14ac:dyDescent="0.35">
      <c r="A5320" s="11">
        <v>6148</v>
      </c>
      <c r="B5320" s="13" t="s">
        <v>1031</v>
      </c>
      <c r="C5320" s="13" t="s">
        <v>1032</v>
      </c>
      <c r="D5320" s="13" t="s">
        <v>41</v>
      </c>
      <c r="E5320" s="13" t="s">
        <v>23</v>
      </c>
      <c r="F5320" s="13" t="s">
        <v>451</v>
      </c>
      <c r="G5320" s="13" t="s">
        <v>53</v>
      </c>
      <c r="H5320" s="13" t="s">
        <v>54</v>
      </c>
      <c r="I5320" s="47" t="str">
        <f>INDEX(Orders!$E5320,MATCH(Orders!$F5320,Customers!$B5320,0))</f>
        <v>Same Day</v>
      </c>
    </row>
    <row r="5321" spans="1:9" x14ac:dyDescent="0.35">
      <c r="A5321" s="12">
        <v>1874</v>
      </c>
      <c r="B5321" s="17" t="s">
        <v>1890</v>
      </c>
      <c r="C5321" s="17" t="s">
        <v>1891</v>
      </c>
      <c r="D5321" s="17" t="s">
        <v>22</v>
      </c>
      <c r="E5321" s="17" t="s">
        <v>23</v>
      </c>
      <c r="F5321" s="17" t="s">
        <v>358</v>
      </c>
      <c r="G5321" s="17" t="s">
        <v>43</v>
      </c>
      <c r="H5321" s="17" t="s">
        <v>44</v>
      </c>
      <c r="I5321" s="48" t="str">
        <f>INDEX(Orders!$E5321,MATCH(Orders!$F5321,Customers!$B5321,0))</f>
        <v>Standard Class</v>
      </c>
    </row>
    <row r="5322" spans="1:9" x14ac:dyDescent="0.35">
      <c r="A5322" s="11">
        <v>2243</v>
      </c>
      <c r="B5322" s="13" t="s">
        <v>4283</v>
      </c>
      <c r="C5322" s="13" t="s">
        <v>4284</v>
      </c>
      <c r="D5322" s="13" t="s">
        <v>41</v>
      </c>
      <c r="E5322" s="13" t="s">
        <v>23</v>
      </c>
      <c r="F5322" s="13" t="s">
        <v>4461</v>
      </c>
      <c r="G5322" s="13" t="s">
        <v>160</v>
      </c>
      <c r="H5322" s="13" t="s">
        <v>44</v>
      </c>
      <c r="I5322" s="47" t="str">
        <f>INDEX(Orders!$E5322,MATCH(Orders!$F5322,Customers!$B5322,0))</f>
        <v>Standard Class</v>
      </c>
    </row>
    <row r="5323" spans="1:9" x14ac:dyDescent="0.35">
      <c r="A5323" s="12">
        <v>3723</v>
      </c>
      <c r="B5323" s="17" t="s">
        <v>1896</v>
      </c>
      <c r="C5323" s="17" t="s">
        <v>1897</v>
      </c>
      <c r="D5323" s="17" t="s">
        <v>108</v>
      </c>
      <c r="E5323" s="17" t="s">
        <v>23</v>
      </c>
      <c r="F5323" s="17" t="s">
        <v>2606</v>
      </c>
      <c r="G5323" s="17" t="s">
        <v>43</v>
      </c>
      <c r="H5323" s="17" t="s">
        <v>44</v>
      </c>
      <c r="I5323" s="48" t="str">
        <f>INDEX(Orders!$E5323,MATCH(Orders!$F5323,Customers!$B5323,0))</f>
        <v>Standard Class</v>
      </c>
    </row>
    <row r="5324" spans="1:9" x14ac:dyDescent="0.35">
      <c r="A5324" s="11">
        <v>8976</v>
      </c>
      <c r="B5324" s="13" t="s">
        <v>4726</v>
      </c>
      <c r="C5324" s="13" t="s">
        <v>4727</v>
      </c>
      <c r="D5324" s="13" t="s">
        <v>41</v>
      </c>
      <c r="E5324" s="13" t="s">
        <v>23</v>
      </c>
      <c r="F5324" s="13" t="s">
        <v>451</v>
      </c>
      <c r="G5324" s="13" t="s">
        <v>53</v>
      </c>
      <c r="H5324" s="13" t="s">
        <v>54</v>
      </c>
      <c r="I5324" s="47" t="str">
        <f>INDEX(Orders!$E5324,MATCH(Orders!$F5324,Customers!$B5324,0))</f>
        <v>Standard Class</v>
      </c>
    </row>
    <row r="5325" spans="1:9" x14ac:dyDescent="0.35">
      <c r="A5325" s="12">
        <v>107</v>
      </c>
      <c r="B5325" s="17" t="s">
        <v>3151</v>
      </c>
      <c r="C5325" s="17" t="s">
        <v>3152</v>
      </c>
      <c r="D5325" s="17" t="s">
        <v>22</v>
      </c>
      <c r="E5325" s="17" t="s">
        <v>23</v>
      </c>
      <c r="F5325" s="17" t="s">
        <v>404</v>
      </c>
      <c r="G5325" s="17" t="s">
        <v>53</v>
      </c>
      <c r="H5325" s="17" t="s">
        <v>54</v>
      </c>
      <c r="I5325" s="48" t="str">
        <f>INDEX(Orders!$E5325,MATCH(Orders!$F5325,Customers!$B5325,0))</f>
        <v>First Class</v>
      </c>
    </row>
    <row r="5326" spans="1:9" x14ac:dyDescent="0.35">
      <c r="A5326" s="11">
        <v>8977</v>
      </c>
      <c r="B5326" s="13" t="s">
        <v>1248</v>
      </c>
      <c r="C5326" s="13" t="s">
        <v>1249</v>
      </c>
      <c r="D5326" s="13" t="s">
        <v>41</v>
      </c>
      <c r="E5326" s="13" t="s">
        <v>23</v>
      </c>
      <c r="F5326" s="13" t="s">
        <v>77</v>
      </c>
      <c r="G5326" s="13" t="s">
        <v>78</v>
      </c>
      <c r="H5326" s="13" t="s">
        <v>79</v>
      </c>
      <c r="I5326" s="47" t="str">
        <f>INDEX(Orders!$E5326,MATCH(Orders!$F5326,Customers!$B5326,0))</f>
        <v>Standard Class</v>
      </c>
    </row>
    <row r="5327" spans="1:9" x14ac:dyDescent="0.35">
      <c r="A5327" s="12">
        <v>6303</v>
      </c>
      <c r="B5327" s="17" t="s">
        <v>3151</v>
      </c>
      <c r="C5327" s="17" t="s">
        <v>3152</v>
      </c>
      <c r="D5327" s="17" t="s">
        <v>22</v>
      </c>
      <c r="E5327" s="17" t="s">
        <v>23</v>
      </c>
      <c r="F5327" s="17" t="s">
        <v>404</v>
      </c>
      <c r="G5327" s="17" t="s">
        <v>53</v>
      </c>
      <c r="H5327" s="17" t="s">
        <v>54</v>
      </c>
      <c r="I5327" s="48" t="str">
        <f>INDEX(Orders!$E5327,MATCH(Orders!$F5327,Customers!$B5327,0))</f>
        <v>First Class</v>
      </c>
    </row>
    <row r="5328" spans="1:9" x14ac:dyDescent="0.35">
      <c r="A5328" s="11">
        <v>4775</v>
      </c>
      <c r="B5328" s="13" t="s">
        <v>637</v>
      </c>
      <c r="C5328" s="13" t="s">
        <v>638</v>
      </c>
      <c r="D5328" s="13" t="s">
        <v>41</v>
      </c>
      <c r="E5328" s="13" t="s">
        <v>23</v>
      </c>
      <c r="F5328" s="13" t="s">
        <v>404</v>
      </c>
      <c r="G5328" s="13" t="s">
        <v>53</v>
      </c>
      <c r="H5328" s="13" t="s">
        <v>54</v>
      </c>
      <c r="I5328" s="47" t="str">
        <f>INDEX(Orders!$E5328,MATCH(Orders!$F5328,Customers!$B5328,0))</f>
        <v>Standard Class</v>
      </c>
    </row>
    <row r="5329" spans="1:9" x14ac:dyDescent="0.35">
      <c r="A5329" s="12">
        <v>427</v>
      </c>
      <c r="B5329" s="17" t="s">
        <v>5753</v>
      </c>
      <c r="C5329" s="17" t="s">
        <v>5754</v>
      </c>
      <c r="D5329" s="17" t="s">
        <v>41</v>
      </c>
      <c r="E5329" s="17" t="s">
        <v>23</v>
      </c>
      <c r="F5329" s="17" t="s">
        <v>380</v>
      </c>
      <c r="G5329" s="17" t="s">
        <v>381</v>
      </c>
      <c r="H5329" s="17" t="s">
        <v>54</v>
      </c>
      <c r="I5329" s="48" t="str">
        <f>INDEX(Orders!$E5329,MATCH(Orders!$F5329,Customers!$B5329,0))</f>
        <v>Standard Class</v>
      </c>
    </row>
    <row r="5330" spans="1:9" x14ac:dyDescent="0.35">
      <c r="A5330" s="11">
        <v>8428</v>
      </c>
      <c r="B5330" s="13" t="s">
        <v>5073</v>
      </c>
      <c r="C5330" s="13" t="s">
        <v>5074</v>
      </c>
      <c r="D5330" s="13" t="s">
        <v>22</v>
      </c>
      <c r="E5330" s="13" t="s">
        <v>23</v>
      </c>
      <c r="F5330" s="13" t="s">
        <v>8245</v>
      </c>
      <c r="G5330" s="13" t="s">
        <v>880</v>
      </c>
      <c r="H5330" s="13" t="s">
        <v>54</v>
      </c>
      <c r="I5330" s="47" t="str">
        <f>INDEX(Orders!$E5330,MATCH(Orders!$F5330,Customers!$B5330,0))</f>
        <v>Second Class</v>
      </c>
    </row>
    <row r="5331" spans="1:9" x14ac:dyDescent="0.35">
      <c r="A5331" s="12">
        <v>4773</v>
      </c>
      <c r="B5331" s="17" t="s">
        <v>1193</v>
      </c>
      <c r="C5331" s="17" t="s">
        <v>1194</v>
      </c>
      <c r="D5331" s="17" t="s">
        <v>41</v>
      </c>
      <c r="E5331" s="17" t="s">
        <v>23</v>
      </c>
      <c r="F5331" s="17" t="s">
        <v>2836</v>
      </c>
      <c r="G5331" s="17" t="s">
        <v>880</v>
      </c>
      <c r="H5331" s="17" t="s">
        <v>54</v>
      </c>
      <c r="I5331" s="48" t="str">
        <f>INDEX(Orders!$E5331,MATCH(Orders!$F5331,Customers!$B5331,0))</f>
        <v>First Class</v>
      </c>
    </row>
    <row r="5332" spans="1:9" x14ac:dyDescent="0.35">
      <c r="A5332" s="11">
        <v>8978</v>
      </c>
      <c r="B5332" s="13" t="s">
        <v>5753</v>
      </c>
      <c r="C5332" s="13" t="s">
        <v>5754</v>
      </c>
      <c r="D5332" s="13" t="s">
        <v>41</v>
      </c>
      <c r="E5332" s="13" t="s">
        <v>23</v>
      </c>
      <c r="F5332" s="13" t="s">
        <v>380</v>
      </c>
      <c r="G5332" s="13" t="s">
        <v>381</v>
      </c>
      <c r="H5332" s="13" t="s">
        <v>54</v>
      </c>
      <c r="I5332" s="47" t="str">
        <f>INDEX(Orders!$E5332,MATCH(Orders!$F5332,Customers!$B5332,0))</f>
        <v>Standard Class</v>
      </c>
    </row>
    <row r="5333" spans="1:9" x14ac:dyDescent="0.35">
      <c r="A5333" s="12">
        <v>3554</v>
      </c>
      <c r="B5333" s="17" t="s">
        <v>3151</v>
      </c>
      <c r="C5333" s="17" t="s">
        <v>3152</v>
      </c>
      <c r="D5333" s="17" t="s">
        <v>22</v>
      </c>
      <c r="E5333" s="17" t="s">
        <v>23</v>
      </c>
      <c r="F5333" s="17" t="s">
        <v>404</v>
      </c>
      <c r="G5333" s="17" t="s">
        <v>53</v>
      </c>
      <c r="H5333" s="17" t="s">
        <v>54</v>
      </c>
      <c r="I5333" s="48" t="str">
        <f>INDEX(Orders!$E5333,MATCH(Orders!$F5333,Customers!$B5333,0))</f>
        <v>First Class</v>
      </c>
    </row>
    <row r="5334" spans="1:9" x14ac:dyDescent="0.35">
      <c r="A5334" s="11">
        <v>426</v>
      </c>
      <c r="B5334" s="13" t="s">
        <v>4187</v>
      </c>
      <c r="C5334" s="13" t="s">
        <v>4188</v>
      </c>
      <c r="D5334" s="13" t="s">
        <v>22</v>
      </c>
      <c r="E5334" s="13" t="s">
        <v>23</v>
      </c>
      <c r="F5334" s="13" t="s">
        <v>86</v>
      </c>
      <c r="G5334" s="13" t="s">
        <v>87</v>
      </c>
      <c r="H5334" s="13" t="s">
        <v>26</v>
      </c>
      <c r="I5334" s="47" t="str">
        <f>INDEX(Orders!$E5334,MATCH(Orders!$F5334,Customers!$B5334,0))</f>
        <v>Second Class</v>
      </c>
    </row>
    <row r="5335" spans="1:9" x14ac:dyDescent="0.35">
      <c r="A5335" s="12">
        <v>109</v>
      </c>
      <c r="B5335" s="17" t="s">
        <v>5073</v>
      </c>
      <c r="C5335" s="17" t="s">
        <v>5074</v>
      </c>
      <c r="D5335" s="17" t="s">
        <v>22</v>
      </c>
      <c r="E5335" s="17" t="s">
        <v>23</v>
      </c>
      <c r="F5335" s="17" t="s">
        <v>8245</v>
      </c>
      <c r="G5335" s="17" t="s">
        <v>880</v>
      </c>
      <c r="H5335" s="17" t="s">
        <v>54</v>
      </c>
      <c r="I5335" s="48" t="str">
        <f>INDEX(Orders!$E5335,MATCH(Orders!$F5335,Customers!$B5335,0))</f>
        <v>Second Class</v>
      </c>
    </row>
    <row r="5336" spans="1:9" x14ac:dyDescent="0.35">
      <c r="A5336" s="11">
        <v>108</v>
      </c>
      <c r="B5336" s="13" t="s">
        <v>1248</v>
      </c>
      <c r="C5336" s="13" t="s">
        <v>1249</v>
      </c>
      <c r="D5336" s="13" t="s">
        <v>41</v>
      </c>
      <c r="E5336" s="13" t="s">
        <v>23</v>
      </c>
      <c r="F5336" s="13" t="s">
        <v>77</v>
      </c>
      <c r="G5336" s="13" t="s">
        <v>78</v>
      </c>
      <c r="H5336" s="13" t="s">
        <v>79</v>
      </c>
      <c r="I5336" s="47" t="str">
        <f>INDEX(Orders!$E5336,MATCH(Orders!$F5336,Customers!$B5336,0))</f>
        <v>Standard Class</v>
      </c>
    </row>
    <row r="5337" spans="1:9" x14ac:dyDescent="0.35">
      <c r="A5337" s="12">
        <v>8801</v>
      </c>
      <c r="B5337" s="17" t="s">
        <v>1248</v>
      </c>
      <c r="C5337" s="17" t="s">
        <v>1249</v>
      </c>
      <c r="D5337" s="17" t="s">
        <v>41</v>
      </c>
      <c r="E5337" s="17" t="s">
        <v>23</v>
      </c>
      <c r="F5337" s="17" t="s">
        <v>77</v>
      </c>
      <c r="G5337" s="17" t="s">
        <v>78</v>
      </c>
      <c r="H5337" s="17" t="s">
        <v>79</v>
      </c>
      <c r="I5337" s="48" t="str">
        <f>INDEX(Orders!$E5337,MATCH(Orders!$F5337,Customers!$B5337,0))</f>
        <v>Standard Class</v>
      </c>
    </row>
    <row r="5338" spans="1:9" x14ac:dyDescent="0.35">
      <c r="A5338" s="11">
        <v>4774</v>
      </c>
      <c r="B5338" s="13" t="s">
        <v>2873</v>
      </c>
      <c r="C5338" s="13" t="s">
        <v>2874</v>
      </c>
      <c r="D5338" s="13" t="s">
        <v>22</v>
      </c>
      <c r="E5338" s="13" t="s">
        <v>23</v>
      </c>
      <c r="F5338" s="13" t="s">
        <v>380</v>
      </c>
      <c r="G5338" s="13" t="s">
        <v>381</v>
      </c>
      <c r="H5338" s="13" t="s">
        <v>54</v>
      </c>
      <c r="I5338" s="47" t="str">
        <f>INDEX(Orders!$E5338,MATCH(Orders!$F5338,Customers!$B5338,0))</f>
        <v>Standard Class</v>
      </c>
    </row>
    <row r="5339" spans="1:9" x14ac:dyDescent="0.35">
      <c r="A5339" s="12">
        <v>3381</v>
      </c>
      <c r="B5339" s="17" t="s">
        <v>5753</v>
      </c>
      <c r="C5339" s="17" t="s">
        <v>5754</v>
      </c>
      <c r="D5339" s="17" t="s">
        <v>41</v>
      </c>
      <c r="E5339" s="17" t="s">
        <v>23</v>
      </c>
      <c r="F5339" s="17" t="s">
        <v>380</v>
      </c>
      <c r="G5339" s="17" t="s">
        <v>381</v>
      </c>
      <c r="H5339" s="17" t="s">
        <v>54</v>
      </c>
      <c r="I5339" s="48" t="str">
        <f>INDEX(Orders!$E5339,MATCH(Orders!$F5339,Customers!$B5339,0))</f>
        <v>Standard Class</v>
      </c>
    </row>
    <row r="5340" spans="1:9" x14ac:dyDescent="0.35">
      <c r="A5340" s="11">
        <v>8975</v>
      </c>
      <c r="B5340" s="13" t="s">
        <v>255</v>
      </c>
      <c r="C5340" s="13" t="s">
        <v>256</v>
      </c>
      <c r="D5340" s="13" t="s">
        <v>41</v>
      </c>
      <c r="E5340" s="13" t="s">
        <v>23</v>
      </c>
      <c r="F5340" s="13" t="s">
        <v>86</v>
      </c>
      <c r="G5340" s="13" t="s">
        <v>87</v>
      </c>
      <c r="H5340" s="13" t="s">
        <v>26</v>
      </c>
      <c r="I5340" s="47" t="str">
        <f>INDEX(Orders!$E5340,MATCH(Orders!$F5340,Customers!$B5340,0))</f>
        <v>First Class</v>
      </c>
    </row>
    <row r="5341" spans="1:9" x14ac:dyDescent="0.35">
      <c r="A5341" s="12">
        <v>9266</v>
      </c>
      <c r="B5341" s="17" t="s">
        <v>3151</v>
      </c>
      <c r="C5341" s="17" t="s">
        <v>3152</v>
      </c>
      <c r="D5341" s="17" t="s">
        <v>22</v>
      </c>
      <c r="E5341" s="17" t="s">
        <v>23</v>
      </c>
      <c r="F5341" s="17" t="s">
        <v>404</v>
      </c>
      <c r="G5341" s="17" t="s">
        <v>53</v>
      </c>
      <c r="H5341" s="17" t="s">
        <v>54</v>
      </c>
      <c r="I5341" s="48" t="str">
        <f>INDEX(Orders!$E5341,MATCH(Orders!$F5341,Customers!$B5341,0))</f>
        <v>First Class</v>
      </c>
    </row>
    <row r="5342" spans="1:9" x14ac:dyDescent="0.35">
      <c r="A5342" s="11">
        <v>2593</v>
      </c>
      <c r="B5342" s="13" t="s">
        <v>2355</v>
      </c>
      <c r="C5342" s="13" t="s">
        <v>2356</v>
      </c>
      <c r="D5342" s="13" t="s">
        <v>22</v>
      </c>
      <c r="E5342" s="13" t="s">
        <v>23</v>
      </c>
      <c r="F5342" s="13" t="s">
        <v>1106</v>
      </c>
      <c r="G5342" s="13" t="s">
        <v>514</v>
      </c>
      <c r="H5342" s="13" t="s">
        <v>79</v>
      </c>
      <c r="I5342" s="47" t="str">
        <f>INDEX(Orders!$E5342,MATCH(Orders!$F5342,Customers!$B5342,0))</f>
        <v>Standard Class</v>
      </c>
    </row>
    <row r="5343" spans="1:9" x14ac:dyDescent="0.35">
      <c r="A5343" s="12">
        <v>4870</v>
      </c>
      <c r="B5343" s="17" t="s">
        <v>6025</v>
      </c>
      <c r="C5343" s="17" t="s">
        <v>6026</v>
      </c>
      <c r="D5343" s="17" t="s">
        <v>22</v>
      </c>
      <c r="E5343" s="17" t="s">
        <v>23</v>
      </c>
      <c r="F5343" s="17" t="s">
        <v>8254</v>
      </c>
      <c r="G5343" s="17" t="s">
        <v>2892</v>
      </c>
      <c r="H5343" s="17" t="s">
        <v>79</v>
      </c>
      <c r="I5343" s="48" t="str">
        <f>INDEX(Orders!$E5343,MATCH(Orders!$F5343,Customers!$B5343,0))</f>
        <v>Second Class</v>
      </c>
    </row>
    <row r="5344" spans="1:9" x14ac:dyDescent="0.35">
      <c r="A5344" s="11">
        <v>4468</v>
      </c>
      <c r="B5344" s="13" t="s">
        <v>7641</v>
      </c>
      <c r="C5344" s="13" t="s">
        <v>7642</v>
      </c>
      <c r="D5344" s="13" t="s">
        <v>22</v>
      </c>
      <c r="E5344" s="13" t="s">
        <v>23</v>
      </c>
      <c r="F5344" s="13" t="s">
        <v>527</v>
      </c>
      <c r="G5344" s="13" t="s">
        <v>87</v>
      </c>
      <c r="H5344" s="13" t="s">
        <v>26</v>
      </c>
      <c r="I5344" s="47" t="str">
        <f>INDEX(Orders!$E5344,MATCH(Orders!$F5344,Customers!$B5344,0))</f>
        <v>Standard Class</v>
      </c>
    </row>
    <row r="5345" spans="1:9" x14ac:dyDescent="0.35">
      <c r="A5345" s="12">
        <v>9942</v>
      </c>
      <c r="B5345" s="17" t="s">
        <v>5697</v>
      </c>
      <c r="C5345" s="17" t="s">
        <v>5698</v>
      </c>
      <c r="D5345" s="17" t="s">
        <v>41</v>
      </c>
      <c r="E5345" s="17" t="s">
        <v>23</v>
      </c>
      <c r="F5345" s="17" t="s">
        <v>218</v>
      </c>
      <c r="G5345" s="17" t="s">
        <v>219</v>
      </c>
      <c r="H5345" s="17" t="s">
        <v>26</v>
      </c>
      <c r="I5345" s="48" t="str">
        <f>INDEX(Orders!$E5345,MATCH(Orders!$F5345,Customers!$B5345,0))</f>
        <v>Standard Class</v>
      </c>
    </row>
    <row r="5346" spans="1:9" x14ac:dyDescent="0.35">
      <c r="A5346" s="11">
        <v>4871</v>
      </c>
      <c r="B5346" s="13" t="s">
        <v>1805</v>
      </c>
      <c r="C5346" s="13" t="s">
        <v>1806</v>
      </c>
      <c r="D5346" s="13" t="s">
        <v>41</v>
      </c>
      <c r="E5346" s="13" t="s">
        <v>23</v>
      </c>
      <c r="F5346" s="13" t="s">
        <v>358</v>
      </c>
      <c r="G5346" s="13" t="s">
        <v>43</v>
      </c>
      <c r="H5346" s="13" t="s">
        <v>44</v>
      </c>
      <c r="I5346" s="47" t="str">
        <f>INDEX(Orders!$E5346,MATCH(Orders!$F5346,Customers!$B5346,0))</f>
        <v>Standard Class</v>
      </c>
    </row>
    <row r="5347" spans="1:9" x14ac:dyDescent="0.35">
      <c r="A5347" s="12">
        <v>2594</v>
      </c>
      <c r="B5347" s="17" t="s">
        <v>7641</v>
      </c>
      <c r="C5347" s="17" t="s">
        <v>7642</v>
      </c>
      <c r="D5347" s="17" t="s">
        <v>22</v>
      </c>
      <c r="E5347" s="17" t="s">
        <v>23</v>
      </c>
      <c r="F5347" s="17" t="s">
        <v>527</v>
      </c>
      <c r="G5347" s="17" t="s">
        <v>87</v>
      </c>
      <c r="H5347" s="17" t="s">
        <v>26</v>
      </c>
      <c r="I5347" s="48" t="str">
        <f>INDEX(Orders!$E5347,MATCH(Orders!$F5347,Customers!$B5347,0))</f>
        <v>Standard Class</v>
      </c>
    </row>
    <row r="5348" spans="1:9" x14ac:dyDescent="0.35">
      <c r="A5348" s="11">
        <v>4469</v>
      </c>
      <c r="B5348" s="13" t="s">
        <v>6025</v>
      </c>
      <c r="C5348" s="13" t="s">
        <v>6026</v>
      </c>
      <c r="D5348" s="13" t="s">
        <v>22</v>
      </c>
      <c r="E5348" s="13" t="s">
        <v>23</v>
      </c>
      <c r="F5348" s="13" t="s">
        <v>8254</v>
      </c>
      <c r="G5348" s="13" t="s">
        <v>2892</v>
      </c>
      <c r="H5348" s="13" t="s">
        <v>79</v>
      </c>
      <c r="I5348" s="47" t="str">
        <f>INDEX(Orders!$E5348,MATCH(Orders!$F5348,Customers!$B5348,0))</f>
        <v>Second Class</v>
      </c>
    </row>
    <row r="5349" spans="1:9" x14ac:dyDescent="0.35">
      <c r="A5349" s="12">
        <v>9746</v>
      </c>
      <c r="B5349" s="17" t="s">
        <v>5697</v>
      </c>
      <c r="C5349" s="17" t="s">
        <v>5698</v>
      </c>
      <c r="D5349" s="17" t="s">
        <v>41</v>
      </c>
      <c r="E5349" s="17" t="s">
        <v>23</v>
      </c>
      <c r="F5349" s="17" t="s">
        <v>218</v>
      </c>
      <c r="G5349" s="17" t="s">
        <v>219</v>
      </c>
      <c r="H5349" s="17" t="s">
        <v>26</v>
      </c>
      <c r="I5349" s="48" t="str">
        <f>INDEX(Orders!$E5349,MATCH(Orders!$F5349,Customers!$B5349,0))</f>
        <v>Standard Class</v>
      </c>
    </row>
    <row r="5350" spans="1:9" x14ac:dyDescent="0.35">
      <c r="A5350" s="11">
        <v>4350</v>
      </c>
      <c r="B5350" s="13" t="s">
        <v>1500</v>
      </c>
      <c r="C5350" s="13" t="s">
        <v>1501</v>
      </c>
      <c r="D5350" s="13" t="s">
        <v>41</v>
      </c>
      <c r="E5350" s="13" t="s">
        <v>23</v>
      </c>
      <c r="F5350" s="13" t="s">
        <v>42</v>
      </c>
      <c r="G5350" s="13" t="s">
        <v>43</v>
      </c>
      <c r="H5350" s="13" t="s">
        <v>44</v>
      </c>
      <c r="I5350" s="47" t="str">
        <f>INDEX(Orders!$E5350,MATCH(Orders!$F5350,Customers!$B5350,0))</f>
        <v>Same Day</v>
      </c>
    </row>
    <row r="5351" spans="1:9" x14ac:dyDescent="0.35">
      <c r="A5351" s="12">
        <v>1493</v>
      </c>
      <c r="B5351" s="17" t="s">
        <v>1217</v>
      </c>
      <c r="C5351" s="17" t="s">
        <v>1218</v>
      </c>
      <c r="D5351" s="17" t="s">
        <v>41</v>
      </c>
      <c r="E5351" s="17" t="s">
        <v>23</v>
      </c>
      <c r="F5351" s="17" t="s">
        <v>3022</v>
      </c>
      <c r="G5351" s="17" t="s">
        <v>465</v>
      </c>
      <c r="H5351" s="17" t="s">
        <v>44</v>
      </c>
      <c r="I5351" s="48" t="str">
        <f>INDEX(Orders!$E5351,MATCH(Orders!$F5351,Customers!$B5351,0))</f>
        <v>Second Class</v>
      </c>
    </row>
    <row r="5352" spans="1:9" x14ac:dyDescent="0.35">
      <c r="A5352" s="11">
        <v>3591</v>
      </c>
      <c r="B5352" s="13" t="s">
        <v>6574</v>
      </c>
      <c r="C5352" s="13" t="s">
        <v>6575</v>
      </c>
      <c r="D5352" s="13" t="s">
        <v>22</v>
      </c>
      <c r="E5352" s="13" t="s">
        <v>23</v>
      </c>
      <c r="F5352" s="13" t="s">
        <v>218</v>
      </c>
      <c r="G5352" s="13" t="s">
        <v>219</v>
      </c>
      <c r="H5352" s="13" t="s">
        <v>26</v>
      </c>
      <c r="I5352" s="47" t="str">
        <f>INDEX(Orders!$E5352,MATCH(Orders!$F5352,Customers!$B5352,0))</f>
        <v>Standard Class</v>
      </c>
    </row>
    <row r="5353" spans="1:9" x14ac:dyDescent="0.35">
      <c r="A5353" s="12">
        <v>9123</v>
      </c>
      <c r="B5353" s="17" t="s">
        <v>2520</v>
      </c>
      <c r="C5353" s="17" t="s">
        <v>2521</v>
      </c>
      <c r="D5353" s="17" t="s">
        <v>108</v>
      </c>
      <c r="E5353" s="17" t="s">
        <v>23</v>
      </c>
      <c r="F5353" s="17" t="s">
        <v>457</v>
      </c>
      <c r="G5353" s="17" t="s">
        <v>458</v>
      </c>
      <c r="H5353" s="17" t="s">
        <v>79</v>
      </c>
      <c r="I5353" s="48" t="str">
        <f>INDEX(Orders!$E5353,MATCH(Orders!$F5353,Customers!$B5353,0))</f>
        <v>Standard Class</v>
      </c>
    </row>
    <row r="5354" spans="1:9" x14ac:dyDescent="0.35">
      <c r="A5354" s="11">
        <v>9265</v>
      </c>
      <c r="B5354" s="13" t="s">
        <v>7294</v>
      </c>
      <c r="C5354" s="13" t="s">
        <v>7295</v>
      </c>
      <c r="D5354" s="13" t="s">
        <v>41</v>
      </c>
      <c r="E5354" s="13" t="s">
        <v>23</v>
      </c>
      <c r="F5354" s="13" t="s">
        <v>358</v>
      </c>
      <c r="G5354" s="13" t="s">
        <v>43</v>
      </c>
      <c r="H5354" s="13" t="s">
        <v>44</v>
      </c>
      <c r="I5354" s="47" t="str">
        <f>INDEX(Orders!$E5354,MATCH(Orders!$F5354,Customers!$B5354,0))</f>
        <v>Same Day</v>
      </c>
    </row>
    <row r="5355" spans="1:9" x14ac:dyDescent="0.35">
      <c r="A5355" s="12">
        <v>554</v>
      </c>
      <c r="B5355" s="17" t="s">
        <v>2355</v>
      </c>
      <c r="C5355" s="17" t="s">
        <v>2356</v>
      </c>
      <c r="D5355" s="17" t="s">
        <v>22</v>
      </c>
      <c r="E5355" s="17" t="s">
        <v>23</v>
      </c>
      <c r="F5355" s="17" t="s">
        <v>1106</v>
      </c>
      <c r="G5355" s="17" t="s">
        <v>514</v>
      </c>
      <c r="H5355" s="17" t="s">
        <v>79</v>
      </c>
      <c r="I5355" s="48" t="str">
        <f>INDEX(Orders!$E5355,MATCH(Orders!$F5355,Customers!$B5355,0))</f>
        <v>Standard Class</v>
      </c>
    </row>
    <row r="5356" spans="1:9" x14ac:dyDescent="0.35">
      <c r="A5356" s="11">
        <v>4349</v>
      </c>
      <c r="B5356" s="13" t="s">
        <v>620</v>
      </c>
      <c r="C5356" s="13" t="s">
        <v>621</v>
      </c>
      <c r="D5356" s="13" t="s">
        <v>41</v>
      </c>
      <c r="E5356" s="13" t="s">
        <v>23</v>
      </c>
      <c r="F5356" s="13" t="s">
        <v>451</v>
      </c>
      <c r="G5356" s="13" t="s">
        <v>53</v>
      </c>
      <c r="H5356" s="13" t="s">
        <v>54</v>
      </c>
      <c r="I5356" s="47" t="str">
        <f>INDEX(Orders!$E5356,MATCH(Orders!$F5356,Customers!$B5356,0))</f>
        <v>Standard Class</v>
      </c>
    </row>
    <row r="5357" spans="1:9" x14ac:dyDescent="0.35">
      <c r="A5357" s="12">
        <v>4470</v>
      </c>
      <c r="B5357" s="17" t="s">
        <v>1217</v>
      </c>
      <c r="C5357" s="17" t="s">
        <v>1218</v>
      </c>
      <c r="D5357" s="17" t="s">
        <v>41</v>
      </c>
      <c r="E5357" s="17" t="s">
        <v>23</v>
      </c>
      <c r="F5357" s="17" t="s">
        <v>3022</v>
      </c>
      <c r="G5357" s="17" t="s">
        <v>465</v>
      </c>
      <c r="H5357" s="17" t="s">
        <v>44</v>
      </c>
      <c r="I5357" s="48" t="str">
        <f>INDEX(Orders!$E5357,MATCH(Orders!$F5357,Customers!$B5357,0))</f>
        <v>Second Class</v>
      </c>
    </row>
    <row r="5358" spans="1:9" x14ac:dyDescent="0.35">
      <c r="A5358" s="11">
        <v>4467</v>
      </c>
      <c r="B5358" s="13" t="s">
        <v>5697</v>
      </c>
      <c r="C5358" s="13" t="s">
        <v>5698</v>
      </c>
      <c r="D5358" s="13" t="s">
        <v>41</v>
      </c>
      <c r="E5358" s="13" t="s">
        <v>23</v>
      </c>
      <c r="F5358" s="13" t="s">
        <v>218</v>
      </c>
      <c r="G5358" s="13" t="s">
        <v>219</v>
      </c>
      <c r="H5358" s="13" t="s">
        <v>26</v>
      </c>
      <c r="I5358" s="47" t="str">
        <f>INDEX(Orders!$E5358,MATCH(Orders!$F5358,Customers!$B5358,0))</f>
        <v>Standard Class</v>
      </c>
    </row>
    <row r="5359" spans="1:9" x14ac:dyDescent="0.35">
      <c r="A5359" s="12">
        <v>1492</v>
      </c>
      <c r="B5359" s="17" t="s">
        <v>5697</v>
      </c>
      <c r="C5359" s="17" t="s">
        <v>5698</v>
      </c>
      <c r="D5359" s="17" t="s">
        <v>41</v>
      </c>
      <c r="E5359" s="17" t="s">
        <v>23</v>
      </c>
      <c r="F5359" s="17" t="s">
        <v>218</v>
      </c>
      <c r="G5359" s="17" t="s">
        <v>219</v>
      </c>
      <c r="H5359" s="17" t="s">
        <v>26</v>
      </c>
      <c r="I5359" s="48" t="str">
        <f>INDEX(Orders!$E5359,MATCH(Orders!$F5359,Customers!$B5359,0))</f>
        <v>Standard Class</v>
      </c>
    </row>
    <row r="5360" spans="1:9" x14ac:dyDescent="0.35">
      <c r="A5360" s="11">
        <v>9217</v>
      </c>
      <c r="B5360" s="13" t="s">
        <v>6574</v>
      </c>
      <c r="C5360" s="13" t="s">
        <v>6575</v>
      </c>
      <c r="D5360" s="13" t="s">
        <v>22</v>
      </c>
      <c r="E5360" s="13" t="s">
        <v>23</v>
      </c>
      <c r="F5360" s="13" t="s">
        <v>218</v>
      </c>
      <c r="G5360" s="13" t="s">
        <v>219</v>
      </c>
      <c r="H5360" s="13" t="s">
        <v>26</v>
      </c>
      <c r="I5360" s="47" t="str">
        <f>INDEX(Orders!$E5360,MATCH(Orders!$F5360,Customers!$B5360,0))</f>
        <v>Standard Class</v>
      </c>
    </row>
    <row r="5361" spans="1:9" x14ac:dyDescent="0.35">
      <c r="A5361" s="12">
        <v>8117</v>
      </c>
      <c r="B5361" s="17" t="s">
        <v>751</v>
      </c>
      <c r="C5361" s="17" t="s">
        <v>752</v>
      </c>
      <c r="D5361" s="17" t="s">
        <v>22</v>
      </c>
      <c r="E5361" s="17" t="s">
        <v>23</v>
      </c>
      <c r="F5361" s="17" t="s">
        <v>753</v>
      </c>
      <c r="G5361" s="17" t="s">
        <v>53</v>
      </c>
      <c r="H5361" s="17" t="s">
        <v>54</v>
      </c>
      <c r="I5361" s="48" t="str">
        <f>INDEX(Orders!$E5361,MATCH(Orders!$F5361,Customers!$B5361,0))</f>
        <v>Standard Class</v>
      </c>
    </row>
    <row r="5362" spans="1:9" x14ac:dyDescent="0.35">
      <c r="A5362" s="11">
        <v>4355</v>
      </c>
      <c r="B5362" s="13" t="s">
        <v>2369</v>
      </c>
      <c r="C5362" s="13" t="s">
        <v>2370</v>
      </c>
      <c r="D5362" s="13" t="s">
        <v>22</v>
      </c>
      <c r="E5362" s="13" t="s">
        <v>23</v>
      </c>
      <c r="F5362" s="13" t="s">
        <v>8266</v>
      </c>
      <c r="G5362" s="13" t="s">
        <v>2629</v>
      </c>
      <c r="H5362" s="13" t="s">
        <v>54</v>
      </c>
      <c r="I5362" s="47" t="str">
        <f>INDEX(Orders!$E5362,MATCH(Orders!$F5362,Customers!$B5362,0))</f>
        <v>Same Day</v>
      </c>
    </row>
    <row r="5363" spans="1:9" x14ac:dyDescent="0.35">
      <c r="A5363" s="12">
        <v>3590</v>
      </c>
      <c r="B5363" s="17" t="s">
        <v>6713</v>
      </c>
      <c r="C5363" s="17" t="s">
        <v>6714</v>
      </c>
      <c r="D5363" s="17" t="s">
        <v>22</v>
      </c>
      <c r="E5363" s="17" t="s">
        <v>23</v>
      </c>
      <c r="F5363" s="17" t="s">
        <v>2175</v>
      </c>
      <c r="G5363" s="17" t="s">
        <v>78</v>
      </c>
      <c r="H5363" s="17" t="s">
        <v>79</v>
      </c>
      <c r="I5363" s="48" t="str">
        <f>INDEX(Orders!$E5363,MATCH(Orders!$F5363,Customers!$B5363,0))</f>
        <v>Second Class</v>
      </c>
    </row>
    <row r="5364" spans="1:9" x14ac:dyDescent="0.35">
      <c r="A5364" s="11">
        <v>4765</v>
      </c>
      <c r="B5364" s="13" t="s">
        <v>2520</v>
      </c>
      <c r="C5364" s="13" t="s">
        <v>2521</v>
      </c>
      <c r="D5364" s="13" t="s">
        <v>108</v>
      </c>
      <c r="E5364" s="13" t="s">
        <v>23</v>
      </c>
      <c r="F5364" s="13" t="s">
        <v>457</v>
      </c>
      <c r="G5364" s="13" t="s">
        <v>458</v>
      </c>
      <c r="H5364" s="13" t="s">
        <v>79</v>
      </c>
      <c r="I5364" s="47" t="str">
        <f>INDEX(Orders!$E5364,MATCH(Orders!$F5364,Customers!$B5364,0))</f>
        <v>Standard Class</v>
      </c>
    </row>
    <row r="5365" spans="1:9" x14ac:dyDescent="0.35">
      <c r="A5365" s="12">
        <v>9747</v>
      </c>
      <c r="B5365" s="17" t="s">
        <v>585</v>
      </c>
      <c r="C5365" s="17" t="s">
        <v>586</v>
      </c>
      <c r="D5365" s="17" t="s">
        <v>41</v>
      </c>
      <c r="E5365" s="17" t="s">
        <v>23</v>
      </c>
      <c r="F5365" s="17" t="s">
        <v>358</v>
      </c>
      <c r="G5365" s="17" t="s">
        <v>43</v>
      </c>
      <c r="H5365" s="17" t="s">
        <v>44</v>
      </c>
      <c r="I5365" s="48" t="str">
        <f>INDEX(Orders!$E5365,MATCH(Orders!$F5365,Customers!$B5365,0))</f>
        <v>First Class</v>
      </c>
    </row>
    <row r="5366" spans="1:9" x14ac:dyDescent="0.35">
      <c r="A5366" s="11">
        <v>8960</v>
      </c>
      <c r="B5366" s="13" t="s">
        <v>1500</v>
      </c>
      <c r="C5366" s="13" t="s">
        <v>1501</v>
      </c>
      <c r="D5366" s="13" t="s">
        <v>41</v>
      </c>
      <c r="E5366" s="13" t="s">
        <v>23</v>
      </c>
      <c r="F5366" s="13" t="s">
        <v>42</v>
      </c>
      <c r="G5366" s="13" t="s">
        <v>43</v>
      </c>
      <c r="H5366" s="13" t="s">
        <v>44</v>
      </c>
      <c r="I5366" s="47" t="str">
        <f>INDEX(Orders!$E5366,MATCH(Orders!$F5366,Customers!$B5366,0))</f>
        <v>Same Day</v>
      </c>
    </row>
    <row r="5367" spans="1:9" x14ac:dyDescent="0.35">
      <c r="A5367" s="12">
        <v>8959</v>
      </c>
      <c r="B5367" s="17" t="s">
        <v>1104</v>
      </c>
      <c r="C5367" s="17" t="s">
        <v>1105</v>
      </c>
      <c r="D5367" s="17" t="s">
        <v>41</v>
      </c>
      <c r="E5367" s="17" t="s">
        <v>23</v>
      </c>
      <c r="F5367" s="17" t="s">
        <v>451</v>
      </c>
      <c r="G5367" s="17" t="s">
        <v>53</v>
      </c>
      <c r="H5367" s="17" t="s">
        <v>54</v>
      </c>
      <c r="I5367" s="48" t="str">
        <f>INDEX(Orders!$E5367,MATCH(Orders!$F5367,Customers!$B5367,0))</f>
        <v>Standard Class</v>
      </c>
    </row>
    <row r="5368" spans="1:9" x14ac:dyDescent="0.35">
      <c r="A5368" s="11">
        <v>5080</v>
      </c>
      <c r="B5368" s="13" t="s">
        <v>1104</v>
      </c>
      <c r="C5368" s="13" t="s">
        <v>1105</v>
      </c>
      <c r="D5368" s="13" t="s">
        <v>41</v>
      </c>
      <c r="E5368" s="13" t="s">
        <v>23</v>
      </c>
      <c r="F5368" s="13" t="s">
        <v>451</v>
      </c>
      <c r="G5368" s="13" t="s">
        <v>53</v>
      </c>
      <c r="H5368" s="13" t="s">
        <v>54</v>
      </c>
      <c r="I5368" s="47" t="str">
        <f>INDEX(Orders!$E5368,MATCH(Orders!$F5368,Customers!$B5368,0))</f>
        <v>Standard Class</v>
      </c>
    </row>
    <row r="5369" spans="1:9" x14ac:dyDescent="0.35">
      <c r="A5369" s="12">
        <v>3848</v>
      </c>
      <c r="B5369" s="17" t="s">
        <v>5858</v>
      </c>
      <c r="C5369" s="17" t="s">
        <v>5859</v>
      </c>
      <c r="D5369" s="17" t="s">
        <v>41</v>
      </c>
      <c r="E5369" s="17" t="s">
        <v>23</v>
      </c>
      <c r="F5369" s="17" t="s">
        <v>358</v>
      </c>
      <c r="G5369" s="17" t="s">
        <v>43</v>
      </c>
      <c r="H5369" s="17" t="s">
        <v>44</v>
      </c>
      <c r="I5369" s="48" t="str">
        <f>INDEX(Orders!$E5369,MATCH(Orders!$F5369,Customers!$B5369,0))</f>
        <v>Standard Class</v>
      </c>
    </row>
    <row r="5370" spans="1:9" x14ac:dyDescent="0.35">
      <c r="A5370" s="11">
        <v>9463</v>
      </c>
      <c r="B5370" s="13" t="s">
        <v>3765</v>
      </c>
      <c r="C5370" s="13" t="s">
        <v>3766</v>
      </c>
      <c r="D5370" s="13" t="s">
        <v>108</v>
      </c>
      <c r="E5370" s="13" t="s">
        <v>23</v>
      </c>
      <c r="F5370" s="13" t="s">
        <v>8245</v>
      </c>
      <c r="G5370" s="13" t="s">
        <v>880</v>
      </c>
      <c r="H5370" s="13" t="s">
        <v>54</v>
      </c>
      <c r="I5370" s="47" t="str">
        <f>INDEX(Orders!$E5370,MATCH(Orders!$F5370,Customers!$B5370,0))</f>
        <v>Second Class</v>
      </c>
    </row>
    <row r="5371" spans="1:9" x14ac:dyDescent="0.35">
      <c r="A5371" s="12">
        <v>8661</v>
      </c>
      <c r="B5371" s="17" t="s">
        <v>4125</v>
      </c>
      <c r="C5371" s="17" t="s">
        <v>4126</v>
      </c>
      <c r="D5371" s="17" t="s">
        <v>22</v>
      </c>
      <c r="E5371" s="17" t="s">
        <v>23</v>
      </c>
      <c r="F5371" s="17" t="s">
        <v>1886</v>
      </c>
      <c r="G5371" s="17" t="s">
        <v>458</v>
      </c>
      <c r="H5371" s="17" t="s">
        <v>79</v>
      </c>
      <c r="I5371" s="48" t="str">
        <f>INDEX(Orders!$E5371,MATCH(Orders!$F5371,Customers!$B5371,0))</f>
        <v>Second Class</v>
      </c>
    </row>
    <row r="5372" spans="1:9" x14ac:dyDescent="0.35">
      <c r="A5372" s="11">
        <v>8961</v>
      </c>
      <c r="B5372" s="13" t="s">
        <v>1031</v>
      </c>
      <c r="C5372" s="13" t="s">
        <v>1032</v>
      </c>
      <c r="D5372" s="13" t="s">
        <v>41</v>
      </c>
      <c r="E5372" s="13" t="s">
        <v>23</v>
      </c>
      <c r="F5372" s="13" t="s">
        <v>2095</v>
      </c>
      <c r="G5372" s="13" t="s">
        <v>98</v>
      </c>
      <c r="H5372" s="13" t="s">
        <v>79</v>
      </c>
      <c r="I5372" s="47" t="str">
        <f>INDEX(Orders!$E5372,MATCH(Orders!$F5372,Customers!$B5372,0))</f>
        <v>Standard Class</v>
      </c>
    </row>
    <row r="5373" spans="1:9" x14ac:dyDescent="0.35">
      <c r="A5373" s="12">
        <v>5081</v>
      </c>
      <c r="B5373" s="17" t="s">
        <v>1104</v>
      </c>
      <c r="C5373" s="17" t="s">
        <v>1105</v>
      </c>
      <c r="D5373" s="17" t="s">
        <v>41</v>
      </c>
      <c r="E5373" s="17" t="s">
        <v>23</v>
      </c>
      <c r="F5373" s="17" t="s">
        <v>451</v>
      </c>
      <c r="G5373" s="17" t="s">
        <v>53</v>
      </c>
      <c r="H5373" s="17" t="s">
        <v>54</v>
      </c>
      <c r="I5373" s="48" t="str">
        <f>INDEX(Orders!$E5373,MATCH(Orders!$F5373,Customers!$B5373,0))</f>
        <v>Standard Class</v>
      </c>
    </row>
    <row r="5374" spans="1:9" x14ac:dyDescent="0.35">
      <c r="A5374" s="11">
        <v>8684</v>
      </c>
      <c r="B5374" s="13" t="s">
        <v>5858</v>
      </c>
      <c r="C5374" s="13" t="s">
        <v>5859</v>
      </c>
      <c r="D5374" s="13" t="s">
        <v>41</v>
      </c>
      <c r="E5374" s="13" t="s">
        <v>23</v>
      </c>
      <c r="F5374" s="13" t="s">
        <v>358</v>
      </c>
      <c r="G5374" s="13" t="s">
        <v>43</v>
      </c>
      <c r="H5374" s="13" t="s">
        <v>44</v>
      </c>
      <c r="I5374" s="47" t="str">
        <f>INDEX(Orders!$E5374,MATCH(Orders!$F5374,Customers!$B5374,0))</f>
        <v>Standard Class</v>
      </c>
    </row>
    <row r="5375" spans="1:9" x14ac:dyDescent="0.35">
      <c r="A5375" s="12">
        <v>8962</v>
      </c>
      <c r="B5375" s="17" t="s">
        <v>681</v>
      </c>
      <c r="C5375" s="17" t="s">
        <v>682</v>
      </c>
      <c r="D5375" s="17" t="s">
        <v>41</v>
      </c>
      <c r="E5375" s="17" t="s">
        <v>23</v>
      </c>
      <c r="F5375" s="17" t="s">
        <v>358</v>
      </c>
      <c r="G5375" s="17" t="s">
        <v>43</v>
      </c>
      <c r="H5375" s="17" t="s">
        <v>44</v>
      </c>
      <c r="I5375" s="48" t="str">
        <f>INDEX(Orders!$E5375,MATCH(Orders!$F5375,Customers!$B5375,0))</f>
        <v>Standard Class</v>
      </c>
    </row>
    <row r="5376" spans="1:9" x14ac:dyDescent="0.35">
      <c r="A5376" s="11">
        <v>6319</v>
      </c>
      <c r="B5376" s="13" t="s">
        <v>1104</v>
      </c>
      <c r="C5376" s="13" t="s">
        <v>1105</v>
      </c>
      <c r="D5376" s="13" t="s">
        <v>41</v>
      </c>
      <c r="E5376" s="13" t="s">
        <v>23</v>
      </c>
      <c r="F5376" s="13" t="s">
        <v>451</v>
      </c>
      <c r="G5376" s="13" t="s">
        <v>53</v>
      </c>
      <c r="H5376" s="13" t="s">
        <v>54</v>
      </c>
      <c r="I5376" s="47" t="str">
        <f>INDEX(Orders!$E5376,MATCH(Orders!$F5376,Customers!$B5376,0))</f>
        <v>Standard Class</v>
      </c>
    </row>
    <row r="5377" spans="1:9" x14ac:dyDescent="0.35">
      <c r="A5377" s="12">
        <v>6320</v>
      </c>
      <c r="B5377" s="17" t="s">
        <v>1450</v>
      </c>
      <c r="C5377" s="17" t="s">
        <v>1451</v>
      </c>
      <c r="D5377" s="17" t="s">
        <v>22</v>
      </c>
      <c r="E5377" s="17" t="s">
        <v>23</v>
      </c>
      <c r="F5377" s="17" t="s">
        <v>4091</v>
      </c>
      <c r="G5377" s="17" t="s">
        <v>43</v>
      </c>
      <c r="H5377" s="17" t="s">
        <v>44</v>
      </c>
      <c r="I5377" s="48" t="str">
        <f>INDEX(Orders!$E5377,MATCH(Orders!$F5377,Customers!$B5377,0))</f>
        <v>Second Class</v>
      </c>
    </row>
    <row r="5378" spans="1:9" x14ac:dyDescent="0.35">
      <c r="A5378" s="11">
        <v>6979</v>
      </c>
      <c r="B5378" s="13" t="s">
        <v>1450</v>
      </c>
      <c r="C5378" s="13" t="s">
        <v>1451</v>
      </c>
      <c r="D5378" s="13" t="s">
        <v>22</v>
      </c>
      <c r="E5378" s="13" t="s">
        <v>23</v>
      </c>
      <c r="F5378" s="13" t="s">
        <v>4091</v>
      </c>
      <c r="G5378" s="13" t="s">
        <v>43</v>
      </c>
      <c r="H5378" s="13" t="s">
        <v>44</v>
      </c>
      <c r="I5378" s="47" t="str">
        <f>INDEX(Orders!$E5378,MATCH(Orders!$F5378,Customers!$B5378,0))</f>
        <v>Second Class</v>
      </c>
    </row>
    <row r="5379" spans="1:9" x14ac:dyDescent="0.35">
      <c r="A5379" s="12">
        <v>3630</v>
      </c>
      <c r="B5379" s="17" t="s">
        <v>3832</v>
      </c>
      <c r="C5379" s="17" t="s">
        <v>3833</v>
      </c>
      <c r="D5379" s="17" t="s">
        <v>41</v>
      </c>
      <c r="E5379" s="17" t="s">
        <v>23</v>
      </c>
      <c r="F5379" s="17" t="s">
        <v>416</v>
      </c>
      <c r="G5379" s="17" t="s">
        <v>251</v>
      </c>
      <c r="H5379" s="17" t="s">
        <v>79</v>
      </c>
      <c r="I5379" s="48" t="str">
        <f>INDEX(Orders!$E5379,MATCH(Orders!$F5379,Customers!$B5379,0))</f>
        <v>Second Class</v>
      </c>
    </row>
    <row r="5380" spans="1:9" x14ac:dyDescent="0.35">
      <c r="A5380" s="11">
        <v>7135</v>
      </c>
      <c r="B5380" s="13" t="s">
        <v>1128</v>
      </c>
      <c r="C5380" s="13" t="s">
        <v>1129</v>
      </c>
      <c r="D5380" s="13" t="s">
        <v>22</v>
      </c>
      <c r="E5380" s="13" t="s">
        <v>23</v>
      </c>
      <c r="F5380" s="13" t="s">
        <v>184</v>
      </c>
      <c r="G5380" s="13" t="s">
        <v>153</v>
      </c>
      <c r="H5380" s="13" t="s">
        <v>26</v>
      </c>
      <c r="I5380" s="47" t="str">
        <f>INDEX(Orders!$E5380,MATCH(Orders!$F5380,Customers!$B5380,0))</f>
        <v>Standard Class</v>
      </c>
    </row>
    <row r="5381" spans="1:9" x14ac:dyDescent="0.35">
      <c r="A5381" s="12">
        <v>5135</v>
      </c>
      <c r="B5381" s="17" t="s">
        <v>1713</v>
      </c>
      <c r="C5381" s="17" t="s">
        <v>1714</v>
      </c>
      <c r="D5381" s="17" t="s">
        <v>108</v>
      </c>
      <c r="E5381" s="17" t="s">
        <v>23</v>
      </c>
      <c r="F5381" s="17" t="s">
        <v>457</v>
      </c>
      <c r="G5381" s="17" t="s">
        <v>762</v>
      </c>
      <c r="H5381" s="17" t="s">
        <v>54</v>
      </c>
      <c r="I5381" s="48" t="str">
        <f>INDEX(Orders!$E5381,MATCH(Orders!$F5381,Customers!$B5381,0))</f>
        <v>Standard Class</v>
      </c>
    </row>
    <row r="5382" spans="1:9" x14ac:dyDescent="0.35">
      <c r="A5382" s="11">
        <v>7321</v>
      </c>
      <c r="B5382" s="13" t="s">
        <v>7052</v>
      </c>
      <c r="C5382" s="13" t="s">
        <v>7053</v>
      </c>
      <c r="D5382" s="13" t="s">
        <v>108</v>
      </c>
      <c r="E5382" s="13" t="s">
        <v>23</v>
      </c>
      <c r="F5382" s="13" t="s">
        <v>218</v>
      </c>
      <c r="G5382" s="13" t="s">
        <v>219</v>
      </c>
      <c r="H5382" s="13" t="s">
        <v>26</v>
      </c>
      <c r="I5382" s="47" t="str">
        <f>INDEX(Orders!$E5382,MATCH(Orders!$F5382,Customers!$B5382,0))</f>
        <v>Standard Class</v>
      </c>
    </row>
    <row r="5383" spans="1:9" x14ac:dyDescent="0.35">
      <c r="A5383" s="12">
        <v>511</v>
      </c>
      <c r="B5383" s="17" t="s">
        <v>2099</v>
      </c>
      <c r="C5383" s="17" t="s">
        <v>2100</v>
      </c>
      <c r="D5383" s="17" t="s">
        <v>41</v>
      </c>
      <c r="E5383" s="17" t="s">
        <v>23</v>
      </c>
      <c r="F5383" s="17" t="s">
        <v>218</v>
      </c>
      <c r="G5383" s="17" t="s">
        <v>219</v>
      </c>
      <c r="H5383" s="17" t="s">
        <v>26</v>
      </c>
      <c r="I5383" s="48" t="str">
        <f>INDEX(Orders!$E5383,MATCH(Orders!$F5383,Customers!$B5383,0))</f>
        <v>Second Class</v>
      </c>
    </row>
    <row r="5384" spans="1:9" x14ac:dyDescent="0.35">
      <c r="A5384" s="11">
        <v>1431</v>
      </c>
      <c r="B5384" s="13" t="s">
        <v>2315</v>
      </c>
      <c r="C5384" s="13" t="s">
        <v>2316</v>
      </c>
      <c r="D5384" s="13" t="s">
        <v>41</v>
      </c>
      <c r="E5384" s="13" t="s">
        <v>23</v>
      </c>
      <c r="F5384" s="13" t="s">
        <v>8282</v>
      </c>
      <c r="G5384" s="13" t="s">
        <v>1151</v>
      </c>
      <c r="H5384" s="13" t="s">
        <v>54</v>
      </c>
      <c r="I5384" s="47" t="str">
        <f>INDEX(Orders!$E5384,MATCH(Orders!$F5384,Customers!$B5384,0))</f>
        <v>First Class</v>
      </c>
    </row>
    <row r="5385" spans="1:9" x14ac:dyDescent="0.35">
      <c r="A5385" s="12">
        <v>3631</v>
      </c>
      <c r="B5385" s="17" t="s">
        <v>982</v>
      </c>
      <c r="C5385" s="17" t="s">
        <v>983</v>
      </c>
      <c r="D5385" s="17" t="s">
        <v>41</v>
      </c>
      <c r="E5385" s="17" t="s">
        <v>23</v>
      </c>
      <c r="F5385" s="17" t="s">
        <v>184</v>
      </c>
      <c r="G5385" s="17" t="s">
        <v>153</v>
      </c>
      <c r="H5385" s="17" t="s">
        <v>26</v>
      </c>
      <c r="I5385" s="48" t="str">
        <f>INDEX(Orders!$E5385,MATCH(Orders!$F5385,Customers!$B5385,0))</f>
        <v>Standard Class</v>
      </c>
    </row>
    <row r="5386" spans="1:9" x14ac:dyDescent="0.35">
      <c r="A5386" s="11">
        <v>7132</v>
      </c>
      <c r="B5386" s="13" t="s">
        <v>1128</v>
      </c>
      <c r="C5386" s="13" t="s">
        <v>1129</v>
      </c>
      <c r="D5386" s="13" t="s">
        <v>22</v>
      </c>
      <c r="E5386" s="13" t="s">
        <v>23</v>
      </c>
      <c r="F5386" s="13" t="s">
        <v>184</v>
      </c>
      <c r="G5386" s="13" t="s">
        <v>153</v>
      </c>
      <c r="H5386" s="13" t="s">
        <v>26</v>
      </c>
      <c r="I5386" s="47" t="str">
        <f>INDEX(Orders!$E5386,MATCH(Orders!$F5386,Customers!$B5386,0))</f>
        <v>Standard Class</v>
      </c>
    </row>
    <row r="5387" spans="1:9" x14ac:dyDescent="0.35">
      <c r="A5387" s="12">
        <v>7136</v>
      </c>
      <c r="B5387" s="17" t="s">
        <v>1713</v>
      </c>
      <c r="C5387" s="17" t="s">
        <v>1714</v>
      </c>
      <c r="D5387" s="17" t="s">
        <v>108</v>
      </c>
      <c r="E5387" s="17" t="s">
        <v>23</v>
      </c>
      <c r="F5387" s="17" t="s">
        <v>457</v>
      </c>
      <c r="G5387" s="17" t="s">
        <v>762</v>
      </c>
      <c r="H5387" s="17" t="s">
        <v>54</v>
      </c>
      <c r="I5387" s="48" t="str">
        <f>INDEX(Orders!$E5387,MATCH(Orders!$F5387,Customers!$B5387,0))</f>
        <v>Standard Class</v>
      </c>
    </row>
    <row r="5388" spans="1:9" x14ac:dyDescent="0.35">
      <c r="A5388" s="11">
        <v>7320</v>
      </c>
      <c r="B5388" s="13" t="s">
        <v>1713</v>
      </c>
      <c r="C5388" s="13" t="s">
        <v>1714</v>
      </c>
      <c r="D5388" s="13" t="s">
        <v>108</v>
      </c>
      <c r="E5388" s="13" t="s">
        <v>23</v>
      </c>
      <c r="F5388" s="13" t="s">
        <v>457</v>
      </c>
      <c r="G5388" s="13" t="s">
        <v>762</v>
      </c>
      <c r="H5388" s="13" t="s">
        <v>54</v>
      </c>
      <c r="I5388" s="47" t="str">
        <f>INDEX(Orders!$E5388,MATCH(Orders!$F5388,Customers!$B5388,0))</f>
        <v>Standard Class</v>
      </c>
    </row>
    <row r="5389" spans="1:9" x14ac:dyDescent="0.35">
      <c r="A5389" s="12">
        <v>7133</v>
      </c>
      <c r="B5389" s="17" t="s">
        <v>2099</v>
      </c>
      <c r="C5389" s="17" t="s">
        <v>2100</v>
      </c>
      <c r="D5389" s="17" t="s">
        <v>41</v>
      </c>
      <c r="E5389" s="17" t="s">
        <v>23</v>
      </c>
      <c r="F5389" s="17" t="s">
        <v>218</v>
      </c>
      <c r="G5389" s="17" t="s">
        <v>219</v>
      </c>
      <c r="H5389" s="17" t="s">
        <v>26</v>
      </c>
      <c r="I5389" s="48" t="str">
        <f>INDEX(Orders!$E5389,MATCH(Orders!$F5389,Customers!$B5389,0))</f>
        <v>Second Class</v>
      </c>
    </row>
    <row r="5390" spans="1:9" x14ac:dyDescent="0.35">
      <c r="A5390" s="11">
        <v>1570</v>
      </c>
      <c r="B5390" s="13" t="s">
        <v>1713</v>
      </c>
      <c r="C5390" s="13" t="s">
        <v>1714</v>
      </c>
      <c r="D5390" s="13" t="s">
        <v>108</v>
      </c>
      <c r="E5390" s="13" t="s">
        <v>23</v>
      </c>
      <c r="F5390" s="13" t="s">
        <v>457</v>
      </c>
      <c r="G5390" s="13" t="s">
        <v>762</v>
      </c>
      <c r="H5390" s="13" t="s">
        <v>54</v>
      </c>
      <c r="I5390" s="47" t="str">
        <f>INDEX(Orders!$E5390,MATCH(Orders!$F5390,Customers!$B5390,0))</f>
        <v>Standard Class</v>
      </c>
    </row>
    <row r="5391" spans="1:9" x14ac:dyDescent="0.35">
      <c r="A5391" s="12">
        <v>7134</v>
      </c>
      <c r="B5391" s="17" t="s">
        <v>2840</v>
      </c>
      <c r="C5391" s="17" t="s">
        <v>2841</v>
      </c>
      <c r="D5391" s="17" t="s">
        <v>22</v>
      </c>
      <c r="E5391" s="17" t="s">
        <v>23</v>
      </c>
      <c r="F5391" s="17" t="s">
        <v>416</v>
      </c>
      <c r="G5391" s="17" t="s">
        <v>251</v>
      </c>
      <c r="H5391" s="17" t="s">
        <v>79</v>
      </c>
      <c r="I5391" s="48" t="str">
        <f>INDEX(Orders!$E5391,MATCH(Orders!$F5391,Customers!$B5391,0))</f>
        <v>Standard Class</v>
      </c>
    </row>
    <row r="5392" spans="1:9" x14ac:dyDescent="0.35">
      <c r="A5392" s="11">
        <v>3853</v>
      </c>
      <c r="B5392" s="13" t="s">
        <v>1713</v>
      </c>
      <c r="C5392" s="13" t="s">
        <v>1714</v>
      </c>
      <c r="D5392" s="13" t="s">
        <v>108</v>
      </c>
      <c r="E5392" s="13" t="s">
        <v>23</v>
      </c>
      <c r="F5392" s="13" t="s">
        <v>457</v>
      </c>
      <c r="G5392" s="13" t="s">
        <v>762</v>
      </c>
      <c r="H5392" s="13" t="s">
        <v>54</v>
      </c>
      <c r="I5392" s="47" t="str">
        <f>INDEX(Orders!$E5392,MATCH(Orders!$F5392,Customers!$B5392,0))</f>
        <v>Standard Class</v>
      </c>
    </row>
    <row r="5393" spans="1:9" x14ac:dyDescent="0.35">
      <c r="A5393" s="12">
        <v>512</v>
      </c>
      <c r="B5393" s="17" t="s">
        <v>2941</v>
      </c>
      <c r="C5393" s="17" t="s">
        <v>2942</v>
      </c>
      <c r="D5393" s="17" t="s">
        <v>41</v>
      </c>
      <c r="E5393" s="17" t="s">
        <v>23</v>
      </c>
      <c r="F5393" s="17" t="s">
        <v>387</v>
      </c>
      <c r="G5393" s="17" t="s">
        <v>381</v>
      </c>
      <c r="H5393" s="17" t="s">
        <v>54</v>
      </c>
      <c r="I5393" s="48" t="str">
        <f>INDEX(Orders!$E5393,MATCH(Orders!$F5393,Customers!$B5393,0))</f>
        <v>First Class</v>
      </c>
    </row>
    <row r="5394" spans="1:9" x14ac:dyDescent="0.35">
      <c r="A5394" s="11">
        <v>5134</v>
      </c>
      <c r="B5394" s="13" t="s">
        <v>2315</v>
      </c>
      <c r="C5394" s="13" t="s">
        <v>2316</v>
      </c>
      <c r="D5394" s="13" t="s">
        <v>41</v>
      </c>
      <c r="E5394" s="13" t="s">
        <v>23</v>
      </c>
      <c r="F5394" s="13" t="s">
        <v>8282</v>
      </c>
      <c r="G5394" s="13" t="s">
        <v>1151</v>
      </c>
      <c r="H5394" s="13" t="s">
        <v>54</v>
      </c>
      <c r="I5394" s="47" t="str">
        <f>INDEX(Orders!$E5394,MATCH(Orders!$F5394,Customers!$B5394,0))</f>
        <v>First Class</v>
      </c>
    </row>
    <row r="5395" spans="1:9" x14ac:dyDescent="0.35">
      <c r="A5395" s="12">
        <v>4949</v>
      </c>
      <c r="B5395" s="17" t="s">
        <v>7052</v>
      </c>
      <c r="C5395" s="17" t="s">
        <v>7053</v>
      </c>
      <c r="D5395" s="17" t="s">
        <v>108</v>
      </c>
      <c r="E5395" s="17" t="s">
        <v>23</v>
      </c>
      <c r="F5395" s="17" t="s">
        <v>218</v>
      </c>
      <c r="G5395" s="17" t="s">
        <v>219</v>
      </c>
      <c r="H5395" s="17" t="s">
        <v>26</v>
      </c>
      <c r="I5395" s="48" t="str">
        <f>INDEX(Orders!$E5395,MATCH(Orders!$F5395,Customers!$B5395,0))</f>
        <v>Standard Class</v>
      </c>
    </row>
    <row r="5396" spans="1:9" x14ac:dyDescent="0.35">
      <c r="A5396" s="11">
        <v>6639</v>
      </c>
      <c r="B5396" s="13" t="s">
        <v>1551</v>
      </c>
      <c r="C5396" s="13" t="s">
        <v>1552</v>
      </c>
      <c r="D5396" s="13" t="s">
        <v>41</v>
      </c>
      <c r="E5396" s="13" t="s">
        <v>23</v>
      </c>
      <c r="F5396" s="13" t="s">
        <v>42</v>
      </c>
      <c r="G5396" s="13" t="s">
        <v>43</v>
      </c>
      <c r="H5396" s="13" t="s">
        <v>44</v>
      </c>
      <c r="I5396" s="47" t="str">
        <f>INDEX(Orders!$E5396,MATCH(Orders!$F5396,Customers!$B5396,0))</f>
        <v>Standard Class</v>
      </c>
    </row>
    <row r="5397" spans="1:9" x14ac:dyDescent="0.35">
      <c r="A5397" s="12">
        <v>915</v>
      </c>
      <c r="B5397" s="17" t="s">
        <v>3543</v>
      </c>
      <c r="C5397" s="17" t="s">
        <v>3544</v>
      </c>
      <c r="D5397" s="17" t="s">
        <v>41</v>
      </c>
      <c r="E5397" s="17" t="s">
        <v>23</v>
      </c>
      <c r="F5397" s="17" t="s">
        <v>218</v>
      </c>
      <c r="G5397" s="17" t="s">
        <v>219</v>
      </c>
      <c r="H5397" s="17" t="s">
        <v>26</v>
      </c>
      <c r="I5397" s="48" t="str">
        <f>INDEX(Orders!$E5397,MATCH(Orders!$F5397,Customers!$B5397,0))</f>
        <v>Second Class</v>
      </c>
    </row>
    <row r="5398" spans="1:9" x14ac:dyDescent="0.35">
      <c r="A5398" s="11">
        <v>1936</v>
      </c>
      <c r="B5398" s="13" t="s">
        <v>4356</v>
      </c>
      <c r="C5398" s="13" t="s">
        <v>4357</v>
      </c>
      <c r="D5398" s="13" t="s">
        <v>22</v>
      </c>
      <c r="E5398" s="13" t="s">
        <v>23</v>
      </c>
      <c r="F5398" s="13" t="s">
        <v>677</v>
      </c>
      <c r="G5398" s="13" t="s">
        <v>126</v>
      </c>
      <c r="H5398" s="13" t="s">
        <v>54</v>
      </c>
      <c r="I5398" s="47" t="str">
        <f>INDEX(Orders!$E5398,MATCH(Orders!$F5398,Customers!$B5398,0))</f>
        <v>First Class</v>
      </c>
    </row>
    <row r="5399" spans="1:9" x14ac:dyDescent="0.35">
      <c r="A5399" s="12">
        <v>7557</v>
      </c>
      <c r="B5399" s="17" t="s">
        <v>1918</v>
      </c>
      <c r="C5399" s="17" t="s">
        <v>1919</v>
      </c>
      <c r="D5399" s="17" t="s">
        <v>22</v>
      </c>
      <c r="E5399" s="17" t="s">
        <v>23</v>
      </c>
      <c r="F5399" s="17" t="s">
        <v>358</v>
      </c>
      <c r="G5399" s="17" t="s">
        <v>43</v>
      </c>
      <c r="H5399" s="17" t="s">
        <v>44</v>
      </c>
      <c r="I5399" s="48" t="str">
        <f>INDEX(Orders!$E5399,MATCH(Orders!$F5399,Customers!$B5399,0))</f>
        <v>Standard Class</v>
      </c>
    </row>
    <row r="5400" spans="1:9" x14ac:dyDescent="0.35">
      <c r="A5400" s="11">
        <v>1935</v>
      </c>
      <c r="B5400" s="13" t="s">
        <v>544</v>
      </c>
      <c r="C5400" s="13" t="s">
        <v>545</v>
      </c>
      <c r="D5400" s="13" t="s">
        <v>22</v>
      </c>
      <c r="E5400" s="13" t="s">
        <v>23</v>
      </c>
      <c r="F5400" s="13" t="s">
        <v>184</v>
      </c>
      <c r="G5400" s="13" t="s">
        <v>762</v>
      </c>
      <c r="H5400" s="13" t="s">
        <v>54</v>
      </c>
      <c r="I5400" s="47" t="str">
        <f>INDEX(Orders!$E5400,MATCH(Orders!$F5400,Customers!$B5400,0))</f>
        <v>Standard Class</v>
      </c>
    </row>
    <row r="5401" spans="1:9" x14ac:dyDescent="0.35">
      <c r="A5401" s="12">
        <v>7558</v>
      </c>
      <c r="B5401" s="17" t="s">
        <v>1918</v>
      </c>
      <c r="C5401" s="17" t="s">
        <v>1919</v>
      </c>
      <c r="D5401" s="17" t="s">
        <v>22</v>
      </c>
      <c r="E5401" s="17" t="s">
        <v>23</v>
      </c>
      <c r="F5401" s="17" t="s">
        <v>358</v>
      </c>
      <c r="G5401" s="17" t="s">
        <v>43</v>
      </c>
      <c r="H5401" s="17" t="s">
        <v>44</v>
      </c>
      <c r="I5401" s="48" t="str">
        <f>INDEX(Orders!$E5401,MATCH(Orders!$F5401,Customers!$B5401,0))</f>
        <v>Standard Class</v>
      </c>
    </row>
    <row r="5402" spans="1:9" x14ac:dyDescent="0.35">
      <c r="A5402" s="11">
        <v>6638</v>
      </c>
      <c r="B5402" s="13" t="s">
        <v>544</v>
      </c>
      <c r="C5402" s="13" t="s">
        <v>545</v>
      </c>
      <c r="D5402" s="13" t="s">
        <v>22</v>
      </c>
      <c r="E5402" s="13" t="s">
        <v>23</v>
      </c>
      <c r="F5402" s="13" t="s">
        <v>184</v>
      </c>
      <c r="G5402" s="13" t="s">
        <v>762</v>
      </c>
      <c r="H5402" s="13" t="s">
        <v>54</v>
      </c>
      <c r="I5402" s="47" t="str">
        <f>INDEX(Orders!$E5402,MATCH(Orders!$F5402,Customers!$B5402,0))</f>
        <v>Standard Class</v>
      </c>
    </row>
    <row r="5403" spans="1:9" x14ac:dyDescent="0.35">
      <c r="A5403" s="12">
        <v>2676</v>
      </c>
      <c r="B5403" s="17" t="s">
        <v>3543</v>
      </c>
      <c r="C5403" s="17" t="s">
        <v>3544</v>
      </c>
      <c r="D5403" s="17" t="s">
        <v>41</v>
      </c>
      <c r="E5403" s="17" t="s">
        <v>23</v>
      </c>
      <c r="F5403" s="17" t="s">
        <v>218</v>
      </c>
      <c r="G5403" s="17" t="s">
        <v>219</v>
      </c>
      <c r="H5403" s="17" t="s">
        <v>26</v>
      </c>
      <c r="I5403" s="48" t="str">
        <f>INDEX(Orders!$E5403,MATCH(Orders!$F5403,Customers!$B5403,0))</f>
        <v>Second Class</v>
      </c>
    </row>
    <row r="5404" spans="1:9" x14ac:dyDescent="0.35">
      <c r="A5404" s="11">
        <v>4950</v>
      </c>
      <c r="B5404" s="13" t="s">
        <v>4484</v>
      </c>
      <c r="C5404" s="13" t="s">
        <v>4485</v>
      </c>
      <c r="D5404" s="13" t="s">
        <v>41</v>
      </c>
      <c r="E5404" s="13" t="s">
        <v>23</v>
      </c>
      <c r="F5404" s="13" t="s">
        <v>2175</v>
      </c>
      <c r="G5404" s="13" t="s">
        <v>78</v>
      </c>
      <c r="H5404" s="13" t="s">
        <v>79</v>
      </c>
      <c r="I5404" s="47" t="str">
        <f>INDEX(Orders!$E5404,MATCH(Orders!$F5404,Customers!$B5404,0))</f>
        <v>Standard Class</v>
      </c>
    </row>
    <row r="5405" spans="1:9" x14ac:dyDescent="0.35">
      <c r="A5405" s="12">
        <v>2677</v>
      </c>
      <c r="B5405" s="17" t="s">
        <v>1551</v>
      </c>
      <c r="C5405" s="17" t="s">
        <v>1552</v>
      </c>
      <c r="D5405" s="17" t="s">
        <v>41</v>
      </c>
      <c r="E5405" s="17" t="s">
        <v>23</v>
      </c>
      <c r="F5405" s="17" t="s">
        <v>42</v>
      </c>
      <c r="G5405" s="17" t="s">
        <v>43</v>
      </c>
      <c r="H5405" s="17" t="s">
        <v>44</v>
      </c>
      <c r="I5405" s="48" t="str">
        <f>INDEX(Orders!$E5405,MATCH(Orders!$F5405,Customers!$B5405,0))</f>
        <v>Standard Class</v>
      </c>
    </row>
    <row r="5406" spans="1:9" x14ac:dyDescent="0.35">
      <c r="A5406" s="11">
        <v>914</v>
      </c>
      <c r="B5406" s="13" t="s">
        <v>4484</v>
      </c>
      <c r="C5406" s="13" t="s">
        <v>4485</v>
      </c>
      <c r="D5406" s="13" t="s">
        <v>41</v>
      </c>
      <c r="E5406" s="13" t="s">
        <v>23</v>
      </c>
      <c r="F5406" s="13" t="s">
        <v>2175</v>
      </c>
      <c r="G5406" s="13" t="s">
        <v>78</v>
      </c>
      <c r="H5406" s="13" t="s">
        <v>79</v>
      </c>
      <c r="I5406" s="47" t="str">
        <f>INDEX(Orders!$E5406,MATCH(Orders!$F5406,Customers!$B5406,0))</f>
        <v>Standard Class</v>
      </c>
    </row>
    <row r="5407" spans="1:9" x14ac:dyDescent="0.35">
      <c r="A5407" s="12">
        <v>5838</v>
      </c>
      <c r="B5407" s="17" t="s">
        <v>4356</v>
      </c>
      <c r="C5407" s="17" t="s">
        <v>4357</v>
      </c>
      <c r="D5407" s="17" t="s">
        <v>22</v>
      </c>
      <c r="E5407" s="17" t="s">
        <v>23</v>
      </c>
      <c r="F5407" s="17" t="s">
        <v>677</v>
      </c>
      <c r="G5407" s="17" t="s">
        <v>126</v>
      </c>
      <c r="H5407" s="17" t="s">
        <v>54</v>
      </c>
      <c r="I5407" s="48" t="str">
        <f>INDEX(Orders!$E5407,MATCH(Orders!$F5407,Customers!$B5407,0))</f>
        <v>First Class</v>
      </c>
    </row>
    <row r="5408" spans="1:9" x14ac:dyDescent="0.35">
      <c r="A5408" s="11">
        <v>9743</v>
      </c>
      <c r="B5408" s="13" t="s">
        <v>7282</v>
      </c>
      <c r="C5408" s="13" t="s">
        <v>7283</v>
      </c>
      <c r="D5408" s="13" t="s">
        <v>41</v>
      </c>
      <c r="E5408" s="13" t="s">
        <v>23</v>
      </c>
      <c r="F5408" s="13" t="s">
        <v>42</v>
      </c>
      <c r="G5408" s="13" t="s">
        <v>43</v>
      </c>
      <c r="H5408" s="13" t="s">
        <v>44</v>
      </c>
      <c r="I5408" s="47" t="str">
        <f>INDEX(Orders!$E5408,MATCH(Orders!$F5408,Customers!$B5408,0))</f>
        <v>Standard Class</v>
      </c>
    </row>
    <row r="5409" spans="1:9" x14ac:dyDescent="0.35">
      <c r="A5409" s="12">
        <v>2662</v>
      </c>
      <c r="B5409" s="17" t="s">
        <v>4505</v>
      </c>
      <c r="C5409" s="17" t="s">
        <v>4506</v>
      </c>
      <c r="D5409" s="17" t="s">
        <v>41</v>
      </c>
      <c r="E5409" s="17" t="s">
        <v>23</v>
      </c>
      <c r="F5409" s="17" t="s">
        <v>257</v>
      </c>
      <c r="G5409" s="17" t="s">
        <v>43</v>
      </c>
      <c r="H5409" s="17" t="s">
        <v>44</v>
      </c>
      <c r="I5409" s="48" t="str">
        <f>INDEX(Orders!$E5409,MATCH(Orders!$F5409,Customers!$B5409,0))</f>
        <v>Standard Class</v>
      </c>
    </row>
    <row r="5410" spans="1:9" x14ac:dyDescent="0.35">
      <c r="A5410" s="11">
        <v>1928</v>
      </c>
      <c r="B5410" s="13" t="s">
        <v>3586</v>
      </c>
      <c r="C5410" s="13" t="s">
        <v>3587</v>
      </c>
      <c r="D5410" s="13" t="s">
        <v>22</v>
      </c>
      <c r="E5410" s="13" t="s">
        <v>23</v>
      </c>
      <c r="F5410" s="13" t="s">
        <v>218</v>
      </c>
      <c r="G5410" s="13" t="s">
        <v>219</v>
      </c>
      <c r="H5410" s="13" t="s">
        <v>26</v>
      </c>
      <c r="I5410" s="47" t="str">
        <f>INDEX(Orders!$E5410,MATCH(Orders!$F5410,Customers!$B5410,0))</f>
        <v>Standard Class</v>
      </c>
    </row>
    <row r="5411" spans="1:9" x14ac:dyDescent="0.35">
      <c r="A5411" s="12">
        <v>948</v>
      </c>
      <c r="B5411" s="17" t="s">
        <v>7230</v>
      </c>
      <c r="C5411" s="17" t="s">
        <v>7231</v>
      </c>
      <c r="D5411" s="17" t="s">
        <v>41</v>
      </c>
      <c r="E5411" s="17" t="s">
        <v>23</v>
      </c>
      <c r="F5411" s="17" t="s">
        <v>736</v>
      </c>
      <c r="G5411" s="17" t="s">
        <v>737</v>
      </c>
      <c r="H5411" s="17" t="s">
        <v>44</v>
      </c>
      <c r="I5411" s="48" t="str">
        <f>INDEX(Orders!$E5411,MATCH(Orders!$F5411,Customers!$B5411,0))</f>
        <v>First Class</v>
      </c>
    </row>
    <row r="5412" spans="1:9" x14ac:dyDescent="0.35">
      <c r="A5412" s="11">
        <v>949</v>
      </c>
      <c r="B5412" s="13" t="s">
        <v>1543</v>
      </c>
      <c r="C5412" s="13" t="s">
        <v>1544</v>
      </c>
      <c r="D5412" s="13" t="s">
        <v>108</v>
      </c>
      <c r="E5412" s="13" t="s">
        <v>23</v>
      </c>
      <c r="F5412" s="13" t="s">
        <v>86</v>
      </c>
      <c r="G5412" s="13" t="s">
        <v>87</v>
      </c>
      <c r="H5412" s="13" t="s">
        <v>26</v>
      </c>
      <c r="I5412" s="47" t="str">
        <f>INDEX(Orders!$E5412,MATCH(Orders!$F5412,Customers!$B5412,0))</f>
        <v>Standard Class</v>
      </c>
    </row>
    <row r="5413" spans="1:9" x14ac:dyDescent="0.35">
      <c r="A5413" s="12">
        <v>4247</v>
      </c>
      <c r="B5413" s="17" t="s">
        <v>1543</v>
      </c>
      <c r="C5413" s="17" t="s">
        <v>1544</v>
      </c>
      <c r="D5413" s="17" t="s">
        <v>108</v>
      </c>
      <c r="E5413" s="17" t="s">
        <v>23</v>
      </c>
      <c r="F5413" s="17" t="s">
        <v>86</v>
      </c>
      <c r="G5413" s="17" t="s">
        <v>87</v>
      </c>
      <c r="H5413" s="17" t="s">
        <v>26</v>
      </c>
      <c r="I5413" s="48" t="str">
        <f>INDEX(Orders!$E5413,MATCH(Orders!$F5413,Customers!$B5413,0))</f>
        <v>Standard Class</v>
      </c>
    </row>
    <row r="5414" spans="1:9" x14ac:dyDescent="0.35">
      <c r="A5414" s="11">
        <v>2661</v>
      </c>
      <c r="B5414" s="13" t="s">
        <v>3333</v>
      </c>
      <c r="C5414" s="13" t="s">
        <v>3334</v>
      </c>
      <c r="D5414" s="13" t="s">
        <v>108</v>
      </c>
      <c r="E5414" s="13" t="s">
        <v>23</v>
      </c>
      <c r="F5414" s="13" t="s">
        <v>1539</v>
      </c>
      <c r="G5414" s="13" t="s">
        <v>25</v>
      </c>
      <c r="H5414" s="13" t="s">
        <v>26</v>
      </c>
      <c r="I5414" s="47" t="str">
        <f>INDEX(Orders!$E5414,MATCH(Orders!$F5414,Customers!$B5414,0))</f>
        <v>Standard Class</v>
      </c>
    </row>
    <row r="5415" spans="1:9" x14ac:dyDescent="0.35">
      <c r="A5415" s="12">
        <v>950</v>
      </c>
      <c r="B5415" s="17" t="s">
        <v>3586</v>
      </c>
      <c r="C5415" s="17" t="s">
        <v>3587</v>
      </c>
      <c r="D5415" s="17" t="s">
        <v>22</v>
      </c>
      <c r="E5415" s="17" t="s">
        <v>23</v>
      </c>
      <c r="F5415" s="17" t="s">
        <v>218</v>
      </c>
      <c r="G5415" s="17" t="s">
        <v>219</v>
      </c>
      <c r="H5415" s="17" t="s">
        <v>26</v>
      </c>
      <c r="I5415" s="48" t="str">
        <f>INDEX(Orders!$E5415,MATCH(Orders!$F5415,Customers!$B5415,0))</f>
        <v>Standard Class</v>
      </c>
    </row>
    <row r="5416" spans="1:9" x14ac:dyDescent="0.35">
      <c r="A5416" s="11">
        <v>4248</v>
      </c>
      <c r="B5416" s="13" t="s">
        <v>1543</v>
      </c>
      <c r="C5416" s="13" t="s">
        <v>1544</v>
      </c>
      <c r="D5416" s="13" t="s">
        <v>108</v>
      </c>
      <c r="E5416" s="13" t="s">
        <v>23</v>
      </c>
      <c r="F5416" s="13" t="s">
        <v>86</v>
      </c>
      <c r="G5416" s="13" t="s">
        <v>87</v>
      </c>
      <c r="H5416" s="13" t="s">
        <v>26</v>
      </c>
      <c r="I5416" s="47" t="str">
        <f>INDEX(Orders!$E5416,MATCH(Orders!$F5416,Customers!$B5416,0))</f>
        <v>Standard Class</v>
      </c>
    </row>
    <row r="5417" spans="1:9" x14ac:dyDescent="0.35">
      <c r="A5417" s="12">
        <v>4246</v>
      </c>
      <c r="B5417" s="17" t="s">
        <v>3333</v>
      </c>
      <c r="C5417" s="17" t="s">
        <v>3334</v>
      </c>
      <c r="D5417" s="17" t="s">
        <v>108</v>
      </c>
      <c r="E5417" s="17" t="s">
        <v>23</v>
      </c>
      <c r="F5417" s="17" t="s">
        <v>1539</v>
      </c>
      <c r="G5417" s="17" t="s">
        <v>25</v>
      </c>
      <c r="H5417" s="17" t="s">
        <v>26</v>
      </c>
      <c r="I5417" s="48" t="str">
        <f>INDEX(Orders!$E5417,MATCH(Orders!$F5417,Customers!$B5417,0))</f>
        <v>Standard Class</v>
      </c>
    </row>
    <row r="5418" spans="1:9" x14ac:dyDescent="0.35">
      <c r="A5418" s="11">
        <v>952</v>
      </c>
      <c r="B5418" s="13" t="s">
        <v>3333</v>
      </c>
      <c r="C5418" s="13" t="s">
        <v>3334</v>
      </c>
      <c r="D5418" s="13" t="s">
        <v>108</v>
      </c>
      <c r="E5418" s="13" t="s">
        <v>23</v>
      </c>
      <c r="F5418" s="13" t="s">
        <v>1539</v>
      </c>
      <c r="G5418" s="13" t="s">
        <v>25</v>
      </c>
      <c r="H5418" s="13" t="s">
        <v>26</v>
      </c>
      <c r="I5418" s="47" t="str">
        <f>INDEX(Orders!$E5418,MATCH(Orders!$F5418,Customers!$B5418,0))</f>
        <v>Standard Class</v>
      </c>
    </row>
    <row r="5419" spans="1:9" x14ac:dyDescent="0.35">
      <c r="A5419" s="12">
        <v>951</v>
      </c>
      <c r="B5419" s="17" t="s">
        <v>1543</v>
      </c>
      <c r="C5419" s="17" t="s">
        <v>1544</v>
      </c>
      <c r="D5419" s="17" t="s">
        <v>108</v>
      </c>
      <c r="E5419" s="17" t="s">
        <v>23</v>
      </c>
      <c r="F5419" s="17" t="s">
        <v>86</v>
      </c>
      <c r="G5419" s="17" t="s">
        <v>87</v>
      </c>
      <c r="H5419" s="17" t="s">
        <v>26</v>
      </c>
      <c r="I5419" s="48" t="str">
        <f>INDEX(Orders!$E5419,MATCH(Orders!$F5419,Customers!$B5419,0))</f>
        <v>Standard Class</v>
      </c>
    </row>
    <row r="5420" spans="1:9" x14ac:dyDescent="0.35">
      <c r="A5420" s="11">
        <v>7391</v>
      </c>
      <c r="B5420" s="13" t="s">
        <v>1543</v>
      </c>
      <c r="C5420" s="13" t="s">
        <v>1544</v>
      </c>
      <c r="D5420" s="13" t="s">
        <v>108</v>
      </c>
      <c r="E5420" s="13" t="s">
        <v>23</v>
      </c>
      <c r="F5420" s="13" t="s">
        <v>86</v>
      </c>
      <c r="G5420" s="13" t="s">
        <v>87</v>
      </c>
      <c r="H5420" s="13" t="s">
        <v>26</v>
      </c>
      <c r="I5420" s="47" t="str">
        <f>INDEX(Orders!$E5420,MATCH(Orders!$F5420,Customers!$B5420,0))</f>
        <v>Standard Class</v>
      </c>
    </row>
    <row r="5421" spans="1:9" x14ac:dyDescent="0.35">
      <c r="A5421" s="12">
        <v>7390</v>
      </c>
      <c r="B5421" s="17" t="s">
        <v>2032</v>
      </c>
      <c r="C5421" s="17" t="s">
        <v>2033</v>
      </c>
      <c r="D5421" s="17" t="s">
        <v>41</v>
      </c>
      <c r="E5421" s="17" t="s">
        <v>23</v>
      </c>
      <c r="F5421" s="17" t="s">
        <v>513</v>
      </c>
      <c r="G5421" s="17" t="s">
        <v>514</v>
      </c>
      <c r="H5421" s="17" t="s">
        <v>79</v>
      </c>
      <c r="I5421" s="48" t="str">
        <f>INDEX(Orders!$E5421,MATCH(Orders!$F5421,Customers!$B5421,0))</f>
        <v>Standard Class</v>
      </c>
    </row>
    <row r="5422" spans="1:9" x14ac:dyDescent="0.35">
      <c r="A5422" s="11">
        <v>5585</v>
      </c>
      <c r="B5422" s="13" t="s">
        <v>2032</v>
      </c>
      <c r="C5422" s="13" t="s">
        <v>2033</v>
      </c>
      <c r="D5422" s="13" t="s">
        <v>41</v>
      </c>
      <c r="E5422" s="13" t="s">
        <v>23</v>
      </c>
      <c r="F5422" s="13" t="s">
        <v>513</v>
      </c>
      <c r="G5422" s="13" t="s">
        <v>514</v>
      </c>
      <c r="H5422" s="13" t="s">
        <v>79</v>
      </c>
      <c r="I5422" s="47" t="str">
        <f>INDEX(Orders!$E5422,MATCH(Orders!$F5422,Customers!$B5422,0))</f>
        <v>Standard Class</v>
      </c>
    </row>
    <row r="5423" spans="1:9" x14ac:dyDescent="0.35">
      <c r="A5423" s="12">
        <v>880</v>
      </c>
      <c r="B5423" s="17" t="s">
        <v>6965</v>
      </c>
      <c r="C5423" s="17" t="s">
        <v>6966</v>
      </c>
      <c r="D5423" s="17" t="s">
        <v>108</v>
      </c>
      <c r="E5423" s="17" t="s">
        <v>23</v>
      </c>
      <c r="F5423" s="17" t="s">
        <v>218</v>
      </c>
      <c r="G5423" s="17" t="s">
        <v>219</v>
      </c>
      <c r="H5423" s="17" t="s">
        <v>26</v>
      </c>
      <c r="I5423" s="48" t="str">
        <f>INDEX(Orders!$E5423,MATCH(Orders!$F5423,Customers!$B5423,0))</f>
        <v>Standard Class</v>
      </c>
    </row>
    <row r="5424" spans="1:9" x14ac:dyDescent="0.35">
      <c r="A5424" s="11">
        <v>6936</v>
      </c>
      <c r="B5424" s="13" t="s">
        <v>5849</v>
      </c>
      <c r="C5424" s="13" t="s">
        <v>5850</v>
      </c>
      <c r="D5424" s="13" t="s">
        <v>108</v>
      </c>
      <c r="E5424" s="13" t="s">
        <v>23</v>
      </c>
      <c r="F5424" s="13" t="s">
        <v>218</v>
      </c>
      <c r="G5424" s="13" t="s">
        <v>219</v>
      </c>
      <c r="H5424" s="13" t="s">
        <v>26</v>
      </c>
      <c r="I5424" s="47" t="str">
        <f>INDEX(Orders!$E5424,MATCH(Orders!$F5424,Customers!$B5424,0))</f>
        <v>Second Class</v>
      </c>
    </row>
    <row r="5425" spans="1:9" x14ac:dyDescent="0.35">
      <c r="A5425" s="12">
        <v>1604</v>
      </c>
      <c r="B5425" s="17" t="s">
        <v>4664</v>
      </c>
      <c r="C5425" s="17" t="s">
        <v>4665</v>
      </c>
      <c r="D5425" s="17" t="s">
        <v>22</v>
      </c>
      <c r="E5425" s="17" t="s">
        <v>23</v>
      </c>
      <c r="F5425" s="17" t="s">
        <v>5226</v>
      </c>
      <c r="G5425" s="17" t="s">
        <v>53</v>
      </c>
      <c r="H5425" s="17" t="s">
        <v>54</v>
      </c>
      <c r="I5425" s="48" t="str">
        <f>INDEX(Orders!$E5425,MATCH(Orders!$F5425,Customers!$B5425,0))</f>
        <v>Second Class</v>
      </c>
    </row>
    <row r="5426" spans="1:9" x14ac:dyDescent="0.35">
      <c r="A5426" s="11">
        <v>956</v>
      </c>
      <c r="B5426" s="13" t="s">
        <v>3492</v>
      </c>
      <c r="C5426" s="13" t="s">
        <v>3493</v>
      </c>
      <c r="D5426" s="13" t="s">
        <v>41</v>
      </c>
      <c r="E5426" s="13" t="s">
        <v>23</v>
      </c>
      <c r="F5426" s="13" t="s">
        <v>697</v>
      </c>
      <c r="G5426" s="13" t="s">
        <v>743</v>
      </c>
      <c r="H5426" s="13" t="s">
        <v>26</v>
      </c>
      <c r="I5426" s="47" t="str">
        <f>INDEX(Orders!$E5426,MATCH(Orders!$F5426,Customers!$B5426,0))</f>
        <v>Standard Class</v>
      </c>
    </row>
    <row r="5427" spans="1:9" x14ac:dyDescent="0.35">
      <c r="A5427" s="12">
        <v>5587</v>
      </c>
      <c r="B5427" s="17" t="s">
        <v>4925</v>
      </c>
      <c r="C5427" s="17" t="s">
        <v>4926</v>
      </c>
      <c r="D5427" s="17" t="s">
        <v>41</v>
      </c>
      <c r="E5427" s="17" t="s">
        <v>23</v>
      </c>
      <c r="F5427" s="17" t="s">
        <v>581</v>
      </c>
      <c r="G5427" s="17" t="s">
        <v>330</v>
      </c>
      <c r="H5427" s="17" t="s">
        <v>79</v>
      </c>
      <c r="I5427" s="48" t="str">
        <f>INDEX(Orders!$E5427,MATCH(Orders!$F5427,Customers!$B5427,0))</f>
        <v>Standard Class</v>
      </c>
    </row>
    <row r="5428" spans="1:9" x14ac:dyDescent="0.35">
      <c r="A5428" s="11">
        <v>5066</v>
      </c>
      <c r="B5428" s="13" t="s">
        <v>6965</v>
      </c>
      <c r="C5428" s="13" t="s">
        <v>6966</v>
      </c>
      <c r="D5428" s="13" t="s">
        <v>108</v>
      </c>
      <c r="E5428" s="13" t="s">
        <v>23</v>
      </c>
      <c r="F5428" s="13" t="s">
        <v>218</v>
      </c>
      <c r="G5428" s="13" t="s">
        <v>219</v>
      </c>
      <c r="H5428" s="13" t="s">
        <v>26</v>
      </c>
      <c r="I5428" s="47" t="str">
        <f>INDEX(Orders!$E5428,MATCH(Orders!$F5428,Customers!$B5428,0))</f>
        <v>Standard Class</v>
      </c>
    </row>
    <row r="5429" spans="1:9" x14ac:dyDescent="0.35">
      <c r="A5429" s="12">
        <v>5586</v>
      </c>
      <c r="B5429" s="17" t="s">
        <v>4339</v>
      </c>
      <c r="C5429" s="17" t="s">
        <v>4340</v>
      </c>
      <c r="D5429" s="17" t="s">
        <v>41</v>
      </c>
      <c r="E5429" s="17" t="s">
        <v>23</v>
      </c>
      <c r="F5429" s="17" t="s">
        <v>318</v>
      </c>
      <c r="G5429" s="17" t="s">
        <v>78</v>
      </c>
      <c r="H5429" s="17" t="s">
        <v>79</v>
      </c>
      <c r="I5429" s="48" t="str">
        <f>INDEX(Orders!$E5429,MATCH(Orders!$F5429,Customers!$B5429,0))</f>
        <v>Standard Class</v>
      </c>
    </row>
    <row r="5430" spans="1:9" x14ac:dyDescent="0.35">
      <c r="A5430" s="11">
        <v>3070</v>
      </c>
      <c r="B5430" s="13" t="s">
        <v>6965</v>
      </c>
      <c r="C5430" s="13" t="s">
        <v>6966</v>
      </c>
      <c r="D5430" s="13" t="s">
        <v>108</v>
      </c>
      <c r="E5430" s="13" t="s">
        <v>23</v>
      </c>
      <c r="F5430" s="13" t="s">
        <v>218</v>
      </c>
      <c r="G5430" s="13" t="s">
        <v>219</v>
      </c>
      <c r="H5430" s="13" t="s">
        <v>26</v>
      </c>
      <c r="I5430" s="47" t="str">
        <f>INDEX(Orders!$E5430,MATCH(Orders!$F5430,Customers!$B5430,0))</f>
        <v>Standard Class</v>
      </c>
    </row>
    <row r="5431" spans="1:9" x14ac:dyDescent="0.35">
      <c r="A5431" s="12">
        <v>9289</v>
      </c>
      <c r="B5431" s="17" t="s">
        <v>3373</v>
      </c>
      <c r="C5431" s="17" t="s">
        <v>3374</v>
      </c>
      <c r="D5431" s="17" t="s">
        <v>108</v>
      </c>
      <c r="E5431" s="17" t="s">
        <v>23</v>
      </c>
      <c r="F5431" s="17" t="s">
        <v>152</v>
      </c>
      <c r="G5431" s="17" t="s">
        <v>153</v>
      </c>
      <c r="H5431" s="17" t="s">
        <v>26</v>
      </c>
      <c r="I5431" s="48" t="str">
        <f>INDEX(Orders!$E5431,MATCH(Orders!$F5431,Customers!$B5431,0))</f>
        <v>Same Day</v>
      </c>
    </row>
    <row r="5432" spans="1:9" x14ac:dyDescent="0.35">
      <c r="A5432" s="11">
        <v>881</v>
      </c>
      <c r="B5432" s="13" t="s">
        <v>1980</v>
      </c>
      <c r="C5432" s="13" t="s">
        <v>1981</v>
      </c>
      <c r="D5432" s="13" t="s">
        <v>41</v>
      </c>
      <c r="E5432" s="13" t="s">
        <v>23</v>
      </c>
      <c r="F5432" s="13" t="s">
        <v>86</v>
      </c>
      <c r="G5432" s="13" t="s">
        <v>87</v>
      </c>
      <c r="H5432" s="13" t="s">
        <v>26</v>
      </c>
      <c r="I5432" s="47" t="str">
        <f>INDEX(Orders!$E5432,MATCH(Orders!$F5432,Customers!$B5432,0))</f>
        <v>First Class</v>
      </c>
    </row>
    <row r="5433" spans="1:9" x14ac:dyDescent="0.35">
      <c r="A5433" s="12">
        <v>5067</v>
      </c>
      <c r="B5433" s="17" t="s">
        <v>5849</v>
      </c>
      <c r="C5433" s="17" t="s">
        <v>5850</v>
      </c>
      <c r="D5433" s="17" t="s">
        <v>108</v>
      </c>
      <c r="E5433" s="17" t="s">
        <v>23</v>
      </c>
      <c r="F5433" s="17" t="s">
        <v>218</v>
      </c>
      <c r="G5433" s="17" t="s">
        <v>219</v>
      </c>
      <c r="H5433" s="17" t="s">
        <v>26</v>
      </c>
      <c r="I5433" s="48" t="str">
        <f>INDEX(Orders!$E5433,MATCH(Orders!$F5433,Customers!$B5433,0))</f>
        <v>Second Class</v>
      </c>
    </row>
    <row r="5434" spans="1:9" x14ac:dyDescent="0.35">
      <c r="A5434" s="11">
        <v>3899</v>
      </c>
      <c r="B5434" s="13" t="s">
        <v>4339</v>
      </c>
      <c r="C5434" s="13" t="s">
        <v>4340</v>
      </c>
      <c r="D5434" s="13" t="s">
        <v>41</v>
      </c>
      <c r="E5434" s="13" t="s">
        <v>23</v>
      </c>
      <c r="F5434" s="13" t="s">
        <v>318</v>
      </c>
      <c r="G5434" s="13" t="s">
        <v>78</v>
      </c>
      <c r="H5434" s="13" t="s">
        <v>79</v>
      </c>
      <c r="I5434" s="47" t="str">
        <f>INDEX(Orders!$E5434,MATCH(Orders!$F5434,Customers!$B5434,0))</f>
        <v>Standard Class</v>
      </c>
    </row>
    <row r="5435" spans="1:9" x14ac:dyDescent="0.35">
      <c r="A5435" s="12">
        <v>6300</v>
      </c>
      <c r="B5435" s="17" t="s">
        <v>5591</v>
      </c>
      <c r="C5435" s="17" t="s">
        <v>5592</v>
      </c>
      <c r="D5435" s="17" t="s">
        <v>41</v>
      </c>
      <c r="E5435" s="17" t="s">
        <v>23</v>
      </c>
      <c r="F5435" s="17" t="s">
        <v>3538</v>
      </c>
      <c r="G5435" s="17" t="s">
        <v>53</v>
      </c>
      <c r="H5435" s="17" t="s">
        <v>54</v>
      </c>
      <c r="I5435" s="48" t="str">
        <f>INDEX(Orders!$E5435,MATCH(Orders!$F5435,Customers!$B5435,0))</f>
        <v>Standard Class</v>
      </c>
    </row>
    <row r="5436" spans="1:9" x14ac:dyDescent="0.35">
      <c r="A5436" s="11">
        <v>3779</v>
      </c>
      <c r="B5436" s="13" t="s">
        <v>4495</v>
      </c>
      <c r="C5436" s="13" t="s">
        <v>4496</v>
      </c>
      <c r="D5436" s="13" t="s">
        <v>108</v>
      </c>
      <c r="E5436" s="13" t="s">
        <v>23</v>
      </c>
      <c r="F5436" s="13" t="s">
        <v>358</v>
      </c>
      <c r="G5436" s="13" t="s">
        <v>43</v>
      </c>
      <c r="H5436" s="13" t="s">
        <v>44</v>
      </c>
      <c r="I5436" s="47" t="str">
        <f>INDEX(Orders!$E5436,MATCH(Orders!$F5436,Customers!$B5436,0))</f>
        <v>First Class</v>
      </c>
    </row>
    <row r="5437" spans="1:9" x14ac:dyDescent="0.35">
      <c r="A5437" s="12">
        <v>211</v>
      </c>
      <c r="B5437" s="17" t="s">
        <v>3989</v>
      </c>
      <c r="C5437" s="17" t="s">
        <v>3990</v>
      </c>
      <c r="D5437" s="17" t="s">
        <v>108</v>
      </c>
      <c r="E5437" s="17" t="s">
        <v>23</v>
      </c>
      <c r="F5437" s="17" t="s">
        <v>801</v>
      </c>
      <c r="G5437" s="17" t="s">
        <v>98</v>
      </c>
      <c r="H5437" s="17" t="s">
        <v>79</v>
      </c>
      <c r="I5437" s="48" t="str">
        <f>INDEX(Orders!$E5437,MATCH(Orders!$F5437,Customers!$B5437,0))</f>
        <v>Second Class</v>
      </c>
    </row>
    <row r="5438" spans="1:9" x14ac:dyDescent="0.35">
      <c r="A5438" s="11">
        <v>8871</v>
      </c>
      <c r="B5438" s="13" t="s">
        <v>3893</v>
      </c>
      <c r="C5438" s="13" t="s">
        <v>3894</v>
      </c>
      <c r="D5438" s="13" t="s">
        <v>41</v>
      </c>
      <c r="E5438" s="13" t="s">
        <v>23</v>
      </c>
      <c r="F5438" s="13" t="s">
        <v>8181</v>
      </c>
      <c r="G5438" s="13" t="s">
        <v>880</v>
      </c>
      <c r="H5438" s="13" t="s">
        <v>54</v>
      </c>
      <c r="I5438" s="47" t="str">
        <f>INDEX(Orders!$E5438,MATCH(Orders!$F5438,Customers!$B5438,0))</f>
        <v>Standard Class</v>
      </c>
    </row>
    <row r="5439" spans="1:9" x14ac:dyDescent="0.35">
      <c r="A5439" s="12">
        <v>583</v>
      </c>
      <c r="B5439" s="17" t="s">
        <v>2204</v>
      </c>
      <c r="C5439" s="17" t="s">
        <v>2205</v>
      </c>
      <c r="D5439" s="17" t="s">
        <v>22</v>
      </c>
      <c r="E5439" s="17" t="s">
        <v>23</v>
      </c>
      <c r="F5439" s="17" t="s">
        <v>159</v>
      </c>
      <c r="G5439" s="17" t="s">
        <v>160</v>
      </c>
      <c r="H5439" s="17" t="s">
        <v>44</v>
      </c>
      <c r="I5439" s="48" t="str">
        <f>INDEX(Orders!$E5439,MATCH(Orders!$F5439,Customers!$B5439,0))</f>
        <v>Standard Class</v>
      </c>
    </row>
    <row r="5440" spans="1:9" x14ac:dyDescent="0.35">
      <c r="A5440" s="11">
        <v>207</v>
      </c>
      <c r="B5440" s="13" t="s">
        <v>4001</v>
      </c>
      <c r="C5440" s="13" t="s">
        <v>4002</v>
      </c>
      <c r="D5440" s="13" t="s">
        <v>41</v>
      </c>
      <c r="E5440" s="13" t="s">
        <v>23</v>
      </c>
      <c r="F5440" s="13" t="s">
        <v>736</v>
      </c>
      <c r="G5440" s="13" t="s">
        <v>737</v>
      </c>
      <c r="H5440" s="13" t="s">
        <v>44</v>
      </c>
      <c r="I5440" s="47" t="str">
        <f>INDEX(Orders!$E5440,MATCH(Orders!$F5440,Customers!$B5440,0))</f>
        <v>Standard Class</v>
      </c>
    </row>
    <row r="5441" spans="1:9" x14ac:dyDescent="0.35">
      <c r="A5441" s="12">
        <v>2125</v>
      </c>
      <c r="B5441" s="17" t="s">
        <v>3893</v>
      </c>
      <c r="C5441" s="17" t="s">
        <v>3894</v>
      </c>
      <c r="D5441" s="17" t="s">
        <v>41</v>
      </c>
      <c r="E5441" s="17" t="s">
        <v>23</v>
      </c>
      <c r="F5441" s="17" t="s">
        <v>8181</v>
      </c>
      <c r="G5441" s="17" t="s">
        <v>880</v>
      </c>
      <c r="H5441" s="17" t="s">
        <v>54</v>
      </c>
      <c r="I5441" s="48" t="str">
        <f>INDEX(Orders!$E5441,MATCH(Orders!$F5441,Customers!$B5441,0))</f>
        <v>Standard Class</v>
      </c>
    </row>
    <row r="5442" spans="1:9" x14ac:dyDescent="0.35">
      <c r="A5442" s="11">
        <v>7123</v>
      </c>
      <c r="B5442" s="13" t="s">
        <v>1791</v>
      </c>
      <c r="C5442" s="13" t="s">
        <v>1792</v>
      </c>
      <c r="D5442" s="13" t="s">
        <v>108</v>
      </c>
      <c r="E5442" s="13" t="s">
        <v>23</v>
      </c>
      <c r="F5442" s="13" t="s">
        <v>86</v>
      </c>
      <c r="G5442" s="13" t="s">
        <v>87</v>
      </c>
      <c r="H5442" s="13" t="s">
        <v>26</v>
      </c>
      <c r="I5442" s="47" t="str">
        <f>INDEX(Orders!$E5442,MATCH(Orders!$F5442,Customers!$B5442,0))</f>
        <v>Standard Class</v>
      </c>
    </row>
    <row r="5443" spans="1:9" x14ac:dyDescent="0.35">
      <c r="A5443" s="12">
        <v>208</v>
      </c>
      <c r="B5443" s="17" t="s">
        <v>5786</v>
      </c>
      <c r="C5443" s="17" t="s">
        <v>5787</v>
      </c>
      <c r="D5443" s="17" t="s">
        <v>41</v>
      </c>
      <c r="E5443" s="17" t="s">
        <v>23</v>
      </c>
      <c r="F5443" s="17" t="s">
        <v>159</v>
      </c>
      <c r="G5443" s="17" t="s">
        <v>160</v>
      </c>
      <c r="H5443" s="17" t="s">
        <v>44</v>
      </c>
      <c r="I5443" s="48" t="str">
        <f>INDEX(Orders!$E5443,MATCH(Orders!$F5443,Customers!$B5443,0))</f>
        <v>Standard Class</v>
      </c>
    </row>
    <row r="5444" spans="1:9" x14ac:dyDescent="0.35">
      <c r="A5444" s="11">
        <v>3244</v>
      </c>
      <c r="B5444" s="13" t="s">
        <v>3893</v>
      </c>
      <c r="C5444" s="13" t="s">
        <v>3894</v>
      </c>
      <c r="D5444" s="13" t="s">
        <v>41</v>
      </c>
      <c r="E5444" s="13" t="s">
        <v>23</v>
      </c>
      <c r="F5444" s="13" t="s">
        <v>8181</v>
      </c>
      <c r="G5444" s="13" t="s">
        <v>880</v>
      </c>
      <c r="H5444" s="13" t="s">
        <v>54</v>
      </c>
      <c r="I5444" s="47" t="str">
        <f>INDEX(Orders!$E5444,MATCH(Orders!$F5444,Customers!$B5444,0))</f>
        <v>Standard Class</v>
      </c>
    </row>
    <row r="5445" spans="1:9" x14ac:dyDescent="0.35">
      <c r="A5445" s="12">
        <v>260</v>
      </c>
      <c r="B5445" s="17" t="s">
        <v>4389</v>
      </c>
      <c r="C5445" s="17" t="s">
        <v>4390</v>
      </c>
      <c r="D5445" s="17" t="s">
        <v>41</v>
      </c>
      <c r="E5445" s="17" t="s">
        <v>23</v>
      </c>
      <c r="F5445" s="17" t="s">
        <v>3091</v>
      </c>
      <c r="G5445" s="17" t="s">
        <v>53</v>
      </c>
      <c r="H5445" s="17" t="s">
        <v>54</v>
      </c>
      <c r="I5445" s="48" t="str">
        <f>INDEX(Orders!$E5445,MATCH(Orders!$F5445,Customers!$B5445,0))</f>
        <v>Standard Class</v>
      </c>
    </row>
    <row r="5446" spans="1:9" x14ac:dyDescent="0.35">
      <c r="A5446" s="11">
        <v>3245</v>
      </c>
      <c r="B5446" s="13" t="s">
        <v>759</v>
      </c>
      <c r="C5446" s="13" t="s">
        <v>760</v>
      </c>
      <c r="D5446" s="13" t="s">
        <v>41</v>
      </c>
      <c r="E5446" s="13" t="s">
        <v>23</v>
      </c>
      <c r="F5446" s="13" t="s">
        <v>218</v>
      </c>
      <c r="G5446" s="13" t="s">
        <v>219</v>
      </c>
      <c r="H5446" s="13" t="s">
        <v>26</v>
      </c>
      <c r="I5446" s="47" t="str">
        <f>INDEX(Orders!$E5446,MATCH(Orders!$F5446,Customers!$B5446,0))</f>
        <v>Second Class</v>
      </c>
    </row>
    <row r="5447" spans="1:9" x14ac:dyDescent="0.35">
      <c r="A5447" s="12">
        <v>9280</v>
      </c>
      <c r="B5447" s="17" t="s">
        <v>4389</v>
      </c>
      <c r="C5447" s="17" t="s">
        <v>4390</v>
      </c>
      <c r="D5447" s="17" t="s">
        <v>41</v>
      </c>
      <c r="E5447" s="17" t="s">
        <v>23</v>
      </c>
      <c r="F5447" s="17" t="s">
        <v>3091</v>
      </c>
      <c r="G5447" s="17" t="s">
        <v>53</v>
      </c>
      <c r="H5447" s="17" t="s">
        <v>54</v>
      </c>
      <c r="I5447" s="48" t="str">
        <f>INDEX(Orders!$E5447,MATCH(Orders!$F5447,Customers!$B5447,0))</f>
        <v>Standard Class</v>
      </c>
    </row>
    <row r="5448" spans="1:9" x14ac:dyDescent="0.35">
      <c r="A5448" s="11">
        <v>586</v>
      </c>
      <c r="B5448" s="13" t="s">
        <v>5634</v>
      </c>
      <c r="C5448" s="13" t="s">
        <v>5635</v>
      </c>
      <c r="D5448" s="13" t="s">
        <v>41</v>
      </c>
      <c r="E5448" s="13" t="s">
        <v>23</v>
      </c>
      <c r="F5448" s="13" t="s">
        <v>86</v>
      </c>
      <c r="G5448" s="13" t="s">
        <v>87</v>
      </c>
      <c r="H5448" s="13" t="s">
        <v>26</v>
      </c>
      <c r="I5448" s="47" t="str">
        <f>INDEX(Orders!$E5448,MATCH(Orders!$F5448,Customers!$B5448,0))</f>
        <v>Standard Class</v>
      </c>
    </row>
    <row r="5449" spans="1:9" x14ac:dyDescent="0.35">
      <c r="A5449" s="12">
        <v>582</v>
      </c>
      <c r="B5449" s="17" t="s">
        <v>4001</v>
      </c>
      <c r="C5449" s="17" t="s">
        <v>4002</v>
      </c>
      <c r="D5449" s="17" t="s">
        <v>41</v>
      </c>
      <c r="E5449" s="17" t="s">
        <v>23</v>
      </c>
      <c r="F5449" s="17" t="s">
        <v>736</v>
      </c>
      <c r="G5449" s="17" t="s">
        <v>737</v>
      </c>
      <c r="H5449" s="17" t="s">
        <v>44</v>
      </c>
      <c r="I5449" s="48" t="str">
        <f>INDEX(Orders!$E5449,MATCH(Orders!$F5449,Customers!$B5449,0))</f>
        <v>Standard Class</v>
      </c>
    </row>
    <row r="5450" spans="1:9" x14ac:dyDescent="0.35">
      <c r="A5450" s="11">
        <v>8872</v>
      </c>
      <c r="B5450" s="13" t="s">
        <v>4001</v>
      </c>
      <c r="C5450" s="13" t="s">
        <v>4002</v>
      </c>
      <c r="D5450" s="13" t="s">
        <v>41</v>
      </c>
      <c r="E5450" s="13" t="s">
        <v>23</v>
      </c>
      <c r="F5450" s="13" t="s">
        <v>736</v>
      </c>
      <c r="G5450" s="13" t="s">
        <v>737</v>
      </c>
      <c r="H5450" s="13" t="s">
        <v>44</v>
      </c>
      <c r="I5450" s="47" t="str">
        <f>INDEX(Orders!$E5450,MATCH(Orders!$F5450,Customers!$B5450,0))</f>
        <v>Standard Class</v>
      </c>
    </row>
    <row r="5451" spans="1:9" x14ac:dyDescent="0.35">
      <c r="A5451" s="12">
        <v>8889</v>
      </c>
      <c r="B5451" s="17" t="s">
        <v>2204</v>
      </c>
      <c r="C5451" s="17" t="s">
        <v>2205</v>
      </c>
      <c r="D5451" s="17" t="s">
        <v>22</v>
      </c>
      <c r="E5451" s="17" t="s">
        <v>23</v>
      </c>
      <c r="F5451" s="17" t="s">
        <v>159</v>
      </c>
      <c r="G5451" s="17" t="s">
        <v>160</v>
      </c>
      <c r="H5451" s="17" t="s">
        <v>44</v>
      </c>
      <c r="I5451" s="48" t="str">
        <f>INDEX(Orders!$E5451,MATCH(Orders!$F5451,Customers!$B5451,0))</f>
        <v>Standard Class</v>
      </c>
    </row>
    <row r="5452" spans="1:9" x14ac:dyDescent="0.35">
      <c r="A5452" s="11">
        <v>4929</v>
      </c>
      <c r="B5452" s="13" t="s">
        <v>3373</v>
      </c>
      <c r="C5452" s="13" t="s">
        <v>3374</v>
      </c>
      <c r="D5452" s="13" t="s">
        <v>108</v>
      </c>
      <c r="E5452" s="13" t="s">
        <v>23</v>
      </c>
      <c r="F5452" s="13" t="s">
        <v>3982</v>
      </c>
      <c r="G5452" s="13" t="s">
        <v>43</v>
      </c>
      <c r="H5452" s="13" t="s">
        <v>44</v>
      </c>
      <c r="I5452" s="47" t="str">
        <f>INDEX(Orders!$E5452,MATCH(Orders!$F5452,Customers!$B5452,0))</f>
        <v>Standard Class</v>
      </c>
    </row>
    <row r="5453" spans="1:9" x14ac:dyDescent="0.35">
      <c r="A5453" s="12">
        <v>585</v>
      </c>
      <c r="B5453" s="17" t="s">
        <v>5841</v>
      </c>
      <c r="C5453" s="17" t="s">
        <v>5842</v>
      </c>
      <c r="D5453" s="17" t="s">
        <v>108</v>
      </c>
      <c r="E5453" s="17" t="s">
        <v>23</v>
      </c>
      <c r="F5453" s="17" t="s">
        <v>211</v>
      </c>
      <c r="G5453" s="17" t="s">
        <v>212</v>
      </c>
      <c r="H5453" s="17" t="s">
        <v>26</v>
      </c>
      <c r="I5453" s="48" t="str">
        <f>INDEX(Orders!$E5453,MATCH(Orders!$F5453,Customers!$B5453,0))</f>
        <v>Standard Class</v>
      </c>
    </row>
    <row r="5454" spans="1:9" x14ac:dyDescent="0.35">
      <c r="A5454" s="11">
        <v>6864</v>
      </c>
      <c r="B5454" s="13" t="s">
        <v>4001</v>
      </c>
      <c r="C5454" s="13" t="s">
        <v>4002</v>
      </c>
      <c r="D5454" s="13" t="s">
        <v>41</v>
      </c>
      <c r="E5454" s="13" t="s">
        <v>23</v>
      </c>
      <c r="F5454" s="13" t="s">
        <v>736</v>
      </c>
      <c r="G5454" s="13" t="s">
        <v>737</v>
      </c>
      <c r="H5454" s="13" t="s">
        <v>44</v>
      </c>
      <c r="I5454" s="47" t="str">
        <f>INDEX(Orders!$E5454,MATCH(Orders!$F5454,Customers!$B5454,0))</f>
        <v>Standard Class</v>
      </c>
    </row>
    <row r="5455" spans="1:9" x14ac:dyDescent="0.35">
      <c r="A5455" s="12">
        <v>6205</v>
      </c>
      <c r="B5455" s="17" t="s">
        <v>2355</v>
      </c>
      <c r="C5455" s="17" t="s">
        <v>2356</v>
      </c>
      <c r="D5455" s="17" t="s">
        <v>22</v>
      </c>
      <c r="E5455" s="17" t="s">
        <v>23</v>
      </c>
      <c r="F5455" s="17" t="s">
        <v>52</v>
      </c>
      <c r="G5455" s="17" t="s">
        <v>53</v>
      </c>
      <c r="H5455" s="17" t="s">
        <v>54</v>
      </c>
      <c r="I5455" s="48" t="str">
        <f>INDEX(Orders!$E5455,MATCH(Orders!$F5455,Customers!$B5455,0))</f>
        <v>Standard Class</v>
      </c>
    </row>
    <row r="5456" spans="1:9" x14ac:dyDescent="0.35">
      <c r="A5456" s="11">
        <v>261</v>
      </c>
      <c r="B5456" s="13" t="s">
        <v>5151</v>
      </c>
      <c r="C5456" s="13" t="s">
        <v>5152</v>
      </c>
      <c r="D5456" s="13" t="s">
        <v>108</v>
      </c>
      <c r="E5456" s="13" t="s">
        <v>23</v>
      </c>
      <c r="F5456" s="13" t="s">
        <v>5328</v>
      </c>
      <c r="G5456" s="13" t="s">
        <v>153</v>
      </c>
      <c r="H5456" s="13" t="s">
        <v>26</v>
      </c>
      <c r="I5456" s="47" t="str">
        <f>INDEX(Orders!$E5456,MATCH(Orders!$F5456,Customers!$B5456,0))</f>
        <v>First Class</v>
      </c>
    </row>
    <row r="5457" spans="1:9" x14ac:dyDescent="0.35">
      <c r="A5457" s="12">
        <v>209</v>
      </c>
      <c r="B5457" s="17" t="s">
        <v>759</v>
      </c>
      <c r="C5457" s="17" t="s">
        <v>760</v>
      </c>
      <c r="D5457" s="17" t="s">
        <v>41</v>
      </c>
      <c r="E5457" s="17" t="s">
        <v>23</v>
      </c>
      <c r="F5457" s="17" t="s">
        <v>218</v>
      </c>
      <c r="G5457" s="17" t="s">
        <v>219</v>
      </c>
      <c r="H5457" s="17" t="s">
        <v>26</v>
      </c>
      <c r="I5457" s="48" t="str">
        <f>INDEX(Orders!$E5457,MATCH(Orders!$F5457,Customers!$B5457,0))</f>
        <v>Second Class</v>
      </c>
    </row>
    <row r="5458" spans="1:9" x14ac:dyDescent="0.35">
      <c r="A5458" s="11">
        <v>8870</v>
      </c>
      <c r="B5458" s="13" t="s">
        <v>3893</v>
      </c>
      <c r="C5458" s="13" t="s">
        <v>3894</v>
      </c>
      <c r="D5458" s="13" t="s">
        <v>41</v>
      </c>
      <c r="E5458" s="13" t="s">
        <v>23</v>
      </c>
      <c r="F5458" s="13" t="s">
        <v>8181</v>
      </c>
      <c r="G5458" s="13" t="s">
        <v>880</v>
      </c>
      <c r="H5458" s="13" t="s">
        <v>54</v>
      </c>
      <c r="I5458" s="47" t="str">
        <f>INDEX(Orders!$E5458,MATCH(Orders!$F5458,Customers!$B5458,0))</f>
        <v>Standard Class</v>
      </c>
    </row>
    <row r="5459" spans="1:9" x14ac:dyDescent="0.35">
      <c r="A5459" s="12">
        <v>9279</v>
      </c>
      <c r="B5459" s="17" t="s">
        <v>2204</v>
      </c>
      <c r="C5459" s="17" t="s">
        <v>2205</v>
      </c>
      <c r="D5459" s="17" t="s">
        <v>22</v>
      </c>
      <c r="E5459" s="17" t="s">
        <v>23</v>
      </c>
      <c r="F5459" s="17" t="s">
        <v>159</v>
      </c>
      <c r="G5459" s="17" t="s">
        <v>160</v>
      </c>
      <c r="H5459" s="17" t="s">
        <v>44</v>
      </c>
      <c r="I5459" s="48" t="str">
        <f>INDEX(Orders!$E5459,MATCH(Orders!$F5459,Customers!$B5459,0))</f>
        <v>Standard Class</v>
      </c>
    </row>
    <row r="5460" spans="1:9" x14ac:dyDescent="0.35">
      <c r="A5460" s="11">
        <v>584</v>
      </c>
      <c r="B5460" s="13" t="s">
        <v>5634</v>
      </c>
      <c r="C5460" s="13" t="s">
        <v>5635</v>
      </c>
      <c r="D5460" s="13" t="s">
        <v>41</v>
      </c>
      <c r="E5460" s="13" t="s">
        <v>23</v>
      </c>
      <c r="F5460" s="13" t="s">
        <v>86</v>
      </c>
      <c r="G5460" s="13" t="s">
        <v>87</v>
      </c>
      <c r="H5460" s="13" t="s">
        <v>26</v>
      </c>
      <c r="I5460" s="47" t="str">
        <f>INDEX(Orders!$E5460,MATCH(Orders!$F5460,Customers!$B5460,0))</f>
        <v>Standard Class</v>
      </c>
    </row>
    <row r="5461" spans="1:9" x14ac:dyDescent="0.35">
      <c r="A5461" s="12">
        <v>259</v>
      </c>
      <c r="B5461" s="17" t="s">
        <v>4001</v>
      </c>
      <c r="C5461" s="17" t="s">
        <v>4002</v>
      </c>
      <c r="D5461" s="17" t="s">
        <v>41</v>
      </c>
      <c r="E5461" s="17" t="s">
        <v>23</v>
      </c>
      <c r="F5461" s="17" t="s">
        <v>736</v>
      </c>
      <c r="G5461" s="17" t="s">
        <v>737</v>
      </c>
      <c r="H5461" s="17" t="s">
        <v>44</v>
      </c>
      <c r="I5461" s="48" t="str">
        <f>INDEX(Orders!$E5461,MATCH(Orders!$F5461,Customers!$B5461,0))</f>
        <v>Standard Class</v>
      </c>
    </row>
    <row r="5462" spans="1:9" x14ac:dyDescent="0.35">
      <c r="A5462" s="11">
        <v>9278</v>
      </c>
      <c r="B5462" s="13" t="s">
        <v>759</v>
      </c>
      <c r="C5462" s="13" t="s">
        <v>760</v>
      </c>
      <c r="D5462" s="13" t="s">
        <v>41</v>
      </c>
      <c r="E5462" s="13" t="s">
        <v>23</v>
      </c>
      <c r="F5462" s="13" t="s">
        <v>218</v>
      </c>
      <c r="G5462" s="13" t="s">
        <v>219</v>
      </c>
      <c r="H5462" s="13" t="s">
        <v>26</v>
      </c>
      <c r="I5462" s="47" t="str">
        <f>INDEX(Orders!$E5462,MATCH(Orders!$F5462,Customers!$B5462,0))</f>
        <v>Second Class</v>
      </c>
    </row>
    <row r="5463" spans="1:9" x14ac:dyDescent="0.35">
      <c r="A5463" s="12">
        <v>3558</v>
      </c>
      <c r="B5463" s="17" t="s">
        <v>5634</v>
      </c>
      <c r="C5463" s="17" t="s">
        <v>5635</v>
      </c>
      <c r="D5463" s="17" t="s">
        <v>41</v>
      </c>
      <c r="E5463" s="17" t="s">
        <v>23</v>
      </c>
      <c r="F5463" s="17" t="s">
        <v>86</v>
      </c>
      <c r="G5463" s="17" t="s">
        <v>87</v>
      </c>
      <c r="H5463" s="17" t="s">
        <v>26</v>
      </c>
      <c r="I5463" s="48" t="str">
        <f>INDEX(Orders!$E5463,MATCH(Orders!$F5463,Customers!$B5463,0))</f>
        <v>Standard Class</v>
      </c>
    </row>
    <row r="5464" spans="1:9" x14ac:dyDescent="0.35">
      <c r="A5464" s="11">
        <v>4140</v>
      </c>
      <c r="B5464" s="13" t="s">
        <v>6856</v>
      </c>
      <c r="C5464" s="13" t="s">
        <v>6857</v>
      </c>
      <c r="D5464" s="13" t="s">
        <v>41</v>
      </c>
      <c r="E5464" s="13" t="s">
        <v>23</v>
      </c>
      <c r="F5464" s="13" t="s">
        <v>42</v>
      </c>
      <c r="G5464" s="13" t="s">
        <v>43</v>
      </c>
      <c r="H5464" s="13" t="s">
        <v>44</v>
      </c>
      <c r="I5464" s="47" t="str">
        <f>INDEX(Orders!$E5464,MATCH(Orders!$F5464,Customers!$B5464,0))</f>
        <v>Standard Class</v>
      </c>
    </row>
    <row r="5465" spans="1:9" x14ac:dyDescent="0.35">
      <c r="A5465" s="12">
        <v>4928</v>
      </c>
      <c r="B5465" s="17" t="s">
        <v>3383</v>
      </c>
      <c r="C5465" s="17" t="s">
        <v>3384</v>
      </c>
      <c r="D5465" s="17" t="s">
        <v>41</v>
      </c>
      <c r="E5465" s="17" t="s">
        <v>23</v>
      </c>
      <c r="F5465" s="17" t="s">
        <v>86</v>
      </c>
      <c r="G5465" s="17" t="s">
        <v>87</v>
      </c>
      <c r="H5465" s="17" t="s">
        <v>26</v>
      </c>
      <c r="I5465" s="48" t="str">
        <f>INDEX(Orders!$E5465,MATCH(Orders!$F5465,Customers!$B5465,0))</f>
        <v>First Class</v>
      </c>
    </row>
    <row r="5466" spans="1:9" x14ac:dyDescent="0.35">
      <c r="A5466" s="11">
        <v>7122</v>
      </c>
      <c r="B5466" s="13" t="s">
        <v>5841</v>
      </c>
      <c r="C5466" s="13" t="s">
        <v>5842</v>
      </c>
      <c r="D5466" s="13" t="s">
        <v>108</v>
      </c>
      <c r="E5466" s="13" t="s">
        <v>23</v>
      </c>
      <c r="F5466" s="13" t="s">
        <v>211</v>
      </c>
      <c r="G5466" s="13" t="s">
        <v>212</v>
      </c>
      <c r="H5466" s="13" t="s">
        <v>26</v>
      </c>
      <c r="I5466" s="47" t="str">
        <f>INDEX(Orders!$E5466,MATCH(Orders!$F5466,Customers!$B5466,0))</f>
        <v>Standard Class</v>
      </c>
    </row>
    <row r="5467" spans="1:9" x14ac:dyDescent="0.35">
      <c r="A5467" s="12">
        <v>3557</v>
      </c>
      <c r="B5467" s="17" t="s">
        <v>5786</v>
      </c>
      <c r="C5467" s="17" t="s">
        <v>5787</v>
      </c>
      <c r="D5467" s="17" t="s">
        <v>41</v>
      </c>
      <c r="E5467" s="17" t="s">
        <v>23</v>
      </c>
      <c r="F5467" s="17" t="s">
        <v>159</v>
      </c>
      <c r="G5467" s="17" t="s">
        <v>160</v>
      </c>
      <c r="H5467" s="17" t="s">
        <v>44</v>
      </c>
      <c r="I5467" s="48" t="str">
        <f>INDEX(Orders!$E5467,MATCH(Orders!$F5467,Customers!$B5467,0))</f>
        <v>Standard Class</v>
      </c>
    </row>
    <row r="5468" spans="1:9" x14ac:dyDescent="0.35">
      <c r="A5468" s="11">
        <v>210</v>
      </c>
      <c r="B5468" s="13" t="s">
        <v>6856</v>
      </c>
      <c r="C5468" s="13" t="s">
        <v>6857</v>
      </c>
      <c r="D5468" s="13" t="s">
        <v>41</v>
      </c>
      <c r="E5468" s="13" t="s">
        <v>23</v>
      </c>
      <c r="F5468" s="13" t="s">
        <v>42</v>
      </c>
      <c r="G5468" s="13" t="s">
        <v>43</v>
      </c>
      <c r="H5468" s="13" t="s">
        <v>44</v>
      </c>
      <c r="I5468" s="47" t="str">
        <f>INDEX(Orders!$E5468,MATCH(Orders!$F5468,Customers!$B5468,0))</f>
        <v>Standard Class</v>
      </c>
    </row>
    <row r="5469" spans="1:9" x14ac:dyDescent="0.35">
      <c r="A5469" s="12">
        <v>2126</v>
      </c>
      <c r="B5469" s="17" t="s">
        <v>3893</v>
      </c>
      <c r="C5469" s="17" t="s">
        <v>3894</v>
      </c>
      <c r="D5469" s="17" t="s">
        <v>41</v>
      </c>
      <c r="E5469" s="17" t="s">
        <v>23</v>
      </c>
      <c r="F5469" s="17" t="s">
        <v>8181</v>
      </c>
      <c r="G5469" s="17" t="s">
        <v>880</v>
      </c>
      <c r="H5469" s="17" t="s">
        <v>54</v>
      </c>
      <c r="I5469" s="48" t="str">
        <f>INDEX(Orders!$E5469,MATCH(Orders!$F5469,Customers!$B5469,0))</f>
        <v>Standard Class</v>
      </c>
    </row>
    <row r="5470" spans="1:9" x14ac:dyDescent="0.35">
      <c r="A5470" s="11">
        <v>4141</v>
      </c>
      <c r="B5470" s="13" t="s">
        <v>1791</v>
      </c>
      <c r="C5470" s="13" t="s">
        <v>1792</v>
      </c>
      <c r="D5470" s="13" t="s">
        <v>108</v>
      </c>
      <c r="E5470" s="13" t="s">
        <v>23</v>
      </c>
      <c r="F5470" s="13" t="s">
        <v>86</v>
      </c>
      <c r="G5470" s="13" t="s">
        <v>87</v>
      </c>
      <c r="H5470" s="13" t="s">
        <v>26</v>
      </c>
      <c r="I5470" s="47" t="str">
        <f>INDEX(Orders!$E5470,MATCH(Orders!$F5470,Customers!$B5470,0))</f>
        <v>Standard Class</v>
      </c>
    </row>
    <row r="5471" spans="1:9" x14ac:dyDescent="0.35">
      <c r="A5471" s="12">
        <v>2350</v>
      </c>
      <c r="B5471" s="17" t="s">
        <v>3383</v>
      </c>
      <c r="C5471" s="17" t="s">
        <v>3384</v>
      </c>
      <c r="D5471" s="17" t="s">
        <v>41</v>
      </c>
      <c r="E5471" s="17" t="s">
        <v>23</v>
      </c>
      <c r="F5471" s="17" t="s">
        <v>86</v>
      </c>
      <c r="G5471" s="17" t="s">
        <v>87</v>
      </c>
      <c r="H5471" s="17" t="s">
        <v>26</v>
      </c>
      <c r="I5471" s="48" t="str">
        <f>INDEX(Orders!$E5471,MATCH(Orders!$F5471,Customers!$B5471,0))</f>
        <v>First Class</v>
      </c>
    </row>
    <row r="5472" spans="1:9" x14ac:dyDescent="0.35">
      <c r="A5472" s="11">
        <v>2352</v>
      </c>
      <c r="B5472" s="13" t="s">
        <v>3089</v>
      </c>
      <c r="C5472" s="13" t="s">
        <v>3090</v>
      </c>
      <c r="D5472" s="13" t="s">
        <v>22</v>
      </c>
      <c r="E5472" s="13" t="s">
        <v>23</v>
      </c>
      <c r="F5472" s="13" t="s">
        <v>42</v>
      </c>
      <c r="G5472" s="13" t="s">
        <v>43</v>
      </c>
      <c r="H5472" s="13" t="s">
        <v>44</v>
      </c>
      <c r="I5472" s="47" t="str">
        <f>INDEX(Orders!$E5472,MATCH(Orders!$F5472,Customers!$B5472,0))</f>
        <v>Same Day</v>
      </c>
    </row>
    <row r="5473" spans="1:9" x14ac:dyDescent="0.35">
      <c r="A5473" s="12">
        <v>1754</v>
      </c>
      <c r="B5473" s="17" t="s">
        <v>3089</v>
      </c>
      <c r="C5473" s="17" t="s">
        <v>3090</v>
      </c>
      <c r="D5473" s="17" t="s">
        <v>22</v>
      </c>
      <c r="E5473" s="17" t="s">
        <v>23</v>
      </c>
      <c r="F5473" s="17" t="s">
        <v>42</v>
      </c>
      <c r="G5473" s="17" t="s">
        <v>43</v>
      </c>
      <c r="H5473" s="17" t="s">
        <v>44</v>
      </c>
      <c r="I5473" s="48" t="str">
        <f>INDEX(Orders!$E5473,MATCH(Orders!$F5473,Customers!$B5473,0))</f>
        <v>Same Day</v>
      </c>
    </row>
    <row r="5474" spans="1:9" x14ac:dyDescent="0.35">
      <c r="A5474" s="11">
        <v>7539</v>
      </c>
      <c r="B5474" s="13" t="s">
        <v>4612</v>
      </c>
      <c r="C5474" s="13" t="s">
        <v>4613</v>
      </c>
      <c r="D5474" s="13" t="s">
        <v>22</v>
      </c>
      <c r="E5474" s="13" t="s">
        <v>23</v>
      </c>
      <c r="F5474" s="13" t="s">
        <v>358</v>
      </c>
      <c r="G5474" s="13" t="s">
        <v>43</v>
      </c>
      <c r="H5474" s="13" t="s">
        <v>44</v>
      </c>
      <c r="I5474" s="47" t="str">
        <f>INDEX(Orders!$E5474,MATCH(Orders!$F5474,Customers!$B5474,0))</f>
        <v>First Class</v>
      </c>
    </row>
    <row r="5475" spans="1:9" x14ac:dyDescent="0.35">
      <c r="A5475" s="12">
        <v>8971</v>
      </c>
      <c r="B5475" s="17" t="s">
        <v>6101</v>
      </c>
      <c r="C5475" s="17" t="s">
        <v>6102</v>
      </c>
      <c r="D5475" s="17" t="s">
        <v>22</v>
      </c>
      <c r="E5475" s="17" t="s">
        <v>23</v>
      </c>
      <c r="F5475" s="17" t="s">
        <v>736</v>
      </c>
      <c r="G5475" s="17" t="s">
        <v>737</v>
      </c>
      <c r="H5475" s="17" t="s">
        <v>44</v>
      </c>
      <c r="I5475" s="48" t="str">
        <f>INDEX(Orders!$E5475,MATCH(Orders!$F5475,Customers!$B5475,0))</f>
        <v>Standard Class</v>
      </c>
    </row>
    <row r="5476" spans="1:9" x14ac:dyDescent="0.35">
      <c r="A5476" s="11">
        <v>6272</v>
      </c>
      <c r="B5476" s="13" t="s">
        <v>1385</v>
      </c>
      <c r="C5476" s="13" t="s">
        <v>1386</v>
      </c>
      <c r="D5476" s="13" t="s">
        <v>22</v>
      </c>
      <c r="E5476" s="13" t="s">
        <v>23</v>
      </c>
      <c r="F5476" s="13" t="s">
        <v>1387</v>
      </c>
      <c r="G5476" s="13" t="s">
        <v>153</v>
      </c>
      <c r="H5476" s="13" t="s">
        <v>26</v>
      </c>
      <c r="I5476" s="47" t="str">
        <f>INDEX(Orders!$E5476,MATCH(Orders!$F5476,Customers!$B5476,0))</f>
        <v>Standard Class</v>
      </c>
    </row>
    <row r="5477" spans="1:9" x14ac:dyDescent="0.35">
      <c r="A5477" s="12">
        <v>7541</v>
      </c>
      <c r="B5477" s="17" t="s">
        <v>4931</v>
      </c>
      <c r="C5477" s="17" t="s">
        <v>4932</v>
      </c>
      <c r="D5477" s="17" t="s">
        <v>22</v>
      </c>
      <c r="E5477" s="17" t="s">
        <v>23</v>
      </c>
      <c r="F5477" s="17" t="s">
        <v>109</v>
      </c>
      <c r="G5477" s="17" t="s">
        <v>43</v>
      </c>
      <c r="H5477" s="17" t="s">
        <v>44</v>
      </c>
      <c r="I5477" s="48" t="str">
        <f>INDEX(Orders!$E5477,MATCH(Orders!$F5477,Customers!$B5477,0))</f>
        <v>Standard Class</v>
      </c>
    </row>
    <row r="5478" spans="1:9" x14ac:dyDescent="0.35">
      <c r="A5478" s="11">
        <v>9727</v>
      </c>
      <c r="B5478" s="13" t="s">
        <v>6101</v>
      </c>
      <c r="C5478" s="13" t="s">
        <v>6102</v>
      </c>
      <c r="D5478" s="13" t="s">
        <v>22</v>
      </c>
      <c r="E5478" s="13" t="s">
        <v>23</v>
      </c>
      <c r="F5478" s="13" t="s">
        <v>736</v>
      </c>
      <c r="G5478" s="13" t="s">
        <v>737</v>
      </c>
      <c r="H5478" s="13" t="s">
        <v>44</v>
      </c>
      <c r="I5478" s="47" t="str">
        <f>INDEX(Orders!$E5478,MATCH(Orders!$F5478,Customers!$B5478,0))</f>
        <v>Standard Class</v>
      </c>
    </row>
    <row r="5479" spans="1:9" x14ac:dyDescent="0.35">
      <c r="A5479" s="12">
        <v>1996</v>
      </c>
      <c r="B5479" s="17" t="s">
        <v>1661</v>
      </c>
      <c r="C5479" s="17" t="s">
        <v>1662</v>
      </c>
      <c r="D5479" s="17" t="s">
        <v>41</v>
      </c>
      <c r="E5479" s="17" t="s">
        <v>23</v>
      </c>
      <c r="F5479" s="17" t="s">
        <v>2487</v>
      </c>
      <c r="G5479" s="17" t="s">
        <v>893</v>
      </c>
      <c r="H5479" s="17" t="s">
        <v>26</v>
      </c>
      <c r="I5479" s="48" t="str">
        <f>INDEX(Orders!$E5479,MATCH(Orders!$F5479,Customers!$B5479,0))</f>
        <v>First Class</v>
      </c>
    </row>
    <row r="5480" spans="1:9" x14ac:dyDescent="0.35">
      <c r="A5480" s="11">
        <v>7543</v>
      </c>
      <c r="B5480" s="13" t="s">
        <v>3167</v>
      </c>
      <c r="C5480" s="13" t="s">
        <v>3168</v>
      </c>
      <c r="D5480" s="13" t="s">
        <v>41</v>
      </c>
      <c r="E5480" s="13" t="s">
        <v>23</v>
      </c>
      <c r="F5480" s="13" t="s">
        <v>451</v>
      </c>
      <c r="G5480" s="13" t="s">
        <v>53</v>
      </c>
      <c r="H5480" s="13" t="s">
        <v>54</v>
      </c>
      <c r="I5480" s="47" t="str">
        <f>INDEX(Orders!$E5480,MATCH(Orders!$F5480,Customers!$B5480,0))</f>
        <v>Second Class</v>
      </c>
    </row>
    <row r="5481" spans="1:9" x14ac:dyDescent="0.35">
      <c r="A5481" s="12">
        <v>1753</v>
      </c>
      <c r="B5481" s="17" t="s">
        <v>6101</v>
      </c>
      <c r="C5481" s="17" t="s">
        <v>6102</v>
      </c>
      <c r="D5481" s="17" t="s">
        <v>22</v>
      </c>
      <c r="E5481" s="17" t="s">
        <v>23</v>
      </c>
      <c r="F5481" s="17" t="s">
        <v>736</v>
      </c>
      <c r="G5481" s="17" t="s">
        <v>737</v>
      </c>
      <c r="H5481" s="17" t="s">
        <v>44</v>
      </c>
      <c r="I5481" s="48" t="str">
        <f>INDEX(Orders!$E5481,MATCH(Orders!$F5481,Customers!$B5481,0))</f>
        <v>Standard Class</v>
      </c>
    </row>
    <row r="5482" spans="1:9" x14ac:dyDescent="0.35">
      <c r="A5482" s="11">
        <v>4498</v>
      </c>
      <c r="B5482" s="13" t="s">
        <v>4612</v>
      </c>
      <c r="C5482" s="13" t="s">
        <v>4613</v>
      </c>
      <c r="D5482" s="13" t="s">
        <v>22</v>
      </c>
      <c r="E5482" s="13" t="s">
        <v>23</v>
      </c>
      <c r="F5482" s="13" t="s">
        <v>358</v>
      </c>
      <c r="G5482" s="13" t="s">
        <v>43</v>
      </c>
      <c r="H5482" s="13" t="s">
        <v>44</v>
      </c>
      <c r="I5482" s="47" t="str">
        <f>INDEX(Orders!$E5482,MATCH(Orders!$F5482,Customers!$B5482,0))</f>
        <v>First Class</v>
      </c>
    </row>
    <row r="5483" spans="1:9" x14ac:dyDescent="0.35">
      <c r="A5483" s="12">
        <v>6292</v>
      </c>
      <c r="B5483" s="17" t="s">
        <v>607</v>
      </c>
      <c r="C5483" s="17" t="s">
        <v>608</v>
      </c>
      <c r="D5483" s="17" t="s">
        <v>41</v>
      </c>
      <c r="E5483" s="17" t="s">
        <v>23</v>
      </c>
      <c r="F5483" s="17" t="s">
        <v>86</v>
      </c>
      <c r="G5483" s="17" t="s">
        <v>87</v>
      </c>
      <c r="H5483" s="17" t="s">
        <v>26</v>
      </c>
      <c r="I5483" s="48" t="str">
        <f>INDEX(Orders!$E5483,MATCH(Orders!$F5483,Customers!$B5483,0))</f>
        <v>Standard Class</v>
      </c>
    </row>
    <row r="5484" spans="1:9" x14ac:dyDescent="0.35">
      <c r="A5484" s="11">
        <v>7545</v>
      </c>
      <c r="B5484" s="13" t="s">
        <v>3492</v>
      </c>
      <c r="C5484" s="13" t="s">
        <v>3493</v>
      </c>
      <c r="D5484" s="13" t="s">
        <v>41</v>
      </c>
      <c r="E5484" s="13" t="s">
        <v>23</v>
      </c>
      <c r="F5484" s="13" t="s">
        <v>1133</v>
      </c>
      <c r="G5484" s="13" t="s">
        <v>425</v>
      </c>
      <c r="H5484" s="13" t="s">
        <v>79</v>
      </c>
      <c r="I5484" s="47" t="str">
        <f>INDEX(Orders!$E5484,MATCH(Orders!$F5484,Customers!$B5484,0))</f>
        <v>First Class</v>
      </c>
    </row>
    <row r="5485" spans="1:9" x14ac:dyDescent="0.35">
      <c r="A5485" s="12">
        <v>9728</v>
      </c>
      <c r="B5485" s="17" t="s">
        <v>6101</v>
      </c>
      <c r="C5485" s="17" t="s">
        <v>6102</v>
      </c>
      <c r="D5485" s="17" t="s">
        <v>22</v>
      </c>
      <c r="E5485" s="17" t="s">
        <v>23</v>
      </c>
      <c r="F5485" s="17" t="s">
        <v>736</v>
      </c>
      <c r="G5485" s="17" t="s">
        <v>737</v>
      </c>
      <c r="H5485" s="17" t="s">
        <v>44</v>
      </c>
      <c r="I5485" s="48" t="str">
        <f>INDEX(Orders!$E5485,MATCH(Orders!$F5485,Customers!$B5485,0))</f>
        <v>Standard Class</v>
      </c>
    </row>
    <row r="5486" spans="1:9" x14ac:dyDescent="0.35">
      <c r="A5486" s="11">
        <v>6271</v>
      </c>
      <c r="B5486" s="13" t="s">
        <v>1661</v>
      </c>
      <c r="C5486" s="13" t="s">
        <v>1662</v>
      </c>
      <c r="D5486" s="13" t="s">
        <v>41</v>
      </c>
      <c r="E5486" s="13" t="s">
        <v>23</v>
      </c>
      <c r="F5486" s="13" t="s">
        <v>2487</v>
      </c>
      <c r="G5486" s="13" t="s">
        <v>893</v>
      </c>
      <c r="H5486" s="13" t="s">
        <v>26</v>
      </c>
      <c r="I5486" s="47" t="str">
        <f>INDEX(Orders!$E5486,MATCH(Orders!$F5486,Customers!$B5486,0))</f>
        <v>First Class</v>
      </c>
    </row>
    <row r="5487" spans="1:9" x14ac:dyDescent="0.35">
      <c r="A5487" s="12">
        <v>5531</v>
      </c>
      <c r="B5487" s="17" t="s">
        <v>4931</v>
      </c>
      <c r="C5487" s="17" t="s">
        <v>4932</v>
      </c>
      <c r="D5487" s="17" t="s">
        <v>22</v>
      </c>
      <c r="E5487" s="17" t="s">
        <v>23</v>
      </c>
      <c r="F5487" s="17" t="s">
        <v>109</v>
      </c>
      <c r="G5487" s="17" t="s">
        <v>43</v>
      </c>
      <c r="H5487" s="17" t="s">
        <v>44</v>
      </c>
      <c r="I5487" s="48" t="str">
        <f>INDEX(Orders!$E5487,MATCH(Orders!$F5487,Customers!$B5487,0))</f>
        <v>Standard Class</v>
      </c>
    </row>
    <row r="5488" spans="1:9" x14ac:dyDescent="0.35">
      <c r="A5488" s="11">
        <v>1755</v>
      </c>
      <c r="B5488" s="13" t="s">
        <v>7734</v>
      </c>
      <c r="C5488" s="13" t="s">
        <v>7735</v>
      </c>
      <c r="D5488" s="13" t="s">
        <v>41</v>
      </c>
      <c r="E5488" s="13" t="s">
        <v>23</v>
      </c>
      <c r="F5488" s="13" t="s">
        <v>1598</v>
      </c>
      <c r="G5488" s="13" t="s">
        <v>1599</v>
      </c>
      <c r="H5488" s="13" t="s">
        <v>54</v>
      </c>
      <c r="I5488" s="47" t="str">
        <f>INDEX(Orders!$E5488,MATCH(Orders!$F5488,Customers!$B5488,0))</f>
        <v>Standard Class</v>
      </c>
    </row>
    <row r="5489" spans="1:9" x14ac:dyDescent="0.35">
      <c r="A5489" s="12">
        <v>8970</v>
      </c>
      <c r="B5489" s="17" t="s">
        <v>4612</v>
      </c>
      <c r="C5489" s="17" t="s">
        <v>4613</v>
      </c>
      <c r="D5489" s="17" t="s">
        <v>22</v>
      </c>
      <c r="E5489" s="17" t="s">
        <v>23</v>
      </c>
      <c r="F5489" s="17" t="s">
        <v>358</v>
      </c>
      <c r="G5489" s="17" t="s">
        <v>43</v>
      </c>
      <c r="H5489" s="17" t="s">
        <v>44</v>
      </c>
      <c r="I5489" s="48" t="str">
        <f>INDEX(Orders!$E5489,MATCH(Orders!$F5489,Customers!$B5489,0))</f>
        <v>First Class</v>
      </c>
    </row>
    <row r="5490" spans="1:9" x14ac:dyDescent="0.35">
      <c r="A5490" s="11">
        <v>6690</v>
      </c>
      <c r="B5490" s="13" t="s">
        <v>1385</v>
      </c>
      <c r="C5490" s="13" t="s">
        <v>1386</v>
      </c>
      <c r="D5490" s="13" t="s">
        <v>22</v>
      </c>
      <c r="E5490" s="13" t="s">
        <v>23</v>
      </c>
      <c r="F5490" s="13" t="s">
        <v>1387</v>
      </c>
      <c r="G5490" s="13" t="s">
        <v>153</v>
      </c>
      <c r="H5490" s="13" t="s">
        <v>26</v>
      </c>
      <c r="I5490" s="47" t="str">
        <f>INDEX(Orders!$E5490,MATCH(Orders!$F5490,Customers!$B5490,0))</f>
        <v>Standard Class</v>
      </c>
    </row>
    <row r="5491" spans="1:9" x14ac:dyDescent="0.35">
      <c r="A5491" s="12">
        <v>6760</v>
      </c>
      <c r="B5491" s="17" t="s">
        <v>2120</v>
      </c>
      <c r="C5491" s="17" t="s">
        <v>2121</v>
      </c>
      <c r="D5491" s="17" t="s">
        <v>22</v>
      </c>
      <c r="E5491" s="17" t="s">
        <v>23</v>
      </c>
      <c r="F5491" s="17" t="s">
        <v>451</v>
      </c>
      <c r="G5491" s="17" t="s">
        <v>53</v>
      </c>
      <c r="H5491" s="17" t="s">
        <v>54</v>
      </c>
      <c r="I5491" s="48" t="str">
        <f>INDEX(Orders!$E5491,MATCH(Orders!$F5491,Customers!$B5491,0))</f>
        <v>Standard Class</v>
      </c>
    </row>
    <row r="5492" spans="1:9" x14ac:dyDescent="0.35">
      <c r="A5492" s="11">
        <v>2353</v>
      </c>
      <c r="B5492" s="13" t="s">
        <v>5025</v>
      </c>
      <c r="C5492" s="13" t="s">
        <v>5026</v>
      </c>
      <c r="D5492" s="13" t="s">
        <v>41</v>
      </c>
      <c r="E5492" s="13" t="s">
        <v>23</v>
      </c>
      <c r="F5492" s="13" t="s">
        <v>1839</v>
      </c>
      <c r="G5492" s="13" t="s">
        <v>78</v>
      </c>
      <c r="H5492" s="13" t="s">
        <v>79</v>
      </c>
      <c r="I5492" s="47" t="str">
        <f>INDEX(Orders!$E5492,MATCH(Orders!$F5492,Customers!$B5492,0))</f>
        <v>Standard Class</v>
      </c>
    </row>
    <row r="5493" spans="1:9" x14ac:dyDescent="0.35">
      <c r="A5493" s="12">
        <v>2349</v>
      </c>
      <c r="B5493" s="17" t="s">
        <v>3089</v>
      </c>
      <c r="C5493" s="17" t="s">
        <v>3090</v>
      </c>
      <c r="D5493" s="17" t="s">
        <v>22</v>
      </c>
      <c r="E5493" s="17" t="s">
        <v>23</v>
      </c>
      <c r="F5493" s="17" t="s">
        <v>42</v>
      </c>
      <c r="G5493" s="17" t="s">
        <v>43</v>
      </c>
      <c r="H5493" s="17" t="s">
        <v>44</v>
      </c>
      <c r="I5493" s="48" t="str">
        <f>INDEX(Orders!$E5493,MATCH(Orders!$F5493,Customers!$B5493,0))</f>
        <v>Same Day</v>
      </c>
    </row>
    <row r="5494" spans="1:9" x14ac:dyDescent="0.35">
      <c r="A5494" s="11">
        <v>9729</v>
      </c>
      <c r="B5494" s="13" t="s">
        <v>3089</v>
      </c>
      <c r="C5494" s="13" t="s">
        <v>3090</v>
      </c>
      <c r="D5494" s="13" t="s">
        <v>22</v>
      </c>
      <c r="E5494" s="13" t="s">
        <v>23</v>
      </c>
      <c r="F5494" s="13" t="s">
        <v>42</v>
      </c>
      <c r="G5494" s="13" t="s">
        <v>43</v>
      </c>
      <c r="H5494" s="13" t="s">
        <v>44</v>
      </c>
      <c r="I5494" s="47" t="str">
        <f>INDEX(Orders!$E5494,MATCH(Orders!$F5494,Customers!$B5494,0))</f>
        <v>Same Day</v>
      </c>
    </row>
    <row r="5495" spans="1:9" x14ac:dyDescent="0.35">
      <c r="A5495" s="12">
        <v>7540</v>
      </c>
      <c r="B5495" s="17" t="s">
        <v>1661</v>
      </c>
      <c r="C5495" s="17" t="s">
        <v>1662</v>
      </c>
      <c r="D5495" s="17" t="s">
        <v>41</v>
      </c>
      <c r="E5495" s="17" t="s">
        <v>23</v>
      </c>
      <c r="F5495" s="17" t="s">
        <v>2487</v>
      </c>
      <c r="G5495" s="17" t="s">
        <v>893</v>
      </c>
      <c r="H5495" s="17" t="s">
        <v>26</v>
      </c>
      <c r="I5495" s="48" t="str">
        <f>INDEX(Orders!$E5495,MATCH(Orders!$F5495,Customers!$B5495,0))</f>
        <v>First Class</v>
      </c>
    </row>
    <row r="5496" spans="1:9" x14ac:dyDescent="0.35">
      <c r="A5496" s="11">
        <v>2351</v>
      </c>
      <c r="B5496" s="13" t="s">
        <v>6101</v>
      </c>
      <c r="C5496" s="13" t="s">
        <v>6102</v>
      </c>
      <c r="D5496" s="13" t="s">
        <v>22</v>
      </c>
      <c r="E5496" s="13" t="s">
        <v>23</v>
      </c>
      <c r="F5496" s="13" t="s">
        <v>736</v>
      </c>
      <c r="G5496" s="13" t="s">
        <v>737</v>
      </c>
      <c r="H5496" s="13" t="s">
        <v>44</v>
      </c>
      <c r="I5496" s="47" t="str">
        <f>INDEX(Orders!$E5496,MATCH(Orders!$F5496,Customers!$B5496,0))</f>
        <v>Standard Class</v>
      </c>
    </row>
    <row r="5497" spans="1:9" x14ac:dyDescent="0.35">
      <c r="A5497" s="12">
        <v>1997</v>
      </c>
      <c r="B5497" s="17" t="s">
        <v>3089</v>
      </c>
      <c r="C5497" s="17" t="s">
        <v>3090</v>
      </c>
      <c r="D5497" s="17" t="s">
        <v>22</v>
      </c>
      <c r="E5497" s="17" t="s">
        <v>23</v>
      </c>
      <c r="F5497" s="17" t="s">
        <v>42</v>
      </c>
      <c r="G5497" s="17" t="s">
        <v>43</v>
      </c>
      <c r="H5497" s="17" t="s">
        <v>44</v>
      </c>
      <c r="I5497" s="48" t="str">
        <f>INDEX(Orders!$E5497,MATCH(Orders!$F5497,Customers!$B5497,0))</f>
        <v>Same Day</v>
      </c>
    </row>
    <row r="5498" spans="1:9" x14ac:dyDescent="0.35">
      <c r="A5498" s="11">
        <v>2271</v>
      </c>
      <c r="B5498" s="13" t="s">
        <v>3167</v>
      </c>
      <c r="C5498" s="13" t="s">
        <v>3168</v>
      </c>
      <c r="D5498" s="13" t="s">
        <v>41</v>
      </c>
      <c r="E5498" s="13" t="s">
        <v>23</v>
      </c>
      <c r="F5498" s="13" t="s">
        <v>451</v>
      </c>
      <c r="G5498" s="13" t="s">
        <v>53</v>
      </c>
      <c r="H5498" s="13" t="s">
        <v>54</v>
      </c>
      <c r="I5498" s="47" t="str">
        <f>INDEX(Orders!$E5498,MATCH(Orders!$F5498,Customers!$B5498,0))</f>
        <v>Second Class</v>
      </c>
    </row>
    <row r="5499" spans="1:9" x14ac:dyDescent="0.35">
      <c r="A5499" s="12">
        <v>7544</v>
      </c>
      <c r="B5499" s="17" t="s">
        <v>2062</v>
      </c>
      <c r="C5499" s="17" t="s">
        <v>2063</v>
      </c>
      <c r="D5499" s="17" t="s">
        <v>22</v>
      </c>
      <c r="E5499" s="17" t="s">
        <v>23</v>
      </c>
      <c r="F5499" s="17" t="s">
        <v>801</v>
      </c>
      <c r="G5499" s="17" t="s">
        <v>98</v>
      </c>
      <c r="H5499" s="17" t="s">
        <v>79</v>
      </c>
      <c r="I5499" s="48" t="str">
        <f>INDEX(Orders!$E5499,MATCH(Orders!$F5499,Customers!$B5499,0))</f>
        <v>Standard Class</v>
      </c>
    </row>
    <row r="5500" spans="1:9" x14ac:dyDescent="0.35">
      <c r="A5500" s="11">
        <v>2513</v>
      </c>
      <c r="B5500" s="13" t="s">
        <v>6101</v>
      </c>
      <c r="C5500" s="13" t="s">
        <v>6102</v>
      </c>
      <c r="D5500" s="13" t="s">
        <v>22</v>
      </c>
      <c r="E5500" s="13" t="s">
        <v>23</v>
      </c>
      <c r="F5500" s="13" t="s">
        <v>736</v>
      </c>
      <c r="G5500" s="13" t="s">
        <v>737</v>
      </c>
      <c r="H5500" s="13" t="s">
        <v>44</v>
      </c>
      <c r="I5500" s="47" t="str">
        <f>INDEX(Orders!$E5500,MATCH(Orders!$F5500,Customers!$B5500,0))</f>
        <v>Standard Class</v>
      </c>
    </row>
    <row r="5501" spans="1:9" x14ac:dyDescent="0.35">
      <c r="A5501" s="12">
        <v>7542</v>
      </c>
      <c r="B5501" s="17" t="s">
        <v>1319</v>
      </c>
      <c r="C5501" s="17" t="s">
        <v>1320</v>
      </c>
      <c r="D5501" s="17" t="s">
        <v>108</v>
      </c>
      <c r="E5501" s="17" t="s">
        <v>23</v>
      </c>
      <c r="F5501" s="17" t="s">
        <v>666</v>
      </c>
      <c r="G5501" s="17" t="s">
        <v>98</v>
      </c>
      <c r="H5501" s="17" t="s">
        <v>79</v>
      </c>
      <c r="I5501" s="48" t="str">
        <f>INDEX(Orders!$E5501,MATCH(Orders!$F5501,Customers!$B5501,0))</f>
        <v>Standard Class</v>
      </c>
    </row>
    <row r="5502" spans="1:9" x14ac:dyDescent="0.35">
      <c r="A5502" s="11">
        <v>1895</v>
      </c>
      <c r="B5502" s="13" t="s">
        <v>6101</v>
      </c>
      <c r="C5502" s="13" t="s">
        <v>6102</v>
      </c>
      <c r="D5502" s="13" t="s">
        <v>22</v>
      </c>
      <c r="E5502" s="13" t="s">
        <v>23</v>
      </c>
      <c r="F5502" s="13" t="s">
        <v>736</v>
      </c>
      <c r="G5502" s="13" t="s">
        <v>737</v>
      </c>
      <c r="H5502" s="13" t="s">
        <v>44</v>
      </c>
      <c r="I5502" s="47" t="str">
        <f>INDEX(Orders!$E5502,MATCH(Orders!$F5502,Customers!$B5502,0))</f>
        <v>Standard Class</v>
      </c>
    </row>
    <row r="5503" spans="1:9" x14ac:dyDescent="0.35">
      <c r="A5503" s="12">
        <v>8642</v>
      </c>
      <c r="B5503" s="17" t="s">
        <v>1841</v>
      </c>
      <c r="C5503" s="17" t="s">
        <v>1842</v>
      </c>
      <c r="D5503" s="17" t="s">
        <v>41</v>
      </c>
      <c r="E5503" s="17" t="s">
        <v>23</v>
      </c>
      <c r="F5503" s="17" t="s">
        <v>8347</v>
      </c>
      <c r="G5503" s="17" t="s">
        <v>425</v>
      </c>
      <c r="H5503" s="17" t="s">
        <v>79</v>
      </c>
      <c r="I5503" s="48" t="str">
        <f>INDEX(Orders!$E5503,MATCH(Orders!$F5503,Customers!$B5503,0))</f>
        <v>First Class</v>
      </c>
    </row>
    <row r="5504" spans="1:9" x14ac:dyDescent="0.35">
      <c r="A5504" s="11">
        <v>6270</v>
      </c>
      <c r="B5504" s="13" t="s">
        <v>1121</v>
      </c>
      <c r="C5504" s="13" t="s">
        <v>1122</v>
      </c>
      <c r="D5504" s="13" t="s">
        <v>41</v>
      </c>
      <c r="E5504" s="13" t="s">
        <v>23</v>
      </c>
      <c r="F5504" s="13" t="s">
        <v>3385</v>
      </c>
      <c r="G5504" s="13" t="s">
        <v>465</v>
      </c>
      <c r="H5504" s="13" t="s">
        <v>44</v>
      </c>
      <c r="I5504" s="47" t="str">
        <f>INDEX(Orders!$E5504,MATCH(Orders!$F5504,Customers!$B5504,0))</f>
        <v>Same Day</v>
      </c>
    </row>
    <row r="5505" spans="1:9" x14ac:dyDescent="0.35">
      <c r="A5505" s="12">
        <v>2463</v>
      </c>
      <c r="B5505" s="17" t="s">
        <v>4931</v>
      </c>
      <c r="C5505" s="17" t="s">
        <v>4932</v>
      </c>
      <c r="D5505" s="17" t="s">
        <v>22</v>
      </c>
      <c r="E5505" s="17" t="s">
        <v>23</v>
      </c>
      <c r="F5505" s="17" t="s">
        <v>109</v>
      </c>
      <c r="G5505" s="17" t="s">
        <v>43</v>
      </c>
      <c r="H5505" s="17" t="s">
        <v>44</v>
      </c>
      <c r="I5505" s="48" t="str">
        <f>INDEX(Orders!$E5505,MATCH(Orders!$F5505,Customers!$B5505,0))</f>
        <v>Standard Class</v>
      </c>
    </row>
    <row r="5506" spans="1:9" x14ac:dyDescent="0.35">
      <c r="A5506" s="11">
        <v>7882</v>
      </c>
      <c r="B5506" s="13" t="s">
        <v>6987</v>
      </c>
      <c r="C5506" s="13" t="s">
        <v>6988</v>
      </c>
      <c r="D5506" s="13" t="s">
        <v>41</v>
      </c>
      <c r="E5506" s="13" t="s">
        <v>23</v>
      </c>
      <c r="F5506" s="13" t="s">
        <v>218</v>
      </c>
      <c r="G5506" s="13" t="s">
        <v>219</v>
      </c>
      <c r="H5506" s="13" t="s">
        <v>26</v>
      </c>
      <c r="I5506" s="47" t="str">
        <f>INDEX(Orders!$E5506,MATCH(Orders!$F5506,Customers!$B5506,0))</f>
        <v>Standard Class</v>
      </c>
    </row>
    <row r="5507" spans="1:9" x14ac:dyDescent="0.35">
      <c r="A5507" s="12">
        <v>7883</v>
      </c>
      <c r="B5507" s="17" t="s">
        <v>715</v>
      </c>
      <c r="C5507" s="17" t="s">
        <v>716</v>
      </c>
      <c r="D5507" s="17" t="s">
        <v>41</v>
      </c>
      <c r="E5507" s="17" t="s">
        <v>23</v>
      </c>
      <c r="F5507" s="17" t="s">
        <v>8351</v>
      </c>
      <c r="G5507" s="17" t="s">
        <v>737</v>
      </c>
      <c r="H5507" s="17" t="s">
        <v>44</v>
      </c>
      <c r="I5507" s="48" t="str">
        <f>INDEX(Orders!$E5507,MATCH(Orders!$F5507,Customers!$B5507,0))</f>
        <v>Second Class</v>
      </c>
    </row>
    <row r="5508" spans="1:9" x14ac:dyDescent="0.35">
      <c r="A5508" s="11">
        <v>2465</v>
      </c>
      <c r="B5508" s="13" t="s">
        <v>715</v>
      </c>
      <c r="C5508" s="13" t="s">
        <v>716</v>
      </c>
      <c r="D5508" s="13" t="s">
        <v>41</v>
      </c>
      <c r="E5508" s="13" t="s">
        <v>23</v>
      </c>
      <c r="F5508" s="13" t="s">
        <v>8351</v>
      </c>
      <c r="G5508" s="13" t="s">
        <v>737</v>
      </c>
      <c r="H5508" s="13" t="s">
        <v>44</v>
      </c>
      <c r="I5508" s="47" t="str">
        <f>INDEX(Orders!$E5508,MATCH(Orders!$F5508,Customers!$B5508,0))</f>
        <v>Second Class</v>
      </c>
    </row>
    <row r="5509" spans="1:9" x14ac:dyDescent="0.35">
      <c r="A5509" s="12">
        <v>2675</v>
      </c>
      <c r="B5509" s="17" t="s">
        <v>6987</v>
      </c>
      <c r="C5509" s="17" t="s">
        <v>6988</v>
      </c>
      <c r="D5509" s="17" t="s">
        <v>41</v>
      </c>
      <c r="E5509" s="17" t="s">
        <v>23</v>
      </c>
      <c r="F5509" s="17" t="s">
        <v>218</v>
      </c>
      <c r="G5509" s="17" t="s">
        <v>219</v>
      </c>
      <c r="H5509" s="17" t="s">
        <v>26</v>
      </c>
      <c r="I5509" s="48" t="str">
        <f>INDEX(Orders!$E5509,MATCH(Orders!$F5509,Customers!$B5509,0))</f>
        <v>Standard Class</v>
      </c>
    </row>
    <row r="5510" spans="1:9" x14ac:dyDescent="0.35">
      <c r="A5510" s="11">
        <v>4717</v>
      </c>
      <c r="B5510" s="13" t="s">
        <v>2531</v>
      </c>
      <c r="C5510" s="13" t="s">
        <v>2532</v>
      </c>
      <c r="D5510" s="13" t="s">
        <v>41</v>
      </c>
      <c r="E5510" s="13" t="s">
        <v>23</v>
      </c>
      <c r="F5510" s="13" t="s">
        <v>257</v>
      </c>
      <c r="G5510" s="13" t="s">
        <v>43</v>
      </c>
      <c r="H5510" s="13" t="s">
        <v>44</v>
      </c>
      <c r="I5510" s="47" t="str">
        <f>INDEX(Orders!$E5510,MATCH(Orders!$F5510,Customers!$B5510,0))</f>
        <v>Same Day</v>
      </c>
    </row>
    <row r="5511" spans="1:9" x14ac:dyDescent="0.35">
      <c r="A5511" s="12">
        <v>7881</v>
      </c>
      <c r="B5511" s="17" t="s">
        <v>3413</v>
      </c>
      <c r="C5511" s="17" t="s">
        <v>3414</v>
      </c>
      <c r="D5511" s="17" t="s">
        <v>108</v>
      </c>
      <c r="E5511" s="17" t="s">
        <v>23</v>
      </c>
      <c r="F5511" s="17" t="s">
        <v>159</v>
      </c>
      <c r="G5511" s="17" t="s">
        <v>160</v>
      </c>
      <c r="H5511" s="17" t="s">
        <v>44</v>
      </c>
      <c r="I5511" s="48" t="str">
        <f>INDEX(Orders!$E5511,MATCH(Orders!$F5511,Customers!$B5511,0))</f>
        <v>Second Class</v>
      </c>
    </row>
    <row r="5512" spans="1:9" x14ac:dyDescent="0.35">
      <c r="A5512" s="11">
        <v>7884</v>
      </c>
      <c r="B5512" s="13" t="s">
        <v>715</v>
      </c>
      <c r="C5512" s="13" t="s">
        <v>716</v>
      </c>
      <c r="D5512" s="13" t="s">
        <v>41</v>
      </c>
      <c r="E5512" s="13" t="s">
        <v>23</v>
      </c>
      <c r="F5512" s="13" t="s">
        <v>8351</v>
      </c>
      <c r="G5512" s="13" t="s">
        <v>737</v>
      </c>
      <c r="H5512" s="13" t="s">
        <v>44</v>
      </c>
      <c r="I5512" s="47" t="str">
        <f>INDEX(Orders!$E5512,MATCH(Orders!$F5512,Customers!$B5512,0))</f>
        <v>Second Class</v>
      </c>
    </row>
    <row r="5513" spans="1:9" x14ac:dyDescent="0.35">
      <c r="A5513" s="12">
        <v>2466</v>
      </c>
      <c r="B5513" s="17" t="s">
        <v>715</v>
      </c>
      <c r="C5513" s="17" t="s">
        <v>716</v>
      </c>
      <c r="D5513" s="17" t="s">
        <v>41</v>
      </c>
      <c r="E5513" s="17" t="s">
        <v>23</v>
      </c>
      <c r="F5513" s="17" t="s">
        <v>8351</v>
      </c>
      <c r="G5513" s="17" t="s">
        <v>737</v>
      </c>
      <c r="H5513" s="17" t="s">
        <v>44</v>
      </c>
      <c r="I5513" s="48" t="str">
        <f>INDEX(Orders!$E5513,MATCH(Orders!$F5513,Customers!$B5513,0))</f>
        <v>Second Class</v>
      </c>
    </row>
    <row r="5514" spans="1:9" x14ac:dyDescent="0.35">
      <c r="A5514" s="11">
        <v>7888</v>
      </c>
      <c r="B5514" s="13" t="s">
        <v>6987</v>
      </c>
      <c r="C5514" s="13" t="s">
        <v>6988</v>
      </c>
      <c r="D5514" s="13" t="s">
        <v>41</v>
      </c>
      <c r="E5514" s="13" t="s">
        <v>23</v>
      </c>
      <c r="F5514" s="13" t="s">
        <v>218</v>
      </c>
      <c r="G5514" s="13" t="s">
        <v>219</v>
      </c>
      <c r="H5514" s="13" t="s">
        <v>26</v>
      </c>
      <c r="I5514" s="47" t="str">
        <f>INDEX(Orders!$E5514,MATCH(Orders!$F5514,Customers!$B5514,0))</f>
        <v>Standard Class</v>
      </c>
    </row>
    <row r="5515" spans="1:9" x14ac:dyDescent="0.35">
      <c r="A5515" s="12">
        <v>7886</v>
      </c>
      <c r="B5515" s="17" t="s">
        <v>715</v>
      </c>
      <c r="C5515" s="17" t="s">
        <v>716</v>
      </c>
      <c r="D5515" s="17" t="s">
        <v>41</v>
      </c>
      <c r="E5515" s="17" t="s">
        <v>23</v>
      </c>
      <c r="F5515" s="17" t="s">
        <v>8351</v>
      </c>
      <c r="G5515" s="17" t="s">
        <v>737</v>
      </c>
      <c r="H5515" s="17" t="s">
        <v>44</v>
      </c>
      <c r="I5515" s="48" t="str">
        <f>INDEX(Orders!$E5515,MATCH(Orders!$F5515,Customers!$B5515,0))</f>
        <v>Second Class</v>
      </c>
    </row>
    <row r="5516" spans="1:9" x14ac:dyDescent="0.35">
      <c r="A5516" s="11">
        <v>4567</v>
      </c>
      <c r="B5516" s="13" t="s">
        <v>715</v>
      </c>
      <c r="C5516" s="13" t="s">
        <v>716</v>
      </c>
      <c r="D5516" s="13" t="s">
        <v>41</v>
      </c>
      <c r="E5516" s="13" t="s">
        <v>23</v>
      </c>
      <c r="F5516" s="13" t="s">
        <v>8351</v>
      </c>
      <c r="G5516" s="13" t="s">
        <v>737</v>
      </c>
      <c r="H5516" s="13" t="s">
        <v>44</v>
      </c>
      <c r="I5516" s="47" t="str">
        <f>INDEX(Orders!$E5516,MATCH(Orders!$F5516,Customers!$B5516,0))</f>
        <v>Second Class</v>
      </c>
    </row>
    <row r="5517" spans="1:9" x14ac:dyDescent="0.35">
      <c r="A5517" s="12">
        <v>7887</v>
      </c>
      <c r="B5517" s="17" t="s">
        <v>5594</v>
      </c>
      <c r="C5517" s="17" t="s">
        <v>5595</v>
      </c>
      <c r="D5517" s="17" t="s">
        <v>41</v>
      </c>
      <c r="E5517" s="17" t="s">
        <v>23</v>
      </c>
      <c r="F5517" s="17" t="s">
        <v>273</v>
      </c>
      <c r="G5517" s="17" t="s">
        <v>78</v>
      </c>
      <c r="H5517" s="17" t="s">
        <v>79</v>
      </c>
      <c r="I5517" s="48" t="str">
        <f>INDEX(Orders!$E5517,MATCH(Orders!$F5517,Customers!$B5517,0))</f>
        <v>Standard Class</v>
      </c>
    </row>
    <row r="5518" spans="1:9" x14ac:dyDescent="0.35">
      <c r="A5518" s="11">
        <v>7537</v>
      </c>
      <c r="B5518" s="13" t="s">
        <v>715</v>
      </c>
      <c r="C5518" s="13" t="s">
        <v>716</v>
      </c>
      <c r="D5518" s="13" t="s">
        <v>41</v>
      </c>
      <c r="E5518" s="13" t="s">
        <v>23</v>
      </c>
      <c r="F5518" s="13" t="s">
        <v>8351</v>
      </c>
      <c r="G5518" s="13" t="s">
        <v>737</v>
      </c>
      <c r="H5518" s="13" t="s">
        <v>44</v>
      </c>
      <c r="I5518" s="47" t="str">
        <f>INDEX(Orders!$E5518,MATCH(Orders!$F5518,Customers!$B5518,0))</f>
        <v>Second Class</v>
      </c>
    </row>
    <row r="5519" spans="1:9" x14ac:dyDescent="0.35">
      <c r="A5519" s="12">
        <v>2464</v>
      </c>
      <c r="B5519" s="17" t="s">
        <v>1217</v>
      </c>
      <c r="C5519" s="17" t="s">
        <v>1218</v>
      </c>
      <c r="D5519" s="17" t="s">
        <v>41</v>
      </c>
      <c r="E5519" s="17" t="s">
        <v>23</v>
      </c>
      <c r="F5519" s="17" t="s">
        <v>451</v>
      </c>
      <c r="G5519" s="17" t="s">
        <v>53</v>
      </c>
      <c r="H5519" s="17" t="s">
        <v>54</v>
      </c>
      <c r="I5519" s="48" t="str">
        <f>INDEX(Orders!$E5519,MATCH(Orders!$F5519,Customers!$B5519,0))</f>
        <v>Standard Class</v>
      </c>
    </row>
    <row r="5520" spans="1:9" x14ac:dyDescent="0.35">
      <c r="A5520" s="11">
        <v>7762</v>
      </c>
      <c r="B5520" s="13" t="s">
        <v>6987</v>
      </c>
      <c r="C5520" s="13" t="s">
        <v>6988</v>
      </c>
      <c r="D5520" s="13" t="s">
        <v>41</v>
      </c>
      <c r="E5520" s="13" t="s">
        <v>23</v>
      </c>
      <c r="F5520" s="13" t="s">
        <v>218</v>
      </c>
      <c r="G5520" s="13" t="s">
        <v>219</v>
      </c>
      <c r="H5520" s="13" t="s">
        <v>26</v>
      </c>
      <c r="I5520" s="47" t="str">
        <f>INDEX(Orders!$E5520,MATCH(Orders!$F5520,Customers!$B5520,0))</f>
        <v>Standard Class</v>
      </c>
    </row>
    <row r="5521" spans="1:9" x14ac:dyDescent="0.35">
      <c r="A5521" s="12">
        <v>4568</v>
      </c>
      <c r="B5521" s="17" t="s">
        <v>6856</v>
      </c>
      <c r="C5521" s="17" t="s">
        <v>6857</v>
      </c>
      <c r="D5521" s="17" t="s">
        <v>41</v>
      </c>
      <c r="E5521" s="17" t="s">
        <v>23</v>
      </c>
      <c r="F5521" s="17" t="s">
        <v>2822</v>
      </c>
      <c r="G5521" s="17" t="s">
        <v>53</v>
      </c>
      <c r="H5521" s="17" t="s">
        <v>54</v>
      </c>
      <c r="I5521" s="48" t="str">
        <f>INDEX(Orders!$E5521,MATCH(Orders!$F5521,Customers!$B5521,0))</f>
        <v>First Class</v>
      </c>
    </row>
    <row r="5522" spans="1:9" x14ac:dyDescent="0.35">
      <c r="A5522" s="11">
        <v>3465</v>
      </c>
      <c r="B5522" s="13" t="s">
        <v>5594</v>
      </c>
      <c r="C5522" s="13" t="s">
        <v>5595</v>
      </c>
      <c r="D5522" s="13" t="s">
        <v>41</v>
      </c>
      <c r="E5522" s="13" t="s">
        <v>23</v>
      </c>
      <c r="F5522" s="13" t="s">
        <v>273</v>
      </c>
      <c r="G5522" s="13" t="s">
        <v>78</v>
      </c>
      <c r="H5522" s="13" t="s">
        <v>79</v>
      </c>
      <c r="I5522" s="47" t="str">
        <f>INDEX(Orders!$E5522,MATCH(Orders!$F5522,Customers!$B5522,0))</f>
        <v>Standard Class</v>
      </c>
    </row>
    <row r="5523" spans="1:9" x14ac:dyDescent="0.35">
      <c r="A5523" s="12">
        <v>7885</v>
      </c>
      <c r="B5523" s="17" t="s">
        <v>1884</v>
      </c>
      <c r="C5523" s="17" t="s">
        <v>1885</v>
      </c>
      <c r="D5523" s="17" t="s">
        <v>41</v>
      </c>
      <c r="E5523" s="17" t="s">
        <v>23</v>
      </c>
      <c r="F5523" s="17" t="s">
        <v>97</v>
      </c>
      <c r="G5523" s="17" t="s">
        <v>98</v>
      </c>
      <c r="H5523" s="17" t="s">
        <v>79</v>
      </c>
      <c r="I5523" s="48" t="str">
        <f>INDEX(Orders!$E5523,MATCH(Orders!$F5523,Customers!$B5523,0))</f>
        <v>Second Class</v>
      </c>
    </row>
    <row r="5524" spans="1:9" x14ac:dyDescent="0.35">
      <c r="A5524" s="11">
        <v>4566</v>
      </c>
      <c r="B5524" s="13" t="s">
        <v>715</v>
      </c>
      <c r="C5524" s="13" t="s">
        <v>716</v>
      </c>
      <c r="D5524" s="13" t="s">
        <v>41</v>
      </c>
      <c r="E5524" s="13" t="s">
        <v>23</v>
      </c>
      <c r="F5524" s="13" t="s">
        <v>8351</v>
      </c>
      <c r="G5524" s="13" t="s">
        <v>737</v>
      </c>
      <c r="H5524" s="13" t="s">
        <v>44</v>
      </c>
      <c r="I5524" s="47" t="str">
        <f>INDEX(Orders!$E5524,MATCH(Orders!$F5524,Customers!$B5524,0))</f>
        <v>Second Class</v>
      </c>
    </row>
    <row r="5525" spans="1:9" x14ac:dyDescent="0.35">
      <c r="A5525" s="12">
        <v>6533</v>
      </c>
      <c r="B5525" s="17" t="s">
        <v>5594</v>
      </c>
      <c r="C5525" s="17" t="s">
        <v>5595</v>
      </c>
      <c r="D5525" s="17" t="s">
        <v>41</v>
      </c>
      <c r="E5525" s="17" t="s">
        <v>23</v>
      </c>
      <c r="F5525" s="17" t="s">
        <v>273</v>
      </c>
      <c r="G5525" s="17" t="s">
        <v>78</v>
      </c>
      <c r="H5525" s="17" t="s">
        <v>79</v>
      </c>
      <c r="I5525" s="48" t="str">
        <f>INDEX(Orders!$E5525,MATCH(Orders!$F5525,Customers!$B5525,0))</f>
        <v>Standard Class</v>
      </c>
    </row>
    <row r="5526" spans="1:9" x14ac:dyDescent="0.35">
      <c r="A5526" s="11">
        <v>2977</v>
      </c>
      <c r="B5526" s="13" t="s">
        <v>3042</v>
      </c>
      <c r="C5526" s="13" t="s">
        <v>3043</v>
      </c>
      <c r="D5526" s="13" t="s">
        <v>41</v>
      </c>
      <c r="E5526" s="13" t="s">
        <v>23</v>
      </c>
      <c r="F5526" s="13" t="s">
        <v>2711</v>
      </c>
      <c r="G5526" s="13" t="s">
        <v>933</v>
      </c>
      <c r="H5526" s="13" t="s">
        <v>54</v>
      </c>
      <c r="I5526" s="47" t="str">
        <f>INDEX(Orders!$E5526,MATCH(Orders!$F5526,Customers!$B5526,0))</f>
        <v>Standard Class</v>
      </c>
    </row>
    <row r="5527" spans="1:9" x14ac:dyDescent="0.35">
      <c r="A5527" s="12">
        <v>8520</v>
      </c>
      <c r="B5527" s="17" t="s">
        <v>2573</v>
      </c>
      <c r="C5527" s="17" t="s">
        <v>2574</v>
      </c>
      <c r="D5527" s="17" t="s">
        <v>22</v>
      </c>
      <c r="E5527" s="17" t="s">
        <v>23</v>
      </c>
      <c r="F5527" s="17" t="s">
        <v>86</v>
      </c>
      <c r="G5527" s="17" t="s">
        <v>87</v>
      </c>
      <c r="H5527" s="17" t="s">
        <v>26</v>
      </c>
      <c r="I5527" s="48" t="str">
        <f>INDEX(Orders!$E5527,MATCH(Orders!$F5527,Customers!$B5527,0))</f>
        <v>Same Day</v>
      </c>
    </row>
    <row r="5528" spans="1:9" x14ac:dyDescent="0.35">
      <c r="A5528" s="11">
        <v>5518</v>
      </c>
      <c r="B5528" s="13" t="s">
        <v>7282</v>
      </c>
      <c r="C5528" s="13" t="s">
        <v>7283</v>
      </c>
      <c r="D5528" s="13" t="s">
        <v>41</v>
      </c>
      <c r="E5528" s="13" t="s">
        <v>23</v>
      </c>
      <c r="F5528" s="13" t="s">
        <v>2880</v>
      </c>
      <c r="G5528" s="13" t="s">
        <v>199</v>
      </c>
      <c r="H5528" s="13" t="s">
        <v>26</v>
      </c>
      <c r="I5528" s="47" t="str">
        <f>INDEX(Orders!$E5528,MATCH(Orders!$F5528,Customers!$B5528,0))</f>
        <v>Standard Class</v>
      </c>
    </row>
    <row r="5529" spans="1:9" x14ac:dyDescent="0.35">
      <c r="A5529" s="12">
        <v>5522</v>
      </c>
      <c r="B5529" s="17" t="s">
        <v>8364</v>
      </c>
      <c r="C5529" s="17" t="s">
        <v>8365</v>
      </c>
      <c r="D5529" s="17" t="s">
        <v>22</v>
      </c>
      <c r="E5529" s="17" t="s">
        <v>23</v>
      </c>
      <c r="F5529" s="17" t="s">
        <v>86</v>
      </c>
      <c r="G5529" s="17" t="s">
        <v>87</v>
      </c>
      <c r="H5529" s="17" t="s">
        <v>26</v>
      </c>
      <c r="I5529" s="48" t="str">
        <f>INDEX(Orders!$E5529,MATCH(Orders!$F5529,Customers!$B5529,0))</f>
        <v>Standard Class</v>
      </c>
    </row>
    <row r="5530" spans="1:9" x14ac:dyDescent="0.35">
      <c r="A5530" s="11">
        <v>8521</v>
      </c>
      <c r="B5530" s="13" t="s">
        <v>8364</v>
      </c>
      <c r="C5530" s="13" t="s">
        <v>8365</v>
      </c>
      <c r="D5530" s="13" t="s">
        <v>22</v>
      </c>
      <c r="E5530" s="13" t="s">
        <v>23</v>
      </c>
      <c r="F5530" s="13" t="s">
        <v>86</v>
      </c>
      <c r="G5530" s="13" t="s">
        <v>87</v>
      </c>
      <c r="H5530" s="13" t="s">
        <v>26</v>
      </c>
      <c r="I5530" s="47" t="str">
        <f>INDEX(Orders!$E5530,MATCH(Orders!$F5530,Customers!$B5530,0))</f>
        <v>Standard Class</v>
      </c>
    </row>
    <row r="5531" spans="1:9" x14ac:dyDescent="0.35">
      <c r="A5531" s="12">
        <v>6534</v>
      </c>
      <c r="B5531" s="17" t="s">
        <v>7282</v>
      </c>
      <c r="C5531" s="17" t="s">
        <v>7283</v>
      </c>
      <c r="D5531" s="17" t="s">
        <v>41</v>
      </c>
      <c r="E5531" s="17" t="s">
        <v>23</v>
      </c>
      <c r="F5531" s="17" t="s">
        <v>2880</v>
      </c>
      <c r="G5531" s="17" t="s">
        <v>199</v>
      </c>
      <c r="H5531" s="17" t="s">
        <v>26</v>
      </c>
      <c r="I5531" s="48" t="str">
        <f>INDEX(Orders!$E5531,MATCH(Orders!$F5531,Customers!$B5531,0))</f>
        <v>Standard Class</v>
      </c>
    </row>
    <row r="5532" spans="1:9" x14ac:dyDescent="0.35">
      <c r="A5532" s="11">
        <v>7293</v>
      </c>
      <c r="B5532" s="13" t="s">
        <v>3042</v>
      </c>
      <c r="C5532" s="13" t="s">
        <v>3043</v>
      </c>
      <c r="D5532" s="13" t="s">
        <v>41</v>
      </c>
      <c r="E5532" s="13" t="s">
        <v>23</v>
      </c>
      <c r="F5532" s="13" t="s">
        <v>2711</v>
      </c>
      <c r="G5532" s="13" t="s">
        <v>933</v>
      </c>
      <c r="H5532" s="13" t="s">
        <v>54</v>
      </c>
      <c r="I5532" s="47" t="str">
        <f>INDEX(Orders!$E5532,MATCH(Orders!$F5532,Customers!$B5532,0))</f>
        <v>Standard Class</v>
      </c>
    </row>
    <row r="5533" spans="1:9" x14ac:dyDescent="0.35">
      <c r="A5533" s="12">
        <v>9071</v>
      </c>
      <c r="B5533" s="17" t="s">
        <v>39</v>
      </c>
      <c r="C5533" s="17" t="s">
        <v>40</v>
      </c>
      <c r="D5533" s="17" t="s">
        <v>41</v>
      </c>
      <c r="E5533" s="17" t="s">
        <v>23</v>
      </c>
      <c r="F5533" s="17" t="s">
        <v>639</v>
      </c>
      <c r="G5533" s="17" t="s">
        <v>514</v>
      </c>
      <c r="H5533" s="17" t="s">
        <v>79</v>
      </c>
      <c r="I5533" s="48" t="str">
        <f>INDEX(Orders!$E5533,MATCH(Orders!$F5533,Customers!$B5533,0))</f>
        <v>Standard Class</v>
      </c>
    </row>
    <row r="5534" spans="1:9" x14ac:dyDescent="0.35">
      <c r="A5534" s="11">
        <v>2691</v>
      </c>
      <c r="B5534" s="13" t="s">
        <v>4293</v>
      </c>
      <c r="C5534" s="13" t="s">
        <v>4294</v>
      </c>
      <c r="D5534" s="13" t="s">
        <v>22</v>
      </c>
      <c r="E5534" s="13" t="s">
        <v>23</v>
      </c>
      <c r="F5534" s="13" t="s">
        <v>86</v>
      </c>
      <c r="G5534" s="13" t="s">
        <v>87</v>
      </c>
      <c r="H5534" s="13" t="s">
        <v>26</v>
      </c>
      <c r="I5534" s="47" t="str">
        <f>INDEX(Orders!$E5534,MATCH(Orders!$F5534,Customers!$B5534,0))</f>
        <v>First Class</v>
      </c>
    </row>
    <row r="5535" spans="1:9" x14ac:dyDescent="0.35">
      <c r="A5535" s="12">
        <v>8519</v>
      </c>
      <c r="B5535" s="17" t="s">
        <v>4608</v>
      </c>
      <c r="C5535" s="17" t="s">
        <v>4609</v>
      </c>
      <c r="D5535" s="17" t="s">
        <v>41</v>
      </c>
      <c r="E5535" s="17" t="s">
        <v>23</v>
      </c>
      <c r="F5535" s="17" t="s">
        <v>86</v>
      </c>
      <c r="G5535" s="17" t="s">
        <v>87</v>
      </c>
      <c r="H5535" s="17" t="s">
        <v>26</v>
      </c>
      <c r="I5535" s="48" t="str">
        <f>INDEX(Orders!$E5535,MATCH(Orders!$F5535,Customers!$B5535,0))</f>
        <v>Standard Class</v>
      </c>
    </row>
    <row r="5536" spans="1:9" x14ac:dyDescent="0.35">
      <c r="A5536" s="11">
        <v>6532</v>
      </c>
      <c r="B5536" s="13" t="s">
        <v>7282</v>
      </c>
      <c r="C5536" s="13" t="s">
        <v>7283</v>
      </c>
      <c r="D5536" s="13" t="s">
        <v>41</v>
      </c>
      <c r="E5536" s="13" t="s">
        <v>23</v>
      </c>
      <c r="F5536" s="13" t="s">
        <v>2880</v>
      </c>
      <c r="G5536" s="13" t="s">
        <v>199</v>
      </c>
      <c r="H5536" s="13" t="s">
        <v>26</v>
      </c>
      <c r="I5536" s="47" t="str">
        <f>INDEX(Orders!$E5536,MATCH(Orders!$F5536,Customers!$B5536,0))</f>
        <v>Standard Class</v>
      </c>
    </row>
    <row r="5537" spans="1:9" x14ac:dyDescent="0.35">
      <c r="A5537" s="12">
        <v>5521</v>
      </c>
      <c r="B5537" s="17" t="s">
        <v>3042</v>
      </c>
      <c r="C5537" s="17" t="s">
        <v>3043</v>
      </c>
      <c r="D5537" s="17" t="s">
        <v>41</v>
      </c>
      <c r="E5537" s="17" t="s">
        <v>23</v>
      </c>
      <c r="F5537" s="17" t="s">
        <v>2711</v>
      </c>
      <c r="G5537" s="17" t="s">
        <v>933</v>
      </c>
      <c r="H5537" s="17" t="s">
        <v>54</v>
      </c>
      <c r="I5537" s="48" t="str">
        <f>INDEX(Orders!$E5537,MATCH(Orders!$F5537,Customers!$B5537,0))</f>
        <v>Standard Class</v>
      </c>
    </row>
    <row r="5538" spans="1:9" x14ac:dyDescent="0.35">
      <c r="A5538" s="11">
        <v>8391</v>
      </c>
      <c r="B5538" s="13" t="s">
        <v>8364</v>
      </c>
      <c r="C5538" s="13" t="s">
        <v>8365</v>
      </c>
      <c r="D5538" s="13" t="s">
        <v>22</v>
      </c>
      <c r="E5538" s="13" t="s">
        <v>23</v>
      </c>
      <c r="F5538" s="13" t="s">
        <v>86</v>
      </c>
      <c r="G5538" s="13" t="s">
        <v>87</v>
      </c>
      <c r="H5538" s="13" t="s">
        <v>26</v>
      </c>
      <c r="I5538" s="47" t="str">
        <f>INDEX(Orders!$E5538,MATCH(Orders!$F5538,Customers!$B5538,0))</f>
        <v>Standard Class</v>
      </c>
    </row>
    <row r="5539" spans="1:9" x14ac:dyDescent="0.35">
      <c r="A5539" s="12">
        <v>5520</v>
      </c>
      <c r="B5539" s="17" t="s">
        <v>2873</v>
      </c>
      <c r="C5539" s="17" t="s">
        <v>2874</v>
      </c>
      <c r="D5539" s="17" t="s">
        <v>22</v>
      </c>
      <c r="E5539" s="17" t="s">
        <v>23</v>
      </c>
      <c r="F5539" s="17" t="s">
        <v>42</v>
      </c>
      <c r="G5539" s="17" t="s">
        <v>43</v>
      </c>
      <c r="H5539" s="17" t="s">
        <v>44</v>
      </c>
      <c r="I5539" s="48" t="str">
        <f>INDEX(Orders!$E5539,MATCH(Orders!$F5539,Customers!$B5539,0))</f>
        <v>First Class</v>
      </c>
    </row>
    <row r="5540" spans="1:9" x14ac:dyDescent="0.35">
      <c r="A5540" s="11">
        <v>6123</v>
      </c>
      <c r="B5540" s="13" t="s">
        <v>8364</v>
      </c>
      <c r="C5540" s="13" t="s">
        <v>8365</v>
      </c>
      <c r="D5540" s="13" t="s">
        <v>22</v>
      </c>
      <c r="E5540" s="13" t="s">
        <v>23</v>
      </c>
      <c r="F5540" s="13" t="s">
        <v>86</v>
      </c>
      <c r="G5540" s="13" t="s">
        <v>87</v>
      </c>
      <c r="H5540" s="13" t="s">
        <v>26</v>
      </c>
      <c r="I5540" s="47" t="str">
        <f>INDEX(Orders!$E5540,MATCH(Orders!$F5540,Customers!$B5540,0))</f>
        <v>Standard Class</v>
      </c>
    </row>
    <row r="5541" spans="1:9" x14ac:dyDescent="0.35">
      <c r="A5541" s="12">
        <v>5519</v>
      </c>
      <c r="B5541" s="17" t="s">
        <v>311</v>
      </c>
      <c r="C5541" s="17" t="s">
        <v>312</v>
      </c>
      <c r="D5541" s="17" t="s">
        <v>41</v>
      </c>
      <c r="E5541" s="17" t="s">
        <v>23</v>
      </c>
      <c r="F5541" s="17" t="s">
        <v>380</v>
      </c>
      <c r="G5541" s="17" t="s">
        <v>381</v>
      </c>
      <c r="H5541" s="17" t="s">
        <v>54</v>
      </c>
      <c r="I5541" s="48" t="str">
        <f>INDEX(Orders!$E5541,MATCH(Orders!$F5541,Customers!$B5541,0))</f>
        <v>Standard Class</v>
      </c>
    </row>
    <row r="5542" spans="1:9" x14ac:dyDescent="0.35">
      <c r="A5542" s="11">
        <v>7392</v>
      </c>
      <c r="B5542" s="13" t="s">
        <v>8364</v>
      </c>
      <c r="C5542" s="13" t="s">
        <v>8365</v>
      </c>
      <c r="D5542" s="13" t="s">
        <v>22</v>
      </c>
      <c r="E5542" s="13" t="s">
        <v>23</v>
      </c>
      <c r="F5542" s="13" t="s">
        <v>86</v>
      </c>
      <c r="G5542" s="13" t="s">
        <v>87</v>
      </c>
      <c r="H5542" s="13" t="s">
        <v>26</v>
      </c>
      <c r="I5542" s="47" t="str">
        <f>INDEX(Orders!$E5542,MATCH(Orders!$F5542,Customers!$B5542,0))</f>
        <v>Standard Class</v>
      </c>
    </row>
    <row r="5543" spans="1:9" x14ac:dyDescent="0.35">
      <c r="A5543" s="12">
        <v>1925</v>
      </c>
      <c r="B5543" s="17" t="s">
        <v>8379</v>
      </c>
      <c r="C5543" s="17" t="s">
        <v>8380</v>
      </c>
      <c r="D5543" s="17" t="s">
        <v>41</v>
      </c>
      <c r="E5543" s="17" t="s">
        <v>23</v>
      </c>
      <c r="F5543" s="17" t="s">
        <v>211</v>
      </c>
      <c r="G5543" s="17" t="s">
        <v>153</v>
      </c>
      <c r="H5543" s="17" t="s">
        <v>26</v>
      </c>
      <c r="I5543" s="48" t="str">
        <f>INDEX(Orders!$E5543,MATCH(Orders!$F5543,Customers!$B5543,0))</f>
        <v>Second Class</v>
      </c>
    </row>
    <row r="5544" spans="1:9" x14ac:dyDescent="0.35">
      <c r="A5544" s="11">
        <v>676</v>
      </c>
      <c r="B5544" s="13" t="s">
        <v>8382</v>
      </c>
      <c r="C5544" s="13" t="s">
        <v>8383</v>
      </c>
      <c r="D5544" s="13" t="s">
        <v>41</v>
      </c>
      <c r="E5544" s="13" t="s">
        <v>23</v>
      </c>
      <c r="F5544" s="13" t="s">
        <v>257</v>
      </c>
      <c r="G5544" s="13" t="s">
        <v>43</v>
      </c>
      <c r="H5544" s="13" t="s">
        <v>44</v>
      </c>
      <c r="I5544" s="47" t="str">
        <f>INDEX(Orders!$E5544,MATCH(Orders!$F5544,Customers!$B5544,0))</f>
        <v>Second Class</v>
      </c>
    </row>
    <row r="5545" spans="1:9" x14ac:dyDescent="0.35">
      <c r="A5545" s="12">
        <v>9528</v>
      </c>
      <c r="B5545" s="17" t="s">
        <v>1799</v>
      </c>
      <c r="C5545" s="17" t="s">
        <v>1800</v>
      </c>
      <c r="D5545" s="17" t="s">
        <v>41</v>
      </c>
      <c r="E5545" s="17" t="s">
        <v>23</v>
      </c>
      <c r="F5545" s="17" t="s">
        <v>184</v>
      </c>
      <c r="G5545" s="17" t="s">
        <v>762</v>
      </c>
      <c r="H5545" s="17" t="s">
        <v>54</v>
      </c>
      <c r="I5545" s="48" t="str">
        <f>INDEX(Orders!$E5545,MATCH(Orders!$F5545,Customers!$B5545,0))</f>
        <v>First Class</v>
      </c>
    </row>
    <row r="5546" spans="1:9" x14ac:dyDescent="0.35">
      <c r="A5546" s="11">
        <v>2235</v>
      </c>
      <c r="B5546" s="13" t="s">
        <v>4545</v>
      </c>
      <c r="C5546" s="13" t="s">
        <v>4546</v>
      </c>
      <c r="D5546" s="13" t="s">
        <v>108</v>
      </c>
      <c r="E5546" s="13" t="s">
        <v>23</v>
      </c>
      <c r="F5546" s="13" t="s">
        <v>159</v>
      </c>
      <c r="G5546" s="13" t="s">
        <v>160</v>
      </c>
      <c r="H5546" s="13" t="s">
        <v>44</v>
      </c>
      <c r="I5546" s="47" t="str">
        <f>INDEX(Orders!$E5546,MATCH(Orders!$F5546,Customers!$B5546,0))</f>
        <v>First Class</v>
      </c>
    </row>
    <row r="5547" spans="1:9" x14ac:dyDescent="0.35">
      <c r="A5547" s="12">
        <v>9526</v>
      </c>
      <c r="B5547" s="17" t="s">
        <v>1486</v>
      </c>
      <c r="C5547" s="17" t="s">
        <v>1487</v>
      </c>
      <c r="D5547" s="17" t="s">
        <v>22</v>
      </c>
      <c r="E5547" s="17" t="s">
        <v>23</v>
      </c>
      <c r="F5547" s="17" t="s">
        <v>318</v>
      </c>
      <c r="G5547" s="17" t="s">
        <v>319</v>
      </c>
      <c r="H5547" s="17" t="s">
        <v>26</v>
      </c>
      <c r="I5547" s="48" t="str">
        <f>INDEX(Orders!$E5547,MATCH(Orders!$F5547,Customers!$B5547,0))</f>
        <v>Standard Class</v>
      </c>
    </row>
    <row r="5548" spans="1:9" x14ac:dyDescent="0.35">
      <c r="A5548" s="11">
        <v>3181</v>
      </c>
      <c r="B5548" s="13" t="s">
        <v>4545</v>
      </c>
      <c r="C5548" s="13" t="s">
        <v>4546</v>
      </c>
      <c r="D5548" s="13" t="s">
        <v>108</v>
      </c>
      <c r="E5548" s="13" t="s">
        <v>23</v>
      </c>
      <c r="F5548" s="13" t="s">
        <v>159</v>
      </c>
      <c r="G5548" s="13" t="s">
        <v>160</v>
      </c>
      <c r="H5548" s="13" t="s">
        <v>44</v>
      </c>
      <c r="I5548" s="47" t="str">
        <f>INDEX(Orders!$E5548,MATCH(Orders!$F5548,Customers!$B5548,0))</f>
        <v>First Class</v>
      </c>
    </row>
    <row r="5549" spans="1:9" x14ac:dyDescent="0.35">
      <c r="A5549" s="12">
        <v>3435</v>
      </c>
      <c r="B5549" s="17" t="s">
        <v>429</v>
      </c>
      <c r="C5549" s="17" t="s">
        <v>430</v>
      </c>
      <c r="D5549" s="17" t="s">
        <v>22</v>
      </c>
      <c r="E5549" s="17" t="s">
        <v>23</v>
      </c>
      <c r="F5549" s="17" t="s">
        <v>218</v>
      </c>
      <c r="G5549" s="17" t="s">
        <v>219</v>
      </c>
      <c r="H5549" s="17" t="s">
        <v>26</v>
      </c>
      <c r="I5549" s="48" t="str">
        <f>INDEX(Orders!$E5549,MATCH(Orders!$F5549,Customers!$B5549,0))</f>
        <v>Standard Class</v>
      </c>
    </row>
    <row r="5550" spans="1:9" x14ac:dyDescent="0.35">
      <c r="A5550" s="11">
        <v>9529</v>
      </c>
      <c r="B5550" s="13" t="s">
        <v>6260</v>
      </c>
      <c r="C5550" s="13" t="s">
        <v>6261</v>
      </c>
      <c r="D5550" s="13" t="s">
        <v>41</v>
      </c>
      <c r="E5550" s="13" t="s">
        <v>23</v>
      </c>
      <c r="F5550" s="13" t="s">
        <v>5187</v>
      </c>
      <c r="G5550" s="13" t="s">
        <v>160</v>
      </c>
      <c r="H5550" s="13" t="s">
        <v>44</v>
      </c>
      <c r="I5550" s="47" t="str">
        <f>INDEX(Orders!$E5550,MATCH(Orders!$F5550,Customers!$B5550,0))</f>
        <v>Standard Class</v>
      </c>
    </row>
    <row r="5551" spans="1:9" x14ac:dyDescent="0.35">
      <c r="A5551" s="12">
        <v>9608</v>
      </c>
      <c r="B5551" s="17" t="s">
        <v>4545</v>
      </c>
      <c r="C5551" s="17" t="s">
        <v>4546</v>
      </c>
      <c r="D5551" s="17" t="s">
        <v>108</v>
      </c>
      <c r="E5551" s="17" t="s">
        <v>23</v>
      </c>
      <c r="F5551" s="17" t="s">
        <v>159</v>
      </c>
      <c r="G5551" s="17" t="s">
        <v>160</v>
      </c>
      <c r="H5551" s="17" t="s">
        <v>44</v>
      </c>
      <c r="I5551" s="48" t="str">
        <f>INDEX(Orders!$E5551,MATCH(Orders!$F5551,Customers!$B5551,0))</f>
        <v>First Class</v>
      </c>
    </row>
    <row r="5552" spans="1:9" x14ac:dyDescent="0.35">
      <c r="A5552" s="11">
        <v>9609</v>
      </c>
      <c r="B5552" s="13" t="s">
        <v>7514</v>
      </c>
      <c r="C5552" s="13" t="s">
        <v>7515</v>
      </c>
      <c r="D5552" s="13" t="s">
        <v>41</v>
      </c>
      <c r="E5552" s="13" t="s">
        <v>23</v>
      </c>
      <c r="F5552" s="13" t="s">
        <v>218</v>
      </c>
      <c r="G5552" s="13" t="s">
        <v>219</v>
      </c>
      <c r="H5552" s="13" t="s">
        <v>26</v>
      </c>
      <c r="I5552" s="47" t="str">
        <f>INDEX(Orders!$E5552,MATCH(Orders!$F5552,Customers!$B5552,0))</f>
        <v>Second Class</v>
      </c>
    </row>
    <row r="5553" spans="1:9" x14ac:dyDescent="0.35">
      <c r="A5553" s="12">
        <v>3434</v>
      </c>
      <c r="B5553" s="17" t="s">
        <v>7514</v>
      </c>
      <c r="C5553" s="17" t="s">
        <v>7515</v>
      </c>
      <c r="D5553" s="17" t="s">
        <v>41</v>
      </c>
      <c r="E5553" s="17" t="s">
        <v>23</v>
      </c>
      <c r="F5553" s="17" t="s">
        <v>218</v>
      </c>
      <c r="G5553" s="17" t="s">
        <v>219</v>
      </c>
      <c r="H5553" s="17" t="s">
        <v>26</v>
      </c>
      <c r="I5553" s="48" t="str">
        <f>INDEX(Orders!$E5553,MATCH(Orders!$F5553,Customers!$B5553,0))</f>
        <v>Second Class</v>
      </c>
    </row>
    <row r="5554" spans="1:9" x14ac:dyDescent="0.35">
      <c r="A5554" s="11">
        <v>9527</v>
      </c>
      <c r="B5554" s="13" t="s">
        <v>6260</v>
      </c>
      <c r="C5554" s="13" t="s">
        <v>6261</v>
      </c>
      <c r="D5554" s="13" t="s">
        <v>41</v>
      </c>
      <c r="E5554" s="13" t="s">
        <v>23</v>
      </c>
      <c r="F5554" s="13" t="s">
        <v>5187</v>
      </c>
      <c r="G5554" s="13" t="s">
        <v>160</v>
      </c>
      <c r="H5554" s="13" t="s">
        <v>44</v>
      </c>
      <c r="I5554" s="47" t="str">
        <f>INDEX(Orders!$E5554,MATCH(Orders!$F5554,Customers!$B5554,0))</f>
        <v>Standard Class</v>
      </c>
    </row>
    <row r="5555" spans="1:9" x14ac:dyDescent="0.35">
      <c r="A5555" s="12">
        <v>7325</v>
      </c>
      <c r="B5555" s="17" t="s">
        <v>4545</v>
      </c>
      <c r="C5555" s="17" t="s">
        <v>4546</v>
      </c>
      <c r="D5555" s="17" t="s">
        <v>108</v>
      </c>
      <c r="E5555" s="17" t="s">
        <v>23</v>
      </c>
      <c r="F5555" s="17" t="s">
        <v>159</v>
      </c>
      <c r="G5555" s="17" t="s">
        <v>160</v>
      </c>
      <c r="H5555" s="17" t="s">
        <v>44</v>
      </c>
      <c r="I5555" s="48" t="str">
        <f>INDEX(Orders!$E5555,MATCH(Orders!$F5555,Customers!$B5555,0))</f>
        <v>First Class</v>
      </c>
    </row>
    <row r="5556" spans="1:9" x14ac:dyDescent="0.35">
      <c r="A5556" s="11">
        <v>675</v>
      </c>
      <c r="B5556" s="13" t="s">
        <v>1270</v>
      </c>
      <c r="C5556" s="13" t="s">
        <v>1271</v>
      </c>
      <c r="D5556" s="13" t="s">
        <v>41</v>
      </c>
      <c r="E5556" s="13" t="s">
        <v>23</v>
      </c>
      <c r="F5556" s="13" t="s">
        <v>218</v>
      </c>
      <c r="G5556" s="13" t="s">
        <v>219</v>
      </c>
      <c r="H5556" s="13" t="s">
        <v>26</v>
      </c>
      <c r="I5556" s="47" t="str">
        <f>INDEX(Orders!$E5556,MATCH(Orders!$F5556,Customers!$B5556,0))</f>
        <v>First Class</v>
      </c>
    </row>
    <row r="5557" spans="1:9" x14ac:dyDescent="0.35">
      <c r="A5557" s="12">
        <v>3179</v>
      </c>
      <c r="B5557" s="17" t="s">
        <v>1799</v>
      </c>
      <c r="C5557" s="17" t="s">
        <v>1800</v>
      </c>
      <c r="D5557" s="17" t="s">
        <v>41</v>
      </c>
      <c r="E5557" s="17" t="s">
        <v>23</v>
      </c>
      <c r="F5557" s="17" t="s">
        <v>184</v>
      </c>
      <c r="G5557" s="17" t="s">
        <v>762</v>
      </c>
      <c r="H5557" s="17" t="s">
        <v>54</v>
      </c>
      <c r="I5557" s="48" t="str">
        <f>INDEX(Orders!$E5557,MATCH(Orders!$F5557,Customers!$B5557,0))</f>
        <v>First Class</v>
      </c>
    </row>
    <row r="5558" spans="1:9" x14ac:dyDescent="0.35">
      <c r="A5558" s="11">
        <v>674</v>
      </c>
      <c r="B5558" s="13" t="s">
        <v>429</v>
      </c>
      <c r="C5558" s="13" t="s">
        <v>430</v>
      </c>
      <c r="D5558" s="13" t="s">
        <v>22</v>
      </c>
      <c r="E5558" s="13" t="s">
        <v>23</v>
      </c>
      <c r="F5558" s="13" t="s">
        <v>218</v>
      </c>
      <c r="G5558" s="13" t="s">
        <v>219</v>
      </c>
      <c r="H5558" s="13" t="s">
        <v>26</v>
      </c>
      <c r="I5558" s="47" t="str">
        <f>INDEX(Orders!$E5558,MATCH(Orders!$F5558,Customers!$B5558,0))</f>
        <v>Standard Class</v>
      </c>
    </row>
    <row r="5559" spans="1:9" x14ac:dyDescent="0.35">
      <c r="A5559" s="12">
        <v>3180</v>
      </c>
      <c r="B5559" s="17" t="s">
        <v>1799</v>
      </c>
      <c r="C5559" s="17" t="s">
        <v>1800</v>
      </c>
      <c r="D5559" s="17" t="s">
        <v>41</v>
      </c>
      <c r="E5559" s="17" t="s">
        <v>23</v>
      </c>
      <c r="F5559" s="17" t="s">
        <v>184</v>
      </c>
      <c r="G5559" s="17" t="s">
        <v>762</v>
      </c>
      <c r="H5559" s="17" t="s">
        <v>54</v>
      </c>
      <c r="I5559" s="48" t="str">
        <f>INDEX(Orders!$E5559,MATCH(Orders!$F5559,Customers!$B5559,0))</f>
        <v>First Class</v>
      </c>
    </row>
    <row r="5560" spans="1:9" x14ac:dyDescent="0.35">
      <c r="A5560" s="11">
        <v>7324</v>
      </c>
      <c r="B5560" s="13" t="s">
        <v>429</v>
      </c>
      <c r="C5560" s="13" t="s">
        <v>430</v>
      </c>
      <c r="D5560" s="13" t="s">
        <v>22</v>
      </c>
      <c r="E5560" s="13" t="s">
        <v>23</v>
      </c>
      <c r="F5560" s="13" t="s">
        <v>218</v>
      </c>
      <c r="G5560" s="13" t="s">
        <v>219</v>
      </c>
      <c r="H5560" s="13" t="s">
        <v>26</v>
      </c>
      <c r="I5560" s="47" t="str">
        <f>INDEX(Orders!$E5560,MATCH(Orders!$F5560,Customers!$B5560,0))</f>
        <v>Standard Class</v>
      </c>
    </row>
    <row r="5561" spans="1:9" x14ac:dyDescent="0.35">
      <c r="A5561" s="12">
        <v>9525</v>
      </c>
      <c r="B5561" s="17" t="s">
        <v>1270</v>
      </c>
      <c r="C5561" s="17" t="s">
        <v>1271</v>
      </c>
      <c r="D5561" s="17" t="s">
        <v>41</v>
      </c>
      <c r="E5561" s="17" t="s">
        <v>23</v>
      </c>
      <c r="F5561" s="17" t="s">
        <v>218</v>
      </c>
      <c r="G5561" s="17" t="s">
        <v>219</v>
      </c>
      <c r="H5561" s="17" t="s">
        <v>26</v>
      </c>
      <c r="I5561" s="48" t="str">
        <f>INDEX(Orders!$E5561,MATCH(Orders!$F5561,Customers!$B5561,0))</f>
        <v>First Class</v>
      </c>
    </row>
    <row r="5562" spans="1:9" x14ac:dyDescent="0.35">
      <c r="A5562" s="11">
        <v>6906</v>
      </c>
      <c r="B5562" s="13" t="s">
        <v>4545</v>
      </c>
      <c r="C5562" s="13" t="s">
        <v>4546</v>
      </c>
      <c r="D5562" s="13" t="s">
        <v>108</v>
      </c>
      <c r="E5562" s="13" t="s">
        <v>23</v>
      </c>
      <c r="F5562" s="13" t="s">
        <v>159</v>
      </c>
      <c r="G5562" s="13" t="s">
        <v>160</v>
      </c>
      <c r="H5562" s="13" t="s">
        <v>44</v>
      </c>
      <c r="I5562" s="47" t="str">
        <f>INDEX(Orders!$E5562,MATCH(Orders!$F5562,Customers!$B5562,0))</f>
        <v>First Class</v>
      </c>
    </row>
    <row r="5563" spans="1:9" x14ac:dyDescent="0.35">
      <c r="A5563" s="12">
        <v>4319</v>
      </c>
      <c r="B5563" s="17" t="s">
        <v>6124</v>
      </c>
      <c r="C5563" s="17" t="s">
        <v>6125</v>
      </c>
      <c r="D5563" s="17" t="s">
        <v>22</v>
      </c>
      <c r="E5563" s="17" t="s">
        <v>23</v>
      </c>
      <c r="F5563" s="17" t="s">
        <v>7249</v>
      </c>
      <c r="G5563" s="17" t="s">
        <v>43</v>
      </c>
      <c r="H5563" s="17" t="s">
        <v>44</v>
      </c>
      <c r="I5563" s="48" t="str">
        <f>INDEX(Orders!$E5563,MATCH(Orders!$F5563,Customers!$B5563,0))</f>
        <v>Second Class</v>
      </c>
    </row>
    <row r="5564" spans="1:9" x14ac:dyDescent="0.35">
      <c r="A5564" s="11">
        <v>3900</v>
      </c>
      <c r="B5564" s="13" t="s">
        <v>4877</v>
      </c>
      <c r="C5564" s="13" t="s">
        <v>4878</v>
      </c>
      <c r="D5564" s="13" t="s">
        <v>41</v>
      </c>
      <c r="E5564" s="13" t="s">
        <v>23</v>
      </c>
      <c r="F5564" s="13" t="s">
        <v>457</v>
      </c>
      <c r="G5564" s="13" t="s">
        <v>425</v>
      </c>
      <c r="H5564" s="13" t="s">
        <v>79</v>
      </c>
      <c r="I5564" s="47" t="str">
        <f>INDEX(Orders!$E5564,MATCH(Orders!$F5564,Customers!$B5564,0))</f>
        <v>Standard Class</v>
      </c>
    </row>
    <row r="5565" spans="1:9" x14ac:dyDescent="0.35">
      <c r="A5565" s="12">
        <v>7855</v>
      </c>
      <c r="B5565" s="17" t="s">
        <v>5536</v>
      </c>
      <c r="C5565" s="17" t="s">
        <v>5537</v>
      </c>
      <c r="D5565" s="17" t="s">
        <v>41</v>
      </c>
      <c r="E5565" s="17" t="s">
        <v>23</v>
      </c>
      <c r="F5565" s="17" t="s">
        <v>152</v>
      </c>
      <c r="G5565" s="17" t="s">
        <v>153</v>
      </c>
      <c r="H5565" s="17" t="s">
        <v>26</v>
      </c>
      <c r="I5565" s="48" t="str">
        <f>INDEX(Orders!$E5565,MATCH(Orders!$F5565,Customers!$B5565,0))</f>
        <v>First Class</v>
      </c>
    </row>
    <row r="5566" spans="1:9" x14ac:dyDescent="0.35">
      <c r="A5566" s="11">
        <v>566</v>
      </c>
      <c r="B5566" s="13" t="s">
        <v>741</v>
      </c>
      <c r="C5566" s="13" t="s">
        <v>742</v>
      </c>
      <c r="D5566" s="13" t="s">
        <v>41</v>
      </c>
      <c r="E5566" s="13" t="s">
        <v>23</v>
      </c>
      <c r="F5566" s="13" t="s">
        <v>3169</v>
      </c>
      <c r="G5566" s="13" t="s">
        <v>330</v>
      </c>
      <c r="H5566" s="13" t="s">
        <v>79</v>
      </c>
      <c r="I5566" s="47" t="str">
        <f>INDEX(Orders!$E5566,MATCH(Orders!$F5566,Customers!$B5566,0))</f>
        <v>Standard Class</v>
      </c>
    </row>
    <row r="5567" spans="1:9" x14ac:dyDescent="0.35">
      <c r="A5567" s="12">
        <v>3897</v>
      </c>
      <c r="B5567" s="17" t="s">
        <v>290</v>
      </c>
      <c r="C5567" s="17" t="s">
        <v>291</v>
      </c>
      <c r="D5567" s="17" t="s">
        <v>41</v>
      </c>
      <c r="E5567" s="17" t="s">
        <v>23</v>
      </c>
      <c r="F5567" s="17" t="s">
        <v>42</v>
      </c>
      <c r="G5567" s="17" t="s">
        <v>43</v>
      </c>
      <c r="H5567" s="17" t="s">
        <v>44</v>
      </c>
      <c r="I5567" s="48" t="str">
        <f>INDEX(Orders!$E5567,MATCH(Orders!$F5567,Customers!$B5567,0))</f>
        <v>First Class</v>
      </c>
    </row>
    <row r="5568" spans="1:9" x14ac:dyDescent="0.35">
      <c r="A5568" s="11">
        <v>4992</v>
      </c>
      <c r="B5568" s="13" t="s">
        <v>1226</v>
      </c>
      <c r="C5568" s="13" t="s">
        <v>1227</v>
      </c>
      <c r="D5568" s="13" t="s">
        <v>22</v>
      </c>
      <c r="E5568" s="13" t="s">
        <v>23</v>
      </c>
      <c r="F5568" s="13" t="s">
        <v>52</v>
      </c>
      <c r="G5568" s="13" t="s">
        <v>53</v>
      </c>
      <c r="H5568" s="13" t="s">
        <v>54</v>
      </c>
      <c r="I5568" s="47" t="str">
        <f>INDEX(Orders!$E5568,MATCH(Orders!$F5568,Customers!$B5568,0))</f>
        <v>Standard Class</v>
      </c>
    </row>
    <row r="5569" spans="1:9" x14ac:dyDescent="0.35">
      <c r="A5569" s="12">
        <v>3898</v>
      </c>
      <c r="B5569" s="17" t="s">
        <v>327</v>
      </c>
      <c r="C5569" s="17" t="s">
        <v>328</v>
      </c>
      <c r="D5569" s="17" t="s">
        <v>22</v>
      </c>
      <c r="E5569" s="17" t="s">
        <v>23</v>
      </c>
      <c r="F5569" s="17" t="s">
        <v>380</v>
      </c>
      <c r="G5569" s="17" t="s">
        <v>381</v>
      </c>
      <c r="H5569" s="17" t="s">
        <v>54</v>
      </c>
      <c r="I5569" s="48" t="str">
        <f>INDEX(Orders!$E5569,MATCH(Orders!$F5569,Customers!$B5569,0))</f>
        <v>Standard Class</v>
      </c>
    </row>
    <row r="5570" spans="1:9" x14ac:dyDescent="0.35">
      <c r="A5570" s="11">
        <v>7856</v>
      </c>
      <c r="B5570" s="13" t="s">
        <v>1226</v>
      </c>
      <c r="C5570" s="13" t="s">
        <v>1227</v>
      </c>
      <c r="D5570" s="13" t="s">
        <v>22</v>
      </c>
      <c r="E5570" s="13" t="s">
        <v>23</v>
      </c>
      <c r="F5570" s="13" t="s">
        <v>52</v>
      </c>
      <c r="G5570" s="13" t="s">
        <v>53</v>
      </c>
      <c r="H5570" s="13" t="s">
        <v>54</v>
      </c>
      <c r="I5570" s="47" t="str">
        <f>INDEX(Orders!$E5570,MATCH(Orders!$F5570,Customers!$B5570,0))</f>
        <v>Standard Class</v>
      </c>
    </row>
    <row r="5571" spans="1:9" x14ac:dyDescent="0.35">
      <c r="A5571" s="12">
        <v>9769</v>
      </c>
      <c r="B5571" s="17" t="s">
        <v>741</v>
      </c>
      <c r="C5571" s="17" t="s">
        <v>742</v>
      </c>
      <c r="D5571" s="17" t="s">
        <v>41</v>
      </c>
      <c r="E5571" s="17" t="s">
        <v>23</v>
      </c>
      <c r="F5571" s="17" t="s">
        <v>3169</v>
      </c>
      <c r="G5571" s="17" t="s">
        <v>330</v>
      </c>
      <c r="H5571" s="17" t="s">
        <v>79</v>
      </c>
      <c r="I5571" s="48" t="str">
        <f>INDEX(Orders!$E5571,MATCH(Orders!$F5571,Customers!$B5571,0))</f>
        <v>Standard Class</v>
      </c>
    </row>
    <row r="5572" spans="1:9" x14ac:dyDescent="0.35">
      <c r="A5572" s="11">
        <v>3433</v>
      </c>
      <c r="B5572" s="13" t="s">
        <v>3177</v>
      </c>
      <c r="C5572" s="13" t="s">
        <v>3178</v>
      </c>
      <c r="D5572" s="13" t="s">
        <v>108</v>
      </c>
      <c r="E5572" s="13" t="s">
        <v>23</v>
      </c>
      <c r="F5572" s="13" t="s">
        <v>358</v>
      </c>
      <c r="G5572" s="13" t="s">
        <v>43</v>
      </c>
      <c r="H5572" s="13" t="s">
        <v>44</v>
      </c>
      <c r="I5572" s="47" t="str">
        <f>INDEX(Orders!$E5572,MATCH(Orders!$F5572,Customers!$B5572,0))</f>
        <v>Standard Class</v>
      </c>
    </row>
    <row r="5573" spans="1:9" x14ac:dyDescent="0.35">
      <c r="A5573" s="12">
        <v>5410</v>
      </c>
      <c r="B5573" s="17" t="s">
        <v>4582</v>
      </c>
      <c r="C5573" s="17" t="s">
        <v>4583</v>
      </c>
      <c r="D5573" s="17" t="s">
        <v>41</v>
      </c>
      <c r="E5573" s="17" t="s">
        <v>23</v>
      </c>
      <c r="F5573" s="17" t="s">
        <v>7319</v>
      </c>
      <c r="G5573" s="17" t="s">
        <v>43</v>
      </c>
      <c r="H5573" s="17" t="s">
        <v>44</v>
      </c>
      <c r="I5573" s="48" t="str">
        <f>INDEX(Orders!$E5573,MATCH(Orders!$F5573,Customers!$B5573,0))</f>
        <v>First Class</v>
      </c>
    </row>
    <row r="5574" spans="1:9" x14ac:dyDescent="0.35">
      <c r="A5574" s="11">
        <v>5408</v>
      </c>
      <c r="B5574" s="13" t="s">
        <v>2709</v>
      </c>
      <c r="C5574" s="13" t="s">
        <v>2710</v>
      </c>
      <c r="D5574" s="13" t="s">
        <v>22</v>
      </c>
      <c r="E5574" s="13" t="s">
        <v>23</v>
      </c>
      <c r="F5574" s="13" t="s">
        <v>358</v>
      </c>
      <c r="G5574" s="13" t="s">
        <v>43</v>
      </c>
      <c r="H5574" s="13" t="s">
        <v>44</v>
      </c>
      <c r="I5574" s="47" t="str">
        <f>INDEX(Orders!$E5574,MATCH(Orders!$F5574,Customers!$B5574,0))</f>
        <v>Standard Class</v>
      </c>
    </row>
    <row r="5575" spans="1:9" x14ac:dyDescent="0.35">
      <c r="A5575" s="12">
        <v>8740</v>
      </c>
      <c r="B5575" s="17" t="s">
        <v>2709</v>
      </c>
      <c r="C5575" s="17" t="s">
        <v>2710</v>
      </c>
      <c r="D5575" s="17" t="s">
        <v>22</v>
      </c>
      <c r="E5575" s="17" t="s">
        <v>23</v>
      </c>
      <c r="F5575" s="17" t="s">
        <v>358</v>
      </c>
      <c r="G5575" s="17" t="s">
        <v>43</v>
      </c>
      <c r="H5575" s="17" t="s">
        <v>44</v>
      </c>
      <c r="I5575" s="48" t="str">
        <f>INDEX(Orders!$E5575,MATCH(Orders!$F5575,Customers!$B5575,0))</f>
        <v>Standard Class</v>
      </c>
    </row>
    <row r="5576" spans="1:9" x14ac:dyDescent="0.35">
      <c r="A5576" s="11">
        <v>414</v>
      </c>
      <c r="B5576" s="13" t="s">
        <v>1743</v>
      </c>
      <c r="C5576" s="13" t="s">
        <v>1744</v>
      </c>
      <c r="D5576" s="13" t="s">
        <v>41</v>
      </c>
      <c r="E5576" s="13" t="s">
        <v>23</v>
      </c>
      <c r="F5576" s="13" t="s">
        <v>86</v>
      </c>
      <c r="G5576" s="13" t="s">
        <v>87</v>
      </c>
      <c r="H5576" s="13" t="s">
        <v>26</v>
      </c>
      <c r="I5576" s="47" t="str">
        <f>INDEX(Orders!$E5576,MATCH(Orders!$F5576,Customers!$B5576,0))</f>
        <v>First Class</v>
      </c>
    </row>
    <row r="5577" spans="1:9" x14ac:dyDescent="0.35">
      <c r="A5577" s="12">
        <v>1168</v>
      </c>
      <c r="B5577" s="17" t="s">
        <v>7931</v>
      </c>
      <c r="C5577" s="17" t="s">
        <v>7932</v>
      </c>
      <c r="D5577" s="17" t="s">
        <v>41</v>
      </c>
      <c r="E5577" s="17" t="s">
        <v>23</v>
      </c>
      <c r="F5577" s="17" t="s">
        <v>358</v>
      </c>
      <c r="G5577" s="17" t="s">
        <v>43</v>
      </c>
      <c r="H5577" s="17" t="s">
        <v>44</v>
      </c>
      <c r="I5577" s="48" t="str">
        <f>INDEX(Orders!$E5577,MATCH(Orders!$F5577,Customers!$B5577,0))</f>
        <v>Standard Class</v>
      </c>
    </row>
    <row r="5578" spans="1:9" x14ac:dyDescent="0.35">
      <c r="A5578" s="11">
        <v>3432</v>
      </c>
      <c r="B5578" s="13" t="s">
        <v>3832</v>
      </c>
      <c r="C5578" s="13" t="s">
        <v>3833</v>
      </c>
      <c r="D5578" s="13" t="s">
        <v>41</v>
      </c>
      <c r="E5578" s="13" t="s">
        <v>23</v>
      </c>
      <c r="F5578" s="13" t="s">
        <v>218</v>
      </c>
      <c r="G5578" s="13" t="s">
        <v>219</v>
      </c>
      <c r="H5578" s="13" t="s">
        <v>26</v>
      </c>
      <c r="I5578" s="47" t="str">
        <f>INDEX(Orders!$E5578,MATCH(Orders!$F5578,Customers!$B5578,0))</f>
        <v>Second Class</v>
      </c>
    </row>
    <row r="5579" spans="1:9" x14ac:dyDescent="0.35">
      <c r="A5579" s="12">
        <v>406</v>
      </c>
      <c r="B5579" s="17" t="s">
        <v>4582</v>
      </c>
      <c r="C5579" s="17" t="s">
        <v>4583</v>
      </c>
      <c r="D5579" s="17" t="s">
        <v>41</v>
      </c>
      <c r="E5579" s="17" t="s">
        <v>23</v>
      </c>
      <c r="F5579" s="17" t="s">
        <v>7319</v>
      </c>
      <c r="G5579" s="17" t="s">
        <v>43</v>
      </c>
      <c r="H5579" s="17" t="s">
        <v>44</v>
      </c>
      <c r="I5579" s="48" t="str">
        <f>INDEX(Orders!$E5579,MATCH(Orders!$F5579,Customers!$B5579,0))</f>
        <v>First Class</v>
      </c>
    </row>
    <row r="5580" spans="1:9" x14ac:dyDescent="0.35">
      <c r="A5580" s="11">
        <v>5728</v>
      </c>
      <c r="B5580" s="13" t="s">
        <v>7931</v>
      </c>
      <c r="C5580" s="13" t="s">
        <v>7932</v>
      </c>
      <c r="D5580" s="13" t="s">
        <v>41</v>
      </c>
      <c r="E5580" s="13" t="s">
        <v>23</v>
      </c>
      <c r="F5580" s="13" t="s">
        <v>358</v>
      </c>
      <c r="G5580" s="13" t="s">
        <v>43</v>
      </c>
      <c r="H5580" s="13" t="s">
        <v>44</v>
      </c>
      <c r="I5580" s="47" t="str">
        <f>INDEX(Orders!$E5580,MATCH(Orders!$F5580,Customers!$B5580,0))</f>
        <v>Standard Class</v>
      </c>
    </row>
    <row r="5581" spans="1:9" x14ac:dyDescent="0.35">
      <c r="A5581" s="12">
        <v>8109</v>
      </c>
      <c r="B5581" s="17" t="s">
        <v>3521</v>
      </c>
      <c r="C5581" s="17" t="s">
        <v>3522</v>
      </c>
      <c r="D5581" s="17" t="s">
        <v>41</v>
      </c>
      <c r="E5581" s="17" t="s">
        <v>23</v>
      </c>
      <c r="F5581" s="17" t="s">
        <v>3759</v>
      </c>
      <c r="G5581" s="17" t="s">
        <v>126</v>
      </c>
      <c r="H5581" s="17" t="s">
        <v>54</v>
      </c>
      <c r="I5581" s="48" t="str">
        <f>INDEX(Orders!$E5581,MATCH(Orders!$F5581,Customers!$B5581,0))</f>
        <v>Standard Class</v>
      </c>
    </row>
    <row r="5582" spans="1:9" x14ac:dyDescent="0.35">
      <c r="A5582" s="11">
        <v>1169</v>
      </c>
      <c r="B5582" s="13" t="s">
        <v>5349</v>
      </c>
      <c r="C5582" s="13" t="s">
        <v>5350</v>
      </c>
      <c r="D5582" s="13" t="s">
        <v>41</v>
      </c>
      <c r="E5582" s="13" t="s">
        <v>23</v>
      </c>
      <c r="F5582" s="13" t="s">
        <v>86</v>
      </c>
      <c r="G5582" s="13" t="s">
        <v>87</v>
      </c>
      <c r="H5582" s="13" t="s">
        <v>26</v>
      </c>
      <c r="I5582" s="47" t="str">
        <f>INDEX(Orders!$E5582,MATCH(Orders!$F5582,Customers!$B5582,0))</f>
        <v>Standard Class</v>
      </c>
    </row>
    <row r="5583" spans="1:9" x14ac:dyDescent="0.35">
      <c r="A5583" s="12">
        <v>5731</v>
      </c>
      <c r="B5583" s="17" t="s">
        <v>3832</v>
      </c>
      <c r="C5583" s="17" t="s">
        <v>3833</v>
      </c>
      <c r="D5583" s="17" t="s">
        <v>41</v>
      </c>
      <c r="E5583" s="17" t="s">
        <v>23</v>
      </c>
      <c r="F5583" s="17" t="s">
        <v>218</v>
      </c>
      <c r="G5583" s="17" t="s">
        <v>219</v>
      </c>
      <c r="H5583" s="17" t="s">
        <v>26</v>
      </c>
      <c r="I5583" s="48" t="str">
        <f>INDEX(Orders!$E5583,MATCH(Orders!$F5583,Customers!$B5583,0))</f>
        <v>Second Class</v>
      </c>
    </row>
    <row r="5584" spans="1:9" x14ac:dyDescent="0.35">
      <c r="A5584" s="11">
        <v>7821</v>
      </c>
      <c r="B5584" s="13" t="s">
        <v>3521</v>
      </c>
      <c r="C5584" s="13" t="s">
        <v>3522</v>
      </c>
      <c r="D5584" s="13" t="s">
        <v>41</v>
      </c>
      <c r="E5584" s="13" t="s">
        <v>23</v>
      </c>
      <c r="F5584" s="13" t="s">
        <v>3759</v>
      </c>
      <c r="G5584" s="13" t="s">
        <v>126</v>
      </c>
      <c r="H5584" s="13" t="s">
        <v>54</v>
      </c>
      <c r="I5584" s="47" t="str">
        <f>INDEX(Orders!$E5584,MATCH(Orders!$F5584,Customers!$B5584,0))</f>
        <v>Standard Class</v>
      </c>
    </row>
    <row r="5585" spans="1:9" x14ac:dyDescent="0.35">
      <c r="A5585" s="12">
        <v>409</v>
      </c>
      <c r="B5585" s="17" t="s">
        <v>4786</v>
      </c>
      <c r="C5585" s="17" t="s">
        <v>4787</v>
      </c>
      <c r="D5585" s="17" t="s">
        <v>108</v>
      </c>
      <c r="E5585" s="17" t="s">
        <v>23</v>
      </c>
      <c r="F5585" s="17" t="s">
        <v>6918</v>
      </c>
      <c r="G5585" s="17" t="s">
        <v>2194</v>
      </c>
      <c r="H5585" s="17" t="s">
        <v>26</v>
      </c>
      <c r="I5585" s="48" t="str">
        <f>INDEX(Orders!$E5585,MATCH(Orders!$F5585,Customers!$B5585,0))</f>
        <v>Second Class</v>
      </c>
    </row>
    <row r="5586" spans="1:9" x14ac:dyDescent="0.35">
      <c r="A5586" s="11">
        <v>5729</v>
      </c>
      <c r="B5586" s="13" t="s">
        <v>7931</v>
      </c>
      <c r="C5586" s="13" t="s">
        <v>7932</v>
      </c>
      <c r="D5586" s="13" t="s">
        <v>41</v>
      </c>
      <c r="E5586" s="13" t="s">
        <v>23</v>
      </c>
      <c r="F5586" s="13" t="s">
        <v>358</v>
      </c>
      <c r="G5586" s="13" t="s">
        <v>43</v>
      </c>
      <c r="H5586" s="13" t="s">
        <v>44</v>
      </c>
      <c r="I5586" s="47" t="str">
        <f>INDEX(Orders!$E5586,MATCH(Orders!$F5586,Customers!$B5586,0))</f>
        <v>Standard Class</v>
      </c>
    </row>
    <row r="5587" spans="1:9" x14ac:dyDescent="0.35">
      <c r="A5587" s="12">
        <v>407</v>
      </c>
      <c r="B5587" s="17" t="s">
        <v>3521</v>
      </c>
      <c r="C5587" s="17" t="s">
        <v>3522</v>
      </c>
      <c r="D5587" s="17" t="s">
        <v>41</v>
      </c>
      <c r="E5587" s="17" t="s">
        <v>23</v>
      </c>
      <c r="F5587" s="17" t="s">
        <v>3759</v>
      </c>
      <c r="G5587" s="17" t="s">
        <v>126</v>
      </c>
      <c r="H5587" s="17" t="s">
        <v>54</v>
      </c>
      <c r="I5587" s="48" t="str">
        <f>INDEX(Orders!$E5587,MATCH(Orders!$F5587,Customers!$B5587,0))</f>
        <v>Standard Class</v>
      </c>
    </row>
    <row r="5588" spans="1:9" x14ac:dyDescent="0.35">
      <c r="A5588" s="11">
        <v>413</v>
      </c>
      <c r="B5588" s="13" t="s">
        <v>7931</v>
      </c>
      <c r="C5588" s="13" t="s">
        <v>7932</v>
      </c>
      <c r="D5588" s="13" t="s">
        <v>41</v>
      </c>
      <c r="E5588" s="13" t="s">
        <v>23</v>
      </c>
      <c r="F5588" s="13" t="s">
        <v>358</v>
      </c>
      <c r="G5588" s="13" t="s">
        <v>43</v>
      </c>
      <c r="H5588" s="13" t="s">
        <v>44</v>
      </c>
      <c r="I5588" s="47" t="str">
        <f>INDEX(Orders!$E5588,MATCH(Orders!$F5588,Customers!$B5588,0))</f>
        <v>Standard Class</v>
      </c>
    </row>
    <row r="5589" spans="1:9" x14ac:dyDescent="0.35">
      <c r="A5589" s="12">
        <v>8739</v>
      </c>
      <c r="B5589" s="17" t="s">
        <v>7931</v>
      </c>
      <c r="C5589" s="17" t="s">
        <v>7932</v>
      </c>
      <c r="D5589" s="17" t="s">
        <v>41</v>
      </c>
      <c r="E5589" s="17" t="s">
        <v>23</v>
      </c>
      <c r="F5589" s="17" t="s">
        <v>358</v>
      </c>
      <c r="G5589" s="17" t="s">
        <v>43</v>
      </c>
      <c r="H5589" s="17" t="s">
        <v>44</v>
      </c>
      <c r="I5589" s="48" t="str">
        <f>INDEX(Orders!$E5589,MATCH(Orders!$F5589,Customers!$B5589,0))</f>
        <v>Standard Class</v>
      </c>
    </row>
    <row r="5590" spans="1:9" x14ac:dyDescent="0.35">
      <c r="A5590" s="11">
        <v>5409</v>
      </c>
      <c r="B5590" s="13" t="s">
        <v>1743</v>
      </c>
      <c r="C5590" s="13" t="s">
        <v>1744</v>
      </c>
      <c r="D5590" s="13" t="s">
        <v>41</v>
      </c>
      <c r="E5590" s="13" t="s">
        <v>23</v>
      </c>
      <c r="F5590" s="13" t="s">
        <v>86</v>
      </c>
      <c r="G5590" s="13" t="s">
        <v>87</v>
      </c>
      <c r="H5590" s="13" t="s">
        <v>26</v>
      </c>
      <c r="I5590" s="47" t="str">
        <f>INDEX(Orders!$E5590,MATCH(Orders!$F5590,Customers!$B5590,0))</f>
        <v>First Class</v>
      </c>
    </row>
    <row r="5591" spans="1:9" x14ac:dyDescent="0.35">
      <c r="A5591" s="12">
        <v>408</v>
      </c>
      <c r="B5591" s="17" t="s">
        <v>2709</v>
      </c>
      <c r="C5591" s="17" t="s">
        <v>2710</v>
      </c>
      <c r="D5591" s="17" t="s">
        <v>22</v>
      </c>
      <c r="E5591" s="17" t="s">
        <v>23</v>
      </c>
      <c r="F5591" s="17" t="s">
        <v>358</v>
      </c>
      <c r="G5591" s="17" t="s">
        <v>43</v>
      </c>
      <c r="H5591" s="17" t="s">
        <v>44</v>
      </c>
      <c r="I5591" s="48" t="str">
        <f>INDEX(Orders!$E5591,MATCH(Orders!$F5591,Customers!$B5591,0))</f>
        <v>Standard Class</v>
      </c>
    </row>
    <row r="5592" spans="1:9" x14ac:dyDescent="0.35">
      <c r="A5592" s="11">
        <v>410</v>
      </c>
      <c r="B5592" s="13" t="s">
        <v>7931</v>
      </c>
      <c r="C5592" s="13" t="s">
        <v>7932</v>
      </c>
      <c r="D5592" s="13" t="s">
        <v>41</v>
      </c>
      <c r="E5592" s="13" t="s">
        <v>23</v>
      </c>
      <c r="F5592" s="13" t="s">
        <v>358</v>
      </c>
      <c r="G5592" s="13" t="s">
        <v>43</v>
      </c>
      <c r="H5592" s="13" t="s">
        <v>44</v>
      </c>
      <c r="I5592" s="47" t="str">
        <f>INDEX(Orders!$E5592,MATCH(Orders!$F5592,Customers!$B5592,0))</f>
        <v>Standard Class</v>
      </c>
    </row>
    <row r="5593" spans="1:9" x14ac:dyDescent="0.35">
      <c r="A5593" s="12">
        <v>1170</v>
      </c>
      <c r="B5593" s="17" t="s">
        <v>7931</v>
      </c>
      <c r="C5593" s="17" t="s">
        <v>7932</v>
      </c>
      <c r="D5593" s="17" t="s">
        <v>41</v>
      </c>
      <c r="E5593" s="17" t="s">
        <v>23</v>
      </c>
      <c r="F5593" s="17" t="s">
        <v>358</v>
      </c>
      <c r="G5593" s="17" t="s">
        <v>43</v>
      </c>
      <c r="H5593" s="17" t="s">
        <v>44</v>
      </c>
      <c r="I5593" s="48" t="str">
        <f>INDEX(Orders!$E5593,MATCH(Orders!$F5593,Customers!$B5593,0))</f>
        <v>Standard Class</v>
      </c>
    </row>
    <row r="5594" spans="1:9" x14ac:dyDescent="0.35">
      <c r="A5594" s="11">
        <v>411</v>
      </c>
      <c r="B5594" s="13" t="s">
        <v>3832</v>
      </c>
      <c r="C5594" s="13" t="s">
        <v>3833</v>
      </c>
      <c r="D5594" s="13" t="s">
        <v>41</v>
      </c>
      <c r="E5594" s="13" t="s">
        <v>23</v>
      </c>
      <c r="F5594" s="13" t="s">
        <v>218</v>
      </c>
      <c r="G5594" s="13" t="s">
        <v>219</v>
      </c>
      <c r="H5594" s="13" t="s">
        <v>26</v>
      </c>
      <c r="I5594" s="47" t="str">
        <f>INDEX(Orders!$E5594,MATCH(Orders!$F5594,Customers!$B5594,0))</f>
        <v>Second Class</v>
      </c>
    </row>
    <row r="5595" spans="1:9" x14ac:dyDescent="0.35">
      <c r="A5595" s="12">
        <v>1171</v>
      </c>
      <c r="B5595" s="17" t="s">
        <v>7931</v>
      </c>
      <c r="C5595" s="17" t="s">
        <v>7932</v>
      </c>
      <c r="D5595" s="17" t="s">
        <v>41</v>
      </c>
      <c r="E5595" s="17" t="s">
        <v>23</v>
      </c>
      <c r="F5595" s="17" t="s">
        <v>358</v>
      </c>
      <c r="G5595" s="17" t="s">
        <v>43</v>
      </c>
      <c r="H5595" s="17" t="s">
        <v>44</v>
      </c>
      <c r="I5595" s="48" t="str">
        <f>INDEX(Orders!$E5595,MATCH(Orders!$F5595,Customers!$B5595,0))</f>
        <v>Standard Class</v>
      </c>
    </row>
    <row r="5596" spans="1:9" x14ac:dyDescent="0.35">
      <c r="A5596" s="11">
        <v>3431</v>
      </c>
      <c r="B5596" s="13" t="s">
        <v>3832</v>
      </c>
      <c r="C5596" s="13" t="s">
        <v>3833</v>
      </c>
      <c r="D5596" s="13" t="s">
        <v>41</v>
      </c>
      <c r="E5596" s="13" t="s">
        <v>23</v>
      </c>
      <c r="F5596" s="13" t="s">
        <v>218</v>
      </c>
      <c r="G5596" s="13" t="s">
        <v>219</v>
      </c>
      <c r="H5596" s="13" t="s">
        <v>26</v>
      </c>
      <c r="I5596" s="47" t="str">
        <f>INDEX(Orders!$E5596,MATCH(Orders!$F5596,Customers!$B5596,0))</f>
        <v>Second Class</v>
      </c>
    </row>
    <row r="5597" spans="1:9" x14ac:dyDescent="0.35">
      <c r="A5597" s="12">
        <v>5732</v>
      </c>
      <c r="B5597" s="17" t="s">
        <v>4582</v>
      </c>
      <c r="C5597" s="17" t="s">
        <v>4583</v>
      </c>
      <c r="D5597" s="17" t="s">
        <v>41</v>
      </c>
      <c r="E5597" s="17" t="s">
        <v>23</v>
      </c>
      <c r="F5597" s="17" t="s">
        <v>7319</v>
      </c>
      <c r="G5597" s="17" t="s">
        <v>43</v>
      </c>
      <c r="H5597" s="17" t="s">
        <v>44</v>
      </c>
      <c r="I5597" s="48" t="str">
        <f>INDEX(Orders!$E5597,MATCH(Orders!$F5597,Customers!$B5597,0))</f>
        <v>First Class</v>
      </c>
    </row>
    <row r="5598" spans="1:9" x14ac:dyDescent="0.35">
      <c r="A5598" s="11">
        <v>412</v>
      </c>
      <c r="B5598" s="13" t="s">
        <v>3521</v>
      </c>
      <c r="C5598" s="13" t="s">
        <v>3522</v>
      </c>
      <c r="D5598" s="13" t="s">
        <v>41</v>
      </c>
      <c r="E5598" s="13" t="s">
        <v>23</v>
      </c>
      <c r="F5598" s="13" t="s">
        <v>3759</v>
      </c>
      <c r="G5598" s="13" t="s">
        <v>126</v>
      </c>
      <c r="H5598" s="13" t="s">
        <v>54</v>
      </c>
      <c r="I5598" s="47" t="str">
        <f>INDEX(Orders!$E5598,MATCH(Orders!$F5598,Customers!$B5598,0))</f>
        <v>Standard Class</v>
      </c>
    </row>
    <row r="5599" spans="1:9" x14ac:dyDescent="0.35">
      <c r="A5599" s="12">
        <v>5411</v>
      </c>
      <c r="B5599" s="17" t="s">
        <v>7931</v>
      </c>
      <c r="C5599" s="17" t="s">
        <v>7932</v>
      </c>
      <c r="D5599" s="17" t="s">
        <v>41</v>
      </c>
      <c r="E5599" s="17" t="s">
        <v>23</v>
      </c>
      <c r="F5599" s="17" t="s">
        <v>358</v>
      </c>
      <c r="G5599" s="17" t="s">
        <v>43</v>
      </c>
      <c r="H5599" s="17" t="s">
        <v>44</v>
      </c>
      <c r="I5599" s="48" t="str">
        <f>INDEX(Orders!$E5599,MATCH(Orders!$F5599,Customers!$B5599,0))</f>
        <v>Standard Class</v>
      </c>
    </row>
    <row r="5600" spans="1:9" x14ac:dyDescent="0.35">
      <c r="A5600" s="11">
        <v>4953</v>
      </c>
      <c r="B5600" s="13" t="s">
        <v>2709</v>
      </c>
      <c r="C5600" s="13" t="s">
        <v>2710</v>
      </c>
      <c r="D5600" s="13" t="s">
        <v>22</v>
      </c>
      <c r="E5600" s="13" t="s">
        <v>23</v>
      </c>
      <c r="F5600" s="13" t="s">
        <v>358</v>
      </c>
      <c r="G5600" s="13" t="s">
        <v>43</v>
      </c>
      <c r="H5600" s="13" t="s">
        <v>44</v>
      </c>
      <c r="I5600" s="47" t="str">
        <f>INDEX(Orders!$E5600,MATCH(Orders!$F5600,Customers!$B5600,0))</f>
        <v>Standard Class</v>
      </c>
    </row>
    <row r="5601" spans="1:9" x14ac:dyDescent="0.35">
      <c r="A5601" s="12">
        <v>5730</v>
      </c>
      <c r="B5601" s="17" t="s">
        <v>5325</v>
      </c>
      <c r="C5601" s="17" t="s">
        <v>5326</v>
      </c>
      <c r="D5601" s="17" t="s">
        <v>22</v>
      </c>
      <c r="E5601" s="17" t="s">
        <v>23</v>
      </c>
      <c r="F5601" s="17" t="s">
        <v>358</v>
      </c>
      <c r="G5601" s="17" t="s">
        <v>43</v>
      </c>
      <c r="H5601" s="17" t="s">
        <v>44</v>
      </c>
      <c r="I5601" s="48" t="str">
        <f>INDEX(Orders!$E5601,MATCH(Orders!$F5601,Customers!$B5601,0))</f>
        <v>Second Class</v>
      </c>
    </row>
    <row r="5602" spans="1:9" x14ac:dyDescent="0.35">
      <c r="A5602" s="11">
        <v>3651</v>
      </c>
      <c r="B5602" s="13" t="s">
        <v>3521</v>
      </c>
      <c r="C5602" s="13" t="s">
        <v>3522</v>
      </c>
      <c r="D5602" s="13" t="s">
        <v>41</v>
      </c>
      <c r="E5602" s="13" t="s">
        <v>23</v>
      </c>
      <c r="F5602" s="13" t="s">
        <v>3759</v>
      </c>
      <c r="G5602" s="13" t="s">
        <v>126</v>
      </c>
      <c r="H5602" s="13" t="s">
        <v>54</v>
      </c>
      <c r="I5602" s="47" t="str">
        <f>INDEX(Orders!$E5602,MATCH(Orders!$F5602,Customers!$B5602,0))</f>
        <v>Standard Class</v>
      </c>
    </row>
    <row r="5603" spans="1:9" x14ac:dyDescent="0.35">
      <c r="A5603" s="12">
        <v>7014</v>
      </c>
      <c r="B5603" s="17" t="s">
        <v>1210</v>
      </c>
      <c r="C5603" s="17" t="s">
        <v>1211</v>
      </c>
      <c r="D5603" s="17" t="s">
        <v>41</v>
      </c>
      <c r="E5603" s="17" t="s">
        <v>23</v>
      </c>
      <c r="F5603" s="17" t="s">
        <v>1457</v>
      </c>
      <c r="G5603" s="17" t="s">
        <v>880</v>
      </c>
      <c r="H5603" s="17" t="s">
        <v>54</v>
      </c>
      <c r="I5603" s="48" t="str">
        <f>INDEX(Orders!$E5603,MATCH(Orders!$F5603,Customers!$B5603,0))</f>
        <v>Second Class</v>
      </c>
    </row>
    <row r="5604" spans="1:9" x14ac:dyDescent="0.35">
      <c r="A5604" s="11">
        <v>7518</v>
      </c>
      <c r="B5604" s="13" t="s">
        <v>1319</v>
      </c>
      <c r="C5604" s="13" t="s">
        <v>1320</v>
      </c>
      <c r="D5604" s="13" t="s">
        <v>108</v>
      </c>
      <c r="E5604" s="13" t="s">
        <v>23</v>
      </c>
      <c r="F5604" s="13" t="s">
        <v>2732</v>
      </c>
      <c r="G5604" s="13" t="s">
        <v>43</v>
      </c>
      <c r="H5604" s="13" t="s">
        <v>44</v>
      </c>
      <c r="I5604" s="47" t="str">
        <f>INDEX(Orders!$E5604,MATCH(Orders!$F5604,Customers!$B5604,0))</f>
        <v>Second Class</v>
      </c>
    </row>
    <row r="5605" spans="1:9" x14ac:dyDescent="0.35">
      <c r="A5605" s="12">
        <v>5351</v>
      </c>
      <c r="B5605" s="17" t="s">
        <v>1805</v>
      </c>
      <c r="C5605" s="17" t="s">
        <v>1806</v>
      </c>
      <c r="D5605" s="17" t="s">
        <v>41</v>
      </c>
      <c r="E5605" s="17" t="s">
        <v>23</v>
      </c>
      <c r="F5605" s="17" t="s">
        <v>457</v>
      </c>
      <c r="G5605" s="17" t="s">
        <v>458</v>
      </c>
      <c r="H5605" s="17" t="s">
        <v>79</v>
      </c>
      <c r="I5605" s="48" t="str">
        <f>INDEX(Orders!$E5605,MATCH(Orders!$F5605,Customers!$B5605,0))</f>
        <v>Second Class</v>
      </c>
    </row>
    <row r="5606" spans="1:9" x14ac:dyDescent="0.35">
      <c r="A5606" s="11">
        <v>4293</v>
      </c>
      <c r="B5606" s="13" t="s">
        <v>2727</v>
      </c>
      <c r="C5606" s="13" t="s">
        <v>2728</v>
      </c>
      <c r="D5606" s="13" t="s">
        <v>41</v>
      </c>
      <c r="E5606" s="13" t="s">
        <v>23</v>
      </c>
      <c r="F5606" s="13" t="s">
        <v>2340</v>
      </c>
      <c r="G5606" s="13" t="s">
        <v>381</v>
      </c>
      <c r="H5606" s="13" t="s">
        <v>54</v>
      </c>
      <c r="I5606" s="47" t="str">
        <f>INDEX(Orders!$E5606,MATCH(Orders!$F5606,Customers!$B5606,0))</f>
        <v>Standard Class</v>
      </c>
    </row>
    <row r="5607" spans="1:9" x14ac:dyDescent="0.35">
      <c r="A5607" s="12">
        <v>7516</v>
      </c>
      <c r="B5607" s="17" t="s">
        <v>5161</v>
      </c>
      <c r="C5607" s="17" t="s">
        <v>5162</v>
      </c>
      <c r="D5607" s="17" t="s">
        <v>108</v>
      </c>
      <c r="E5607" s="17" t="s">
        <v>23</v>
      </c>
      <c r="F5607" s="17" t="s">
        <v>42</v>
      </c>
      <c r="G5607" s="17" t="s">
        <v>43</v>
      </c>
      <c r="H5607" s="17" t="s">
        <v>44</v>
      </c>
      <c r="I5607" s="48" t="str">
        <f>INDEX(Orders!$E5607,MATCH(Orders!$F5607,Customers!$B5607,0))</f>
        <v>Second Class</v>
      </c>
    </row>
    <row r="5608" spans="1:9" x14ac:dyDescent="0.35">
      <c r="A5608" s="11">
        <v>6771</v>
      </c>
      <c r="B5608" s="13" t="s">
        <v>1805</v>
      </c>
      <c r="C5608" s="13" t="s">
        <v>1806</v>
      </c>
      <c r="D5608" s="13" t="s">
        <v>41</v>
      </c>
      <c r="E5608" s="13" t="s">
        <v>23</v>
      </c>
      <c r="F5608" s="13" t="s">
        <v>457</v>
      </c>
      <c r="G5608" s="13" t="s">
        <v>458</v>
      </c>
      <c r="H5608" s="13" t="s">
        <v>79</v>
      </c>
      <c r="I5608" s="47" t="str">
        <f>INDEX(Orders!$E5608,MATCH(Orders!$F5608,Customers!$B5608,0))</f>
        <v>Second Class</v>
      </c>
    </row>
    <row r="5609" spans="1:9" x14ac:dyDescent="0.35">
      <c r="A5609" s="12">
        <v>206</v>
      </c>
      <c r="B5609" s="17" t="s">
        <v>5275</v>
      </c>
      <c r="C5609" s="17" t="s">
        <v>5276</v>
      </c>
      <c r="D5609" s="17" t="s">
        <v>22</v>
      </c>
      <c r="E5609" s="17" t="s">
        <v>23</v>
      </c>
      <c r="F5609" s="17" t="s">
        <v>1695</v>
      </c>
      <c r="G5609" s="17" t="s">
        <v>465</v>
      </c>
      <c r="H5609" s="17" t="s">
        <v>44</v>
      </c>
      <c r="I5609" s="48" t="str">
        <f>INDEX(Orders!$E5609,MATCH(Orders!$F5609,Customers!$B5609,0))</f>
        <v>Standard Class</v>
      </c>
    </row>
    <row r="5610" spans="1:9" x14ac:dyDescent="0.35">
      <c r="A5610" s="11">
        <v>1469</v>
      </c>
      <c r="B5610" s="13" t="s">
        <v>2144</v>
      </c>
      <c r="C5610" s="13" t="s">
        <v>2145</v>
      </c>
      <c r="D5610" s="13" t="s">
        <v>41</v>
      </c>
      <c r="E5610" s="13" t="s">
        <v>23</v>
      </c>
      <c r="F5610" s="13" t="s">
        <v>8418</v>
      </c>
      <c r="G5610" s="13" t="s">
        <v>43</v>
      </c>
      <c r="H5610" s="13" t="s">
        <v>44</v>
      </c>
      <c r="I5610" s="47" t="str">
        <f>INDEX(Orders!$E5610,MATCH(Orders!$F5610,Customers!$B5610,0))</f>
        <v>Standard Class</v>
      </c>
    </row>
    <row r="5611" spans="1:9" x14ac:dyDescent="0.35">
      <c r="A5611" s="12">
        <v>4292</v>
      </c>
      <c r="B5611" s="17" t="s">
        <v>1204</v>
      </c>
      <c r="C5611" s="17" t="s">
        <v>1205</v>
      </c>
      <c r="D5611" s="17" t="s">
        <v>22</v>
      </c>
      <c r="E5611" s="17" t="s">
        <v>23</v>
      </c>
      <c r="F5611" s="17" t="s">
        <v>1457</v>
      </c>
      <c r="G5611" s="17" t="s">
        <v>880</v>
      </c>
      <c r="H5611" s="17" t="s">
        <v>54</v>
      </c>
      <c r="I5611" s="48" t="str">
        <f>INDEX(Orders!$E5611,MATCH(Orders!$F5611,Customers!$B5611,0))</f>
        <v>Standard Class</v>
      </c>
    </row>
    <row r="5612" spans="1:9" x14ac:dyDescent="0.35">
      <c r="A5612" s="11">
        <v>3596</v>
      </c>
      <c r="B5612" s="13" t="s">
        <v>5161</v>
      </c>
      <c r="C5612" s="13" t="s">
        <v>5162</v>
      </c>
      <c r="D5612" s="13" t="s">
        <v>108</v>
      </c>
      <c r="E5612" s="13" t="s">
        <v>23</v>
      </c>
      <c r="F5612" s="13" t="s">
        <v>42</v>
      </c>
      <c r="G5612" s="13" t="s">
        <v>43</v>
      </c>
      <c r="H5612" s="13" t="s">
        <v>44</v>
      </c>
      <c r="I5612" s="47" t="str">
        <f>INDEX(Orders!$E5612,MATCH(Orders!$F5612,Customers!$B5612,0))</f>
        <v>Second Class</v>
      </c>
    </row>
    <row r="5613" spans="1:9" x14ac:dyDescent="0.35">
      <c r="A5613" s="12">
        <v>1692</v>
      </c>
      <c r="B5613" s="17" t="s">
        <v>4898</v>
      </c>
      <c r="C5613" s="17" t="s">
        <v>4899</v>
      </c>
      <c r="D5613" s="17" t="s">
        <v>22</v>
      </c>
      <c r="E5613" s="17" t="s">
        <v>23</v>
      </c>
      <c r="F5613" s="17" t="s">
        <v>86</v>
      </c>
      <c r="G5613" s="17" t="s">
        <v>87</v>
      </c>
      <c r="H5613" s="17" t="s">
        <v>26</v>
      </c>
      <c r="I5613" s="48" t="str">
        <f>INDEX(Orders!$E5613,MATCH(Orders!$F5613,Customers!$B5613,0))</f>
        <v>Standard Class</v>
      </c>
    </row>
    <row r="5614" spans="1:9" x14ac:dyDescent="0.35">
      <c r="A5614" s="11">
        <v>7521</v>
      </c>
      <c r="B5614" s="13" t="s">
        <v>1461</v>
      </c>
      <c r="C5614" s="13" t="s">
        <v>1462</v>
      </c>
      <c r="D5614" s="13" t="s">
        <v>41</v>
      </c>
      <c r="E5614" s="13" t="s">
        <v>23</v>
      </c>
      <c r="F5614" s="13" t="s">
        <v>5065</v>
      </c>
      <c r="G5614" s="13" t="s">
        <v>762</v>
      </c>
      <c r="H5614" s="13" t="s">
        <v>54</v>
      </c>
      <c r="I5614" s="47" t="str">
        <f>INDEX(Orders!$E5614,MATCH(Orders!$F5614,Customers!$B5614,0))</f>
        <v>Standard Class</v>
      </c>
    </row>
    <row r="5615" spans="1:9" x14ac:dyDescent="0.35">
      <c r="A5615" s="12">
        <v>77</v>
      </c>
      <c r="B5615" s="17" t="s">
        <v>1805</v>
      </c>
      <c r="C5615" s="17" t="s">
        <v>1806</v>
      </c>
      <c r="D5615" s="17" t="s">
        <v>41</v>
      </c>
      <c r="E5615" s="17" t="s">
        <v>23</v>
      </c>
      <c r="F5615" s="17" t="s">
        <v>457</v>
      </c>
      <c r="G5615" s="17" t="s">
        <v>458</v>
      </c>
      <c r="H5615" s="17" t="s">
        <v>79</v>
      </c>
      <c r="I5615" s="48" t="str">
        <f>INDEX(Orders!$E5615,MATCH(Orders!$F5615,Customers!$B5615,0))</f>
        <v>Second Class</v>
      </c>
    </row>
    <row r="5616" spans="1:9" x14ac:dyDescent="0.35">
      <c r="A5616" s="11">
        <v>4291</v>
      </c>
      <c r="B5616" s="13" t="s">
        <v>2481</v>
      </c>
      <c r="C5616" s="13" t="s">
        <v>2482</v>
      </c>
      <c r="D5616" s="13" t="s">
        <v>22</v>
      </c>
      <c r="E5616" s="13" t="s">
        <v>23</v>
      </c>
      <c r="F5616" s="13" t="s">
        <v>451</v>
      </c>
      <c r="G5616" s="13" t="s">
        <v>53</v>
      </c>
      <c r="H5616" s="13" t="s">
        <v>54</v>
      </c>
      <c r="I5616" s="47" t="str">
        <f>INDEX(Orders!$E5616,MATCH(Orders!$F5616,Customers!$B5616,0))</f>
        <v>First Class</v>
      </c>
    </row>
    <row r="5617" spans="1:9" x14ac:dyDescent="0.35">
      <c r="A5617" s="12">
        <v>76</v>
      </c>
      <c r="B5617" s="17" t="s">
        <v>5161</v>
      </c>
      <c r="C5617" s="17" t="s">
        <v>5162</v>
      </c>
      <c r="D5617" s="17" t="s">
        <v>108</v>
      </c>
      <c r="E5617" s="17" t="s">
        <v>23</v>
      </c>
      <c r="F5617" s="17" t="s">
        <v>42</v>
      </c>
      <c r="G5617" s="17" t="s">
        <v>43</v>
      </c>
      <c r="H5617" s="17" t="s">
        <v>44</v>
      </c>
      <c r="I5617" s="48" t="str">
        <f>INDEX(Orders!$E5617,MATCH(Orders!$F5617,Customers!$B5617,0))</f>
        <v>Second Class</v>
      </c>
    </row>
    <row r="5618" spans="1:9" x14ac:dyDescent="0.35">
      <c r="A5618" s="11">
        <v>7520</v>
      </c>
      <c r="B5618" s="13" t="s">
        <v>2481</v>
      </c>
      <c r="C5618" s="13" t="s">
        <v>2482</v>
      </c>
      <c r="D5618" s="13" t="s">
        <v>22</v>
      </c>
      <c r="E5618" s="13" t="s">
        <v>23</v>
      </c>
      <c r="F5618" s="13" t="s">
        <v>451</v>
      </c>
      <c r="G5618" s="13" t="s">
        <v>53</v>
      </c>
      <c r="H5618" s="13" t="s">
        <v>54</v>
      </c>
      <c r="I5618" s="47" t="str">
        <f>INDEX(Orders!$E5618,MATCH(Orders!$F5618,Customers!$B5618,0))</f>
        <v>First Class</v>
      </c>
    </row>
    <row r="5619" spans="1:9" x14ac:dyDescent="0.35">
      <c r="A5619" s="12">
        <v>3654</v>
      </c>
      <c r="B5619" s="17" t="s">
        <v>1805</v>
      </c>
      <c r="C5619" s="17" t="s">
        <v>1806</v>
      </c>
      <c r="D5619" s="17" t="s">
        <v>41</v>
      </c>
      <c r="E5619" s="17" t="s">
        <v>23</v>
      </c>
      <c r="F5619" s="17" t="s">
        <v>457</v>
      </c>
      <c r="G5619" s="17" t="s">
        <v>458</v>
      </c>
      <c r="H5619" s="17" t="s">
        <v>79</v>
      </c>
      <c r="I5619" s="48" t="str">
        <f>INDEX(Orders!$E5619,MATCH(Orders!$F5619,Customers!$B5619,0))</f>
        <v>Second Class</v>
      </c>
    </row>
    <row r="5620" spans="1:9" x14ac:dyDescent="0.35">
      <c r="A5620" s="11">
        <v>8586</v>
      </c>
      <c r="B5620" s="13" t="s">
        <v>1210</v>
      </c>
      <c r="C5620" s="13" t="s">
        <v>1211</v>
      </c>
      <c r="D5620" s="13" t="s">
        <v>41</v>
      </c>
      <c r="E5620" s="13" t="s">
        <v>23</v>
      </c>
      <c r="F5620" s="13" t="s">
        <v>1457</v>
      </c>
      <c r="G5620" s="13" t="s">
        <v>880</v>
      </c>
      <c r="H5620" s="13" t="s">
        <v>54</v>
      </c>
      <c r="I5620" s="47" t="str">
        <f>INDEX(Orders!$E5620,MATCH(Orders!$F5620,Customers!$B5620,0))</f>
        <v>Second Class</v>
      </c>
    </row>
    <row r="5621" spans="1:9" x14ac:dyDescent="0.35">
      <c r="A5621" s="12">
        <v>7519</v>
      </c>
      <c r="B5621" s="17" t="s">
        <v>2021</v>
      </c>
      <c r="C5621" s="17" t="s">
        <v>2022</v>
      </c>
      <c r="D5621" s="17" t="s">
        <v>41</v>
      </c>
      <c r="E5621" s="17" t="s">
        <v>23</v>
      </c>
      <c r="F5621" s="17" t="s">
        <v>86</v>
      </c>
      <c r="G5621" s="17" t="s">
        <v>87</v>
      </c>
      <c r="H5621" s="17" t="s">
        <v>26</v>
      </c>
      <c r="I5621" s="48" t="str">
        <f>INDEX(Orders!$E5621,MATCH(Orders!$F5621,Customers!$B5621,0))</f>
        <v>Standard Class</v>
      </c>
    </row>
    <row r="5622" spans="1:9" x14ac:dyDescent="0.35">
      <c r="A5622" s="11">
        <v>7515</v>
      </c>
      <c r="B5622" s="13" t="s">
        <v>1805</v>
      </c>
      <c r="C5622" s="13" t="s">
        <v>1806</v>
      </c>
      <c r="D5622" s="13" t="s">
        <v>41</v>
      </c>
      <c r="E5622" s="13" t="s">
        <v>23</v>
      </c>
      <c r="F5622" s="13" t="s">
        <v>457</v>
      </c>
      <c r="G5622" s="13" t="s">
        <v>458</v>
      </c>
      <c r="H5622" s="13" t="s">
        <v>79</v>
      </c>
      <c r="I5622" s="47" t="str">
        <f>INDEX(Orders!$E5622,MATCH(Orders!$F5622,Customers!$B5622,0))</f>
        <v>Second Class</v>
      </c>
    </row>
    <row r="5623" spans="1:9" x14ac:dyDescent="0.35">
      <c r="A5623" s="12">
        <v>1691</v>
      </c>
      <c r="B5623" s="17" t="s">
        <v>1805</v>
      </c>
      <c r="C5623" s="17" t="s">
        <v>1806</v>
      </c>
      <c r="D5623" s="17" t="s">
        <v>41</v>
      </c>
      <c r="E5623" s="17" t="s">
        <v>23</v>
      </c>
      <c r="F5623" s="17" t="s">
        <v>457</v>
      </c>
      <c r="G5623" s="17" t="s">
        <v>458</v>
      </c>
      <c r="H5623" s="17" t="s">
        <v>79</v>
      </c>
      <c r="I5623" s="48" t="str">
        <f>INDEX(Orders!$E5623,MATCH(Orders!$F5623,Customers!$B5623,0))</f>
        <v>Second Class</v>
      </c>
    </row>
    <row r="5624" spans="1:9" x14ac:dyDescent="0.35">
      <c r="A5624" s="11">
        <v>4211</v>
      </c>
      <c r="B5624" s="13" t="s">
        <v>1461</v>
      </c>
      <c r="C5624" s="13" t="s">
        <v>1462</v>
      </c>
      <c r="D5624" s="13" t="s">
        <v>41</v>
      </c>
      <c r="E5624" s="13" t="s">
        <v>23</v>
      </c>
      <c r="F5624" s="13" t="s">
        <v>5065</v>
      </c>
      <c r="G5624" s="13" t="s">
        <v>762</v>
      </c>
      <c r="H5624" s="13" t="s">
        <v>54</v>
      </c>
      <c r="I5624" s="47" t="str">
        <f>INDEX(Orders!$E5624,MATCH(Orders!$F5624,Customers!$B5624,0))</f>
        <v>Standard Class</v>
      </c>
    </row>
    <row r="5625" spans="1:9" x14ac:dyDescent="0.35">
      <c r="A5625" s="12">
        <v>78</v>
      </c>
      <c r="B5625" s="17" t="s">
        <v>4086</v>
      </c>
      <c r="C5625" s="17" t="s">
        <v>4087</v>
      </c>
      <c r="D5625" s="17" t="s">
        <v>41</v>
      </c>
      <c r="E5625" s="17" t="s">
        <v>23</v>
      </c>
      <c r="F5625" s="17" t="s">
        <v>380</v>
      </c>
      <c r="G5625" s="17" t="s">
        <v>381</v>
      </c>
      <c r="H5625" s="17" t="s">
        <v>54</v>
      </c>
      <c r="I5625" s="48" t="str">
        <f>INDEX(Orders!$E5625,MATCH(Orders!$F5625,Customers!$B5625,0))</f>
        <v>Standard Class</v>
      </c>
    </row>
    <row r="5626" spans="1:9" x14ac:dyDescent="0.35">
      <c r="A5626" s="11">
        <v>1471</v>
      </c>
      <c r="B5626" s="13" t="s">
        <v>2481</v>
      </c>
      <c r="C5626" s="13" t="s">
        <v>2482</v>
      </c>
      <c r="D5626" s="13" t="s">
        <v>22</v>
      </c>
      <c r="E5626" s="13" t="s">
        <v>23</v>
      </c>
      <c r="F5626" s="13" t="s">
        <v>451</v>
      </c>
      <c r="G5626" s="13" t="s">
        <v>53</v>
      </c>
      <c r="H5626" s="13" t="s">
        <v>54</v>
      </c>
      <c r="I5626" s="47" t="str">
        <f>INDEX(Orders!$E5626,MATCH(Orders!$F5626,Customers!$B5626,0))</f>
        <v>First Class</v>
      </c>
    </row>
    <row r="5627" spans="1:9" x14ac:dyDescent="0.35">
      <c r="A5627" s="12">
        <v>269</v>
      </c>
      <c r="B5627" s="17" t="s">
        <v>1204</v>
      </c>
      <c r="C5627" s="17" t="s">
        <v>1205</v>
      </c>
      <c r="D5627" s="17" t="s">
        <v>22</v>
      </c>
      <c r="E5627" s="17" t="s">
        <v>23</v>
      </c>
      <c r="F5627" s="17" t="s">
        <v>1457</v>
      </c>
      <c r="G5627" s="17" t="s">
        <v>880</v>
      </c>
      <c r="H5627" s="17" t="s">
        <v>54</v>
      </c>
      <c r="I5627" s="48" t="str">
        <f>INDEX(Orders!$E5627,MATCH(Orders!$F5627,Customers!$B5627,0))</f>
        <v>Standard Class</v>
      </c>
    </row>
    <row r="5628" spans="1:9" x14ac:dyDescent="0.35">
      <c r="A5628" s="11">
        <v>1470</v>
      </c>
      <c r="B5628" s="13" t="s">
        <v>50</v>
      </c>
      <c r="C5628" s="13" t="s">
        <v>51</v>
      </c>
      <c r="D5628" s="13" t="s">
        <v>22</v>
      </c>
      <c r="E5628" s="13" t="s">
        <v>23</v>
      </c>
      <c r="F5628" s="13" t="s">
        <v>2058</v>
      </c>
      <c r="G5628" s="13" t="s">
        <v>153</v>
      </c>
      <c r="H5628" s="13" t="s">
        <v>26</v>
      </c>
      <c r="I5628" s="47" t="str">
        <f>INDEX(Orders!$E5628,MATCH(Orders!$F5628,Customers!$B5628,0))</f>
        <v>Standard Class</v>
      </c>
    </row>
    <row r="5629" spans="1:9" x14ac:dyDescent="0.35">
      <c r="A5629" s="12">
        <v>3653</v>
      </c>
      <c r="B5629" s="17" t="s">
        <v>1204</v>
      </c>
      <c r="C5629" s="17" t="s">
        <v>1205</v>
      </c>
      <c r="D5629" s="17" t="s">
        <v>22</v>
      </c>
      <c r="E5629" s="17" t="s">
        <v>23</v>
      </c>
      <c r="F5629" s="17" t="s">
        <v>1457</v>
      </c>
      <c r="G5629" s="17" t="s">
        <v>880</v>
      </c>
      <c r="H5629" s="17" t="s">
        <v>54</v>
      </c>
      <c r="I5629" s="48" t="str">
        <f>INDEX(Orders!$E5629,MATCH(Orders!$F5629,Customers!$B5629,0))</f>
        <v>Standard Class</v>
      </c>
    </row>
    <row r="5630" spans="1:9" x14ac:dyDescent="0.35">
      <c r="A5630" s="11">
        <v>6772</v>
      </c>
      <c r="B5630" s="13" t="s">
        <v>1210</v>
      </c>
      <c r="C5630" s="13" t="s">
        <v>1211</v>
      </c>
      <c r="D5630" s="13" t="s">
        <v>41</v>
      </c>
      <c r="E5630" s="13" t="s">
        <v>23</v>
      </c>
      <c r="F5630" s="13" t="s">
        <v>1457</v>
      </c>
      <c r="G5630" s="13" t="s">
        <v>880</v>
      </c>
      <c r="H5630" s="13" t="s">
        <v>54</v>
      </c>
      <c r="I5630" s="47" t="str">
        <f>INDEX(Orders!$E5630,MATCH(Orders!$F5630,Customers!$B5630,0))</f>
        <v>Second Class</v>
      </c>
    </row>
    <row r="5631" spans="1:9" x14ac:dyDescent="0.35">
      <c r="A5631" s="12">
        <v>3652</v>
      </c>
      <c r="B5631" s="17" t="s">
        <v>5275</v>
      </c>
      <c r="C5631" s="17" t="s">
        <v>5276</v>
      </c>
      <c r="D5631" s="17" t="s">
        <v>22</v>
      </c>
      <c r="E5631" s="17" t="s">
        <v>23</v>
      </c>
      <c r="F5631" s="17" t="s">
        <v>1695</v>
      </c>
      <c r="G5631" s="17" t="s">
        <v>465</v>
      </c>
      <c r="H5631" s="17" t="s">
        <v>44</v>
      </c>
      <c r="I5631" s="48" t="str">
        <f>INDEX(Orders!$E5631,MATCH(Orders!$F5631,Customers!$B5631,0))</f>
        <v>Standard Class</v>
      </c>
    </row>
    <row r="5632" spans="1:9" x14ac:dyDescent="0.35">
      <c r="A5632" s="11">
        <v>7517</v>
      </c>
      <c r="B5632" s="13" t="s">
        <v>1210</v>
      </c>
      <c r="C5632" s="13" t="s">
        <v>1211</v>
      </c>
      <c r="D5632" s="13" t="s">
        <v>41</v>
      </c>
      <c r="E5632" s="13" t="s">
        <v>23</v>
      </c>
      <c r="F5632" s="13" t="s">
        <v>1457</v>
      </c>
      <c r="G5632" s="13" t="s">
        <v>880</v>
      </c>
      <c r="H5632" s="13" t="s">
        <v>54</v>
      </c>
      <c r="I5632" s="47" t="str">
        <f>INDEX(Orders!$E5632,MATCH(Orders!$F5632,Customers!$B5632,0))</f>
        <v>Second Class</v>
      </c>
    </row>
    <row r="5633" spans="1:9" x14ac:dyDescent="0.35">
      <c r="A5633" s="12">
        <v>9768</v>
      </c>
      <c r="B5633" s="17" t="s">
        <v>1805</v>
      </c>
      <c r="C5633" s="17" t="s">
        <v>1806</v>
      </c>
      <c r="D5633" s="17" t="s">
        <v>41</v>
      </c>
      <c r="E5633" s="17" t="s">
        <v>23</v>
      </c>
      <c r="F5633" s="17" t="s">
        <v>457</v>
      </c>
      <c r="G5633" s="17" t="s">
        <v>458</v>
      </c>
      <c r="H5633" s="17" t="s">
        <v>79</v>
      </c>
      <c r="I5633" s="48" t="str">
        <f>INDEX(Orders!$E5633,MATCH(Orders!$F5633,Customers!$B5633,0))</f>
        <v>Second Class</v>
      </c>
    </row>
    <row r="5634" spans="1:9" x14ac:dyDescent="0.35">
      <c r="A5634" s="11">
        <v>270</v>
      </c>
      <c r="B5634" s="13" t="s">
        <v>2132</v>
      </c>
      <c r="C5634" s="13" t="s">
        <v>2133</v>
      </c>
      <c r="D5634" s="13" t="s">
        <v>41</v>
      </c>
      <c r="E5634" s="13" t="s">
        <v>23</v>
      </c>
      <c r="F5634" s="13" t="s">
        <v>4203</v>
      </c>
      <c r="G5634" s="13" t="s">
        <v>880</v>
      </c>
      <c r="H5634" s="13" t="s">
        <v>54</v>
      </c>
      <c r="I5634" s="47" t="str">
        <f>INDEX(Orders!$E5634,MATCH(Orders!$F5634,Customers!$B5634,0))</f>
        <v>Standard Class</v>
      </c>
    </row>
    <row r="5635" spans="1:9" x14ac:dyDescent="0.35">
      <c r="A5635" s="12">
        <v>9411</v>
      </c>
      <c r="B5635" s="17" t="s">
        <v>50</v>
      </c>
      <c r="C5635" s="17" t="s">
        <v>51</v>
      </c>
      <c r="D5635" s="17" t="s">
        <v>22</v>
      </c>
      <c r="E5635" s="17" t="s">
        <v>23</v>
      </c>
      <c r="F5635" s="17" t="s">
        <v>2058</v>
      </c>
      <c r="G5635" s="17" t="s">
        <v>153</v>
      </c>
      <c r="H5635" s="17" t="s">
        <v>26</v>
      </c>
      <c r="I5635" s="48" t="str">
        <f>INDEX(Orders!$E5635,MATCH(Orders!$F5635,Customers!$B5635,0))</f>
        <v>Standard Class</v>
      </c>
    </row>
    <row r="5636" spans="1:9" x14ac:dyDescent="0.35">
      <c r="A5636" s="11">
        <v>4353</v>
      </c>
      <c r="B5636" s="13" t="s">
        <v>216</v>
      </c>
      <c r="C5636" s="13" t="s">
        <v>217</v>
      </c>
      <c r="D5636" s="13" t="s">
        <v>41</v>
      </c>
      <c r="E5636" s="13" t="s">
        <v>23</v>
      </c>
      <c r="F5636" s="13" t="s">
        <v>86</v>
      </c>
      <c r="G5636" s="13" t="s">
        <v>87</v>
      </c>
      <c r="H5636" s="13" t="s">
        <v>26</v>
      </c>
      <c r="I5636" s="47" t="str">
        <f>INDEX(Orders!$E5636,MATCH(Orders!$F5636,Customers!$B5636,0))</f>
        <v>First Class</v>
      </c>
    </row>
    <row r="5637" spans="1:9" x14ac:dyDescent="0.35">
      <c r="A5637" s="12">
        <v>1689</v>
      </c>
      <c r="B5637" s="17" t="s">
        <v>3366</v>
      </c>
      <c r="C5637" s="17" t="s">
        <v>3367</v>
      </c>
      <c r="D5637" s="17" t="s">
        <v>41</v>
      </c>
      <c r="E5637" s="17" t="s">
        <v>23</v>
      </c>
      <c r="F5637" s="17" t="s">
        <v>3982</v>
      </c>
      <c r="G5637" s="17" t="s">
        <v>43</v>
      </c>
      <c r="H5637" s="17" t="s">
        <v>44</v>
      </c>
      <c r="I5637" s="48" t="str">
        <f>INDEX(Orders!$E5637,MATCH(Orders!$F5637,Customers!$B5637,0))</f>
        <v>Second Class</v>
      </c>
    </row>
    <row r="5638" spans="1:9" x14ac:dyDescent="0.35">
      <c r="A5638" s="11">
        <v>3247</v>
      </c>
      <c r="B5638" s="13" t="s">
        <v>7355</v>
      </c>
      <c r="C5638" s="13" t="s">
        <v>7356</v>
      </c>
      <c r="D5638" s="13" t="s">
        <v>41</v>
      </c>
      <c r="E5638" s="13" t="s">
        <v>23</v>
      </c>
      <c r="F5638" s="13" t="s">
        <v>86</v>
      </c>
      <c r="G5638" s="13" t="s">
        <v>87</v>
      </c>
      <c r="H5638" s="13" t="s">
        <v>26</v>
      </c>
      <c r="I5638" s="47" t="str">
        <f>INDEX(Orders!$E5638,MATCH(Orders!$F5638,Customers!$B5638,0))</f>
        <v>First Class</v>
      </c>
    </row>
    <row r="5639" spans="1:9" x14ac:dyDescent="0.35">
      <c r="A5639" s="12">
        <v>2337</v>
      </c>
      <c r="B5639" s="17" t="s">
        <v>84</v>
      </c>
      <c r="C5639" s="17" t="s">
        <v>85</v>
      </c>
      <c r="D5639" s="17" t="s">
        <v>22</v>
      </c>
      <c r="E5639" s="17" t="s">
        <v>23</v>
      </c>
      <c r="F5639" s="17" t="s">
        <v>159</v>
      </c>
      <c r="G5639" s="17" t="s">
        <v>160</v>
      </c>
      <c r="H5639" s="17" t="s">
        <v>44</v>
      </c>
      <c r="I5639" s="48" t="str">
        <f>INDEX(Orders!$E5639,MATCH(Orders!$F5639,Customers!$B5639,0))</f>
        <v>Second Class</v>
      </c>
    </row>
    <row r="5640" spans="1:9" x14ac:dyDescent="0.35">
      <c r="A5640" s="11">
        <v>3526</v>
      </c>
      <c r="B5640" s="13" t="s">
        <v>766</v>
      </c>
      <c r="C5640" s="13" t="s">
        <v>767</v>
      </c>
      <c r="D5640" s="13" t="s">
        <v>41</v>
      </c>
      <c r="E5640" s="13" t="s">
        <v>23</v>
      </c>
      <c r="F5640" s="13" t="s">
        <v>211</v>
      </c>
      <c r="G5640" s="13" t="s">
        <v>212</v>
      </c>
      <c r="H5640" s="13" t="s">
        <v>26</v>
      </c>
      <c r="I5640" s="47" t="str">
        <f>INDEX(Orders!$E5640,MATCH(Orders!$F5640,Customers!$B5640,0))</f>
        <v>Same Day</v>
      </c>
    </row>
    <row r="5641" spans="1:9" x14ac:dyDescent="0.35">
      <c r="A5641" s="12">
        <v>1517</v>
      </c>
      <c r="B5641" s="17" t="s">
        <v>2915</v>
      </c>
      <c r="C5641" s="17" t="s">
        <v>2916</v>
      </c>
      <c r="D5641" s="17" t="s">
        <v>108</v>
      </c>
      <c r="E5641" s="17" t="s">
        <v>23</v>
      </c>
      <c r="F5641" s="17" t="s">
        <v>581</v>
      </c>
      <c r="G5641" s="17" t="s">
        <v>330</v>
      </c>
      <c r="H5641" s="17" t="s">
        <v>79</v>
      </c>
      <c r="I5641" s="48" t="str">
        <f>INDEX(Orders!$E5641,MATCH(Orders!$F5641,Customers!$B5641,0))</f>
        <v>Second Class</v>
      </c>
    </row>
    <row r="5642" spans="1:9" x14ac:dyDescent="0.35">
      <c r="A5642" s="11">
        <v>6909</v>
      </c>
      <c r="B5642" s="13" t="s">
        <v>4854</v>
      </c>
      <c r="C5642" s="13" t="s">
        <v>4855</v>
      </c>
      <c r="D5642" s="13" t="s">
        <v>41</v>
      </c>
      <c r="E5642" s="13" t="s">
        <v>23</v>
      </c>
      <c r="F5642" s="13" t="s">
        <v>1176</v>
      </c>
      <c r="G5642" s="13" t="s">
        <v>1177</v>
      </c>
      <c r="H5642" s="13" t="s">
        <v>44</v>
      </c>
      <c r="I5642" s="47" t="str">
        <f>INDEX(Orders!$E5642,MATCH(Orders!$F5642,Customers!$B5642,0))</f>
        <v>Second Class</v>
      </c>
    </row>
    <row r="5643" spans="1:9" x14ac:dyDescent="0.35">
      <c r="A5643" s="12">
        <v>2336</v>
      </c>
      <c r="B5643" s="17" t="s">
        <v>5371</v>
      </c>
      <c r="C5643" s="17" t="s">
        <v>5372</v>
      </c>
      <c r="D5643" s="17" t="s">
        <v>22</v>
      </c>
      <c r="E5643" s="17" t="s">
        <v>23</v>
      </c>
      <c r="F5643" s="17" t="s">
        <v>8435</v>
      </c>
      <c r="G5643" s="17" t="s">
        <v>2892</v>
      </c>
      <c r="H5643" s="17" t="s">
        <v>79</v>
      </c>
      <c r="I5643" s="48" t="str">
        <f>INDEX(Orders!$E5643,MATCH(Orders!$F5643,Customers!$B5643,0))</f>
        <v>Standard Class</v>
      </c>
    </row>
    <row r="5644" spans="1:9" x14ac:dyDescent="0.35">
      <c r="A5644" s="11">
        <v>3248</v>
      </c>
      <c r="B5644" s="13" t="s">
        <v>766</v>
      </c>
      <c r="C5644" s="13" t="s">
        <v>767</v>
      </c>
      <c r="D5644" s="13" t="s">
        <v>41</v>
      </c>
      <c r="E5644" s="13" t="s">
        <v>23</v>
      </c>
      <c r="F5644" s="13" t="s">
        <v>211</v>
      </c>
      <c r="G5644" s="13" t="s">
        <v>212</v>
      </c>
      <c r="H5644" s="13" t="s">
        <v>26</v>
      </c>
      <c r="I5644" s="47" t="str">
        <f>INDEX(Orders!$E5644,MATCH(Orders!$F5644,Customers!$B5644,0))</f>
        <v>Same Day</v>
      </c>
    </row>
    <row r="5645" spans="1:9" x14ac:dyDescent="0.35">
      <c r="A5645" s="12">
        <v>9410</v>
      </c>
      <c r="B5645" s="17" t="s">
        <v>84</v>
      </c>
      <c r="C5645" s="17" t="s">
        <v>85</v>
      </c>
      <c r="D5645" s="17" t="s">
        <v>22</v>
      </c>
      <c r="E5645" s="17" t="s">
        <v>23</v>
      </c>
      <c r="F5645" s="17" t="s">
        <v>159</v>
      </c>
      <c r="G5645" s="17" t="s">
        <v>160</v>
      </c>
      <c r="H5645" s="17" t="s">
        <v>44</v>
      </c>
      <c r="I5645" s="48" t="str">
        <f>INDEX(Orders!$E5645,MATCH(Orders!$F5645,Customers!$B5645,0))</f>
        <v>Second Class</v>
      </c>
    </row>
    <row r="5646" spans="1:9" x14ac:dyDescent="0.35">
      <c r="A5646" s="11">
        <v>1058</v>
      </c>
      <c r="B5646" s="13" t="s">
        <v>216</v>
      </c>
      <c r="C5646" s="13" t="s">
        <v>217</v>
      </c>
      <c r="D5646" s="13" t="s">
        <v>41</v>
      </c>
      <c r="E5646" s="13" t="s">
        <v>23</v>
      </c>
      <c r="F5646" s="13" t="s">
        <v>86</v>
      </c>
      <c r="G5646" s="13" t="s">
        <v>87</v>
      </c>
      <c r="H5646" s="13" t="s">
        <v>26</v>
      </c>
      <c r="I5646" s="47" t="str">
        <f>INDEX(Orders!$E5646,MATCH(Orders!$F5646,Customers!$B5646,0))</f>
        <v>First Class</v>
      </c>
    </row>
    <row r="5647" spans="1:9" x14ac:dyDescent="0.35">
      <c r="A5647" s="12">
        <v>1688</v>
      </c>
      <c r="B5647" s="17" t="s">
        <v>84</v>
      </c>
      <c r="C5647" s="17" t="s">
        <v>85</v>
      </c>
      <c r="D5647" s="17" t="s">
        <v>22</v>
      </c>
      <c r="E5647" s="17" t="s">
        <v>23</v>
      </c>
      <c r="F5647" s="17" t="s">
        <v>257</v>
      </c>
      <c r="G5647" s="17" t="s">
        <v>43</v>
      </c>
      <c r="H5647" s="17" t="s">
        <v>44</v>
      </c>
      <c r="I5647" s="48" t="str">
        <f>INDEX(Orders!$E5647,MATCH(Orders!$F5647,Customers!$B5647,0))</f>
        <v>Standard Class</v>
      </c>
    </row>
    <row r="5648" spans="1:9" x14ac:dyDescent="0.35">
      <c r="A5648" s="11">
        <v>3527</v>
      </c>
      <c r="B5648" s="13" t="s">
        <v>7355</v>
      </c>
      <c r="C5648" s="13" t="s">
        <v>7356</v>
      </c>
      <c r="D5648" s="13" t="s">
        <v>41</v>
      </c>
      <c r="E5648" s="13" t="s">
        <v>23</v>
      </c>
      <c r="F5648" s="13" t="s">
        <v>86</v>
      </c>
      <c r="G5648" s="13" t="s">
        <v>87</v>
      </c>
      <c r="H5648" s="13" t="s">
        <v>26</v>
      </c>
      <c r="I5648" s="47" t="str">
        <f>INDEX(Orders!$E5648,MATCH(Orders!$F5648,Customers!$B5648,0))</f>
        <v>First Class</v>
      </c>
    </row>
    <row r="5649" spans="1:9" x14ac:dyDescent="0.35">
      <c r="A5649" s="12">
        <v>1318</v>
      </c>
      <c r="B5649" s="17" t="s">
        <v>2915</v>
      </c>
      <c r="C5649" s="17" t="s">
        <v>2916</v>
      </c>
      <c r="D5649" s="17" t="s">
        <v>108</v>
      </c>
      <c r="E5649" s="17" t="s">
        <v>23</v>
      </c>
      <c r="F5649" s="17" t="s">
        <v>581</v>
      </c>
      <c r="G5649" s="17" t="s">
        <v>330</v>
      </c>
      <c r="H5649" s="17" t="s">
        <v>79</v>
      </c>
      <c r="I5649" s="48" t="str">
        <f>INDEX(Orders!$E5649,MATCH(Orders!$F5649,Customers!$B5649,0))</f>
        <v>Second Class</v>
      </c>
    </row>
    <row r="5650" spans="1:9" x14ac:dyDescent="0.35">
      <c r="A5650" s="11">
        <v>4354</v>
      </c>
      <c r="B5650" s="13" t="s">
        <v>3426</v>
      </c>
      <c r="C5650" s="13" t="s">
        <v>3427</v>
      </c>
      <c r="D5650" s="13" t="s">
        <v>41</v>
      </c>
      <c r="E5650" s="13" t="s">
        <v>23</v>
      </c>
      <c r="F5650" s="13" t="s">
        <v>86</v>
      </c>
      <c r="G5650" s="13" t="s">
        <v>87</v>
      </c>
      <c r="H5650" s="13" t="s">
        <v>26</v>
      </c>
      <c r="I5650" s="47" t="str">
        <f>INDEX(Orders!$E5650,MATCH(Orders!$F5650,Customers!$B5650,0))</f>
        <v>Standard Class</v>
      </c>
    </row>
    <row r="5651" spans="1:9" x14ac:dyDescent="0.35">
      <c r="A5651" s="12">
        <v>1509</v>
      </c>
      <c r="B5651" s="17" t="s">
        <v>3366</v>
      </c>
      <c r="C5651" s="17" t="s">
        <v>3367</v>
      </c>
      <c r="D5651" s="17" t="s">
        <v>41</v>
      </c>
      <c r="E5651" s="17" t="s">
        <v>23</v>
      </c>
      <c r="F5651" s="17" t="s">
        <v>3982</v>
      </c>
      <c r="G5651" s="17" t="s">
        <v>43</v>
      </c>
      <c r="H5651" s="17" t="s">
        <v>44</v>
      </c>
      <c r="I5651" s="48" t="str">
        <f>INDEX(Orders!$E5651,MATCH(Orders!$F5651,Customers!$B5651,0))</f>
        <v>Second Class</v>
      </c>
    </row>
    <row r="5652" spans="1:9" x14ac:dyDescent="0.35">
      <c r="A5652" s="11">
        <v>2773</v>
      </c>
      <c r="B5652" s="13" t="s">
        <v>3333</v>
      </c>
      <c r="C5652" s="13" t="s">
        <v>3334</v>
      </c>
      <c r="D5652" s="13" t="s">
        <v>108</v>
      </c>
      <c r="E5652" s="13" t="s">
        <v>23</v>
      </c>
      <c r="F5652" s="13" t="s">
        <v>1598</v>
      </c>
      <c r="G5652" s="13" t="s">
        <v>1599</v>
      </c>
      <c r="H5652" s="13" t="s">
        <v>54</v>
      </c>
      <c r="I5652" s="47" t="str">
        <f>INDEX(Orders!$E5652,MATCH(Orders!$F5652,Customers!$B5652,0))</f>
        <v>Same Day</v>
      </c>
    </row>
    <row r="5653" spans="1:9" x14ac:dyDescent="0.35">
      <c r="A5653" s="12">
        <v>1059</v>
      </c>
      <c r="B5653" s="17" t="s">
        <v>1475</v>
      </c>
      <c r="C5653" s="17" t="s">
        <v>1476</v>
      </c>
      <c r="D5653" s="17" t="s">
        <v>41</v>
      </c>
      <c r="E5653" s="17" t="s">
        <v>23</v>
      </c>
      <c r="F5653" s="17" t="s">
        <v>2095</v>
      </c>
      <c r="G5653" s="17" t="s">
        <v>98</v>
      </c>
      <c r="H5653" s="17" t="s">
        <v>79</v>
      </c>
      <c r="I5653" s="48" t="str">
        <f>INDEX(Orders!$E5653,MATCH(Orders!$F5653,Customers!$B5653,0))</f>
        <v>First Class</v>
      </c>
    </row>
    <row r="5654" spans="1:9" x14ac:dyDescent="0.35">
      <c r="A5654" s="11">
        <v>3246</v>
      </c>
      <c r="B5654" s="13" t="s">
        <v>84</v>
      </c>
      <c r="C5654" s="13" t="s">
        <v>85</v>
      </c>
      <c r="D5654" s="13" t="s">
        <v>22</v>
      </c>
      <c r="E5654" s="13" t="s">
        <v>23</v>
      </c>
      <c r="F5654" s="13" t="s">
        <v>257</v>
      </c>
      <c r="G5654" s="13" t="s">
        <v>43</v>
      </c>
      <c r="H5654" s="13" t="s">
        <v>44</v>
      </c>
      <c r="I5654" s="47" t="str">
        <f>INDEX(Orders!$E5654,MATCH(Orders!$F5654,Customers!$B5654,0))</f>
        <v>Standard Class</v>
      </c>
    </row>
    <row r="5655" spans="1:9" x14ac:dyDescent="0.35">
      <c r="A5655" s="12">
        <v>3528</v>
      </c>
      <c r="B5655" s="17" t="s">
        <v>84</v>
      </c>
      <c r="C5655" s="17" t="s">
        <v>85</v>
      </c>
      <c r="D5655" s="17" t="s">
        <v>22</v>
      </c>
      <c r="E5655" s="17" t="s">
        <v>23</v>
      </c>
      <c r="F5655" s="17" t="s">
        <v>159</v>
      </c>
      <c r="G5655" s="17" t="s">
        <v>160</v>
      </c>
      <c r="H5655" s="17" t="s">
        <v>44</v>
      </c>
      <c r="I5655" s="48" t="str">
        <f>INDEX(Orders!$E5655,MATCH(Orders!$F5655,Customers!$B5655,0))</f>
        <v>Second Class</v>
      </c>
    </row>
    <row r="5656" spans="1:9" x14ac:dyDescent="0.35">
      <c r="A5656" s="11">
        <v>7346</v>
      </c>
      <c r="B5656" s="13" t="s">
        <v>2915</v>
      </c>
      <c r="C5656" s="13" t="s">
        <v>2916</v>
      </c>
      <c r="D5656" s="13" t="s">
        <v>108</v>
      </c>
      <c r="E5656" s="13" t="s">
        <v>23</v>
      </c>
      <c r="F5656" s="13" t="s">
        <v>581</v>
      </c>
      <c r="G5656" s="13" t="s">
        <v>330</v>
      </c>
      <c r="H5656" s="13" t="s">
        <v>79</v>
      </c>
      <c r="I5656" s="47" t="str">
        <f>INDEX(Orders!$E5656,MATCH(Orders!$F5656,Customers!$B5656,0))</f>
        <v>Second Class</v>
      </c>
    </row>
    <row r="5657" spans="1:9" x14ac:dyDescent="0.35">
      <c r="A5657" s="12">
        <v>6273</v>
      </c>
      <c r="B5657" s="17" t="s">
        <v>2573</v>
      </c>
      <c r="C5657" s="17" t="s">
        <v>2574</v>
      </c>
      <c r="D5657" s="17" t="s">
        <v>22</v>
      </c>
      <c r="E5657" s="17" t="s">
        <v>23</v>
      </c>
      <c r="F5657" s="17" t="s">
        <v>97</v>
      </c>
      <c r="G5657" s="17" t="s">
        <v>98</v>
      </c>
      <c r="H5657" s="17" t="s">
        <v>79</v>
      </c>
      <c r="I5657" s="48" t="str">
        <f>INDEX(Orders!$E5657,MATCH(Orders!$F5657,Customers!$B5657,0))</f>
        <v>Standard Class</v>
      </c>
    </row>
    <row r="5658" spans="1:9" x14ac:dyDescent="0.35">
      <c r="A5658" s="11">
        <v>6750</v>
      </c>
      <c r="B5658" s="13" t="s">
        <v>2197</v>
      </c>
      <c r="C5658" s="13" t="s">
        <v>2198</v>
      </c>
      <c r="D5658" s="13" t="s">
        <v>22</v>
      </c>
      <c r="E5658" s="13" t="s">
        <v>23</v>
      </c>
      <c r="F5658" s="13" t="s">
        <v>8442</v>
      </c>
      <c r="G5658" s="13" t="s">
        <v>381</v>
      </c>
      <c r="H5658" s="13" t="s">
        <v>54</v>
      </c>
      <c r="I5658" s="47" t="str">
        <f>INDEX(Orders!$E5658,MATCH(Orders!$F5658,Customers!$B5658,0))</f>
        <v>First Class</v>
      </c>
    </row>
    <row r="5659" spans="1:9" x14ac:dyDescent="0.35">
      <c r="A5659" s="12">
        <v>6007</v>
      </c>
      <c r="B5659" s="17" t="s">
        <v>3020</v>
      </c>
      <c r="C5659" s="17" t="s">
        <v>3021</v>
      </c>
      <c r="D5659" s="17" t="s">
        <v>41</v>
      </c>
      <c r="E5659" s="17" t="s">
        <v>23</v>
      </c>
      <c r="F5659" s="17" t="s">
        <v>218</v>
      </c>
      <c r="G5659" s="17" t="s">
        <v>219</v>
      </c>
      <c r="H5659" s="17" t="s">
        <v>26</v>
      </c>
      <c r="I5659" s="48" t="str">
        <f>INDEX(Orders!$E5659,MATCH(Orders!$F5659,Customers!$B5659,0))</f>
        <v>Standard Class</v>
      </c>
    </row>
    <row r="5660" spans="1:9" x14ac:dyDescent="0.35">
      <c r="A5660" s="11">
        <v>4360</v>
      </c>
      <c r="B5660" s="13" t="s">
        <v>6422</v>
      </c>
      <c r="C5660" s="13" t="s">
        <v>6423</v>
      </c>
      <c r="D5660" s="13" t="s">
        <v>22</v>
      </c>
      <c r="E5660" s="13" t="s">
        <v>23</v>
      </c>
      <c r="F5660" s="13" t="s">
        <v>7275</v>
      </c>
      <c r="G5660" s="13" t="s">
        <v>893</v>
      </c>
      <c r="H5660" s="13" t="s">
        <v>26</v>
      </c>
      <c r="I5660" s="47" t="str">
        <f>INDEX(Orders!$E5660,MATCH(Orders!$F5660,Customers!$B5660,0))</f>
        <v>Standard Class</v>
      </c>
    </row>
    <row r="5661" spans="1:9" x14ac:dyDescent="0.35">
      <c r="A5661" s="12">
        <v>7345</v>
      </c>
      <c r="B5661" s="17" t="s">
        <v>4997</v>
      </c>
      <c r="C5661" s="17" t="s">
        <v>4998</v>
      </c>
      <c r="D5661" s="17" t="s">
        <v>41</v>
      </c>
      <c r="E5661" s="17" t="s">
        <v>23</v>
      </c>
      <c r="F5661" s="17" t="s">
        <v>1715</v>
      </c>
      <c r="G5661" s="17" t="s">
        <v>381</v>
      </c>
      <c r="H5661" s="17" t="s">
        <v>54</v>
      </c>
      <c r="I5661" s="48" t="str">
        <f>INDEX(Orders!$E5661,MATCH(Orders!$F5661,Customers!$B5661,0))</f>
        <v>Same Day</v>
      </c>
    </row>
    <row r="5662" spans="1:9" x14ac:dyDescent="0.35">
      <c r="A5662" s="11">
        <v>9969</v>
      </c>
      <c r="B5662" s="13" t="s">
        <v>2573</v>
      </c>
      <c r="C5662" s="13" t="s">
        <v>2574</v>
      </c>
      <c r="D5662" s="13" t="s">
        <v>22</v>
      </c>
      <c r="E5662" s="13" t="s">
        <v>23</v>
      </c>
      <c r="F5662" s="13" t="s">
        <v>97</v>
      </c>
      <c r="G5662" s="13" t="s">
        <v>98</v>
      </c>
      <c r="H5662" s="13" t="s">
        <v>79</v>
      </c>
      <c r="I5662" s="47" t="str">
        <f>INDEX(Orders!$E5662,MATCH(Orders!$F5662,Customers!$B5662,0))</f>
        <v>Standard Class</v>
      </c>
    </row>
    <row r="5663" spans="1:9" x14ac:dyDescent="0.35">
      <c r="A5663" s="12">
        <v>7347</v>
      </c>
      <c r="B5663" s="17" t="s">
        <v>8201</v>
      </c>
      <c r="C5663" s="17" t="s">
        <v>8202</v>
      </c>
      <c r="D5663" s="17" t="s">
        <v>41</v>
      </c>
      <c r="E5663" s="17" t="s">
        <v>23</v>
      </c>
      <c r="F5663" s="17" t="s">
        <v>336</v>
      </c>
      <c r="G5663" s="17" t="s">
        <v>199</v>
      </c>
      <c r="H5663" s="17" t="s">
        <v>26</v>
      </c>
      <c r="I5663" s="48" t="str">
        <f>INDEX(Orders!$E5663,MATCH(Orders!$F5663,Customers!$B5663,0))</f>
        <v>Standard Class</v>
      </c>
    </row>
    <row r="5664" spans="1:9" x14ac:dyDescent="0.35">
      <c r="A5664" s="11">
        <v>9210</v>
      </c>
      <c r="B5664" s="13" t="s">
        <v>2573</v>
      </c>
      <c r="C5664" s="13" t="s">
        <v>2574</v>
      </c>
      <c r="D5664" s="13" t="s">
        <v>22</v>
      </c>
      <c r="E5664" s="13" t="s">
        <v>23</v>
      </c>
      <c r="F5664" s="13" t="s">
        <v>97</v>
      </c>
      <c r="G5664" s="13" t="s">
        <v>98</v>
      </c>
      <c r="H5664" s="13" t="s">
        <v>79</v>
      </c>
      <c r="I5664" s="47" t="str">
        <f>INDEX(Orders!$E5664,MATCH(Orders!$F5664,Customers!$B5664,0))</f>
        <v>Standard Class</v>
      </c>
    </row>
    <row r="5665" spans="1:9" x14ac:dyDescent="0.35">
      <c r="A5665" s="12">
        <v>4358</v>
      </c>
      <c r="B5665" s="17" t="s">
        <v>2525</v>
      </c>
      <c r="C5665" s="17" t="s">
        <v>2526</v>
      </c>
      <c r="D5665" s="17" t="s">
        <v>108</v>
      </c>
      <c r="E5665" s="17" t="s">
        <v>23</v>
      </c>
      <c r="F5665" s="17" t="s">
        <v>318</v>
      </c>
      <c r="G5665" s="17" t="s">
        <v>3443</v>
      </c>
      <c r="H5665" s="17" t="s">
        <v>54</v>
      </c>
      <c r="I5665" s="48" t="str">
        <f>INDEX(Orders!$E5665,MATCH(Orders!$F5665,Customers!$B5665,0))</f>
        <v>Second Class</v>
      </c>
    </row>
    <row r="5666" spans="1:9" x14ac:dyDescent="0.35">
      <c r="A5666" s="11">
        <v>9211</v>
      </c>
      <c r="B5666" s="13" t="s">
        <v>4997</v>
      </c>
      <c r="C5666" s="13" t="s">
        <v>4998</v>
      </c>
      <c r="D5666" s="13" t="s">
        <v>41</v>
      </c>
      <c r="E5666" s="13" t="s">
        <v>23</v>
      </c>
      <c r="F5666" s="13" t="s">
        <v>1715</v>
      </c>
      <c r="G5666" s="13" t="s">
        <v>381</v>
      </c>
      <c r="H5666" s="13" t="s">
        <v>54</v>
      </c>
      <c r="I5666" s="47" t="str">
        <f>INDEX(Orders!$E5666,MATCH(Orders!$F5666,Customers!$B5666,0))</f>
        <v>Same Day</v>
      </c>
    </row>
    <row r="5667" spans="1:9" x14ac:dyDescent="0.35">
      <c r="A5667" s="12">
        <v>9970</v>
      </c>
      <c r="B5667" s="17" t="s">
        <v>2525</v>
      </c>
      <c r="C5667" s="17" t="s">
        <v>2526</v>
      </c>
      <c r="D5667" s="17" t="s">
        <v>108</v>
      </c>
      <c r="E5667" s="17" t="s">
        <v>23</v>
      </c>
      <c r="F5667" s="17" t="s">
        <v>318</v>
      </c>
      <c r="G5667" s="17" t="s">
        <v>3443</v>
      </c>
      <c r="H5667" s="17" t="s">
        <v>54</v>
      </c>
      <c r="I5667" s="48" t="str">
        <f>INDEX(Orders!$E5667,MATCH(Orders!$F5667,Customers!$B5667,0))</f>
        <v>Second Class</v>
      </c>
    </row>
    <row r="5668" spans="1:9" x14ac:dyDescent="0.35">
      <c r="A5668" s="11">
        <v>6990</v>
      </c>
      <c r="B5668" s="13" t="s">
        <v>8201</v>
      </c>
      <c r="C5668" s="13" t="s">
        <v>8202</v>
      </c>
      <c r="D5668" s="13" t="s">
        <v>41</v>
      </c>
      <c r="E5668" s="13" t="s">
        <v>23</v>
      </c>
      <c r="F5668" s="13" t="s">
        <v>336</v>
      </c>
      <c r="G5668" s="13" t="s">
        <v>199</v>
      </c>
      <c r="H5668" s="13" t="s">
        <v>26</v>
      </c>
      <c r="I5668" s="47" t="str">
        <f>INDEX(Orders!$E5668,MATCH(Orders!$F5668,Customers!$B5668,0))</f>
        <v>Standard Class</v>
      </c>
    </row>
    <row r="5669" spans="1:9" x14ac:dyDescent="0.35">
      <c r="A5669" s="12">
        <v>9488</v>
      </c>
      <c r="B5669" s="17" t="s">
        <v>3124</v>
      </c>
      <c r="C5669" s="17" t="s">
        <v>3125</v>
      </c>
      <c r="D5669" s="17" t="s">
        <v>41</v>
      </c>
      <c r="E5669" s="17" t="s">
        <v>23</v>
      </c>
      <c r="F5669" s="17" t="s">
        <v>8451</v>
      </c>
      <c r="G5669" s="17" t="s">
        <v>53</v>
      </c>
      <c r="H5669" s="17" t="s">
        <v>54</v>
      </c>
      <c r="I5669" s="48" t="str">
        <f>INDEX(Orders!$E5669,MATCH(Orders!$F5669,Customers!$B5669,0))</f>
        <v>First Class</v>
      </c>
    </row>
    <row r="5670" spans="1:9" x14ac:dyDescent="0.35">
      <c r="A5670" s="11">
        <v>6748</v>
      </c>
      <c r="B5670" s="13" t="s">
        <v>1784</v>
      </c>
      <c r="C5670" s="13" t="s">
        <v>1785</v>
      </c>
      <c r="D5670" s="13" t="s">
        <v>22</v>
      </c>
      <c r="E5670" s="13" t="s">
        <v>23</v>
      </c>
      <c r="F5670" s="13" t="s">
        <v>2880</v>
      </c>
      <c r="G5670" s="13" t="s">
        <v>199</v>
      </c>
      <c r="H5670" s="13" t="s">
        <v>26</v>
      </c>
      <c r="I5670" s="47" t="str">
        <f>INDEX(Orders!$E5670,MATCH(Orders!$F5670,Customers!$B5670,0))</f>
        <v>First Class</v>
      </c>
    </row>
    <row r="5671" spans="1:9" x14ac:dyDescent="0.35">
      <c r="A5671" s="12">
        <v>6749</v>
      </c>
      <c r="B5671" s="17" t="s">
        <v>3020</v>
      </c>
      <c r="C5671" s="17" t="s">
        <v>3021</v>
      </c>
      <c r="D5671" s="17" t="s">
        <v>41</v>
      </c>
      <c r="E5671" s="17" t="s">
        <v>23</v>
      </c>
      <c r="F5671" s="17" t="s">
        <v>218</v>
      </c>
      <c r="G5671" s="17" t="s">
        <v>219</v>
      </c>
      <c r="H5671" s="17" t="s">
        <v>26</v>
      </c>
      <c r="I5671" s="48" t="str">
        <f>INDEX(Orders!$E5671,MATCH(Orders!$F5671,Customers!$B5671,0))</f>
        <v>Standard Class</v>
      </c>
    </row>
    <row r="5672" spans="1:9" x14ac:dyDescent="0.35">
      <c r="A5672" s="11">
        <v>390</v>
      </c>
      <c r="B5672" s="13" t="s">
        <v>3020</v>
      </c>
      <c r="C5672" s="13" t="s">
        <v>3021</v>
      </c>
      <c r="D5672" s="13" t="s">
        <v>41</v>
      </c>
      <c r="E5672" s="13" t="s">
        <v>23</v>
      </c>
      <c r="F5672" s="13" t="s">
        <v>218</v>
      </c>
      <c r="G5672" s="13" t="s">
        <v>219</v>
      </c>
      <c r="H5672" s="13" t="s">
        <v>26</v>
      </c>
      <c r="I5672" s="47" t="str">
        <f>INDEX(Orders!$E5672,MATCH(Orders!$F5672,Customers!$B5672,0))</f>
        <v>Standard Class</v>
      </c>
    </row>
    <row r="5673" spans="1:9" x14ac:dyDescent="0.35">
      <c r="A5673" s="12">
        <v>391</v>
      </c>
      <c r="B5673" s="17" t="s">
        <v>2691</v>
      </c>
      <c r="C5673" s="17" t="s">
        <v>2692</v>
      </c>
      <c r="D5673" s="17" t="s">
        <v>41</v>
      </c>
      <c r="E5673" s="17" t="s">
        <v>23</v>
      </c>
      <c r="F5673" s="17" t="s">
        <v>218</v>
      </c>
      <c r="G5673" s="17" t="s">
        <v>219</v>
      </c>
      <c r="H5673" s="17" t="s">
        <v>26</v>
      </c>
      <c r="I5673" s="48" t="str">
        <f>INDEX(Orders!$E5673,MATCH(Orders!$F5673,Customers!$B5673,0))</f>
        <v>Standard Class</v>
      </c>
    </row>
    <row r="5674" spans="1:9" x14ac:dyDescent="0.35">
      <c r="A5674" s="11">
        <v>1516</v>
      </c>
      <c r="B5674" s="13" t="s">
        <v>2691</v>
      </c>
      <c r="C5674" s="13" t="s">
        <v>2692</v>
      </c>
      <c r="D5674" s="13" t="s">
        <v>41</v>
      </c>
      <c r="E5674" s="13" t="s">
        <v>23</v>
      </c>
      <c r="F5674" s="13" t="s">
        <v>218</v>
      </c>
      <c r="G5674" s="13" t="s">
        <v>219</v>
      </c>
      <c r="H5674" s="13" t="s">
        <v>26</v>
      </c>
      <c r="I5674" s="47" t="str">
        <f>INDEX(Orders!$E5674,MATCH(Orders!$F5674,Customers!$B5674,0))</f>
        <v>Standard Class</v>
      </c>
    </row>
    <row r="5675" spans="1:9" x14ac:dyDescent="0.35">
      <c r="A5675" s="12">
        <v>9968</v>
      </c>
      <c r="B5675" s="17" t="s">
        <v>4904</v>
      </c>
      <c r="C5675" s="17" t="s">
        <v>4905</v>
      </c>
      <c r="D5675" s="17" t="s">
        <v>41</v>
      </c>
      <c r="E5675" s="17" t="s">
        <v>23</v>
      </c>
      <c r="F5675" s="17" t="s">
        <v>86</v>
      </c>
      <c r="G5675" s="17" t="s">
        <v>87</v>
      </c>
      <c r="H5675" s="17" t="s">
        <v>26</v>
      </c>
      <c r="I5675" s="48" t="str">
        <f>INDEX(Orders!$E5675,MATCH(Orders!$F5675,Customers!$B5675,0))</f>
        <v>Standard Class</v>
      </c>
    </row>
    <row r="5676" spans="1:9" x14ac:dyDescent="0.35">
      <c r="A5676" s="11">
        <v>4359</v>
      </c>
      <c r="B5676" s="13" t="s">
        <v>8201</v>
      </c>
      <c r="C5676" s="13" t="s">
        <v>8202</v>
      </c>
      <c r="D5676" s="13" t="s">
        <v>41</v>
      </c>
      <c r="E5676" s="13" t="s">
        <v>23</v>
      </c>
      <c r="F5676" s="13" t="s">
        <v>336</v>
      </c>
      <c r="G5676" s="13" t="s">
        <v>199</v>
      </c>
      <c r="H5676" s="13" t="s">
        <v>26</v>
      </c>
      <c r="I5676" s="47" t="str">
        <f>INDEX(Orders!$E5676,MATCH(Orders!$F5676,Customers!$B5676,0))</f>
        <v>Standard Class</v>
      </c>
    </row>
    <row r="5677" spans="1:9" x14ac:dyDescent="0.35">
      <c r="A5677" s="12">
        <v>7348</v>
      </c>
      <c r="B5677" s="17" t="s">
        <v>4997</v>
      </c>
      <c r="C5677" s="17" t="s">
        <v>4998</v>
      </c>
      <c r="D5677" s="17" t="s">
        <v>41</v>
      </c>
      <c r="E5677" s="17" t="s">
        <v>23</v>
      </c>
      <c r="F5677" s="17" t="s">
        <v>1715</v>
      </c>
      <c r="G5677" s="17" t="s">
        <v>381</v>
      </c>
      <c r="H5677" s="17" t="s">
        <v>54</v>
      </c>
      <c r="I5677" s="48" t="str">
        <f>INDEX(Orders!$E5677,MATCH(Orders!$F5677,Customers!$B5677,0))</f>
        <v>Same Day</v>
      </c>
    </row>
    <row r="5678" spans="1:9" x14ac:dyDescent="0.35">
      <c r="A5678" s="11">
        <v>9684</v>
      </c>
      <c r="B5678" s="13" t="s">
        <v>2573</v>
      </c>
      <c r="C5678" s="13" t="s">
        <v>2574</v>
      </c>
      <c r="D5678" s="13" t="s">
        <v>22</v>
      </c>
      <c r="E5678" s="13" t="s">
        <v>23</v>
      </c>
      <c r="F5678" s="13" t="s">
        <v>97</v>
      </c>
      <c r="G5678" s="13" t="s">
        <v>98</v>
      </c>
      <c r="H5678" s="13" t="s">
        <v>79</v>
      </c>
      <c r="I5678" s="47" t="str">
        <f>INDEX(Orders!$E5678,MATCH(Orders!$F5678,Customers!$B5678,0))</f>
        <v>Standard Class</v>
      </c>
    </row>
    <row r="5679" spans="1:9" x14ac:dyDescent="0.35">
      <c r="A5679" s="12">
        <v>9682</v>
      </c>
      <c r="B5679" s="17" t="s">
        <v>4505</v>
      </c>
      <c r="C5679" s="17" t="s">
        <v>4506</v>
      </c>
      <c r="D5679" s="17" t="s">
        <v>41</v>
      </c>
      <c r="E5679" s="17" t="s">
        <v>23</v>
      </c>
      <c r="F5679" s="17" t="s">
        <v>358</v>
      </c>
      <c r="G5679" s="17" t="s">
        <v>43</v>
      </c>
      <c r="H5679" s="17" t="s">
        <v>44</v>
      </c>
      <c r="I5679" s="48" t="str">
        <f>INDEX(Orders!$E5679,MATCH(Orders!$F5679,Customers!$B5679,0))</f>
        <v>Standard Class</v>
      </c>
    </row>
    <row r="5680" spans="1:9" x14ac:dyDescent="0.35">
      <c r="A5680" s="11">
        <v>8779</v>
      </c>
      <c r="B5680" s="13" t="s">
        <v>4505</v>
      </c>
      <c r="C5680" s="13" t="s">
        <v>4506</v>
      </c>
      <c r="D5680" s="13" t="s">
        <v>41</v>
      </c>
      <c r="E5680" s="13" t="s">
        <v>23</v>
      </c>
      <c r="F5680" s="13" t="s">
        <v>358</v>
      </c>
      <c r="G5680" s="13" t="s">
        <v>43</v>
      </c>
      <c r="H5680" s="13" t="s">
        <v>44</v>
      </c>
      <c r="I5680" s="47" t="str">
        <f>INDEX(Orders!$E5680,MATCH(Orders!$F5680,Customers!$B5680,0))</f>
        <v>Standard Class</v>
      </c>
    </row>
    <row r="5681" spans="1:9" x14ac:dyDescent="0.35">
      <c r="A5681" s="12">
        <v>9685</v>
      </c>
      <c r="B5681" s="17" t="s">
        <v>4664</v>
      </c>
      <c r="C5681" s="17" t="s">
        <v>4665</v>
      </c>
      <c r="D5681" s="17" t="s">
        <v>22</v>
      </c>
      <c r="E5681" s="17" t="s">
        <v>23</v>
      </c>
      <c r="F5681" s="17" t="s">
        <v>218</v>
      </c>
      <c r="G5681" s="17" t="s">
        <v>219</v>
      </c>
      <c r="H5681" s="17" t="s">
        <v>26</v>
      </c>
      <c r="I5681" s="48" t="str">
        <f>INDEX(Orders!$E5681,MATCH(Orders!$F5681,Customers!$B5681,0))</f>
        <v>Standard Class</v>
      </c>
    </row>
    <row r="5682" spans="1:9" x14ac:dyDescent="0.35">
      <c r="A5682" s="11">
        <v>9683</v>
      </c>
      <c r="B5682" s="13" t="s">
        <v>4505</v>
      </c>
      <c r="C5682" s="13" t="s">
        <v>4506</v>
      </c>
      <c r="D5682" s="13" t="s">
        <v>41</v>
      </c>
      <c r="E5682" s="13" t="s">
        <v>23</v>
      </c>
      <c r="F5682" s="13" t="s">
        <v>358</v>
      </c>
      <c r="G5682" s="13" t="s">
        <v>43</v>
      </c>
      <c r="H5682" s="13" t="s">
        <v>44</v>
      </c>
      <c r="I5682" s="47" t="str">
        <f>INDEX(Orders!$E5682,MATCH(Orders!$F5682,Customers!$B5682,0))</f>
        <v>Standard Class</v>
      </c>
    </row>
    <row r="5683" spans="1:9" x14ac:dyDescent="0.35">
      <c r="A5683" s="12">
        <v>6192</v>
      </c>
      <c r="B5683" s="17" t="s">
        <v>4505</v>
      </c>
      <c r="C5683" s="17" t="s">
        <v>4506</v>
      </c>
      <c r="D5683" s="17" t="s">
        <v>41</v>
      </c>
      <c r="E5683" s="17" t="s">
        <v>23</v>
      </c>
      <c r="F5683" s="17" t="s">
        <v>358</v>
      </c>
      <c r="G5683" s="17" t="s">
        <v>43</v>
      </c>
      <c r="H5683" s="17" t="s">
        <v>44</v>
      </c>
      <c r="I5683" s="48" t="str">
        <f>INDEX(Orders!$E5683,MATCH(Orders!$F5683,Customers!$B5683,0))</f>
        <v>Standard Class</v>
      </c>
    </row>
    <row r="5684" spans="1:9" x14ac:dyDescent="0.35">
      <c r="A5684" s="11">
        <v>2948</v>
      </c>
      <c r="B5684" s="13" t="s">
        <v>5680</v>
      </c>
      <c r="C5684" s="13" t="s">
        <v>5681</v>
      </c>
      <c r="D5684" s="13" t="s">
        <v>41</v>
      </c>
      <c r="E5684" s="13" t="s">
        <v>23</v>
      </c>
      <c r="F5684" s="13" t="s">
        <v>159</v>
      </c>
      <c r="G5684" s="13" t="s">
        <v>160</v>
      </c>
      <c r="H5684" s="13" t="s">
        <v>44</v>
      </c>
      <c r="I5684" s="47" t="str">
        <f>INDEX(Orders!$E5684,MATCH(Orders!$F5684,Customers!$B5684,0))</f>
        <v>Same Day</v>
      </c>
    </row>
    <row r="5685" spans="1:9" x14ac:dyDescent="0.35">
      <c r="A5685" s="12">
        <v>7699</v>
      </c>
      <c r="B5685" s="17" t="s">
        <v>5389</v>
      </c>
      <c r="C5685" s="17" t="s">
        <v>5390</v>
      </c>
      <c r="D5685" s="17" t="s">
        <v>108</v>
      </c>
      <c r="E5685" s="17" t="s">
        <v>23</v>
      </c>
      <c r="F5685" s="17" t="s">
        <v>257</v>
      </c>
      <c r="G5685" s="17" t="s">
        <v>43</v>
      </c>
      <c r="H5685" s="17" t="s">
        <v>44</v>
      </c>
      <c r="I5685" s="48" t="str">
        <f>INDEX(Orders!$E5685,MATCH(Orders!$F5685,Customers!$B5685,0))</f>
        <v>Standard Class</v>
      </c>
    </row>
    <row r="5686" spans="1:9" x14ac:dyDescent="0.35">
      <c r="A5686" s="11">
        <v>6716</v>
      </c>
      <c r="B5686" s="13" t="s">
        <v>414</v>
      </c>
      <c r="C5686" s="13" t="s">
        <v>415</v>
      </c>
      <c r="D5686" s="13" t="s">
        <v>108</v>
      </c>
      <c r="E5686" s="13" t="s">
        <v>23</v>
      </c>
      <c r="F5686" s="13" t="s">
        <v>4233</v>
      </c>
      <c r="G5686" s="13" t="s">
        <v>893</v>
      </c>
      <c r="H5686" s="13" t="s">
        <v>26</v>
      </c>
      <c r="I5686" s="47" t="str">
        <f>INDEX(Orders!$E5686,MATCH(Orders!$F5686,Customers!$B5686,0))</f>
        <v>Standard Class</v>
      </c>
    </row>
    <row r="5687" spans="1:9" x14ac:dyDescent="0.35">
      <c r="A5687" s="12">
        <v>6714</v>
      </c>
      <c r="B5687" s="17" t="s">
        <v>1110</v>
      </c>
      <c r="C5687" s="17" t="s">
        <v>1111</v>
      </c>
      <c r="D5687" s="17" t="s">
        <v>41</v>
      </c>
      <c r="E5687" s="17" t="s">
        <v>23</v>
      </c>
      <c r="F5687" s="17" t="s">
        <v>6794</v>
      </c>
      <c r="G5687" s="17" t="s">
        <v>381</v>
      </c>
      <c r="H5687" s="17" t="s">
        <v>54</v>
      </c>
      <c r="I5687" s="48" t="str">
        <f>INDEX(Orders!$E5687,MATCH(Orders!$F5687,Customers!$B5687,0))</f>
        <v>Same Day</v>
      </c>
    </row>
    <row r="5688" spans="1:9" x14ac:dyDescent="0.35">
      <c r="A5688" s="11">
        <v>7700</v>
      </c>
      <c r="B5688" s="13" t="s">
        <v>1110</v>
      </c>
      <c r="C5688" s="13" t="s">
        <v>1111</v>
      </c>
      <c r="D5688" s="13" t="s">
        <v>41</v>
      </c>
      <c r="E5688" s="13" t="s">
        <v>23</v>
      </c>
      <c r="F5688" s="13" t="s">
        <v>6794</v>
      </c>
      <c r="G5688" s="13" t="s">
        <v>381</v>
      </c>
      <c r="H5688" s="13" t="s">
        <v>54</v>
      </c>
      <c r="I5688" s="47" t="str">
        <f>INDEX(Orders!$E5688,MATCH(Orders!$F5688,Customers!$B5688,0))</f>
        <v>Same Day</v>
      </c>
    </row>
    <row r="5689" spans="1:9" x14ac:dyDescent="0.35">
      <c r="A5689" s="12">
        <v>5276</v>
      </c>
      <c r="B5689" s="17" t="s">
        <v>414</v>
      </c>
      <c r="C5689" s="17" t="s">
        <v>415</v>
      </c>
      <c r="D5689" s="17" t="s">
        <v>108</v>
      </c>
      <c r="E5689" s="17" t="s">
        <v>23</v>
      </c>
      <c r="F5689" s="17" t="s">
        <v>4233</v>
      </c>
      <c r="G5689" s="17" t="s">
        <v>893</v>
      </c>
      <c r="H5689" s="17" t="s">
        <v>26</v>
      </c>
      <c r="I5689" s="48" t="str">
        <f>INDEX(Orders!$E5689,MATCH(Orders!$F5689,Customers!$B5689,0))</f>
        <v>Standard Class</v>
      </c>
    </row>
    <row r="5690" spans="1:9" x14ac:dyDescent="0.35">
      <c r="A5690" s="11">
        <v>3332</v>
      </c>
      <c r="B5690" s="13" t="s">
        <v>4244</v>
      </c>
      <c r="C5690" s="13" t="s">
        <v>4245</v>
      </c>
      <c r="D5690" s="13" t="s">
        <v>22</v>
      </c>
      <c r="E5690" s="13" t="s">
        <v>23</v>
      </c>
      <c r="F5690" s="13" t="s">
        <v>273</v>
      </c>
      <c r="G5690" s="13" t="s">
        <v>1444</v>
      </c>
      <c r="H5690" s="13" t="s">
        <v>79</v>
      </c>
      <c r="I5690" s="47" t="str">
        <f>INDEX(Orders!$E5690,MATCH(Orders!$F5690,Customers!$B5690,0))</f>
        <v>Standard Class</v>
      </c>
    </row>
    <row r="5691" spans="1:9" x14ac:dyDescent="0.35">
      <c r="A5691" s="12">
        <v>3333</v>
      </c>
      <c r="B5691" s="17" t="s">
        <v>1357</v>
      </c>
      <c r="C5691" s="17" t="s">
        <v>1358</v>
      </c>
      <c r="D5691" s="17" t="s">
        <v>108</v>
      </c>
      <c r="E5691" s="17" t="s">
        <v>23</v>
      </c>
      <c r="F5691" s="17" t="s">
        <v>380</v>
      </c>
      <c r="G5691" s="17" t="s">
        <v>381</v>
      </c>
      <c r="H5691" s="17" t="s">
        <v>54</v>
      </c>
      <c r="I5691" s="48" t="str">
        <f>INDEX(Orders!$E5691,MATCH(Orders!$F5691,Customers!$B5691,0))</f>
        <v>Standard Class</v>
      </c>
    </row>
    <row r="5692" spans="1:9" x14ac:dyDescent="0.35">
      <c r="A5692" s="11">
        <v>2949</v>
      </c>
      <c r="B5692" s="13" t="s">
        <v>1357</v>
      </c>
      <c r="C5692" s="13" t="s">
        <v>1358</v>
      </c>
      <c r="D5692" s="13" t="s">
        <v>108</v>
      </c>
      <c r="E5692" s="13" t="s">
        <v>23</v>
      </c>
      <c r="F5692" s="13" t="s">
        <v>380</v>
      </c>
      <c r="G5692" s="13" t="s">
        <v>381</v>
      </c>
      <c r="H5692" s="13" t="s">
        <v>54</v>
      </c>
      <c r="I5692" s="47" t="str">
        <f>INDEX(Orders!$E5692,MATCH(Orders!$F5692,Customers!$B5692,0))</f>
        <v>Standard Class</v>
      </c>
    </row>
    <row r="5693" spans="1:9" x14ac:dyDescent="0.35">
      <c r="A5693" s="12">
        <v>6713</v>
      </c>
      <c r="B5693" s="17" t="s">
        <v>5389</v>
      </c>
      <c r="C5693" s="17" t="s">
        <v>5390</v>
      </c>
      <c r="D5693" s="17" t="s">
        <v>108</v>
      </c>
      <c r="E5693" s="17" t="s">
        <v>23</v>
      </c>
      <c r="F5693" s="17" t="s">
        <v>257</v>
      </c>
      <c r="G5693" s="17" t="s">
        <v>43</v>
      </c>
      <c r="H5693" s="17" t="s">
        <v>44</v>
      </c>
      <c r="I5693" s="48" t="str">
        <f>INDEX(Orders!$E5693,MATCH(Orders!$F5693,Customers!$B5693,0))</f>
        <v>Standard Class</v>
      </c>
    </row>
    <row r="5694" spans="1:9" x14ac:dyDescent="0.35">
      <c r="A5694" s="11">
        <v>7702</v>
      </c>
      <c r="B5694" s="13" t="s">
        <v>1110</v>
      </c>
      <c r="C5694" s="13" t="s">
        <v>1111</v>
      </c>
      <c r="D5694" s="13" t="s">
        <v>41</v>
      </c>
      <c r="E5694" s="13" t="s">
        <v>23</v>
      </c>
      <c r="F5694" s="13" t="s">
        <v>6794</v>
      </c>
      <c r="G5694" s="13" t="s">
        <v>381</v>
      </c>
      <c r="H5694" s="13" t="s">
        <v>54</v>
      </c>
      <c r="I5694" s="47" t="str">
        <f>INDEX(Orders!$E5694,MATCH(Orders!$F5694,Customers!$B5694,0))</f>
        <v>Same Day</v>
      </c>
    </row>
    <row r="5695" spans="1:9" x14ac:dyDescent="0.35">
      <c r="A5695" s="12">
        <v>6439</v>
      </c>
      <c r="B5695" s="17" t="s">
        <v>414</v>
      </c>
      <c r="C5695" s="17" t="s">
        <v>415</v>
      </c>
      <c r="D5695" s="17" t="s">
        <v>108</v>
      </c>
      <c r="E5695" s="17" t="s">
        <v>23</v>
      </c>
      <c r="F5695" s="17" t="s">
        <v>4233</v>
      </c>
      <c r="G5695" s="17" t="s">
        <v>893</v>
      </c>
      <c r="H5695" s="17" t="s">
        <v>26</v>
      </c>
      <c r="I5695" s="48" t="str">
        <f>INDEX(Orders!$E5695,MATCH(Orders!$F5695,Customers!$B5695,0))</f>
        <v>Standard Class</v>
      </c>
    </row>
    <row r="5696" spans="1:9" x14ac:dyDescent="0.35">
      <c r="A5696" s="11">
        <v>7698</v>
      </c>
      <c r="B5696" s="13" t="s">
        <v>2694</v>
      </c>
      <c r="C5696" s="13" t="s">
        <v>2695</v>
      </c>
      <c r="D5696" s="13" t="s">
        <v>41</v>
      </c>
      <c r="E5696" s="13" t="s">
        <v>23</v>
      </c>
      <c r="F5696" s="13" t="s">
        <v>2822</v>
      </c>
      <c r="G5696" s="13" t="s">
        <v>53</v>
      </c>
      <c r="H5696" s="13" t="s">
        <v>54</v>
      </c>
      <c r="I5696" s="47" t="str">
        <f>INDEX(Orders!$E5696,MATCH(Orders!$F5696,Customers!$B5696,0))</f>
        <v>Standard Class</v>
      </c>
    </row>
    <row r="5697" spans="1:9" x14ac:dyDescent="0.35">
      <c r="A5697" s="12">
        <v>3334</v>
      </c>
      <c r="B5697" s="17" t="s">
        <v>414</v>
      </c>
      <c r="C5697" s="17" t="s">
        <v>415</v>
      </c>
      <c r="D5697" s="17" t="s">
        <v>108</v>
      </c>
      <c r="E5697" s="17" t="s">
        <v>23</v>
      </c>
      <c r="F5697" s="17" t="s">
        <v>4233</v>
      </c>
      <c r="G5697" s="17" t="s">
        <v>893</v>
      </c>
      <c r="H5697" s="17" t="s">
        <v>26</v>
      </c>
      <c r="I5697" s="48" t="str">
        <f>INDEX(Orders!$E5697,MATCH(Orders!$F5697,Customers!$B5697,0))</f>
        <v>Standard Class</v>
      </c>
    </row>
    <row r="5698" spans="1:9" x14ac:dyDescent="0.35">
      <c r="A5698" s="11">
        <v>6715</v>
      </c>
      <c r="B5698" s="13" t="s">
        <v>1357</v>
      </c>
      <c r="C5698" s="13" t="s">
        <v>1358</v>
      </c>
      <c r="D5698" s="13" t="s">
        <v>108</v>
      </c>
      <c r="E5698" s="13" t="s">
        <v>23</v>
      </c>
      <c r="F5698" s="13" t="s">
        <v>380</v>
      </c>
      <c r="G5698" s="13" t="s">
        <v>381</v>
      </c>
      <c r="H5698" s="13" t="s">
        <v>54</v>
      </c>
      <c r="I5698" s="47" t="str">
        <f>INDEX(Orders!$E5698,MATCH(Orders!$F5698,Customers!$B5698,0))</f>
        <v>Standard Class</v>
      </c>
    </row>
    <row r="5699" spans="1:9" x14ac:dyDescent="0.35">
      <c r="A5699" s="12">
        <v>2947</v>
      </c>
      <c r="B5699" s="17" t="s">
        <v>1110</v>
      </c>
      <c r="C5699" s="17" t="s">
        <v>1111</v>
      </c>
      <c r="D5699" s="17" t="s">
        <v>41</v>
      </c>
      <c r="E5699" s="17" t="s">
        <v>23</v>
      </c>
      <c r="F5699" s="17" t="s">
        <v>6794</v>
      </c>
      <c r="G5699" s="17" t="s">
        <v>381</v>
      </c>
      <c r="H5699" s="17" t="s">
        <v>54</v>
      </c>
      <c r="I5699" s="48" t="str">
        <f>INDEX(Orders!$E5699,MATCH(Orders!$F5699,Customers!$B5699,0))</f>
        <v>Same Day</v>
      </c>
    </row>
    <row r="5700" spans="1:9" x14ac:dyDescent="0.35">
      <c r="A5700" s="11">
        <v>7701</v>
      </c>
      <c r="B5700" s="13" t="s">
        <v>5389</v>
      </c>
      <c r="C5700" s="13" t="s">
        <v>5390</v>
      </c>
      <c r="D5700" s="13" t="s">
        <v>108</v>
      </c>
      <c r="E5700" s="13" t="s">
        <v>23</v>
      </c>
      <c r="F5700" s="13" t="s">
        <v>257</v>
      </c>
      <c r="G5700" s="13" t="s">
        <v>43</v>
      </c>
      <c r="H5700" s="13" t="s">
        <v>44</v>
      </c>
      <c r="I5700" s="47" t="str">
        <f>INDEX(Orders!$E5700,MATCH(Orders!$F5700,Customers!$B5700,0))</f>
        <v>Standard Class</v>
      </c>
    </row>
    <row r="5701" spans="1:9" x14ac:dyDescent="0.35">
      <c r="A5701" s="12">
        <v>5277</v>
      </c>
      <c r="B5701" s="17" t="s">
        <v>414</v>
      </c>
      <c r="C5701" s="17" t="s">
        <v>415</v>
      </c>
      <c r="D5701" s="17" t="s">
        <v>108</v>
      </c>
      <c r="E5701" s="17" t="s">
        <v>23</v>
      </c>
      <c r="F5701" s="17" t="s">
        <v>4233</v>
      </c>
      <c r="G5701" s="17" t="s">
        <v>893</v>
      </c>
      <c r="H5701" s="17" t="s">
        <v>26</v>
      </c>
      <c r="I5701" s="48" t="str">
        <f>INDEX(Orders!$E5701,MATCH(Orders!$F5701,Customers!$B5701,0))</f>
        <v>Standard Class</v>
      </c>
    </row>
    <row r="5702" spans="1:9" x14ac:dyDescent="0.35">
      <c r="A5702" s="11">
        <v>9701</v>
      </c>
      <c r="B5702" s="13" t="s">
        <v>4244</v>
      </c>
      <c r="C5702" s="13" t="s">
        <v>4245</v>
      </c>
      <c r="D5702" s="13" t="s">
        <v>22</v>
      </c>
      <c r="E5702" s="13" t="s">
        <v>23</v>
      </c>
      <c r="F5702" s="13" t="s">
        <v>273</v>
      </c>
      <c r="G5702" s="13" t="s">
        <v>1444</v>
      </c>
      <c r="H5702" s="13" t="s">
        <v>79</v>
      </c>
      <c r="I5702" s="47" t="str">
        <f>INDEX(Orders!$E5702,MATCH(Orders!$F5702,Customers!$B5702,0))</f>
        <v>Standard Class</v>
      </c>
    </row>
    <row r="5703" spans="1:9" x14ac:dyDescent="0.35">
      <c r="A5703" s="12">
        <v>4860</v>
      </c>
      <c r="B5703" s="17" t="s">
        <v>3305</v>
      </c>
      <c r="C5703" s="17" t="s">
        <v>3306</v>
      </c>
      <c r="D5703" s="17" t="s">
        <v>41</v>
      </c>
      <c r="E5703" s="17" t="s">
        <v>23</v>
      </c>
      <c r="F5703" s="17" t="s">
        <v>7319</v>
      </c>
      <c r="G5703" s="17" t="s">
        <v>43</v>
      </c>
      <c r="H5703" s="17" t="s">
        <v>44</v>
      </c>
      <c r="I5703" s="48" t="str">
        <f>INDEX(Orders!$E5703,MATCH(Orders!$F5703,Customers!$B5703,0))</f>
        <v>Standard Class</v>
      </c>
    </row>
    <row r="5704" spans="1:9" x14ac:dyDescent="0.35">
      <c r="A5704" s="11">
        <v>9699</v>
      </c>
      <c r="B5704" s="13" t="s">
        <v>5659</v>
      </c>
      <c r="C5704" s="13" t="s">
        <v>5660</v>
      </c>
      <c r="D5704" s="13" t="s">
        <v>22</v>
      </c>
      <c r="E5704" s="13" t="s">
        <v>23</v>
      </c>
      <c r="F5704" s="13" t="s">
        <v>6320</v>
      </c>
      <c r="G5704" s="13" t="s">
        <v>381</v>
      </c>
      <c r="H5704" s="13" t="s">
        <v>54</v>
      </c>
      <c r="I5704" s="47" t="str">
        <f>INDEX(Orders!$E5704,MATCH(Orders!$F5704,Customers!$B5704,0))</f>
        <v>Standard Class</v>
      </c>
    </row>
    <row r="5705" spans="1:9" x14ac:dyDescent="0.35">
      <c r="A5705" s="12">
        <v>3982</v>
      </c>
      <c r="B5705" s="17" t="s">
        <v>3305</v>
      </c>
      <c r="C5705" s="17" t="s">
        <v>3306</v>
      </c>
      <c r="D5705" s="17" t="s">
        <v>41</v>
      </c>
      <c r="E5705" s="17" t="s">
        <v>23</v>
      </c>
      <c r="F5705" s="17" t="s">
        <v>7319</v>
      </c>
      <c r="G5705" s="17" t="s">
        <v>43</v>
      </c>
      <c r="H5705" s="17" t="s">
        <v>44</v>
      </c>
      <c r="I5705" s="48" t="str">
        <f>INDEX(Orders!$E5705,MATCH(Orders!$F5705,Customers!$B5705,0))</f>
        <v>Standard Class</v>
      </c>
    </row>
    <row r="5706" spans="1:9" x14ac:dyDescent="0.35">
      <c r="A5706" s="11">
        <v>9700</v>
      </c>
      <c r="B5706" s="13" t="s">
        <v>1055</v>
      </c>
      <c r="C5706" s="13" t="s">
        <v>1056</v>
      </c>
      <c r="D5706" s="13" t="s">
        <v>108</v>
      </c>
      <c r="E5706" s="13" t="s">
        <v>23</v>
      </c>
      <c r="F5706" s="13" t="s">
        <v>159</v>
      </c>
      <c r="G5706" s="13" t="s">
        <v>160</v>
      </c>
      <c r="H5706" s="13" t="s">
        <v>44</v>
      </c>
      <c r="I5706" s="47" t="str">
        <f>INDEX(Orders!$E5706,MATCH(Orders!$F5706,Customers!$B5706,0))</f>
        <v>Standard Class</v>
      </c>
    </row>
    <row r="5707" spans="1:9" x14ac:dyDescent="0.35">
      <c r="A5707" s="12">
        <v>2964</v>
      </c>
      <c r="B5707" s="17" t="s">
        <v>3305</v>
      </c>
      <c r="C5707" s="17" t="s">
        <v>3306</v>
      </c>
      <c r="D5707" s="17" t="s">
        <v>41</v>
      </c>
      <c r="E5707" s="17" t="s">
        <v>23</v>
      </c>
      <c r="F5707" s="17" t="s">
        <v>7319</v>
      </c>
      <c r="G5707" s="17" t="s">
        <v>43</v>
      </c>
      <c r="H5707" s="17" t="s">
        <v>44</v>
      </c>
      <c r="I5707" s="48" t="str">
        <f>INDEX(Orders!$E5707,MATCH(Orders!$F5707,Customers!$B5707,0))</f>
        <v>Standard Class</v>
      </c>
    </row>
    <row r="5708" spans="1:9" x14ac:dyDescent="0.35">
      <c r="A5708" s="11">
        <v>9047</v>
      </c>
      <c r="B5708" s="13" t="s">
        <v>5576</v>
      </c>
      <c r="C5708" s="13" t="s">
        <v>5577</v>
      </c>
      <c r="D5708" s="13" t="s">
        <v>22</v>
      </c>
      <c r="E5708" s="13" t="s">
        <v>23</v>
      </c>
      <c r="F5708" s="13" t="s">
        <v>656</v>
      </c>
      <c r="G5708" s="13" t="s">
        <v>43</v>
      </c>
      <c r="H5708" s="13" t="s">
        <v>44</v>
      </c>
      <c r="I5708" s="47" t="str">
        <f>INDEX(Orders!$E5708,MATCH(Orders!$F5708,Customers!$B5708,0))</f>
        <v>Second Class</v>
      </c>
    </row>
    <row r="5709" spans="1:9" x14ac:dyDescent="0.35">
      <c r="A5709" s="12">
        <v>6553</v>
      </c>
      <c r="B5709" s="17" t="s">
        <v>4898</v>
      </c>
      <c r="C5709" s="17" t="s">
        <v>4899</v>
      </c>
      <c r="D5709" s="17" t="s">
        <v>22</v>
      </c>
      <c r="E5709" s="17" t="s">
        <v>23</v>
      </c>
      <c r="F5709" s="17" t="s">
        <v>8053</v>
      </c>
      <c r="G5709" s="17" t="s">
        <v>43</v>
      </c>
      <c r="H5709" s="17" t="s">
        <v>44</v>
      </c>
      <c r="I5709" s="48" t="str">
        <f>INDEX(Orders!$E5709,MATCH(Orders!$F5709,Customers!$B5709,0))</f>
        <v>Second Class</v>
      </c>
    </row>
    <row r="5710" spans="1:9" x14ac:dyDescent="0.35">
      <c r="A5710" s="11">
        <v>9046</v>
      </c>
      <c r="B5710" s="13" t="s">
        <v>884</v>
      </c>
      <c r="C5710" s="13" t="s">
        <v>885</v>
      </c>
      <c r="D5710" s="13" t="s">
        <v>108</v>
      </c>
      <c r="E5710" s="13" t="s">
        <v>23</v>
      </c>
      <c r="F5710" s="13" t="s">
        <v>42</v>
      </c>
      <c r="G5710" s="13" t="s">
        <v>43</v>
      </c>
      <c r="H5710" s="13" t="s">
        <v>44</v>
      </c>
      <c r="I5710" s="47" t="str">
        <f>INDEX(Orders!$E5710,MATCH(Orders!$F5710,Customers!$B5710,0))</f>
        <v>Second Class</v>
      </c>
    </row>
    <row r="5711" spans="1:9" x14ac:dyDescent="0.35">
      <c r="A5711" s="12">
        <v>2974</v>
      </c>
      <c r="B5711" s="17" t="s">
        <v>4898</v>
      </c>
      <c r="C5711" s="17" t="s">
        <v>4899</v>
      </c>
      <c r="D5711" s="17" t="s">
        <v>22</v>
      </c>
      <c r="E5711" s="17" t="s">
        <v>23</v>
      </c>
      <c r="F5711" s="17" t="s">
        <v>8053</v>
      </c>
      <c r="G5711" s="17" t="s">
        <v>43</v>
      </c>
      <c r="H5711" s="17" t="s">
        <v>44</v>
      </c>
      <c r="I5711" s="48" t="str">
        <f>INDEX(Orders!$E5711,MATCH(Orders!$F5711,Customers!$B5711,0))</f>
        <v>Second Class</v>
      </c>
    </row>
    <row r="5712" spans="1:9" x14ac:dyDescent="0.35">
      <c r="A5712" s="11">
        <v>9049</v>
      </c>
      <c r="B5712" s="13" t="s">
        <v>5669</v>
      </c>
      <c r="C5712" s="13" t="s">
        <v>5670</v>
      </c>
      <c r="D5712" s="13" t="s">
        <v>41</v>
      </c>
      <c r="E5712" s="13" t="s">
        <v>23</v>
      </c>
      <c r="F5712" s="13" t="s">
        <v>551</v>
      </c>
      <c r="G5712" s="13" t="s">
        <v>66</v>
      </c>
      <c r="H5712" s="13" t="s">
        <v>54</v>
      </c>
      <c r="I5712" s="47" t="str">
        <f>INDEX(Orders!$E5712,MATCH(Orders!$F5712,Customers!$B5712,0))</f>
        <v>Standard Class</v>
      </c>
    </row>
    <row r="5713" spans="1:9" x14ac:dyDescent="0.35">
      <c r="A5713" s="12">
        <v>6552</v>
      </c>
      <c r="B5713" s="17" t="s">
        <v>4898</v>
      </c>
      <c r="C5713" s="17" t="s">
        <v>4899</v>
      </c>
      <c r="D5713" s="17" t="s">
        <v>22</v>
      </c>
      <c r="E5713" s="17" t="s">
        <v>23</v>
      </c>
      <c r="F5713" s="17" t="s">
        <v>8053</v>
      </c>
      <c r="G5713" s="17" t="s">
        <v>43</v>
      </c>
      <c r="H5713" s="17" t="s">
        <v>44</v>
      </c>
      <c r="I5713" s="48" t="str">
        <f>INDEX(Orders!$E5713,MATCH(Orders!$F5713,Customers!$B5713,0))</f>
        <v>Second Class</v>
      </c>
    </row>
    <row r="5714" spans="1:9" x14ac:dyDescent="0.35">
      <c r="A5714" s="11">
        <v>2966</v>
      </c>
      <c r="B5714" s="13" t="s">
        <v>884</v>
      </c>
      <c r="C5714" s="13" t="s">
        <v>885</v>
      </c>
      <c r="D5714" s="13" t="s">
        <v>108</v>
      </c>
      <c r="E5714" s="13" t="s">
        <v>23</v>
      </c>
      <c r="F5714" s="13" t="s">
        <v>42</v>
      </c>
      <c r="G5714" s="13" t="s">
        <v>43</v>
      </c>
      <c r="H5714" s="13" t="s">
        <v>44</v>
      </c>
      <c r="I5714" s="47" t="str">
        <f>INDEX(Orders!$E5714,MATCH(Orders!$F5714,Customers!$B5714,0))</f>
        <v>Second Class</v>
      </c>
    </row>
    <row r="5715" spans="1:9" x14ac:dyDescent="0.35">
      <c r="A5715" s="12">
        <v>2965</v>
      </c>
      <c r="B5715" s="17" t="s">
        <v>5576</v>
      </c>
      <c r="C5715" s="17" t="s">
        <v>5577</v>
      </c>
      <c r="D5715" s="17" t="s">
        <v>22</v>
      </c>
      <c r="E5715" s="17" t="s">
        <v>23</v>
      </c>
      <c r="F5715" s="17" t="s">
        <v>656</v>
      </c>
      <c r="G5715" s="17" t="s">
        <v>43</v>
      </c>
      <c r="H5715" s="17" t="s">
        <v>44</v>
      </c>
      <c r="I5715" s="48" t="str">
        <f>INDEX(Orders!$E5715,MATCH(Orders!$F5715,Customers!$B5715,0))</f>
        <v>Second Class</v>
      </c>
    </row>
    <row r="5716" spans="1:9" x14ac:dyDescent="0.35">
      <c r="A5716" s="11">
        <v>3004</v>
      </c>
      <c r="B5716" s="13" t="s">
        <v>5576</v>
      </c>
      <c r="C5716" s="13" t="s">
        <v>5577</v>
      </c>
      <c r="D5716" s="13" t="s">
        <v>22</v>
      </c>
      <c r="E5716" s="13" t="s">
        <v>23</v>
      </c>
      <c r="F5716" s="13" t="s">
        <v>656</v>
      </c>
      <c r="G5716" s="13" t="s">
        <v>43</v>
      </c>
      <c r="H5716" s="13" t="s">
        <v>44</v>
      </c>
      <c r="I5716" s="47" t="str">
        <f>INDEX(Orders!$E5716,MATCH(Orders!$F5716,Customers!$B5716,0))</f>
        <v>Second Class</v>
      </c>
    </row>
    <row r="5717" spans="1:9" x14ac:dyDescent="0.35">
      <c r="A5717" s="12">
        <v>9045</v>
      </c>
      <c r="B5717" s="17" t="s">
        <v>562</v>
      </c>
      <c r="C5717" s="17" t="s">
        <v>563</v>
      </c>
      <c r="D5717" s="17" t="s">
        <v>108</v>
      </c>
      <c r="E5717" s="17" t="s">
        <v>23</v>
      </c>
      <c r="F5717" s="17" t="s">
        <v>2711</v>
      </c>
      <c r="G5717" s="17" t="s">
        <v>219</v>
      </c>
      <c r="H5717" s="17" t="s">
        <v>26</v>
      </c>
      <c r="I5717" s="48" t="str">
        <f>INDEX(Orders!$E5717,MATCH(Orders!$F5717,Customers!$B5717,0))</f>
        <v>Standard Class</v>
      </c>
    </row>
    <row r="5718" spans="1:9" x14ac:dyDescent="0.35">
      <c r="A5718" s="11">
        <v>9048</v>
      </c>
      <c r="B5718" s="13" t="s">
        <v>4898</v>
      </c>
      <c r="C5718" s="13" t="s">
        <v>4899</v>
      </c>
      <c r="D5718" s="13" t="s">
        <v>22</v>
      </c>
      <c r="E5718" s="13" t="s">
        <v>23</v>
      </c>
      <c r="F5718" s="13" t="s">
        <v>8053</v>
      </c>
      <c r="G5718" s="13" t="s">
        <v>43</v>
      </c>
      <c r="H5718" s="13" t="s">
        <v>44</v>
      </c>
      <c r="I5718" s="47" t="str">
        <f>INDEX(Orders!$E5718,MATCH(Orders!$F5718,Customers!$B5718,0))</f>
        <v>Second Class</v>
      </c>
    </row>
    <row r="5719" spans="1:9" x14ac:dyDescent="0.35">
      <c r="A5719" s="12">
        <v>2963</v>
      </c>
      <c r="B5719" s="17" t="s">
        <v>4898</v>
      </c>
      <c r="C5719" s="17" t="s">
        <v>4899</v>
      </c>
      <c r="D5719" s="17" t="s">
        <v>22</v>
      </c>
      <c r="E5719" s="17" t="s">
        <v>23</v>
      </c>
      <c r="F5719" s="17" t="s">
        <v>8053</v>
      </c>
      <c r="G5719" s="17" t="s">
        <v>43</v>
      </c>
      <c r="H5719" s="17" t="s">
        <v>44</v>
      </c>
      <c r="I5719" s="48" t="str">
        <f>INDEX(Orders!$E5719,MATCH(Orders!$F5719,Customers!$B5719,0))</f>
        <v>Second Class</v>
      </c>
    </row>
    <row r="5720" spans="1:9" x14ac:dyDescent="0.35">
      <c r="A5720" s="11">
        <v>204</v>
      </c>
      <c r="B5720" s="13" t="s">
        <v>5576</v>
      </c>
      <c r="C5720" s="13" t="s">
        <v>5577</v>
      </c>
      <c r="D5720" s="13" t="s">
        <v>22</v>
      </c>
      <c r="E5720" s="13" t="s">
        <v>23</v>
      </c>
      <c r="F5720" s="13" t="s">
        <v>656</v>
      </c>
      <c r="G5720" s="13" t="s">
        <v>43</v>
      </c>
      <c r="H5720" s="13" t="s">
        <v>44</v>
      </c>
      <c r="I5720" s="47" t="str">
        <f>INDEX(Orders!$E5720,MATCH(Orders!$F5720,Customers!$B5720,0))</f>
        <v>Second Class</v>
      </c>
    </row>
    <row r="5721" spans="1:9" x14ac:dyDescent="0.35">
      <c r="A5721" s="12">
        <v>7042</v>
      </c>
      <c r="B5721" s="17" t="s">
        <v>1407</v>
      </c>
      <c r="C5721" s="17" t="s">
        <v>1408</v>
      </c>
      <c r="D5721" s="17" t="s">
        <v>41</v>
      </c>
      <c r="E5721" s="17" t="s">
        <v>23</v>
      </c>
      <c r="F5721" s="17" t="s">
        <v>404</v>
      </c>
      <c r="G5721" s="17" t="s">
        <v>53</v>
      </c>
      <c r="H5721" s="17" t="s">
        <v>54</v>
      </c>
      <c r="I5721" s="48" t="str">
        <f>INDEX(Orders!$E5721,MATCH(Orders!$F5721,Customers!$B5721,0))</f>
        <v>Second Class</v>
      </c>
    </row>
    <row r="5722" spans="1:9" x14ac:dyDescent="0.35">
      <c r="A5722" s="11">
        <v>7040</v>
      </c>
      <c r="B5722" s="13" t="s">
        <v>2408</v>
      </c>
      <c r="C5722" s="13" t="s">
        <v>2409</v>
      </c>
      <c r="D5722" s="13" t="s">
        <v>41</v>
      </c>
      <c r="E5722" s="13" t="s">
        <v>23</v>
      </c>
      <c r="F5722" s="13" t="s">
        <v>218</v>
      </c>
      <c r="G5722" s="13" t="s">
        <v>219</v>
      </c>
      <c r="H5722" s="13" t="s">
        <v>26</v>
      </c>
      <c r="I5722" s="47" t="str">
        <f>INDEX(Orders!$E5722,MATCH(Orders!$F5722,Customers!$B5722,0))</f>
        <v>Standard Class</v>
      </c>
    </row>
    <row r="5723" spans="1:9" x14ac:dyDescent="0.35">
      <c r="A5723" s="12">
        <v>630</v>
      </c>
      <c r="B5723" s="17" t="s">
        <v>2408</v>
      </c>
      <c r="C5723" s="17" t="s">
        <v>2409</v>
      </c>
      <c r="D5723" s="17" t="s">
        <v>41</v>
      </c>
      <c r="E5723" s="17" t="s">
        <v>23</v>
      </c>
      <c r="F5723" s="17" t="s">
        <v>218</v>
      </c>
      <c r="G5723" s="17" t="s">
        <v>219</v>
      </c>
      <c r="H5723" s="17" t="s">
        <v>26</v>
      </c>
      <c r="I5723" s="48" t="str">
        <f>INDEX(Orders!$E5723,MATCH(Orders!$F5723,Customers!$B5723,0))</f>
        <v>Standard Class</v>
      </c>
    </row>
    <row r="5724" spans="1:9" x14ac:dyDescent="0.35">
      <c r="A5724" s="11">
        <v>9378</v>
      </c>
      <c r="B5724" s="13" t="s">
        <v>1407</v>
      </c>
      <c r="C5724" s="13" t="s">
        <v>1408</v>
      </c>
      <c r="D5724" s="13" t="s">
        <v>41</v>
      </c>
      <c r="E5724" s="13" t="s">
        <v>23</v>
      </c>
      <c r="F5724" s="13" t="s">
        <v>358</v>
      </c>
      <c r="G5724" s="13" t="s">
        <v>43</v>
      </c>
      <c r="H5724" s="13" t="s">
        <v>44</v>
      </c>
      <c r="I5724" s="47" t="str">
        <f>INDEX(Orders!$E5724,MATCH(Orders!$F5724,Customers!$B5724,0))</f>
        <v>Standard Class</v>
      </c>
    </row>
    <row r="5725" spans="1:9" x14ac:dyDescent="0.35">
      <c r="A5725" s="12">
        <v>4901</v>
      </c>
      <c r="B5725" s="17" t="s">
        <v>2730</v>
      </c>
      <c r="C5725" s="17" t="s">
        <v>2731</v>
      </c>
      <c r="D5725" s="17" t="s">
        <v>22</v>
      </c>
      <c r="E5725" s="17" t="s">
        <v>23</v>
      </c>
      <c r="F5725" s="17" t="s">
        <v>5418</v>
      </c>
      <c r="G5725" s="17" t="s">
        <v>126</v>
      </c>
      <c r="H5725" s="17" t="s">
        <v>54</v>
      </c>
      <c r="I5725" s="48" t="str">
        <f>INDEX(Orders!$E5725,MATCH(Orders!$F5725,Customers!$B5725,0))</f>
        <v>Standard Class</v>
      </c>
    </row>
    <row r="5726" spans="1:9" x14ac:dyDescent="0.35">
      <c r="A5726" s="11">
        <v>3029</v>
      </c>
      <c r="B5726" s="13" t="s">
        <v>50</v>
      </c>
      <c r="C5726" s="13" t="s">
        <v>51</v>
      </c>
      <c r="D5726" s="13" t="s">
        <v>22</v>
      </c>
      <c r="E5726" s="13" t="s">
        <v>23</v>
      </c>
      <c r="F5726" s="13" t="s">
        <v>2646</v>
      </c>
      <c r="G5726" s="13" t="s">
        <v>43</v>
      </c>
      <c r="H5726" s="13" t="s">
        <v>44</v>
      </c>
      <c r="I5726" s="47" t="str">
        <f>INDEX(Orders!$E5726,MATCH(Orders!$F5726,Customers!$B5726,0))</f>
        <v>Standard Class</v>
      </c>
    </row>
    <row r="5727" spans="1:9" x14ac:dyDescent="0.35">
      <c r="A5727" s="12">
        <v>4342</v>
      </c>
      <c r="B5727" s="17" t="s">
        <v>4904</v>
      </c>
      <c r="C5727" s="17" t="s">
        <v>4905</v>
      </c>
      <c r="D5727" s="17" t="s">
        <v>41</v>
      </c>
      <c r="E5727" s="17" t="s">
        <v>23</v>
      </c>
      <c r="F5727" s="17" t="s">
        <v>1623</v>
      </c>
      <c r="G5727" s="17" t="s">
        <v>425</v>
      </c>
      <c r="H5727" s="17" t="s">
        <v>79</v>
      </c>
      <c r="I5727" s="48" t="str">
        <f>INDEX(Orders!$E5727,MATCH(Orders!$F5727,Customers!$B5727,0))</f>
        <v>Standard Class</v>
      </c>
    </row>
    <row r="5728" spans="1:9" x14ac:dyDescent="0.35">
      <c r="A5728" s="11">
        <v>4902</v>
      </c>
      <c r="B5728" s="13" t="s">
        <v>860</v>
      </c>
      <c r="C5728" s="13" t="s">
        <v>861</v>
      </c>
      <c r="D5728" s="13" t="s">
        <v>41</v>
      </c>
      <c r="E5728" s="13" t="s">
        <v>23</v>
      </c>
      <c r="F5728" s="13" t="s">
        <v>424</v>
      </c>
      <c r="G5728" s="13" t="s">
        <v>425</v>
      </c>
      <c r="H5728" s="13" t="s">
        <v>79</v>
      </c>
      <c r="I5728" s="47" t="str">
        <f>INDEX(Orders!$E5728,MATCH(Orders!$F5728,Customers!$B5728,0))</f>
        <v>Standard Class</v>
      </c>
    </row>
    <row r="5729" spans="1:9" x14ac:dyDescent="0.35">
      <c r="A5729" s="12">
        <v>629</v>
      </c>
      <c r="B5729" s="17" t="s">
        <v>50</v>
      </c>
      <c r="C5729" s="17" t="s">
        <v>51</v>
      </c>
      <c r="D5729" s="17" t="s">
        <v>22</v>
      </c>
      <c r="E5729" s="17" t="s">
        <v>23</v>
      </c>
      <c r="F5729" s="17" t="s">
        <v>2646</v>
      </c>
      <c r="G5729" s="17" t="s">
        <v>43</v>
      </c>
      <c r="H5729" s="17" t="s">
        <v>44</v>
      </c>
      <c r="I5729" s="48" t="str">
        <f>INDEX(Orders!$E5729,MATCH(Orders!$F5729,Customers!$B5729,0))</f>
        <v>Standard Class</v>
      </c>
    </row>
    <row r="5730" spans="1:9" x14ac:dyDescent="0.35">
      <c r="A5730" s="11">
        <v>7041</v>
      </c>
      <c r="B5730" s="13" t="s">
        <v>1407</v>
      </c>
      <c r="C5730" s="13" t="s">
        <v>1408</v>
      </c>
      <c r="D5730" s="13" t="s">
        <v>41</v>
      </c>
      <c r="E5730" s="13" t="s">
        <v>23</v>
      </c>
      <c r="F5730" s="13" t="s">
        <v>358</v>
      </c>
      <c r="G5730" s="13" t="s">
        <v>43</v>
      </c>
      <c r="H5730" s="13" t="s">
        <v>44</v>
      </c>
      <c r="I5730" s="47" t="str">
        <f>INDEX(Orders!$E5730,MATCH(Orders!$F5730,Customers!$B5730,0))</f>
        <v>Standard Class</v>
      </c>
    </row>
    <row r="5731" spans="1:9" x14ac:dyDescent="0.35">
      <c r="A5731" s="12">
        <v>2852</v>
      </c>
      <c r="B5731" s="17" t="s">
        <v>2408</v>
      </c>
      <c r="C5731" s="17" t="s">
        <v>2409</v>
      </c>
      <c r="D5731" s="17" t="s">
        <v>41</v>
      </c>
      <c r="E5731" s="17" t="s">
        <v>23</v>
      </c>
      <c r="F5731" s="17" t="s">
        <v>218</v>
      </c>
      <c r="G5731" s="17" t="s">
        <v>219</v>
      </c>
      <c r="H5731" s="17" t="s">
        <v>26</v>
      </c>
      <c r="I5731" s="48" t="str">
        <f>INDEX(Orders!$E5731,MATCH(Orders!$F5731,Customers!$B5731,0))</f>
        <v>Standard Class</v>
      </c>
    </row>
    <row r="5732" spans="1:9" x14ac:dyDescent="0.35">
      <c r="A5732" s="11">
        <v>1025</v>
      </c>
      <c r="B5732" s="13" t="s">
        <v>6683</v>
      </c>
      <c r="C5732" s="13" t="s">
        <v>6684</v>
      </c>
      <c r="D5732" s="13" t="s">
        <v>108</v>
      </c>
      <c r="E5732" s="13" t="s">
        <v>23</v>
      </c>
      <c r="F5732" s="13" t="s">
        <v>184</v>
      </c>
      <c r="G5732" s="13" t="s">
        <v>762</v>
      </c>
      <c r="H5732" s="13" t="s">
        <v>54</v>
      </c>
      <c r="I5732" s="47" t="str">
        <f>INDEX(Orders!$E5732,MATCH(Orders!$F5732,Customers!$B5732,0))</f>
        <v>Standard Class</v>
      </c>
    </row>
    <row r="5733" spans="1:9" x14ac:dyDescent="0.35">
      <c r="A5733" s="12">
        <v>8847</v>
      </c>
      <c r="B5733" s="17" t="s">
        <v>5789</v>
      </c>
      <c r="C5733" s="17" t="s">
        <v>5790</v>
      </c>
      <c r="D5733" s="17" t="s">
        <v>108</v>
      </c>
      <c r="E5733" s="17" t="s">
        <v>23</v>
      </c>
      <c r="F5733" s="17" t="s">
        <v>42</v>
      </c>
      <c r="G5733" s="17" t="s">
        <v>43</v>
      </c>
      <c r="H5733" s="17" t="s">
        <v>44</v>
      </c>
      <c r="I5733" s="48" t="str">
        <f>INDEX(Orders!$E5733,MATCH(Orders!$F5733,Customers!$B5733,0))</f>
        <v>First Class</v>
      </c>
    </row>
    <row r="5734" spans="1:9" x14ac:dyDescent="0.35">
      <c r="A5734" s="11">
        <v>1116</v>
      </c>
      <c r="B5734" s="13" t="s">
        <v>1500</v>
      </c>
      <c r="C5734" s="13" t="s">
        <v>1501</v>
      </c>
      <c r="D5734" s="13" t="s">
        <v>41</v>
      </c>
      <c r="E5734" s="13" t="s">
        <v>23</v>
      </c>
      <c r="F5734" s="13" t="s">
        <v>184</v>
      </c>
      <c r="G5734" s="13" t="s">
        <v>153</v>
      </c>
      <c r="H5734" s="13" t="s">
        <v>26</v>
      </c>
      <c r="I5734" s="47" t="str">
        <f>INDEX(Orders!$E5734,MATCH(Orders!$F5734,Customers!$B5734,0))</f>
        <v>Standard Class</v>
      </c>
    </row>
    <row r="5735" spans="1:9" x14ac:dyDescent="0.35">
      <c r="A5735" s="12">
        <v>8932</v>
      </c>
      <c r="B5735" s="17" t="s">
        <v>4247</v>
      </c>
      <c r="C5735" s="17" t="s">
        <v>4248</v>
      </c>
      <c r="D5735" s="17" t="s">
        <v>41</v>
      </c>
      <c r="E5735" s="17" t="s">
        <v>23</v>
      </c>
      <c r="F5735" s="17" t="s">
        <v>1905</v>
      </c>
      <c r="G5735" s="17" t="s">
        <v>43</v>
      </c>
      <c r="H5735" s="17" t="s">
        <v>44</v>
      </c>
      <c r="I5735" s="48" t="str">
        <f>INDEX(Orders!$E5735,MATCH(Orders!$F5735,Customers!$B5735,0))</f>
        <v>Second Class</v>
      </c>
    </row>
    <row r="5736" spans="1:9" x14ac:dyDescent="0.35">
      <c r="A5736" s="11">
        <v>1115</v>
      </c>
      <c r="B5736" s="13" t="s">
        <v>378</v>
      </c>
      <c r="C5736" s="13" t="s">
        <v>379</v>
      </c>
      <c r="D5736" s="13" t="s">
        <v>22</v>
      </c>
      <c r="E5736" s="13" t="s">
        <v>23</v>
      </c>
      <c r="F5736" s="13" t="s">
        <v>677</v>
      </c>
      <c r="G5736" s="13" t="s">
        <v>126</v>
      </c>
      <c r="H5736" s="13" t="s">
        <v>54</v>
      </c>
      <c r="I5736" s="47" t="str">
        <f>INDEX(Orders!$E5736,MATCH(Orders!$F5736,Customers!$B5736,0))</f>
        <v>Standard Class</v>
      </c>
    </row>
    <row r="5737" spans="1:9" x14ac:dyDescent="0.35">
      <c r="A5737" s="12">
        <v>8848</v>
      </c>
      <c r="B5737" s="17" t="s">
        <v>4247</v>
      </c>
      <c r="C5737" s="17" t="s">
        <v>4248</v>
      </c>
      <c r="D5737" s="17" t="s">
        <v>41</v>
      </c>
      <c r="E5737" s="17" t="s">
        <v>23</v>
      </c>
      <c r="F5737" s="17" t="s">
        <v>1905</v>
      </c>
      <c r="G5737" s="17" t="s">
        <v>43</v>
      </c>
      <c r="H5737" s="17" t="s">
        <v>44</v>
      </c>
      <c r="I5737" s="48" t="str">
        <f>INDEX(Orders!$E5737,MATCH(Orders!$F5737,Customers!$B5737,0))</f>
        <v>Second Class</v>
      </c>
    </row>
    <row r="5738" spans="1:9" x14ac:dyDescent="0.35">
      <c r="A5738" s="11">
        <v>8933</v>
      </c>
      <c r="B5738" s="13" t="s">
        <v>1500</v>
      </c>
      <c r="C5738" s="13" t="s">
        <v>1501</v>
      </c>
      <c r="D5738" s="13" t="s">
        <v>41</v>
      </c>
      <c r="E5738" s="13" t="s">
        <v>23</v>
      </c>
      <c r="F5738" s="13" t="s">
        <v>184</v>
      </c>
      <c r="G5738" s="13" t="s">
        <v>153</v>
      </c>
      <c r="H5738" s="13" t="s">
        <v>26</v>
      </c>
      <c r="I5738" s="47" t="str">
        <f>INDEX(Orders!$E5738,MATCH(Orders!$F5738,Customers!$B5738,0))</f>
        <v>Standard Class</v>
      </c>
    </row>
    <row r="5739" spans="1:9" x14ac:dyDescent="0.35">
      <c r="A5739" s="12">
        <v>2889</v>
      </c>
      <c r="B5739" s="17" t="s">
        <v>378</v>
      </c>
      <c r="C5739" s="17" t="s">
        <v>379</v>
      </c>
      <c r="D5739" s="17" t="s">
        <v>22</v>
      </c>
      <c r="E5739" s="17" t="s">
        <v>23</v>
      </c>
      <c r="F5739" s="17" t="s">
        <v>677</v>
      </c>
      <c r="G5739" s="17" t="s">
        <v>126</v>
      </c>
      <c r="H5739" s="17" t="s">
        <v>54</v>
      </c>
      <c r="I5739" s="48" t="str">
        <f>INDEX(Orders!$E5739,MATCH(Orders!$F5739,Customers!$B5739,0))</f>
        <v>Standard Class</v>
      </c>
    </row>
    <row r="5740" spans="1:9" x14ac:dyDescent="0.35">
      <c r="A5740" s="11">
        <v>1250</v>
      </c>
      <c r="B5740" s="13" t="s">
        <v>4505</v>
      </c>
      <c r="C5740" s="13" t="s">
        <v>4506</v>
      </c>
      <c r="D5740" s="13" t="s">
        <v>41</v>
      </c>
      <c r="E5740" s="13" t="s">
        <v>23</v>
      </c>
      <c r="F5740" s="13" t="s">
        <v>42</v>
      </c>
      <c r="G5740" s="13" t="s">
        <v>43</v>
      </c>
      <c r="H5740" s="13" t="s">
        <v>44</v>
      </c>
      <c r="I5740" s="47" t="str">
        <f>INDEX(Orders!$E5740,MATCH(Orders!$F5740,Customers!$B5740,0))</f>
        <v>First Class</v>
      </c>
    </row>
    <row r="5741" spans="1:9" x14ac:dyDescent="0.35">
      <c r="A5741" s="12">
        <v>1251</v>
      </c>
      <c r="B5741" s="17" t="s">
        <v>5055</v>
      </c>
      <c r="C5741" s="17" t="s">
        <v>5056</v>
      </c>
      <c r="D5741" s="17" t="s">
        <v>41</v>
      </c>
      <c r="E5741" s="17" t="s">
        <v>23</v>
      </c>
      <c r="F5741" s="17" t="s">
        <v>218</v>
      </c>
      <c r="G5741" s="17" t="s">
        <v>219</v>
      </c>
      <c r="H5741" s="17" t="s">
        <v>26</v>
      </c>
      <c r="I5741" s="48" t="str">
        <f>INDEX(Orders!$E5741,MATCH(Orders!$F5741,Customers!$B5741,0))</f>
        <v>Standard Class</v>
      </c>
    </row>
    <row r="5742" spans="1:9" x14ac:dyDescent="0.35">
      <c r="A5742" s="11">
        <v>8479</v>
      </c>
      <c r="B5742" s="13" t="s">
        <v>5055</v>
      </c>
      <c r="C5742" s="13" t="s">
        <v>5056</v>
      </c>
      <c r="D5742" s="13" t="s">
        <v>41</v>
      </c>
      <c r="E5742" s="13" t="s">
        <v>23</v>
      </c>
      <c r="F5742" s="13" t="s">
        <v>218</v>
      </c>
      <c r="G5742" s="13" t="s">
        <v>219</v>
      </c>
      <c r="H5742" s="13" t="s">
        <v>26</v>
      </c>
      <c r="I5742" s="47" t="str">
        <f>INDEX(Orders!$E5742,MATCH(Orders!$F5742,Customers!$B5742,0))</f>
        <v>Standard Class</v>
      </c>
    </row>
    <row r="5743" spans="1:9" x14ac:dyDescent="0.35">
      <c r="A5743" s="12">
        <v>8845</v>
      </c>
      <c r="B5743" s="17" t="s">
        <v>1713</v>
      </c>
      <c r="C5743" s="17" t="s">
        <v>1714</v>
      </c>
      <c r="D5743" s="17" t="s">
        <v>108</v>
      </c>
      <c r="E5743" s="17" t="s">
        <v>23</v>
      </c>
      <c r="F5743" s="17" t="s">
        <v>358</v>
      </c>
      <c r="G5743" s="17" t="s">
        <v>43</v>
      </c>
      <c r="H5743" s="17" t="s">
        <v>44</v>
      </c>
      <c r="I5743" s="48" t="str">
        <f>INDEX(Orders!$E5743,MATCH(Orders!$F5743,Customers!$B5743,0))</f>
        <v>Standard Class</v>
      </c>
    </row>
    <row r="5744" spans="1:9" x14ac:dyDescent="0.35">
      <c r="A5744" s="11">
        <v>7738</v>
      </c>
      <c r="B5744" s="13" t="s">
        <v>1500</v>
      </c>
      <c r="C5744" s="13" t="s">
        <v>1501</v>
      </c>
      <c r="D5744" s="13" t="s">
        <v>41</v>
      </c>
      <c r="E5744" s="13" t="s">
        <v>23</v>
      </c>
      <c r="F5744" s="13" t="s">
        <v>184</v>
      </c>
      <c r="G5744" s="13" t="s">
        <v>153</v>
      </c>
      <c r="H5744" s="13" t="s">
        <v>26</v>
      </c>
      <c r="I5744" s="47" t="str">
        <f>INDEX(Orders!$E5744,MATCH(Orders!$F5744,Customers!$B5744,0))</f>
        <v>Standard Class</v>
      </c>
    </row>
    <row r="5745" spans="1:9" x14ac:dyDescent="0.35">
      <c r="A5745" s="12">
        <v>3200</v>
      </c>
      <c r="B5745" s="17" t="s">
        <v>3366</v>
      </c>
      <c r="C5745" s="17" t="s">
        <v>3367</v>
      </c>
      <c r="D5745" s="17" t="s">
        <v>41</v>
      </c>
      <c r="E5745" s="17" t="s">
        <v>23</v>
      </c>
      <c r="F5745" s="17" t="s">
        <v>77</v>
      </c>
      <c r="G5745" s="17" t="s">
        <v>78</v>
      </c>
      <c r="H5745" s="17" t="s">
        <v>79</v>
      </c>
      <c r="I5745" s="48" t="str">
        <f>INDEX(Orders!$E5745,MATCH(Orders!$F5745,Customers!$B5745,0))</f>
        <v>First Class</v>
      </c>
    </row>
    <row r="5746" spans="1:9" x14ac:dyDescent="0.35">
      <c r="A5746" s="11">
        <v>8846</v>
      </c>
      <c r="B5746" s="13" t="s">
        <v>1153</v>
      </c>
      <c r="C5746" s="13" t="s">
        <v>1154</v>
      </c>
      <c r="D5746" s="13" t="s">
        <v>22</v>
      </c>
      <c r="E5746" s="13" t="s">
        <v>23</v>
      </c>
      <c r="F5746" s="13" t="s">
        <v>86</v>
      </c>
      <c r="G5746" s="13" t="s">
        <v>87</v>
      </c>
      <c r="H5746" s="13" t="s">
        <v>26</v>
      </c>
      <c r="I5746" s="47" t="str">
        <f>INDEX(Orders!$E5746,MATCH(Orders!$F5746,Customers!$B5746,0))</f>
        <v>Standard Class</v>
      </c>
    </row>
    <row r="5747" spans="1:9" x14ac:dyDescent="0.35">
      <c r="A5747" s="12">
        <v>2887</v>
      </c>
      <c r="B5747" s="17" t="s">
        <v>1500</v>
      </c>
      <c r="C5747" s="17" t="s">
        <v>1501</v>
      </c>
      <c r="D5747" s="17" t="s">
        <v>41</v>
      </c>
      <c r="E5747" s="17" t="s">
        <v>23</v>
      </c>
      <c r="F5747" s="17" t="s">
        <v>184</v>
      </c>
      <c r="G5747" s="17" t="s">
        <v>153</v>
      </c>
      <c r="H5747" s="17" t="s">
        <v>26</v>
      </c>
      <c r="I5747" s="48" t="str">
        <f>INDEX(Orders!$E5747,MATCH(Orders!$F5747,Customers!$B5747,0))</f>
        <v>Standard Class</v>
      </c>
    </row>
    <row r="5748" spans="1:9" x14ac:dyDescent="0.35">
      <c r="A5748" s="11">
        <v>2888</v>
      </c>
      <c r="B5748" s="13" t="s">
        <v>4505</v>
      </c>
      <c r="C5748" s="13" t="s">
        <v>4506</v>
      </c>
      <c r="D5748" s="13" t="s">
        <v>41</v>
      </c>
      <c r="E5748" s="13" t="s">
        <v>23</v>
      </c>
      <c r="F5748" s="13" t="s">
        <v>42</v>
      </c>
      <c r="G5748" s="13" t="s">
        <v>43</v>
      </c>
      <c r="H5748" s="13" t="s">
        <v>44</v>
      </c>
      <c r="I5748" s="47" t="str">
        <f>INDEX(Orders!$E5748,MATCH(Orders!$F5748,Customers!$B5748,0))</f>
        <v>First Class</v>
      </c>
    </row>
    <row r="5749" spans="1:9" x14ac:dyDescent="0.35">
      <c r="A5749" s="12">
        <v>1252</v>
      </c>
      <c r="B5749" s="17" t="s">
        <v>4505</v>
      </c>
      <c r="C5749" s="17" t="s">
        <v>4506</v>
      </c>
      <c r="D5749" s="17" t="s">
        <v>41</v>
      </c>
      <c r="E5749" s="17" t="s">
        <v>23</v>
      </c>
      <c r="F5749" s="17" t="s">
        <v>42</v>
      </c>
      <c r="G5749" s="17" t="s">
        <v>43</v>
      </c>
      <c r="H5749" s="17" t="s">
        <v>44</v>
      </c>
      <c r="I5749" s="48" t="str">
        <f>INDEX(Orders!$E5749,MATCH(Orders!$F5749,Customers!$B5749,0))</f>
        <v>First Class</v>
      </c>
    </row>
    <row r="5750" spans="1:9" x14ac:dyDescent="0.35">
      <c r="A5750" s="11">
        <v>1910</v>
      </c>
      <c r="B5750" s="13" t="s">
        <v>5055</v>
      </c>
      <c r="C5750" s="13" t="s">
        <v>5056</v>
      </c>
      <c r="D5750" s="13" t="s">
        <v>41</v>
      </c>
      <c r="E5750" s="13" t="s">
        <v>23</v>
      </c>
      <c r="F5750" s="13" t="s">
        <v>218</v>
      </c>
      <c r="G5750" s="13" t="s">
        <v>219</v>
      </c>
      <c r="H5750" s="13" t="s">
        <v>26</v>
      </c>
      <c r="I5750" s="47" t="str">
        <f>INDEX(Orders!$E5750,MATCH(Orders!$F5750,Customers!$B5750,0))</f>
        <v>Standard Class</v>
      </c>
    </row>
    <row r="5751" spans="1:9" x14ac:dyDescent="0.35">
      <c r="A5751" s="12">
        <v>1114</v>
      </c>
      <c r="B5751" s="17" t="s">
        <v>5731</v>
      </c>
      <c r="C5751" s="17" t="s">
        <v>5732</v>
      </c>
      <c r="D5751" s="17" t="s">
        <v>41</v>
      </c>
      <c r="E5751" s="17" t="s">
        <v>23</v>
      </c>
      <c r="F5751" s="17" t="s">
        <v>656</v>
      </c>
      <c r="G5751" s="17" t="s">
        <v>219</v>
      </c>
      <c r="H5751" s="17" t="s">
        <v>26</v>
      </c>
      <c r="I5751" s="48" t="str">
        <f>INDEX(Orders!$E5751,MATCH(Orders!$F5751,Customers!$B5751,0))</f>
        <v>Standard Class</v>
      </c>
    </row>
    <row r="5752" spans="1:9" x14ac:dyDescent="0.35">
      <c r="A5752" s="11">
        <v>1249</v>
      </c>
      <c r="B5752" s="13" t="s">
        <v>4247</v>
      </c>
      <c r="C5752" s="13" t="s">
        <v>4248</v>
      </c>
      <c r="D5752" s="13" t="s">
        <v>41</v>
      </c>
      <c r="E5752" s="13" t="s">
        <v>23</v>
      </c>
      <c r="F5752" s="13" t="s">
        <v>1905</v>
      </c>
      <c r="G5752" s="13" t="s">
        <v>43</v>
      </c>
      <c r="H5752" s="13" t="s">
        <v>44</v>
      </c>
      <c r="I5752" s="47" t="str">
        <f>INDEX(Orders!$E5752,MATCH(Orders!$F5752,Customers!$B5752,0))</f>
        <v>Second Class</v>
      </c>
    </row>
    <row r="5753" spans="1:9" x14ac:dyDescent="0.35">
      <c r="A5753" s="12">
        <v>5474</v>
      </c>
      <c r="B5753" s="17" t="s">
        <v>5055</v>
      </c>
      <c r="C5753" s="17" t="s">
        <v>5056</v>
      </c>
      <c r="D5753" s="17" t="s">
        <v>41</v>
      </c>
      <c r="E5753" s="17" t="s">
        <v>23</v>
      </c>
      <c r="F5753" s="17" t="s">
        <v>218</v>
      </c>
      <c r="G5753" s="17" t="s">
        <v>219</v>
      </c>
      <c r="H5753" s="17" t="s">
        <v>26</v>
      </c>
      <c r="I5753" s="48" t="str">
        <f>INDEX(Orders!$E5753,MATCH(Orders!$F5753,Customers!$B5753,0))</f>
        <v>Standard Class</v>
      </c>
    </row>
    <row r="5754" spans="1:9" x14ac:dyDescent="0.35">
      <c r="A5754" s="11">
        <v>1442</v>
      </c>
      <c r="B5754" s="13" t="s">
        <v>4305</v>
      </c>
      <c r="C5754" s="13" t="s">
        <v>4306</v>
      </c>
      <c r="D5754" s="13" t="s">
        <v>41</v>
      </c>
      <c r="E5754" s="13" t="s">
        <v>23</v>
      </c>
      <c r="F5754" s="13" t="s">
        <v>2357</v>
      </c>
      <c r="G5754" s="13" t="s">
        <v>737</v>
      </c>
      <c r="H5754" s="13" t="s">
        <v>44</v>
      </c>
      <c r="I5754" s="47" t="str">
        <f>INDEX(Orders!$E5754,MATCH(Orders!$F5754,Customers!$B5754,0))</f>
        <v>Standard Class</v>
      </c>
    </row>
    <row r="5755" spans="1:9" x14ac:dyDescent="0.35">
      <c r="A5755" s="12">
        <v>5473</v>
      </c>
      <c r="B5755" s="17" t="s">
        <v>1722</v>
      </c>
      <c r="C5755" s="17" t="s">
        <v>1723</v>
      </c>
      <c r="D5755" s="17" t="s">
        <v>41</v>
      </c>
      <c r="E5755" s="17" t="s">
        <v>23</v>
      </c>
      <c r="F5755" s="17" t="s">
        <v>358</v>
      </c>
      <c r="G5755" s="17" t="s">
        <v>43</v>
      </c>
      <c r="H5755" s="17" t="s">
        <v>44</v>
      </c>
      <c r="I5755" s="48" t="str">
        <f>INDEX(Orders!$E5755,MATCH(Orders!$F5755,Customers!$B5755,0))</f>
        <v>Second Class</v>
      </c>
    </row>
    <row r="5756" spans="1:9" x14ac:dyDescent="0.35">
      <c r="A5756" s="11">
        <v>3589</v>
      </c>
      <c r="B5756" s="13" t="s">
        <v>4305</v>
      </c>
      <c r="C5756" s="13" t="s">
        <v>4306</v>
      </c>
      <c r="D5756" s="13" t="s">
        <v>41</v>
      </c>
      <c r="E5756" s="13" t="s">
        <v>23</v>
      </c>
      <c r="F5756" s="13" t="s">
        <v>2357</v>
      </c>
      <c r="G5756" s="13" t="s">
        <v>737</v>
      </c>
      <c r="H5756" s="13" t="s">
        <v>44</v>
      </c>
      <c r="I5756" s="47" t="str">
        <f>INDEX(Orders!$E5756,MATCH(Orders!$F5756,Customers!$B5756,0))</f>
        <v>Standard Class</v>
      </c>
    </row>
    <row r="5757" spans="1:9" x14ac:dyDescent="0.35">
      <c r="A5757" s="12">
        <v>5472</v>
      </c>
      <c r="B5757" s="17" t="s">
        <v>4216</v>
      </c>
      <c r="C5757" s="17" t="s">
        <v>4217</v>
      </c>
      <c r="D5757" s="17" t="s">
        <v>41</v>
      </c>
      <c r="E5757" s="17" t="s">
        <v>23</v>
      </c>
      <c r="F5757" s="17" t="s">
        <v>2161</v>
      </c>
      <c r="G5757" s="17" t="s">
        <v>952</v>
      </c>
      <c r="H5757" s="17" t="s">
        <v>79</v>
      </c>
      <c r="I5757" s="48" t="str">
        <f>INDEX(Orders!$E5757,MATCH(Orders!$F5757,Customers!$B5757,0))</f>
        <v>First Class</v>
      </c>
    </row>
    <row r="5758" spans="1:9" x14ac:dyDescent="0.35">
      <c r="A5758" s="11">
        <v>6509</v>
      </c>
      <c r="B5758" s="13" t="s">
        <v>4305</v>
      </c>
      <c r="C5758" s="13" t="s">
        <v>4306</v>
      </c>
      <c r="D5758" s="13" t="s">
        <v>41</v>
      </c>
      <c r="E5758" s="13" t="s">
        <v>23</v>
      </c>
      <c r="F5758" s="13" t="s">
        <v>2357</v>
      </c>
      <c r="G5758" s="13" t="s">
        <v>737</v>
      </c>
      <c r="H5758" s="13" t="s">
        <v>44</v>
      </c>
      <c r="I5758" s="47" t="str">
        <f>INDEX(Orders!$E5758,MATCH(Orders!$F5758,Customers!$B5758,0))</f>
        <v>Standard Class</v>
      </c>
    </row>
    <row r="5759" spans="1:9" x14ac:dyDescent="0.35">
      <c r="A5759" s="12">
        <v>2270</v>
      </c>
      <c r="B5759" s="17" t="s">
        <v>8498</v>
      </c>
      <c r="C5759" s="17" t="s">
        <v>8499</v>
      </c>
      <c r="D5759" s="17" t="s">
        <v>22</v>
      </c>
      <c r="E5759" s="17" t="s">
        <v>23</v>
      </c>
      <c r="F5759" s="17" t="s">
        <v>218</v>
      </c>
      <c r="G5759" s="17" t="s">
        <v>219</v>
      </c>
      <c r="H5759" s="17" t="s">
        <v>26</v>
      </c>
      <c r="I5759" s="48" t="str">
        <f>INDEX(Orders!$E5759,MATCH(Orders!$F5759,Customers!$B5759,0))</f>
        <v>Standard Class</v>
      </c>
    </row>
    <row r="5760" spans="1:9" x14ac:dyDescent="0.35">
      <c r="A5760" s="11">
        <v>2269</v>
      </c>
      <c r="B5760" s="13" t="s">
        <v>958</v>
      </c>
      <c r="C5760" s="13" t="s">
        <v>959</v>
      </c>
      <c r="D5760" s="13" t="s">
        <v>22</v>
      </c>
      <c r="E5760" s="13" t="s">
        <v>23</v>
      </c>
      <c r="F5760" s="13" t="s">
        <v>2711</v>
      </c>
      <c r="G5760" s="13" t="s">
        <v>219</v>
      </c>
      <c r="H5760" s="13" t="s">
        <v>26</v>
      </c>
      <c r="I5760" s="47" t="str">
        <f>INDEX(Orders!$E5760,MATCH(Orders!$F5760,Customers!$B5760,0))</f>
        <v>Standard Class</v>
      </c>
    </row>
    <row r="5761" spans="1:9" x14ac:dyDescent="0.35">
      <c r="A5761" s="12">
        <v>6511</v>
      </c>
      <c r="B5761" s="17" t="s">
        <v>958</v>
      </c>
      <c r="C5761" s="17" t="s">
        <v>959</v>
      </c>
      <c r="D5761" s="17" t="s">
        <v>22</v>
      </c>
      <c r="E5761" s="17" t="s">
        <v>23</v>
      </c>
      <c r="F5761" s="17" t="s">
        <v>2711</v>
      </c>
      <c r="G5761" s="17" t="s">
        <v>219</v>
      </c>
      <c r="H5761" s="17" t="s">
        <v>26</v>
      </c>
      <c r="I5761" s="48" t="str">
        <f>INDEX(Orders!$E5761,MATCH(Orders!$F5761,Customers!$B5761,0))</f>
        <v>Standard Class</v>
      </c>
    </row>
    <row r="5762" spans="1:9" x14ac:dyDescent="0.35">
      <c r="A5762" s="11">
        <v>6510</v>
      </c>
      <c r="B5762" s="13" t="s">
        <v>8498</v>
      </c>
      <c r="C5762" s="13" t="s">
        <v>8499</v>
      </c>
      <c r="D5762" s="13" t="s">
        <v>22</v>
      </c>
      <c r="E5762" s="13" t="s">
        <v>23</v>
      </c>
      <c r="F5762" s="13" t="s">
        <v>218</v>
      </c>
      <c r="G5762" s="13" t="s">
        <v>219</v>
      </c>
      <c r="H5762" s="13" t="s">
        <v>26</v>
      </c>
      <c r="I5762" s="47" t="str">
        <f>INDEX(Orders!$E5762,MATCH(Orders!$F5762,Customers!$B5762,0))</f>
        <v>Standard Class</v>
      </c>
    </row>
    <row r="5763" spans="1:9" x14ac:dyDescent="0.35">
      <c r="A5763" s="12">
        <v>1968</v>
      </c>
      <c r="B5763" s="17" t="s">
        <v>8498</v>
      </c>
      <c r="C5763" s="17" t="s">
        <v>8499</v>
      </c>
      <c r="D5763" s="17" t="s">
        <v>22</v>
      </c>
      <c r="E5763" s="17" t="s">
        <v>23</v>
      </c>
      <c r="F5763" s="17" t="s">
        <v>218</v>
      </c>
      <c r="G5763" s="17" t="s">
        <v>219</v>
      </c>
      <c r="H5763" s="17" t="s">
        <v>26</v>
      </c>
      <c r="I5763" s="48" t="str">
        <f>INDEX(Orders!$E5763,MATCH(Orders!$F5763,Customers!$B5763,0))</f>
        <v>Standard Class</v>
      </c>
    </row>
    <row r="5764" spans="1:9" x14ac:dyDescent="0.35">
      <c r="A5764" s="11">
        <v>2719</v>
      </c>
      <c r="B5764" s="13" t="s">
        <v>1210</v>
      </c>
      <c r="C5764" s="13" t="s">
        <v>1211</v>
      </c>
      <c r="D5764" s="13" t="s">
        <v>41</v>
      </c>
      <c r="E5764" s="13" t="s">
        <v>23</v>
      </c>
      <c r="F5764" s="13" t="s">
        <v>2880</v>
      </c>
      <c r="G5764" s="13" t="s">
        <v>199</v>
      </c>
      <c r="H5764" s="13" t="s">
        <v>26</v>
      </c>
      <c r="I5764" s="47" t="str">
        <f>INDEX(Orders!$E5764,MATCH(Orders!$F5764,Customers!$B5764,0))</f>
        <v>Standard Class</v>
      </c>
    </row>
    <row r="5765" spans="1:9" x14ac:dyDescent="0.35">
      <c r="A5765" s="12">
        <v>1969</v>
      </c>
      <c r="B5765" s="17" t="s">
        <v>439</v>
      </c>
      <c r="C5765" s="17" t="s">
        <v>440</v>
      </c>
      <c r="D5765" s="17" t="s">
        <v>41</v>
      </c>
      <c r="E5765" s="17" t="s">
        <v>23</v>
      </c>
      <c r="F5765" s="17" t="s">
        <v>3261</v>
      </c>
      <c r="G5765" s="17" t="s">
        <v>43</v>
      </c>
      <c r="H5765" s="17" t="s">
        <v>44</v>
      </c>
      <c r="I5765" s="48" t="str">
        <f>INDEX(Orders!$E5765,MATCH(Orders!$F5765,Customers!$B5765,0))</f>
        <v>Standard Class</v>
      </c>
    </row>
    <row r="5766" spans="1:9" x14ac:dyDescent="0.35">
      <c r="A5766" s="11">
        <v>1967</v>
      </c>
      <c r="B5766" s="13" t="s">
        <v>1210</v>
      </c>
      <c r="C5766" s="13" t="s">
        <v>1211</v>
      </c>
      <c r="D5766" s="13" t="s">
        <v>41</v>
      </c>
      <c r="E5766" s="13" t="s">
        <v>23</v>
      </c>
      <c r="F5766" s="13" t="s">
        <v>2880</v>
      </c>
      <c r="G5766" s="13" t="s">
        <v>199</v>
      </c>
      <c r="H5766" s="13" t="s">
        <v>26</v>
      </c>
      <c r="I5766" s="47" t="str">
        <f>INDEX(Orders!$E5766,MATCH(Orders!$F5766,Customers!$B5766,0))</f>
        <v>Standard Class</v>
      </c>
    </row>
    <row r="5767" spans="1:9" x14ac:dyDescent="0.35">
      <c r="A5767" s="12">
        <v>4944</v>
      </c>
      <c r="B5767" s="17" t="s">
        <v>1210</v>
      </c>
      <c r="C5767" s="17" t="s">
        <v>1211</v>
      </c>
      <c r="D5767" s="17" t="s">
        <v>41</v>
      </c>
      <c r="E5767" s="17" t="s">
        <v>23</v>
      </c>
      <c r="F5767" s="17" t="s">
        <v>2880</v>
      </c>
      <c r="G5767" s="17" t="s">
        <v>199</v>
      </c>
      <c r="H5767" s="17" t="s">
        <v>26</v>
      </c>
      <c r="I5767" s="48" t="str">
        <f>INDEX(Orders!$E5767,MATCH(Orders!$F5767,Customers!$B5767,0))</f>
        <v>Standard Class</v>
      </c>
    </row>
    <row r="5768" spans="1:9" x14ac:dyDescent="0.35">
      <c r="A5768" s="11">
        <v>1614</v>
      </c>
      <c r="B5768" s="13" t="s">
        <v>2514</v>
      </c>
      <c r="C5768" s="13" t="s">
        <v>2515</v>
      </c>
      <c r="D5768" s="13" t="s">
        <v>41</v>
      </c>
      <c r="E5768" s="13" t="s">
        <v>23</v>
      </c>
      <c r="F5768" s="13" t="s">
        <v>2161</v>
      </c>
      <c r="G5768" s="13" t="s">
        <v>762</v>
      </c>
      <c r="H5768" s="13" t="s">
        <v>54</v>
      </c>
      <c r="I5768" s="47" t="str">
        <f>INDEX(Orders!$E5768,MATCH(Orders!$F5768,Customers!$B5768,0))</f>
        <v>Standard Class</v>
      </c>
    </row>
    <row r="5769" spans="1:9" x14ac:dyDescent="0.35">
      <c r="A5769" s="12">
        <v>514</v>
      </c>
      <c r="B5769" s="17" t="s">
        <v>6368</v>
      </c>
      <c r="C5769" s="17" t="s">
        <v>6369</v>
      </c>
      <c r="D5769" s="17" t="s">
        <v>22</v>
      </c>
      <c r="E5769" s="17" t="s">
        <v>23</v>
      </c>
      <c r="F5769" s="17" t="s">
        <v>109</v>
      </c>
      <c r="G5769" s="17" t="s">
        <v>43</v>
      </c>
      <c r="H5769" s="17" t="s">
        <v>44</v>
      </c>
      <c r="I5769" s="48" t="str">
        <f>INDEX(Orders!$E5769,MATCH(Orders!$F5769,Customers!$B5769,0))</f>
        <v>Standard Class</v>
      </c>
    </row>
    <row r="5770" spans="1:9" x14ac:dyDescent="0.35">
      <c r="A5770" s="11">
        <v>3171</v>
      </c>
      <c r="B5770" s="13" t="s">
        <v>2147</v>
      </c>
      <c r="C5770" s="13" t="s">
        <v>2148</v>
      </c>
      <c r="D5770" s="13" t="s">
        <v>41</v>
      </c>
      <c r="E5770" s="13" t="s">
        <v>23</v>
      </c>
      <c r="F5770" s="13" t="s">
        <v>42</v>
      </c>
      <c r="G5770" s="13" t="s">
        <v>43</v>
      </c>
      <c r="H5770" s="13" t="s">
        <v>44</v>
      </c>
      <c r="I5770" s="47" t="str">
        <f>INDEX(Orders!$E5770,MATCH(Orders!$F5770,Customers!$B5770,0))</f>
        <v>Standard Class</v>
      </c>
    </row>
    <row r="5771" spans="1:9" x14ac:dyDescent="0.35">
      <c r="A5771" s="12">
        <v>515</v>
      </c>
      <c r="B5771" s="17" t="s">
        <v>1586</v>
      </c>
      <c r="C5771" s="17" t="s">
        <v>1587</v>
      </c>
      <c r="D5771" s="17" t="s">
        <v>41</v>
      </c>
      <c r="E5771" s="17" t="s">
        <v>23</v>
      </c>
      <c r="F5771" s="17" t="s">
        <v>1091</v>
      </c>
      <c r="G5771" s="17" t="s">
        <v>2892</v>
      </c>
      <c r="H5771" s="17" t="s">
        <v>79</v>
      </c>
      <c r="I5771" s="48" t="str">
        <f>INDEX(Orders!$E5771,MATCH(Orders!$F5771,Customers!$B5771,0))</f>
        <v>Second Class</v>
      </c>
    </row>
    <row r="5772" spans="1:9" x14ac:dyDescent="0.35">
      <c r="A5772" s="11">
        <v>4104</v>
      </c>
      <c r="B5772" s="13" t="s">
        <v>2147</v>
      </c>
      <c r="C5772" s="13" t="s">
        <v>2148</v>
      </c>
      <c r="D5772" s="13" t="s">
        <v>41</v>
      </c>
      <c r="E5772" s="13" t="s">
        <v>23</v>
      </c>
      <c r="F5772" s="13" t="s">
        <v>42</v>
      </c>
      <c r="G5772" s="13" t="s">
        <v>43</v>
      </c>
      <c r="H5772" s="13" t="s">
        <v>44</v>
      </c>
      <c r="I5772" s="47" t="str">
        <f>INDEX(Orders!$E5772,MATCH(Orders!$F5772,Customers!$B5772,0))</f>
        <v>Standard Class</v>
      </c>
    </row>
    <row r="5773" spans="1:9" x14ac:dyDescent="0.35">
      <c r="A5773" s="12">
        <v>2566</v>
      </c>
      <c r="B5773" s="17" t="s">
        <v>884</v>
      </c>
      <c r="C5773" s="17" t="s">
        <v>885</v>
      </c>
      <c r="D5773" s="17" t="s">
        <v>108</v>
      </c>
      <c r="E5773" s="17" t="s">
        <v>23</v>
      </c>
      <c r="F5773" s="17" t="s">
        <v>5438</v>
      </c>
      <c r="G5773" s="17" t="s">
        <v>1599</v>
      </c>
      <c r="H5773" s="17" t="s">
        <v>54</v>
      </c>
      <c r="I5773" s="48" t="str">
        <f>INDEX(Orders!$E5773,MATCH(Orders!$F5773,Customers!$B5773,0))</f>
        <v>Same Day</v>
      </c>
    </row>
    <row r="5774" spans="1:9" x14ac:dyDescent="0.35">
      <c r="A5774" s="11">
        <v>2058</v>
      </c>
      <c r="B5774" s="13" t="s">
        <v>8509</v>
      </c>
      <c r="C5774" s="13" t="s">
        <v>8510</v>
      </c>
      <c r="D5774" s="13" t="s">
        <v>41</v>
      </c>
      <c r="E5774" s="13" t="s">
        <v>23</v>
      </c>
      <c r="F5774" s="13" t="s">
        <v>3147</v>
      </c>
      <c r="G5774" s="13" t="s">
        <v>458</v>
      </c>
      <c r="H5774" s="13" t="s">
        <v>79</v>
      </c>
      <c r="I5774" s="47" t="str">
        <f>INDEX(Orders!$E5774,MATCH(Orders!$F5774,Customers!$B5774,0))</f>
        <v>First Class</v>
      </c>
    </row>
    <row r="5775" spans="1:9" x14ac:dyDescent="0.35">
      <c r="A5775" s="12">
        <v>7151</v>
      </c>
      <c r="B5775" s="17" t="s">
        <v>3042</v>
      </c>
      <c r="C5775" s="17" t="s">
        <v>3043</v>
      </c>
      <c r="D5775" s="17" t="s">
        <v>41</v>
      </c>
      <c r="E5775" s="17" t="s">
        <v>23</v>
      </c>
      <c r="F5775" s="17" t="s">
        <v>1457</v>
      </c>
      <c r="G5775" s="17" t="s">
        <v>880</v>
      </c>
      <c r="H5775" s="17" t="s">
        <v>54</v>
      </c>
      <c r="I5775" s="48" t="str">
        <f>INDEX(Orders!$E5775,MATCH(Orders!$F5775,Customers!$B5775,0))</f>
        <v>First Class</v>
      </c>
    </row>
    <row r="5776" spans="1:9" x14ac:dyDescent="0.35">
      <c r="A5776" s="11">
        <v>7152</v>
      </c>
      <c r="B5776" s="13" t="s">
        <v>6409</v>
      </c>
      <c r="C5776" s="13" t="s">
        <v>6410</v>
      </c>
      <c r="D5776" s="13" t="s">
        <v>108</v>
      </c>
      <c r="E5776" s="13" t="s">
        <v>23</v>
      </c>
      <c r="F5776" s="13" t="s">
        <v>5758</v>
      </c>
      <c r="G5776" s="13" t="s">
        <v>2235</v>
      </c>
      <c r="H5776" s="13" t="s">
        <v>79</v>
      </c>
      <c r="I5776" s="47" t="str">
        <f>INDEX(Orders!$E5776,MATCH(Orders!$F5776,Customers!$B5776,0))</f>
        <v>Standard Class</v>
      </c>
    </row>
    <row r="5777" spans="1:9" x14ac:dyDescent="0.35">
      <c r="A5777" s="12">
        <v>2056</v>
      </c>
      <c r="B5777" s="17" t="s">
        <v>3366</v>
      </c>
      <c r="C5777" s="17" t="s">
        <v>3367</v>
      </c>
      <c r="D5777" s="17" t="s">
        <v>41</v>
      </c>
      <c r="E5777" s="17" t="s">
        <v>23</v>
      </c>
      <c r="F5777" s="17" t="s">
        <v>3022</v>
      </c>
      <c r="G5777" s="17" t="s">
        <v>465</v>
      </c>
      <c r="H5777" s="17" t="s">
        <v>44</v>
      </c>
      <c r="I5777" s="48" t="str">
        <f>INDEX(Orders!$E5777,MATCH(Orders!$F5777,Customers!$B5777,0))</f>
        <v>Second Class</v>
      </c>
    </row>
    <row r="5778" spans="1:9" x14ac:dyDescent="0.35">
      <c r="A5778" s="11">
        <v>3103</v>
      </c>
      <c r="B5778" s="13" t="s">
        <v>3042</v>
      </c>
      <c r="C5778" s="13" t="s">
        <v>3043</v>
      </c>
      <c r="D5778" s="13" t="s">
        <v>41</v>
      </c>
      <c r="E5778" s="13" t="s">
        <v>23</v>
      </c>
      <c r="F5778" s="13" t="s">
        <v>1457</v>
      </c>
      <c r="G5778" s="13" t="s">
        <v>880</v>
      </c>
      <c r="H5778" s="13" t="s">
        <v>54</v>
      </c>
      <c r="I5778" s="47" t="str">
        <f>INDEX(Orders!$E5778,MATCH(Orders!$F5778,Customers!$B5778,0))</f>
        <v>First Class</v>
      </c>
    </row>
    <row r="5779" spans="1:9" x14ac:dyDescent="0.35">
      <c r="A5779" s="12">
        <v>2059</v>
      </c>
      <c r="B5779" s="17" t="s">
        <v>751</v>
      </c>
      <c r="C5779" s="17" t="s">
        <v>752</v>
      </c>
      <c r="D5779" s="17" t="s">
        <v>22</v>
      </c>
      <c r="E5779" s="17" t="s">
        <v>23</v>
      </c>
      <c r="F5779" s="17" t="s">
        <v>2818</v>
      </c>
      <c r="G5779" s="17" t="s">
        <v>2194</v>
      </c>
      <c r="H5779" s="17" t="s">
        <v>26</v>
      </c>
      <c r="I5779" s="48" t="str">
        <f>INDEX(Orders!$E5779,MATCH(Orders!$F5779,Customers!$B5779,0))</f>
        <v>Second Class</v>
      </c>
    </row>
    <row r="5780" spans="1:9" x14ac:dyDescent="0.35">
      <c r="A5780" s="11">
        <v>8178</v>
      </c>
      <c r="B5780" s="13" t="s">
        <v>3042</v>
      </c>
      <c r="C5780" s="13" t="s">
        <v>3043</v>
      </c>
      <c r="D5780" s="13" t="s">
        <v>41</v>
      </c>
      <c r="E5780" s="13" t="s">
        <v>23</v>
      </c>
      <c r="F5780" s="13" t="s">
        <v>1457</v>
      </c>
      <c r="G5780" s="13" t="s">
        <v>880</v>
      </c>
      <c r="H5780" s="13" t="s">
        <v>54</v>
      </c>
      <c r="I5780" s="47" t="str">
        <f>INDEX(Orders!$E5780,MATCH(Orders!$F5780,Customers!$B5780,0))</f>
        <v>First Class</v>
      </c>
    </row>
    <row r="5781" spans="1:9" x14ac:dyDescent="0.35">
      <c r="A5781" s="12">
        <v>8578</v>
      </c>
      <c r="B5781" s="17" t="s">
        <v>6280</v>
      </c>
      <c r="C5781" s="17" t="s">
        <v>6281</v>
      </c>
      <c r="D5781" s="17" t="s">
        <v>41</v>
      </c>
      <c r="E5781" s="17" t="s">
        <v>23</v>
      </c>
      <c r="F5781" s="17" t="s">
        <v>42</v>
      </c>
      <c r="G5781" s="17" t="s">
        <v>43</v>
      </c>
      <c r="H5781" s="17" t="s">
        <v>44</v>
      </c>
      <c r="I5781" s="48" t="str">
        <f>INDEX(Orders!$E5781,MATCH(Orders!$F5781,Customers!$B5781,0))</f>
        <v>First Class</v>
      </c>
    </row>
    <row r="5782" spans="1:9" x14ac:dyDescent="0.35">
      <c r="A5782" s="11">
        <v>2729</v>
      </c>
      <c r="B5782" s="13" t="s">
        <v>7183</v>
      </c>
      <c r="C5782" s="13" t="s">
        <v>7184</v>
      </c>
      <c r="D5782" s="13" t="s">
        <v>41</v>
      </c>
      <c r="E5782" s="13" t="s">
        <v>23</v>
      </c>
      <c r="F5782" s="13" t="s">
        <v>2711</v>
      </c>
      <c r="G5782" s="13" t="s">
        <v>933</v>
      </c>
      <c r="H5782" s="13" t="s">
        <v>54</v>
      </c>
      <c r="I5782" s="47" t="str">
        <f>INDEX(Orders!$E5782,MATCH(Orders!$F5782,Customers!$B5782,0))</f>
        <v>Standard Class</v>
      </c>
    </row>
    <row r="5783" spans="1:9" x14ac:dyDescent="0.35">
      <c r="A5783" s="12">
        <v>3102</v>
      </c>
      <c r="B5783" s="17" t="s">
        <v>5255</v>
      </c>
      <c r="C5783" s="17" t="s">
        <v>5256</v>
      </c>
      <c r="D5783" s="17" t="s">
        <v>41</v>
      </c>
      <c r="E5783" s="17" t="s">
        <v>23</v>
      </c>
      <c r="F5783" s="17" t="s">
        <v>152</v>
      </c>
      <c r="G5783" s="17" t="s">
        <v>153</v>
      </c>
      <c r="H5783" s="17" t="s">
        <v>26</v>
      </c>
      <c r="I5783" s="48" t="str">
        <f>INDEX(Orders!$E5783,MATCH(Orders!$F5783,Customers!$B5783,0))</f>
        <v>First Class</v>
      </c>
    </row>
    <row r="5784" spans="1:9" x14ac:dyDescent="0.35">
      <c r="A5784" s="11">
        <v>145</v>
      </c>
      <c r="B5784" s="13" t="s">
        <v>751</v>
      </c>
      <c r="C5784" s="13" t="s">
        <v>752</v>
      </c>
      <c r="D5784" s="13" t="s">
        <v>22</v>
      </c>
      <c r="E5784" s="13" t="s">
        <v>23</v>
      </c>
      <c r="F5784" s="13" t="s">
        <v>2818</v>
      </c>
      <c r="G5784" s="13" t="s">
        <v>2194</v>
      </c>
      <c r="H5784" s="13" t="s">
        <v>26</v>
      </c>
      <c r="I5784" s="47" t="str">
        <f>INDEX(Orders!$E5784,MATCH(Orders!$F5784,Customers!$B5784,0))</f>
        <v>Second Class</v>
      </c>
    </row>
    <row r="5785" spans="1:9" x14ac:dyDescent="0.35">
      <c r="A5785" s="12">
        <v>8950</v>
      </c>
      <c r="B5785" s="17" t="s">
        <v>8519</v>
      </c>
      <c r="C5785" s="17" t="s">
        <v>8520</v>
      </c>
      <c r="D5785" s="17" t="s">
        <v>41</v>
      </c>
      <c r="E5785" s="17" t="s">
        <v>23</v>
      </c>
      <c r="F5785" s="17" t="s">
        <v>7435</v>
      </c>
      <c r="G5785" s="17" t="s">
        <v>1151</v>
      </c>
      <c r="H5785" s="17" t="s">
        <v>54</v>
      </c>
      <c r="I5785" s="48" t="str">
        <f>INDEX(Orders!$E5785,MATCH(Orders!$F5785,Customers!$B5785,0))</f>
        <v>Standard Class</v>
      </c>
    </row>
    <row r="5786" spans="1:9" x14ac:dyDescent="0.35">
      <c r="A5786" s="11">
        <v>6194</v>
      </c>
      <c r="B5786" s="13" t="s">
        <v>1763</v>
      </c>
      <c r="C5786" s="13" t="s">
        <v>1764</v>
      </c>
      <c r="D5786" s="13" t="s">
        <v>41</v>
      </c>
      <c r="E5786" s="13" t="s">
        <v>23</v>
      </c>
      <c r="F5786" s="13" t="s">
        <v>581</v>
      </c>
      <c r="G5786" s="13" t="s">
        <v>514</v>
      </c>
      <c r="H5786" s="13" t="s">
        <v>79</v>
      </c>
      <c r="I5786" s="47" t="str">
        <f>INDEX(Orders!$E5786,MATCH(Orders!$F5786,Customers!$B5786,0))</f>
        <v>Standard Class</v>
      </c>
    </row>
    <row r="5787" spans="1:9" x14ac:dyDescent="0.35">
      <c r="A5787" s="12">
        <v>2057</v>
      </c>
      <c r="B5787" s="17" t="s">
        <v>3366</v>
      </c>
      <c r="C5787" s="17" t="s">
        <v>3367</v>
      </c>
      <c r="D5787" s="17" t="s">
        <v>41</v>
      </c>
      <c r="E5787" s="17" t="s">
        <v>23</v>
      </c>
      <c r="F5787" s="17" t="s">
        <v>451</v>
      </c>
      <c r="G5787" s="17" t="s">
        <v>53</v>
      </c>
      <c r="H5787" s="17" t="s">
        <v>54</v>
      </c>
      <c r="I5787" s="48" t="str">
        <f>INDEX(Orders!$E5787,MATCH(Orders!$F5787,Customers!$B5787,0))</f>
        <v>Standard Class</v>
      </c>
    </row>
    <row r="5788" spans="1:9" x14ac:dyDescent="0.35">
      <c r="A5788" s="11">
        <v>2619</v>
      </c>
      <c r="B5788" s="13" t="s">
        <v>3042</v>
      </c>
      <c r="C5788" s="13" t="s">
        <v>3043</v>
      </c>
      <c r="D5788" s="13" t="s">
        <v>41</v>
      </c>
      <c r="E5788" s="13" t="s">
        <v>23</v>
      </c>
      <c r="F5788" s="13" t="s">
        <v>1457</v>
      </c>
      <c r="G5788" s="13" t="s">
        <v>880</v>
      </c>
      <c r="H5788" s="13" t="s">
        <v>54</v>
      </c>
      <c r="I5788" s="47" t="str">
        <f>INDEX(Orders!$E5788,MATCH(Orders!$F5788,Customers!$B5788,0))</f>
        <v>First Class</v>
      </c>
    </row>
    <row r="5789" spans="1:9" x14ac:dyDescent="0.35">
      <c r="A5789" s="12">
        <v>1893</v>
      </c>
      <c r="B5789" s="17" t="s">
        <v>4706</v>
      </c>
      <c r="C5789" s="17" t="s">
        <v>4707</v>
      </c>
      <c r="D5789" s="17" t="s">
        <v>22</v>
      </c>
      <c r="E5789" s="17" t="s">
        <v>23</v>
      </c>
      <c r="F5789" s="17" t="s">
        <v>5019</v>
      </c>
      <c r="G5789" s="17" t="s">
        <v>5020</v>
      </c>
      <c r="H5789" s="17" t="s">
        <v>44</v>
      </c>
      <c r="I5789" s="48" t="str">
        <f>INDEX(Orders!$E5789,MATCH(Orders!$F5789,Customers!$B5789,0))</f>
        <v>Standard Class</v>
      </c>
    </row>
    <row r="5790" spans="1:9" x14ac:dyDescent="0.35">
      <c r="A5790" s="11">
        <v>8953</v>
      </c>
      <c r="B5790" s="13" t="s">
        <v>3521</v>
      </c>
      <c r="C5790" s="13" t="s">
        <v>3522</v>
      </c>
      <c r="D5790" s="13" t="s">
        <v>41</v>
      </c>
      <c r="E5790" s="13" t="s">
        <v>23</v>
      </c>
      <c r="F5790" s="13" t="s">
        <v>8525</v>
      </c>
      <c r="G5790" s="13" t="s">
        <v>98</v>
      </c>
      <c r="H5790" s="13" t="s">
        <v>79</v>
      </c>
      <c r="I5790" s="47" t="str">
        <f>INDEX(Orders!$E5790,MATCH(Orders!$F5790,Customers!$B5790,0))</f>
        <v>Second Class</v>
      </c>
    </row>
    <row r="5791" spans="1:9" x14ac:dyDescent="0.35">
      <c r="A5791" s="12">
        <v>2728</v>
      </c>
      <c r="B5791" s="17" t="s">
        <v>1763</v>
      </c>
      <c r="C5791" s="17" t="s">
        <v>1764</v>
      </c>
      <c r="D5791" s="17" t="s">
        <v>41</v>
      </c>
      <c r="E5791" s="17" t="s">
        <v>23</v>
      </c>
      <c r="F5791" s="17" t="s">
        <v>581</v>
      </c>
      <c r="G5791" s="17" t="s">
        <v>514</v>
      </c>
      <c r="H5791" s="17" t="s">
        <v>79</v>
      </c>
      <c r="I5791" s="48" t="str">
        <f>INDEX(Orders!$E5791,MATCH(Orders!$F5791,Customers!$B5791,0))</f>
        <v>Standard Class</v>
      </c>
    </row>
    <row r="5792" spans="1:9" x14ac:dyDescent="0.35">
      <c r="A5792" s="11">
        <v>6193</v>
      </c>
      <c r="B5792" s="13" t="s">
        <v>5255</v>
      </c>
      <c r="C5792" s="13" t="s">
        <v>5256</v>
      </c>
      <c r="D5792" s="13" t="s">
        <v>41</v>
      </c>
      <c r="E5792" s="13" t="s">
        <v>23</v>
      </c>
      <c r="F5792" s="13" t="s">
        <v>152</v>
      </c>
      <c r="G5792" s="13" t="s">
        <v>153</v>
      </c>
      <c r="H5792" s="13" t="s">
        <v>26</v>
      </c>
      <c r="I5792" s="47" t="str">
        <f>INDEX(Orders!$E5792,MATCH(Orders!$F5792,Customers!$B5792,0))</f>
        <v>First Class</v>
      </c>
    </row>
    <row r="5793" spans="1:9" x14ac:dyDescent="0.35">
      <c r="A5793" s="12">
        <v>2622</v>
      </c>
      <c r="B5793" s="17" t="s">
        <v>3366</v>
      </c>
      <c r="C5793" s="17" t="s">
        <v>3367</v>
      </c>
      <c r="D5793" s="17" t="s">
        <v>41</v>
      </c>
      <c r="E5793" s="17" t="s">
        <v>23</v>
      </c>
      <c r="F5793" s="17" t="s">
        <v>451</v>
      </c>
      <c r="G5793" s="17" t="s">
        <v>53</v>
      </c>
      <c r="H5793" s="17" t="s">
        <v>54</v>
      </c>
      <c r="I5793" s="48" t="str">
        <f>INDEX(Orders!$E5793,MATCH(Orders!$F5793,Customers!$B5793,0))</f>
        <v>Standard Class</v>
      </c>
    </row>
    <row r="5794" spans="1:9" x14ac:dyDescent="0.35">
      <c r="A5794" s="11">
        <v>2621</v>
      </c>
      <c r="B5794" s="13" t="s">
        <v>4706</v>
      </c>
      <c r="C5794" s="13" t="s">
        <v>4707</v>
      </c>
      <c r="D5794" s="13" t="s">
        <v>22</v>
      </c>
      <c r="E5794" s="13" t="s">
        <v>23</v>
      </c>
      <c r="F5794" s="13" t="s">
        <v>5019</v>
      </c>
      <c r="G5794" s="13" t="s">
        <v>5020</v>
      </c>
      <c r="H5794" s="13" t="s">
        <v>44</v>
      </c>
      <c r="I5794" s="47" t="str">
        <f>INDEX(Orders!$E5794,MATCH(Orders!$F5794,Customers!$B5794,0))</f>
        <v>Standard Class</v>
      </c>
    </row>
    <row r="5795" spans="1:9" x14ac:dyDescent="0.35">
      <c r="A5795" s="12">
        <v>8952</v>
      </c>
      <c r="B5795" s="17" t="s">
        <v>4706</v>
      </c>
      <c r="C5795" s="17" t="s">
        <v>4707</v>
      </c>
      <c r="D5795" s="17" t="s">
        <v>22</v>
      </c>
      <c r="E5795" s="17" t="s">
        <v>23</v>
      </c>
      <c r="F5795" s="17" t="s">
        <v>5019</v>
      </c>
      <c r="G5795" s="17" t="s">
        <v>5020</v>
      </c>
      <c r="H5795" s="17" t="s">
        <v>44</v>
      </c>
      <c r="I5795" s="48" t="str">
        <f>INDEX(Orders!$E5795,MATCH(Orders!$F5795,Customers!$B5795,0))</f>
        <v>Standard Class</v>
      </c>
    </row>
    <row r="5796" spans="1:9" x14ac:dyDescent="0.35">
      <c r="A5796" s="11">
        <v>8579</v>
      </c>
      <c r="B5796" s="13" t="s">
        <v>1763</v>
      </c>
      <c r="C5796" s="13" t="s">
        <v>1764</v>
      </c>
      <c r="D5796" s="13" t="s">
        <v>41</v>
      </c>
      <c r="E5796" s="13" t="s">
        <v>23</v>
      </c>
      <c r="F5796" s="13" t="s">
        <v>581</v>
      </c>
      <c r="G5796" s="13" t="s">
        <v>514</v>
      </c>
      <c r="H5796" s="13" t="s">
        <v>79</v>
      </c>
      <c r="I5796" s="47" t="str">
        <f>INDEX(Orders!$E5796,MATCH(Orders!$F5796,Customers!$B5796,0))</f>
        <v>Standard Class</v>
      </c>
    </row>
    <row r="5797" spans="1:9" x14ac:dyDescent="0.35">
      <c r="A5797" s="12">
        <v>8951</v>
      </c>
      <c r="B5797" s="17" t="s">
        <v>7183</v>
      </c>
      <c r="C5797" s="17" t="s">
        <v>7184</v>
      </c>
      <c r="D5797" s="17" t="s">
        <v>41</v>
      </c>
      <c r="E5797" s="17" t="s">
        <v>23</v>
      </c>
      <c r="F5797" s="17" t="s">
        <v>2711</v>
      </c>
      <c r="G5797" s="17" t="s">
        <v>933</v>
      </c>
      <c r="H5797" s="17" t="s">
        <v>54</v>
      </c>
      <c r="I5797" s="48" t="str">
        <f>INDEX(Orders!$E5797,MATCH(Orders!$F5797,Customers!$B5797,0))</f>
        <v>Standard Class</v>
      </c>
    </row>
    <row r="5798" spans="1:9" x14ac:dyDescent="0.35">
      <c r="A5798" s="11">
        <v>8954</v>
      </c>
      <c r="B5798" s="13" t="s">
        <v>1763</v>
      </c>
      <c r="C5798" s="13" t="s">
        <v>1764</v>
      </c>
      <c r="D5798" s="13" t="s">
        <v>41</v>
      </c>
      <c r="E5798" s="13" t="s">
        <v>23</v>
      </c>
      <c r="F5798" s="13" t="s">
        <v>581</v>
      </c>
      <c r="G5798" s="13" t="s">
        <v>514</v>
      </c>
      <c r="H5798" s="13" t="s">
        <v>79</v>
      </c>
      <c r="I5798" s="47" t="str">
        <f>INDEX(Orders!$E5798,MATCH(Orders!$F5798,Customers!$B5798,0))</f>
        <v>Standard Class</v>
      </c>
    </row>
    <row r="5799" spans="1:9" x14ac:dyDescent="0.35">
      <c r="A5799" s="12">
        <v>2620</v>
      </c>
      <c r="B5799" s="17" t="s">
        <v>1763</v>
      </c>
      <c r="C5799" s="17" t="s">
        <v>1764</v>
      </c>
      <c r="D5799" s="17" t="s">
        <v>41</v>
      </c>
      <c r="E5799" s="17" t="s">
        <v>23</v>
      </c>
      <c r="F5799" s="17" t="s">
        <v>581</v>
      </c>
      <c r="G5799" s="17" t="s">
        <v>514</v>
      </c>
      <c r="H5799" s="17" t="s">
        <v>79</v>
      </c>
      <c r="I5799" s="48" t="str">
        <f>INDEX(Orders!$E5799,MATCH(Orders!$F5799,Customers!$B5799,0))</f>
        <v>Standard Class</v>
      </c>
    </row>
    <row r="5800" spans="1:9" x14ac:dyDescent="0.35">
      <c r="A5800" s="11">
        <v>6195</v>
      </c>
      <c r="B5800" s="13" t="s">
        <v>4706</v>
      </c>
      <c r="C5800" s="13" t="s">
        <v>4707</v>
      </c>
      <c r="D5800" s="13" t="s">
        <v>22</v>
      </c>
      <c r="E5800" s="13" t="s">
        <v>23</v>
      </c>
      <c r="F5800" s="13" t="s">
        <v>5019</v>
      </c>
      <c r="G5800" s="13" t="s">
        <v>5020</v>
      </c>
      <c r="H5800" s="13" t="s">
        <v>44</v>
      </c>
      <c r="I5800" s="47" t="str">
        <f>INDEX(Orders!$E5800,MATCH(Orders!$F5800,Customers!$B5800,0))</f>
        <v>Standard Class</v>
      </c>
    </row>
    <row r="5801" spans="1:9" x14ac:dyDescent="0.35">
      <c r="A5801" s="12">
        <v>6998</v>
      </c>
      <c r="B5801" s="17" t="s">
        <v>3366</v>
      </c>
      <c r="C5801" s="17" t="s">
        <v>3367</v>
      </c>
      <c r="D5801" s="17" t="s">
        <v>41</v>
      </c>
      <c r="E5801" s="17" t="s">
        <v>23</v>
      </c>
      <c r="F5801" s="17" t="s">
        <v>451</v>
      </c>
      <c r="G5801" s="17" t="s">
        <v>53</v>
      </c>
      <c r="H5801" s="17" t="s">
        <v>54</v>
      </c>
      <c r="I5801" s="48" t="str">
        <f>INDEX(Orders!$E5801,MATCH(Orders!$F5801,Customers!$B5801,0))</f>
        <v>Standard Class</v>
      </c>
    </row>
    <row r="5802" spans="1:9" x14ac:dyDescent="0.35">
      <c r="A5802" s="11">
        <v>2295</v>
      </c>
      <c r="B5802" s="13" t="s">
        <v>473</v>
      </c>
      <c r="C5802" s="13" t="s">
        <v>474</v>
      </c>
      <c r="D5802" s="13" t="s">
        <v>22</v>
      </c>
      <c r="E5802" s="13" t="s">
        <v>23</v>
      </c>
      <c r="F5802" s="13" t="s">
        <v>387</v>
      </c>
      <c r="G5802" s="13" t="s">
        <v>381</v>
      </c>
      <c r="H5802" s="13" t="s">
        <v>54</v>
      </c>
      <c r="I5802" s="47" t="str">
        <f>INDEX(Orders!$E5802,MATCH(Orders!$F5802,Customers!$B5802,0))</f>
        <v>Second Class</v>
      </c>
    </row>
    <row r="5803" spans="1:9" x14ac:dyDescent="0.35">
      <c r="A5803" s="12">
        <v>6857</v>
      </c>
      <c r="B5803" s="17" t="s">
        <v>1469</v>
      </c>
      <c r="C5803" s="17" t="s">
        <v>1470</v>
      </c>
      <c r="D5803" s="17" t="s">
        <v>22</v>
      </c>
      <c r="E5803" s="17" t="s">
        <v>23</v>
      </c>
      <c r="F5803" s="17" t="s">
        <v>2106</v>
      </c>
      <c r="G5803" s="17" t="s">
        <v>212</v>
      </c>
      <c r="H5803" s="17" t="s">
        <v>26</v>
      </c>
      <c r="I5803" s="48" t="str">
        <f>INDEX(Orders!$E5803,MATCH(Orders!$F5803,Customers!$B5803,0))</f>
        <v>Standard Class</v>
      </c>
    </row>
    <row r="5804" spans="1:9" x14ac:dyDescent="0.35">
      <c r="A5804" s="11">
        <v>6225</v>
      </c>
      <c r="B5804" s="13" t="s">
        <v>8529</v>
      </c>
      <c r="C5804" s="13" t="s">
        <v>8530</v>
      </c>
      <c r="D5804" s="13" t="s">
        <v>22</v>
      </c>
      <c r="E5804" s="13" t="s">
        <v>23</v>
      </c>
      <c r="F5804" s="13" t="s">
        <v>1827</v>
      </c>
      <c r="G5804" s="13" t="s">
        <v>1444</v>
      </c>
      <c r="H5804" s="13" t="s">
        <v>79</v>
      </c>
      <c r="I5804" s="47" t="str">
        <f>INDEX(Orders!$E5804,MATCH(Orders!$F5804,Customers!$B5804,0))</f>
        <v>Second Class</v>
      </c>
    </row>
    <row r="5805" spans="1:9" x14ac:dyDescent="0.35">
      <c r="A5805" s="12">
        <v>6855</v>
      </c>
      <c r="B5805" s="17" t="s">
        <v>6531</v>
      </c>
      <c r="C5805" s="17" t="s">
        <v>6532</v>
      </c>
      <c r="D5805" s="17" t="s">
        <v>41</v>
      </c>
      <c r="E5805" s="17" t="s">
        <v>23</v>
      </c>
      <c r="F5805" s="17" t="s">
        <v>3437</v>
      </c>
      <c r="G5805" s="17" t="s">
        <v>514</v>
      </c>
      <c r="H5805" s="17" t="s">
        <v>79</v>
      </c>
      <c r="I5805" s="48" t="str">
        <f>INDEX(Orders!$E5805,MATCH(Orders!$F5805,Customers!$B5805,0))</f>
        <v>Standard Class</v>
      </c>
    </row>
    <row r="5806" spans="1:9" x14ac:dyDescent="0.35">
      <c r="A5806" s="11">
        <v>6854</v>
      </c>
      <c r="B5806" s="13" t="s">
        <v>8529</v>
      </c>
      <c r="C5806" s="13" t="s">
        <v>8530</v>
      </c>
      <c r="D5806" s="13" t="s">
        <v>22</v>
      </c>
      <c r="E5806" s="13" t="s">
        <v>23</v>
      </c>
      <c r="F5806" s="13" t="s">
        <v>1827</v>
      </c>
      <c r="G5806" s="13" t="s">
        <v>1444</v>
      </c>
      <c r="H5806" s="13" t="s">
        <v>79</v>
      </c>
      <c r="I5806" s="47" t="str">
        <f>INDEX(Orders!$E5806,MATCH(Orders!$F5806,Customers!$B5806,0))</f>
        <v>Second Class</v>
      </c>
    </row>
    <row r="5807" spans="1:9" x14ac:dyDescent="0.35">
      <c r="A5807" s="12">
        <v>6856</v>
      </c>
      <c r="B5807" s="17" t="s">
        <v>8529</v>
      </c>
      <c r="C5807" s="17" t="s">
        <v>8530</v>
      </c>
      <c r="D5807" s="17" t="s">
        <v>22</v>
      </c>
      <c r="E5807" s="17" t="s">
        <v>23</v>
      </c>
      <c r="F5807" s="17" t="s">
        <v>1827</v>
      </c>
      <c r="G5807" s="17" t="s">
        <v>1444</v>
      </c>
      <c r="H5807" s="17" t="s">
        <v>79</v>
      </c>
      <c r="I5807" s="48" t="str">
        <f>INDEX(Orders!$E5807,MATCH(Orders!$F5807,Customers!$B5807,0))</f>
        <v>Second Class</v>
      </c>
    </row>
    <row r="5808" spans="1:9" x14ac:dyDescent="0.35">
      <c r="A5808" s="11">
        <v>6224</v>
      </c>
      <c r="B5808" s="13" t="s">
        <v>8529</v>
      </c>
      <c r="C5808" s="13" t="s">
        <v>8530</v>
      </c>
      <c r="D5808" s="13" t="s">
        <v>22</v>
      </c>
      <c r="E5808" s="13" t="s">
        <v>23</v>
      </c>
      <c r="F5808" s="13" t="s">
        <v>1827</v>
      </c>
      <c r="G5808" s="13" t="s">
        <v>1444</v>
      </c>
      <c r="H5808" s="13" t="s">
        <v>79</v>
      </c>
      <c r="I5808" s="47" t="str">
        <f>INDEX(Orders!$E5808,MATCH(Orders!$F5808,Customers!$B5808,0))</f>
        <v>Second Class</v>
      </c>
    </row>
    <row r="5809" spans="1:9" x14ac:dyDescent="0.35">
      <c r="A5809" s="12">
        <v>3545</v>
      </c>
      <c r="B5809" s="17" t="s">
        <v>6531</v>
      </c>
      <c r="C5809" s="17" t="s">
        <v>6532</v>
      </c>
      <c r="D5809" s="17" t="s">
        <v>41</v>
      </c>
      <c r="E5809" s="17" t="s">
        <v>23</v>
      </c>
      <c r="F5809" s="17" t="s">
        <v>3437</v>
      </c>
      <c r="G5809" s="17" t="s">
        <v>514</v>
      </c>
      <c r="H5809" s="17" t="s">
        <v>79</v>
      </c>
      <c r="I5809" s="48" t="str">
        <f>INDEX(Orders!$E5809,MATCH(Orders!$F5809,Customers!$B5809,0))</f>
        <v>Standard Class</v>
      </c>
    </row>
    <row r="5810" spans="1:9" x14ac:dyDescent="0.35">
      <c r="A5810" s="11">
        <v>6997</v>
      </c>
      <c r="B5810" s="13" t="s">
        <v>1722</v>
      </c>
      <c r="C5810" s="13" t="s">
        <v>1723</v>
      </c>
      <c r="D5810" s="13" t="s">
        <v>41</v>
      </c>
      <c r="E5810" s="13" t="s">
        <v>23</v>
      </c>
      <c r="F5810" s="13" t="s">
        <v>8192</v>
      </c>
      <c r="G5810" s="13" t="s">
        <v>53</v>
      </c>
      <c r="H5810" s="13" t="s">
        <v>54</v>
      </c>
      <c r="I5810" s="47" t="str">
        <f>INDEX(Orders!$E5810,MATCH(Orders!$F5810,Customers!$B5810,0))</f>
        <v>Second Class</v>
      </c>
    </row>
    <row r="5811" spans="1:9" x14ac:dyDescent="0.35">
      <c r="A5811" s="12">
        <v>883</v>
      </c>
      <c r="B5811" s="17" t="s">
        <v>473</v>
      </c>
      <c r="C5811" s="17" t="s">
        <v>474</v>
      </c>
      <c r="D5811" s="17" t="s">
        <v>22</v>
      </c>
      <c r="E5811" s="17" t="s">
        <v>23</v>
      </c>
      <c r="F5811" s="17" t="s">
        <v>387</v>
      </c>
      <c r="G5811" s="17" t="s">
        <v>381</v>
      </c>
      <c r="H5811" s="17" t="s">
        <v>54</v>
      </c>
      <c r="I5811" s="48" t="str">
        <f>INDEX(Orders!$E5811,MATCH(Orders!$F5811,Customers!$B5811,0))</f>
        <v>Second Class</v>
      </c>
    </row>
    <row r="5812" spans="1:9" x14ac:dyDescent="0.35">
      <c r="A5812" s="11">
        <v>8392</v>
      </c>
      <c r="B5812" s="13" t="s">
        <v>1089</v>
      </c>
      <c r="C5812" s="13" t="s">
        <v>1090</v>
      </c>
      <c r="D5812" s="13" t="s">
        <v>41</v>
      </c>
      <c r="E5812" s="13" t="s">
        <v>23</v>
      </c>
      <c r="F5812" s="13" t="s">
        <v>358</v>
      </c>
      <c r="G5812" s="13" t="s">
        <v>43</v>
      </c>
      <c r="H5812" s="13" t="s">
        <v>44</v>
      </c>
      <c r="I5812" s="47" t="str">
        <f>INDEX(Orders!$E5812,MATCH(Orders!$F5812,Customers!$B5812,0))</f>
        <v>Same Day</v>
      </c>
    </row>
    <row r="5813" spans="1:9" x14ac:dyDescent="0.35">
      <c r="A5813" s="12">
        <v>3546</v>
      </c>
      <c r="B5813" s="17" t="s">
        <v>824</v>
      </c>
      <c r="C5813" s="17" t="s">
        <v>825</v>
      </c>
      <c r="D5813" s="17" t="s">
        <v>108</v>
      </c>
      <c r="E5813" s="17" t="s">
        <v>23</v>
      </c>
      <c r="F5813" s="17" t="s">
        <v>8537</v>
      </c>
      <c r="G5813" s="17" t="s">
        <v>212</v>
      </c>
      <c r="H5813" s="17" t="s">
        <v>26</v>
      </c>
      <c r="I5813" s="48" t="str">
        <f>INDEX(Orders!$E5813,MATCH(Orders!$F5813,Customers!$B5813,0))</f>
        <v>Standard Class</v>
      </c>
    </row>
    <row r="5814" spans="1:9" x14ac:dyDescent="0.35">
      <c r="A5814" s="11">
        <v>6853</v>
      </c>
      <c r="B5814" s="13" t="s">
        <v>1722</v>
      </c>
      <c r="C5814" s="13" t="s">
        <v>1723</v>
      </c>
      <c r="D5814" s="13" t="s">
        <v>41</v>
      </c>
      <c r="E5814" s="13" t="s">
        <v>23</v>
      </c>
      <c r="F5814" s="13" t="s">
        <v>8192</v>
      </c>
      <c r="G5814" s="13" t="s">
        <v>53</v>
      </c>
      <c r="H5814" s="13" t="s">
        <v>54</v>
      </c>
      <c r="I5814" s="47" t="str">
        <f>INDEX(Orders!$E5814,MATCH(Orders!$F5814,Customers!$B5814,0))</f>
        <v>Second Class</v>
      </c>
    </row>
    <row r="5815" spans="1:9" x14ac:dyDescent="0.35">
      <c r="A5815" s="12">
        <v>6223</v>
      </c>
      <c r="B5815" s="17" t="s">
        <v>8529</v>
      </c>
      <c r="C5815" s="17" t="s">
        <v>8530</v>
      </c>
      <c r="D5815" s="17" t="s">
        <v>22</v>
      </c>
      <c r="E5815" s="17" t="s">
        <v>23</v>
      </c>
      <c r="F5815" s="17" t="s">
        <v>1827</v>
      </c>
      <c r="G5815" s="17" t="s">
        <v>1444</v>
      </c>
      <c r="H5815" s="17" t="s">
        <v>79</v>
      </c>
      <c r="I5815" s="48" t="str">
        <f>INDEX(Orders!$E5815,MATCH(Orders!$F5815,Customers!$B5815,0))</f>
        <v>Second Class</v>
      </c>
    </row>
    <row r="5816" spans="1:9" x14ac:dyDescent="0.35">
      <c r="A5816" s="11">
        <v>4621</v>
      </c>
      <c r="B5816" s="13" t="s">
        <v>6531</v>
      </c>
      <c r="C5816" s="13" t="s">
        <v>6532</v>
      </c>
      <c r="D5816" s="13" t="s">
        <v>41</v>
      </c>
      <c r="E5816" s="13" t="s">
        <v>23</v>
      </c>
      <c r="F5816" s="13" t="s">
        <v>3437</v>
      </c>
      <c r="G5816" s="13" t="s">
        <v>514</v>
      </c>
      <c r="H5816" s="13" t="s">
        <v>79</v>
      </c>
      <c r="I5816" s="47" t="str">
        <f>INDEX(Orders!$E5816,MATCH(Orders!$F5816,Customers!$B5816,0))</f>
        <v>Standard Class</v>
      </c>
    </row>
    <row r="5817" spans="1:9" x14ac:dyDescent="0.35">
      <c r="A5817" s="12">
        <v>4031</v>
      </c>
      <c r="B5817" s="17" t="s">
        <v>8539</v>
      </c>
      <c r="C5817" s="17" t="s">
        <v>8540</v>
      </c>
      <c r="D5817" s="17" t="s">
        <v>108</v>
      </c>
      <c r="E5817" s="17" t="s">
        <v>23</v>
      </c>
      <c r="F5817" s="17" t="s">
        <v>42</v>
      </c>
      <c r="G5817" s="17" t="s">
        <v>43</v>
      </c>
      <c r="H5817" s="17" t="s">
        <v>44</v>
      </c>
      <c r="I5817" s="48" t="str">
        <f>INDEX(Orders!$E5817,MATCH(Orders!$F5817,Customers!$B5817,0))</f>
        <v>First Class</v>
      </c>
    </row>
    <row r="5818" spans="1:9" x14ac:dyDescent="0.35">
      <c r="A5818" s="11">
        <v>7608</v>
      </c>
      <c r="B5818" s="13" t="s">
        <v>1078</v>
      </c>
      <c r="C5818" s="13" t="s">
        <v>1079</v>
      </c>
      <c r="D5818" s="13" t="s">
        <v>41</v>
      </c>
      <c r="E5818" s="13" t="s">
        <v>23</v>
      </c>
      <c r="F5818" s="13" t="s">
        <v>2161</v>
      </c>
      <c r="G5818" s="13" t="s">
        <v>952</v>
      </c>
      <c r="H5818" s="13" t="s">
        <v>79</v>
      </c>
      <c r="I5818" s="47" t="str">
        <f>INDEX(Orders!$E5818,MATCH(Orders!$F5818,Customers!$B5818,0))</f>
        <v>Standard Class</v>
      </c>
    </row>
    <row r="5819" spans="1:9" x14ac:dyDescent="0.35">
      <c r="A5819" s="12">
        <v>3315</v>
      </c>
      <c r="B5819" s="17" t="s">
        <v>5164</v>
      </c>
      <c r="C5819" s="17" t="s">
        <v>5165</v>
      </c>
      <c r="D5819" s="17" t="s">
        <v>41</v>
      </c>
      <c r="E5819" s="17" t="s">
        <v>23</v>
      </c>
      <c r="F5819" s="17" t="s">
        <v>404</v>
      </c>
      <c r="G5819" s="17" t="s">
        <v>53</v>
      </c>
      <c r="H5819" s="17" t="s">
        <v>54</v>
      </c>
      <c r="I5819" s="48" t="str">
        <f>INDEX(Orders!$E5819,MATCH(Orders!$F5819,Customers!$B5819,0))</f>
        <v>First Class</v>
      </c>
    </row>
    <row r="5820" spans="1:9" x14ac:dyDescent="0.35">
      <c r="A5820" s="11">
        <v>4030</v>
      </c>
      <c r="B5820" s="13" t="s">
        <v>3467</v>
      </c>
      <c r="C5820" s="13" t="s">
        <v>3468</v>
      </c>
      <c r="D5820" s="13" t="s">
        <v>41</v>
      </c>
      <c r="E5820" s="13" t="s">
        <v>23</v>
      </c>
      <c r="F5820" s="13" t="s">
        <v>656</v>
      </c>
      <c r="G5820" s="13" t="s">
        <v>219</v>
      </c>
      <c r="H5820" s="13" t="s">
        <v>26</v>
      </c>
      <c r="I5820" s="47" t="str">
        <f>INDEX(Orders!$E5820,MATCH(Orders!$F5820,Customers!$B5820,0))</f>
        <v>Standard Class</v>
      </c>
    </row>
    <row r="5821" spans="1:9" x14ac:dyDescent="0.35">
      <c r="A5821" s="12">
        <v>1507</v>
      </c>
      <c r="B5821" s="17" t="s">
        <v>1078</v>
      </c>
      <c r="C5821" s="17" t="s">
        <v>1079</v>
      </c>
      <c r="D5821" s="17" t="s">
        <v>41</v>
      </c>
      <c r="E5821" s="17" t="s">
        <v>23</v>
      </c>
      <c r="F5821" s="17" t="s">
        <v>2161</v>
      </c>
      <c r="G5821" s="17" t="s">
        <v>952</v>
      </c>
      <c r="H5821" s="17" t="s">
        <v>79</v>
      </c>
      <c r="I5821" s="48" t="str">
        <f>INDEX(Orders!$E5821,MATCH(Orders!$F5821,Customers!$B5821,0))</f>
        <v>Standard Class</v>
      </c>
    </row>
    <row r="5822" spans="1:9" x14ac:dyDescent="0.35">
      <c r="A5822" s="11">
        <v>5149</v>
      </c>
      <c r="B5822" s="13" t="s">
        <v>4379</v>
      </c>
      <c r="C5822" s="13" t="s">
        <v>4380</v>
      </c>
      <c r="D5822" s="13" t="s">
        <v>41</v>
      </c>
      <c r="E5822" s="13" t="s">
        <v>23</v>
      </c>
      <c r="F5822" s="13" t="s">
        <v>218</v>
      </c>
      <c r="G5822" s="13" t="s">
        <v>219</v>
      </c>
      <c r="H5822" s="13" t="s">
        <v>26</v>
      </c>
      <c r="I5822" s="47" t="str">
        <f>INDEX(Orders!$E5822,MATCH(Orders!$F5822,Customers!$B5822,0))</f>
        <v>Standard Class</v>
      </c>
    </row>
    <row r="5823" spans="1:9" x14ac:dyDescent="0.35">
      <c r="A5823" s="12">
        <v>3316</v>
      </c>
      <c r="B5823" s="17" t="s">
        <v>2664</v>
      </c>
      <c r="C5823" s="17" t="s">
        <v>2665</v>
      </c>
      <c r="D5823" s="17" t="s">
        <v>108</v>
      </c>
      <c r="E5823" s="17" t="s">
        <v>23</v>
      </c>
      <c r="F5823" s="17" t="s">
        <v>6464</v>
      </c>
      <c r="G5823" s="17" t="s">
        <v>465</v>
      </c>
      <c r="H5823" s="17" t="s">
        <v>44</v>
      </c>
      <c r="I5823" s="48" t="str">
        <f>INDEX(Orders!$E5823,MATCH(Orders!$F5823,Customers!$B5823,0))</f>
        <v>Standard Class</v>
      </c>
    </row>
    <row r="5824" spans="1:9" x14ac:dyDescent="0.35">
      <c r="A5824" s="11">
        <v>2482</v>
      </c>
      <c r="B5824" s="13" t="s">
        <v>3467</v>
      </c>
      <c r="C5824" s="13" t="s">
        <v>3468</v>
      </c>
      <c r="D5824" s="13" t="s">
        <v>41</v>
      </c>
      <c r="E5824" s="13" t="s">
        <v>23</v>
      </c>
      <c r="F5824" s="13" t="s">
        <v>656</v>
      </c>
      <c r="G5824" s="13" t="s">
        <v>219</v>
      </c>
      <c r="H5824" s="13" t="s">
        <v>26</v>
      </c>
      <c r="I5824" s="47" t="str">
        <f>INDEX(Orders!$E5824,MATCH(Orders!$F5824,Customers!$B5824,0))</f>
        <v>Standard Class</v>
      </c>
    </row>
    <row r="5825" spans="1:9" x14ac:dyDescent="0.35">
      <c r="A5825" s="12">
        <v>4620</v>
      </c>
      <c r="B5825" s="17" t="s">
        <v>637</v>
      </c>
      <c r="C5825" s="17" t="s">
        <v>638</v>
      </c>
      <c r="D5825" s="17" t="s">
        <v>41</v>
      </c>
      <c r="E5825" s="17" t="s">
        <v>23</v>
      </c>
      <c r="F5825" s="17" t="s">
        <v>159</v>
      </c>
      <c r="G5825" s="17" t="s">
        <v>160</v>
      </c>
      <c r="H5825" s="17" t="s">
        <v>44</v>
      </c>
      <c r="I5825" s="48" t="str">
        <f>INDEX(Orders!$E5825,MATCH(Orders!$F5825,Customers!$B5825,0))</f>
        <v>Standard Class</v>
      </c>
    </row>
    <row r="5826" spans="1:9" x14ac:dyDescent="0.35">
      <c r="A5826" s="11">
        <v>8948</v>
      </c>
      <c r="B5826" s="13" t="s">
        <v>8539</v>
      </c>
      <c r="C5826" s="13" t="s">
        <v>8540</v>
      </c>
      <c r="D5826" s="13" t="s">
        <v>108</v>
      </c>
      <c r="E5826" s="13" t="s">
        <v>23</v>
      </c>
      <c r="F5826" s="13" t="s">
        <v>42</v>
      </c>
      <c r="G5826" s="13" t="s">
        <v>43</v>
      </c>
      <c r="H5826" s="13" t="s">
        <v>44</v>
      </c>
      <c r="I5826" s="47" t="str">
        <f>INDEX(Orders!$E5826,MATCH(Orders!$F5826,Customers!$B5826,0))</f>
        <v>First Class</v>
      </c>
    </row>
    <row r="5827" spans="1:9" x14ac:dyDescent="0.35">
      <c r="A5827" s="12">
        <v>5148</v>
      </c>
      <c r="B5827" s="17" t="s">
        <v>5275</v>
      </c>
      <c r="C5827" s="17" t="s">
        <v>5276</v>
      </c>
      <c r="D5827" s="17" t="s">
        <v>22</v>
      </c>
      <c r="E5827" s="17" t="s">
        <v>23</v>
      </c>
      <c r="F5827" s="17" t="s">
        <v>7275</v>
      </c>
      <c r="G5827" s="17" t="s">
        <v>893</v>
      </c>
      <c r="H5827" s="17" t="s">
        <v>26</v>
      </c>
      <c r="I5827" s="48" t="str">
        <f>INDEX(Orders!$E5827,MATCH(Orders!$F5827,Customers!$B5827,0))</f>
        <v>Standard Class</v>
      </c>
    </row>
    <row r="5828" spans="1:9" x14ac:dyDescent="0.35">
      <c r="A5828" s="11">
        <v>3701</v>
      </c>
      <c r="B5828" s="13" t="s">
        <v>2664</v>
      </c>
      <c r="C5828" s="13" t="s">
        <v>2665</v>
      </c>
      <c r="D5828" s="13" t="s">
        <v>108</v>
      </c>
      <c r="E5828" s="13" t="s">
        <v>23</v>
      </c>
      <c r="F5828" s="13" t="s">
        <v>6464</v>
      </c>
      <c r="G5828" s="13" t="s">
        <v>465</v>
      </c>
      <c r="H5828" s="13" t="s">
        <v>44</v>
      </c>
      <c r="I5828" s="47" t="str">
        <f>INDEX(Orders!$E5828,MATCH(Orders!$F5828,Customers!$B5828,0))</f>
        <v>Standard Class</v>
      </c>
    </row>
    <row r="5829" spans="1:9" x14ac:dyDescent="0.35">
      <c r="A5829" s="12">
        <v>8856</v>
      </c>
      <c r="B5829" s="17" t="s">
        <v>5995</v>
      </c>
      <c r="C5829" s="17" t="s">
        <v>5996</v>
      </c>
      <c r="D5829" s="17" t="s">
        <v>22</v>
      </c>
      <c r="E5829" s="17" t="s">
        <v>23</v>
      </c>
      <c r="F5829" s="17" t="s">
        <v>2711</v>
      </c>
      <c r="G5829" s="17" t="s">
        <v>219</v>
      </c>
      <c r="H5829" s="17" t="s">
        <v>26</v>
      </c>
      <c r="I5829" s="48" t="str">
        <f>INDEX(Orders!$E5829,MATCH(Orders!$F5829,Customers!$B5829,0))</f>
        <v>Standard Class</v>
      </c>
    </row>
    <row r="5830" spans="1:9" x14ac:dyDescent="0.35">
      <c r="A5830" s="11">
        <v>8947</v>
      </c>
      <c r="B5830" s="13" t="s">
        <v>2730</v>
      </c>
      <c r="C5830" s="13" t="s">
        <v>2731</v>
      </c>
      <c r="D5830" s="13" t="s">
        <v>22</v>
      </c>
      <c r="E5830" s="13" t="s">
        <v>23</v>
      </c>
      <c r="F5830" s="13" t="s">
        <v>7765</v>
      </c>
      <c r="G5830" s="13" t="s">
        <v>1220</v>
      </c>
      <c r="H5830" s="13" t="s">
        <v>44</v>
      </c>
      <c r="I5830" s="47" t="str">
        <f>INDEX(Orders!$E5830,MATCH(Orders!$F5830,Customers!$B5830,0))</f>
        <v>Standard Class</v>
      </c>
    </row>
    <row r="5831" spans="1:9" x14ac:dyDescent="0.35">
      <c r="A5831" s="12">
        <v>405</v>
      </c>
      <c r="B5831" s="17" t="s">
        <v>5275</v>
      </c>
      <c r="C5831" s="17" t="s">
        <v>5276</v>
      </c>
      <c r="D5831" s="17" t="s">
        <v>22</v>
      </c>
      <c r="E5831" s="17" t="s">
        <v>23</v>
      </c>
      <c r="F5831" s="17" t="s">
        <v>7275</v>
      </c>
      <c r="G5831" s="17" t="s">
        <v>893</v>
      </c>
      <c r="H5831" s="17" t="s">
        <v>26</v>
      </c>
      <c r="I5831" s="48" t="str">
        <f>INDEX(Orders!$E5831,MATCH(Orders!$F5831,Customers!$B5831,0))</f>
        <v>Standard Class</v>
      </c>
    </row>
    <row r="5832" spans="1:9" x14ac:dyDescent="0.35">
      <c r="A5832" s="11">
        <v>4922</v>
      </c>
      <c r="B5832" s="13" t="s">
        <v>1621</v>
      </c>
      <c r="C5832" s="13" t="s">
        <v>1622</v>
      </c>
      <c r="D5832" s="13" t="s">
        <v>41</v>
      </c>
      <c r="E5832" s="13" t="s">
        <v>23</v>
      </c>
      <c r="F5832" s="13" t="s">
        <v>218</v>
      </c>
      <c r="G5832" s="13" t="s">
        <v>219</v>
      </c>
      <c r="H5832" s="13" t="s">
        <v>26</v>
      </c>
      <c r="I5832" s="47" t="str">
        <f>INDEX(Orders!$E5832,MATCH(Orders!$F5832,Customers!$B5832,0))</f>
        <v>Standard Class</v>
      </c>
    </row>
    <row r="5833" spans="1:9" x14ac:dyDescent="0.35">
      <c r="A5833" s="12">
        <v>4925</v>
      </c>
      <c r="B5833" s="17" t="s">
        <v>3598</v>
      </c>
      <c r="C5833" s="17" t="s">
        <v>3599</v>
      </c>
      <c r="D5833" s="17" t="s">
        <v>108</v>
      </c>
      <c r="E5833" s="17" t="s">
        <v>23</v>
      </c>
      <c r="F5833" s="17" t="s">
        <v>2937</v>
      </c>
      <c r="G5833" s="17" t="s">
        <v>2235</v>
      </c>
      <c r="H5833" s="17" t="s">
        <v>79</v>
      </c>
      <c r="I5833" s="48" t="str">
        <f>INDEX(Orders!$E5833,MATCH(Orders!$F5833,Customers!$B5833,0))</f>
        <v>Second Class</v>
      </c>
    </row>
    <row r="5834" spans="1:9" x14ac:dyDescent="0.35">
      <c r="A5834" s="11">
        <v>2003</v>
      </c>
      <c r="B5834" s="13" t="s">
        <v>3598</v>
      </c>
      <c r="C5834" s="13" t="s">
        <v>3599</v>
      </c>
      <c r="D5834" s="13" t="s">
        <v>108</v>
      </c>
      <c r="E5834" s="13" t="s">
        <v>23</v>
      </c>
      <c r="F5834" s="13" t="s">
        <v>2937</v>
      </c>
      <c r="G5834" s="13" t="s">
        <v>2235</v>
      </c>
      <c r="H5834" s="13" t="s">
        <v>79</v>
      </c>
      <c r="I5834" s="47" t="str">
        <f>INDEX(Orders!$E5834,MATCH(Orders!$F5834,Customers!$B5834,0))</f>
        <v>Second Class</v>
      </c>
    </row>
    <row r="5835" spans="1:9" x14ac:dyDescent="0.35">
      <c r="A5835" s="12">
        <v>8958</v>
      </c>
      <c r="B5835" s="17" t="s">
        <v>5689</v>
      </c>
      <c r="C5835" s="17" t="s">
        <v>5690</v>
      </c>
      <c r="D5835" s="17" t="s">
        <v>41</v>
      </c>
      <c r="E5835" s="17" t="s">
        <v>23</v>
      </c>
      <c r="F5835" s="17" t="s">
        <v>1886</v>
      </c>
      <c r="G5835" s="17" t="s">
        <v>458</v>
      </c>
      <c r="H5835" s="17" t="s">
        <v>79</v>
      </c>
      <c r="I5835" s="48" t="str">
        <f>INDEX(Orders!$E5835,MATCH(Orders!$F5835,Customers!$B5835,0))</f>
        <v>Second Class</v>
      </c>
    </row>
    <row r="5836" spans="1:9" x14ac:dyDescent="0.35">
      <c r="A5836" s="11">
        <v>2424</v>
      </c>
      <c r="B5836" s="13" t="s">
        <v>8211</v>
      </c>
      <c r="C5836" s="13" t="s">
        <v>8212</v>
      </c>
      <c r="D5836" s="13" t="s">
        <v>41</v>
      </c>
      <c r="E5836" s="13" t="s">
        <v>23</v>
      </c>
      <c r="F5836" s="13" t="s">
        <v>2968</v>
      </c>
      <c r="G5836" s="13" t="s">
        <v>98</v>
      </c>
      <c r="H5836" s="13" t="s">
        <v>79</v>
      </c>
      <c r="I5836" s="47" t="str">
        <f>INDEX(Orders!$E5836,MATCH(Orders!$F5836,Customers!$B5836,0))</f>
        <v>First Class</v>
      </c>
    </row>
    <row r="5837" spans="1:9" x14ac:dyDescent="0.35">
      <c r="A5837" s="12">
        <v>6075</v>
      </c>
      <c r="B5837" s="17" t="s">
        <v>1121</v>
      </c>
      <c r="C5837" s="17" t="s">
        <v>1122</v>
      </c>
      <c r="D5837" s="17" t="s">
        <v>41</v>
      </c>
      <c r="E5837" s="17" t="s">
        <v>23</v>
      </c>
      <c r="F5837" s="17" t="s">
        <v>211</v>
      </c>
      <c r="G5837" s="17" t="s">
        <v>153</v>
      </c>
      <c r="H5837" s="17" t="s">
        <v>26</v>
      </c>
      <c r="I5837" s="48" t="str">
        <f>INDEX(Orders!$E5837,MATCH(Orders!$F5837,Customers!$B5837,0))</f>
        <v>Standard Class</v>
      </c>
    </row>
    <row r="5838" spans="1:9" x14ac:dyDescent="0.35">
      <c r="A5838" s="11">
        <v>689</v>
      </c>
      <c r="B5838" s="13" t="s">
        <v>5306</v>
      </c>
      <c r="C5838" s="13" t="s">
        <v>5307</v>
      </c>
      <c r="D5838" s="13" t="s">
        <v>22</v>
      </c>
      <c r="E5838" s="13" t="s">
        <v>23</v>
      </c>
      <c r="F5838" s="13" t="s">
        <v>42</v>
      </c>
      <c r="G5838" s="13" t="s">
        <v>43</v>
      </c>
      <c r="H5838" s="13" t="s">
        <v>44</v>
      </c>
      <c r="I5838" s="47" t="str">
        <f>INDEX(Orders!$E5838,MATCH(Orders!$F5838,Customers!$B5838,0))</f>
        <v>Standard Class</v>
      </c>
    </row>
    <row r="5839" spans="1:9" x14ac:dyDescent="0.35">
      <c r="A5839" s="12">
        <v>6076</v>
      </c>
      <c r="B5839" s="17" t="s">
        <v>3383</v>
      </c>
      <c r="C5839" s="17" t="s">
        <v>3384</v>
      </c>
      <c r="D5839" s="17" t="s">
        <v>41</v>
      </c>
      <c r="E5839" s="17" t="s">
        <v>23</v>
      </c>
      <c r="F5839" s="17" t="s">
        <v>218</v>
      </c>
      <c r="G5839" s="17" t="s">
        <v>219</v>
      </c>
      <c r="H5839" s="17" t="s">
        <v>26</v>
      </c>
      <c r="I5839" s="48" t="str">
        <f>INDEX(Orders!$E5839,MATCH(Orders!$F5839,Customers!$B5839,0))</f>
        <v>Standard Class</v>
      </c>
    </row>
    <row r="5840" spans="1:9" x14ac:dyDescent="0.35">
      <c r="A5840" s="11">
        <v>2426</v>
      </c>
      <c r="B5840" s="13" t="s">
        <v>5306</v>
      </c>
      <c r="C5840" s="13" t="s">
        <v>5307</v>
      </c>
      <c r="D5840" s="13" t="s">
        <v>22</v>
      </c>
      <c r="E5840" s="13" t="s">
        <v>23</v>
      </c>
      <c r="F5840" s="13" t="s">
        <v>42</v>
      </c>
      <c r="G5840" s="13" t="s">
        <v>43</v>
      </c>
      <c r="H5840" s="13" t="s">
        <v>44</v>
      </c>
      <c r="I5840" s="47" t="str">
        <f>INDEX(Orders!$E5840,MATCH(Orders!$F5840,Customers!$B5840,0))</f>
        <v>Standard Class</v>
      </c>
    </row>
    <row r="5841" spans="1:9" x14ac:dyDescent="0.35">
      <c r="A5841" s="12">
        <v>2004</v>
      </c>
      <c r="B5841" s="17" t="s">
        <v>1121</v>
      </c>
      <c r="C5841" s="17" t="s">
        <v>1122</v>
      </c>
      <c r="D5841" s="17" t="s">
        <v>41</v>
      </c>
      <c r="E5841" s="17" t="s">
        <v>23</v>
      </c>
      <c r="F5841" s="17" t="s">
        <v>211</v>
      </c>
      <c r="G5841" s="17" t="s">
        <v>153</v>
      </c>
      <c r="H5841" s="17" t="s">
        <v>26</v>
      </c>
      <c r="I5841" s="48" t="str">
        <f>INDEX(Orders!$E5841,MATCH(Orders!$F5841,Customers!$B5841,0))</f>
        <v>Standard Class</v>
      </c>
    </row>
    <row r="5842" spans="1:9" x14ac:dyDescent="0.35">
      <c r="A5842" s="11">
        <v>4924</v>
      </c>
      <c r="B5842" s="13" t="s">
        <v>5689</v>
      </c>
      <c r="C5842" s="13" t="s">
        <v>5690</v>
      </c>
      <c r="D5842" s="13" t="s">
        <v>41</v>
      </c>
      <c r="E5842" s="13" t="s">
        <v>23</v>
      </c>
      <c r="F5842" s="13" t="s">
        <v>1886</v>
      </c>
      <c r="G5842" s="13" t="s">
        <v>458</v>
      </c>
      <c r="H5842" s="13" t="s">
        <v>79</v>
      </c>
      <c r="I5842" s="47" t="str">
        <f>INDEX(Orders!$E5842,MATCH(Orders!$F5842,Customers!$B5842,0))</f>
        <v>Second Class</v>
      </c>
    </row>
    <row r="5843" spans="1:9" x14ac:dyDescent="0.35">
      <c r="A5843" s="12">
        <v>4923</v>
      </c>
      <c r="B5843" s="17" t="s">
        <v>3598</v>
      </c>
      <c r="C5843" s="17" t="s">
        <v>3599</v>
      </c>
      <c r="D5843" s="17" t="s">
        <v>108</v>
      </c>
      <c r="E5843" s="17" t="s">
        <v>23</v>
      </c>
      <c r="F5843" s="17" t="s">
        <v>2937</v>
      </c>
      <c r="G5843" s="17" t="s">
        <v>2235</v>
      </c>
      <c r="H5843" s="17" t="s">
        <v>79</v>
      </c>
      <c r="I5843" s="48" t="str">
        <f>INDEX(Orders!$E5843,MATCH(Orders!$F5843,Customers!$B5843,0))</f>
        <v>Second Class</v>
      </c>
    </row>
    <row r="5844" spans="1:9" x14ac:dyDescent="0.35">
      <c r="A5844" s="11">
        <v>2425</v>
      </c>
      <c r="B5844" s="13" t="s">
        <v>3598</v>
      </c>
      <c r="C5844" s="13" t="s">
        <v>3599</v>
      </c>
      <c r="D5844" s="13" t="s">
        <v>108</v>
      </c>
      <c r="E5844" s="13" t="s">
        <v>23</v>
      </c>
      <c r="F5844" s="13" t="s">
        <v>2937</v>
      </c>
      <c r="G5844" s="13" t="s">
        <v>2235</v>
      </c>
      <c r="H5844" s="13" t="s">
        <v>79</v>
      </c>
      <c r="I5844" s="47" t="str">
        <f>INDEX(Orders!$E5844,MATCH(Orders!$F5844,Customers!$B5844,0))</f>
        <v>Second Class</v>
      </c>
    </row>
    <row r="5845" spans="1:9" x14ac:dyDescent="0.35">
      <c r="A5845" s="12">
        <v>7947</v>
      </c>
      <c r="B5845" s="17" t="s">
        <v>1121</v>
      </c>
      <c r="C5845" s="17" t="s">
        <v>1122</v>
      </c>
      <c r="D5845" s="17" t="s">
        <v>41</v>
      </c>
      <c r="E5845" s="17" t="s">
        <v>23</v>
      </c>
      <c r="F5845" s="17" t="s">
        <v>211</v>
      </c>
      <c r="G5845" s="17" t="s">
        <v>153</v>
      </c>
      <c r="H5845" s="17" t="s">
        <v>26</v>
      </c>
      <c r="I5845" s="48" t="str">
        <f>INDEX(Orders!$E5845,MATCH(Orders!$F5845,Customers!$B5845,0))</f>
        <v>Standard Class</v>
      </c>
    </row>
    <row r="5846" spans="1:9" x14ac:dyDescent="0.35">
      <c r="A5846" s="11">
        <v>9377</v>
      </c>
      <c r="B5846" s="13" t="s">
        <v>5745</v>
      </c>
      <c r="C5846" s="13" t="s">
        <v>5746</v>
      </c>
      <c r="D5846" s="13" t="s">
        <v>41</v>
      </c>
      <c r="E5846" s="13" t="s">
        <v>23</v>
      </c>
      <c r="F5846" s="13" t="s">
        <v>404</v>
      </c>
      <c r="G5846" s="13" t="s">
        <v>53</v>
      </c>
      <c r="H5846" s="13" t="s">
        <v>54</v>
      </c>
      <c r="I5846" s="47" t="str">
        <f>INDEX(Orders!$E5846,MATCH(Orders!$F5846,Customers!$B5846,0))</f>
        <v>Standard Class</v>
      </c>
    </row>
    <row r="5847" spans="1:9" x14ac:dyDescent="0.35">
      <c r="A5847" s="12">
        <v>6807</v>
      </c>
      <c r="B5847" s="17" t="s">
        <v>4130</v>
      </c>
      <c r="C5847" s="17" t="s">
        <v>4131</v>
      </c>
      <c r="D5847" s="17" t="s">
        <v>41</v>
      </c>
      <c r="E5847" s="17" t="s">
        <v>23</v>
      </c>
      <c r="F5847" s="17" t="s">
        <v>5249</v>
      </c>
      <c r="G5847" s="17" t="s">
        <v>199</v>
      </c>
      <c r="H5847" s="17" t="s">
        <v>26</v>
      </c>
      <c r="I5847" s="48" t="str">
        <f>INDEX(Orders!$E5847,MATCH(Orders!$F5847,Customers!$B5847,0))</f>
        <v>Standard Class</v>
      </c>
    </row>
    <row r="5848" spans="1:9" x14ac:dyDescent="0.35">
      <c r="A5848" s="11">
        <v>7946</v>
      </c>
      <c r="B5848" s="13" t="s">
        <v>4009</v>
      </c>
      <c r="C5848" s="13" t="s">
        <v>4010</v>
      </c>
      <c r="D5848" s="13" t="s">
        <v>22</v>
      </c>
      <c r="E5848" s="13" t="s">
        <v>23</v>
      </c>
      <c r="F5848" s="13" t="s">
        <v>6581</v>
      </c>
      <c r="G5848" s="13" t="s">
        <v>160</v>
      </c>
      <c r="H5848" s="13" t="s">
        <v>44</v>
      </c>
      <c r="I5848" s="47" t="str">
        <f>INDEX(Orders!$E5848,MATCH(Orders!$F5848,Customers!$B5848,0))</f>
        <v>Standard Class</v>
      </c>
    </row>
    <row r="5849" spans="1:9" x14ac:dyDescent="0.35">
      <c r="A5849" s="12">
        <v>7945</v>
      </c>
      <c r="B5849" s="17" t="s">
        <v>5745</v>
      </c>
      <c r="C5849" s="17" t="s">
        <v>5746</v>
      </c>
      <c r="D5849" s="17" t="s">
        <v>41</v>
      </c>
      <c r="E5849" s="17" t="s">
        <v>23</v>
      </c>
      <c r="F5849" s="17" t="s">
        <v>404</v>
      </c>
      <c r="G5849" s="17" t="s">
        <v>53</v>
      </c>
      <c r="H5849" s="17" t="s">
        <v>54</v>
      </c>
      <c r="I5849" s="48" t="str">
        <f>INDEX(Orders!$E5849,MATCH(Orders!$F5849,Customers!$B5849,0))</f>
        <v>Standard Class</v>
      </c>
    </row>
    <row r="5850" spans="1:9" x14ac:dyDescent="0.35">
      <c r="A5850" s="11">
        <v>8957</v>
      </c>
      <c r="B5850" s="13" t="s">
        <v>5745</v>
      </c>
      <c r="C5850" s="13" t="s">
        <v>5746</v>
      </c>
      <c r="D5850" s="13" t="s">
        <v>41</v>
      </c>
      <c r="E5850" s="13" t="s">
        <v>23</v>
      </c>
      <c r="F5850" s="13" t="s">
        <v>404</v>
      </c>
      <c r="G5850" s="13" t="s">
        <v>53</v>
      </c>
      <c r="H5850" s="13" t="s">
        <v>54</v>
      </c>
      <c r="I5850" s="47" t="str">
        <f>INDEX(Orders!$E5850,MATCH(Orders!$F5850,Customers!$B5850,0))</f>
        <v>Standard Class</v>
      </c>
    </row>
    <row r="5851" spans="1:9" x14ac:dyDescent="0.35">
      <c r="A5851" s="12">
        <v>7944</v>
      </c>
      <c r="B5851" s="17" t="s">
        <v>8211</v>
      </c>
      <c r="C5851" s="17" t="s">
        <v>8212</v>
      </c>
      <c r="D5851" s="17" t="s">
        <v>41</v>
      </c>
      <c r="E5851" s="17" t="s">
        <v>23</v>
      </c>
      <c r="F5851" s="17" t="s">
        <v>2968</v>
      </c>
      <c r="G5851" s="17" t="s">
        <v>98</v>
      </c>
      <c r="H5851" s="17" t="s">
        <v>79</v>
      </c>
      <c r="I5851" s="48" t="str">
        <f>INDEX(Orders!$E5851,MATCH(Orders!$F5851,Customers!$B5851,0))</f>
        <v>First Class</v>
      </c>
    </row>
    <row r="5852" spans="1:9" x14ac:dyDescent="0.35">
      <c r="A5852" s="11">
        <v>2427</v>
      </c>
      <c r="B5852" s="13" t="s">
        <v>5745</v>
      </c>
      <c r="C5852" s="13" t="s">
        <v>5746</v>
      </c>
      <c r="D5852" s="13" t="s">
        <v>41</v>
      </c>
      <c r="E5852" s="13" t="s">
        <v>23</v>
      </c>
      <c r="F5852" s="13" t="s">
        <v>404</v>
      </c>
      <c r="G5852" s="13" t="s">
        <v>53</v>
      </c>
      <c r="H5852" s="13" t="s">
        <v>54</v>
      </c>
      <c r="I5852" s="47" t="str">
        <f>INDEX(Orders!$E5852,MATCH(Orders!$F5852,Customers!$B5852,0))</f>
        <v>Standard Class</v>
      </c>
    </row>
    <row r="5853" spans="1:9" x14ac:dyDescent="0.35">
      <c r="A5853" s="12">
        <v>7943</v>
      </c>
      <c r="B5853" s="17" t="s">
        <v>1121</v>
      </c>
      <c r="C5853" s="17" t="s">
        <v>1122</v>
      </c>
      <c r="D5853" s="17" t="s">
        <v>41</v>
      </c>
      <c r="E5853" s="17" t="s">
        <v>23</v>
      </c>
      <c r="F5853" s="17" t="s">
        <v>211</v>
      </c>
      <c r="G5853" s="17" t="s">
        <v>153</v>
      </c>
      <c r="H5853" s="17" t="s">
        <v>26</v>
      </c>
      <c r="I5853" s="48" t="str">
        <f>INDEX(Orders!$E5853,MATCH(Orders!$F5853,Customers!$B5853,0))</f>
        <v>Standard Class</v>
      </c>
    </row>
    <row r="5854" spans="1:9" x14ac:dyDescent="0.35">
      <c r="A5854" s="11">
        <v>111</v>
      </c>
      <c r="B5854" s="13" t="s">
        <v>5745</v>
      </c>
      <c r="C5854" s="13" t="s">
        <v>5746</v>
      </c>
      <c r="D5854" s="13" t="s">
        <v>41</v>
      </c>
      <c r="E5854" s="13" t="s">
        <v>23</v>
      </c>
      <c r="F5854" s="13" t="s">
        <v>404</v>
      </c>
      <c r="G5854" s="13" t="s">
        <v>53</v>
      </c>
      <c r="H5854" s="13" t="s">
        <v>54</v>
      </c>
      <c r="I5854" s="47" t="str">
        <f>INDEX(Orders!$E5854,MATCH(Orders!$F5854,Customers!$B5854,0))</f>
        <v>Standard Class</v>
      </c>
    </row>
    <row r="5855" spans="1:9" x14ac:dyDescent="0.35">
      <c r="A5855" s="12">
        <v>5475</v>
      </c>
      <c r="B5855" s="17" t="s">
        <v>2011</v>
      </c>
      <c r="C5855" s="17" t="s">
        <v>2012</v>
      </c>
      <c r="D5855" s="17" t="s">
        <v>22</v>
      </c>
      <c r="E5855" s="17" t="s">
        <v>23</v>
      </c>
      <c r="F5855" s="17" t="s">
        <v>218</v>
      </c>
      <c r="G5855" s="17" t="s">
        <v>219</v>
      </c>
      <c r="H5855" s="17" t="s">
        <v>26</v>
      </c>
      <c r="I5855" s="48" t="str">
        <f>INDEX(Orders!$E5855,MATCH(Orders!$F5855,Customers!$B5855,0))</f>
        <v>Standard Class</v>
      </c>
    </row>
    <row r="5856" spans="1:9" x14ac:dyDescent="0.35">
      <c r="A5856" s="11">
        <v>3786</v>
      </c>
      <c r="B5856" s="13" t="s">
        <v>1372</v>
      </c>
      <c r="C5856" s="13" t="s">
        <v>1373</v>
      </c>
      <c r="D5856" s="13" t="s">
        <v>22</v>
      </c>
      <c r="E5856" s="13" t="s">
        <v>23</v>
      </c>
      <c r="F5856" s="13" t="s">
        <v>5438</v>
      </c>
      <c r="G5856" s="13" t="s">
        <v>1599</v>
      </c>
      <c r="H5856" s="13" t="s">
        <v>54</v>
      </c>
      <c r="I5856" s="47" t="str">
        <f>INDEX(Orders!$E5856,MATCH(Orders!$F5856,Customers!$B5856,0))</f>
        <v>Same Day</v>
      </c>
    </row>
    <row r="5857" spans="1:9" x14ac:dyDescent="0.35">
      <c r="A5857" s="12">
        <v>8159</v>
      </c>
      <c r="B5857" s="17" t="s">
        <v>3177</v>
      </c>
      <c r="C5857" s="17" t="s">
        <v>3178</v>
      </c>
      <c r="D5857" s="17" t="s">
        <v>108</v>
      </c>
      <c r="E5857" s="17" t="s">
        <v>23</v>
      </c>
      <c r="F5857" s="17" t="s">
        <v>184</v>
      </c>
      <c r="G5857" s="17" t="s">
        <v>153</v>
      </c>
      <c r="H5857" s="17" t="s">
        <v>26</v>
      </c>
      <c r="I5857" s="48" t="str">
        <f>INDEX(Orders!$E5857,MATCH(Orders!$F5857,Customers!$B5857,0))</f>
        <v>Standard Class</v>
      </c>
    </row>
    <row r="5858" spans="1:9" x14ac:dyDescent="0.35">
      <c r="A5858" s="11">
        <v>1009</v>
      </c>
      <c r="B5858" s="13" t="s">
        <v>511</v>
      </c>
      <c r="C5858" s="13" t="s">
        <v>512</v>
      </c>
      <c r="D5858" s="13" t="s">
        <v>22</v>
      </c>
      <c r="E5858" s="13" t="s">
        <v>23</v>
      </c>
      <c r="F5858" s="13" t="s">
        <v>753</v>
      </c>
      <c r="G5858" s="13" t="s">
        <v>53</v>
      </c>
      <c r="H5858" s="13" t="s">
        <v>54</v>
      </c>
      <c r="I5858" s="47" t="str">
        <f>INDEX(Orders!$E5858,MATCH(Orders!$F5858,Customers!$B5858,0))</f>
        <v>Standard Class</v>
      </c>
    </row>
    <row r="5859" spans="1:9" x14ac:dyDescent="0.35">
      <c r="A5859" s="12">
        <v>2570</v>
      </c>
      <c r="B5859" s="17" t="s">
        <v>3724</v>
      </c>
      <c r="C5859" s="17" t="s">
        <v>3725</v>
      </c>
      <c r="D5859" s="17" t="s">
        <v>41</v>
      </c>
      <c r="E5859" s="17" t="s">
        <v>23</v>
      </c>
      <c r="F5859" s="17" t="s">
        <v>318</v>
      </c>
      <c r="G5859" s="17" t="s">
        <v>3443</v>
      </c>
      <c r="H5859" s="17" t="s">
        <v>54</v>
      </c>
      <c r="I5859" s="48" t="str">
        <f>INDEX(Orders!$E5859,MATCH(Orders!$F5859,Customers!$B5859,0))</f>
        <v>Standard Class</v>
      </c>
    </row>
    <row r="5860" spans="1:9" x14ac:dyDescent="0.35">
      <c r="A5860" s="11">
        <v>2571</v>
      </c>
      <c r="B5860" s="13" t="s">
        <v>1182</v>
      </c>
      <c r="C5860" s="13" t="s">
        <v>1183</v>
      </c>
      <c r="D5860" s="13" t="s">
        <v>22</v>
      </c>
      <c r="E5860" s="13" t="s">
        <v>23</v>
      </c>
      <c r="F5860" s="13" t="s">
        <v>697</v>
      </c>
      <c r="G5860" s="13" t="s">
        <v>153</v>
      </c>
      <c r="H5860" s="13" t="s">
        <v>26</v>
      </c>
      <c r="I5860" s="47" t="str">
        <f>INDEX(Orders!$E5860,MATCH(Orders!$F5860,Customers!$B5860,0))</f>
        <v>Same Day</v>
      </c>
    </row>
    <row r="5861" spans="1:9" x14ac:dyDescent="0.35">
      <c r="A5861" s="12">
        <v>571</v>
      </c>
      <c r="B5861" s="17" t="s">
        <v>1182</v>
      </c>
      <c r="C5861" s="17" t="s">
        <v>1183</v>
      </c>
      <c r="D5861" s="17" t="s">
        <v>22</v>
      </c>
      <c r="E5861" s="17" t="s">
        <v>23</v>
      </c>
      <c r="F5861" s="17" t="s">
        <v>697</v>
      </c>
      <c r="G5861" s="17" t="s">
        <v>153</v>
      </c>
      <c r="H5861" s="17" t="s">
        <v>26</v>
      </c>
      <c r="I5861" s="48" t="str">
        <f>INDEX(Orders!$E5861,MATCH(Orders!$F5861,Customers!$B5861,0))</f>
        <v>Same Day</v>
      </c>
    </row>
    <row r="5862" spans="1:9" x14ac:dyDescent="0.35">
      <c r="A5862" s="11">
        <v>4288</v>
      </c>
      <c r="B5862" s="13" t="s">
        <v>7498</v>
      </c>
      <c r="C5862" s="13" t="s">
        <v>7499</v>
      </c>
      <c r="D5862" s="13" t="s">
        <v>41</v>
      </c>
      <c r="E5862" s="13" t="s">
        <v>23</v>
      </c>
      <c r="F5862" s="13" t="s">
        <v>218</v>
      </c>
      <c r="G5862" s="13" t="s">
        <v>219</v>
      </c>
      <c r="H5862" s="13" t="s">
        <v>26</v>
      </c>
      <c r="I5862" s="47" t="str">
        <f>INDEX(Orders!$E5862,MATCH(Orders!$F5862,Customers!$B5862,0))</f>
        <v>Standard Class</v>
      </c>
    </row>
    <row r="5863" spans="1:9" x14ac:dyDescent="0.35">
      <c r="A5863" s="12">
        <v>8098</v>
      </c>
      <c r="B5863" s="17" t="s">
        <v>1791</v>
      </c>
      <c r="C5863" s="17" t="s">
        <v>1792</v>
      </c>
      <c r="D5863" s="17" t="s">
        <v>108</v>
      </c>
      <c r="E5863" s="17" t="s">
        <v>23</v>
      </c>
      <c r="F5863" s="17" t="s">
        <v>639</v>
      </c>
      <c r="G5863" s="17" t="s">
        <v>514</v>
      </c>
      <c r="H5863" s="17" t="s">
        <v>79</v>
      </c>
      <c r="I5863" s="48" t="str">
        <f>INDEX(Orders!$E5863,MATCH(Orders!$F5863,Customers!$B5863,0))</f>
        <v>Standard Class</v>
      </c>
    </row>
    <row r="5864" spans="1:9" x14ac:dyDescent="0.35">
      <c r="A5864" s="11">
        <v>6821</v>
      </c>
      <c r="B5864" s="13" t="s">
        <v>1121</v>
      </c>
      <c r="C5864" s="13" t="s">
        <v>1122</v>
      </c>
      <c r="D5864" s="13" t="s">
        <v>41</v>
      </c>
      <c r="E5864" s="13" t="s">
        <v>23</v>
      </c>
      <c r="F5864" s="13" t="s">
        <v>6106</v>
      </c>
      <c r="G5864" s="13" t="s">
        <v>5020</v>
      </c>
      <c r="H5864" s="13" t="s">
        <v>44</v>
      </c>
      <c r="I5864" s="47" t="str">
        <f>INDEX(Orders!$E5864,MATCH(Orders!$F5864,Customers!$B5864,0))</f>
        <v>Standard Class</v>
      </c>
    </row>
    <row r="5865" spans="1:9" x14ac:dyDescent="0.35">
      <c r="A5865" s="12">
        <v>6150</v>
      </c>
      <c r="B5865" s="17" t="s">
        <v>6719</v>
      </c>
      <c r="C5865" s="17" t="s">
        <v>6720</v>
      </c>
      <c r="D5865" s="17" t="s">
        <v>22</v>
      </c>
      <c r="E5865" s="17" t="s">
        <v>23</v>
      </c>
      <c r="F5865" s="17" t="s">
        <v>3385</v>
      </c>
      <c r="G5865" s="17" t="s">
        <v>381</v>
      </c>
      <c r="H5865" s="17" t="s">
        <v>54</v>
      </c>
      <c r="I5865" s="48" t="str">
        <f>INDEX(Orders!$E5865,MATCH(Orders!$F5865,Customers!$B5865,0))</f>
        <v>Standard Class</v>
      </c>
    </row>
    <row r="5866" spans="1:9" x14ac:dyDescent="0.35">
      <c r="A5866" s="11">
        <v>271</v>
      </c>
      <c r="B5866" s="13" t="s">
        <v>751</v>
      </c>
      <c r="C5866" s="13" t="s">
        <v>752</v>
      </c>
      <c r="D5866" s="13" t="s">
        <v>22</v>
      </c>
      <c r="E5866" s="13" t="s">
        <v>23</v>
      </c>
      <c r="F5866" s="13" t="s">
        <v>627</v>
      </c>
      <c r="G5866" s="13" t="s">
        <v>43</v>
      </c>
      <c r="H5866" s="13" t="s">
        <v>44</v>
      </c>
      <c r="I5866" s="47" t="str">
        <f>INDEX(Orders!$E5866,MATCH(Orders!$F5866,Customers!$B5866,0))</f>
        <v>First Class</v>
      </c>
    </row>
    <row r="5867" spans="1:9" x14ac:dyDescent="0.35">
      <c r="A5867" s="12">
        <v>6822</v>
      </c>
      <c r="B5867" s="17" t="s">
        <v>3033</v>
      </c>
      <c r="C5867" s="17" t="s">
        <v>3034</v>
      </c>
      <c r="D5867" s="17" t="s">
        <v>22</v>
      </c>
      <c r="E5867" s="17" t="s">
        <v>23</v>
      </c>
      <c r="F5867" s="17" t="s">
        <v>358</v>
      </c>
      <c r="G5867" s="17" t="s">
        <v>43</v>
      </c>
      <c r="H5867" s="17" t="s">
        <v>44</v>
      </c>
      <c r="I5867" s="48" t="str">
        <f>INDEX(Orders!$E5867,MATCH(Orders!$F5867,Customers!$B5867,0))</f>
        <v>Second Class</v>
      </c>
    </row>
    <row r="5868" spans="1:9" x14ac:dyDescent="0.35">
      <c r="A5868" s="11">
        <v>6090</v>
      </c>
      <c r="B5868" s="13" t="s">
        <v>6719</v>
      </c>
      <c r="C5868" s="13" t="s">
        <v>6720</v>
      </c>
      <c r="D5868" s="13" t="s">
        <v>22</v>
      </c>
      <c r="E5868" s="13" t="s">
        <v>23</v>
      </c>
      <c r="F5868" s="13" t="s">
        <v>3385</v>
      </c>
      <c r="G5868" s="13" t="s">
        <v>381</v>
      </c>
      <c r="H5868" s="13" t="s">
        <v>54</v>
      </c>
      <c r="I5868" s="47" t="str">
        <f>INDEX(Orders!$E5868,MATCH(Orders!$F5868,Customers!$B5868,0))</f>
        <v>Standard Class</v>
      </c>
    </row>
    <row r="5869" spans="1:9" x14ac:dyDescent="0.35">
      <c r="A5869" s="12">
        <v>7485</v>
      </c>
      <c r="B5869" s="17" t="s">
        <v>4869</v>
      </c>
      <c r="C5869" s="17" t="s">
        <v>4870</v>
      </c>
      <c r="D5869" s="17" t="s">
        <v>22</v>
      </c>
      <c r="E5869" s="17" t="s">
        <v>23</v>
      </c>
      <c r="F5869" s="17" t="s">
        <v>7191</v>
      </c>
      <c r="G5869" s="17" t="s">
        <v>737</v>
      </c>
      <c r="H5869" s="17" t="s">
        <v>44</v>
      </c>
      <c r="I5869" s="48" t="str">
        <f>INDEX(Orders!$E5869,MATCH(Orders!$F5869,Customers!$B5869,0))</f>
        <v>Second Class</v>
      </c>
    </row>
    <row r="5870" spans="1:9" x14ac:dyDescent="0.35">
      <c r="A5870" s="11">
        <v>2432</v>
      </c>
      <c r="B5870" s="13" t="s">
        <v>2024</v>
      </c>
      <c r="C5870" s="13" t="s">
        <v>2025</v>
      </c>
      <c r="D5870" s="13" t="s">
        <v>108</v>
      </c>
      <c r="E5870" s="13" t="s">
        <v>23</v>
      </c>
      <c r="F5870" s="13" t="s">
        <v>6665</v>
      </c>
      <c r="G5870" s="13" t="s">
        <v>6666</v>
      </c>
      <c r="H5870" s="13" t="s">
        <v>54</v>
      </c>
      <c r="I5870" s="47" t="str">
        <f>INDEX(Orders!$E5870,MATCH(Orders!$F5870,Customers!$B5870,0))</f>
        <v>Standard Class</v>
      </c>
    </row>
    <row r="5871" spans="1:9" x14ac:dyDescent="0.35">
      <c r="A5871" s="12">
        <v>6819</v>
      </c>
      <c r="B5871" s="17" t="s">
        <v>2043</v>
      </c>
      <c r="C5871" s="17" t="s">
        <v>2044</v>
      </c>
      <c r="D5871" s="17" t="s">
        <v>22</v>
      </c>
      <c r="E5871" s="17" t="s">
        <v>23</v>
      </c>
      <c r="F5871" s="17" t="s">
        <v>159</v>
      </c>
      <c r="G5871" s="17" t="s">
        <v>160</v>
      </c>
      <c r="H5871" s="17" t="s">
        <v>44</v>
      </c>
      <c r="I5871" s="48" t="str">
        <f>INDEX(Orders!$E5871,MATCH(Orders!$F5871,Customers!$B5871,0))</f>
        <v>Standard Class</v>
      </c>
    </row>
    <row r="5872" spans="1:9" x14ac:dyDescent="0.35">
      <c r="A5872" s="11">
        <v>7486</v>
      </c>
      <c r="B5872" s="13" t="s">
        <v>6719</v>
      </c>
      <c r="C5872" s="13" t="s">
        <v>6720</v>
      </c>
      <c r="D5872" s="13" t="s">
        <v>22</v>
      </c>
      <c r="E5872" s="13" t="s">
        <v>23</v>
      </c>
      <c r="F5872" s="13" t="s">
        <v>3385</v>
      </c>
      <c r="G5872" s="13" t="s">
        <v>381</v>
      </c>
      <c r="H5872" s="13" t="s">
        <v>54</v>
      </c>
      <c r="I5872" s="47" t="str">
        <f>INDEX(Orders!$E5872,MATCH(Orders!$F5872,Customers!$B5872,0))</f>
        <v>Standard Class</v>
      </c>
    </row>
    <row r="5873" spans="1:9" x14ac:dyDescent="0.35">
      <c r="A5873" s="12">
        <v>8099</v>
      </c>
      <c r="B5873" s="17" t="s">
        <v>2024</v>
      </c>
      <c r="C5873" s="17" t="s">
        <v>2025</v>
      </c>
      <c r="D5873" s="17" t="s">
        <v>108</v>
      </c>
      <c r="E5873" s="17" t="s">
        <v>23</v>
      </c>
      <c r="F5873" s="17" t="s">
        <v>6665</v>
      </c>
      <c r="G5873" s="17" t="s">
        <v>6666</v>
      </c>
      <c r="H5873" s="17" t="s">
        <v>54</v>
      </c>
      <c r="I5873" s="48" t="str">
        <f>INDEX(Orders!$E5873,MATCH(Orders!$F5873,Customers!$B5873,0))</f>
        <v>Standard Class</v>
      </c>
    </row>
    <row r="5874" spans="1:9" x14ac:dyDescent="0.35">
      <c r="A5874" s="11">
        <v>6820</v>
      </c>
      <c r="B5874" s="13" t="s">
        <v>1121</v>
      </c>
      <c r="C5874" s="13" t="s">
        <v>1122</v>
      </c>
      <c r="D5874" s="13" t="s">
        <v>41</v>
      </c>
      <c r="E5874" s="13" t="s">
        <v>23</v>
      </c>
      <c r="F5874" s="13" t="s">
        <v>6106</v>
      </c>
      <c r="G5874" s="13" t="s">
        <v>5020</v>
      </c>
      <c r="H5874" s="13" t="s">
        <v>44</v>
      </c>
      <c r="I5874" s="47" t="str">
        <f>INDEX(Orders!$E5874,MATCH(Orders!$F5874,Customers!$B5874,0))</f>
        <v>Standard Class</v>
      </c>
    </row>
    <row r="5875" spans="1:9" x14ac:dyDescent="0.35">
      <c r="A5875" s="12">
        <v>954</v>
      </c>
      <c r="B5875" s="17" t="s">
        <v>6719</v>
      </c>
      <c r="C5875" s="17" t="s">
        <v>6720</v>
      </c>
      <c r="D5875" s="17" t="s">
        <v>22</v>
      </c>
      <c r="E5875" s="17" t="s">
        <v>23</v>
      </c>
      <c r="F5875" s="17" t="s">
        <v>3385</v>
      </c>
      <c r="G5875" s="17" t="s">
        <v>381</v>
      </c>
      <c r="H5875" s="17" t="s">
        <v>54</v>
      </c>
      <c r="I5875" s="48" t="str">
        <f>INDEX(Orders!$E5875,MATCH(Orders!$F5875,Customers!$B5875,0))</f>
        <v>Standard Class</v>
      </c>
    </row>
    <row r="5876" spans="1:9" x14ac:dyDescent="0.35">
      <c r="A5876" s="11">
        <v>572</v>
      </c>
      <c r="B5876" s="13" t="s">
        <v>8581</v>
      </c>
      <c r="C5876" s="13" t="s">
        <v>8582</v>
      </c>
      <c r="D5876" s="13" t="s">
        <v>41</v>
      </c>
      <c r="E5876" s="13" t="s">
        <v>23</v>
      </c>
      <c r="F5876" s="13" t="s">
        <v>784</v>
      </c>
      <c r="G5876" s="13" t="s">
        <v>53</v>
      </c>
      <c r="H5876" s="13" t="s">
        <v>54</v>
      </c>
      <c r="I5876" s="47" t="str">
        <f>INDEX(Orders!$E5876,MATCH(Orders!$F5876,Customers!$B5876,0))</f>
        <v>Standard Class</v>
      </c>
    </row>
    <row r="5877" spans="1:9" x14ac:dyDescent="0.35">
      <c r="A5877" s="12">
        <v>574</v>
      </c>
      <c r="B5877" s="17" t="s">
        <v>7498</v>
      </c>
      <c r="C5877" s="17" t="s">
        <v>7499</v>
      </c>
      <c r="D5877" s="17" t="s">
        <v>41</v>
      </c>
      <c r="E5877" s="17" t="s">
        <v>23</v>
      </c>
      <c r="F5877" s="17" t="s">
        <v>218</v>
      </c>
      <c r="G5877" s="17" t="s">
        <v>219</v>
      </c>
      <c r="H5877" s="17" t="s">
        <v>26</v>
      </c>
      <c r="I5877" s="48" t="str">
        <f>INDEX(Orders!$E5877,MATCH(Orders!$F5877,Customers!$B5877,0))</f>
        <v>Standard Class</v>
      </c>
    </row>
    <row r="5878" spans="1:9" x14ac:dyDescent="0.35">
      <c r="A5878" s="11">
        <v>573</v>
      </c>
      <c r="B5878" s="13" t="s">
        <v>7498</v>
      </c>
      <c r="C5878" s="13" t="s">
        <v>7499</v>
      </c>
      <c r="D5878" s="13" t="s">
        <v>41</v>
      </c>
      <c r="E5878" s="13" t="s">
        <v>23</v>
      </c>
      <c r="F5878" s="13" t="s">
        <v>218</v>
      </c>
      <c r="G5878" s="13" t="s">
        <v>219</v>
      </c>
      <c r="H5878" s="13" t="s">
        <v>26</v>
      </c>
      <c r="I5878" s="47" t="str">
        <f>INDEX(Orders!$E5878,MATCH(Orders!$F5878,Customers!$B5878,0))</f>
        <v>Standard Class</v>
      </c>
    </row>
    <row r="5879" spans="1:9" x14ac:dyDescent="0.35">
      <c r="A5879" s="12">
        <v>955</v>
      </c>
      <c r="B5879" s="17" t="s">
        <v>7498</v>
      </c>
      <c r="C5879" s="17" t="s">
        <v>7499</v>
      </c>
      <c r="D5879" s="17" t="s">
        <v>41</v>
      </c>
      <c r="E5879" s="17" t="s">
        <v>23</v>
      </c>
      <c r="F5879" s="17" t="s">
        <v>218</v>
      </c>
      <c r="G5879" s="17" t="s">
        <v>219</v>
      </c>
      <c r="H5879" s="17" t="s">
        <v>26</v>
      </c>
      <c r="I5879" s="48" t="str">
        <f>INDEX(Orders!$E5879,MATCH(Orders!$F5879,Customers!$B5879,0))</f>
        <v>Standard Class</v>
      </c>
    </row>
    <row r="5880" spans="1:9" x14ac:dyDescent="0.35">
      <c r="A5880" s="11">
        <v>5132</v>
      </c>
      <c r="B5880" s="13" t="s">
        <v>8581</v>
      </c>
      <c r="C5880" s="13" t="s">
        <v>8582</v>
      </c>
      <c r="D5880" s="13" t="s">
        <v>41</v>
      </c>
      <c r="E5880" s="13" t="s">
        <v>23</v>
      </c>
      <c r="F5880" s="13" t="s">
        <v>784</v>
      </c>
      <c r="G5880" s="13" t="s">
        <v>53</v>
      </c>
      <c r="H5880" s="13" t="s">
        <v>54</v>
      </c>
      <c r="I5880" s="47" t="str">
        <f>INDEX(Orders!$E5880,MATCH(Orders!$F5880,Customers!$B5880,0))</f>
        <v>Standard Class</v>
      </c>
    </row>
    <row r="5881" spans="1:9" x14ac:dyDescent="0.35">
      <c r="A5881" s="12">
        <v>4240</v>
      </c>
      <c r="B5881" s="17" t="s">
        <v>84</v>
      </c>
      <c r="C5881" s="17" t="s">
        <v>85</v>
      </c>
      <c r="D5881" s="17" t="s">
        <v>22</v>
      </c>
      <c r="E5881" s="17" t="s">
        <v>23</v>
      </c>
      <c r="F5881" s="17" t="s">
        <v>2646</v>
      </c>
      <c r="G5881" s="17" t="s">
        <v>43</v>
      </c>
      <c r="H5881" s="17" t="s">
        <v>44</v>
      </c>
      <c r="I5881" s="48" t="str">
        <f>INDEX(Orders!$E5881,MATCH(Orders!$F5881,Customers!$B5881,0))</f>
        <v>Standard Class</v>
      </c>
    </row>
    <row r="5882" spans="1:9" x14ac:dyDescent="0.35">
      <c r="A5882" s="11">
        <v>7637</v>
      </c>
      <c r="B5882" s="13" t="s">
        <v>2481</v>
      </c>
      <c r="C5882" s="13" t="s">
        <v>2482</v>
      </c>
      <c r="D5882" s="13" t="s">
        <v>22</v>
      </c>
      <c r="E5882" s="13" t="s">
        <v>23</v>
      </c>
      <c r="F5882" s="13" t="s">
        <v>4203</v>
      </c>
      <c r="G5882" s="13" t="s">
        <v>880</v>
      </c>
      <c r="H5882" s="13" t="s">
        <v>54</v>
      </c>
      <c r="I5882" s="47" t="str">
        <f>INDEX(Orders!$E5882,MATCH(Orders!$F5882,Customers!$B5882,0))</f>
        <v>Standard Class</v>
      </c>
    </row>
    <row r="5883" spans="1:9" x14ac:dyDescent="0.35">
      <c r="A5883" s="12">
        <v>7636</v>
      </c>
      <c r="B5883" s="17" t="s">
        <v>2932</v>
      </c>
      <c r="C5883" s="17" t="s">
        <v>2933</v>
      </c>
      <c r="D5883" s="17" t="s">
        <v>41</v>
      </c>
      <c r="E5883" s="17" t="s">
        <v>23</v>
      </c>
      <c r="F5883" s="17" t="s">
        <v>1886</v>
      </c>
      <c r="G5883" s="17" t="s">
        <v>458</v>
      </c>
      <c r="H5883" s="17" t="s">
        <v>79</v>
      </c>
      <c r="I5883" s="48" t="str">
        <f>INDEX(Orders!$E5883,MATCH(Orders!$F5883,Customers!$B5883,0))</f>
        <v>Second Class</v>
      </c>
    </row>
    <row r="5884" spans="1:9" x14ac:dyDescent="0.35">
      <c r="A5884" s="11">
        <v>1879</v>
      </c>
      <c r="B5884" s="13" t="s">
        <v>2932</v>
      </c>
      <c r="C5884" s="13" t="s">
        <v>2933</v>
      </c>
      <c r="D5884" s="13" t="s">
        <v>41</v>
      </c>
      <c r="E5884" s="13" t="s">
        <v>23</v>
      </c>
      <c r="F5884" s="13" t="s">
        <v>1886</v>
      </c>
      <c r="G5884" s="13" t="s">
        <v>458</v>
      </c>
      <c r="H5884" s="13" t="s">
        <v>79</v>
      </c>
      <c r="I5884" s="47" t="str">
        <f>INDEX(Orders!$E5884,MATCH(Orders!$F5884,Customers!$B5884,0))</f>
        <v>Second Class</v>
      </c>
    </row>
    <row r="5885" spans="1:9" x14ac:dyDescent="0.35">
      <c r="A5885" s="12">
        <v>1878</v>
      </c>
      <c r="B5885" s="17" t="s">
        <v>3258</v>
      </c>
      <c r="C5885" s="17" t="s">
        <v>3259</v>
      </c>
      <c r="D5885" s="17" t="s">
        <v>41</v>
      </c>
      <c r="E5885" s="17" t="s">
        <v>23</v>
      </c>
      <c r="F5885" s="17" t="s">
        <v>42</v>
      </c>
      <c r="G5885" s="17" t="s">
        <v>43</v>
      </c>
      <c r="H5885" s="17" t="s">
        <v>44</v>
      </c>
      <c r="I5885" s="48" t="str">
        <f>INDEX(Orders!$E5885,MATCH(Orders!$F5885,Customers!$B5885,0))</f>
        <v>Standard Class</v>
      </c>
    </row>
    <row r="5886" spans="1:9" x14ac:dyDescent="0.35">
      <c r="A5886" s="11">
        <v>2875</v>
      </c>
      <c r="B5886" s="13" t="s">
        <v>3258</v>
      </c>
      <c r="C5886" s="13" t="s">
        <v>3259</v>
      </c>
      <c r="D5886" s="13" t="s">
        <v>41</v>
      </c>
      <c r="E5886" s="13" t="s">
        <v>23</v>
      </c>
      <c r="F5886" s="13" t="s">
        <v>42</v>
      </c>
      <c r="G5886" s="13" t="s">
        <v>43</v>
      </c>
      <c r="H5886" s="13" t="s">
        <v>44</v>
      </c>
      <c r="I5886" s="47" t="str">
        <f>INDEX(Orders!$E5886,MATCH(Orders!$F5886,Customers!$B5886,0))</f>
        <v>Standard Class</v>
      </c>
    </row>
    <row r="5887" spans="1:9" x14ac:dyDescent="0.35">
      <c r="A5887" s="12">
        <v>7633</v>
      </c>
      <c r="B5887" s="17" t="s">
        <v>4854</v>
      </c>
      <c r="C5887" s="17" t="s">
        <v>4855</v>
      </c>
      <c r="D5887" s="17" t="s">
        <v>41</v>
      </c>
      <c r="E5887" s="17" t="s">
        <v>23</v>
      </c>
      <c r="F5887" s="17" t="s">
        <v>218</v>
      </c>
      <c r="G5887" s="17" t="s">
        <v>219</v>
      </c>
      <c r="H5887" s="17" t="s">
        <v>26</v>
      </c>
      <c r="I5887" s="48" t="str">
        <f>INDEX(Orders!$E5887,MATCH(Orders!$F5887,Customers!$B5887,0))</f>
        <v>First Class</v>
      </c>
    </row>
    <row r="5888" spans="1:9" x14ac:dyDescent="0.35">
      <c r="A5888" s="11">
        <v>7634</v>
      </c>
      <c r="B5888" s="13" t="s">
        <v>2932</v>
      </c>
      <c r="C5888" s="13" t="s">
        <v>2933</v>
      </c>
      <c r="D5888" s="13" t="s">
        <v>41</v>
      </c>
      <c r="E5888" s="13" t="s">
        <v>23</v>
      </c>
      <c r="F5888" s="13" t="s">
        <v>1886</v>
      </c>
      <c r="G5888" s="13" t="s">
        <v>458</v>
      </c>
      <c r="H5888" s="13" t="s">
        <v>79</v>
      </c>
      <c r="I5888" s="47" t="str">
        <f>INDEX(Orders!$E5888,MATCH(Orders!$F5888,Customers!$B5888,0))</f>
        <v>Second Class</v>
      </c>
    </row>
    <row r="5889" spans="1:9" x14ac:dyDescent="0.35">
      <c r="A5889" s="12">
        <v>5457</v>
      </c>
      <c r="B5889" s="17" t="s">
        <v>2932</v>
      </c>
      <c r="C5889" s="17" t="s">
        <v>2933</v>
      </c>
      <c r="D5889" s="17" t="s">
        <v>41</v>
      </c>
      <c r="E5889" s="17" t="s">
        <v>23</v>
      </c>
      <c r="F5889" s="17" t="s">
        <v>1886</v>
      </c>
      <c r="G5889" s="17" t="s">
        <v>458</v>
      </c>
      <c r="H5889" s="17" t="s">
        <v>79</v>
      </c>
      <c r="I5889" s="48" t="str">
        <f>INDEX(Orders!$E5889,MATCH(Orders!$F5889,Customers!$B5889,0))</f>
        <v>Second Class</v>
      </c>
    </row>
    <row r="5890" spans="1:9" x14ac:dyDescent="0.35">
      <c r="A5890" s="11">
        <v>7635</v>
      </c>
      <c r="B5890" s="13" t="s">
        <v>5283</v>
      </c>
      <c r="C5890" s="13" t="s">
        <v>5284</v>
      </c>
      <c r="D5890" s="13" t="s">
        <v>41</v>
      </c>
      <c r="E5890" s="13" t="s">
        <v>23</v>
      </c>
      <c r="F5890" s="13" t="s">
        <v>3406</v>
      </c>
      <c r="G5890" s="13" t="s">
        <v>160</v>
      </c>
      <c r="H5890" s="13" t="s">
        <v>44</v>
      </c>
      <c r="I5890" s="47" t="str">
        <f>INDEX(Orders!$E5890,MATCH(Orders!$F5890,Customers!$B5890,0))</f>
        <v>Standard Class</v>
      </c>
    </row>
    <row r="5891" spans="1:9" x14ac:dyDescent="0.35">
      <c r="A5891" s="12">
        <v>5458</v>
      </c>
      <c r="B5891" s="17" t="s">
        <v>2932</v>
      </c>
      <c r="C5891" s="17" t="s">
        <v>2933</v>
      </c>
      <c r="D5891" s="17" t="s">
        <v>41</v>
      </c>
      <c r="E5891" s="17" t="s">
        <v>23</v>
      </c>
      <c r="F5891" s="17" t="s">
        <v>1886</v>
      </c>
      <c r="G5891" s="17" t="s">
        <v>458</v>
      </c>
      <c r="H5891" s="17" t="s">
        <v>79</v>
      </c>
      <c r="I5891" s="48" t="str">
        <f>INDEX(Orders!$E5891,MATCH(Orders!$F5891,Customers!$B5891,0))</f>
        <v>Second Class</v>
      </c>
    </row>
    <row r="5892" spans="1:9" x14ac:dyDescent="0.35">
      <c r="A5892" s="11">
        <v>908</v>
      </c>
      <c r="B5892" s="13" t="s">
        <v>5283</v>
      </c>
      <c r="C5892" s="13" t="s">
        <v>5284</v>
      </c>
      <c r="D5892" s="13" t="s">
        <v>41</v>
      </c>
      <c r="E5892" s="13" t="s">
        <v>23</v>
      </c>
      <c r="F5892" s="13" t="s">
        <v>3406</v>
      </c>
      <c r="G5892" s="13" t="s">
        <v>160</v>
      </c>
      <c r="H5892" s="13" t="s">
        <v>44</v>
      </c>
      <c r="I5892" s="47" t="str">
        <f>INDEX(Orders!$E5892,MATCH(Orders!$F5892,Customers!$B5892,0))</f>
        <v>Standard Class</v>
      </c>
    </row>
    <row r="5893" spans="1:9" x14ac:dyDescent="0.35">
      <c r="A5893" s="12">
        <v>646</v>
      </c>
      <c r="B5893" s="17" t="s">
        <v>4130</v>
      </c>
      <c r="C5893" s="17" t="s">
        <v>4131</v>
      </c>
      <c r="D5893" s="17" t="s">
        <v>41</v>
      </c>
      <c r="E5893" s="17" t="s">
        <v>23</v>
      </c>
      <c r="F5893" s="17" t="s">
        <v>218</v>
      </c>
      <c r="G5893" s="17" t="s">
        <v>219</v>
      </c>
      <c r="H5893" s="17" t="s">
        <v>26</v>
      </c>
      <c r="I5893" s="48" t="str">
        <f>INDEX(Orders!$E5893,MATCH(Orders!$F5893,Customers!$B5893,0))</f>
        <v>Standard Class</v>
      </c>
    </row>
    <row r="5894" spans="1:9" x14ac:dyDescent="0.35">
      <c r="A5894" s="11">
        <v>1298</v>
      </c>
      <c r="B5894" s="13" t="s">
        <v>239</v>
      </c>
      <c r="C5894" s="13" t="s">
        <v>240</v>
      </c>
      <c r="D5894" s="13" t="s">
        <v>108</v>
      </c>
      <c r="E5894" s="13" t="s">
        <v>23</v>
      </c>
      <c r="F5894" s="13" t="s">
        <v>184</v>
      </c>
      <c r="G5894" s="13" t="s">
        <v>762</v>
      </c>
      <c r="H5894" s="13" t="s">
        <v>54</v>
      </c>
      <c r="I5894" s="47" t="str">
        <f>INDEX(Orders!$E5894,MATCH(Orders!$F5894,Customers!$B5894,0))</f>
        <v>Standard Class</v>
      </c>
    </row>
    <row r="5895" spans="1:9" x14ac:dyDescent="0.35">
      <c r="A5895" s="12">
        <v>907</v>
      </c>
      <c r="B5895" s="17" t="s">
        <v>75</v>
      </c>
      <c r="C5895" s="17" t="s">
        <v>76</v>
      </c>
      <c r="D5895" s="17" t="s">
        <v>22</v>
      </c>
      <c r="E5895" s="17" t="s">
        <v>23</v>
      </c>
      <c r="F5895" s="17" t="s">
        <v>211</v>
      </c>
      <c r="G5895" s="17" t="s">
        <v>43</v>
      </c>
      <c r="H5895" s="17" t="s">
        <v>44</v>
      </c>
      <c r="I5895" s="48" t="str">
        <f>INDEX(Orders!$E5895,MATCH(Orders!$F5895,Customers!$B5895,0))</f>
        <v>Standard Class</v>
      </c>
    </row>
    <row r="5896" spans="1:9" x14ac:dyDescent="0.35">
      <c r="A5896" s="11">
        <v>1297</v>
      </c>
      <c r="B5896" s="13" t="s">
        <v>4130</v>
      </c>
      <c r="C5896" s="13" t="s">
        <v>4131</v>
      </c>
      <c r="D5896" s="13" t="s">
        <v>41</v>
      </c>
      <c r="E5896" s="13" t="s">
        <v>23</v>
      </c>
      <c r="F5896" s="13" t="s">
        <v>218</v>
      </c>
      <c r="G5896" s="13" t="s">
        <v>219</v>
      </c>
      <c r="H5896" s="13" t="s">
        <v>26</v>
      </c>
      <c r="I5896" s="47" t="str">
        <f>INDEX(Orders!$E5896,MATCH(Orders!$F5896,Customers!$B5896,0))</f>
        <v>Standard Class</v>
      </c>
    </row>
    <row r="5897" spans="1:9" x14ac:dyDescent="0.35">
      <c r="A5897" s="12">
        <v>5092</v>
      </c>
      <c r="B5897" s="17" t="s">
        <v>75</v>
      </c>
      <c r="C5897" s="17" t="s">
        <v>76</v>
      </c>
      <c r="D5897" s="17" t="s">
        <v>22</v>
      </c>
      <c r="E5897" s="17" t="s">
        <v>23</v>
      </c>
      <c r="F5897" s="17" t="s">
        <v>211</v>
      </c>
      <c r="G5897" s="17" t="s">
        <v>43</v>
      </c>
      <c r="H5897" s="17" t="s">
        <v>44</v>
      </c>
      <c r="I5897" s="48" t="str">
        <f>INDEX(Orders!$E5897,MATCH(Orders!$F5897,Customers!$B5897,0))</f>
        <v>Standard Class</v>
      </c>
    </row>
    <row r="5898" spans="1:9" x14ac:dyDescent="0.35">
      <c r="A5898" s="11">
        <v>909</v>
      </c>
      <c r="B5898" s="13" t="s">
        <v>1537</v>
      </c>
      <c r="C5898" s="13" t="s">
        <v>1538</v>
      </c>
      <c r="D5898" s="13" t="s">
        <v>41</v>
      </c>
      <c r="E5898" s="13" t="s">
        <v>23</v>
      </c>
      <c r="F5898" s="13" t="s">
        <v>7191</v>
      </c>
      <c r="G5898" s="13" t="s">
        <v>737</v>
      </c>
      <c r="H5898" s="13" t="s">
        <v>44</v>
      </c>
      <c r="I5898" s="47" t="str">
        <f>INDEX(Orders!$E5898,MATCH(Orders!$F5898,Customers!$B5898,0))</f>
        <v>Standard Class</v>
      </c>
    </row>
    <row r="5899" spans="1:9" x14ac:dyDescent="0.35">
      <c r="A5899" s="3">
        <v>5093</v>
      </c>
      <c r="B5899" s="17" t="s">
        <v>4130</v>
      </c>
      <c r="C5899" s="17" t="s">
        <v>4131</v>
      </c>
      <c r="D5899" s="17" t="s">
        <v>41</v>
      </c>
      <c r="E5899" s="17" t="s">
        <v>23</v>
      </c>
      <c r="F5899" s="17" t="s">
        <v>218</v>
      </c>
      <c r="G5899" s="17" t="s">
        <v>219</v>
      </c>
      <c r="H5899" s="17" t="s">
        <v>26</v>
      </c>
      <c r="I5899" s="48" t="str">
        <f>INDEX(Orders!$E5899,MATCH(Orders!$F5899,Customers!$B5899,0))</f>
        <v>Standard Class</v>
      </c>
    </row>
    <row r="5900" spans="1:9" hidden="1" x14ac:dyDescent="0.35">
      <c r="B5900" s="37"/>
      <c r="C5900" s="38"/>
      <c r="D5900" s="38"/>
      <c r="E5900" s="38"/>
      <c r="F5900" s="38"/>
      <c r="G5900" s="38"/>
      <c r="H5900" s="38"/>
      <c r="I5900" s="46" t="e">
        <f>INDEX(Orders!$B4:$L5899,MATCH(Orders!$B4:$L5899,Customers!$B5900,0))</f>
        <v>#VALUE!</v>
      </c>
    </row>
    <row r="5901" spans="1:9" hidden="1" x14ac:dyDescent="0.35">
      <c r="B5901" s="39"/>
      <c r="C5901" s="27"/>
      <c r="D5901" s="27"/>
      <c r="E5901" s="27"/>
      <c r="F5901" s="27"/>
      <c r="G5901" s="27"/>
      <c r="H5901" s="27"/>
      <c r="I5901" s="27" t="e">
        <f>INDEX(Orders!$B4:$L5899,MATCH(Orders!$B4:$L5899,Customers!$B5901,0))</f>
        <v>#VALUE!</v>
      </c>
    </row>
    <row r="5902" spans="1:9" hidden="1" x14ac:dyDescent="0.35">
      <c r="B5902" s="40"/>
      <c r="C5902" s="26"/>
      <c r="D5902" s="26"/>
      <c r="E5902" s="26"/>
      <c r="F5902" s="26"/>
      <c r="G5902" s="26"/>
      <c r="H5902" s="26"/>
      <c r="I5902" s="26" t="e">
        <f>INDEX(Orders!$B4:$L5899,MATCH(Orders!$B4:$L5899,Customers!$B5902,0))</f>
        <v>#VALUE!</v>
      </c>
    </row>
    <row r="5903" spans="1:9" hidden="1" x14ac:dyDescent="0.35">
      <c r="B5903" s="39"/>
      <c r="C5903" s="27"/>
      <c r="D5903" s="27"/>
      <c r="E5903" s="27"/>
      <c r="F5903" s="27"/>
      <c r="G5903" s="27"/>
      <c r="H5903" s="27"/>
      <c r="I5903" s="27" t="e">
        <f>INDEX(Orders!$B4:$L5899,MATCH(Orders!$B4:$L5899,Customers!$B5903,0))</f>
        <v>#VALUE!</v>
      </c>
    </row>
    <row r="5904" spans="1:9" hidden="1" x14ac:dyDescent="0.35">
      <c r="B5904" s="8"/>
      <c r="C5904" s="41"/>
      <c r="D5904" s="41"/>
      <c r="E5904" s="41"/>
      <c r="F5904" s="41"/>
      <c r="G5904" s="41"/>
      <c r="H5904" s="41"/>
      <c r="I5904" s="41" t="e">
        <f>INDEX(Orders!$B4:$L5899,MATCH(Orders!$B4:$L5899,Customers!$B5904,0))</f>
        <v>#VALUE!</v>
      </c>
    </row>
  </sheetData>
  <mergeCells count="1">
    <mergeCell ref="B1:I1"/>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65B2D-01CB-4031-AD3B-409D9123510F}">
  <dimension ref="A2:K33"/>
  <sheetViews>
    <sheetView workbookViewId="0">
      <selection activeCell="F26" sqref="F26"/>
    </sheetView>
  </sheetViews>
  <sheetFormatPr defaultRowHeight="14.5" x14ac:dyDescent="0.35"/>
  <cols>
    <col min="1" max="1" width="15.81640625" bestFit="1" customWidth="1"/>
    <col min="2" max="2" width="13.26953125" bestFit="1" customWidth="1"/>
    <col min="3" max="3" width="19.1796875" bestFit="1" customWidth="1"/>
    <col min="4" max="4" width="12.36328125" bestFit="1" customWidth="1"/>
    <col min="5" max="5" width="15.81640625" bestFit="1" customWidth="1"/>
    <col min="6" max="6" width="10.453125" customWidth="1"/>
    <col min="7" max="7" width="12.36328125" bestFit="1" customWidth="1"/>
    <col min="8" max="8" width="15.81640625" bestFit="1" customWidth="1"/>
    <col min="9" max="9" width="14.453125" bestFit="1" customWidth="1"/>
    <col min="10" max="10" width="12.36328125" bestFit="1" customWidth="1"/>
    <col min="11" max="11" width="19.1796875" bestFit="1" customWidth="1"/>
    <col min="12" max="2502" width="14.453125" bestFit="1" customWidth="1"/>
    <col min="2503" max="3008" width="14.36328125" bestFit="1" customWidth="1"/>
    <col min="3009" max="3009" width="6.7265625" bestFit="1" customWidth="1"/>
    <col min="3010" max="3011" width="10.7265625" bestFit="1" customWidth="1"/>
  </cols>
  <sheetData>
    <row r="2" spans="1:8" x14ac:dyDescent="0.35">
      <c r="A2" t="s">
        <v>15</v>
      </c>
      <c r="D2" t="s">
        <v>8644</v>
      </c>
      <c r="G2" t="s">
        <v>8645</v>
      </c>
    </row>
    <row r="3" spans="1:8" x14ac:dyDescent="0.35">
      <c r="A3" s="42" t="s">
        <v>8629</v>
      </c>
      <c r="B3" t="s">
        <v>8631</v>
      </c>
      <c r="D3" s="42" t="s">
        <v>8629</v>
      </c>
      <c r="E3" t="s">
        <v>8631</v>
      </c>
      <c r="G3" s="42" t="s">
        <v>8629</v>
      </c>
      <c r="H3" t="s">
        <v>8631</v>
      </c>
    </row>
    <row r="4" spans="1:8" x14ac:dyDescent="0.35">
      <c r="A4" s="43" t="s">
        <v>8632</v>
      </c>
      <c r="B4">
        <v>24883320.030000005</v>
      </c>
      <c r="D4" s="43" t="s">
        <v>28</v>
      </c>
      <c r="E4">
        <v>316825038.08999991</v>
      </c>
      <c r="G4" s="43" t="s">
        <v>3952</v>
      </c>
      <c r="H4">
        <v>25473322</v>
      </c>
    </row>
    <row r="5" spans="1:8" x14ac:dyDescent="0.35">
      <c r="A5" s="43" t="s">
        <v>8633</v>
      </c>
      <c r="B5">
        <v>24785964.080000013</v>
      </c>
      <c r="D5" s="43" t="s">
        <v>46</v>
      </c>
      <c r="E5">
        <v>215974781.14600065</v>
      </c>
      <c r="G5" s="43" t="s">
        <v>4354</v>
      </c>
      <c r="H5">
        <v>23754856</v>
      </c>
    </row>
    <row r="6" spans="1:8" x14ac:dyDescent="0.35">
      <c r="A6" s="43" t="s">
        <v>8634</v>
      </c>
      <c r="B6">
        <v>41266629.530000009</v>
      </c>
      <c r="D6" s="43" t="s">
        <v>33</v>
      </c>
      <c r="E6">
        <v>163653923.58999977</v>
      </c>
      <c r="G6" s="43" t="s">
        <v>490</v>
      </c>
      <c r="H6">
        <v>10778708.949999999</v>
      </c>
    </row>
    <row r="7" spans="1:8" x14ac:dyDescent="0.35">
      <c r="A7" s="43" t="s">
        <v>8635</v>
      </c>
      <c r="B7">
        <v>47617361.980000019</v>
      </c>
      <c r="D7" s="43" t="s">
        <v>8630</v>
      </c>
      <c r="E7">
        <v>696453742.826002</v>
      </c>
      <c r="G7" s="43" t="s">
        <v>2571</v>
      </c>
      <c r="H7">
        <v>9763833.9100000001</v>
      </c>
    </row>
    <row r="8" spans="1:8" x14ac:dyDescent="0.35">
      <c r="A8" s="43" t="s">
        <v>8636</v>
      </c>
      <c r="B8">
        <v>46023293.170000017</v>
      </c>
      <c r="G8" s="43" t="s">
        <v>5204</v>
      </c>
      <c r="H8">
        <v>9323969</v>
      </c>
    </row>
    <row r="9" spans="1:8" x14ac:dyDescent="0.35">
      <c r="A9" s="43" t="s">
        <v>8637</v>
      </c>
      <c r="B9">
        <v>54917573.246000014</v>
      </c>
      <c r="G9" s="43" t="s">
        <v>2508</v>
      </c>
      <c r="H9">
        <v>8117065.8999999994</v>
      </c>
    </row>
    <row r="10" spans="1:8" x14ac:dyDescent="0.35">
      <c r="A10" s="43" t="s">
        <v>8638</v>
      </c>
      <c r="B10">
        <v>34354339.090000011</v>
      </c>
      <c r="G10" s="43" t="s">
        <v>2361</v>
      </c>
      <c r="H10">
        <v>7935768.4100000001</v>
      </c>
    </row>
    <row r="11" spans="1:8" x14ac:dyDescent="0.35">
      <c r="A11" s="43" t="s">
        <v>8639</v>
      </c>
      <c r="B11">
        <v>66883436.899999991</v>
      </c>
      <c r="G11" s="43" t="s">
        <v>5959</v>
      </c>
      <c r="H11">
        <v>7825312</v>
      </c>
    </row>
    <row r="12" spans="1:8" x14ac:dyDescent="0.35">
      <c r="A12" s="43" t="s">
        <v>8640</v>
      </c>
      <c r="B12">
        <v>116796219.70000002</v>
      </c>
      <c r="G12" s="43" t="s">
        <v>1421</v>
      </c>
      <c r="H12">
        <v>7126603.96</v>
      </c>
    </row>
    <row r="13" spans="1:8" x14ac:dyDescent="0.35">
      <c r="A13" s="43" t="s">
        <v>8641</v>
      </c>
      <c r="B13">
        <v>51713804.689999998</v>
      </c>
      <c r="G13" s="43" t="s">
        <v>5561</v>
      </c>
      <c r="H13">
        <v>6563660.9300000006</v>
      </c>
    </row>
    <row r="14" spans="1:8" x14ac:dyDescent="0.35">
      <c r="A14" s="43" t="s">
        <v>8642</v>
      </c>
      <c r="B14">
        <v>104696110.74000007</v>
      </c>
      <c r="G14" s="43" t="s">
        <v>8630</v>
      </c>
      <c r="H14">
        <v>116663101.06</v>
      </c>
    </row>
    <row r="15" spans="1:8" x14ac:dyDescent="0.35">
      <c r="A15" s="43" t="s">
        <v>8643</v>
      </c>
      <c r="B15">
        <v>82515689.669999987</v>
      </c>
    </row>
    <row r="16" spans="1:8" x14ac:dyDescent="0.35">
      <c r="A16" s="43" t="s">
        <v>8630</v>
      </c>
      <c r="B16">
        <v>696453742.826002</v>
      </c>
    </row>
    <row r="19" spans="1:11" x14ac:dyDescent="0.35">
      <c r="A19" s="43" t="s">
        <v>8647</v>
      </c>
      <c r="D19" t="s">
        <v>8653</v>
      </c>
      <c r="G19" t="s">
        <v>8651</v>
      </c>
      <c r="J19" t="s">
        <v>8652</v>
      </c>
    </row>
    <row r="20" spans="1:11" x14ac:dyDescent="0.35">
      <c r="A20" s="42" t="s">
        <v>8629</v>
      </c>
      <c r="B20" t="s">
        <v>8646</v>
      </c>
      <c r="D20" s="42" t="s">
        <v>8629</v>
      </c>
      <c r="E20" t="s">
        <v>8648</v>
      </c>
      <c r="G20" s="42" t="s">
        <v>8629</v>
      </c>
      <c r="H20" t="s">
        <v>8648</v>
      </c>
      <c r="J20" s="42" t="s">
        <v>8629</v>
      </c>
      <c r="K20" t="s">
        <v>8650</v>
      </c>
    </row>
    <row r="21" spans="1:11" x14ac:dyDescent="0.35">
      <c r="A21" s="43" t="s">
        <v>38</v>
      </c>
      <c r="B21" s="49">
        <v>3554</v>
      </c>
      <c r="D21" s="43" t="s">
        <v>36</v>
      </c>
      <c r="E21" s="49">
        <v>1283</v>
      </c>
      <c r="G21" s="43" t="s">
        <v>8632</v>
      </c>
      <c r="H21">
        <v>245</v>
      </c>
      <c r="J21" s="43" t="s">
        <v>41</v>
      </c>
      <c r="K21" s="49">
        <v>2995</v>
      </c>
    </row>
    <row r="22" spans="1:11" x14ac:dyDescent="0.35">
      <c r="A22" s="43" t="s">
        <v>208</v>
      </c>
      <c r="B22" s="49">
        <v>1221</v>
      </c>
      <c r="D22" s="43" t="s">
        <v>70</v>
      </c>
      <c r="E22" s="49">
        <v>2450</v>
      </c>
      <c r="G22" s="43" t="s">
        <v>8633</v>
      </c>
      <c r="H22">
        <v>190</v>
      </c>
      <c r="J22" s="43" t="s">
        <v>22</v>
      </c>
      <c r="K22" s="49">
        <v>1774</v>
      </c>
    </row>
    <row r="23" spans="1:11" x14ac:dyDescent="0.35">
      <c r="A23" s="43" t="s">
        <v>94</v>
      </c>
      <c r="B23" s="49">
        <v>4392</v>
      </c>
      <c r="D23" s="43" t="s">
        <v>31</v>
      </c>
      <c r="E23" s="49">
        <v>2163</v>
      </c>
      <c r="G23" s="43" t="s">
        <v>8634</v>
      </c>
      <c r="H23">
        <v>401</v>
      </c>
      <c r="J23" s="43" t="s">
        <v>108</v>
      </c>
      <c r="K23" s="49">
        <v>1127</v>
      </c>
    </row>
    <row r="24" spans="1:11" x14ac:dyDescent="0.35">
      <c r="A24" s="43" t="s">
        <v>19</v>
      </c>
      <c r="B24" s="49">
        <v>13124</v>
      </c>
      <c r="D24" s="43" t="s">
        <v>8630</v>
      </c>
      <c r="E24">
        <v>5896</v>
      </c>
      <c r="G24" s="43" t="s">
        <v>8635</v>
      </c>
      <c r="H24">
        <v>371</v>
      </c>
      <c r="J24" s="43" t="s">
        <v>8630</v>
      </c>
      <c r="K24">
        <v>5896</v>
      </c>
    </row>
    <row r="25" spans="1:11" x14ac:dyDescent="0.35">
      <c r="A25" s="43" t="s">
        <v>8630</v>
      </c>
      <c r="B25">
        <v>22291</v>
      </c>
      <c r="G25" s="43" t="s">
        <v>8636</v>
      </c>
      <c r="H25">
        <v>466</v>
      </c>
    </row>
    <row r="26" spans="1:11" x14ac:dyDescent="0.35">
      <c r="G26" s="43" t="s">
        <v>8637</v>
      </c>
      <c r="H26">
        <v>444</v>
      </c>
    </row>
    <row r="27" spans="1:11" x14ac:dyDescent="0.35">
      <c r="A27" s="43" t="s">
        <v>8649</v>
      </c>
      <c r="G27" s="43" t="s">
        <v>8638</v>
      </c>
      <c r="H27">
        <v>427</v>
      </c>
    </row>
    <row r="28" spans="1:11" x14ac:dyDescent="0.35">
      <c r="A28" t="s">
        <v>8648</v>
      </c>
      <c r="B28" t="s">
        <v>8631</v>
      </c>
      <c r="C28" t="s">
        <v>8650</v>
      </c>
      <c r="G28" s="43" t="s">
        <v>8639</v>
      </c>
      <c r="H28">
        <v>394</v>
      </c>
    </row>
    <row r="29" spans="1:11" x14ac:dyDescent="0.35">
      <c r="A29" s="49">
        <v>5896</v>
      </c>
      <c r="B29" s="45">
        <v>696453742.826002</v>
      </c>
      <c r="C29" s="49">
        <v>5896</v>
      </c>
      <c r="G29" s="43" t="s">
        <v>8640</v>
      </c>
      <c r="H29">
        <v>821</v>
      </c>
    </row>
    <row r="30" spans="1:11" x14ac:dyDescent="0.35">
      <c r="G30" s="43" t="s">
        <v>8641</v>
      </c>
      <c r="H30">
        <v>494</v>
      </c>
    </row>
    <row r="31" spans="1:11" x14ac:dyDescent="0.35">
      <c r="G31" s="43" t="s">
        <v>8642</v>
      </c>
      <c r="H31">
        <v>829</v>
      </c>
    </row>
    <row r="32" spans="1:11" x14ac:dyDescent="0.35">
      <c r="G32" s="43" t="s">
        <v>8643</v>
      </c>
      <c r="H32">
        <v>814</v>
      </c>
    </row>
    <row r="33" spans="7:8" x14ac:dyDescent="0.35">
      <c r="G33" s="43" t="s">
        <v>8630</v>
      </c>
      <c r="H33">
        <v>5896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9E821-8A4E-46A4-B2D3-0CEE10F47D34}">
  <dimension ref="B2:X35"/>
  <sheetViews>
    <sheetView showGridLines="0" tabSelected="1" topLeftCell="B2" zoomScale="87" zoomScaleNormal="124" workbookViewId="0">
      <selection activeCell="Z25" sqref="Z25"/>
    </sheetView>
  </sheetViews>
  <sheetFormatPr defaultRowHeight="14.5" x14ac:dyDescent="0.35"/>
  <cols>
    <col min="1" max="1" width="1.453125" customWidth="1"/>
    <col min="2" max="2" width="13.54296875" customWidth="1"/>
    <col min="3" max="3" width="16.7265625" customWidth="1"/>
    <col min="5" max="5" width="12.36328125" bestFit="1" customWidth="1"/>
    <col min="10" max="10" width="1.6328125" customWidth="1"/>
    <col min="17" max="17" width="1.6328125" customWidth="1"/>
    <col min="24" max="24" width="1.6328125" customWidth="1"/>
  </cols>
  <sheetData>
    <row r="2" spans="2:24" ht="8.5" customHeight="1" x14ac:dyDescent="0.35">
      <c r="B2" s="44"/>
      <c r="C2" s="44"/>
      <c r="D2" s="44"/>
      <c r="E2" s="44"/>
      <c r="F2" s="44"/>
      <c r="G2" s="44"/>
      <c r="H2" s="44"/>
      <c r="I2" s="44"/>
      <c r="J2" s="44"/>
      <c r="K2" s="44"/>
      <c r="L2" s="44"/>
      <c r="M2" s="44"/>
      <c r="N2" s="44"/>
      <c r="O2" s="44"/>
      <c r="P2" s="44"/>
      <c r="Q2" s="44"/>
      <c r="R2" s="44"/>
      <c r="S2" s="44"/>
      <c r="T2" s="44"/>
      <c r="U2" s="44"/>
      <c r="V2" s="44"/>
      <c r="W2" s="44"/>
      <c r="X2" s="44"/>
    </row>
    <row r="3" spans="2:24" x14ac:dyDescent="0.35">
      <c r="B3" s="44"/>
      <c r="C3" s="44"/>
      <c r="D3" s="44"/>
      <c r="E3" s="44"/>
      <c r="F3" s="44"/>
      <c r="G3" s="44"/>
      <c r="H3" s="44"/>
      <c r="I3" s="44"/>
      <c r="J3" s="44"/>
      <c r="K3" s="44"/>
      <c r="L3" s="44"/>
      <c r="M3" s="44"/>
      <c r="N3" s="44"/>
      <c r="O3" s="44"/>
      <c r="P3" s="44"/>
      <c r="Q3" s="44"/>
      <c r="R3" s="44"/>
      <c r="S3" s="44"/>
      <c r="T3" s="44"/>
      <c r="U3" s="44"/>
      <c r="V3" s="44"/>
      <c r="W3" s="44"/>
      <c r="X3" s="44"/>
    </row>
    <row r="4" spans="2:24" x14ac:dyDescent="0.35">
      <c r="B4" s="44"/>
      <c r="C4" s="44"/>
      <c r="D4" s="44"/>
      <c r="E4" s="44"/>
      <c r="F4" s="44"/>
      <c r="G4" s="44"/>
      <c r="H4" s="44"/>
      <c r="I4" s="44"/>
      <c r="J4" s="44"/>
      <c r="K4" s="44"/>
      <c r="L4" s="44"/>
      <c r="M4" s="44"/>
      <c r="N4" s="44"/>
      <c r="O4" s="44"/>
      <c r="P4" s="44"/>
      <c r="Q4" s="44"/>
      <c r="R4" s="44"/>
      <c r="S4" s="44"/>
      <c r="T4" s="44"/>
      <c r="U4" s="44"/>
      <c r="V4" s="44"/>
      <c r="W4" s="44"/>
      <c r="X4" s="44"/>
    </row>
    <row r="5" spans="2:24" x14ac:dyDescent="0.35">
      <c r="B5" s="44"/>
      <c r="C5" s="44"/>
      <c r="D5" s="44"/>
      <c r="E5" s="44"/>
      <c r="F5" s="44"/>
      <c r="G5" s="44"/>
      <c r="H5" s="44"/>
      <c r="I5" s="44"/>
      <c r="J5" s="44"/>
      <c r="K5" s="44"/>
      <c r="L5" s="44"/>
      <c r="M5" s="44"/>
      <c r="N5" s="44"/>
      <c r="O5" s="44"/>
      <c r="P5" s="44"/>
      <c r="Q5" s="44"/>
      <c r="R5" s="44"/>
      <c r="S5" s="44"/>
      <c r="T5" s="44"/>
      <c r="U5" s="44"/>
      <c r="V5" s="44"/>
      <c r="W5" s="44"/>
      <c r="X5" s="44"/>
    </row>
    <row r="6" spans="2:24" x14ac:dyDescent="0.35">
      <c r="B6" s="44"/>
      <c r="C6" s="44"/>
      <c r="D6" s="44"/>
      <c r="E6" s="44"/>
      <c r="F6" s="44"/>
      <c r="G6" s="44"/>
      <c r="H6" s="44"/>
      <c r="I6" s="44"/>
      <c r="J6" s="44"/>
      <c r="K6" s="44"/>
      <c r="L6" s="44"/>
      <c r="M6" s="44"/>
      <c r="N6" s="44"/>
      <c r="O6" s="44"/>
      <c r="P6" s="44"/>
      <c r="Q6" s="44"/>
      <c r="R6" s="44"/>
      <c r="S6" s="44"/>
      <c r="T6" s="44"/>
      <c r="U6" s="44"/>
      <c r="V6" s="44"/>
      <c r="W6" s="44"/>
      <c r="X6" s="44"/>
    </row>
    <row r="7" spans="2:24" x14ac:dyDescent="0.35">
      <c r="B7" s="44"/>
      <c r="C7" s="44"/>
      <c r="D7" s="44"/>
      <c r="E7" s="44"/>
      <c r="F7" s="44"/>
      <c r="G7" s="44"/>
      <c r="H7" s="44"/>
      <c r="I7" s="44"/>
      <c r="J7" s="44"/>
      <c r="K7" s="44"/>
      <c r="L7" s="44"/>
      <c r="M7" s="44"/>
      <c r="N7" s="44"/>
      <c r="O7" s="44"/>
      <c r="P7" s="44"/>
      <c r="Q7" s="44"/>
      <c r="R7" s="44"/>
      <c r="S7" s="44"/>
      <c r="T7" s="44"/>
      <c r="U7" s="44"/>
      <c r="V7" s="44"/>
      <c r="W7" s="44"/>
      <c r="X7" s="44"/>
    </row>
    <row r="8" spans="2:24" x14ac:dyDescent="0.35">
      <c r="B8" s="44"/>
      <c r="C8" s="44"/>
      <c r="D8" s="44"/>
      <c r="E8" s="44"/>
      <c r="F8" s="44"/>
      <c r="G8" s="44"/>
      <c r="H8" s="44"/>
      <c r="I8" s="44"/>
      <c r="J8" s="44"/>
      <c r="K8" s="44"/>
      <c r="L8" s="44"/>
      <c r="M8" s="44"/>
      <c r="N8" s="44"/>
      <c r="O8" s="44"/>
      <c r="P8" s="44"/>
      <c r="Q8" s="44"/>
      <c r="R8" s="44"/>
      <c r="S8" s="44"/>
      <c r="T8" s="44"/>
      <c r="U8" s="44"/>
      <c r="V8" s="44"/>
      <c r="W8" s="44"/>
      <c r="X8" s="44"/>
    </row>
    <row r="9" spans="2:24" ht="22" customHeight="1" x14ac:dyDescent="0.35">
      <c r="B9" s="44"/>
      <c r="C9" s="44"/>
      <c r="D9" s="44"/>
      <c r="E9" s="44"/>
      <c r="F9" s="44"/>
      <c r="G9" s="44"/>
      <c r="H9" s="44"/>
      <c r="I9" s="44"/>
      <c r="J9" s="44"/>
      <c r="K9" s="44"/>
      <c r="L9" s="44"/>
      <c r="M9" s="44"/>
      <c r="N9" s="44"/>
      <c r="O9" s="44"/>
      <c r="P9" s="44"/>
      <c r="Q9" s="44"/>
      <c r="R9" s="44"/>
      <c r="S9" s="44"/>
      <c r="T9" s="44"/>
      <c r="U9" s="44"/>
      <c r="V9" s="44"/>
      <c r="W9" s="44"/>
      <c r="X9" s="44"/>
    </row>
    <row r="10" spans="2:24" x14ac:dyDescent="0.35">
      <c r="B10" s="44"/>
      <c r="C10" s="44"/>
      <c r="D10" s="44"/>
      <c r="E10" s="44"/>
      <c r="F10" s="44"/>
      <c r="G10" s="44"/>
      <c r="H10" s="44"/>
      <c r="I10" s="44"/>
      <c r="J10" s="44"/>
      <c r="K10" s="44"/>
      <c r="L10" s="44"/>
      <c r="M10" s="44"/>
      <c r="N10" s="44"/>
      <c r="O10" s="44"/>
      <c r="P10" s="44"/>
      <c r="Q10" s="44"/>
      <c r="R10" s="44"/>
      <c r="S10" s="44"/>
      <c r="T10" s="44"/>
      <c r="U10" s="44"/>
      <c r="V10" s="44"/>
      <c r="W10" s="44"/>
      <c r="X10" s="44"/>
    </row>
    <row r="11" spans="2:24" x14ac:dyDescent="0.35">
      <c r="B11" s="44"/>
      <c r="C11" s="44"/>
      <c r="D11" s="44"/>
      <c r="E11" s="44"/>
      <c r="F11" s="44"/>
      <c r="G11" s="44"/>
      <c r="H11" s="44"/>
      <c r="I11" s="44"/>
      <c r="J11" s="44"/>
      <c r="K11" s="44"/>
      <c r="L11" s="44"/>
      <c r="M11" s="44"/>
      <c r="N11" s="44"/>
      <c r="O11" s="44"/>
      <c r="P11" s="44"/>
      <c r="Q11" s="44"/>
      <c r="R11" s="44"/>
      <c r="S11" s="44"/>
      <c r="T11" s="44"/>
      <c r="U11" s="44"/>
      <c r="V11" s="44"/>
      <c r="W11" s="44"/>
      <c r="X11" s="44"/>
    </row>
    <row r="12" spans="2:24" x14ac:dyDescent="0.35">
      <c r="B12" s="44"/>
      <c r="C12" s="44"/>
      <c r="D12" s="44"/>
      <c r="E12" s="44"/>
      <c r="F12" s="44"/>
      <c r="G12" s="44"/>
      <c r="H12" s="44"/>
      <c r="I12" s="44"/>
      <c r="J12" s="44"/>
      <c r="K12" s="44"/>
      <c r="L12" s="44"/>
      <c r="M12" s="44"/>
      <c r="N12" s="44"/>
      <c r="O12" s="44"/>
      <c r="P12" s="44"/>
      <c r="Q12" s="44"/>
      <c r="R12" s="44"/>
      <c r="S12" s="44"/>
      <c r="T12" s="44"/>
      <c r="U12" s="44"/>
      <c r="V12" s="44"/>
      <c r="W12" s="44"/>
      <c r="X12" s="44"/>
    </row>
    <row r="13" spans="2:24" x14ac:dyDescent="0.35">
      <c r="B13" s="44"/>
      <c r="C13" s="44"/>
      <c r="D13" s="44"/>
      <c r="E13" s="44"/>
      <c r="F13" s="44"/>
      <c r="G13" s="44"/>
      <c r="H13" s="44"/>
      <c r="I13" s="44"/>
      <c r="J13" s="44"/>
      <c r="K13" s="44"/>
      <c r="L13" s="44"/>
      <c r="M13" s="44"/>
      <c r="N13" s="44"/>
      <c r="O13" s="44"/>
      <c r="P13" s="44"/>
      <c r="Q13" s="44"/>
      <c r="R13" s="44"/>
      <c r="S13" s="44"/>
      <c r="T13" s="44"/>
      <c r="U13" s="44"/>
      <c r="V13" s="44"/>
      <c r="W13" s="44"/>
      <c r="X13" s="44"/>
    </row>
    <row r="14" spans="2:24" x14ac:dyDescent="0.35">
      <c r="B14" s="44"/>
      <c r="C14" s="44"/>
      <c r="D14" s="44"/>
      <c r="E14" s="44"/>
      <c r="F14" s="44"/>
      <c r="G14" s="44"/>
      <c r="H14" s="44"/>
      <c r="I14" s="44"/>
      <c r="J14" s="44"/>
      <c r="K14" s="44"/>
      <c r="L14" s="44"/>
      <c r="M14" s="44"/>
      <c r="N14" s="44"/>
      <c r="O14" s="44"/>
      <c r="P14" s="44"/>
      <c r="Q14" s="44"/>
      <c r="R14" s="44"/>
      <c r="S14" s="44"/>
      <c r="T14" s="44"/>
      <c r="U14" s="44"/>
      <c r="V14" s="44"/>
      <c r="W14" s="44"/>
      <c r="X14" s="44"/>
    </row>
    <row r="15" spans="2:24" x14ac:dyDescent="0.35">
      <c r="B15" s="44"/>
      <c r="C15" s="44"/>
      <c r="D15" s="44"/>
      <c r="E15" s="44"/>
      <c r="F15" s="44"/>
      <c r="G15" s="44"/>
      <c r="H15" s="44"/>
      <c r="I15" s="44"/>
      <c r="J15" s="44"/>
      <c r="K15" s="44"/>
      <c r="L15" s="44"/>
      <c r="M15" s="44"/>
      <c r="N15" s="44"/>
      <c r="O15" s="44"/>
      <c r="P15" s="44"/>
      <c r="Q15" s="44"/>
      <c r="R15" s="44"/>
      <c r="S15" s="44"/>
      <c r="T15" s="44"/>
      <c r="U15" s="44"/>
      <c r="V15" s="44"/>
      <c r="W15" s="44"/>
      <c r="X15" s="44"/>
    </row>
    <row r="16" spans="2:24" x14ac:dyDescent="0.35">
      <c r="B16" s="44"/>
      <c r="C16" s="44"/>
      <c r="D16" s="44"/>
      <c r="E16" s="44"/>
      <c r="F16" s="44"/>
      <c r="G16" s="44"/>
      <c r="H16" s="44"/>
      <c r="I16" s="44"/>
      <c r="J16" s="44"/>
      <c r="K16" s="44"/>
      <c r="L16" s="44"/>
      <c r="M16" s="44"/>
      <c r="N16" s="44"/>
      <c r="O16" s="44"/>
      <c r="P16" s="44"/>
      <c r="Q16" s="44"/>
      <c r="R16" s="44"/>
      <c r="S16" s="44"/>
      <c r="T16" s="44"/>
      <c r="U16" s="44"/>
      <c r="V16" s="44"/>
      <c r="W16" s="44"/>
      <c r="X16" s="44"/>
    </row>
    <row r="17" spans="2:24" x14ac:dyDescent="0.35">
      <c r="B17" s="44"/>
      <c r="C17" s="44"/>
      <c r="D17" s="44"/>
      <c r="E17" s="44"/>
      <c r="F17" s="44"/>
      <c r="G17" s="44"/>
      <c r="H17" s="44"/>
      <c r="I17" s="44"/>
      <c r="J17" s="44"/>
      <c r="K17" s="44"/>
      <c r="L17" s="44"/>
      <c r="M17" s="44"/>
      <c r="N17" s="44"/>
      <c r="O17" s="44"/>
      <c r="P17" s="44"/>
      <c r="Q17" s="44"/>
      <c r="R17" s="44"/>
      <c r="S17" s="44"/>
      <c r="T17" s="44"/>
      <c r="U17" s="44"/>
      <c r="V17" s="44"/>
      <c r="W17" s="44"/>
      <c r="X17" s="44"/>
    </row>
    <row r="18" spans="2:24" x14ac:dyDescent="0.35">
      <c r="B18" s="44"/>
      <c r="C18" s="44"/>
      <c r="D18" s="44"/>
      <c r="E18" s="44"/>
      <c r="F18" s="44"/>
      <c r="G18" s="44"/>
      <c r="H18" s="44"/>
      <c r="I18" s="44"/>
      <c r="J18" s="44"/>
      <c r="K18" s="44"/>
      <c r="L18" s="44"/>
      <c r="M18" s="44"/>
      <c r="N18" s="44"/>
      <c r="O18" s="44"/>
      <c r="P18" s="44"/>
      <c r="Q18" s="44"/>
      <c r="R18" s="44"/>
      <c r="S18" s="44"/>
      <c r="T18" s="44"/>
      <c r="U18" s="44"/>
      <c r="V18" s="44"/>
      <c r="W18" s="44"/>
      <c r="X18" s="44"/>
    </row>
    <row r="19" spans="2:24" x14ac:dyDescent="0.35">
      <c r="B19" s="44"/>
      <c r="C19" s="44"/>
      <c r="D19" s="44"/>
      <c r="E19" s="44"/>
      <c r="F19" s="44"/>
      <c r="G19" s="44"/>
      <c r="H19" s="44"/>
      <c r="I19" s="44"/>
      <c r="J19" s="44"/>
      <c r="K19" s="44"/>
      <c r="L19" s="44"/>
      <c r="M19" s="44"/>
      <c r="N19" s="44"/>
      <c r="O19" s="44"/>
      <c r="P19" s="44"/>
      <c r="Q19" s="44"/>
      <c r="R19" s="44"/>
      <c r="S19" s="44"/>
      <c r="T19" s="44"/>
      <c r="U19" s="44"/>
      <c r="V19" s="44"/>
      <c r="W19" s="44"/>
      <c r="X19" s="44"/>
    </row>
    <row r="20" spans="2:24" x14ac:dyDescent="0.35">
      <c r="B20" s="44"/>
      <c r="C20" s="44"/>
      <c r="D20" s="44"/>
      <c r="E20" s="44"/>
      <c r="F20" s="44"/>
      <c r="G20" s="44"/>
      <c r="H20" s="44"/>
      <c r="I20" s="44"/>
      <c r="J20" s="44"/>
      <c r="K20" s="44"/>
      <c r="L20" s="44"/>
      <c r="M20" s="44"/>
      <c r="N20" s="44"/>
      <c r="O20" s="44"/>
      <c r="P20" s="44"/>
      <c r="Q20" s="44"/>
      <c r="R20" s="44"/>
      <c r="S20" s="44"/>
      <c r="T20" s="44"/>
      <c r="U20" s="44"/>
      <c r="V20" s="44"/>
      <c r="W20" s="44"/>
      <c r="X20" s="44"/>
    </row>
    <row r="21" spans="2:24" x14ac:dyDescent="0.35">
      <c r="B21" s="44"/>
      <c r="C21" s="44"/>
      <c r="D21" s="44"/>
      <c r="E21" s="44"/>
      <c r="F21" s="44"/>
      <c r="G21" s="44"/>
      <c r="H21" s="44"/>
      <c r="I21" s="44"/>
      <c r="J21" s="44"/>
      <c r="K21" s="44"/>
      <c r="L21" s="44"/>
      <c r="M21" s="44"/>
      <c r="N21" s="44"/>
      <c r="O21" s="44"/>
      <c r="P21" s="44"/>
      <c r="Q21" s="44"/>
      <c r="R21" s="44"/>
      <c r="S21" s="44"/>
      <c r="T21" s="44"/>
      <c r="U21" s="44"/>
      <c r="V21" s="44"/>
      <c r="W21" s="44"/>
      <c r="X21" s="44"/>
    </row>
    <row r="22" spans="2:24" ht="7" customHeight="1" x14ac:dyDescent="0.35">
      <c r="B22" s="44"/>
      <c r="C22" s="44"/>
      <c r="D22" s="44"/>
      <c r="E22" s="44"/>
      <c r="F22" s="44"/>
      <c r="G22" s="44"/>
      <c r="H22" s="44"/>
      <c r="I22" s="44"/>
      <c r="J22" s="44"/>
      <c r="K22" s="44"/>
      <c r="L22" s="44"/>
      <c r="M22" s="44"/>
      <c r="N22" s="44"/>
      <c r="O22" s="44"/>
      <c r="P22" s="44"/>
      <c r="Q22" s="44"/>
      <c r="R22" s="44"/>
      <c r="S22" s="44"/>
      <c r="T22" s="44"/>
      <c r="U22" s="44"/>
      <c r="V22" s="44"/>
      <c r="W22" s="44"/>
      <c r="X22" s="44"/>
    </row>
    <row r="23" spans="2:24" x14ac:dyDescent="0.35">
      <c r="B23" s="44"/>
      <c r="C23" s="44"/>
      <c r="D23" s="44"/>
      <c r="E23" s="44"/>
      <c r="F23" s="44"/>
      <c r="G23" s="44"/>
      <c r="H23" s="44"/>
      <c r="I23" s="44"/>
      <c r="J23" s="44"/>
      <c r="K23" s="44"/>
      <c r="L23" s="44"/>
      <c r="M23" s="44"/>
      <c r="N23" s="44"/>
      <c r="O23" s="44"/>
      <c r="P23" s="44"/>
      <c r="Q23" s="44"/>
      <c r="R23" s="44"/>
      <c r="S23" s="44"/>
      <c r="T23" s="44"/>
      <c r="U23" s="44"/>
      <c r="V23" s="44"/>
      <c r="W23" s="44"/>
      <c r="X23" s="44"/>
    </row>
    <row r="24" spans="2:24" x14ac:dyDescent="0.35">
      <c r="B24" s="44"/>
      <c r="C24" s="44"/>
      <c r="D24" s="44"/>
      <c r="E24" s="44"/>
      <c r="F24" s="44"/>
      <c r="G24" s="44"/>
      <c r="H24" s="44"/>
      <c r="I24" s="44"/>
      <c r="J24" s="44"/>
      <c r="K24" s="44"/>
      <c r="L24" s="44"/>
      <c r="M24" s="44"/>
      <c r="N24" s="44"/>
      <c r="O24" s="44"/>
      <c r="P24" s="44"/>
      <c r="Q24" s="44"/>
      <c r="R24" s="44"/>
      <c r="S24" s="44"/>
      <c r="T24" s="44"/>
      <c r="U24" s="44"/>
      <c r="V24" s="44"/>
      <c r="W24" s="44"/>
      <c r="X24" s="44"/>
    </row>
    <row r="25" spans="2:24" x14ac:dyDescent="0.35">
      <c r="B25" s="44"/>
      <c r="C25" s="44"/>
      <c r="D25" s="44"/>
      <c r="E25" s="44"/>
      <c r="F25" s="44"/>
      <c r="G25" s="44"/>
      <c r="H25" s="44"/>
      <c r="I25" s="44"/>
      <c r="J25" s="44"/>
      <c r="K25" s="44"/>
      <c r="L25" s="44"/>
      <c r="M25" s="44"/>
      <c r="N25" s="44"/>
      <c r="O25" s="44"/>
      <c r="P25" s="44"/>
      <c r="Q25" s="44"/>
      <c r="R25" s="44"/>
      <c r="S25" s="44"/>
      <c r="T25" s="44"/>
      <c r="U25" s="44"/>
      <c r="V25" s="44"/>
      <c r="W25" s="44"/>
      <c r="X25" s="44"/>
    </row>
    <row r="26" spans="2:24" x14ac:dyDescent="0.35">
      <c r="B26" s="44"/>
      <c r="C26" s="44"/>
      <c r="D26" s="44"/>
      <c r="E26" s="44"/>
      <c r="F26" s="44"/>
      <c r="G26" s="44"/>
      <c r="H26" s="44"/>
      <c r="I26" s="44"/>
      <c r="J26" s="44"/>
      <c r="K26" s="44"/>
      <c r="L26" s="44"/>
      <c r="M26" s="44"/>
      <c r="N26" s="44"/>
      <c r="O26" s="44"/>
      <c r="P26" s="44"/>
      <c r="Q26" s="44"/>
      <c r="R26" s="44"/>
      <c r="S26" s="44"/>
      <c r="T26" s="44"/>
      <c r="U26" s="44"/>
      <c r="V26" s="44"/>
      <c r="W26" s="44"/>
      <c r="X26" s="44"/>
    </row>
    <row r="27" spans="2:24" x14ac:dyDescent="0.35">
      <c r="B27" s="44"/>
      <c r="C27" s="44"/>
      <c r="D27" s="44"/>
      <c r="E27" s="44"/>
      <c r="F27" s="44"/>
      <c r="G27" s="44"/>
      <c r="H27" s="44"/>
      <c r="I27" s="44"/>
      <c r="J27" s="44"/>
      <c r="K27" s="44"/>
      <c r="L27" s="44"/>
      <c r="M27" s="44"/>
      <c r="N27" s="44"/>
      <c r="O27" s="44"/>
      <c r="P27" s="44"/>
      <c r="Q27" s="44"/>
      <c r="R27" s="44"/>
      <c r="S27" s="44"/>
      <c r="T27" s="44"/>
      <c r="U27" s="44"/>
      <c r="V27" s="44"/>
      <c r="W27" s="44"/>
      <c r="X27" s="44"/>
    </row>
    <row r="28" spans="2:24" x14ac:dyDescent="0.35">
      <c r="B28" s="44"/>
      <c r="C28" s="44"/>
      <c r="D28" s="44"/>
      <c r="E28" s="44"/>
      <c r="F28" s="44"/>
      <c r="G28" s="44"/>
      <c r="H28" s="44"/>
      <c r="I28" s="44"/>
      <c r="J28" s="44"/>
      <c r="K28" s="44"/>
      <c r="L28" s="44"/>
      <c r="M28" s="44"/>
      <c r="N28" s="44"/>
      <c r="O28" s="44"/>
      <c r="P28" s="44"/>
      <c r="Q28" s="44"/>
      <c r="R28" s="44"/>
      <c r="S28" s="44"/>
      <c r="T28" s="44"/>
      <c r="U28" s="44"/>
      <c r="V28" s="44"/>
      <c r="W28" s="44"/>
      <c r="X28" s="44"/>
    </row>
    <row r="29" spans="2:24" x14ac:dyDescent="0.35">
      <c r="B29" s="44"/>
      <c r="C29" s="44"/>
      <c r="D29" s="44"/>
      <c r="E29" s="44"/>
      <c r="F29" s="44"/>
      <c r="G29" s="44"/>
      <c r="H29" s="44"/>
      <c r="I29" s="44"/>
      <c r="J29" s="44"/>
      <c r="K29" s="44"/>
      <c r="L29" s="44"/>
      <c r="M29" s="44"/>
      <c r="N29" s="44"/>
      <c r="O29" s="44"/>
      <c r="P29" s="44"/>
      <c r="Q29" s="44"/>
      <c r="R29" s="44"/>
      <c r="S29" s="44"/>
      <c r="T29" s="44"/>
      <c r="U29" s="44"/>
      <c r="V29" s="44"/>
      <c r="W29" s="44"/>
      <c r="X29" s="44"/>
    </row>
    <row r="30" spans="2:24" x14ac:dyDescent="0.35">
      <c r="B30" s="44"/>
      <c r="C30" s="44"/>
      <c r="D30" s="44"/>
      <c r="E30" s="44"/>
      <c r="F30" s="44"/>
      <c r="G30" s="44"/>
      <c r="H30" s="44"/>
      <c r="I30" s="44"/>
      <c r="J30" s="44"/>
      <c r="K30" s="44"/>
      <c r="L30" s="44"/>
      <c r="M30" s="44"/>
      <c r="N30" s="44"/>
      <c r="O30" s="44"/>
      <c r="P30" s="44"/>
      <c r="Q30" s="44"/>
      <c r="R30" s="44"/>
      <c r="S30" s="44"/>
      <c r="T30" s="44"/>
      <c r="U30" s="44"/>
      <c r="V30" s="44"/>
      <c r="W30" s="44"/>
      <c r="X30" s="44"/>
    </row>
    <row r="31" spans="2:24" x14ac:dyDescent="0.35">
      <c r="B31" s="44"/>
      <c r="C31" s="44"/>
      <c r="D31" s="44"/>
      <c r="E31" s="44"/>
      <c r="F31" s="44"/>
      <c r="G31" s="44"/>
      <c r="H31" s="44"/>
      <c r="I31" s="44"/>
      <c r="J31" s="44"/>
      <c r="K31" s="44"/>
      <c r="L31" s="44"/>
      <c r="M31" s="44"/>
      <c r="N31" s="44"/>
      <c r="O31" s="44"/>
      <c r="P31" s="44"/>
      <c r="Q31" s="44"/>
      <c r="R31" s="44"/>
      <c r="S31" s="44"/>
      <c r="T31" s="44"/>
      <c r="U31" s="44"/>
      <c r="V31" s="44"/>
      <c r="W31" s="44"/>
      <c r="X31" s="44"/>
    </row>
    <row r="32" spans="2:24" x14ac:dyDescent="0.35">
      <c r="B32" s="44"/>
      <c r="C32" s="44"/>
      <c r="D32" s="44"/>
      <c r="E32" s="44"/>
      <c r="F32" s="44"/>
      <c r="G32" s="44"/>
      <c r="H32" s="44"/>
      <c r="I32" s="44"/>
      <c r="J32" s="44"/>
      <c r="K32" s="44"/>
      <c r="L32" s="44"/>
      <c r="M32" s="44"/>
      <c r="N32" s="44"/>
      <c r="O32" s="44"/>
      <c r="P32" s="44"/>
      <c r="Q32" s="44"/>
      <c r="R32" s="44"/>
      <c r="S32" s="44"/>
      <c r="T32" s="44"/>
      <c r="U32" s="44"/>
      <c r="V32" s="44"/>
      <c r="W32" s="44"/>
      <c r="X32" s="44"/>
    </row>
    <row r="33" spans="2:24" x14ac:dyDescent="0.35">
      <c r="B33" s="44"/>
      <c r="C33" s="44"/>
      <c r="D33" s="44"/>
      <c r="E33" s="44"/>
      <c r="F33" s="44"/>
      <c r="G33" s="44"/>
      <c r="H33" s="44"/>
      <c r="I33" s="44"/>
      <c r="J33" s="44"/>
      <c r="K33" s="44"/>
      <c r="L33" s="44"/>
      <c r="M33" s="44"/>
      <c r="N33" s="44"/>
      <c r="O33" s="44"/>
      <c r="P33" s="44"/>
      <c r="Q33" s="44"/>
      <c r="R33" s="44"/>
      <c r="S33" s="44"/>
      <c r="T33" s="44"/>
      <c r="U33" s="44"/>
      <c r="V33" s="44"/>
      <c r="W33" s="44"/>
      <c r="X33" s="44"/>
    </row>
    <row r="34" spans="2:24" x14ac:dyDescent="0.35">
      <c r="B34" s="44"/>
      <c r="C34" s="44"/>
      <c r="D34" s="44"/>
      <c r="E34" s="44"/>
      <c r="F34" s="44"/>
      <c r="G34" s="44"/>
      <c r="H34" s="44"/>
      <c r="I34" s="44"/>
      <c r="J34" s="44"/>
      <c r="K34" s="44"/>
      <c r="L34" s="44"/>
      <c r="M34" s="44"/>
      <c r="N34" s="44"/>
      <c r="O34" s="44"/>
      <c r="P34" s="44"/>
      <c r="Q34" s="44"/>
      <c r="R34" s="44"/>
      <c r="S34" s="44"/>
      <c r="T34" s="44"/>
      <c r="U34" s="44"/>
      <c r="V34" s="44"/>
      <c r="W34" s="44"/>
      <c r="X34" s="44"/>
    </row>
    <row r="35" spans="2:24" x14ac:dyDescent="0.35">
      <c r="B35" s="44"/>
      <c r="C35" s="44"/>
      <c r="D35" s="44"/>
      <c r="E35" s="44"/>
      <c r="F35" s="44"/>
      <c r="G35" s="44"/>
      <c r="H35" s="44"/>
      <c r="I35" s="44"/>
      <c r="J35" s="44"/>
      <c r="K35" s="44"/>
      <c r="L35" s="44"/>
      <c r="M35" s="44"/>
      <c r="N35" s="44"/>
      <c r="O35" s="44"/>
      <c r="P35" s="44"/>
      <c r="Q35" s="44"/>
      <c r="R35" s="44"/>
      <c r="S35" s="44"/>
      <c r="T35" s="44"/>
      <c r="U35" s="44"/>
      <c r="V35" s="44"/>
      <c r="W35" s="44"/>
      <c r="X35" s="4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E1D98-855E-473A-AD4E-AF922D9D2F1C}">
  <dimension ref="A1:R33"/>
  <sheetViews>
    <sheetView showGridLines="0" zoomScale="96" workbookViewId="0">
      <selection activeCell="I18" sqref="I18"/>
    </sheetView>
  </sheetViews>
  <sheetFormatPr defaultRowHeight="14.5" x14ac:dyDescent="0.35"/>
  <cols>
    <col min="1" max="1" width="18.453125" customWidth="1"/>
    <col min="2" max="2" width="12.26953125" style="51" bestFit="1" customWidth="1"/>
    <col min="4" max="4" width="14.453125" customWidth="1"/>
    <col min="5" max="5" width="13.81640625" customWidth="1"/>
    <col min="6" max="6" width="12.54296875" bestFit="1" customWidth="1"/>
    <col min="7" max="7" width="9.90625" bestFit="1" customWidth="1"/>
    <col min="8" max="8" width="12.1796875" bestFit="1" customWidth="1"/>
    <col min="9" max="9" width="9.6328125" bestFit="1" customWidth="1"/>
    <col min="10" max="10" width="13.36328125" bestFit="1" customWidth="1"/>
    <col min="13" max="14" width="14.453125" customWidth="1"/>
    <col min="15" max="15" width="8.7265625" customWidth="1"/>
  </cols>
  <sheetData>
    <row r="1" spans="1:18" ht="23.5" x14ac:dyDescent="0.55000000000000004">
      <c r="A1" s="64"/>
      <c r="B1" s="64"/>
      <c r="C1" s="64"/>
      <c r="D1" s="75" t="s">
        <v>8672</v>
      </c>
      <c r="E1" s="75"/>
      <c r="F1" s="75"/>
      <c r="G1" s="75"/>
      <c r="H1" s="75"/>
      <c r="I1" s="75"/>
      <c r="J1" s="75"/>
      <c r="L1" s="50"/>
      <c r="M1" s="75" t="s">
        <v>8686</v>
      </c>
      <c r="N1" s="75"/>
      <c r="O1" s="75"/>
      <c r="P1" s="75"/>
      <c r="Q1" s="75"/>
      <c r="R1" s="75"/>
    </row>
    <row r="2" spans="1:18" ht="15" thickBot="1" x14ac:dyDescent="0.4">
      <c r="L2" s="50"/>
    </row>
    <row r="3" spans="1:18" ht="15.5" x14ac:dyDescent="0.35">
      <c r="A3" s="74" t="s">
        <v>8654</v>
      </c>
      <c r="B3" s="74"/>
      <c r="D3" s="54" t="s">
        <v>8679</v>
      </c>
      <c r="E3" s="54"/>
      <c r="F3" s="59"/>
      <c r="G3" s="59"/>
      <c r="H3" s="59"/>
      <c r="I3" s="59"/>
      <c r="J3" s="59"/>
      <c r="L3" s="50"/>
      <c r="M3" s="74" t="s">
        <v>8654</v>
      </c>
      <c r="N3" s="74"/>
    </row>
    <row r="4" spans="1:18" ht="15.5" x14ac:dyDescent="0.35">
      <c r="D4" s="53"/>
      <c r="E4" s="53"/>
      <c r="F4" s="60" t="s">
        <v>8681</v>
      </c>
      <c r="G4" s="60" t="s">
        <v>8673</v>
      </c>
      <c r="H4" s="60" t="s">
        <v>8675</v>
      </c>
      <c r="I4" s="60" t="s">
        <v>8676</v>
      </c>
      <c r="J4" s="60" t="s">
        <v>8678</v>
      </c>
      <c r="L4" s="50"/>
      <c r="N4" s="51"/>
    </row>
    <row r="5" spans="1:18" ht="31.5" x14ac:dyDescent="0.35">
      <c r="A5" s="65" t="s">
        <v>8655</v>
      </c>
      <c r="B5" s="66"/>
      <c r="D5" s="56"/>
      <c r="E5" s="56"/>
      <c r="G5" s="63" t="s">
        <v>8674</v>
      </c>
      <c r="H5" s="63"/>
      <c r="I5" s="63" t="s">
        <v>8677</v>
      </c>
      <c r="J5" s="63" t="s">
        <v>8677</v>
      </c>
      <c r="L5" s="50"/>
      <c r="M5" s="65" t="s">
        <v>8655</v>
      </c>
      <c r="N5" s="66"/>
    </row>
    <row r="6" spans="1:18" x14ac:dyDescent="0.35">
      <c r="A6" s="3" t="s">
        <v>8656</v>
      </c>
      <c r="B6" s="3">
        <v>1500</v>
      </c>
      <c r="D6" s="57" t="s">
        <v>8680</v>
      </c>
      <c r="E6" s="57"/>
      <c r="F6" s="55"/>
      <c r="G6" s="55"/>
      <c r="H6" s="55"/>
      <c r="I6" s="55"/>
      <c r="J6" s="55"/>
      <c r="L6" s="50"/>
      <c r="M6" s="3" t="s">
        <v>8656</v>
      </c>
      <c r="N6" s="3">
        <v>1500</v>
      </c>
    </row>
    <row r="7" spans="1:18" x14ac:dyDescent="0.35">
      <c r="D7" s="56"/>
      <c r="E7" s="56" t="s">
        <v>8656</v>
      </c>
      <c r="F7">
        <v>1500</v>
      </c>
      <c r="G7" s="61">
        <v>300</v>
      </c>
      <c r="H7" s="61">
        <v>800</v>
      </c>
      <c r="I7" s="61">
        <v>1500</v>
      </c>
      <c r="J7" s="61">
        <v>5000</v>
      </c>
      <c r="L7" s="50"/>
      <c r="N7" s="51"/>
    </row>
    <row r="8" spans="1:18" x14ac:dyDescent="0.35">
      <c r="A8" s="3" t="s">
        <v>8657</v>
      </c>
      <c r="B8" s="67">
        <v>12000</v>
      </c>
      <c r="D8" s="56"/>
      <c r="E8" s="56" t="s">
        <v>8657</v>
      </c>
      <c r="F8" s="51">
        <v>12000</v>
      </c>
      <c r="G8" s="62">
        <v>4000</v>
      </c>
      <c r="H8" s="62">
        <v>7500</v>
      </c>
      <c r="I8" s="62">
        <v>12000</v>
      </c>
      <c r="J8" s="62">
        <v>25000</v>
      </c>
      <c r="L8" s="50"/>
      <c r="M8" s="3" t="s">
        <v>8657</v>
      </c>
      <c r="N8" s="67">
        <v>12000</v>
      </c>
    </row>
    <row r="9" spans="1:18" x14ac:dyDescent="0.35">
      <c r="A9" s="3" t="s">
        <v>8658</v>
      </c>
      <c r="B9" s="67">
        <v>3500</v>
      </c>
      <c r="D9" s="56"/>
      <c r="E9" s="56" t="s">
        <v>8658</v>
      </c>
      <c r="F9" s="51">
        <v>3500</v>
      </c>
      <c r="G9" s="62">
        <v>500</v>
      </c>
      <c r="H9" s="62">
        <v>1000</v>
      </c>
      <c r="I9" s="62">
        <v>3500</v>
      </c>
      <c r="J9" s="62">
        <v>10000</v>
      </c>
      <c r="L9" s="50"/>
      <c r="M9" s="3" t="s">
        <v>8658</v>
      </c>
      <c r="N9" s="67">
        <v>3500</v>
      </c>
    </row>
    <row r="10" spans="1:18" x14ac:dyDescent="0.35">
      <c r="A10" s="3" t="s">
        <v>8659</v>
      </c>
      <c r="B10" s="67">
        <v>1000</v>
      </c>
      <c r="D10" s="56"/>
      <c r="E10" s="56" t="s">
        <v>8659</v>
      </c>
      <c r="F10" s="51">
        <v>1000</v>
      </c>
      <c r="G10" s="62">
        <v>300</v>
      </c>
      <c r="H10" s="62">
        <v>600</v>
      </c>
      <c r="I10" s="62">
        <v>1000</v>
      </c>
      <c r="J10" s="62">
        <v>2500</v>
      </c>
      <c r="L10" s="50"/>
      <c r="M10" s="3" t="s">
        <v>8659</v>
      </c>
      <c r="N10" s="67">
        <v>1000</v>
      </c>
    </row>
    <row r="11" spans="1:18" x14ac:dyDescent="0.35">
      <c r="A11" s="3" t="s">
        <v>8660</v>
      </c>
      <c r="B11" s="67">
        <v>700</v>
      </c>
      <c r="D11" s="56"/>
      <c r="E11" s="56" t="s">
        <v>8660</v>
      </c>
      <c r="F11" s="51">
        <v>700</v>
      </c>
      <c r="G11" s="62">
        <v>250</v>
      </c>
      <c r="H11" s="62">
        <v>350</v>
      </c>
      <c r="I11" s="62">
        <v>700</v>
      </c>
      <c r="J11" s="62">
        <v>2000</v>
      </c>
      <c r="L11" s="50"/>
      <c r="M11" s="3" t="s">
        <v>8660</v>
      </c>
      <c r="N11" s="67">
        <v>700</v>
      </c>
    </row>
    <row r="12" spans="1:18" x14ac:dyDescent="0.35">
      <c r="A12" s="3" t="s">
        <v>8661</v>
      </c>
      <c r="B12" s="67">
        <v>350</v>
      </c>
      <c r="D12" s="56"/>
      <c r="E12" s="56" t="s">
        <v>8661</v>
      </c>
      <c r="F12" s="51">
        <v>350</v>
      </c>
      <c r="G12" s="62">
        <v>200</v>
      </c>
      <c r="H12" s="62">
        <v>250</v>
      </c>
      <c r="I12" s="62">
        <v>350</v>
      </c>
      <c r="J12" s="62">
        <v>500</v>
      </c>
      <c r="L12" s="50"/>
      <c r="M12" s="3" t="s">
        <v>8661</v>
      </c>
      <c r="N12" s="67">
        <v>350</v>
      </c>
    </row>
    <row r="13" spans="1:18" x14ac:dyDescent="0.35">
      <c r="A13" s="3" t="s">
        <v>8662</v>
      </c>
      <c r="B13" s="67">
        <v>1000</v>
      </c>
      <c r="D13" s="56"/>
      <c r="E13" s="56" t="s">
        <v>8662</v>
      </c>
      <c r="F13" s="51">
        <v>1000</v>
      </c>
      <c r="G13" s="62">
        <v>150</v>
      </c>
      <c r="H13" s="62">
        <v>300</v>
      </c>
      <c r="I13" s="62">
        <v>1000</v>
      </c>
      <c r="J13" s="62">
        <v>2500</v>
      </c>
      <c r="L13" s="50"/>
      <c r="M13" s="3" t="s">
        <v>8662</v>
      </c>
      <c r="N13" s="67">
        <v>1000</v>
      </c>
    </row>
    <row r="14" spans="1:18" x14ac:dyDescent="0.35">
      <c r="A14" s="3" t="s">
        <v>8663</v>
      </c>
      <c r="B14" s="67">
        <v>500</v>
      </c>
      <c r="D14" s="56"/>
      <c r="E14" s="56" t="s">
        <v>8663</v>
      </c>
      <c r="F14" s="51">
        <v>500</v>
      </c>
      <c r="G14" s="62">
        <v>100</v>
      </c>
      <c r="H14" s="62">
        <v>250</v>
      </c>
      <c r="I14" s="62">
        <v>500</v>
      </c>
      <c r="J14" s="62">
        <v>2500</v>
      </c>
      <c r="L14" s="50"/>
      <c r="M14" s="3" t="s">
        <v>8663</v>
      </c>
      <c r="N14" s="67">
        <v>500</v>
      </c>
    </row>
    <row r="15" spans="1:18" x14ac:dyDescent="0.35">
      <c r="A15" s="4" t="s">
        <v>8664</v>
      </c>
      <c r="B15" s="68">
        <f>SUM(B8:B14)</f>
        <v>19050</v>
      </c>
      <c r="D15" s="56"/>
      <c r="E15" s="56" t="s">
        <v>8669</v>
      </c>
      <c r="F15" s="51">
        <v>50</v>
      </c>
      <c r="G15" s="62">
        <v>30</v>
      </c>
      <c r="H15" s="62">
        <v>35</v>
      </c>
      <c r="I15" s="62">
        <v>50</v>
      </c>
      <c r="J15" s="62">
        <v>50</v>
      </c>
      <c r="L15" s="50"/>
      <c r="M15" s="4" t="s">
        <v>8664</v>
      </c>
      <c r="N15" s="68">
        <f>SUM(N8:N14)</f>
        <v>19050</v>
      </c>
    </row>
    <row r="16" spans="1:18" x14ac:dyDescent="0.35">
      <c r="D16" s="57" t="s">
        <v>8682</v>
      </c>
      <c r="E16" s="57"/>
      <c r="F16" s="55"/>
      <c r="G16" s="55"/>
      <c r="H16" s="55"/>
      <c r="I16" s="55"/>
      <c r="J16" s="55"/>
      <c r="L16" s="50"/>
      <c r="N16" s="51"/>
    </row>
    <row r="17" spans="1:14" ht="15" thickBot="1" x14ac:dyDescent="0.4">
      <c r="A17" s="65" t="s">
        <v>8665</v>
      </c>
      <c r="B17" s="66"/>
      <c r="D17" s="58"/>
      <c r="E17" s="58" t="s">
        <v>8671</v>
      </c>
      <c r="F17" s="52">
        <v>85950</v>
      </c>
      <c r="G17" s="52">
        <v>9500</v>
      </c>
      <c r="H17" s="52">
        <v>33750</v>
      </c>
      <c r="I17" s="52">
        <v>85950</v>
      </c>
      <c r="J17" s="52">
        <v>305000</v>
      </c>
      <c r="L17" s="50"/>
      <c r="M17" s="65" t="s">
        <v>8665</v>
      </c>
      <c r="N17" s="66"/>
    </row>
    <row r="18" spans="1:14" x14ac:dyDescent="0.35">
      <c r="A18" s="3" t="s">
        <v>8669</v>
      </c>
      <c r="B18" s="67">
        <v>50</v>
      </c>
      <c r="D18" t="s">
        <v>8683</v>
      </c>
      <c r="L18" s="50"/>
      <c r="M18" s="3" t="s">
        <v>8669</v>
      </c>
      <c r="N18" s="70">
        <v>59.366666666666667</v>
      </c>
    </row>
    <row r="19" spans="1:14" x14ac:dyDescent="0.35">
      <c r="D19" t="s">
        <v>8684</v>
      </c>
      <c r="L19" s="50"/>
      <c r="N19" s="51"/>
    </row>
    <row r="20" spans="1:14" x14ac:dyDescent="0.35">
      <c r="A20" s="3" t="s">
        <v>8666</v>
      </c>
      <c r="B20" s="68">
        <f>B6*B18</f>
        <v>75000</v>
      </c>
      <c r="D20" t="s">
        <v>8685</v>
      </c>
      <c r="L20" s="50"/>
      <c r="M20" s="3" t="s">
        <v>8666</v>
      </c>
      <c r="N20" s="68">
        <f>N6*N18</f>
        <v>89050</v>
      </c>
    </row>
    <row r="21" spans="1:14" x14ac:dyDescent="0.35">
      <c r="A21" s="3" t="s">
        <v>8667</v>
      </c>
      <c r="B21" s="68">
        <f>5*B6</f>
        <v>7500</v>
      </c>
      <c r="L21" s="50"/>
      <c r="M21" s="3" t="s">
        <v>8667</v>
      </c>
      <c r="N21" s="68">
        <f>5*N6</f>
        <v>7500</v>
      </c>
    </row>
    <row r="22" spans="1:14" x14ac:dyDescent="0.35">
      <c r="A22" s="3" t="s">
        <v>8668</v>
      </c>
      <c r="B22" s="68">
        <f>15*B6</f>
        <v>22500</v>
      </c>
      <c r="L22" s="50"/>
      <c r="M22" s="3" t="s">
        <v>8668</v>
      </c>
      <c r="N22" s="68">
        <f>15*N6</f>
        <v>22500</v>
      </c>
    </row>
    <row r="23" spans="1:14" x14ac:dyDescent="0.35">
      <c r="A23" s="4" t="s">
        <v>8670</v>
      </c>
      <c r="B23" s="68">
        <f>SUM(B20:B22)</f>
        <v>105000</v>
      </c>
      <c r="L23" s="50"/>
      <c r="M23" s="4" t="s">
        <v>8670</v>
      </c>
      <c r="N23" s="68">
        <f>SUM(N20:N22)</f>
        <v>119050</v>
      </c>
    </row>
    <row r="24" spans="1:14" x14ac:dyDescent="0.35">
      <c r="L24" s="50"/>
      <c r="N24" s="51"/>
    </row>
    <row r="25" spans="1:14" x14ac:dyDescent="0.35">
      <c r="A25" s="4" t="s">
        <v>8671</v>
      </c>
      <c r="B25" s="69">
        <f>B23-B15</f>
        <v>85950</v>
      </c>
      <c r="L25" s="50"/>
      <c r="M25" s="4" t="s">
        <v>8671</v>
      </c>
      <c r="N25" s="69">
        <f>N23-N15</f>
        <v>100000</v>
      </c>
    </row>
    <row r="26" spans="1:14" x14ac:dyDescent="0.35">
      <c r="L26" s="50"/>
    </row>
    <row r="27" spans="1:14" x14ac:dyDescent="0.35">
      <c r="L27" s="50"/>
    </row>
    <row r="28" spans="1:14" x14ac:dyDescent="0.35">
      <c r="L28" s="50"/>
    </row>
    <row r="29" spans="1:14" x14ac:dyDescent="0.35">
      <c r="L29" s="50"/>
    </row>
    <row r="30" spans="1:14" x14ac:dyDescent="0.35">
      <c r="L30" s="50"/>
    </row>
    <row r="31" spans="1:14" x14ac:dyDescent="0.35">
      <c r="L31" s="50"/>
    </row>
    <row r="32" spans="1:14" x14ac:dyDescent="0.35">
      <c r="L32" s="50"/>
    </row>
    <row r="33" spans="12:12" x14ac:dyDescent="0.35">
      <c r="L33" s="50"/>
    </row>
  </sheetData>
  <mergeCells count="4">
    <mergeCell ref="A3:B3"/>
    <mergeCell ref="D1:J1"/>
    <mergeCell ref="M3:N3"/>
    <mergeCell ref="M1:R1"/>
  </mergeCells>
  <pageMargins left="0.7" right="0.7" top="0.75" bottom="0.75" header="0.3" footer="0.3"/>
  <pageSetup paperSize="256" orientation="portrait" horizontalDpi="203" verticalDpi="203"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3EFA7C3-EFA4-4DB9-B3AA-1EB22D446589}">
  <ds:schemaRefs/>
</ds:datastoreItem>
</file>

<file path=customXml/itemProps2.xml><?xml version="1.0" encoding="utf-8"?>
<ds:datastoreItem xmlns:ds="http://schemas.openxmlformats.org/officeDocument/2006/customXml" ds:itemID="{B48E9F78-CE2E-4FFF-B819-58642F2ECB78}">
  <ds:schemaRefs/>
</ds:datastoreItem>
</file>

<file path=customXml/itemProps3.xml><?xml version="1.0" encoding="utf-8"?>
<ds:datastoreItem xmlns:ds="http://schemas.openxmlformats.org/officeDocument/2006/customXml" ds:itemID="{23753DD5-03B5-4D18-9219-FF4C147FD47B}">
  <ds:schemaRefs/>
</ds:datastoreItem>
</file>

<file path=customXml/itemProps4.xml><?xml version="1.0" encoding="utf-8"?>
<ds:datastoreItem xmlns:ds="http://schemas.openxmlformats.org/officeDocument/2006/customXml" ds:itemID="{DFFE6733-62BE-4E9B-9A6E-2A6F674B5F15}">
  <ds:schemaRefs/>
</ds:datastoreItem>
</file>

<file path=customXml/itemProps5.xml><?xml version="1.0" encoding="utf-8"?>
<ds:datastoreItem xmlns:ds="http://schemas.openxmlformats.org/officeDocument/2006/customXml" ds:itemID="{EE863D70-CF30-484B-B538-628608B14593}">
  <ds:schemaRefs/>
</ds:datastoreItem>
</file>

<file path=customXml/itemProps6.xml><?xml version="1.0" encoding="utf-8"?>
<ds:datastoreItem xmlns:ds="http://schemas.openxmlformats.org/officeDocument/2006/customXml" ds:itemID="{29BAA780-061C-4C32-A41D-AD557992AE7D}">
  <ds:schemaRefs/>
</ds:datastoreItem>
</file>

<file path=customXml/itemProps7.xml><?xml version="1.0" encoding="utf-8"?>
<ds:datastoreItem xmlns:ds="http://schemas.openxmlformats.org/officeDocument/2006/customXml" ds:itemID="{9BDFCFD3-655D-4339-B2B9-4D4C9CFECC64}">
  <ds:schemaRefs/>
</ds:datastoreItem>
</file>

<file path=customXml/itemProps8.xml><?xml version="1.0" encoding="utf-8"?>
<ds:datastoreItem xmlns:ds="http://schemas.openxmlformats.org/officeDocument/2006/customXml" ds:itemID="{D4056E00-D1C0-4F1E-AAC2-A49901C67AD4}">
  <ds:schemaRefs/>
</ds:datastoreItem>
</file>

<file path=customXml/itemProps9.xml><?xml version="1.0" encoding="utf-8"?>
<ds:datastoreItem xmlns:ds="http://schemas.openxmlformats.org/officeDocument/2006/customXml" ds:itemID="{36263B24-00C9-453F-B327-9F4A23CAB7F8}">
  <ds:schemaRefs/>
</ds:datastoreItem>
</file>

<file path=customXml/itemProps10.xml><?xml version="1.0" encoding="utf-8"?>
<ds:datastoreItem xmlns:ds="http://schemas.openxmlformats.org/officeDocument/2006/customXml" ds:itemID="{FF89BD9C-CBF6-4566-986C-7D695CDE1484}">
  <ds:schemaRefs/>
</ds:datastoreItem>
</file>

<file path=customXml/itemProps11.xml><?xml version="1.0" encoding="utf-8"?>
<ds:datastoreItem xmlns:ds="http://schemas.openxmlformats.org/officeDocument/2006/customXml" ds:itemID="{E1BE599A-4183-4C4F-BAD4-5B1B981DBD3B}">
  <ds:schemaRefs/>
</ds:datastoreItem>
</file>

<file path=customXml/itemProps12.xml><?xml version="1.0" encoding="utf-8"?>
<ds:datastoreItem xmlns:ds="http://schemas.openxmlformats.org/officeDocument/2006/customXml" ds:itemID="{C3B9FA75-AF80-43F1-8583-C022AA78B094}">
  <ds:schemaRefs/>
</ds:datastoreItem>
</file>

<file path=customXml/itemProps13.xml><?xml version="1.0" encoding="utf-8"?>
<ds:datastoreItem xmlns:ds="http://schemas.openxmlformats.org/officeDocument/2006/customXml" ds:itemID="{C2BF0CBD-A79D-4970-987B-6C07018FA7B6}">
  <ds:schemaRefs/>
</ds:datastoreItem>
</file>

<file path=customXml/itemProps14.xml><?xml version="1.0" encoding="utf-8"?>
<ds:datastoreItem xmlns:ds="http://schemas.openxmlformats.org/officeDocument/2006/customXml" ds:itemID="{5E38030D-4E65-413C-BB34-C5D6F9C613A6}">
  <ds:schemaRefs/>
</ds:datastoreItem>
</file>

<file path=customXml/itemProps15.xml><?xml version="1.0" encoding="utf-8"?>
<ds:datastoreItem xmlns:ds="http://schemas.openxmlformats.org/officeDocument/2006/customXml" ds:itemID="{A565C336-45B9-4B2B-8B1E-90BD809DF3E9}">
  <ds:schemaRefs/>
</ds:datastoreItem>
</file>

<file path=customXml/itemProps16.xml><?xml version="1.0" encoding="utf-8"?>
<ds:datastoreItem xmlns:ds="http://schemas.openxmlformats.org/officeDocument/2006/customXml" ds:itemID="{1CBC90B6-9F09-49A0-B207-D06AB91776F9}">
  <ds:schemaRefs/>
</ds:datastoreItem>
</file>

<file path=customXml/itemProps17.xml><?xml version="1.0" encoding="utf-8"?>
<ds:datastoreItem xmlns:ds="http://schemas.openxmlformats.org/officeDocument/2006/customXml" ds:itemID="{B6C6C26E-6DDB-47D6-BD7D-C5B7FE0379A9}">
  <ds:schemaRefs/>
</ds:datastoreItem>
</file>

<file path=customXml/itemProps18.xml><?xml version="1.0" encoding="utf-8"?>
<ds:datastoreItem xmlns:ds="http://schemas.openxmlformats.org/officeDocument/2006/customXml" ds:itemID="{9546186B-2A43-476C-A173-46C6993FCF84}">
  <ds:schemaRefs/>
</ds:datastoreItem>
</file>

<file path=customXml/itemProps19.xml><?xml version="1.0" encoding="utf-8"?>
<ds:datastoreItem xmlns:ds="http://schemas.openxmlformats.org/officeDocument/2006/customXml" ds:itemID="{E8A395ED-E299-4D37-9E53-6FE3A896E9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Products</vt:lpstr>
      <vt:lpstr>Customers</vt:lpstr>
      <vt:lpstr>Power Pivot Tables</vt:lpstr>
      <vt:lpstr>Dashboard</vt:lpstr>
      <vt:lpstr>What If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Berta</dc:creator>
  <cp:lastModifiedBy>Berta Firani</cp:lastModifiedBy>
  <dcterms:created xsi:type="dcterms:W3CDTF">2025-03-08T16:33:41Z</dcterms:created>
  <dcterms:modified xsi:type="dcterms:W3CDTF">2025-03-19T13:09:38Z</dcterms:modified>
</cp:coreProperties>
</file>